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5.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6.xml" ContentType="application/vnd.openxmlformats-officedocument.drawing+xml"/>
  <Override PartName="/xl/ctrlProps/ctrlProp26.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27.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F:\ROMeoWRK\Sites\SARJAR\02 Work Items\202104 3R2A\MV RR files\"/>
    </mc:Choice>
  </mc:AlternateContent>
  <bookViews>
    <workbookView xWindow="19185" yWindow="-15" windowWidth="5940" windowHeight="11580" tabRatio="712" firstSheet="1" activeTab="6"/>
  </bookViews>
  <sheets>
    <sheet name="Data Scrubbing" sheetId="18" state="hidden" r:id="rId1"/>
    <sheet name="Setup" sheetId="6" r:id="rId2"/>
    <sheet name="Main" sheetId="17" r:id="rId3"/>
    <sheet name="Case" sheetId="8" r:id="rId4"/>
    <sheet name="Results" sheetId="9" r:id="rId5"/>
    <sheet name="XREF_Matbal" sheetId="21" r:id="rId6"/>
    <sheet name="XREF_Master" sheetId="2" r:id="rId7"/>
    <sheet name="XREF_User" sheetId="11" r:id="rId8"/>
    <sheet name="RawData" sheetId="20" r:id="rId9"/>
    <sheet name="Log" sheetId="12" r:id="rId10"/>
    <sheet name="Results_" sheetId="14" r:id="rId11"/>
    <sheet name="Validation" sheetId="23" r:id="rId12"/>
    <sheet name="Sensitivity" sheetId="24" r:id="rId13"/>
  </sheets>
  <functionGroups builtInGroupCount="18"/>
  <externalReferences>
    <externalReference r:id="rId14"/>
  </externalReferences>
  <definedNames>
    <definedName name="_DBT1">Setup!$B$24</definedName>
    <definedName name="_xlnm._FilterDatabase" localSheetId="3" hidden="1">Case!$F$13:$F$275</definedName>
    <definedName name="_xlnm._FilterDatabase" localSheetId="9" hidden="1">Log!$A$1:$F$1000</definedName>
    <definedName name="_xlnm._FilterDatabase" localSheetId="8" hidden="1">RawData!$A$1:$F$12139</definedName>
    <definedName name="_xlnm._FilterDatabase" localSheetId="4" hidden="1">Results!$A$12:$I$239</definedName>
    <definedName name="_xlnm._FilterDatabase" localSheetId="10" hidden="1">Results_!$A$1:$D$2244</definedName>
    <definedName name="_xlnm._FilterDatabase" localSheetId="6" hidden="1">XREF_Master!$A$1:$W$757</definedName>
    <definedName name="_xlnm._FilterDatabase" localSheetId="5" hidden="1">XREF_Matbal!$A$1:$W$14</definedName>
    <definedName name="_PB1">Setup!$C$25</definedName>
    <definedName name="_PDB1">Setup!$B$25</definedName>
    <definedName name="_Sht1">Setup!$C$21</definedName>
    <definedName name="_Sht2">Setup!$C$22</definedName>
    <definedName name="_Sht3">Setup!$C$23</definedName>
    <definedName name="_TB1">Setup!$C$24</definedName>
    <definedName name="Adder" localSheetId="5">XREF_Matbal!$I$1</definedName>
    <definedName name="Adder">XREF_Master!$I$1</definedName>
    <definedName name="AllInputCases">Case!$N$14:$XFD$1048576</definedName>
    <definedName name="AutoSave">Setup!$B$38</definedName>
    <definedName name="BoundSetting">Setup!$B$33</definedName>
    <definedName name="BoundsOptions">Setup!$U$2:$U$4</definedName>
    <definedName name="BypassChecks">Setup!$B$17</definedName>
    <definedName name="Case_begin" localSheetId="5">#REF!</definedName>
    <definedName name="Case_begin">#REF!</definedName>
    <definedName name="CaseName">Setup!$B$18</definedName>
    <definedName name="CaseTemplate_begin">Case!#REF!</definedName>
    <definedName name="CheckValid">Setup!$B$16</definedName>
    <definedName name="CurrentCase" localSheetId="0">'Data Scrubbing'!$G$1</definedName>
    <definedName name="Custom1">Setup!$B$21</definedName>
    <definedName name="Custom2">Setup!$B$22</definedName>
    <definedName name="Custom3">Setup!$B$23</definedName>
    <definedName name="DataSource" localSheetId="5">XREF_Matbal!$J$1</definedName>
    <definedName name="DataSource">XREF_Master!$J$1</definedName>
    <definedName name="DataSource_Site" localSheetId="5">XREF_Matbal!$K$1</definedName>
    <definedName name="DataSource_Site">XREF_Master!$K$1</definedName>
    <definedName name="DataSource_Units" localSheetId="5">XREF_Matbal!$O$1</definedName>
    <definedName name="DataSource_Units">XREF_Master!$O$1</definedName>
    <definedName name="DataSource_XREF_TAG" localSheetId="5">XREF_Matbal!$L$1</definedName>
    <definedName name="DataSource_XREF_TAG">XREF_Master!$L$1</definedName>
    <definedName name="EndTime">Setup!$B$4</definedName>
    <definedName name="Environ">Setup!$B$13</definedName>
    <definedName name="ExecMode">Setup!$B$15</definedName>
    <definedName name="ExportCaseDetails_begin" localSheetId="5">#REF!</definedName>
    <definedName name="ExportCaseDetails_begin">#REF!</definedName>
    <definedName name="ExportResults_begin">Results_!$A$1</definedName>
    <definedName name="InputCaseNumber">Case!$M$1</definedName>
    <definedName name="KeepRawData">Setup!$B$40</definedName>
    <definedName name="KeepSolverTraceFiles">Setup!$B$39</definedName>
    <definedName name="LogErrorList">Log!$A$2:$F$2934</definedName>
    <definedName name="LogLevel">Setup!$B$36</definedName>
    <definedName name="LogValdidityCheck">Setup!$B$37</definedName>
    <definedName name="MassageSheetActive" localSheetId="0">'Data Scrubbing'!$F$1</definedName>
    <definedName name="MinConf">Setup!$B$8</definedName>
    <definedName name="ModelPath">Setup!$B$19</definedName>
    <definedName name="Modes">Setup!$H$2:$H$9</definedName>
    <definedName name="Multiplier" localSheetId="5">XREF_Matbal!$H$1</definedName>
    <definedName name="Multiplier">XREF_Master!$H$1</definedName>
    <definedName name="MVDatabase">Setup!$B$46</definedName>
    <definedName name="MVDBServer">Setup!$B$45</definedName>
    <definedName name="MVSite">Setup!$B$47</definedName>
    <definedName name="NumCases" localSheetId="5">Setup!#REF!</definedName>
    <definedName name="NumCases">Setup!#REF!</definedName>
    <definedName name="NumCasesToRun">Main!$C$3</definedName>
    <definedName name="PriceLongTerm">Setup!$Q$2:$Q$87</definedName>
    <definedName name="PriceMonthly" localSheetId="5">Setup!#REF!</definedName>
    <definedName name="PriceMonthly">Setup!#REF!</definedName>
    <definedName name="PriceNearTerm">Setup!$P$2:$P$87</definedName>
    <definedName name="PricePandB">Setup!$R$2:$R$2</definedName>
    <definedName name="PricePPFV">Setup!$S$2:$S$88</definedName>
    <definedName name="PriceSheets">Setup!$M$2:$M$6</definedName>
    <definedName name="PriceTypeRange">Case!#REF!</definedName>
    <definedName name="PriceWeeklySnapshot">Setup!$O$2:$O$88</definedName>
    <definedName name="_xlnm.Print_Area" localSheetId="3">Case!$A$1:$M$13</definedName>
    <definedName name="_xlnm.Print_Area" localSheetId="0">'Data Scrubbing'!$A$1:$M$56</definedName>
    <definedName name="_xlnm.Print_Area" localSheetId="4">Results!$A$1:$I$12</definedName>
    <definedName name="_xlnm.Print_Area" localSheetId="1">Setup!$A$1:$M$34</definedName>
    <definedName name="_xlnm.Print_Area" localSheetId="6">XREF_Master!$A$1:$W$1</definedName>
    <definedName name="_xlnm.Print_Area" localSheetId="5">XREF_Matbal!$A$1:$W$1</definedName>
    <definedName name="_xlnm.Print_Area">#N/A</definedName>
    <definedName name="Raw_Value" localSheetId="5">XREF_Matbal!$G$1</definedName>
    <definedName name="Raw_Value">XREF_Master!$G$1</definedName>
    <definedName name="RedOffset">Setup!$B$10</definedName>
    <definedName name="RedType">Setup!$B$9</definedName>
    <definedName name="ReductionFreq">Setup!$B$11</definedName>
    <definedName name="ReferenceData">Case!$G$13:$J$13</definedName>
    <definedName name="ResultsAlias">Results!$D$12</definedName>
    <definedName name="ResultsCaseNumber">Results!$I$1</definedName>
    <definedName name="ResultsDatabase">Setup!$B$27</definedName>
    <definedName name="ResultsEndTime">Results!$I$4</definedName>
    <definedName name="ResultsExecMode">Results!$I$5</definedName>
    <definedName name="ResultsOutput">Results!$J$1:$XFD$908</definedName>
    <definedName name="ResultsPriceSet">Results!$I$7</definedName>
    <definedName name="ResultsROMeoVariableName">Results!$E$12</definedName>
    <definedName name="ResultsSolnStatus">Results!$I$6</definedName>
    <definedName name="ResultsStartTime">Results!$I$3</definedName>
    <definedName name="ResultsTitle">Results!$I$2</definedName>
    <definedName name="ResultsType">Results!$F$12</definedName>
    <definedName name="ROMeo_Variable">Case!$E$13</definedName>
    <definedName name="RomeoDB">Setup!$B$14</definedName>
    <definedName name="ROMeoModeList">Setup!$H$2:$H$6</definedName>
    <definedName name="ROMeoModifiesList">Setup!$L$2:$L$246</definedName>
    <definedName name="ROMeoType" localSheetId="5">XREF_Matbal!$C$1</definedName>
    <definedName name="ROMeoType">XREF_Master!$C$1</definedName>
    <definedName name="ROMeoUpdateInitialsList">Setup!$K$2:$K$6</definedName>
    <definedName name="ROMeoVersion">Setup!$B$35</definedName>
    <definedName name="RunCaseList">Setup!$T$2:$T$3</definedName>
    <definedName name="SampleFreq">Setup!$B$7</definedName>
    <definedName name="SampleMethod">Setup!$B$6</definedName>
    <definedName name="SelectedSite">Setup!$B$29</definedName>
    <definedName name="Server">Setup!$B$5</definedName>
    <definedName name="SiteList">Setup!$N$2:$N$7</definedName>
    <definedName name="SolveScope">Setup!$B$12</definedName>
    <definedName name="StartTime">Setup!$B$3</definedName>
    <definedName name="StartTimeMassage">'Data Scrubbing'!$I$1</definedName>
    <definedName name="StopPopulate">Case!#REF!</definedName>
    <definedName name="SummaryCases">Main!#REF!</definedName>
    <definedName name="TitleInputs1">Case!#REF!</definedName>
    <definedName name="Type">XREF_Matbal!$C$1</definedName>
    <definedName name="UNI_AA_VERSION" localSheetId="0" hidden="1">"150.2.0"</definedName>
    <definedName name="UNI_AA_VERSION" hidden="1">"202.1.0"</definedName>
    <definedName name="UNI_AA_VERSION_1" hidden="1">"202.1.0"</definedName>
    <definedName name="UNI_FILT_END" hidden="1">8</definedName>
    <definedName name="UNI_FILT_OFFSPEC" hidden="1">2</definedName>
    <definedName name="UNI_FILT_ONSPEC" hidden="1">1</definedName>
    <definedName name="UNI_FILT_START" hidden="1">4</definedName>
    <definedName name="UNI_NOTHING" hidden="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OUTLIERS" hidden="1">32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END" hidden="1">16384</definedName>
    <definedName name="UNI_RET_EQUIP" hidden="1">32768</definedName>
    <definedName name="UNI_RET_EVENT" hidden="1">4096</definedName>
    <definedName name="UNI_RET_OFFSPEC" hidden="1">512</definedName>
    <definedName name="UNI_RET_ONSPEC" hidden="1">256</definedName>
    <definedName name="UNI_RET_PROP" hidden="1">131072</definedName>
    <definedName name="UNI_RET_PROPDESC" hidden="1">262144</definedName>
    <definedName name="UNI_RET_SMPLPNT" hidden="1">65536</definedName>
    <definedName name="UNI_RET_SPECMAX" hidden="1">2048</definedName>
    <definedName name="UNI_RET_SPECMIN" hidden="1">1024</definedName>
    <definedName name="UNI_RET_START" hidden="1">8192</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OMCheckStatus">Setup!$B$32</definedName>
    <definedName name="User_Results" localSheetId="5">Results!#REF!</definedName>
    <definedName name="User_Results">Results!#REF!</definedName>
    <definedName name="UserBoundList">Setup!$W$2:$W$4</definedName>
    <definedName name="VALUE" localSheetId="5">XREF_Matbal!$F$1</definedName>
    <definedName name="VALUE">XREF_Master!$F$1</definedName>
    <definedName name="ValueBasisList">Setup!$X$2:$X$4</definedName>
    <definedName name="VersionList">Setup!$V$2:$V$9</definedName>
    <definedName name="XREF_begin" localSheetId="5">XREF_Matbal!$A$1</definedName>
    <definedName name="XREF_begin">XREF_Master!$A$1</definedName>
    <definedName name="XREFSource">Case!#REF!</definedName>
    <definedName name="XREFSourceList">Setup!$Y$2:$Y$3</definedName>
    <definedName name="XREFUser_begin">XREF_User!$A$1</definedName>
    <definedName name="YesNoList">Setup!$I$2:$I$3</definedName>
    <definedName name="YesNoOnFailureList">Setup!$J$2:$J$4</definedName>
  </definedNames>
  <calcPr calcId="152511"/>
</workbook>
</file>

<file path=xl/calcChain.xml><?xml version="1.0" encoding="utf-8"?>
<calcChain xmlns="http://schemas.openxmlformats.org/spreadsheetml/2006/main">
  <c r="F376" i="2" l="1"/>
  <c r="G578" i="2"/>
  <c r="F578" i="2" s="1"/>
  <c r="F719" i="2" l="1"/>
  <c r="F717" i="2"/>
  <c r="F716" i="2"/>
  <c r="F715" i="2"/>
  <c r="F712" i="2"/>
  <c r="F711" i="2"/>
  <c r="F709" i="2"/>
  <c r="F707" i="2"/>
  <c r="F706" i="2"/>
  <c r="F705" i="2"/>
  <c r="F704" i="2"/>
  <c r="F703" i="2"/>
  <c r="F702" i="2"/>
  <c r="F701" i="2"/>
  <c r="F700" i="2"/>
  <c r="F699" i="2"/>
  <c r="F698" i="2"/>
  <c r="F697" i="2"/>
  <c r="F696" i="2"/>
  <c r="F695" i="2"/>
  <c r="F694" i="2"/>
  <c r="F693" i="2"/>
  <c r="F692" i="2"/>
  <c r="F691" i="2"/>
  <c r="F690" i="2"/>
  <c r="F689" i="2"/>
  <c r="F688" i="2"/>
  <c r="F687" i="2"/>
  <c r="F686" i="2"/>
  <c r="F685" i="2"/>
  <c r="F684" i="2"/>
  <c r="F683" i="2"/>
  <c r="F682" i="2"/>
  <c r="F681" i="2"/>
  <c r="F680" i="2"/>
  <c r="F679" i="2"/>
  <c r="F678" i="2"/>
  <c r="F677" i="2"/>
  <c r="F676" i="2"/>
  <c r="F675" i="2"/>
  <c r="F674" i="2"/>
  <c r="F673" i="2"/>
  <c r="F672" i="2"/>
  <c r="F671" i="2"/>
  <c r="F670" i="2"/>
  <c r="F669" i="2"/>
  <c r="F668" i="2"/>
  <c r="F667" i="2"/>
  <c r="F666" i="2"/>
  <c r="F665" i="2"/>
  <c r="F664" i="2"/>
  <c r="F663" i="2"/>
  <c r="F662" i="2"/>
  <c r="F661" i="2"/>
  <c r="F660" i="2"/>
  <c r="F659" i="2"/>
  <c r="F658" i="2"/>
  <c r="F657" i="2"/>
  <c r="F656" i="2"/>
  <c r="F654" i="2"/>
  <c r="F652" i="2"/>
  <c r="F651" i="2"/>
  <c r="F650" i="2"/>
  <c r="F649" i="2"/>
  <c r="F648" i="2"/>
  <c r="F647" i="2"/>
  <c r="F646" i="2"/>
  <c r="F645" i="2"/>
  <c r="F644" i="2"/>
  <c r="F643" i="2"/>
  <c r="F641" i="2"/>
  <c r="F640" i="2"/>
  <c r="F639" i="2"/>
  <c r="F638" i="2"/>
  <c r="F636" i="2"/>
  <c r="F635" i="2"/>
  <c r="F634" i="2"/>
  <c r="F633" i="2"/>
  <c r="F632" i="2"/>
  <c r="F630" i="2"/>
  <c r="F629" i="2"/>
  <c r="F628" i="2"/>
  <c r="F627" i="2"/>
  <c r="F626" i="2"/>
  <c r="F625" i="2"/>
  <c r="F624" i="2"/>
  <c r="F623" i="2"/>
  <c r="F622" i="2"/>
  <c r="F621" i="2"/>
  <c r="F620" i="2"/>
  <c r="F619" i="2"/>
  <c r="F618" i="2"/>
  <c r="F617" i="2"/>
  <c r="F616" i="2"/>
  <c r="F615" i="2"/>
  <c r="F614" i="2"/>
  <c r="F613" i="2"/>
  <c r="F612" i="2"/>
  <c r="F611" i="2"/>
  <c r="F610" i="2"/>
  <c r="F609" i="2"/>
  <c r="F608" i="2"/>
  <c r="F607" i="2"/>
  <c r="F606" i="2"/>
  <c r="F605" i="2"/>
  <c r="F604" i="2"/>
  <c r="F603" i="2"/>
  <c r="F602" i="2"/>
  <c r="F601" i="2"/>
  <c r="F600" i="2"/>
  <c r="F599" i="2"/>
  <c r="F598" i="2"/>
  <c r="F586" i="2"/>
  <c r="F585" i="2"/>
  <c r="F584" i="2"/>
  <c r="F583" i="2"/>
  <c r="F582" i="2"/>
  <c r="F581" i="2"/>
  <c r="F580" i="2"/>
  <c r="F579" i="2"/>
  <c r="F577" i="2"/>
  <c r="F575" i="2"/>
  <c r="F574" i="2"/>
  <c r="F572" i="2"/>
  <c r="F571" i="2"/>
  <c r="F570" i="2"/>
  <c r="F569" i="2"/>
  <c r="F568" i="2"/>
  <c r="F567" i="2"/>
  <c r="F543" i="2"/>
  <c r="F542" i="2"/>
  <c r="F541" i="2"/>
  <c r="F540" i="2"/>
  <c r="F534" i="2"/>
  <c r="F533" i="2"/>
  <c r="F532" i="2"/>
  <c r="F531" i="2"/>
  <c r="F530" i="2"/>
  <c r="F529" i="2"/>
  <c r="F527" i="2"/>
  <c r="F526" i="2"/>
  <c r="F525" i="2"/>
  <c r="F524" i="2"/>
  <c r="F523" i="2"/>
  <c r="F512" i="2"/>
  <c r="F490" i="2"/>
  <c r="F489" i="2"/>
  <c r="F488" i="2"/>
  <c r="F487" i="2"/>
  <c r="F486" i="2"/>
  <c r="F485" i="2"/>
  <c r="F484" i="2"/>
  <c r="F483" i="2"/>
  <c r="F482" i="2"/>
  <c r="F481" i="2"/>
  <c r="F480" i="2"/>
  <c r="F478" i="2"/>
  <c r="F477" i="2"/>
  <c r="F476" i="2"/>
  <c r="F475" i="2"/>
  <c r="F474" i="2"/>
  <c r="F473" i="2"/>
  <c r="F472" i="2"/>
  <c r="F471" i="2"/>
  <c r="F424" i="2"/>
  <c r="F423" i="2"/>
  <c r="F406" i="2"/>
  <c r="F405" i="2"/>
  <c r="F404" i="2"/>
  <c r="F402" i="2"/>
  <c r="F401" i="2"/>
  <c r="F400" i="2"/>
  <c r="F398" i="2"/>
  <c r="F397" i="2"/>
  <c r="F396" i="2"/>
  <c r="F394" i="2"/>
  <c r="F393" i="2"/>
  <c r="F392" i="2"/>
  <c r="F390" i="2"/>
  <c r="F389" i="2"/>
  <c r="F388" i="2"/>
  <c r="F387" i="2"/>
  <c r="F386" i="2"/>
  <c r="F385" i="2"/>
  <c r="F384" i="2"/>
  <c r="F383" i="2"/>
  <c r="F382" i="2"/>
  <c r="F381" i="2"/>
  <c r="F375" i="2"/>
  <c r="F374" i="2"/>
  <c r="F373" i="2"/>
  <c r="F371" i="2"/>
  <c r="F370" i="2"/>
  <c r="F369" i="2"/>
  <c r="F368" i="2"/>
  <c r="F335" i="2"/>
  <c r="F334" i="2"/>
  <c r="F333" i="2"/>
  <c r="F332" i="2"/>
  <c r="F331" i="2"/>
  <c r="F330" i="2"/>
  <c r="F329" i="2"/>
  <c r="F328" i="2"/>
  <c r="F327" i="2"/>
  <c r="F326" i="2"/>
  <c r="F282" i="2"/>
  <c r="F251" i="2"/>
  <c r="F250" i="2"/>
  <c r="F249" i="2"/>
  <c r="F248" i="2"/>
  <c r="F247" i="2"/>
  <c r="F246" i="2"/>
  <c r="F243" i="2"/>
  <c r="F242" i="2"/>
  <c r="F223" i="2"/>
  <c r="F196" i="2"/>
  <c r="F195" i="2"/>
  <c r="F194" i="2"/>
  <c r="F193" i="2"/>
  <c r="F192" i="2"/>
  <c r="F191" i="2"/>
  <c r="F190" i="2"/>
  <c r="F188" i="2"/>
  <c r="F187" i="2"/>
  <c r="F186"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1" i="2"/>
  <c r="F150" i="2"/>
  <c r="F149" i="2"/>
  <c r="F148" i="2"/>
  <c r="F145" i="2"/>
  <c r="F144" i="2"/>
  <c r="F143" i="2"/>
  <c r="F142" i="2"/>
  <c r="F141" i="2"/>
  <c r="F140" i="2"/>
  <c r="F139" i="2"/>
  <c r="F138" i="2"/>
  <c r="F137" i="2"/>
  <c r="F136" i="2"/>
  <c r="F135" i="2"/>
  <c r="F134" i="2"/>
  <c r="F133" i="2"/>
  <c r="F123" i="2"/>
  <c r="F122" i="2"/>
  <c r="F121" i="2"/>
  <c r="F120" i="2"/>
  <c r="F119" i="2"/>
  <c r="F118" i="2"/>
  <c r="F117" i="2"/>
  <c r="F116" i="2"/>
  <c r="F115" i="2"/>
  <c r="F114" i="2"/>
  <c r="F113" i="2"/>
  <c r="F112" i="2"/>
  <c r="F111" i="2"/>
  <c r="F110" i="2"/>
  <c r="F109" i="2"/>
  <c r="F108" i="2"/>
  <c r="F107" i="2"/>
  <c r="F102" i="2"/>
  <c r="F101" i="2"/>
  <c r="F100" i="2"/>
  <c r="F99" i="2"/>
  <c r="F98" i="2"/>
  <c r="F97" i="2"/>
  <c r="F96" i="2"/>
  <c r="F95" i="2"/>
  <c r="F94" i="2"/>
  <c r="F92" i="2"/>
  <c r="F91" i="2"/>
  <c r="F90" i="2"/>
  <c r="F89" i="2"/>
  <c r="F88"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10" i="2"/>
  <c r="F41" i="21"/>
  <c r="F40" i="21"/>
  <c r="F39" i="21"/>
  <c r="F38" i="21"/>
  <c r="F34" i="21"/>
  <c r="F31" i="21"/>
  <c r="F29" i="21"/>
  <c r="F28" i="21"/>
  <c r="F27" i="21"/>
  <c r="F26" i="21"/>
  <c r="F25" i="21"/>
  <c r="F24" i="21"/>
  <c r="F23" i="21"/>
  <c r="F22" i="21"/>
  <c r="F21" i="21"/>
  <c r="F20" i="21"/>
  <c r="F19" i="21"/>
  <c r="F18" i="21"/>
  <c r="F17" i="21"/>
  <c r="F13" i="21"/>
  <c r="F12" i="21"/>
  <c r="F11" i="21"/>
  <c r="F10" i="21"/>
  <c r="F9" i="21"/>
  <c r="F8" i="21"/>
  <c r="F462" i="2"/>
  <c r="F463" i="2"/>
  <c r="F464" i="2"/>
  <c r="F465" i="2"/>
  <c r="F466" i="2"/>
  <c r="F467" i="2"/>
  <c r="F468" i="2"/>
  <c r="F469" i="2"/>
  <c r="F470" i="2"/>
  <c r="F442" i="2"/>
  <c r="F443" i="2"/>
  <c r="F444" i="2"/>
  <c r="F445" i="2"/>
  <c r="F446" i="2"/>
  <c r="F447" i="2"/>
  <c r="F448" i="2"/>
  <c r="F449" i="2"/>
  <c r="F336" i="2"/>
  <c r="F655" i="2" l="1"/>
  <c r="F403" i="2"/>
  <c r="F399" i="2"/>
  <c r="F395" i="2"/>
  <c r="F391" i="2"/>
  <c r="G491" i="2" l="1"/>
  <c r="F491" i="2" s="1"/>
  <c r="G493" i="2" s="1"/>
  <c r="G722" i="2" l="1"/>
  <c r="G720" i="2"/>
  <c r="F718" i="2"/>
  <c r="F710" i="2"/>
  <c r="F708" i="2"/>
  <c r="G714" i="2" l="1"/>
  <c r="F714" i="2"/>
  <c r="G642" i="2"/>
  <c r="G713" i="2"/>
  <c r="F713" i="2" s="1"/>
  <c r="G637" i="2"/>
  <c r="G367" i="2"/>
  <c r="F367" i="2" s="1"/>
  <c r="G366" i="2"/>
  <c r="F366" i="2" s="1"/>
  <c r="G365" i="2" l="1"/>
  <c r="F365" i="2" s="1"/>
  <c r="G653" i="2"/>
  <c r="G380" i="2"/>
  <c r="G377" i="2"/>
  <c r="G379" i="2"/>
  <c r="G378" i="2"/>
  <c r="F734" i="2" l="1"/>
  <c r="F49" i="21" s="1"/>
  <c r="F653" i="2"/>
  <c r="F642" i="2"/>
  <c r="F637" i="2"/>
  <c r="F596" i="2"/>
  <c r="F594" i="2"/>
  <c r="G587" i="2"/>
  <c r="F565" i="2"/>
  <c r="F563" i="2"/>
  <c r="F561" i="2"/>
  <c r="F559" i="2"/>
  <c r="F557" i="2"/>
  <c r="F555" i="2"/>
  <c r="F553" i="2"/>
  <c r="F551" i="2"/>
  <c r="F538" i="2"/>
  <c r="F537" i="2"/>
  <c r="F536" i="2"/>
  <c r="F535" i="2"/>
  <c r="F522" i="2"/>
  <c r="F521" i="2"/>
  <c r="F520" i="2"/>
  <c r="F519" i="2"/>
  <c r="F518" i="2"/>
  <c r="F517" i="2"/>
  <c r="F516" i="2"/>
  <c r="F515" i="2"/>
  <c r="F514" i="2"/>
  <c r="F513" i="2"/>
  <c r="F510" i="2"/>
  <c r="F508" i="2"/>
  <c r="F506" i="2"/>
  <c r="F504" i="2"/>
  <c r="F502" i="2"/>
  <c r="F500" i="2"/>
  <c r="F461" i="2"/>
  <c r="F460" i="2"/>
  <c r="F459" i="2"/>
  <c r="F458" i="2"/>
  <c r="F457" i="2"/>
  <c r="F456" i="2"/>
  <c r="F455" i="2"/>
  <c r="F454" i="2"/>
  <c r="F453" i="2"/>
  <c r="F452" i="2"/>
  <c r="F451" i="2"/>
  <c r="F450" i="2"/>
  <c r="F441" i="2"/>
  <c r="F440" i="2"/>
  <c r="F439" i="2"/>
  <c r="F438" i="2"/>
  <c r="F437" i="2"/>
  <c r="F436" i="2"/>
  <c r="F435" i="2"/>
  <c r="F434" i="2"/>
  <c r="F433" i="2"/>
  <c r="F432" i="2"/>
  <c r="F431" i="2"/>
  <c r="F430" i="2"/>
  <c r="F429" i="2"/>
  <c r="F428" i="2"/>
  <c r="F427" i="2"/>
  <c r="F426" i="2"/>
  <c r="F425" i="2"/>
  <c r="G494" i="2"/>
  <c r="F494" i="2" s="1"/>
  <c r="F421" i="2"/>
  <c r="F419" i="2"/>
  <c r="F417" i="2"/>
  <c r="F415" i="2"/>
  <c r="F413" i="2"/>
  <c r="F380" i="2"/>
  <c r="F379" i="2"/>
  <c r="F378" i="2"/>
  <c r="F377" i="2"/>
  <c r="G408" i="2"/>
  <c r="F408" i="2" s="1"/>
  <c r="F364" i="2"/>
  <c r="F363" i="2"/>
  <c r="F362" i="2"/>
  <c r="F361" i="2"/>
  <c r="F360" i="2"/>
  <c r="F359" i="2"/>
  <c r="F358" i="2"/>
  <c r="F357" i="2"/>
  <c r="F356" i="2"/>
  <c r="F355" i="2"/>
  <c r="F354" i="2"/>
  <c r="F353" i="2"/>
  <c r="F352" i="2"/>
  <c r="F351" i="2"/>
  <c r="F350" i="2"/>
  <c r="F349" i="2"/>
  <c r="F348" i="2"/>
  <c r="F347" i="2"/>
  <c r="F346" i="2"/>
  <c r="F345" i="2"/>
  <c r="F344" i="2"/>
  <c r="F343" i="2"/>
  <c r="F342" i="2"/>
  <c r="F341" i="2"/>
  <c r="F340" i="2"/>
  <c r="F339" i="2"/>
  <c r="F338" i="2"/>
  <c r="F337" i="2"/>
  <c r="F325" i="2"/>
  <c r="F324" i="2"/>
  <c r="F322" i="2"/>
  <c r="F320" i="2"/>
  <c r="F318" i="2"/>
  <c r="F316" i="2"/>
  <c r="F314" i="2"/>
  <c r="F312" i="2"/>
  <c r="F307" i="2"/>
  <c r="F306" i="2"/>
  <c r="F305" i="2"/>
  <c r="F304" i="2"/>
  <c r="F303" i="2"/>
  <c r="F302" i="2"/>
  <c r="F43" i="21" s="1"/>
  <c r="F301" i="2"/>
  <c r="F42" i="21" s="1"/>
  <c r="F300" i="2"/>
  <c r="F298" i="2"/>
  <c r="F297" i="2"/>
  <c r="F296" i="2"/>
  <c r="F295" i="2"/>
  <c r="F294" i="2"/>
  <c r="F293" i="2"/>
  <c r="F292" i="2"/>
  <c r="F291" i="2"/>
  <c r="F286" i="2"/>
  <c r="F37" i="21" s="1"/>
  <c r="F285" i="2"/>
  <c r="F36" i="21" s="1"/>
  <c r="F280" i="2"/>
  <c r="F278" i="2"/>
  <c r="F274" i="2"/>
  <c r="F272" i="2"/>
  <c r="F267" i="2"/>
  <c r="F265" i="2"/>
  <c r="F263" i="2"/>
  <c r="F261" i="2"/>
  <c r="F259" i="2"/>
  <c r="F257" i="2"/>
  <c r="G253" i="2"/>
  <c r="F253" i="2" s="1"/>
  <c r="G252" i="2"/>
  <c r="F252" i="2" s="1"/>
  <c r="F241" i="2"/>
  <c r="F240" i="2"/>
  <c r="F239" i="2"/>
  <c r="F238" i="2"/>
  <c r="F237" i="2"/>
  <c r="F236" i="2"/>
  <c r="F235" i="2"/>
  <c r="F234" i="2"/>
  <c r="F233" i="2"/>
  <c r="F232" i="2"/>
  <c r="F231" i="2"/>
  <c r="F230" i="2"/>
  <c r="F229" i="2"/>
  <c r="F228" i="2"/>
  <c r="F227" i="2"/>
  <c r="F226" i="2"/>
  <c r="F225" i="2"/>
  <c r="F224" i="2"/>
  <c r="F221" i="2"/>
  <c r="F218" i="2"/>
  <c r="F216" i="2"/>
  <c r="F211" i="2"/>
  <c r="F206" i="2"/>
  <c r="F204" i="2"/>
  <c r="F202" i="2"/>
  <c r="F200" i="2"/>
  <c r="G185" i="2"/>
  <c r="F185" i="2" s="1"/>
  <c r="G184" i="2"/>
  <c r="F184" i="2" s="1"/>
  <c r="G283" i="2"/>
  <c r="F283" i="2" s="1"/>
  <c r="F131" i="2"/>
  <c r="F129" i="2"/>
  <c r="F127" i="2"/>
  <c r="G34" i="2"/>
  <c r="F34" i="2" s="1"/>
  <c r="G25" i="2"/>
  <c r="F25" i="2" s="1"/>
  <c r="G21" i="2"/>
  <c r="F21" i="2" s="1"/>
  <c r="G20" i="2"/>
  <c r="F20" i="2" s="1"/>
  <c r="G16" i="2"/>
  <c r="F16" i="2" s="1"/>
  <c r="G15" i="2"/>
  <c r="F15" i="2" s="1"/>
  <c r="G14" i="2"/>
  <c r="F14" i="2" s="1"/>
  <c r="G31" i="2"/>
  <c r="F31" i="2" s="1"/>
  <c r="G30" i="2"/>
  <c r="F30" i="2" s="1"/>
  <c r="G29" i="2"/>
  <c r="F29" i="2" s="1"/>
  <c r="G26" i="2"/>
  <c r="F26" i="2" s="1"/>
  <c r="G28" i="2"/>
  <c r="F28" i="2" s="1"/>
  <c r="F7" i="2"/>
  <c r="F5" i="2"/>
  <c r="F72" i="21"/>
  <c r="F71" i="21"/>
  <c r="F70" i="21"/>
  <c r="F69" i="21"/>
  <c r="F68" i="21"/>
  <c r="F67" i="21"/>
  <c r="F66" i="21"/>
  <c r="F65" i="21"/>
  <c r="F64" i="21"/>
  <c r="F63" i="21"/>
  <c r="F62" i="21"/>
  <c r="F61" i="21"/>
  <c r="F60" i="21"/>
  <c r="F59" i="21"/>
  <c r="F58" i="21"/>
  <c r="F57" i="21"/>
  <c r="F56" i="21"/>
  <c r="F55" i="21"/>
  <c r="F54" i="21"/>
  <c r="F53" i="21"/>
  <c r="F52" i="21"/>
  <c r="F51" i="21"/>
  <c r="F50" i="21"/>
  <c r="F48" i="21"/>
  <c r="F47" i="21"/>
  <c r="F46" i="21"/>
  <c r="F45" i="21"/>
  <c r="F44" i="21"/>
  <c r="D11" i="8"/>
  <c r="C4" i="17"/>
  <c r="C3" i="17"/>
  <c r="B9" i="6"/>
  <c r="B8" i="6"/>
  <c r="M74" i="18"/>
  <c r="M73" i="18"/>
  <c r="M72" i="18"/>
  <c r="M71" i="18"/>
  <c r="M70" i="18"/>
  <c r="M69" i="18"/>
  <c r="M68" i="18"/>
  <c r="M67" i="18"/>
  <c r="M66" i="18"/>
  <c r="M65" i="18"/>
  <c r="M64" i="18"/>
  <c r="M63" i="18"/>
  <c r="M62" i="18"/>
  <c r="M61" i="18"/>
  <c r="M60" i="18"/>
  <c r="M59" i="18"/>
  <c r="M58" i="18"/>
  <c r="M57" i="18"/>
  <c r="M56" i="18"/>
  <c r="M55" i="18"/>
  <c r="M54" i="18"/>
  <c r="M53" i="18"/>
  <c r="H53" i="18"/>
  <c r="F53" i="18"/>
  <c r="D53" i="18"/>
  <c r="B53" i="18"/>
  <c r="M52" i="18"/>
  <c r="M51" i="18"/>
  <c r="M50" i="18"/>
  <c r="I50" i="18"/>
  <c r="M49" i="18"/>
  <c r="J49" i="18"/>
  <c r="I49" i="18"/>
  <c r="H49" i="18"/>
  <c r="G49" i="18"/>
  <c r="F49" i="18"/>
  <c r="E49" i="18"/>
  <c r="D49" i="18"/>
  <c r="M48" i="18"/>
  <c r="J48" i="18"/>
  <c r="I48" i="18"/>
  <c r="H48" i="18"/>
  <c r="G48" i="18"/>
  <c r="F48" i="18"/>
  <c r="E48" i="18"/>
  <c r="D48" i="18"/>
  <c r="M47" i="18"/>
  <c r="J47" i="18"/>
  <c r="I47" i="18"/>
  <c r="H47" i="18"/>
  <c r="G47" i="18"/>
  <c r="F47" i="18"/>
  <c r="E47" i="18"/>
  <c r="D47" i="18"/>
  <c r="M46" i="18"/>
  <c r="J46" i="18"/>
  <c r="I46" i="18"/>
  <c r="H46" i="18"/>
  <c r="G46" i="18"/>
  <c r="F46" i="18"/>
  <c r="E46" i="18"/>
  <c r="D46" i="18"/>
  <c r="M45" i="18"/>
  <c r="J45" i="18"/>
  <c r="I45" i="18"/>
  <c r="H45" i="18"/>
  <c r="G45" i="18"/>
  <c r="F45" i="18"/>
  <c r="E45" i="18"/>
  <c r="D45" i="18"/>
  <c r="M44" i="18"/>
  <c r="J44" i="18"/>
  <c r="I44" i="18"/>
  <c r="H44" i="18"/>
  <c r="G44" i="18"/>
  <c r="F44" i="18"/>
  <c r="E44" i="18"/>
  <c r="D44" i="18"/>
  <c r="M43" i="18"/>
  <c r="J43" i="18"/>
  <c r="I43" i="18"/>
  <c r="H43" i="18"/>
  <c r="G43" i="18"/>
  <c r="F43" i="18"/>
  <c r="E43" i="18"/>
  <c r="D43" i="18"/>
  <c r="M42" i="18"/>
  <c r="M41" i="18"/>
  <c r="M40" i="18"/>
  <c r="M39" i="18"/>
  <c r="D39" i="18"/>
  <c r="M38" i="18"/>
  <c r="D38" i="18"/>
  <c r="M37" i="18"/>
  <c r="D37" i="18"/>
  <c r="M36" i="18"/>
  <c r="D36" i="18"/>
  <c r="B36" i="18"/>
  <c r="M35" i="18"/>
  <c r="D35" i="18"/>
  <c r="M34" i="18"/>
  <c r="D34" i="18"/>
  <c r="M33" i="18"/>
  <c r="K33" i="18"/>
  <c r="D33" i="18"/>
  <c r="K32" i="18"/>
  <c r="D32" i="18"/>
  <c r="M31" i="18"/>
  <c r="G31" i="18"/>
  <c r="D31" i="18"/>
  <c r="M30" i="18"/>
  <c r="G30" i="18"/>
  <c r="D30" i="18"/>
  <c r="M29" i="18"/>
  <c r="G29" i="18"/>
  <c r="D29" i="18"/>
  <c r="M28" i="18"/>
  <c r="G28" i="18"/>
  <c r="D28" i="18"/>
  <c r="M27" i="18"/>
  <c r="G27" i="18"/>
  <c r="D27" i="18"/>
  <c r="N26" i="18"/>
  <c r="M26" i="18"/>
  <c r="G26" i="18"/>
  <c r="D26" i="18"/>
  <c r="G25" i="18"/>
  <c r="D25" i="18"/>
  <c r="D24" i="18"/>
  <c r="M23" i="18"/>
  <c r="G23" i="18"/>
  <c r="D23" i="18"/>
  <c r="M22" i="18"/>
  <c r="G22" i="18"/>
  <c r="D22" i="18"/>
  <c r="M21" i="18"/>
  <c r="K21" i="18"/>
  <c r="J21" i="18"/>
  <c r="G21" i="18"/>
  <c r="D21" i="18"/>
  <c r="M20" i="18"/>
  <c r="K20" i="18"/>
  <c r="J20" i="18"/>
  <c r="G20" i="18"/>
  <c r="D20" i="18"/>
  <c r="M19" i="18"/>
  <c r="K19" i="18"/>
  <c r="J19" i="18"/>
  <c r="G19" i="18"/>
  <c r="D19" i="18"/>
  <c r="M18" i="18"/>
  <c r="G18" i="18"/>
  <c r="D18" i="18"/>
  <c r="M17" i="18"/>
  <c r="G17" i="18"/>
  <c r="D17" i="18"/>
  <c r="G16" i="18"/>
  <c r="D16" i="18"/>
  <c r="M13" i="18"/>
  <c r="L13" i="18"/>
  <c r="K13" i="18"/>
  <c r="J13" i="18"/>
  <c r="I13" i="18"/>
  <c r="H13" i="18"/>
  <c r="G13" i="18"/>
  <c r="K12" i="18"/>
  <c r="J12" i="18"/>
  <c r="I12" i="18"/>
  <c r="H12" i="18"/>
  <c r="G12" i="18"/>
  <c r="S11" i="18"/>
  <c r="R11" i="18"/>
  <c r="Q11" i="18"/>
  <c r="L11" i="18"/>
  <c r="K11" i="18"/>
  <c r="J11" i="18"/>
  <c r="I11" i="18"/>
  <c r="H11" i="18"/>
  <c r="G11" i="18"/>
  <c r="S10" i="18"/>
  <c r="R10" i="18"/>
  <c r="Q10" i="18"/>
  <c r="N10" i="18"/>
  <c r="M10" i="18"/>
  <c r="L10" i="18"/>
  <c r="K10" i="18"/>
  <c r="J10" i="18"/>
  <c r="I10" i="18"/>
  <c r="H10" i="18"/>
  <c r="G10" i="18"/>
  <c r="F10" i="18"/>
  <c r="E10" i="18"/>
  <c r="D10" i="18"/>
  <c r="S9" i="18"/>
  <c r="R9" i="18"/>
  <c r="Q9" i="18"/>
  <c r="N9" i="18"/>
  <c r="M9" i="18"/>
  <c r="L9" i="18"/>
  <c r="K9" i="18"/>
  <c r="J9" i="18"/>
  <c r="I9" i="18"/>
  <c r="H9" i="18"/>
  <c r="G9" i="18"/>
  <c r="F9" i="18"/>
  <c r="E9" i="18"/>
  <c r="D9" i="18"/>
  <c r="S8" i="18"/>
  <c r="R8" i="18"/>
  <c r="Q8" i="18"/>
  <c r="N8" i="18"/>
  <c r="M8" i="18"/>
  <c r="L8" i="18"/>
  <c r="K8" i="18"/>
  <c r="J8" i="18"/>
  <c r="I8" i="18"/>
  <c r="H8" i="18"/>
  <c r="G8" i="18"/>
  <c r="F8" i="18"/>
  <c r="E8" i="18"/>
  <c r="D8" i="18"/>
  <c r="N7" i="18"/>
  <c r="M7" i="18"/>
  <c r="L7" i="18"/>
  <c r="K7" i="18"/>
  <c r="J7" i="18"/>
  <c r="I7" i="18"/>
  <c r="H7" i="18"/>
  <c r="G7" i="18"/>
  <c r="E7" i="18"/>
  <c r="D7" i="18"/>
  <c r="S6" i="18"/>
  <c r="R6" i="18"/>
  <c r="Q6" i="18"/>
  <c r="N6" i="18"/>
  <c r="M6" i="18"/>
  <c r="L6" i="18"/>
  <c r="K6" i="18"/>
  <c r="J6" i="18"/>
  <c r="I6" i="18"/>
  <c r="H6" i="18"/>
  <c r="G6" i="18"/>
  <c r="F6" i="18"/>
  <c r="E6" i="18"/>
  <c r="D6" i="18"/>
  <c r="S5" i="18"/>
  <c r="R5" i="18"/>
  <c r="Q5" i="18"/>
  <c r="N5" i="18"/>
  <c r="M5" i="18"/>
  <c r="L5" i="18"/>
  <c r="K5" i="18"/>
  <c r="J5" i="18"/>
  <c r="I5" i="18"/>
  <c r="H5" i="18"/>
  <c r="G5" i="18"/>
  <c r="F5" i="18"/>
  <c r="E5" i="18"/>
  <c r="D5" i="18"/>
  <c r="S4" i="18"/>
  <c r="R4" i="18"/>
  <c r="Q4" i="18"/>
  <c r="N4" i="18"/>
  <c r="M4" i="18"/>
  <c r="L4" i="18"/>
  <c r="K4" i="18"/>
  <c r="J4" i="18"/>
  <c r="I4" i="18"/>
  <c r="H4" i="18"/>
  <c r="G4" i="18"/>
  <c r="F4" i="18"/>
  <c r="E4" i="18"/>
  <c r="D4" i="18"/>
  <c r="I3" i="18"/>
  <c r="G33" i="2" l="1"/>
  <c r="F33" i="2" s="1"/>
  <c r="G244" i="2"/>
  <c r="F244" i="2" s="1"/>
  <c r="G153" i="2"/>
  <c r="F153" i="2" s="1"/>
  <c r="G152" i="2" s="1"/>
  <c r="F152" i="2" s="1"/>
  <c r="F16" i="21" s="1"/>
  <c r="G33" i="21"/>
  <c r="F33" i="21" s="1"/>
  <c r="G11" i="2"/>
  <c r="F11" i="2" s="1"/>
  <c r="G19" i="2"/>
  <c r="F19" i="2" s="1"/>
  <c r="G30" i="21"/>
  <c r="F30" i="21" s="1"/>
  <c r="F587" i="2"/>
  <c r="G576" i="2" s="1"/>
  <c r="F576" i="2" s="1"/>
  <c r="G24" i="2"/>
  <c r="F24" i="2" s="1"/>
  <c r="G17" i="2"/>
  <c r="F17" i="2" s="1"/>
  <c r="G189" i="2"/>
  <c r="F189" i="2" s="1"/>
  <c r="G544" i="2"/>
  <c r="F544" i="2" s="1"/>
  <c r="G32" i="21" s="1"/>
  <c r="F32" i="21" s="1"/>
  <c r="G589" i="2"/>
  <c r="F589" i="2" s="1"/>
  <c r="G18" i="2"/>
  <c r="F18" i="2" s="1"/>
  <c r="G146" i="2"/>
  <c r="F146" i="2" s="1"/>
  <c r="G407" i="2"/>
  <c r="F407" i="2" s="1"/>
  <c r="G409" i="2" s="1"/>
  <c r="F409" i="2" s="1"/>
  <c r="G23" i="2"/>
  <c r="F23" i="2" s="1"/>
  <c r="G588" i="2"/>
  <c r="F588" i="2" s="1"/>
  <c r="G32" i="2"/>
  <c r="F32" i="2" s="1"/>
  <c r="G495" i="2"/>
  <c r="F495" i="2" s="1"/>
  <c r="G496" i="2" s="1"/>
  <c r="F496" i="2" s="1"/>
  <c r="G546" i="2"/>
  <c r="F546" i="2" s="1"/>
  <c r="G724" i="2"/>
  <c r="F724" i="2" s="1"/>
  <c r="G725" i="2"/>
  <c r="F725" i="2" s="1"/>
  <c r="G13" i="2"/>
  <c r="F13" i="2" s="1"/>
  <c r="G545" i="2"/>
  <c r="F545" i="2" s="1"/>
  <c r="F722" i="2"/>
  <c r="G12" i="2"/>
  <c r="F12" i="2" s="1"/>
  <c r="G22" i="2"/>
  <c r="F22" i="2" s="1"/>
  <c r="G721" i="2"/>
  <c r="F721" i="2" s="1"/>
  <c r="G492" i="2"/>
  <c r="F492" i="2" s="1"/>
  <c r="F493" i="2" s="1"/>
  <c r="G2" i="21"/>
  <c r="G547" i="2" l="1"/>
  <c r="F547" i="2" s="1"/>
  <c r="G590" i="2"/>
  <c r="F590" i="2" s="1"/>
  <c r="G726" i="2"/>
  <c r="F726" i="2" s="1"/>
  <c r="G3" i="21"/>
  <c r="G4" i="21" s="1"/>
  <c r="F4" i="21" s="1"/>
  <c r="F720" i="2"/>
  <c r="G723" i="2"/>
  <c r="F723" i="2" s="1"/>
  <c r="F27" i="2"/>
  <c r="G27" i="2" s="1"/>
  <c r="F35" i="2" l="1"/>
  <c r="G35" i="2" s="1"/>
</calcChain>
</file>

<file path=xl/comments1.xml><?xml version="1.0" encoding="utf-8"?>
<comments xmlns="http://schemas.openxmlformats.org/spreadsheetml/2006/main">
  <authors>
    <author>David Bleckinger</author>
  </authors>
  <commentList>
    <comment ref="F1" authorId="0" shapeId="0">
      <text>
        <r>
          <rPr>
            <b/>
            <sz val="8"/>
            <color indexed="81"/>
            <rFont val="Tahoma"/>
            <family val="2"/>
          </rPr>
          <t>David Bleckinger:</t>
        </r>
        <r>
          <rPr>
            <sz val="8"/>
            <color indexed="81"/>
            <rFont val="Tahoma"/>
            <family val="2"/>
          </rPr>
          <t xml:space="preserve">
Do Not Change Value In THIS CELL
Sheet Active
</t>
        </r>
      </text>
    </comment>
    <comment ref="G1" authorId="0" shapeId="0">
      <text>
        <r>
          <rPr>
            <b/>
            <sz val="8"/>
            <color indexed="81"/>
            <rFont val="Tahoma"/>
            <family val="2"/>
          </rPr>
          <t>David Bleckinger:</t>
        </r>
        <r>
          <rPr>
            <sz val="8"/>
            <color indexed="81"/>
            <rFont val="Tahoma"/>
            <family val="2"/>
          </rPr>
          <t xml:space="preserve">
Do Not Change This Value!  CurrentCase
</t>
        </r>
      </text>
    </comment>
    <comment ref="G12" authorId="0" shapeId="0">
      <text>
        <r>
          <rPr>
            <b/>
            <sz val="8"/>
            <color indexed="81"/>
            <rFont val="Tahoma"/>
            <family val="2"/>
          </rPr>
          <t>David Bleckinger:</t>
        </r>
        <r>
          <rPr>
            <sz val="8"/>
            <color indexed="81"/>
            <rFont val="Tahoma"/>
            <family val="2"/>
          </rPr>
          <t xml:space="preserve">
+0.2 from original formulae in cells AJ10, AJ11 in prices tmplt</t>
        </r>
      </text>
    </comment>
    <comment ref="G24" authorId="0" shapeId="0">
      <text>
        <r>
          <rPr>
            <b/>
            <sz val="8"/>
            <color indexed="81"/>
            <rFont val="Tahoma"/>
            <family val="2"/>
          </rPr>
          <t>David Bleckinger:</t>
        </r>
        <r>
          <rPr>
            <sz val="8"/>
            <color indexed="81"/>
            <rFont val="Tahoma"/>
            <family val="2"/>
          </rPr>
          <t xml:space="preserve">
Original pointed to cell with no related Uniformance tag</t>
        </r>
      </text>
    </comment>
  </commentList>
</comments>
</file>

<file path=xl/comments2.xml><?xml version="1.0" encoding="utf-8"?>
<comments xmlns="http://schemas.openxmlformats.org/spreadsheetml/2006/main">
  <authors>
    <author>Russell O. Warford</author>
  </authors>
  <commentList>
    <comment ref="D11" authorId="0" shapeId="0">
      <text>
        <r>
          <rPr>
            <sz val="8"/>
            <color indexed="81"/>
            <rFont val="Tahoma"/>
            <family val="2"/>
          </rPr>
          <t xml:space="preserve">Model version comes from the main flowsheet StringMemo, you can change it on the flowsheet by right-clicking and going to "Flowsheet Model"
</t>
        </r>
      </text>
    </comment>
    <comment ref="E11" authorId="0" shapeId="0">
      <text>
        <r>
          <rPr>
            <sz val="8"/>
            <color indexed="81"/>
            <rFont val="Tahoma"/>
            <family val="2"/>
          </rPr>
          <t xml:space="preserve">Model version comes from the main flowsheet StringMemo, you can change it on the flowsheet by right-clicking and going to "Flowsheet Model"
</t>
        </r>
      </text>
    </comment>
    <comment ref="I11" authorId="0" shapeId="0">
      <text>
        <r>
          <rPr>
            <sz val="8"/>
            <color indexed="81"/>
            <rFont val="Tahoma"/>
            <family val="2"/>
          </rPr>
          <t xml:space="preserve">Model version comes from the main flowsheet StringMemo, you can change it on the flowsheet by right-clicking and going to "Flowsheet Model"
</t>
        </r>
      </text>
    </comment>
  </commentList>
</comments>
</file>

<file path=xl/comments3.xml><?xml version="1.0" encoding="utf-8"?>
<comments xmlns="http://schemas.openxmlformats.org/spreadsheetml/2006/main">
  <authors>
    <author>David Bleckinger</author>
    <author>Tom Arendt</author>
  </authors>
  <commentList>
    <comment ref="A1" authorId="0" shapeId="0">
      <text>
        <r>
          <rPr>
            <b/>
            <sz val="8"/>
            <color indexed="81"/>
            <rFont val="Tahoma"/>
            <family val="2"/>
          </rPr>
          <t>Use the Model Validation Alias here to correctly populate the "RawData" tab during case population.  Use an asterisk ("*") as the first character if you want to skip this row when populating RawData</t>
        </r>
      </text>
    </comment>
    <comment ref="B1" authorId="0" shapeId="0">
      <text>
        <r>
          <rPr>
            <sz val="8"/>
            <color indexed="81"/>
            <rFont val="Tahoma"/>
            <family val="2"/>
          </rPr>
          <t>Should be "NoROMeo" for every variable on this sheet.  This sheet is not used to populate the case input.</t>
        </r>
      </text>
    </comment>
    <comment ref="C1" authorId="0" shapeId="0">
      <text>
        <r>
          <rPr>
            <sz val="8"/>
            <color indexed="81"/>
            <rFont val="Tahoma"/>
            <family val="2"/>
          </rPr>
          <t>Should be "MatBal" only for the row that contains the Material Balance
Should be "SS" only fro the row that contains the Steady State calculation
Can use other text here (i.e. Feed/Product) to assist with other calculations
Note: this sheet is NOT used to populate the Case Sheet</t>
        </r>
      </text>
    </comment>
    <comment ref="D1" authorId="0" shapeId="0">
      <text>
        <r>
          <rPr>
            <b/>
            <sz val="8"/>
            <color indexed="81"/>
            <rFont val="Tahoma"/>
            <family val="2"/>
          </rPr>
          <t>David Bleckinger:</t>
        </r>
        <r>
          <rPr>
            <sz val="8"/>
            <color indexed="81"/>
            <rFont val="Tahoma"/>
            <family val="2"/>
          </rPr>
          <t xml:space="preserve">
UOM will be filled in from your ROMeo model or you can fill in your own UOM.</t>
        </r>
      </text>
    </comment>
    <comment ref="E1" authorId="0" shapeId="0">
      <text>
        <r>
          <rPr>
            <b/>
            <sz val="8"/>
            <color indexed="81"/>
            <rFont val="Tahoma"/>
            <family val="2"/>
          </rPr>
          <t>David Bleckinger:</t>
        </r>
        <r>
          <rPr>
            <sz val="8"/>
            <color indexed="81"/>
            <rFont val="Tahoma"/>
            <family val="2"/>
          </rPr>
          <t xml:space="preserve">
Populated from ROMeo when you click Populate XREF from ROMeo</t>
        </r>
      </text>
    </comment>
    <comment ref="F1" authorId="0" shapeId="0">
      <text>
        <r>
          <rPr>
            <b/>
            <sz val="8"/>
            <color indexed="81"/>
            <rFont val="Tahoma"/>
            <family val="2"/>
          </rPr>
          <t>David Bleckinger:</t>
        </r>
        <r>
          <rPr>
            <sz val="8"/>
            <color indexed="81"/>
            <rFont val="Tahoma"/>
            <family val="2"/>
          </rPr>
          <t xml:space="preserve">
Populated when you click "Populate Input from XREF" on Case sheet.  Make sure you fill in adder and multiplier.</t>
        </r>
      </text>
    </comment>
    <comment ref="G1" authorId="0" shapeId="0">
      <text>
        <r>
          <rPr>
            <b/>
            <sz val="8"/>
            <color indexed="81"/>
            <rFont val="Tahoma"/>
            <family val="2"/>
          </rPr>
          <t>David Bleckinger:</t>
        </r>
        <r>
          <rPr>
            <sz val="8"/>
            <color indexed="81"/>
            <rFont val="Tahoma"/>
            <family val="2"/>
          </rPr>
          <t xml:space="preserve">
Populated when you click "Populate Input from XREF" on Case sheet.</t>
        </r>
      </text>
    </comment>
    <comment ref="H1" authorId="0" shapeId="0">
      <text>
        <r>
          <rPr>
            <b/>
            <sz val="8"/>
            <color indexed="81"/>
            <rFont val="Tahoma"/>
            <family val="2"/>
          </rPr>
          <t>David Bleckinger:</t>
        </r>
        <r>
          <rPr>
            <sz val="8"/>
            <color indexed="81"/>
            <rFont val="Tahoma"/>
            <family val="2"/>
          </rPr>
          <t xml:space="preserve">
Must fill in value for all external values (Uniformance, PI, Prices, Custom database).  Normal value is 1.0.  Make sure value is correct for all price data.</t>
        </r>
      </text>
    </comment>
    <comment ref="I1" authorId="0" shapeId="0">
      <text>
        <r>
          <rPr>
            <b/>
            <sz val="8"/>
            <color indexed="81"/>
            <rFont val="Tahoma"/>
            <family val="2"/>
          </rPr>
          <t>David Bleckinger:</t>
        </r>
        <r>
          <rPr>
            <sz val="8"/>
            <color indexed="81"/>
            <rFont val="Tahoma"/>
            <family val="2"/>
          </rPr>
          <t xml:space="preserve">
Must fill in value for all external values (Uniformance, PI, Prices, Custom database).  Normal value is 0.0. </t>
        </r>
      </text>
    </comment>
    <comment ref="J1" authorId="0" shapeId="0">
      <text>
        <r>
          <rPr>
            <b/>
            <sz val="8"/>
            <color indexed="81"/>
            <rFont val="Tahoma"/>
            <family val="2"/>
          </rPr>
          <t>David Bleckinger:</t>
        </r>
        <r>
          <rPr>
            <sz val="8"/>
            <color indexed="81"/>
            <rFont val="Tahoma"/>
            <family val="2"/>
          </rPr>
          <t xml:space="preserve">
Must fill in value for all external data pulls (Uniformance, PI, Prices, Custom database).  Valid values are:  Uniformance, DB1, PDB1, Custom1, PI-Expr, PI-Calc, PI-Archive
</t>
        </r>
      </text>
    </comment>
    <comment ref="K1" authorId="1" shapeId="0">
      <text>
        <r>
          <rPr>
            <b/>
            <sz val="8"/>
            <color indexed="81"/>
            <rFont val="Tahoma"/>
            <family val="2"/>
          </rPr>
          <t xml:space="preserve">Dave Bleckinger:
</t>
        </r>
        <r>
          <rPr>
            <sz val="8"/>
            <color indexed="81"/>
            <rFont val="Tahoma"/>
            <family val="2"/>
          </rPr>
          <t>Fill in server name for all Uniformance data pulls.  For all other pulls this may be blank.</t>
        </r>
      </text>
    </comment>
    <comment ref="L1" authorId="0" shapeId="0">
      <text>
        <r>
          <rPr>
            <b/>
            <sz val="8"/>
            <color indexed="81"/>
            <rFont val="Tahoma"/>
            <family val="2"/>
          </rPr>
          <t>David Bleckinger:</t>
        </r>
        <r>
          <rPr>
            <sz val="8"/>
            <color indexed="81"/>
            <rFont val="Tahoma"/>
            <family val="2"/>
          </rPr>
          <t xml:space="preserve">
Fill in tag for all external data pulls.  This is the tag used in PI, Uniformance, or the various databases you can access.</t>
        </r>
      </text>
    </comment>
    <comment ref="M1" authorId="0" shapeId="0">
      <text>
        <r>
          <rPr>
            <b/>
            <sz val="8"/>
            <color indexed="81"/>
            <rFont val="Tahoma"/>
            <family val="2"/>
          </rPr>
          <t>David Bleckinger:</t>
        </r>
        <r>
          <rPr>
            <sz val="8"/>
            <color indexed="81"/>
            <rFont val="Tahoma"/>
            <family val="2"/>
          </rPr>
          <t xml:space="preserve">
This column is only used for sites which have density defined in their price database information.  No user input required.</t>
        </r>
      </text>
    </comment>
    <comment ref="N1" authorId="0" shapeId="0">
      <text>
        <r>
          <rPr>
            <b/>
            <sz val="8"/>
            <color indexed="81"/>
            <rFont val="Tahoma"/>
            <family val="2"/>
          </rPr>
          <t>David Bleckinger:</t>
        </r>
        <r>
          <rPr>
            <sz val="8"/>
            <color indexed="81"/>
            <rFont val="Tahoma"/>
            <family val="2"/>
          </rPr>
          <t xml:space="preserve">
Not currently used.  All field information is hard coded in RunROMeo for the various database pulls.</t>
        </r>
      </text>
    </comment>
    <comment ref="O1" authorId="0" shapeId="0">
      <text>
        <r>
          <rPr>
            <b/>
            <sz val="8"/>
            <color indexed="81"/>
            <rFont val="Tahoma"/>
            <family val="2"/>
          </rPr>
          <t>David Bleckinger:</t>
        </r>
        <r>
          <rPr>
            <sz val="8"/>
            <color indexed="81"/>
            <rFont val="Tahoma"/>
            <family val="2"/>
          </rPr>
          <t xml:space="preserve">
Unit returns the units for price database pulls.
</t>
        </r>
      </text>
    </comment>
    <comment ref="P1" authorId="0" shapeId="0">
      <text>
        <r>
          <rPr>
            <b/>
            <sz val="8"/>
            <color indexed="81"/>
            <rFont val="Tahoma"/>
            <family val="2"/>
          </rPr>
          <t>David Bleckinger:</t>
        </r>
        <r>
          <rPr>
            <sz val="8"/>
            <color indexed="81"/>
            <rFont val="Tahoma"/>
            <family val="2"/>
          </rPr>
          <t xml:space="preserve">
Optional groups for sorting inputs and outputs</t>
        </r>
      </text>
    </comment>
    <comment ref="S1" authorId="0" shapeId="0">
      <text>
        <r>
          <rPr>
            <b/>
            <sz val="8"/>
            <color indexed="81"/>
            <rFont val="Tahoma"/>
            <family val="2"/>
          </rPr>
          <t>David Bleckinger:</t>
        </r>
        <r>
          <rPr>
            <sz val="8"/>
            <color indexed="81"/>
            <rFont val="Tahoma"/>
            <family val="2"/>
          </rPr>
          <t xml:space="preserve">
Populated from ROMeo
</t>
        </r>
      </text>
    </comment>
    <comment ref="T1" authorId="0" shapeId="0">
      <text>
        <r>
          <rPr>
            <b/>
            <sz val="8"/>
            <color indexed="81"/>
            <rFont val="Tahoma"/>
            <family val="2"/>
          </rPr>
          <t>David Bleckinger:</t>
        </r>
        <r>
          <rPr>
            <sz val="8"/>
            <color indexed="81"/>
            <rFont val="Tahoma"/>
            <family val="2"/>
          </rPr>
          <t xml:space="preserve">
LO[1] populated from ROMeo
</t>
        </r>
      </text>
    </comment>
    <comment ref="U1" authorId="0" shapeId="0">
      <text>
        <r>
          <rPr>
            <b/>
            <sz val="8"/>
            <color indexed="81"/>
            <rFont val="Tahoma"/>
            <family val="2"/>
          </rPr>
          <t>David Bleckinger:</t>
        </r>
        <r>
          <rPr>
            <sz val="8"/>
            <color indexed="81"/>
            <rFont val="Tahoma"/>
            <family val="2"/>
          </rPr>
          <t xml:space="preserve">
UP[1] populated from ROMeo
</t>
        </r>
      </text>
    </comment>
    <comment ref="V1" authorId="0" shapeId="0">
      <text>
        <r>
          <rPr>
            <b/>
            <sz val="8"/>
            <color indexed="81"/>
            <rFont val="Tahoma"/>
            <family val="2"/>
          </rPr>
          <t>David Bleckinger:</t>
        </r>
        <r>
          <rPr>
            <sz val="8"/>
            <color indexed="81"/>
            <rFont val="Tahoma"/>
            <family val="2"/>
          </rPr>
          <t xml:space="preserve">
User Comments</t>
        </r>
      </text>
    </comment>
    <comment ref="W1" authorId="0" shapeId="0">
      <text>
        <r>
          <rPr>
            <b/>
            <sz val="8"/>
            <color indexed="81"/>
            <rFont val="Tahoma"/>
            <family val="2"/>
          </rPr>
          <t>David Bleckinger:</t>
        </r>
        <r>
          <rPr>
            <sz val="8"/>
            <color indexed="81"/>
            <rFont val="Tahoma"/>
            <family val="2"/>
          </rPr>
          <t xml:space="preserve">
Optional input for use for price database pulls only when density data is in the price database.  Basis is the tag for the density basis for this variable (may or may not be equal to the DataSource_Tag).</t>
        </r>
      </text>
    </comment>
    <comment ref="X1" authorId="0" shapeId="0">
      <text>
        <r>
          <rPr>
            <b/>
            <sz val="8"/>
            <color indexed="81"/>
            <rFont val="Tahoma"/>
            <family val="2"/>
          </rPr>
          <t>David Bleckinger:</t>
        </r>
        <r>
          <rPr>
            <sz val="8"/>
            <color indexed="81"/>
            <rFont val="Tahoma"/>
            <family val="2"/>
          </rPr>
          <t xml:space="preserve">
Optional UserMin.  Does not affect ROMeo model, but will provide handy warnings to users when data pulls occur.  For instance, could set this just above 0 to prvent populating invalid 0 pulls.
</t>
        </r>
      </text>
    </comment>
    <comment ref="Y1" authorId="0" shapeId="0">
      <text>
        <r>
          <rPr>
            <b/>
            <sz val="8"/>
            <color indexed="81"/>
            <rFont val="Tahoma"/>
            <family val="2"/>
          </rPr>
          <t>David Bleckinger:</t>
        </r>
        <r>
          <rPr>
            <sz val="8"/>
            <color indexed="81"/>
            <rFont val="Tahoma"/>
            <family val="2"/>
          </rPr>
          <t xml:space="preserve">
User defined max - will provide warnings when pulls are outside of this bound.</t>
        </r>
      </text>
    </comment>
    <comment ref="Z1" authorId="0" shapeId="0">
      <text>
        <r>
          <rPr>
            <b/>
            <sz val="8"/>
            <color indexed="81"/>
            <rFont val="Tahoma"/>
            <family val="2"/>
          </rPr>
          <t>David Bleckinger:</t>
        </r>
        <r>
          <rPr>
            <sz val="8"/>
            <color indexed="81"/>
            <rFont val="Tahoma"/>
            <family val="2"/>
          </rPr>
          <t xml:space="preserve">
For secondary source, fill in value for all external data pulls (Uniformance, PI, Prices, Custom database).  Valid values are:  Uniformance, PI, DB1, PDB1, Custom1.  If left blank, program will default to primary source for this variable.
</t>
        </r>
      </text>
    </comment>
    <comment ref="AA1" authorId="1" shapeId="0">
      <text>
        <r>
          <rPr>
            <b/>
            <sz val="8"/>
            <color indexed="81"/>
            <rFont val="Tahoma"/>
            <family val="2"/>
          </rPr>
          <t xml:space="preserve">Dave Bleckinger:
</t>
        </r>
        <r>
          <rPr>
            <sz val="8"/>
            <color indexed="81"/>
            <rFont val="Tahoma"/>
            <family val="2"/>
          </rPr>
          <t>Fill in server name for all Uniformance data pulls.  For all other pulls this may be blank.  If left blank, program will default to primary source for this variable.</t>
        </r>
      </text>
    </comment>
    <comment ref="AB1" authorId="0" shapeId="0">
      <text>
        <r>
          <rPr>
            <b/>
            <sz val="8"/>
            <color indexed="81"/>
            <rFont val="Tahoma"/>
            <family val="2"/>
          </rPr>
          <t>David Bleckinger:</t>
        </r>
        <r>
          <rPr>
            <sz val="8"/>
            <color indexed="81"/>
            <rFont val="Tahoma"/>
            <family val="2"/>
          </rPr>
          <t xml:space="preserve">
Fill in tag for all external data pulls.  This is the tag used in PI, Uniformance, or the various databases you can access.   If left blank, program will default to primary source for this variable.</t>
        </r>
      </text>
    </comment>
  </commentList>
</comments>
</file>

<file path=xl/comments4.xml><?xml version="1.0" encoding="utf-8"?>
<comments xmlns="http://schemas.openxmlformats.org/spreadsheetml/2006/main">
  <authors>
    <author>David Bleckinger</author>
    <author>Tom Arendt</author>
    <author>Chongfeungprinya, Sivakorn Oak</author>
  </authors>
  <commentList>
    <comment ref="A1" authorId="0" shapeId="0">
      <text>
        <r>
          <rPr>
            <b/>
            <sz val="8"/>
            <color indexed="81"/>
            <rFont val="Tahoma"/>
            <family val="2"/>
          </rPr>
          <t>Use the Model Validation Alias here to correctly populate the "RawData" tab during case population.  Use an asterisk ("*") as the first character if you want to skip this row when populating RawData</t>
        </r>
      </text>
    </comment>
    <comment ref="B1" authorId="0" shapeId="0">
      <text>
        <r>
          <rPr>
            <b/>
            <sz val="8"/>
            <color indexed="81"/>
            <rFont val="Tahoma"/>
            <family val="2"/>
          </rPr>
          <t>David Bleckinger:</t>
        </r>
        <r>
          <rPr>
            <sz val="8"/>
            <color indexed="81"/>
            <rFont val="Tahoma"/>
            <family val="2"/>
          </rPr>
          <t xml:space="preserve">
To be filled in for all variables which need:  ROMeo input, or data from external sources such as price database, Uniformance, PI, or custom database Use "NoROMeo" if you do not want to have an associated ROMeo Variable (data pull only)</t>
        </r>
      </text>
    </comment>
    <comment ref="C1" authorId="0" shapeId="0">
      <text>
        <r>
          <rPr>
            <sz val="8"/>
            <color indexed="81"/>
            <rFont val="Tahoma"/>
            <family val="2"/>
          </rPr>
          <t>Must be filled in for all variables that need to go to the case sheet.  Most frequently "I", but other values are available. Leave this cell blank to keep it off the case sheet.</t>
        </r>
      </text>
    </comment>
    <comment ref="D1" authorId="0" shapeId="0">
      <text>
        <r>
          <rPr>
            <b/>
            <sz val="8"/>
            <color indexed="81"/>
            <rFont val="Tahoma"/>
            <family val="2"/>
          </rPr>
          <t>David Bleckinger:</t>
        </r>
        <r>
          <rPr>
            <sz val="8"/>
            <color indexed="81"/>
            <rFont val="Tahoma"/>
            <family val="2"/>
          </rPr>
          <t xml:space="preserve">
UOM will be filled in from your ROMeo model or you can fill in your own UOM.</t>
        </r>
      </text>
    </comment>
    <comment ref="E1" authorId="0" shapeId="0">
      <text>
        <r>
          <rPr>
            <b/>
            <sz val="8"/>
            <color indexed="81"/>
            <rFont val="Tahoma"/>
            <family val="2"/>
          </rPr>
          <t>David Bleckinger:</t>
        </r>
        <r>
          <rPr>
            <sz val="8"/>
            <color indexed="81"/>
            <rFont val="Tahoma"/>
            <family val="2"/>
          </rPr>
          <t xml:space="preserve">
Populated from ROMeo when you click Populate XREF from ROMeo</t>
        </r>
      </text>
    </comment>
    <comment ref="F1" authorId="0" shapeId="0">
      <text>
        <r>
          <rPr>
            <b/>
            <sz val="8"/>
            <color indexed="81"/>
            <rFont val="Tahoma"/>
            <family val="2"/>
          </rPr>
          <t>David Bleckinger:</t>
        </r>
        <r>
          <rPr>
            <sz val="8"/>
            <color indexed="81"/>
            <rFont val="Tahoma"/>
            <family val="2"/>
          </rPr>
          <t xml:space="preserve">
Populated when you click "Populate Input from XREF" on Case sheet.  Make sure you fill in adder and multiplier.</t>
        </r>
      </text>
    </comment>
    <comment ref="G1" authorId="0" shapeId="0">
      <text>
        <r>
          <rPr>
            <b/>
            <sz val="8"/>
            <color indexed="81"/>
            <rFont val="Tahoma"/>
            <family val="2"/>
          </rPr>
          <t>David Bleckinger:</t>
        </r>
        <r>
          <rPr>
            <sz val="8"/>
            <color indexed="81"/>
            <rFont val="Tahoma"/>
            <family val="2"/>
          </rPr>
          <t xml:space="preserve">
Populated when you click "Populate Input from XREF" on Case sheet.</t>
        </r>
      </text>
    </comment>
    <comment ref="H1" authorId="0" shapeId="0">
      <text>
        <r>
          <rPr>
            <b/>
            <sz val="8"/>
            <color indexed="81"/>
            <rFont val="Tahoma"/>
            <family val="2"/>
          </rPr>
          <t>David Bleckinger:</t>
        </r>
        <r>
          <rPr>
            <sz val="8"/>
            <color indexed="81"/>
            <rFont val="Tahoma"/>
            <family val="2"/>
          </rPr>
          <t xml:space="preserve">
Must fill in value for all external values (Uniformance, PI, Prices, Custom database).  Normal value is 1.0.  Make sure value is correct for all price data.</t>
        </r>
      </text>
    </comment>
    <comment ref="I1" authorId="0" shapeId="0">
      <text>
        <r>
          <rPr>
            <b/>
            <sz val="8"/>
            <color indexed="81"/>
            <rFont val="Tahoma"/>
            <family val="2"/>
          </rPr>
          <t>David Bleckinger:</t>
        </r>
        <r>
          <rPr>
            <sz val="8"/>
            <color indexed="81"/>
            <rFont val="Tahoma"/>
            <family val="2"/>
          </rPr>
          <t xml:space="preserve">
Must fill in value for all external values (Uniformance, PI, Prices, Custom database).  Normal value is 0.0. </t>
        </r>
      </text>
    </comment>
    <comment ref="J1" authorId="0" shapeId="0">
      <text>
        <r>
          <rPr>
            <b/>
            <sz val="8"/>
            <color indexed="81"/>
            <rFont val="Tahoma"/>
            <family val="2"/>
          </rPr>
          <t>David Bleckinger:</t>
        </r>
        <r>
          <rPr>
            <sz val="8"/>
            <color indexed="81"/>
            <rFont val="Tahoma"/>
            <family val="2"/>
          </rPr>
          <t xml:space="preserve">
Must fill in value for all external data pulls (Uniformance, PI, Prices, Custom database).  Valid values are:  Uniformance, DB1, PDB1, Custom1, PI-Expr, PI-Calc, PI-Archive
</t>
        </r>
      </text>
    </comment>
    <comment ref="K1" authorId="1" shapeId="0">
      <text>
        <r>
          <rPr>
            <b/>
            <sz val="8"/>
            <color indexed="81"/>
            <rFont val="Tahoma"/>
            <family val="2"/>
          </rPr>
          <t xml:space="preserve">Dave Bleckinger:
</t>
        </r>
        <r>
          <rPr>
            <sz val="8"/>
            <color indexed="81"/>
            <rFont val="Tahoma"/>
            <family val="2"/>
          </rPr>
          <t>Fill in server name for all Uniformance data pulls.  For all other pulls this may be blank.</t>
        </r>
      </text>
    </comment>
    <comment ref="L1" authorId="0" shapeId="0">
      <text>
        <r>
          <rPr>
            <b/>
            <sz val="8"/>
            <color indexed="81"/>
            <rFont val="Tahoma"/>
            <family val="2"/>
          </rPr>
          <t>David Bleckinger:</t>
        </r>
        <r>
          <rPr>
            <sz val="8"/>
            <color indexed="81"/>
            <rFont val="Tahoma"/>
            <family val="2"/>
          </rPr>
          <t xml:space="preserve">
Fill in tag for all external data pulls.  This is the tag used in PI, Uniformance, or the various databases you can access.</t>
        </r>
      </text>
    </comment>
    <comment ref="M1" authorId="0" shapeId="0">
      <text>
        <r>
          <rPr>
            <b/>
            <sz val="8"/>
            <color indexed="81"/>
            <rFont val="Tahoma"/>
            <family val="2"/>
          </rPr>
          <t>David Bleckinger:</t>
        </r>
        <r>
          <rPr>
            <sz val="8"/>
            <color indexed="81"/>
            <rFont val="Tahoma"/>
            <family val="2"/>
          </rPr>
          <t xml:space="preserve">
This column is only used for sites which have density defined in their price database information.  No user input required.</t>
        </r>
      </text>
    </comment>
    <comment ref="N1" authorId="0" shapeId="0">
      <text>
        <r>
          <rPr>
            <b/>
            <sz val="8"/>
            <color indexed="81"/>
            <rFont val="Tahoma"/>
            <family val="2"/>
          </rPr>
          <t>David Bleckinger:</t>
        </r>
        <r>
          <rPr>
            <sz val="8"/>
            <color indexed="81"/>
            <rFont val="Tahoma"/>
            <family val="2"/>
          </rPr>
          <t xml:space="preserve">
Not currently used.  All field information is hard coded in RunROMeo for the various database pulls.</t>
        </r>
      </text>
    </comment>
    <comment ref="O1" authorId="0" shapeId="0">
      <text>
        <r>
          <rPr>
            <b/>
            <sz val="8"/>
            <color indexed="81"/>
            <rFont val="Tahoma"/>
            <family val="2"/>
          </rPr>
          <t>David Bleckinger:</t>
        </r>
        <r>
          <rPr>
            <sz val="8"/>
            <color indexed="81"/>
            <rFont val="Tahoma"/>
            <family val="2"/>
          </rPr>
          <t xml:space="preserve">
Unit returns the units for price database pulls.
</t>
        </r>
      </text>
    </comment>
    <comment ref="P1" authorId="0" shapeId="0">
      <text>
        <r>
          <rPr>
            <b/>
            <sz val="8"/>
            <color indexed="81"/>
            <rFont val="Tahoma"/>
            <family val="2"/>
          </rPr>
          <t>David Bleckinger:</t>
        </r>
        <r>
          <rPr>
            <sz val="8"/>
            <color indexed="81"/>
            <rFont val="Tahoma"/>
            <family val="2"/>
          </rPr>
          <t xml:space="preserve">
Optional groups for sorting inputs and outputs</t>
        </r>
      </text>
    </comment>
    <comment ref="S1" authorId="0" shapeId="0">
      <text>
        <r>
          <rPr>
            <b/>
            <sz val="8"/>
            <color indexed="81"/>
            <rFont val="Tahoma"/>
            <family val="2"/>
          </rPr>
          <t>David Bleckinger:</t>
        </r>
        <r>
          <rPr>
            <sz val="8"/>
            <color indexed="81"/>
            <rFont val="Tahoma"/>
            <family val="2"/>
          </rPr>
          <t xml:space="preserve">
Populated from ROMeo
</t>
        </r>
      </text>
    </comment>
    <comment ref="T1" authorId="0" shapeId="0">
      <text>
        <r>
          <rPr>
            <b/>
            <sz val="8"/>
            <color indexed="81"/>
            <rFont val="Tahoma"/>
            <family val="2"/>
          </rPr>
          <t>David Bleckinger:</t>
        </r>
        <r>
          <rPr>
            <sz val="8"/>
            <color indexed="81"/>
            <rFont val="Tahoma"/>
            <family val="2"/>
          </rPr>
          <t xml:space="preserve">
LO[1] populated from ROMeo
</t>
        </r>
      </text>
    </comment>
    <comment ref="U1" authorId="0" shapeId="0">
      <text>
        <r>
          <rPr>
            <b/>
            <sz val="8"/>
            <color indexed="81"/>
            <rFont val="Tahoma"/>
            <family val="2"/>
          </rPr>
          <t>David Bleckinger:</t>
        </r>
        <r>
          <rPr>
            <sz val="8"/>
            <color indexed="81"/>
            <rFont val="Tahoma"/>
            <family val="2"/>
          </rPr>
          <t xml:space="preserve">
UP[1] populated from ROMeo
</t>
        </r>
      </text>
    </comment>
    <comment ref="V1" authorId="0" shapeId="0">
      <text>
        <r>
          <rPr>
            <b/>
            <sz val="8"/>
            <color indexed="81"/>
            <rFont val="Tahoma"/>
            <family val="2"/>
          </rPr>
          <t>David Bleckinger:</t>
        </r>
        <r>
          <rPr>
            <sz val="8"/>
            <color indexed="81"/>
            <rFont val="Tahoma"/>
            <family val="2"/>
          </rPr>
          <t xml:space="preserve">
User Comments</t>
        </r>
      </text>
    </comment>
    <comment ref="W1" authorId="0" shapeId="0">
      <text>
        <r>
          <rPr>
            <b/>
            <sz val="8"/>
            <color indexed="81"/>
            <rFont val="Tahoma"/>
            <family val="2"/>
          </rPr>
          <t>David Bleckinger:</t>
        </r>
        <r>
          <rPr>
            <sz val="8"/>
            <color indexed="81"/>
            <rFont val="Tahoma"/>
            <family val="2"/>
          </rPr>
          <t xml:space="preserve">
Optional input for use for price database pulls only when density data is in the price database.  Basis is the tag for the density basis for this variable (may or may not be equal to the DataSource_Tag).</t>
        </r>
      </text>
    </comment>
    <comment ref="X1" authorId="0" shapeId="0">
      <text>
        <r>
          <rPr>
            <b/>
            <sz val="8"/>
            <color indexed="81"/>
            <rFont val="Tahoma"/>
            <family val="2"/>
          </rPr>
          <t>David Bleckinger:</t>
        </r>
        <r>
          <rPr>
            <sz val="8"/>
            <color indexed="81"/>
            <rFont val="Tahoma"/>
            <family val="2"/>
          </rPr>
          <t xml:space="preserve">
Optional UserMin.  Does not affect ROMeo model, but will provide handy warnings to users when data pulls occur.  For instance, could set this just above 0 to prvent populating invalid 0 pulls.
</t>
        </r>
      </text>
    </comment>
    <comment ref="Y1" authorId="0" shapeId="0">
      <text>
        <r>
          <rPr>
            <b/>
            <sz val="8"/>
            <color indexed="81"/>
            <rFont val="Tahoma"/>
            <family val="2"/>
          </rPr>
          <t>David Bleckinger:</t>
        </r>
        <r>
          <rPr>
            <sz val="8"/>
            <color indexed="81"/>
            <rFont val="Tahoma"/>
            <family val="2"/>
          </rPr>
          <t xml:space="preserve">
User defined max - will provide warnings when pulls are outside of this bound.</t>
        </r>
      </text>
    </comment>
    <comment ref="Z1" authorId="0" shapeId="0">
      <text>
        <r>
          <rPr>
            <b/>
            <sz val="8"/>
            <color indexed="81"/>
            <rFont val="Tahoma"/>
            <family val="2"/>
          </rPr>
          <t>David Bleckinger:</t>
        </r>
        <r>
          <rPr>
            <sz val="8"/>
            <color indexed="81"/>
            <rFont val="Tahoma"/>
            <family val="2"/>
          </rPr>
          <t xml:space="preserve">
For secondary source, fill in value for all external data pulls (Uniformance, PI, Prices, Custom database).  Valid values are:  Uniformance, PI, DB1, PDB1, Custom1.  If left blank, program will default to primary source for this variable.
</t>
        </r>
      </text>
    </comment>
    <comment ref="AA1" authorId="1" shapeId="0">
      <text>
        <r>
          <rPr>
            <b/>
            <sz val="8"/>
            <color indexed="81"/>
            <rFont val="Tahoma"/>
            <family val="2"/>
          </rPr>
          <t xml:space="preserve">Dave Bleckinger:
</t>
        </r>
        <r>
          <rPr>
            <sz val="8"/>
            <color indexed="81"/>
            <rFont val="Tahoma"/>
            <family val="2"/>
          </rPr>
          <t>Fill in server name for all Uniformance data pulls.  For all other pulls this may be blank.  If left blank, program will default to primary source for this variable.</t>
        </r>
      </text>
    </comment>
    <comment ref="AB1" authorId="0" shapeId="0">
      <text>
        <r>
          <rPr>
            <b/>
            <sz val="8"/>
            <color indexed="81"/>
            <rFont val="Tahoma"/>
            <family val="2"/>
          </rPr>
          <t>David Bleckinger:</t>
        </r>
        <r>
          <rPr>
            <sz val="8"/>
            <color indexed="81"/>
            <rFont val="Tahoma"/>
            <family val="2"/>
          </rPr>
          <t xml:space="preserve">
Fill in tag for all external data pulls.  This is the tag used in PI, Uniformance, or the various databases you can access.   If left blank, program will default to primary source for this variable.</t>
        </r>
      </text>
    </comment>
    <comment ref="I11" authorId="2" shapeId="0">
      <text>
        <r>
          <rPr>
            <b/>
            <sz val="9"/>
            <color indexed="81"/>
            <rFont val="Tahoma"/>
            <family val="2"/>
          </rPr>
          <t>Chongfeungprinya, Sivakorn Oak:</t>
        </r>
        <r>
          <rPr>
            <sz val="9"/>
            <color indexed="81"/>
            <rFont val="Tahoma"/>
            <family val="2"/>
          </rPr>
          <t xml:space="preserve">
Adjusted for Mar 2021</t>
        </r>
      </text>
    </comment>
  </commentList>
</comments>
</file>

<file path=xl/comments5.xml><?xml version="1.0" encoding="utf-8"?>
<comments xmlns="http://schemas.openxmlformats.org/spreadsheetml/2006/main">
  <authors>
    <author>David Bleckinger</author>
    <author>Tom Arendt</author>
  </authors>
  <commentList>
    <comment ref="A1" authorId="0" shapeId="0">
      <text>
        <r>
          <rPr>
            <b/>
            <sz val="8"/>
            <color indexed="81"/>
            <rFont val="Tahoma"/>
            <family val="2"/>
          </rPr>
          <t>Use the Model Validation Alias here to correctly populate the "RawData" tab during case population.  Use an asterisk ("*") as the first character if you want to skip this row when populating RawData</t>
        </r>
      </text>
    </comment>
    <comment ref="B1" authorId="0" shapeId="0">
      <text>
        <r>
          <rPr>
            <b/>
            <sz val="8"/>
            <color indexed="81"/>
            <rFont val="Tahoma"/>
            <family val="2"/>
          </rPr>
          <t>David Bleckinger:</t>
        </r>
        <r>
          <rPr>
            <sz val="8"/>
            <color indexed="81"/>
            <rFont val="Tahoma"/>
            <family val="2"/>
          </rPr>
          <t xml:space="preserve">
To be filled in for all variables which need:  ROMeo input, or data from external sources such as price database, Uniformance, PI, or custom database Use "NoROMeo" if you do not want to have an associated ROMeo Variable (data pull only)</t>
        </r>
      </text>
    </comment>
    <comment ref="C1" authorId="0" shapeId="0">
      <text>
        <r>
          <rPr>
            <sz val="8"/>
            <color indexed="81"/>
            <rFont val="Tahoma"/>
            <family val="2"/>
          </rPr>
          <t>Must be filled in for all variables that need to go to the case sheet.  Most frequently "I", but other values are available. Leave this cell blank to keep it off the case sheet.</t>
        </r>
      </text>
    </comment>
    <comment ref="D1" authorId="0" shapeId="0">
      <text>
        <r>
          <rPr>
            <b/>
            <sz val="8"/>
            <color indexed="81"/>
            <rFont val="Tahoma"/>
            <family val="2"/>
          </rPr>
          <t>David Bleckinger:</t>
        </r>
        <r>
          <rPr>
            <sz val="8"/>
            <color indexed="81"/>
            <rFont val="Tahoma"/>
            <family val="2"/>
          </rPr>
          <t xml:space="preserve">
UOM will be filled in from your ROMeo model or you can fill in your own UOM.</t>
        </r>
      </text>
    </comment>
    <comment ref="E1" authorId="0" shapeId="0">
      <text>
        <r>
          <rPr>
            <b/>
            <sz val="8"/>
            <color indexed="81"/>
            <rFont val="Tahoma"/>
            <family val="2"/>
          </rPr>
          <t>David Bleckinger:</t>
        </r>
        <r>
          <rPr>
            <sz val="8"/>
            <color indexed="81"/>
            <rFont val="Tahoma"/>
            <family val="2"/>
          </rPr>
          <t xml:space="preserve">
Populated from ROMeo when you click Populate XREF from ROMeo</t>
        </r>
      </text>
    </comment>
    <comment ref="F1" authorId="0" shapeId="0">
      <text>
        <r>
          <rPr>
            <b/>
            <sz val="8"/>
            <color indexed="81"/>
            <rFont val="Tahoma"/>
            <family val="2"/>
          </rPr>
          <t>David Bleckinger:</t>
        </r>
        <r>
          <rPr>
            <sz val="8"/>
            <color indexed="81"/>
            <rFont val="Tahoma"/>
            <family val="2"/>
          </rPr>
          <t xml:space="preserve">
Populated when you click "Populate Input from XREF" on Case sheet.  Make sure you fill in adder and multiplier.</t>
        </r>
      </text>
    </comment>
    <comment ref="G1" authorId="0" shapeId="0">
      <text>
        <r>
          <rPr>
            <b/>
            <sz val="8"/>
            <color indexed="81"/>
            <rFont val="Tahoma"/>
            <family val="2"/>
          </rPr>
          <t>David Bleckinger:</t>
        </r>
        <r>
          <rPr>
            <sz val="8"/>
            <color indexed="81"/>
            <rFont val="Tahoma"/>
            <family val="2"/>
          </rPr>
          <t xml:space="preserve">
Populated when you click "Populate Input from XREF" on Case sheet.</t>
        </r>
      </text>
    </comment>
    <comment ref="H1" authorId="0" shapeId="0">
      <text>
        <r>
          <rPr>
            <b/>
            <sz val="8"/>
            <color indexed="81"/>
            <rFont val="Tahoma"/>
            <family val="2"/>
          </rPr>
          <t>David Bleckinger:</t>
        </r>
        <r>
          <rPr>
            <sz val="8"/>
            <color indexed="81"/>
            <rFont val="Tahoma"/>
            <family val="2"/>
          </rPr>
          <t xml:space="preserve">
Must fill in value for all external values (Uniformance, PI, Prices, Custom database).  Normal value is 1.0.  Make sure value is correct for all price data.</t>
        </r>
      </text>
    </comment>
    <comment ref="I1" authorId="0" shapeId="0">
      <text>
        <r>
          <rPr>
            <b/>
            <sz val="8"/>
            <color indexed="81"/>
            <rFont val="Tahoma"/>
            <family val="2"/>
          </rPr>
          <t>David Bleckinger:</t>
        </r>
        <r>
          <rPr>
            <sz val="8"/>
            <color indexed="81"/>
            <rFont val="Tahoma"/>
            <family val="2"/>
          </rPr>
          <t xml:space="preserve">
Must fill in value for all external values (Uniformance, PI, Prices, Custom database).  Normal value is 0.0. </t>
        </r>
      </text>
    </comment>
    <comment ref="J1" authorId="0" shapeId="0">
      <text>
        <r>
          <rPr>
            <b/>
            <sz val="8"/>
            <color indexed="81"/>
            <rFont val="Tahoma"/>
            <family val="2"/>
          </rPr>
          <t>David Bleckinger:</t>
        </r>
        <r>
          <rPr>
            <sz val="8"/>
            <color indexed="81"/>
            <rFont val="Tahoma"/>
            <family val="2"/>
          </rPr>
          <t xml:space="preserve">
Must fill in value for all external data pulls (Uniformance, PI, Prices, Custom database).  Valid values are:  Uniformance, DB1, PDB1, Custom1, PI-Expr, PI-Calc, PI-Archive
</t>
        </r>
      </text>
    </comment>
    <comment ref="K1" authorId="1" shapeId="0">
      <text>
        <r>
          <rPr>
            <b/>
            <sz val="8"/>
            <color indexed="81"/>
            <rFont val="Tahoma"/>
            <family val="2"/>
          </rPr>
          <t xml:space="preserve">Dave Bleckinger:
</t>
        </r>
        <r>
          <rPr>
            <sz val="8"/>
            <color indexed="81"/>
            <rFont val="Tahoma"/>
            <family val="2"/>
          </rPr>
          <t>Fill in server name for all Uniformance data pulls.  For all other pulls this may be blank.</t>
        </r>
      </text>
    </comment>
    <comment ref="L1" authorId="0" shapeId="0">
      <text>
        <r>
          <rPr>
            <b/>
            <sz val="8"/>
            <color indexed="81"/>
            <rFont val="Tahoma"/>
            <family val="2"/>
          </rPr>
          <t>David Bleckinger:</t>
        </r>
        <r>
          <rPr>
            <sz val="8"/>
            <color indexed="81"/>
            <rFont val="Tahoma"/>
            <family val="2"/>
          </rPr>
          <t xml:space="preserve">
Fill in tag for all external data pulls.  This is the tag used in PI, Uniformance, or the various databases you can access.</t>
        </r>
      </text>
    </comment>
    <comment ref="M1" authorId="0" shapeId="0">
      <text>
        <r>
          <rPr>
            <b/>
            <sz val="8"/>
            <color indexed="81"/>
            <rFont val="Tahoma"/>
            <family val="2"/>
          </rPr>
          <t>David Bleckinger:</t>
        </r>
        <r>
          <rPr>
            <sz val="8"/>
            <color indexed="81"/>
            <rFont val="Tahoma"/>
            <family val="2"/>
          </rPr>
          <t xml:space="preserve">
This column is only used for sites which have density defined in their price database information.  No user input required.</t>
        </r>
      </text>
    </comment>
    <comment ref="N1" authorId="0" shapeId="0">
      <text>
        <r>
          <rPr>
            <b/>
            <sz val="8"/>
            <color indexed="81"/>
            <rFont val="Tahoma"/>
            <family val="2"/>
          </rPr>
          <t>David Bleckinger:</t>
        </r>
        <r>
          <rPr>
            <sz val="8"/>
            <color indexed="81"/>
            <rFont val="Tahoma"/>
            <family val="2"/>
          </rPr>
          <t xml:space="preserve">
Not currently used.  All field information is hard coded in RunROMeo for the various database pulls.</t>
        </r>
      </text>
    </comment>
    <comment ref="O1" authorId="0" shapeId="0">
      <text>
        <r>
          <rPr>
            <b/>
            <sz val="8"/>
            <color indexed="81"/>
            <rFont val="Tahoma"/>
            <family val="2"/>
          </rPr>
          <t>David Bleckinger:</t>
        </r>
        <r>
          <rPr>
            <sz val="8"/>
            <color indexed="81"/>
            <rFont val="Tahoma"/>
            <family val="2"/>
          </rPr>
          <t xml:space="preserve">
Unit returns the units for price database pulls.
</t>
        </r>
      </text>
    </comment>
    <comment ref="P1" authorId="0" shapeId="0">
      <text>
        <r>
          <rPr>
            <b/>
            <sz val="8"/>
            <color indexed="81"/>
            <rFont val="Tahoma"/>
            <family val="2"/>
          </rPr>
          <t>David Bleckinger:</t>
        </r>
        <r>
          <rPr>
            <sz val="8"/>
            <color indexed="81"/>
            <rFont val="Tahoma"/>
            <family val="2"/>
          </rPr>
          <t xml:space="preserve">
Optional groups for sorting inputs and outputs</t>
        </r>
      </text>
    </comment>
    <comment ref="S1" authorId="0" shapeId="0">
      <text>
        <r>
          <rPr>
            <b/>
            <sz val="8"/>
            <color indexed="81"/>
            <rFont val="Tahoma"/>
            <family val="2"/>
          </rPr>
          <t>David Bleckinger:</t>
        </r>
        <r>
          <rPr>
            <sz val="8"/>
            <color indexed="81"/>
            <rFont val="Tahoma"/>
            <family val="2"/>
          </rPr>
          <t xml:space="preserve">
Populated from ROMeo
</t>
        </r>
      </text>
    </comment>
    <comment ref="T1" authorId="0" shapeId="0">
      <text>
        <r>
          <rPr>
            <b/>
            <sz val="8"/>
            <color indexed="81"/>
            <rFont val="Tahoma"/>
            <family val="2"/>
          </rPr>
          <t>David Bleckinger:</t>
        </r>
        <r>
          <rPr>
            <sz val="8"/>
            <color indexed="81"/>
            <rFont val="Tahoma"/>
            <family val="2"/>
          </rPr>
          <t xml:space="preserve">
LO[1] populated from ROMeo
</t>
        </r>
      </text>
    </comment>
    <comment ref="U1" authorId="0" shapeId="0">
      <text>
        <r>
          <rPr>
            <b/>
            <sz val="8"/>
            <color indexed="81"/>
            <rFont val="Tahoma"/>
            <family val="2"/>
          </rPr>
          <t>David Bleckinger:</t>
        </r>
        <r>
          <rPr>
            <sz val="8"/>
            <color indexed="81"/>
            <rFont val="Tahoma"/>
            <family val="2"/>
          </rPr>
          <t xml:space="preserve">
UP[1] populated from ROMeo
</t>
        </r>
      </text>
    </comment>
    <comment ref="V1" authorId="0" shapeId="0">
      <text>
        <r>
          <rPr>
            <b/>
            <sz val="8"/>
            <color indexed="81"/>
            <rFont val="Tahoma"/>
            <family val="2"/>
          </rPr>
          <t>David Bleckinger:</t>
        </r>
        <r>
          <rPr>
            <sz val="8"/>
            <color indexed="81"/>
            <rFont val="Tahoma"/>
            <family val="2"/>
          </rPr>
          <t xml:space="preserve">
User Comments</t>
        </r>
      </text>
    </comment>
    <comment ref="W1" authorId="0" shapeId="0">
      <text>
        <r>
          <rPr>
            <b/>
            <sz val="8"/>
            <color indexed="81"/>
            <rFont val="Tahoma"/>
            <family val="2"/>
          </rPr>
          <t>David Bleckinger:</t>
        </r>
        <r>
          <rPr>
            <sz val="8"/>
            <color indexed="81"/>
            <rFont val="Tahoma"/>
            <family val="2"/>
          </rPr>
          <t xml:space="preserve">
Optional input for use for price database pulls only when density data is in the price database.  Basis is the tag for the density basis for this variable (may or may not be equal to the DataSource_Tag).</t>
        </r>
      </text>
    </comment>
    <comment ref="X1" authorId="0" shapeId="0">
      <text>
        <r>
          <rPr>
            <b/>
            <sz val="8"/>
            <color indexed="81"/>
            <rFont val="Tahoma"/>
            <family val="2"/>
          </rPr>
          <t>David Bleckinger:</t>
        </r>
        <r>
          <rPr>
            <sz val="8"/>
            <color indexed="81"/>
            <rFont val="Tahoma"/>
            <family val="2"/>
          </rPr>
          <t xml:space="preserve">
Optional UserMin.  Does not affect ROMeo model, but will provide handy warnings to users when data pulls occur.  For instance, could set this just above 0 to prvent populating invalid 0 pulls.
</t>
        </r>
      </text>
    </comment>
    <comment ref="Y1" authorId="0" shapeId="0">
      <text>
        <r>
          <rPr>
            <b/>
            <sz val="8"/>
            <color indexed="81"/>
            <rFont val="Tahoma"/>
            <family val="2"/>
          </rPr>
          <t>David Bleckinger:</t>
        </r>
        <r>
          <rPr>
            <sz val="8"/>
            <color indexed="81"/>
            <rFont val="Tahoma"/>
            <family val="2"/>
          </rPr>
          <t xml:space="preserve">
User defined max - will provide warnings when pulls are outside of this bound.</t>
        </r>
      </text>
    </comment>
    <comment ref="Z1" authorId="0" shapeId="0">
      <text>
        <r>
          <rPr>
            <b/>
            <sz val="8"/>
            <color indexed="81"/>
            <rFont val="Tahoma"/>
            <family val="2"/>
          </rPr>
          <t>David Bleckinger:</t>
        </r>
        <r>
          <rPr>
            <sz val="8"/>
            <color indexed="81"/>
            <rFont val="Tahoma"/>
            <family val="2"/>
          </rPr>
          <t xml:space="preserve">
For secondary source, fill in value for all external data pulls (Uniformance, PI, Prices, Custom database).  Valid values are:  Uniformance, PI, DB1, PDB1, Custom1.  If left blank, program will default to primary source for this variable.
</t>
        </r>
      </text>
    </comment>
    <comment ref="AA1" authorId="1" shapeId="0">
      <text>
        <r>
          <rPr>
            <b/>
            <sz val="8"/>
            <color indexed="81"/>
            <rFont val="Tahoma"/>
            <family val="2"/>
          </rPr>
          <t xml:space="preserve">Dave Bleckinger:
</t>
        </r>
        <r>
          <rPr>
            <sz val="8"/>
            <color indexed="81"/>
            <rFont val="Tahoma"/>
            <family val="2"/>
          </rPr>
          <t>Fill in server name for all Uniformance data pulls.  For all other pulls this may be blank.  If left blank, program will default to primary source for this variable.</t>
        </r>
      </text>
    </comment>
    <comment ref="AB1" authorId="0" shapeId="0">
      <text>
        <r>
          <rPr>
            <b/>
            <sz val="8"/>
            <color indexed="81"/>
            <rFont val="Tahoma"/>
            <family val="2"/>
          </rPr>
          <t>David Bleckinger:</t>
        </r>
        <r>
          <rPr>
            <sz val="8"/>
            <color indexed="81"/>
            <rFont val="Tahoma"/>
            <family val="2"/>
          </rPr>
          <t xml:space="preserve">
Fill in tag for all external data pulls.  This is the tag used in PI, Uniformance, or the various databases you can access.   If left blank, program will default to primary source for this variable.</t>
        </r>
      </text>
    </comment>
  </commentList>
</comments>
</file>

<file path=xl/sharedStrings.xml><?xml version="1.0" encoding="utf-8"?>
<sst xmlns="http://schemas.openxmlformats.org/spreadsheetml/2006/main" count="49796" uniqueCount="8477">
  <si>
    <t>FS:Unit["BOP_ETHANE_ABCDEFGH_EFFL_SPLITTER"]:ProductRateFrac["BOP_ETHANE_DEFG_EFFL"]</t>
  </si>
  <si>
    <t>FS:Unit["BOP_ETHANE_ABCDEFGH_EFFL_SPLITTER"]:ProductRateFrac["BOP_ETHANE_H_EFFL"]</t>
  </si>
  <si>
    <t># cases to Run:</t>
  </si>
  <si>
    <t>FS:Unit["DS_BUTANE_FEED"]:IntStr:Econ:StreamCashFlow</t>
  </si>
  <si>
    <t>FS:Unit["EP_FEED"]:IntFeed["Compositional"]:Composition["Mass","BUTANE"]</t>
  </si>
  <si>
    <t>FS:Stream["UT201LIQDIST_KT01"]:Flow["Mass"]</t>
  </si>
  <si>
    <t>FS:Stream["UT201RX"]:Flow["Mass"]</t>
  </si>
  <si>
    <t>FS:Stream["XLC01STG3OUT_BOP"]:Composition["Mass","PROPYLENE"]</t>
  </si>
  <si>
    <t>FS:Stream["XLC01STG3OUT_BOP"]:Composition["Mass","TOLUENE"]</t>
  </si>
  <si>
    <t>FS:Stream["XMT03BT_NT01"]:Composition["Mass","MAPD"]</t>
  </si>
  <si>
    <t>FS:Stream["XMT03BT_NT01"]:Composition["Mass","OTHERC5S"]</t>
  </si>
  <si>
    <t>FS:Stream["XMT03BT_NT01"]:Composition["Mass","OTHERC6S"]</t>
  </si>
  <si>
    <t>FS:Stream["XMT03BT_NT01"]:Composition["Mass","PIPERYLENES"]</t>
  </si>
  <si>
    <t>FS:Stream["XMT03BT_NT01"]:Composition["Mass","PROPANE"]</t>
  </si>
  <si>
    <t>FS:Stream["XMT03BT_NT01"]:Composition["Mass","PROPYLENE"]</t>
  </si>
  <si>
    <t>FS:Stream["XMT03BT_NT01"]:Composition["Mass","VAC"]</t>
  </si>
  <si>
    <t>FS:Stream["XMT03EXTFD"]:Flow["Mass"]</t>
  </si>
  <si>
    <t>FS:Stream["XMT03FD"]:Flow["Mass"]</t>
  </si>
  <si>
    <t>BTRF_RG_SPLITTER_ProductRateFrac_CLEU_LD04</t>
  </si>
  <si>
    <t>FS:Stream["ISOPRENE_PROD"]:Composition["Mass","C2BUTENE"]</t>
  </si>
  <si>
    <t>FS:Stream["BOP_NAP_ABC_HCEFFL"]:Composition["Mass","IBUTANE"]</t>
  </si>
  <si>
    <t>BTRF_ACN_FEED_Econ_BulkPrice</t>
  </si>
  <si>
    <t>BTRF_ACN_FEED_Econ_StreamCashFlow</t>
  </si>
  <si>
    <t>BTRF_BUTANE_FEED_Econ_BulkPrice</t>
  </si>
  <si>
    <t>BTRF_BUTANE_FEED_Econ_StreamCashFlow</t>
  </si>
  <si>
    <t>BTRFNONPERM_FEED_Econ_StreamCashFlow</t>
  </si>
  <si>
    <t>BUTENE_PRODUCT_Econ_StreamCashFlow</t>
  </si>
  <si>
    <t>C4ACET_PRODUCT_Econ_StreamCashFlow</t>
  </si>
  <si>
    <t>CLEU_FEED_Econ_StreamCashFlow</t>
  </si>
  <si>
    <t>CLEU1+2C3_FEED_Econ_StreamCashFlow</t>
  </si>
  <si>
    <t>CLEU3_FEED_Econ_StreamCashFlow</t>
  </si>
  <si>
    <t>CYCLICS_PRODUCT_Econ_StreamCashFlow</t>
  </si>
  <si>
    <t>DILUTEISOP_FURN_FEED_Econ_BulkPrice</t>
  </si>
  <si>
    <t>DILUTEISOP_FURN_FEED_Econ_StreamCashFlow</t>
  </si>
  <si>
    <t>DOMESTIC_FNG_FEED_Econ_BulkPrice</t>
  </si>
  <si>
    <t>DOMESTIC_FNG_FEED_Econ_StreamCashFlow</t>
  </si>
  <si>
    <t>DS_BUTANE_FEED_Econ_BulkPrice</t>
  </si>
  <si>
    <t>DS_BUTANE_FEED_Econ_StreamCashFlow</t>
  </si>
  <si>
    <t>EP_FEED_Econ_BulkPrice</t>
  </si>
  <si>
    <t>EP_FEED_Econ_StreamCashFlow</t>
  </si>
  <si>
    <t>XME06-COLDSIDE_Side_Tube_Duty</t>
  </si>
  <si>
    <t>XME06-COLDSIDE_Side_Tube_Pres</t>
  </si>
  <si>
    <t>XME06-COLDSIDE_Side_Tube_ProdTemp</t>
  </si>
  <si>
    <t>XME10-HOTSIDE_Side_Tube_Duty</t>
  </si>
  <si>
    <t>BOPX_ETHANE_FD_Flow_Mass</t>
  </si>
  <si>
    <t>LC02STG2_CorrectedVolume</t>
  </si>
  <si>
    <t>LC02STG2_CurrentEff</t>
  </si>
  <si>
    <t>LC02STG2_PolytropicEff</t>
  </si>
  <si>
    <t>LC02STG2_PolytropicHead</t>
  </si>
  <si>
    <t>FS:Stream["ISOPRENE_PROD"]:Composition["Mass","CPD"]</t>
  </si>
  <si>
    <t>FS:Stream["ISOPRENE_PROD"]:Composition["Mass","OTHERC5S"]</t>
  </si>
  <si>
    <t>DataSource_Tag_Description</t>
  </si>
  <si>
    <t>FS:Stream["ISOPRENE_PROD"]:Composition["Mass","PIPERYLENES"]</t>
  </si>
  <si>
    <t>STDHAGO_FEED_Econ_StreamCashFlow</t>
  </si>
  <si>
    <t>STDHAGOIMPORT_FEED_Econ_BulkPrice</t>
  </si>
  <si>
    <t>STDHAGOIMPORT_FEED_Econ_StreamCashFlow</t>
  </si>
  <si>
    <t>BOP_FNG_ABC_HCEFFL_Composition_Mass_ETHYLENE</t>
  </si>
  <si>
    <t>BOP_FNG_ABC_HCEFFL_Composition_Mass_H2</t>
  </si>
  <si>
    <t>BOP_FNG_ABC_HCEFFL_Composition_Mass_IBUTANE</t>
  </si>
  <si>
    <t>BOP_FNG_ABC_HCEFFL_Composition_Mass_INDENE</t>
  </si>
  <si>
    <t>BOP_FNG_ABC_HCEFFL_Composition_Mass_ISOBUTYLENE</t>
  </si>
  <si>
    <t>BOP_FNG_ABC_HCEFFL_Composition_Mass_ISOPRENE</t>
  </si>
  <si>
    <t>BOP_FNG_ABC_HCEFFL_Composition_Mass_MAPD</t>
  </si>
  <si>
    <t>BOP_ETHANE_HEADER_SPLITTER_ProductRateFrac_ETHANEFD_BOP_ABCDEFGH</t>
  </si>
  <si>
    <t>FEP</t>
  </si>
  <si>
    <t>BENZENE_PRODUCT_Composition_Mass_CPD</t>
  </si>
  <si>
    <t>BENZENE_PRODUCT_Composition_Mass_MCPD</t>
  </si>
  <si>
    <t>BENZENE_PRODUCT_Composition_Mass_OTHERC5S</t>
  </si>
  <si>
    <t>BENZENE_PRODUCT_Composition_Mass_OTHERC6S</t>
  </si>
  <si>
    <t>BENZENE_PRODUCT_Composition_Mass_OTHERC7S</t>
  </si>
  <si>
    <t>BENZENE_PRODUCT_Composition_Mass_PIPERYLENES</t>
  </si>
  <si>
    <t>BENZENE_PRODUCT_Composition_Mass_TOLUENE</t>
  </si>
  <si>
    <t>BENZENE_PRODUCT_Econ_type_StdLiqVol_Marginal_BENZENE</t>
  </si>
  <si>
    <t>LO[1]</t>
  </si>
  <si>
    <t>BOP_ETHANEFD_SPLITTER_ProductRateFrac_ETHANEFD_BOP_ETHANE_HEADER</t>
  </si>
  <si>
    <t>TGL_BOPX_Composition_Mass_H2</t>
  </si>
  <si>
    <t>TGL_BOPX_Composition_Mass_METHANE</t>
  </si>
  <si>
    <t>TGL_BOPX_Composition_Mass_N2</t>
  </si>
  <si>
    <t>TGL_BOPX_Composition_Mass_PROPANE</t>
  </si>
  <si>
    <t>TGL_BOPX_Composition_Mass_PROPYLENE</t>
  </si>
  <si>
    <t>UT302OH_Composition_Mass_AMYLENES</t>
  </si>
  <si>
    <t>UT302OH_Composition_Mass_BENZENE</t>
  </si>
  <si>
    <t>UT302OH_Composition_Mass_CPD</t>
  </si>
  <si>
    <t>UT302OH_Composition_Mass_INDENE</t>
  </si>
  <si>
    <t>FS:Stream["DILUTEISOPRENE_UR01"]:Flow["Mass"]</t>
  </si>
  <si>
    <t>FS:Stream["ETHYLENE_PROD1"]:Flow["Mass"]</t>
  </si>
  <si>
    <t>FS:Stream["ETHYLENE_PROD2"]:Flow["Mass"]</t>
  </si>
  <si>
    <t>FS:Stream["H2_XMC01"]:Flow["Mass"]</t>
  </si>
  <si>
    <t>FS:Stream["KT01FD"]:TotProp["Enth"]</t>
  </si>
  <si>
    <t>FS:Stream["LE17XFD"]:Flow["Mass"]</t>
  </si>
  <si>
    <t>FS:Stream["LKGO_FD"]:Flow["Mass"]</t>
  </si>
  <si>
    <t>BOP_BUTANE_ABCDEF_EFFL_SPLITTER_ProductRateFrac_BOP_BUTANE_ABC_EFFL</t>
  </si>
  <si>
    <t>BOP_BUTANE_ABCDEF_EFFL_SPLITTER_ProductRateFrac_BOP_BUTANE_DEF_EFFL</t>
  </si>
  <si>
    <t>Database</t>
  </si>
  <si>
    <t>Log Level (Romeo 4+ only)</t>
  </si>
  <si>
    <t>BOP_C4IMPORT_FEED_Econ_type_Mass_Marginal_IBUTANE</t>
  </si>
  <si>
    <t>BOP_C4IMPORT_FEED_Econ_type_Mass_Marginal_ISOBUTYLENE</t>
  </si>
  <si>
    <t>BOP_C4IMPORT_FEED_Econ_type_Mass_Marginal_ISOPRENE</t>
  </si>
  <si>
    <t>BOP_C4IMPORT_FEED_Econ_type_Mass_Marginal_MAPD</t>
  </si>
  <si>
    <t>FS:XMR03H2LEAKAGE</t>
  </si>
  <si>
    <t>FS:XMT01OHC2H4</t>
  </si>
  <si>
    <t>FS:XMT01RXRATIO</t>
  </si>
  <si>
    <t>FS:Unit["225STEAM_BDUNIT"]:IntStr:Econ:StreamCashFlow</t>
  </si>
  <si>
    <t>FS:Unit["225STEAM_BDUNIT"]:IntStr:Econ:StreamValue["Mass"]</t>
  </si>
  <si>
    <t>FS:Unit["PS8HAGO_FEED"]:IntStr:Econ:BulkPrice</t>
  </si>
  <si>
    <t>FS:Unit["PS8EXCESSGAS_FEED"]:IntStr:Econ:BulkPrice</t>
  </si>
  <si>
    <t>BOP_NAP_DEFG_STEAM_Econ_StreamCashFlow</t>
  </si>
  <si>
    <t>BOP_NAP_IJ_FUEL_Econ_StreamCashFlow</t>
  </si>
  <si>
    <t>FS:Stream["ISOPRENE_PROD"]:Composition["Mass","AMYLENES"]</t>
  </si>
  <si>
    <t>FS:Stream["ISOPRENE_PROD"]:Composition["Mass","BUTADIENE"]</t>
  </si>
  <si>
    <t>SCN_PRODUCT_Econ_BulkPrice</t>
  </si>
  <si>
    <t>SCN_PRODUCT_Econ_StreamCashFlow</t>
  </si>
  <si>
    <t>SLEIPNER_COND_FEED_Econ_BulkPrice</t>
  </si>
  <si>
    <t>FS:Unit["BOP_BUTANE_ABCDEG_FUEL"]:IntStr:Econ:StreamCashFlow</t>
  </si>
  <si>
    <t>FS:Unit["BOP_C4IMPORT_FEED"]:IntStr:Econ:StreamCashFlow</t>
  </si>
  <si>
    <t>FS:Unit["BOP_CLEU_O_BFW"]:IntStr:Econ:StreamCashFlow</t>
  </si>
  <si>
    <t>BOP_FNG_ABC_HCEFFL_Composition_Mass_PROPYLENE</t>
  </si>
  <si>
    <t>BOP_FNG_ABC_HCEFFL_Composition_Mass_SCGO</t>
  </si>
  <si>
    <t>BOP_FNG_ABC_HCEFFL_Composition_Mass_STYRENE</t>
  </si>
  <si>
    <t>FS:Stream["LE17XFD"]:Composition["Mass","OTHERC6S"]</t>
  </si>
  <si>
    <t>FS:Stream["LE17XFD"]:Composition["Mass","PROPANE"]</t>
  </si>
  <si>
    <t>FS:Unit["BOP_CLEU_O_FUEL"]:IntStr:Econ:StreamCashFlow</t>
  </si>
  <si>
    <t>FS:Stream["MC01AFD"]:Prop["Wt"]</t>
  </si>
  <si>
    <t>FS:Stream["MC01AFD"]:Temp</t>
  </si>
  <si>
    <t>FS:Unit["BOP_WILDLIQ_FUEL"]:IntStr:Econ:StreamCashFlow</t>
  </si>
  <si>
    <t>ETHANE_FEED_Econ_BulkPrice</t>
  </si>
  <si>
    <t>ETHANE_FEED_Econ_StreamCashFlow</t>
  </si>
  <si>
    <t>ETHYLENE_PRODUCT1_Econ_BulkPrice</t>
  </si>
  <si>
    <t>ETHYLENE_PRODUCT1_Econ_StreamCashFlow</t>
  </si>
  <si>
    <t>FS:Stream["C4ACET_PROD"]:Composition["Mass","BUTADIENE"]</t>
  </si>
  <si>
    <t>FS:Stream["C4ACET_PROD"]:Composition["Mass","MAPD"]</t>
  </si>
  <si>
    <t>FS:Stream["C4ACET_PROD"]:Composition["Mass","VAC"]</t>
  </si>
  <si>
    <t>NT02OH_PCU_Composition_Mass_PROPYLENE</t>
  </si>
  <si>
    <t>NT02RERUN_NT01_Flow_Mass</t>
  </si>
  <si>
    <t>NT03RX_Flow_Mass</t>
  </si>
  <si>
    <t>PC01AFD_Flow_Mass</t>
  </si>
  <si>
    <t>PC01BFD_Flow_Mass</t>
  </si>
  <si>
    <t>PC02FD_Flow_Mass</t>
  </si>
  <si>
    <t>PCUCG_PROD_Composition_Mass_ETHANE</t>
  </si>
  <si>
    <t>CLEU3_FEED_Econ_type_Mass_Marginal_PROPYLENE</t>
  </si>
  <si>
    <t>COE_FEED_Composition_Mass_1BUTENE</t>
  </si>
  <si>
    <t>COE_FEED_Composition_Mass_ACETYLENE</t>
  </si>
  <si>
    <t>COE_FEED_Composition_Mass_AMYLENES</t>
  </si>
  <si>
    <t>COE_FEED_Composition_Mass_BENZENE</t>
  </si>
  <si>
    <t>FS:EXTRACTIONSTEAMBIAS</t>
  </si>
  <si>
    <t>FS:Unit["STETHANE_FEED"]:IntFeed["Compositional"]:Composition["Mass","PROPANE"]</t>
  </si>
  <si>
    <t>FS:Unit["STETHANE_FEED"]:IntFeed["Compositional"]:Composition["Mass","PROPYLENE"]</t>
  </si>
  <si>
    <t>PCUPROPANE_PROD_Composition_Mass_PROPANE</t>
  </si>
  <si>
    <t>PCUPROPANE_PROD_Composition_Mass_PROPYLENE</t>
  </si>
  <si>
    <t>FS:Unit["XMC01+XMC02"]:ActualWork</t>
  </si>
  <si>
    <t>FS:Unit["XMC01+XMC02"]:Pres</t>
  </si>
  <si>
    <t>FS:Unit["XMC02_KICKBACK_CONTROL"]:vLHS["XMCT02MINTEMP"]</t>
  </si>
  <si>
    <t>FS:Unit["XMCT01"]:ActualWork</t>
  </si>
  <si>
    <t>FS:Unit["XMCT01"]:Efficiency</t>
  </si>
  <si>
    <t>FS:Unit["XMCT01"]:Pres</t>
  </si>
  <si>
    <t>FS:Unit["PCUC130M"]:Efficiency</t>
  </si>
  <si>
    <t>FS:Unit["PCUC130M"]:ElectPower</t>
  </si>
  <si>
    <t>FS:Unit["PCUC130M"]:PowerEconManager:CashFlow</t>
  </si>
  <si>
    <t>FS:Unit["PCUC130M"]:ShaftPower</t>
  </si>
  <si>
    <t>FS:Unit["PCUC135M"]:Efficiency</t>
  </si>
  <si>
    <t>FS:Unit["PCUC135M"]:ElectPower</t>
  </si>
  <si>
    <t>FS:Unit["PCUC135M"]:PowerEconManager:CashFlow</t>
  </si>
  <si>
    <t>FS:Unit["PCUC135M"]:ShaftPower</t>
  </si>
  <si>
    <t>FS:Stream["MET01AOUT"]:Temp</t>
  </si>
  <si>
    <t>FS:Stream["MFIL02_FUELH2"]:Composition["Mass","ACETYLENE"]</t>
  </si>
  <si>
    <t>FS:Unit["XMT03BT_ALTPROD"]:IntStr:Econ:type["Mass"]:Marginal["PROPANE"]</t>
  </si>
  <si>
    <t>FS:Unit["XMT03BT_ALTPROD"]:IntStr:Econ:type["Mass"]:Marginal["PROPYLENE"]</t>
  </si>
  <si>
    <t>FS:Unit["XMT03BT_ALTPROD"]:IntStr:Econ:type["Mass"]:Marginal["VAC"]</t>
  </si>
  <si>
    <t>FS:Unit["XMT03BT_SPLITTER"]:ProductRateFrac["XMT03BT_XME35"]</t>
  </si>
  <si>
    <t>KT01DILSTMAVAILDUTY</t>
  </si>
  <si>
    <t>LC01POWER</t>
  </si>
  <si>
    <t>LC02POWER</t>
  </si>
  <si>
    <t>PCUCGPRODUCT</t>
  </si>
  <si>
    <t>PE05PE13DUTY</t>
  </si>
  <si>
    <t>PE07DUTY</t>
  </si>
  <si>
    <t>PRUSURPLUSCAPACITY</t>
  </si>
  <si>
    <t>T120T121SURPLUSCAPACITY</t>
  </si>
  <si>
    <t>UR01FRESHFD</t>
  </si>
  <si>
    <t>UT01OHPROD</t>
  </si>
  <si>
    <t>CaseNumber</t>
  </si>
  <si>
    <t>Type</t>
  </si>
  <si>
    <t>Alias</t>
  </si>
  <si>
    <t>ROMeoVariable</t>
  </si>
  <si>
    <t>BOP_H2FUELCOMPS_PRODUCT_Econ_StreamValue_Mass</t>
  </si>
  <si>
    <t>BOPX_EP_SPLITTER_ProductRateFrac_XKE12-BYPASS</t>
  </si>
  <si>
    <t>BOPX_EP_SPLITTER_ProductRateFrac_XVE05+XVE02FD</t>
  </si>
  <si>
    <t>PSAH2_XMR03_Flow_Mass</t>
  </si>
  <si>
    <t>PT03FD_Flow_Mass</t>
  </si>
  <si>
    <t>BOP_FNG_IJ_HCEFFL_Composition_Mass_MSTYRENE</t>
  </si>
  <si>
    <t>BOP_FNG_IJ_HCEFFL_Composition_Mass_NAPHTHALENE</t>
  </si>
  <si>
    <t>BOP_FNG_IJ_HCEFFL_Composition_Mass_OTHERC10S</t>
  </si>
  <si>
    <t>BOP_FNG_IJ_HCEFFL_Composition_Mass_OTHERC5S</t>
  </si>
  <si>
    <t>UT302OH_Composition_Mass_ISOPRENE</t>
  </si>
  <si>
    <t>UT302OH_Composition_Mass_MCPD</t>
  </si>
  <si>
    <t>BOP_NAP_ABC_HCEFFL_Composition_Mass_OTHERC8S</t>
  </si>
  <si>
    <t>BOP_NAP_ABC_HCEFFL_Composition_Mass_OTHERC9S</t>
  </si>
  <si>
    <t>BOP_NAP_ABC_HCEFFL_Composition_Mass_PIPERYLENES</t>
  </si>
  <si>
    <t>BOP_NAP_ABC_HCEFFL_Composition_Mass_PROPANE</t>
  </si>
  <si>
    <t>FS:Unit["XMT03BT_ALTPROD"]:IntStr:Econ:type["Mass"]:Marginal["ETHANE"]</t>
  </si>
  <si>
    <t>FS:Unit["XMT03BT_ALTPROD"]:IntStr:Econ:type["Mass"]:Marginal["ETHYLENE"]</t>
  </si>
  <si>
    <t>FS:Unit["XVE06-HOTSIDE"]:Side["Tube"]:ProdTemp</t>
  </si>
  <si>
    <t>XLC01STG3OUT_BOP_Composition_Mass_H2</t>
  </si>
  <si>
    <t>XLC01STG3OUT_BOP_Composition_Mass_IBUTANE</t>
  </si>
  <si>
    <t>XLC01STG3OUT_BOP_Composition_Mass_ISOBUTYLENE</t>
  </si>
  <si>
    <t>FS:Stream["LC02STG2OUT"]:Composition["Mass","ISOPRENE"]</t>
  </si>
  <si>
    <t>FS:Stream["LC02STG2OUT"]:Composition["Mass","MAPD"]</t>
  </si>
  <si>
    <t>XME01_Side_Tube_ProdTemp</t>
  </si>
  <si>
    <t>XME06-COLDSIDE_Side_Tube_DewPtPlus</t>
  </si>
  <si>
    <t>MinValue</t>
  </si>
  <si>
    <t>MaxValue</t>
  </si>
  <si>
    <t>FS:Unit["COE_FEED"]:IntStr:Composition["Mass","PIPERYLENES"]</t>
  </si>
  <si>
    <t>FS:Unit["FXKD43_FEED"]:IntStr:Econ:StreamValue["Mass"]</t>
  </si>
  <si>
    <t>FS:Unit["FXKRAW_FEED"]:IntStr:Econ:StreamCashFlow</t>
  </si>
  <si>
    <t>FS:Unit["FXKRAW_FEED"]:IntStr:Econ:StreamValue["Mass"]</t>
  </si>
  <si>
    <t>FS:Unit["GDYRAFF_FEED"]:IntStr:Econ:StreamCashFlow</t>
  </si>
  <si>
    <t>FS:Unit["GENERICGASOIL_FEED"]:IntStr:Econ:StreamCashFlow</t>
  </si>
  <si>
    <t>FS:Unit["GOODYEAR_RAFF_FURN_FEED"]:IntStr:Econ:StreamCashFlow</t>
  </si>
  <si>
    <t>FS:Unit["BOP_C4IMPORT_FEED"]:IntStr:Econ:type["Mass"]:Marginal["ISOBUTYLENE"]</t>
  </si>
  <si>
    <t>FS:Unit["BOP_C4IMPORT_FEED"]:IntStr:Econ:type["Mass"]:Marginal["1BUTENE"]</t>
  </si>
  <si>
    <t>PSLGO_FEED_Econ_BulkPrice</t>
  </si>
  <si>
    <t>PSLGO_FEED_Econ_StreamCashFlow</t>
  </si>
  <si>
    <t>BOP_NAP_DEFG_HCEFFL_Composition_Mass_PROPANE</t>
  </si>
  <si>
    <t>BOP_NAP_DEFG_HCEFFL_Composition_Mass_PROPYLENE</t>
  </si>
  <si>
    <t>FS:Stream["UT301FD"]:Composition["Mass","INDENE"]</t>
  </si>
  <si>
    <t>FS:Stream["UT301FD"]:Composition["Mass","ISOPRENE"]</t>
  </si>
  <si>
    <t>FS:Stream["UT301FD"]:Composition["Mass","MCPD"]</t>
  </si>
  <si>
    <t>FS:Stream["UT301FD"]:Composition["Mass","MSTYRENE"]</t>
  </si>
  <si>
    <t>FS:Stream["UT301FD"]:Composition["Mass","NAPHTHALENE"]</t>
  </si>
  <si>
    <t>FS:Stream["UT301FD"]:Composition["Mass","OTHERC10S"]</t>
  </si>
  <si>
    <t>FS:Stream["UT301FD"]:Composition["Mass","OTHERC5S"]</t>
  </si>
  <si>
    <t>BOP_FNG_IJ_HCEFFL_Composition_Mass_MAPD</t>
  </si>
  <si>
    <t>BOP_FNG_IJ_HCEFFL_Composition_Mass_MCPD</t>
  </si>
  <si>
    <t>FS:Stream["LCT01STG1FD"]:Flow["Mass"]</t>
  </si>
  <si>
    <t>FS:Stream["LCT02_660PROD"]:Flow["Mass"]</t>
  </si>
  <si>
    <t>FS:Stream["LCT02STG1FD"]:Flow["Mass"]</t>
  </si>
  <si>
    <t>FS:Stream["LD01_DELTAFD"]:Flow["Mass"]</t>
  </si>
  <si>
    <t>FS:Stream["LD01BT"]:Flow["Mass"]</t>
  </si>
  <si>
    <t>FS:Stream["LD01FD"]:Flow["Mass"]</t>
  </si>
  <si>
    <t>FS:Stream["LD02_DELTAFD"]:Flow["Mass"]</t>
  </si>
  <si>
    <t>FS:Stream["LD02BT"]:Flow["Mass"]</t>
  </si>
  <si>
    <t>FS:Stream["LD03_DELTAFD"]:Flow["Mass"]</t>
  </si>
  <si>
    <t>FS:Stream["LD03BT"]:Flow["Mass"]</t>
  </si>
  <si>
    <t>FS:Stream["LD04_DELTAFD"]:Flow["Mass"]</t>
  </si>
  <si>
    <t>FS:Stream["VC01STG1FD"]:Flow["Mass"]</t>
  </si>
  <si>
    <t>FS:Stream["VC01STG1FD"]:Pres</t>
  </si>
  <si>
    <t>VCM02_PowerEconManager_CashFlow</t>
  </si>
  <si>
    <t>VCT01_225PRODUCT_Econ_StreamCashFlow</t>
  </si>
  <si>
    <t>ObjMgr_ObjColl_Member_Economic_Obj_Motors_ObFct</t>
  </si>
  <si>
    <t>ObjMgr_ObjColl_Member_Economic_Obj_Products_ObFct</t>
  </si>
  <si>
    <t>PE10X-HOTSIDE_Side_Tube_ProdTemp</t>
  </si>
  <si>
    <t>TE01_Side_Tube_Duty</t>
  </si>
  <si>
    <t>LE17XFD_Composition_Mass_PROPANE</t>
  </si>
  <si>
    <t>LE17XFD_Composition_Mass_PROPYLENE</t>
  </si>
  <si>
    <t>LE17XFD_Prop_SpGr</t>
  </si>
  <si>
    <t>LT01FD_Flow_Mass</t>
  </si>
  <si>
    <t>LT01OH_LD01_Flow_Mass</t>
  </si>
  <si>
    <t>MC01AFD_Composition_Mass_1BUTENE</t>
  </si>
  <si>
    <t>FS:Unit["MP05+TP16_MOTORS"]:PowerEconManager:CashFlow</t>
  </si>
  <si>
    <t>FS:Unit["MT01BT_FLASH"]:Pres</t>
  </si>
  <si>
    <t>FS:Unit["MT01BT_FLASH"]:Temp</t>
  </si>
  <si>
    <t>XVC01KICKBACK_Flow_Mass</t>
  </si>
  <si>
    <t>XVC01STG2DISCHARGE_Flow_Mass</t>
  </si>
  <si>
    <t>FS:Stream["UT301FD"]:Composition["Mass","AMYLENES"]</t>
  </si>
  <si>
    <t>BOP_FNG_IJ_HCEFFL_Composition_Mass_OTHERC8S</t>
  </si>
  <si>
    <t>BOP_FNG_IJ_HCEFFL_Composition_Mass_OTHERC9S</t>
  </si>
  <si>
    <t>BOP_FNG_IJ_HCEFFL_Composition_Mass_PIPERYLENES</t>
  </si>
  <si>
    <t>IMP_HC8_FD_Flow_Mass</t>
  </si>
  <si>
    <t>IMP_NAP_FD_Flow_Mass</t>
  </si>
  <si>
    <t>IMP_RAFF_FD_Flow_Mass</t>
  </si>
  <si>
    <t>IMPORTC3FD_Flow_Mass</t>
  </si>
  <si>
    <t>FS:Stream["C4ACET_PROD"]:Flow["Mass"]</t>
  </si>
  <si>
    <t>FS:Stream["CYCLICS_PROD"]:Flow["Mass"]</t>
  </si>
  <si>
    <t>BOP_NAP_HEADER_SPLITTER_ProductRateFrac_NAPFD_BOP_ABC</t>
  </si>
  <si>
    <t>BOP_NAP_HEADER_SPLITTER_ProductRateFrac_NAPFD_BOP_DEFG</t>
  </si>
  <si>
    <t>BOP_NAP_HEADER_SPLITTER_ProductRateFrac_NAPFD_BOP_IJ</t>
  </si>
  <si>
    <t>FS:Unit["BOP_EP_BC_BFW"]:IntStr:Econ:StreamCashFlow</t>
  </si>
  <si>
    <t>STDTGOIMPORT_FEED_Econ_BulkPrice</t>
  </si>
  <si>
    <t>STDTGOIMPORT_FEED_Econ_StreamCashFlow</t>
  </si>
  <si>
    <t>STDTGOJET_FEED_Econ_BulkPrice</t>
  </si>
  <si>
    <t>STDTGOJET_FEED_Econ_StreamCashFlow</t>
  </si>
  <si>
    <t>STETHANE_FEED_Econ_BulkPrice</t>
  </si>
  <si>
    <t>STETHANE_FEED_Econ_StreamCashFlow</t>
  </si>
  <si>
    <t>TAR1_PRODUCT_Econ_BulkPrice</t>
  </si>
  <si>
    <t>TAR1_PRODUCT_Econ_StreamCashFlow</t>
  </si>
  <si>
    <t>XVC01STG2FD_Temp</t>
  </si>
  <si>
    <t>C4ACET_PROD_Composition_Mass_BUTADIENE</t>
  </si>
  <si>
    <t>C4ACET_PROD_Composition_Mass_MAPD</t>
  </si>
  <si>
    <t>C4ACET_PROD_Composition_Mass_VAC</t>
  </si>
  <si>
    <t>CYCLICS_PROD_Composition_Mass_CPD</t>
  </si>
  <si>
    <t>FS:Stream["BOP_GO_DEFG_HCEFFL"]:Composition["Mass","NAPHTHALENE"]</t>
  </si>
  <si>
    <t>FS:Stream["TT02BT"]:Composition["Mass","C2BUTENE"]</t>
  </si>
  <si>
    <t>FS:Stream["TT02BT"]:Composition["Mass","ETHANE"]</t>
  </si>
  <si>
    <t>FS:Stream["TT02BT"]:Composition["Mass","PROPANE"]</t>
  </si>
  <si>
    <t>FS:Stream["TT02BT"]:Composition["Mass","PROPYLENE"]</t>
  </si>
  <si>
    <t>BOP_GO_IJ_HCEFFL_Composition_Mass_OTHERC5S</t>
  </si>
  <si>
    <t>BOP_NAP_IJ_HCEFFL_Composition_Mass_BENZENE</t>
  </si>
  <si>
    <t>FS:Unit["RGREP_SPLITTER"]:ProductRateFrac["RGREP_LD01"]</t>
  </si>
  <si>
    <t>FS:Unit["XVCT01_225PRODUCT"]:IntStr:Econ:StreamValue["Mass"]</t>
  </si>
  <si>
    <t>FS:Unit["XVCT01STG1"]:Pres</t>
  </si>
  <si>
    <t>FS:Unit["XVCT01STG2"]:Pres</t>
  </si>
  <si>
    <t>FS:Unit["XVD01"]:Duty</t>
  </si>
  <si>
    <t>FS:Unit["XVD01"]:Pres</t>
  </si>
  <si>
    <t>FS:Unit["XVD01"]:Temp</t>
  </si>
  <si>
    <t>BOP_GO_IJ_HCEFFL_Composition_Mass_MSTYRENE</t>
  </si>
  <si>
    <t>BOP_GO_IJ_HCEFFL_Composition_Mass_NAPHTHALENE</t>
  </si>
  <si>
    <t>BOP_GO_IJ_HCEFFL_Composition_Mass_OTHERC10S</t>
  </si>
  <si>
    <t>FS:Stream["BOPX_HCEFFL"]:Composition["Mass","PROPYLENE"]</t>
  </si>
  <si>
    <t>FS:Stream["BOPX_HCEFFL"]:Composition["Mass","SCGO"]</t>
  </si>
  <si>
    <t>FS:Stream["BOPX_HCEFFL"]:Composition["Mass","TAR"]</t>
  </si>
  <si>
    <t>FS:Stream["BOPX_HCEFFL"]:Composition["Mass","TOLUENE"]</t>
  </si>
  <si>
    <t>FS:Stream["BOPX_HCEFFL"]:Composition["Mass","VAC"]</t>
  </si>
  <si>
    <t>FS:Stream["BOPXFD_DELTA_FD"]:Flow["Mass"]</t>
  </si>
  <si>
    <t>FS:Stream["BUTENE_PROD"]:Composition["Mass","1BUTENE"]</t>
  </si>
  <si>
    <t>FS:Stream["BUTENE_PROD"]:Composition["Mass","BUTADIENE"]</t>
  </si>
  <si>
    <t>BOP_C4IMPORT_FEED_Econ_type_Mass_Marginal_C2BUTENE</t>
  </si>
  <si>
    <t>FS:Stream["BOP_FNG_DEFG_HCEFFL"]:Composition["Mass","TAR"]</t>
  </si>
  <si>
    <t>FS:Stream["BOP_FNG_DEFG_HCEFFL"]:Composition["Mass","TOLUENE"]</t>
  </si>
  <si>
    <t>BOP_C4IMPORT_FEED_Econ_type_Mass_Marginal_BUTANE</t>
  </si>
  <si>
    <t>FS:Unit["DILUTEISOP_FURN_FEED"]:IntStr:Econ:BulkPrice</t>
  </si>
  <si>
    <t>FS:Unit["COE_FEED"]:IntStr:Composition["Mass","H2O"]</t>
  </si>
  <si>
    <t>FS:Stream["BDTAR_PROD"]:Composition["Mass","C2BUTENE"]</t>
  </si>
  <si>
    <t>FS:Unit["AMOCO_NAP_FEED"]:IntStr:Econ:StreamCashFlow</t>
  </si>
  <si>
    <t>FS:Stream["XMT01BT"]:Pres</t>
  </si>
  <si>
    <t>FS:Stream["XMT01BT"]:Temp</t>
  </si>
  <si>
    <t>BOP_C4IMPORT_FEED_Econ_type_Mass_Marginal_VAC</t>
  </si>
  <si>
    <t>BOP_CTH2_PRODUCT_Econ_StreamValue_Mass</t>
  </si>
  <si>
    <t>FS:Unit["PRUPROPANE_PRODUCT"]:IntStr:Econ:BulkPrice</t>
  </si>
  <si>
    <t>FS:Unit["PCUPROPANE_PRODUCT"]:IntStr:Econ:BulkPrice</t>
  </si>
  <si>
    <t>FS:Unit["BD_PRODUCT"]:IntStr:Econ:BulkPrice</t>
  </si>
  <si>
    <t>FS:Unit["BDTAR_PRODUCT"]:IntStr:Econ:BulkPrice</t>
  </si>
  <si>
    <t>FS:Stream["UT01BT"]:Composition["Mass","INDENE"]</t>
  </si>
  <si>
    <t>FS:Stream["UT01BT"]:Composition["Mass","MSTYRENE"]</t>
  </si>
  <si>
    <t>FS:Stream["UT01BT"]:Composition["Mass","NAPHTHALENE"]</t>
  </si>
  <si>
    <t>FS:Stream["UT01BT"]:Composition["Mass","OTHERC10S"]</t>
  </si>
  <si>
    <t>FS:Unit["BOP_NAP_HEADER_SPLITTER"]:ProductRateFrac["NAPFD_BOP_ABC"]</t>
  </si>
  <si>
    <t>FS:Unit["BOP_NAP_HEADER_SPLITTER"]:ProductRateFrac["NAPFD_BOP_DEFG"]</t>
  </si>
  <si>
    <t>TCT01STG1_Efficiency</t>
  </si>
  <si>
    <t>TCT01STG1_Pres</t>
  </si>
  <si>
    <t>TCT01STG2_Efficiency</t>
  </si>
  <si>
    <t>TCT01STG2_Pres</t>
  </si>
  <si>
    <t>TCT01STG3_Efficiency</t>
  </si>
  <si>
    <t>TCT01STG3_Pres</t>
  </si>
  <si>
    <t>TD05_Pres</t>
  </si>
  <si>
    <t>TD06_Pres</t>
  </si>
  <si>
    <t>TD07_Pres</t>
  </si>
  <si>
    <t>TD08_Pres</t>
  </si>
  <si>
    <t>TE02+TD03_Duty</t>
  </si>
  <si>
    <t>TE19+TD11_Pres</t>
  </si>
  <si>
    <t>FS:Stream["XMT01LIQDIST"]:Flow["Mass"]</t>
  </si>
  <si>
    <t>FS:Stream["XMT01OH"]:Pres</t>
  </si>
  <si>
    <t>FS:Stream["XMT01OH"]:Temp</t>
  </si>
  <si>
    <t>FS:Unit["EP_FEED"]:IntStr:Econ:StreamCashFlow</t>
  </si>
  <si>
    <t>FS:Unit["ETHANE_FEED"]:IntFeed["Compositional"]:Composition["Mass","BUTANE"]</t>
  </si>
  <si>
    <t>NT02OH_MBOFFSPEC_PRODUCT_Econ_type_Mass_Marginal_PROPANE</t>
  </si>
  <si>
    <t>NT02OH_MBOFFSPEC_PRODUCT_Econ_type_Mass_Marginal_PROPYLENE</t>
  </si>
  <si>
    <t>PS7HAGO_FEED_Econ_BulkPrice</t>
  </si>
  <si>
    <t>STETHANE_FEED_Pres</t>
  </si>
  <si>
    <t>STETHANE_FEED_Temp</t>
  </si>
  <si>
    <t>TC01STG1_Speed</t>
  </si>
  <si>
    <t>FS:Unit["NT02OH_SPLITTER"]:ProductRate["NT02OH_MBOFFSPEC_PROD"]</t>
  </si>
  <si>
    <t>FS:Unit["NT02OH_SPLITTER"]:ProductRate["NT02OH_PCU"]</t>
  </si>
  <si>
    <t>FS:Stream["BOP_GO_DEFG_HCEFFL"]:Temp</t>
  </si>
  <si>
    <t>$/MM BTU</t>
  </si>
  <si>
    <t>$/M lb</t>
  </si>
  <si>
    <t>$/lb-fraction</t>
  </si>
  <si>
    <t>FS:Stream["CYCLICS_PROD"]:Composition["Mass","CPD"]</t>
  </si>
  <si>
    <t>FS:Stream["CYCLICS_PROD"]:Composition["Mass","INDENE"]</t>
  </si>
  <si>
    <t>FS:PE12DUTY</t>
  </si>
  <si>
    <t>FS:PRISMH2BYPASSHOC</t>
  </si>
  <si>
    <t>FS:PRUCAPACITY</t>
  </si>
  <si>
    <t>FS:PSAMETHANE</t>
  </si>
  <si>
    <t>ppm</t>
  </si>
  <si>
    <t>FS:SHPSTEAMENERGYHHV</t>
  </si>
  <si>
    <t>FS:Unit["PS8NEUTRAL100_FEED"]:IntStr:Econ:BulkPrice</t>
  </si>
  <si>
    <t>FS:Stream["BOPX_FURNFD"]:Composition["Mass","BUTADIENE"]</t>
  </si>
  <si>
    <t>FS:Stream["BOPX_FURNFD"]:Composition["Mass","BUTANE"]</t>
  </si>
  <si>
    <t>FS:Stream["BOPX_FURNFD"]:Composition["Mass","C2BUTENE"]</t>
  </si>
  <si>
    <t>FS:Stream["BOPX_FURNFD"]:Composition["Mass","CPD"]</t>
  </si>
  <si>
    <t>FS:Stream["KT01FD"]:Composition["Mass","CPD"]</t>
  </si>
  <si>
    <t>FS:Stream["KT01FD"]:Composition["Mass","ETHANE"]</t>
  </si>
  <si>
    <t>BD_PROD_Composition_Mass_ISOPRENE</t>
  </si>
  <si>
    <t>BDTAR_PROD_Composition_Mass_BUTADIENE</t>
  </si>
  <si>
    <t>BOP_NAP_IJ_HCEFFL_Composition_Mass_MAPD</t>
  </si>
  <si>
    <t>BOP_NAP_IJ_HCEFFL_Composition_Mass_MCPD</t>
  </si>
  <si>
    <t>BOP_NAP_IJ_HCEFFL_Composition_Mass_METHANE</t>
  </si>
  <si>
    <t>BOP_NAP_IJ_HCEFFL_Composition_Mass_MSTYRENE</t>
  </si>
  <si>
    <t>FS:Stream["XVE02OUT"]:Pres</t>
  </si>
  <si>
    <t>FS:Stream["XVE02OUT"]:Temp</t>
  </si>
  <si>
    <t>FS:Stream["XVE03FD"]:Flow["Mass"]</t>
  </si>
  <si>
    <t>FS:Stream["XVE03FD"]:Pres</t>
  </si>
  <si>
    <t>FS:Stream["XVE03FD"]:Temp</t>
  </si>
  <si>
    <t>FS:Stream["XVE04HOTSIDEFD"]:Flow["Mass"]</t>
  </si>
  <si>
    <t>FS:Stream["XVE04HOTSIDEOUT"]:Pres</t>
  </si>
  <si>
    <t>FS:Stream["XVE04HOTSIDEOUT"]:Temp</t>
  </si>
  <si>
    <t>FS:Stream["XVE05COLDSIDEFD"]:Temp</t>
  </si>
  <si>
    <t>FS:Stream["RT01FD"]:Flow["Mass"]</t>
  </si>
  <si>
    <t>BOP_NAP_IJ_HCEFFL_Composition_Mass_NAPHTHALENE</t>
  </si>
  <si>
    <t>BOP_NAP_IJ_HCEFFL_Composition_Mass_OTHERC10S</t>
  </si>
  <si>
    <t>BOP_NAP_IJ_HCEFFL_Composition_Mass_OTHERC5S</t>
  </si>
  <si>
    <t>MIXED_PENTANE_FEED_Econ_StreamCashFlow</t>
  </si>
  <si>
    <t>MP05+TP16_MOTORS_PowerEconManager_CashFlow</t>
  </si>
  <si>
    <t>FS:Stream["VE02FD"]:Temp</t>
  </si>
  <si>
    <t>FS:Stream["VE03FD"]:Temp</t>
  </si>
  <si>
    <t>FS:Stream["VE04FD"]:Temp</t>
  </si>
  <si>
    <t>FS:Stream["VE05FD"]:Temp</t>
  </si>
  <si>
    <t>FS:Stream["VE06FD"]:Temp</t>
  </si>
  <si>
    <t>NT02OH_MBOFFSPEC_PRODUCT_Econ_StreamCashFlow</t>
  </si>
  <si>
    <t>PCM01_PowerEconManager_CashFlow</t>
  </si>
  <si>
    <t>PCM02_PowerEconManager_CashFlow</t>
  </si>
  <si>
    <t>PCUC125M_PowerEconManager_CashFlow</t>
  </si>
  <si>
    <t>BOP_NAP_IJ_HCEFFL_Composition_Mass_OTHERC6S</t>
  </si>
  <si>
    <t>BOP_NAP_IJ_HCEFFL_Composition_Mass_OTHERC7S</t>
  </si>
  <si>
    <t>BOP_NAP_IJ_HCEFFL_Composition_Mass_OTHERC8S</t>
  </si>
  <si>
    <t>BOP_NAP_IJ_HCEFFL_Composition_Mass_OTHERC9S</t>
  </si>
  <si>
    <t>BOP_NAP_IJ_HCEFFL_Composition_Mass_PIPERYLENES</t>
  </si>
  <si>
    <t>FS:Stream["MFIL02_FUELH2"]:Composition["Mass","ETHANE"]</t>
  </si>
  <si>
    <t>FS:Stream["MFIL02_FUELH2"]:Composition["Mass","ETHYLENE"]</t>
  </si>
  <si>
    <t>FS:Stream["MFIL02_FUELH2"]:Composition["Mass","H2"]</t>
  </si>
  <si>
    <t>FS:Stream["BOP_GO_IJ_HCEFFL"]:Composition["Mass","OTHERC9S"]</t>
  </si>
  <si>
    <t>BOP_GO_IJ_HCEFFL_Composition_Mass_MCPD</t>
  </si>
  <si>
    <t>FS:Stream["XZD09FD"]:Composition["Mass","METHANE"]</t>
  </si>
  <si>
    <t>FS:Stream["XZD09FD"]:Composition["Mass","N2"]</t>
  </si>
  <si>
    <t>FS:Stream["XZD09FD"]:Pres</t>
  </si>
  <si>
    <t>External Data Source</t>
  </si>
  <si>
    <t>FS:Stream["XZD09FD"]:Prop["HeatComb"]</t>
  </si>
  <si>
    <t>MFIL02_FUELH2_Prop_Wt</t>
  </si>
  <si>
    <t>FS:Stream["IMPORTC3FD"]:Flow["Mass"]</t>
  </si>
  <si>
    <t>BRRPHD21</t>
  </si>
  <si>
    <t>DBTABLE</t>
  </si>
  <si>
    <t>FS:Stream["CLEU3_FD"]:Flow["Mass"]</t>
  </si>
  <si>
    <t>225STEAM_IBNUNITFEED_Econ_StreamCashFlow</t>
  </si>
  <si>
    <t>225STEAM_MCT02_FEED_Econ_StreamCashFlow</t>
  </si>
  <si>
    <t>660STEAM_XVCT01_Econ_StreamCashFlow</t>
  </si>
  <si>
    <t>ALBA_COND_FEED_Econ_BulkPrice</t>
  </si>
  <si>
    <t>ALBA_COND_FEED_Econ_StreamCashFlow</t>
  </si>
  <si>
    <t>FS:Unit["ME14AFD_SPLITTER"]:ProductRate["BOPTG_PE08"]</t>
  </si>
  <si>
    <t>FS:Unit["XMT03BT_ALTPROD"]:IntStr:Econ:type["Mass"]:Marginal["OTHERC6S"]</t>
  </si>
  <si>
    <t>FS:Unit["XMT03BT_ALTPROD"]:IntStr:Econ:type["Mass"]:Marginal["PIPERYLENES"]</t>
  </si>
  <si>
    <t>FS:Stream["XVE14HOTSIDEOUT"]:Pres</t>
  </si>
  <si>
    <t>BOP_H2_PRODUCT_Econ_StreamValue_Mass</t>
  </si>
  <si>
    <t>XMT04RXMPU</t>
  </si>
  <si>
    <t>XVC01POWER</t>
  </si>
  <si>
    <t>XVC01POWERMPU</t>
  </si>
  <si>
    <t>XVC02POWER</t>
  </si>
  <si>
    <t>XVC02POWERMPU</t>
  </si>
  <si>
    <t>XVE03HOCO</t>
  </si>
  <si>
    <t>KT01BPAAVAILDUTY</t>
  </si>
  <si>
    <t>FS:Unit["TCT01STG3"]:Efficiency</t>
  </si>
  <si>
    <t>FS:Unit["TCT01STG3"]:Pres</t>
  </si>
  <si>
    <t>FS:Unit["TD05"]:Pres</t>
  </si>
  <si>
    <t>FS:Unit["TD06"]:Pres</t>
  </si>
  <si>
    <t>FS:Stream["ISOPRENE_PROD"]:Composition["Mass","VAC"]</t>
  </si>
  <si>
    <t>FS:Stream["ISOPRENE_PROD"]:Prop["SpGr"]</t>
  </si>
  <si>
    <t>FS:Stream["KD01BT"]:Flow["Mass"]</t>
  </si>
  <si>
    <t>FS:Unit["COE_FEED"]:IntStr:Composition["Mass","BUTANE"]</t>
  </si>
  <si>
    <t>FS:Unit["COE_FEED"]:IntStr:Composition["Mass","C2BUTENE"]</t>
  </si>
  <si>
    <t>BOP_FNG_IJ_HCEFFL_Composition_Mass_OTHERC6S</t>
  </si>
  <si>
    <t>BOP_FNG_IJ_HCEFFL_Composition_Mass_OTHERC7S</t>
  </si>
  <si>
    <t>BOP_NAP_DEFG_HCEFFL_Composition_Mass_INDENE</t>
  </si>
  <si>
    <t>BOP_NAP_DEFG_HCEFFL_Composition_Mass_ISOBUTYLENE</t>
  </si>
  <si>
    <t>NATURALGAS_XZD09_FEED_Econ_StreamCashFlow</t>
  </si>
  <si>
    <t>NT01OH_XMT03_ALTPROD_Econ_StreamCashFlow</t>
  </si>
  <si>
    <t>UPC</t>
  </si>
  <si>
    <t>BOP_ETHANE_OQ_TLE_SHPSTEAM_Econ_StreamCashFlow</t>
  </si>
  <si>
    <t>BOP_FNG_ABC_FUEL_Econ_StreamCashFlow</t>
  </si>
  <si>
    <t>BOP_FNG_ABC_STEAM_Econ_StreamCashFlow</t>
  </si>
  <si>
    <t>BOP_FNG_ABC_TLE_SHPSTEAM_Econ_StreamCashFlow</t>
  </si>
  <si>
    <t>BOP_FNG_DEFG_FUEL_Econ_StreamCashFlow</t>
  </si>
  <si>
    <t>BOP_FNG_DEFG_STEAM_Econ_StreamCashFlow</t>
  </si>
  <si>
    <t>BOP_FNG_IJ_FUEL_Econ_StreamCashFlow</t>
  </si>
  <si>
    <t>FS:Unit["BOP_NAP_DEFG_FURNACES"]:v_Severity</t>
  </si>
  <si>
    <t>FS:Unit["BOP_NAP_DEFG_FURNACES"]:v_SHC</t>
  </si>
  <si>
    <t>XVE01_Side_Tube_PresDrop</t>
  </si>
  <si>
    <t>XVE01_Side_Tube_ProdTemp</t>
  </si>
  <si>
    <t>XVE02-COLDSIDE_Side_Shell_Duty</t>
  </si>
  <si>
    <t>XVE03-COLDSIDE_Side_Tube_Duty</t>
  </si>
  <si>
    <t>XVE03-COLDSIDE_Side_Tube_Pres</t>
  </si>
  <si>
    <t>FS:Stream["BOP_NAP_IJ_HCEFFL"]:Composition["Mass","OTHERC8S"]</t>
  </si>
  <si>
    <t>FS:Stream["BOP_NAP_IJ_HCEFFL"]:Composition["Mass","OTHERC9S"]</t>
  </si>
  <si>
    <t>FS:Stream["BOPX_HCEFFL"]:Composition["Mass","OTHERC8S"]</t>
  </si>
  <si>
    <t>FS:Stream["BOPX_HCEFFL"]:Composition["Mass","PIPERYLENES"]</t>
  </si>
  <si>
    <t>FS:Stream["CYCLICS_PROD"]:Composition["Mass","ISOPRENE"]</t>
  </si>
  <si>
    <t>GDYRAFF_FEED_Econ_BulkPrice</t>
  </si>
  <si>
    <t>GDYRAFF_FEED_Econ_StreamCashFlow</t>
  </si>
  <si>
    <t>FS:Stream["BOP_NAP_ABC_HCEFFL"]:Composition["Mass","INDENE"]</t>
  </si>
  <si>
    <t>FS:Stream["BOP_NAP_ABC_HCEFFL"]:Composition["Mass","ISOBUTYLENE"]</t>
  </si>
  <si>
    <t>FS:Stream["BOP_NAP_ABC_HCEFFL"]:Composition["Mass","ISOPRENE"]</t>
  </si>
  <si>
    <t>FS:Stream["BOP_NAP_ABC_HCEFFL"]:Composition["Mass","MAPD"]</t>
  </si>
  <si>
    <t>XLC01STG3OUT_BOP_Composition_Mass_ISOPRENE</t>
  </si>
  <si>
    <t>FS:Stream["BOP_NAP_IJ_HCEFFL"]:Composition["Mass","NAPHTHALENE"]</t>
  </si>
  <si>
    <t>FS:Stream["BOP_GO_IJ_HCEFFL"]:Composition["Mass","MAPD"]</t>
  </si>
  <si>
    <t>FS:Unit["ISOPRENE_PRODUCT"]:IntStr:Econ:type["Mass"]:Marginal["PIPERYLENES"]</t>
  </si>
  <si>
    <t>FS:Stream["LC01LC02KB"]:Flow["Mass"]</t>
  </si>
  <si>
    <t>FS:Stream["LC01STG1FD"]:Flow["Vol"]</t>
  </si>
  <si>
    <t>M ft3/min</t>
  </si>
  <si>
    <t>FS:Stream["LC01STG1FD"]:Pres</t>
  </si>
  <si>
    <t>FS:Stream["LC01STG1FD"]:Temp</t>
  </si>
  <si>
    <t>FS:Stream["LC01STG1OUT"]:Pres</t>
  </si>
  <si>
    <t>FS:Stream["LC01STG1OUT"]:Temp</t>
  </si>
  <si>
    <t>FS:Stream["LC01STG2FD"]:Flow["Vol"]</t>
  </si>
  <si>
    <t>FS:Stream["BOP_GO_IJ_HCEFFL"]:Composition["Mass","METHANE"]</t>
  </si>
  <si>
    <t>FS:BOPDILSTEAMPRICE</t>
  </si>
  <si>
    <t>FS:Unit["STETHANE_FEED"]:IntStr:Econ:StreamCashFlow</t>
  </si>
  <si>
    <t>FS:Unit["STETHANE_FEED"]:Pres</t>
  </si>
  <si>
    <t>LC02STG2_ActualHead</t>
  </si>
  <si>
    <t>LC02STG2_ActualWork</t>
  </si>
  <si>
    <t>FS:Stream["LC02STG2OUT"]:Composition["Mass","H2"]</t>
  </si>
  <si>
    <t>FS:Stream["LC02STG2OUT"]:Composition["Mass","H2O"]</t>
  </si>
  <si>
    <t>FS:Stream["LC02STG2OUT"]:Composition["Mass","INDENE"]</t>
  </si>
  <si>
    <t>FS:Stream["VC01STG1OUT"]:Temp</t>
  </si>
  <si>
    <t>FS:Stream["VC01STG2FD"]:Flow["Mass"]</t>
  </si>
  <si>
    <t>FS:Stream["VC01STG2FD"]:Pres</t>
  </si>
  <si>
    <t>FS:Stream["VC01STG2FD"]:Temp</t>
  </si>
  <si>
    <t>FS:Stream["VC01STG2OUT"]:Pres</t>
  </si>
  <si>
    <t>FS:Stream["UT301FD"]:Composition["Mass","TOLUENE"]</t>
  </si>
  <si>
    <t>FS:Stream["UT301FD"]:Flow["Mass"]</t>
  </si>
  <si>
    <t>FS:Unit["STETHANE_FEED"]:IntFeed["Compositional"]:Composition["Mass","ETHANE"]</t>
  </si>
  <si>
    <t>FS:Stream["BOP_GO_IJ_HCEFFL"]:Composition["Mass","ISOBUTYLENE"]</t>
  </si>
  <si>
    <t>FS:Unit["PS3NEUTRAL100_FEED"]:IntStr:Econ:BulkPrice</t>
  </si>
  <si>
    <t>FS:Unit["GENERICGASOIL_FEED"]:IntStr:Econ:BulkPrice</t>
  </si>
  <si>
    <t>FS:Unit["IMP_HC8_FEED"]:IntStr:Econ:BulkPrice</t>
  </si>
  <si>
    <t>FS:Unit["IMP_GOFINATE_FEED"]:IntStr:Econ:BulkPrice</t>
  </si>
  <si>
    <t>FS:Unit["ZTK05_FEED"]:IntStr:Econ:BulkPrice</t>
  </si>
  <si>
    <t>FS:Unit["IMPORTC3_FEED"]:IntStr:Econ:type["Mass"]:Marginal["METHANE"]</t>
  </si>
  <si>
    <t>FS:Unit["IMPORTC3_FEED"]:IntStr:Econ:type["Mass"]:Marginal["ETHYLENE"]</t>
  </si>
  <si>
    <t>FS:Unit["IMPORTC3_FEED"]:IntStr:Econ:type["Mass"]:Marginal["ETHANE"]</t>
  </si>
  <si>
    <t>FS:Stream["LC02STG1FD"]:Pres</t>
  </si>
  <si>
    <t>FS:Stream["LC02STG2OUT"]:Composition["Mass","ETHYLENE"]</t>
  </si>
  <si>
    <t>XMT03BT_ALTPROD_Econ_type_Mass_Marginal_ACETYLENE</t>
  </si>
  <si>
    <t>XMT03BT_ALTPROD_Econ_type_Mass_Marginal_AMYLENES</t>
  </si>
  <si>
    <t>FS:Stream["BOP_GO_IJ_HCEFFL"]:Composition["Mass","INDENE"]</t>
  </si>
  <si>
    <t>FS:Stream["BOP_GO_IJ_HCEFFL"]:Composition["Mass","ISOPRENE"]</t>
  </si>
  <si>
    <t>FS:Stream["TAILGAS_XME15A"]:Pres</t>
  </si>
  <si>
    <t>FS:Stream["TAILGAS_XME15A"]:Temp</t>
  </si>
  <si>
    <t>FS:Stream["TAILGAS_XME15B"]:Pres</t>
  </si>
  <si>
    <t>FS:Stream["TAILGAS_XME15B"]:Temp</t>
  </si>
  <si>
    <t>FS:Stream["TAILGAS_XME16"]:Pres</t>
  </si>
  <si>
    <t>FS:Stream["TAILGAS_XME16"]:Temp</t>
  </si>
  <si>
    <t>FS:Stream["TC01STG1FD"]:Flow["Mass"]</t>
  </si>
  <si>
    <t>FS:Stream["VC01STG1FD"]:Temp</t>
  </si>
  <si>
    <t>FS:Unit["COE_FEED"]:IntStr:Composition["Mass","H2"]</t>
  </si>
  <si>
    <t>XE03_Side_Tube_ProdTemp</t>
  </si>
  <si>
    <t>XE05_Side_Tube_ProdTemp</t>
  </si>
  <si>
    <t>FS:T160MINRXFACTOR</t>
  </si>
  <si>
    <t>FS:TC01POWERMPU</t>
  </si>
  <si>
    <t>FS:TD09PRODFRACTION</t>
  </si>
  <si>
    <t>FS:TE05DUTY</t>
  </si>
  <si>
    <t>FS:TE18DUTY</t>
  </si>
  <si>
    <t>FS:TGHBTGPLHV</t>
  </si>
  <si>
    <t>Site</t>
  </si>
  <si>
    <t>BMCP</t>
  </si>
  <si>
    <t>BOP</t>
  </si>
  <si>
    <t>BRCP</t>
  </si>
  <si>
    <t>NDG</t>
  </si>
  <si>
    <t>SOP</t>
  </si>
  <si>
    <t>FS:Unit["BOP_ETHANE_ABCDEFGH_FURNACES"]:v_Severity</t>
  </si>
  <si>
    <t>FS:Unit["BOP_ETHANE_ABCDEFGH_FURNACES"]:v_SHC</t>
  </si>
  <si>
    <t>FS:Stream["BTRFNONPERMFD"]:Flow["Mass"]</t>
  </si>
  <si>
    <t>FS:Stream["BTRFNONPERM_LD01"]:Flow["Mass"]</t>
  </si>
  <si>
    <t>FS:Stream["RGRHPFD_BOPFURN"]:Flow["Mass"]</t>
  </si>
  <si>
    <t>FS:Stream["BOPC4IMPORT_NT03"]:Flow["Mass"]</t>
  </si>
  <si>
    <t>FS:Stream["BOPC4IMPORT_LD01"]:Flow["Mass"]</t>
  </si>
  <si>
    <t>FS:Stream["GDYRAFF_FD"]:Flow["Mass"]</t>
  </si>
  <si>
    <t>FS:Stream["BOP_GO_DEFG_HCEFFL"]:Composition["Mass","OTHERC6S"]</t>
  </si>
  <si>
    <t>FS:Stream["BOP_GO_DEFG_HCEFFL"]:Composition["Mass","OTHERC7S"]</t>
  </si>
  <si>
    <t>FS:Unit["BUTENE_PRODUCT"]:IntStr:Econ:type["Mass"]:Marginal["C2BUTENE"]</t>
  </si>
  <si>
    <t>FS:Unit["BUTENE_PRODUCT"]:IntStr:Econ:type["Mass"]:Marginal["IBUTANE"]</t>
  </si>
  <si>
    <t>FS:Unit["BUTENE_PRODUCT"]:IntStr:Econ:type["Mass"]:Marginal["ISOBUTYLENE"]</t>
  </si>
  <si>
    <t>FS:Stream["BOP_NAP_IJ_HCEFFL"]:Composition["Mass","SCGO"]</t>
  </si>
  <si>
    <t>FS:Stream["BOP_NAP_IJ_HCEFFL"]:Composition["Mass","STYRENE"]</t>
  </si>
  <si>
    <t>FS:Stream["BOP_NAP_IJ_HCEFFL"]:Composition["Mass","TAR"]</t>
  </si>
  <si>
    <t>FS:Stream["BOP_NAP_IJ_HCEFFL"]:Composition["Mass","TOLUENE"]</t>
  </si>
  <si>
    <t>FS:Stream["BOP_NAP_IJ_HCEFFL"]:Composition["Mass","VAC"]</t>
  </si>
  <si>
    <t>FS:Stream["BOP_NAP_IJ_HCEFFL"]:Temp</t>
  </si>
  <si>
    <t>FS:Stream["BOP_NAP_IJ_HCEFFL"]:Composition["Mass","ISOBUTYLENE"]</t>
  </si>
  <si>
    <t>FS:Stream["KT01FD"]:Composition["Mass","MAPD"]</t>
  </si>
  <si>
    <t>FS:Stream["KT01FD"]:Composition["Mass","MCPD"]</t>
  </si>
  <si>
    <t>FS:Stream["KT01FD"]:Composition["Mass","METHANE"]</t>
  </si>
  <si>
    <t>FS:Stream["KT01FD"]:Composition["Mass","MSTYRENE"]</t>
  </si>
  <si>
    <t>FS:Stream["KT01FD"]:Composition["Mass","NAPHTHALENE"]</t>
  </si>
  <si>
    <t>FS:Stream["KT01FD"]:Composition["Mass","OTHERC10S"]</t>
  </si>
  <si>
    <t>FS:Stream["KT01FD"]:Composition["Mass","OTHERC5S"]</t>
  </si>
  <si>
    <t>FS:Stream["KT01FD"]:Composition["Mass","OTHERC6S"]</t>
  </si>
  <si>
    <t>FS:Stream["KT01FD"]:Composition["Mass","OTHERC7S"]</t>
  </si>
  <si>
    <t>FS:Stream["KT01FD"]:Composition["Mass","OTHERC8S"]</t>
  </si>
  <si>
    <t>FS:Stream["KT01FD"]:Composition["Mass","OTHERC9S"]</t>
  </si>
  <si>
    <t>FS:Stream["KT01FD"]:Composition["Mass","PIPERYLENES"]</t>
  </si>
  <si>
    <t>ISOPRENE_PROD_Flow_Mass</t>
  </si>
  <si>
    <t>KERO_FD_Flow_Mass</t>
  </si>
  <si>
    <t>KT01FD_TotProp_Enth</t>
  </si>
  <si>
    <t>LE17XFD_Flow_Mass</t>
  </si>
  <si>
    <t>LKGO_FD_Flow_Mass</t>
  </si>
  <si>
    <t>LPFEED_LD01_Flow_Mass</t>
  </si>
  <si>
    <t>LT01BT_Flow_Mass</t>
  </si>
  <si>
    <t>LYONDELL_NAP_FD_Flow_Mass</t>
  </si>
  <si>
    <t>MC03FD_Flow_Mass</t>
  </si>
  <si>
    <t>MD22BT_RGR_Flow_Mass</t>
  </si>
  <si>
    <t>MIXED_PENTANE_FD_Flow_Mass</t>
  </si>
  <si>
    <t>MT03TP_Flow_Mass</t>
  </si>
  <si>
    <t>MT04TP_Flow_Mass</t>
  </si>
  <si>
    <t>NT01OH_XMT03_DELTA_FD_Flow_Mass</t>
  </si>
  <si>
    <t>NT01TP_Flow_Mass</t>
  </si>
  <si>
    <t>NT03BT_Flow_Mass</t>
  </si>
  <si>
    <t>NT03TP_Flow_Mass</t>
  </si>
  <si>
    <t>PCUCG_PROD_Flow_Mass</t>
  </si>
  <si>
    <t>XMT03BT_NT01_Composition_Mass_BENZENE</t>
  </si>
  <si>
    <t>XMT03BT_NT01_Composition_Mass_BUTADIENE</t>
  </si>
  <si>
    <t>XMT03BT_NT01_Composition_Mass_BUTANE</t>
  </si>
  <si>
    <t>XMT03BT_NT01_Composition_Mass_C2BUTENE</t>
  </si>
  <si>
    <t>XMT03BT_NT01_Composition_Mass_CPD</t>
  </si>
  <si>
    <t>XMT03BT_NT01_Composition_Mass_ETHANE</t>
  </si>
  <si>
    <t>XMT03BT_NT01_Composition_Mass_ETHYLENE</t>
  </si>
  <si>
    <t>FS:Unit["BOP_NAP_IJ_STEAM"]:IntStr:Econ:StreamCashFlow</t>
  </si>
  <si>
    <t>FS:Unit["BOP_PROPANE_DEFG_FUEL"]:IntStr:Econ:StreamCashFlow</t>
  </si>
  <si>
    <t>FS:Unit["BOP_PROPANE_DEFG_STEAM"]:IntStr:Econ:StreamCashFlow</t>
  </si>
  <si>
    <t>FS:Unit["BOP_PROPANE_FEED"]:IntStr:Econ:StreamCashFlow</t>
  </si>
  <si>
    <t>FS:Stream["TC01STG1OUT"]:Temp</t>
  </si>
  <si>
    <t>FS:Stream["TC01STG2FD"]:Flow["Mass"]</t>
  </si>
  <si>
    <t>FS:Stream["TC01STG2FD"]:Flow["Vol"]</t>
  </si>
  <si>
    <t>FS:Stream["TC01STG2FD"]:Pres</t>
  </si>
  <si>
    <t>FS:Stream["TC01STG2FD"]:Temp</t>
  </si>
  <si>
    <t>FS:Stream["TC01STG2OUT"]:Pres</t>
  </si>
  <si>
    <t>FS:Stream["TC01STG2OUT"]:Temp</t>
  </si>
  <si>
    <t>FS:Stream["TC01STG3FD"]:Flow["Mass"]</t>
  </si>
  <si>
    <t>FS:Stream["TC01STG3FD"]:Pres</t>
  </si>
  <si>
    <t>FS:Unit["BOP_EP_BCDEFG_STEAM"]:IntStr:Econ:StreamCashFlow</t>
  </si>
  <si>
    <t>FS:Unit["BOP_EP_BCDEGF_FUEL"]:IntStr:Econ:StreamCashFlow</t>
  </si>
  <si>
    <t>FS:Stream["LC02STG1OUT"]:Flow["Mass"]</t>
  </si>
  <si>
    <t>FS:Stream["XZD09FD"]:Flow["Mass"]</t>
  </si>
  <si>
    <t>FS:Stream["BUTENE_PROD"]:Flow["Mass"]</t>
  </si>
  <si>
    <t>XMT03BT_NT01_Composition_Mass_PIPERYLENES</t>
  </si>
  <si>
    <t>VE03FD_Temp</t>
  </si>
  <si>
    <t>VE04FD_Temp</t>
  </si>
  <si>
    <t>VE05FD_Temp</t>
  </si>
  <si>
    <t>VE06FD_Temp</t>
  </si>
  <si>
    <t>VE07FD_Temp</t>
  </si>
  <si>
    <t>XLC01STG1FD_Pres</t>
  </si>
  <si>
    <t>XLC01STG1FD_Temp</t>
  </si>
  <si>
    <t>XLC01STG1OUT_Pres</t>
  </si>
  <si>
    <t>XLC01STG1OUT_Temp</t>
  </si>
  <si>
    <t>XLC01STG2FD_Pres</t>
  </si>
  <si>
    <t>XLC01STG2FD_Temp</t>
  </si>
  <si>
    <t>XLC01STG2OUT_Pres</t>
  </si>
  <si>
    <t>XLC01STG2OUT_Temp</t>
  </si>
  <si>
    <t>STDTGO_FEED_Econ_BulkPrice</t>
  </si>
  <si>
    <t>STDTGO_FEED_Econ_StreamCashFlow</t>
  </si>
  <si>
    <t>TG_X_PE09_Composition_Mass_N2</t>
  </si>
  <si>
    <t>TG_X_PE09_Prop_HeatComb</t>
  </si>
  <si>
    <t>TG_X_PE09_Prop_Wt</t>
  </si>
  <si>
    <t>TG_X_PE09_TotProp_HeatComb</t>
  </si>
  <si>
    <t>FS:Unit["PCM01"]:ShaftPower</t>
  </si>
  <si>
    <t>FS:Unit["PCM02"]:Efficiency</t>
  </si>
  <si>
    <t>FS:Unit["PCM02"]:ElectPower</t>
  </si>
  <si>
    <t>FS:Unit["PCM02"]:PowerEconManager:CashFlow</t>
  </si>
  <si>
    <t>FS:Unit["PCM02"]:ShaftPower</t>
  </si>
  <si>
    <t>FS:Unit["PCUC125M"]:Efficiency</t>
  </si>
  <si>
    <t>FS:Unit["PCUC125M"]:ElectPower</t>
  </si>
  <si>
    <t>FS:Stream["RGRHPFD_PD03"]:Flow["Mass"]</t>
  </si>
  <si>
    <t>FS:Stream["XME06FD"]:Pres</t>
  </si>
  <si>
    <t>FS:Stream["XME06FD"]:Temp</t>
  </si>
  <si>
    <t>FS:Unit["BENZENE_PRODUCT"]:IntStr:Econ:type["StdLiqVol"]:Marginal["CPD"]</t>
  </si>
  <si>
    <t>TC01STG1FD_Temp</t>
  </si>
  <si>
    <t>TC01STG1OUT_Pres</t>
  </si>
  <si>
    <t>TC01STG1OUT_Temp</t>
  </si>
  <si>
    <t>TC01STG2FD_Pres</t>
  </si>
  <si>
    <t>TC01STG2FD_Temp</t>
  </si>
  <si>
    <t>TC01STG2OUT_Pres</t>
  </si>
  <si>
    <t>TC01STG2OUT_Temp</t>
  </si>
  <si>
    <t>BOP_NAP_IJ_HCEFFL_Composition_Mass_ACETYLENE</t>
  </si>
  <si>
    <t>BOP_NAP_IJ_HCEFFL_Composition_Mass_AMYLENES</t>
  </si>
  <si>
    <t>FS:Unit["XVD02"]:Duty</t>
  </si>
  <si>
    <t>FS:Stream["BOP_NAP_DEFG_HCEFFL"]:Composition["Mass","INDENE"]</t>
  </si>
  <si>
    <t>FS:Unit["XVD02"]:Temp</t>
  </si>
  <si>
    <t>FS:Stream["BOP_NAP_DEFG_HCEFFL"]:Composition["Mass","ISOBUTYLENE"]</t>
  </si>
  <si>
    <t>FS:Stream["BOP_NAP_DEFG_HCEFFL"]:Composition["Mass","ISOPRENE"]</t>
  </si>
  <si>
    <t>FS:Stream["BOP_NAP_DEFG_HCEFFL"]:Composition["Mass","MAPD"]</t>
  </si>
  <si>
    <t>FS:Stream["BOP_NAP_DEFG_HCEFFL"]:Composition["Mass","MCPD"]</t>
  </si>
  <si>
    <t>FS:Unit["XVD02OHDP"]:Pres</t>
  </si>
  <si>
    <t>FS:Stream["BOP_NAP_DEFG_HCEFFL"]:Composition["Mass","METHANE"]</t>
  </si>
  <si>
    <t>FS:Unit["XMCT02"]:Pres</t>
  </si>
  <si>
    <t>FS:Unit["XMD12BT_SPLITTER"]:ProductRate["XMT01LIQDIST"]</t>
  </si>
  <si>
    <t>FS:Unit["XMD15"]:Pres</t>
  </si>
  <si>
    <t>FS:Unit["XMD15"]:Temp</t>
  </si>
  <si>
    <t>FS:Unit["XME01"]:Side["Tube"]:ProdTemp</t>
  </si>
  <si>
    <t>FS:Unit["XME01"]:U</t>
  </si>
  <si>
    <t>BTU/hr-ft2-F</t>
  </si>
  <si>
    <t>FS:Unit["XME06-COLDSIDE"]:Side["Tube"]:DewPtPlus</t>
  </si>
  <si>
    <t>FS:Unit["XME06-COLDSIDE"]:Side["Tube"]:Duty</t>
  </si>
  <si>
    <t>FS:Stream["BOP_RECETHANE"]:Composition["Mass","PROPYLENE"]</t>
  </si>
  <si>
    <t>FS:Stream["BOP_RECETHANE_CM"]:Flow["Mass"]</t>
  </si>
  <si>
    <t>FS:Stream["BOP_SOURSTEAM"]:Flow["Mass"]</t>
  </si>
  <si>
    <t>FS:Stream["BOPH2_FUEL"]:Flow["Mass"]</t>
  </si>
  <si>
    <t>LOC</t>
  </si>
  <si>
    <t>FS:Stream["BUTENE_PROD"]:Composition["Mass","BUTANE"]</t>
  </si>
  <si>
    <t>FS:Stream["BUTENE_PROD"]:Composition["Mass","C2BUTENE"]</t>
  </si>
  <si>
    <t>FS:Stream["BUTENE_PROD"]:Composition["Mass","IBUTANE"]</t>
  </si>
  <si>
    <t>FS:Unit["IMP_RAFF_FEED"]:IntStr:Econ:BulkPrice</t>
  </si>
  <si>
    <t>BOP_NAP_ABC_HCEFFL_Composition_Mass_MAPD</t>
  </si>
  <si>
    <t>BOP_NAP_ABC_HCEFFL_Composition_Mass_MCPD</t>
  </si>
  <si>
    <t>BOP_NAP_ABC_HCEFFL_Composition_Mass_METHANE</t>
  </si>
  <si>
    <t>FS:Stream["BOP_FNG_DEFG_HCEFFL"]:Composition["Mass","H2"]</t>
  </si>
  <si>
    <t>FS:Stream["BOP_FNG_DEFG_HCEFFL"]:Composition["Mass","IBUTANE"]</t>
  </si>
  <si>
    <t>FS:Stream["BOP_FNG_DEFG_HCEFFL"]:Composition["Mass","INDENE"]</t>
  </si>
  <si>
    <t>FS:Stream["BOP_FNG_DEFG_HCEFFL"]:Composition["Mass","ISOBUTYLENE"]</t>
  </si>
  <si>
    <t>FS:Stream["BOP_FNG_DEFG_HCEFFL"]:Composition["Mass","ISOPRENE"]</t>
  </si>
  <si>
    <t>FS:Stream["BOP_FNG_DEFG_HCEFFL"]:Composition["Mass","MAPD"]</t>
  </si>
  <si>
    <t>FS:Stream["BOP_FNG_DEFG_HCEFFL"]:Composition["Mass","MCPD"]</t>
  </si>
  <si>
    <t>FS:Stream["BOP_FNG_DEFG_HCEFFL"]:Composition["Mass","METHANE"]</t>
  </si>
  <si>
    <t>FS:Stream["BOP_FNG_DEFG_HCEFFL"]:Composition["Mass","PROPANE"]</t>
  </si>
  <si>
    <t>FS:Stream["BOP_FNG_DEFG_HCEFFL"]:Composition["Mass","PROPYLENE"]</t>
  </si>
  <si>
    <t>FS:Stream["BOP_FNG_DEFG_HCEFFL"]:Composition["Mass","SCGO"]</t>
  </si>
  <si>
    <t>FS:Stream["BOP_FNG_DEFG_HCEFFL"]:Composition["Mass","STYRENE"]</t>
  </si>
  <si>
    <t>FS:Unit["PT03BT_BTRF"]:IntStr:Econ:type["Mass"]:Marginal["ISOBUTYLENE"]</t>
  </si>
  <si>
    <t>FS:Unit["PT03BT_BTRF"]:IntStr:Econ:type["Mass"]:Marginal["OTHERC5S"]</t>
  </si>
  <si>
    <t>FS:Unit["PT03BT_BTRF"]:IntStr:Econ:type["Mass"]:Marginal["OTHERC6S"]</t>
  </si>
  <si>
    <t>BOP_NAP_DEFG_HCEFFL_Composition_Mass_BENZENE</t>
  </si>
  <si>
    <t>BOP_NAP_DEFG_HCEFFL_Composition_Mass_BUTADIENE</t>
  </si>
  <si>
    <t>BOP_NAP_DEFG_HCEFFL_Composition_Mass_BUTANE</t>
  </si>
  <si>
    <t>FS:Stream["BOP_GO_IJ_HCEFFL"]:Composition["Mass","MCPD"]</t>
  </si>
  <si>
    <t>FS:Unit["MP05+TP16_MOTORS"]:ElectPower</t>
  </si>
  <si>
    <t>FS:Unit["STDTGO_FEED"]:IntStr:Econ:BulkPrice</t>
  </si>
  <si>
    <t>FS:Unit["STDTGOIMPORT_FEED"]:IntStr:Econ:BulkPrice</t>
  </si>
  <si>
    <t>FS:Unit["STDHAGOIMPORT_FEED"]:IntStr:Econ:BulkPrice</t>
  </si>
  <si>
    <t>FS:Unit["KERO_FEED"]:IntStr:Econ:BulkPrice</t>
  </si>
  <si>
    <t>FS:Unit["PS7HAGO_FEED"]:IntStr:Econ:BulkPrice</t>
  </si>
  <si>
    <t>FS:Unit["STDTGOJET_FEED"]:IntStr:Econ:BulkPrice</t>
  </si>
  <si>
    <t>FS:Unit["STDHAGO_FEED"]:IntStr:Econ:BulkPrice</t>
  </si>
  <si>
    <t>M lb/hr</t>
  </si>
  <si>
    <t>Amp</t>
  </si>
  <si>
    <t>$/hr</t>
  </si>
  <si>
    <t>FS:Stream["BOP_CTH2_PROD"]:Flow["Mass"]</t>
  </si>
  <si>
    <t>FS:Stream["BOPX_ETHANE_FD"]:Flow["Mass"]</t>
  </si>
  <si>
    <t>FS:Stream["BOPX_STETHANE_FD"]:Flow["Mass"]</t>
  </si>
  <si>
    <t>FS:Stream["BOPX_EP_FD"]:Flow["Mass"]</t>
  </si>
  <si>
    <t>FS:Stream["BOP_ETHANE_FD"]:Flow["Mass"]</t>
  </si>
  <si>
    <t>FS:Stream["BOP_STETHANE_FD"]:Flow["Mass"]</t>
  </si>
  <si>
    <t>FS:Unit["BOP_WILDGAS_FEED"]:IntStr:Econ:BulkPrice</t>
  </si>
  <si>
    <t>FS:Unit["ETHYLENE_PRODUCT1"]:IntStr:Econ:BulkPrice</t>
  </si>
  <si>
    <t>FS:Unit["ETHYLENE_PRODUCT2"]:IntStr:Econ:BulkPrice</t>
  </si>
  <si>
    <t>FS:Unit["PRUPROPYLENE_PRODUCT"]:IntStr:Econ:BulkPrice</t>
  </si>
  <si>
    <t>FS:Unit["PCUPG_PRODUCT"]:IntStr:Econ:BulkPrice</t>
  </si>
  <si>
    <t>FS:Unit["IMP_NAP_FEED"]:IntStr:Econ:BulkPrice</t>
  </si>
  <si>
    <t>FS:Unit["ASGARD_COND_FEED"]:IntStr:Econ:BulkPrice</t>
  </si>
  <si>
    <t>FS:Unit["AMOCO_NAP_FEED"]:IntStr:Econ:BulkPrice</t>
  </si>
  <si>
    <t>FS:Unit["ALBA_COND_FEED"]:IntStr:Econ:BulkPrice</t>
  </si>
  <si>
    <t>FS:Unit["IMP_COND_FEED"]:IntStr:Econ:BulkPrice</t>
  </si>
  <si>
    <t>FS:Unit["DOMESTIC_FNG_FEED"]:IntStr:Econ:BulkPrice</t>
  </si>
  <si>
    <t>COE_FEED_Composition_Mass_OTHERC5S</t>
  </si>
  <si>
    <t>COE_FEED_Composition_Mass_OTHERC6S</t>
  </si>
  <si>
    <t>KT01FD_Composition_Mass_TAR</t>
  </si>
  <si>
    <t>KT01FD_Composition_Mass_TOLUENE</t>
  </si>
  <si>
    <t>FS:Unit["PCUCG_PRODUCT"]:IntStr:Econ:BulkPrice</t>
  </si>
  <si>
    <t>FS:Stream["LC01STG2OUT"]:Flow["Mass"]</t>
  </si>
  <si>
    <t>FS:Stream["LC01STG2OUT"]:Pres</t>
  </si>
  <si>
    <t>FS:Stream["LC01STG2OUT"]:Temp</t>
  </si>
  <si>
    <t>FS:Stream["LC01STG3FD"]:Flow["Vol"]</t>
  </si>
  <si>
    <t>FS:Stream["LC01STG3FD"]:Pres</t>
  </si>
  <si>
    <t>FS:Stream["LC01STG3FD"]:Temp</t>
  </si>
  <si>
    <t>FS:Stream["BD_PROD"]:Flow["Mass"]</t>
  </si>
  <si>
    <t>FS:Stream["ISOPRENE_PROD"]:Flow["Mass"]</t>
  </si>
  <si>
    <t>FS:Stream["TAR_PROD"]:Flow["Mass"]</t>
  </si>
  <si>
    <t>Average</t>
  </si>
  <si>
    <t>FS:Unit["PE05+PD04"]:Temp</t>
  </si>
  <si>
    <t>FS:Unit["PE07+PD06"]:Duty</t>
  </si>
  <si>
    <t>FS:Unit["PE07+PD06"]:Pres</t>
  </si>
  <si>
    <t>$/kW-hr</t>
  </si>
  <si>
    <t>MM BTU/M lb</t>
  </si>
  <si>
    <t>(Currency/hr)/(M lb/hr)</t>
  </si>
  <si>
    <t>BTU/hr</t>
  </si>
  <si>
    <t>FS:Unit["PT03BT_BTRF"]:IntStr:Econ:type["Mass"]:Marginal["PROPANE"]</t>
  </si>
  <si>
    <t>FS:Unit["PT03BT_BTRF"]:IntStr:Econ:type["Mass"]:Marginal["PROPYLENE"]</t>
  </si>
  <si>
    <t>FS:Unit["BOP_CTH2_PRODUCT"]:IntStr:Econ:StreamCashFlow</t>
  </si>
  <si>
    <t>FS:Unit["BOP_CTH2_PRODUCT"]:IntStr:Econ:StreamValue["Mass"]</t>
  </si>
  <si>
    <t>TC01STG3FD_Pres</t>
  </si>
  <si>
    <t>TC01STG3FD_Temp</t>
  </si>
  <si>
    <t>FS:Unit["PS7TGO_FEED"]:IntStr:Econ:BulkPrice</t>
  </si>
  <si>
    <t>FS:Stream["XMT04VENT_XME16"]:Temp</t>
  </si>
  <si>
    <t>FS:Unit["ASGARD_COND_FEED"]:IntStr:Econ:StreamCashFlow</t>
  </si>
  <si>
    <t>FS:Unit["BD_PRODUCT"]:IntStr:Econ:StreamCashFlow</t>
  </si>
  <si>
    <t>FS:Stream["UT01SCN_PROD"]:Prop["SpGr"]</t>
  </si>
  <si>
    <t>FS:Unit["BOP_CLEU_O_STEAM_FEED"]:IntStr:Econ:StreamCashFlow</t>
  </si>
  <si>
    <t>FS:Unit["BOP_CLEU_O_TLE_SHPSTEAM"]:IntStr:Econ:StreamCashFlow</t>
  </si>
  <si>
    <t>FS:Stream["UT02BT"]:Flow["Mass"]</t>
  </si>
  <si>
    <t>FS:Stream["UT02OH"]:Flow["Mass"]</t>
  </si>
  <si>
    <t>FS:Stream["UT101C5_PROD"]:Composition["Mass","1BUTENE"]</t>
  </si>
  <si>
    <t>BOP_NAP_DEFG_HCEFFL_Composition_Mass_OTHERC7S</t>
  </si>
  <si>
    <t>BOP_NAP_DEFG_HCEFFL_Composition_Mass_OTHERC8S</t>
  </si>
  <si>
    <t>BOP_NAP_DEFG_HCEFFL_Composition_Mass_OTHERC9S</t>
  </si>
  <si>
    <t>FS:Unit["SCGO_PRODUCT"]:IntStr:Econ:StreamCashFlow</t>
  </si>
  <si>
    <t>FS:Unit["SCN_PRODUCT"]:IntStr:Econ:StreamCashFlow</t>
  </si>
  <si>
    <t>PE13+PD09_Duty</t>
  </si>
  <si>
    <t>BOPCWTEMP</t>
  </si>
  <si>
    <t>BOPDILSTEAMPRICE</t>
  </si>
  <si>
    <t>FS:Stream["BOP_FNG_IJ_HCEFFL"]:Composition["Mass","MSTYRENE"]</t>
  </si>
  <si>
    <t>FS:Stream["BOP_FNG_IJ_HCEFFL"]:Composition["Mass","NAPHTHALENE"]</t>
  </si>
  <si>
    <t>XLC01STG3_ActualWork</t>
  </si>
  <si>
    <t>XLC01STG3_PolytropicEff</t>
  </si>
  <si>
    <t>XLC01STG3_PolytropicHead</t>
  </si>
  <si>
    <t>XLC01STG4_ActualWork</t>
  </si>
  <si>
    <t>XLC01STG4_PolytropicEff</t>
  </si>
  <si>
    <t>XLC01STG4_PolytropicHead</t>
  </si>
  <si>
    <t>XLC01STG5_ActualWork</t>
  </si>
  <si>
    <t>XLC01STG5_PolytropicEff</t>
  </si>
  <si>
    <t>XLC01STG5_PolytropicHead</t>
  </si>
  <si>
    <t>XLCT01STG1_Pres</t>
  </si>
  <si>
    <t>XLCT01STG2_Pres</t>
  </si>
  <si>
    <t>XMC01+XMC02_ActualWork</t>
  </si>
  <si>
    <t>XMC01+XMC02_PolytropicEff</t>
  </si>
  <si>
    <t>XMC01+XMC02_Pres</t>
  </si>
  <si>
    <t>XMCT01_ActualWork</t>
  </si>
  <si>
    <t>XMCT01_Efficiency</t>
  </si>
  <si>
    <t>XMCT01_Pres</t>
  </si>
  <si>
    <t>XMCT02_ActualWork</t>
  </si>
  <si>
    <t>XMCT02_Efficiency</t>
  </si>
  <si>
    <t>XMCT02_Pres</t>
  </si>
  <si>
    <t>XMD15_Pres</t>
  </si>
  <si>
    <t>XMD15_Temp</t>
  </si>
  <si>
    <t>XME01_U</t>
  </si>
  <si>
    <t>XME13HOTSIDE+XMD04_Pres</t>
  </si>
  <si>
    <t>XME13HOTSIDE+XMD04_Temp</t>
  </si>
  <si>
    <t>PT03BT_BTRF_Econ_type_Mass_Marginal_PROPYLENE</t>
  </si>
  <si>
    <t>RGREP_SPLITTER_ProductRateFrac_RGREP_LD01</t>
  </si>
  <si>
    <t>RGRHP_FEED_Econ_StreamValue_Mass</t>
  </si>
  <si>
    <t>RGRLP_FEED_Econ_StreamValue_Mass</t>
  </si>
  <si>
    <t>FS:Unit["SLEIPNER_COND_FEED"]:IntStr:Econ:StreamCashFlow</t>
  </si>
  <si>
    <t>FS:Unit["STDHAGO_FEED"]:IntStr:Econ:StreamCashFlow</t>
  </si>
  <si>
    <t>FS:Unit["STDHAGOIMPORT_FEED"]:IntStr:Econ:StreamCashFlow</t>
  </si>
  <si>
    <t>FS:Unit["STDTGO_FEED"]:IntStr:Econ:StreamCashFlow</t>
  </si>
  <si>
    <t>BOP_FNG_DEFG_HCEFFL_Composition_Mass_ETHANE</t>
  </si>
  <si>
    <t>BOP_FNG_DEFG_HCEFFL_Composition_Mass_ETHYLENE</t>
  </si>
  <si>
    <t>BOP_FNG_DEFG_HCEFFL_Composition_Mass_H2</t>
  </si>
  <si>
    <t>BOP_FNG_DEFG_HCEFFL_Composition_Mass_IBUTANE</t>
  </si>
  <si>
    <t>BOP_FNG_DEFG_HCEFFL_Composition_Mass_INDENE</t>
  </si>
  <si>
    <t>BOP_NAP_IJ_HCEFFL_Composition_Mass_PROPANE</t>
  </si>
  <si>
    <t>BOP_NAP_IJ_HCEFFL_Composition_Mass_PROPYLENE</t>
  </si>
  <si>
    <t>BOP_NAP_IJ_HCEFFL_Composition_Mass_SCGO</t>
  </si>
  <si>
    <t>BOP_NAP_IJ_HCEFFL_Composition_Mass_STYRENE</t>
  </si>
  <si>
    <t>BOP_NAP_IJ_HCEFFL_Composition_Mass_TAR</t>
  </si>
  <si>
    <t>XVC02STG1FD_Pres</t>
  </si>
  <si>
    <t>XVC02STG1FD_Temp</t>
  </si>
  <si>
    <t>XVC02STG2FD_Pres</t>
  </si>
  <si>
    <t>XVC02STG2FD_Temp</t>
  </si>
  <si>
    <t>XVC02STG3FD_Pres</t>
  </si>
  <si>
    <t>XVC02STG3FD_Temp</t>
  </si>
  <si>
    <t>XVD06OH_XVC02STG3_Temp</t>
  </si>
  <si>
    <t>XVD07OH_XVC02STG2_Temp</t>
  </si>
  <si>
    <t>XVE01FD_Pres</t>
  </si>
  <si>
    <t>XVE01FD_Temp</t>
  </si>
  <si>
    <t>FS:Unit["MT04BT-FLASH"]:Pres</t>
  </si>
  <si>
    <t>FS:Unit["MT04BT-FLASH"]:Temp</t>
  </si>
  <si>
    <t>FS:Stream["BOP_FNG_DEFG_HCEFFL"]:Temp</t>
  </si>
  <si>
    <t>FS:Stream["BOP_FNG_IJ_HCEFFL"]:Composition["Mass","1BUTENE"]</t>
  </si>
  <si>
    <t>BOP_GO_IJ_HCEFFL_Composition_Mass_METHANE</t>
  </si>
  <si>
    <t>225STEAM_CYCLICSFD_Flow_Mass</t>
  </si>
  <si>
    <t>FS:Stream["225STEAM_CYCLICSFD"]:Flow["Mass"]</t>
  </si>
  <si>
    <t>FS:Stream["225STEAM_IBNUNITFD"]:Flow["Mass"]</t>
  </si>
  <si>
    <t>FS:Stream["BD_PROD"]:Composition["Mass","BUTADIENE"]</t>
  </si>
  <si>
    <t>FS:Stream["BD_PROD"]:Composition["Mass","C2BUTENE"]</t>
  </si>
  <si>
    <t>FS:Stream["BD_PROD"]:Composition["Mass","ISOPRENE"]</t>
  </si>
  <si>
    <t>FS:Stream["BDTAR_PROD"]:Composition["Mass","BUTADIENE"]</t>
  </si>
  <si>
    <t>FS:Stream["BOP_GO_IJ_HCEFFL"]:Composition["Mass","MSTYRENE"]</t>
  </si>
  <si>
    <t>FS:Stream["BOP_GO_IJ_HCEFFL"]:Composition["Mass","NAPHTHALENE"]</t>
  </si>
  <si>
    <t>FS:Stream["BOP_GO_IJ_HCEFFL"]:Composition["Mass","OTHERC10S"]</t>
  </si>
  <si>
    <t>FS:Stream["XVE14HOTSIDEOUT"]:Temp</t>
  </si>
  <si>
    <t>FS:Stream["XZD09FD"]:Composition["Mass","ACETYLENE"]</t>
  </si>
  <si>
    <t>FS:Stream["XZD09FD"]:Composition["Mass","ETHANE"]</t>
  </si>
  <si>
    <t>VC02POWERMPU</t>
  </si>
  <si>
    <t>VINYLAROMATICSINCDCPROD</t>
  </si>
  <si>
    <t>XLC01POWER</t>
  </si>
  <si>
    <t>XLC01POWERMPU</t>
  </si>
  <si>
    <t>XMC01XMC02POWERMPU</t>
  </si>
  <si>
    <t>FS:Stream["XZD09FD"]:Prop["Wt"]</t>
  </si>
  <si>
    <t>FS:Stream["XZD09FD"]:TotProp["HeatComb"]</t>
  </si>
  <si>
    <t>Run Case?</t>
  </si>
  <si>
    <t>YesNoOnFailure</t>
  </si>
  <si>
    <t>OnFailure</t>
  </si>
  <si>
    <t>MCT02FD_Flow_Mass</t>
  </si>
  <si>
    <t>MD22BT_Composition_Mass_ACETYLENE</t>
  </si>
  <si>
    <t>MD22BT_Composition_Mass_ETHANE</t>
  </si>
  <si>
    <t>MD22BT_Composition_Mass_ETHYLENE</t>
  </si>
  <si>
    <t>MD22BT_Composition_Mass_H2</t>
  </si>
  <si>
    <t>MD22BT_Composition_Mass_METHANE</t>
  </si>
  <si>
    <t>MD22BT_Composition_Mass_N2</t>
  </si>
  <si>
    <t>MD27BT_Flow_Mass</t>
  </si>
  <si>
    <t>MFIL02_FUELH2_Composition_Mass_ACETYLENE</t>
  </si>
  <si>
    <t>MFIL02_FUELH2_Composition_Mass_ETHANE</t>
  </si>
  <si>
    <t>MFIL02_FUELH2_Composition_Mass_ETHYLENE</t>
  </si>
  <si>
    <t>MFIL02_FUELH2_Composition_Mass_H2</t>
  </si>
  <si>
    <t>MFIL02_FUELH2_Composition_Mass_METHANE</t>
  </si>
  <si>
    <t>MFIL02_FUELH2_Composition_Mass_N2</t>
  </si>
  <si>
    <t>MFIL02_FUELH2_Prop_HeatComb</t>
  </si>
  <si>
    <t>FS:Stream["MT01OH_ME15A"]:Flow["Mass"]</t>
  </si>
  <si>
    <t>FS:Stream["MT03RX"]:Flow["Mass"]</t>
  </si>
  <si>
    <t>FS:Stream["MT04BT_ME06B"]:Flow["Mass"]</t>
  </si>
  <si>
    <t>FS:Unit["MD07A"]:Pres</t>
  </si>
  <si>
    <t>FS:Unit["MD07A"]:Temp</t>
  </si>
  <si>
    <t>FS:Unit["MD10_PRODUCT"]:IntStr:Econ:StreamCashFlow</t>
  </si>
  <si>
    <t>FS:Unit["MD10_PRODUCT"]:IntStr:Econ:StreamValue["Mass"]</t>
  </si>
  <si>
    <t>FS:Unit["MD15A"]:Pres</t>
  </si>
  <si>
    <t>FS:Unit["MD15A"]:Temp</t>
  </si>
  <si>
    <t>FS:Unit["MD22"]:Pres</t>
  </si>
  <si>
    <t>FS:Unit["MD22"]:Temp</t>
  </si>
  <si>
    <t>FS:Unit["MD27"]:Pres</t>
  </si>
  <si>
    <t>FS:Unit["MD27"]:Temp</t>
  </si>
  <si>
    <t>FS:Stream["BOP_NAP_ABC_HCEFFL"]:Composition["Mass","PIPERYLENES"]</t>
  </si>
  <si>
    <t>FS:Stream["BOP_NAP_ABC_HCEFFL"]:Composition["Mass","PROPANE"]</t>
  </si>
  <si>
    <t>FS:Stream["BOP_NAP_ABC_HCEFFL"]:Composition["Mass","PROPYLENE"]</t>
  </si>
  <si>
    <t>FS:Stream["BOP_NAP_ABC_HCEFFL"]:Composition["Mass","SCGO"]</t>
  </si>
  <si>
    <t>FS:Unit["BOP_NAP_IJ_FURNACES"]:v_Severity</t>
  </si>
  <si>
    <t>FS:Unit["BOP_NAP_IJ_FURNACES"]:v_SHC</t>
  </si>
  <si>
    <t>FS:Unit["BOP_FNG_ABC_FURNACES"]:v_Severity</t>
  </si>
  <si>
    <t>FS:Unit["BOP_FNG_ABC_FURNACES"]:v_SHC</t>
  </si>
  <si>
    <t>FS:Unit["BOP_FNG_DEFG_FURNACES"]:v_Severity</t>
  </si>
  <si>
    <t>FS:Unit["BOP_FNG_DEFG_FURNACES"]:v_SHC</t>
  </si>
  <si>
    <t>FS:Unit["BOP_FNG_IJ_FURNACES"]:v_Severity</t>
  </si>
  <si>
    <t>FS:Unit["BOP_FNG_IJ_FURNACES"]:v_SHC</t>
  </si>
  <si>
    <t>FS:Unit["BOP_GO_DEFG_FURNACES"]:v_Severity</t>
  </si>
  <si>
    <t>FS:Unit["BOP_GO_DEFG_FURNACES"]:v_SHC</t>
  </si>
  <si>
    <t>FS:Stream["XZD09FD"]:Composition["Mass","ETHYLENE"]</t>
  </si>
  <si>
    <t>FS:Stream["XZD09FD"]:Composition["Mass","H2"]</t>
  </si>
  <si>
    <t>FS:Unit["BOP_GO_IJ_FURNACES"]:v_Severity</t>
  </si>
  <si>
    <t>FS:Unit["BOP_GO_IJ_FURNACES"]:v_SHC</t>
  </si>
  <si>
    <t>UserMin</t>
  </si>
  <si>
    <t>UserMax</t>
  </si>
  <si>
    <t>Validity</t>
  </si>
  <si>
    <t>FS:Stream["XVE13HOTSIDEOUT"]:Temp</t>
  </si>
  <si>
    <t>FS:Stream["XVE14COLDSIDEFD"]:Temp</t>
  </si>
  <si>
    <t>FS:Stream["XVE14COLDSIDEOUT"]:Pres</t>
  </si>
  <si>
    <t>FS:Stream["XVE14COLDSIDEOUT"]:Temp</t>
  </si>
  <si>
    <t>FS:Stream["XVE14HOTSIDEFD"]:Pres</t>
  </si>
  <si>
    <t>FS:Stream["XVE14HOTSIDEFD"]:Temp</t>
  </si>
  <si>
    <t>FS:Unit["TCT01STG2_SPLITTER"]:ProductRate["TCT01_50PROD"]</t>
  </si>
  <si>
    <t>XVCT01STG1FD_Flow_Mass</t>
  </si>
  <si>
    <t>XVD01OH_Flow_Mass</t>
  </si>
  <si>
    <t>XVD02OH_Flow_Mass</t>
  </si>
  <si>
    <t>XVD06OH_Flow_Mass</t>
  </si>
  <si>
    <t>XVD07OH_Flow_Mass</t>
  </si>
  <si>
    <t>XVD08OH_Flow_Mass</t>
  </si>
  <si>
    <t>FS:Stream["CLEU1+2C3FD"]:Flow["Mass"]</t>
  </si>
  <si>
    <t>FS:Unit["BOP_FNG_ABC_TLE_SHPSTEAM"]:IntStr:Econ:StreamCashFlow</t>
  </si>
  <si>
    <t>FS:Unit["BOP_FNG_DEFG_FUEL"]:IntStr:Econ:StreamCashFlow</t>
  </si>
  <si>
    <t>FS:Unit["BENZENE_PRODUCT"]:IntStr:Econ:type["StdLiqVol"]:Marginal["OTHERC8S"]</t>
  </si>
  <si>
    <t>FS:Unit["BENZENE_PRODUCT"]:IntStr:Econ:type["StdLiqVol"]:Marginal["PIPERYLENES"]</t>
  </si>
  <si>
    <t>FS:Unit["BENZENE_PRODUCT"]:IntStr:Econ:type["StdLiqVol"]:Marginal["TOLUENE"]</t>
  </si>
  <si>
    <t>FS:Unit["SCN_PRODUCT"]:IntStr:Econ:BulkPrice</t>
  </si>
  <si>
    <t>FS:Unit["UT01BT_PRODUCT"]:IntStr:Econ:BulkPrice</t>
  </si>
  <si>
    <t>FS:Unit["BOP_BUTANE_ABCDEF_FURNACES"]:v_QFIR</t>
  </si>
  <si>
    <t>(Currency/hr)/(Dimensionless)</t>
  </si>
  <si>
    <t>FS:Unit["BOP_C4IMPORT_FEED"]:IntStr:Flow["Mass"]</t>
  </si>
  <si>
    <t>FS:Unit["BOP_CLEU_O_FURNACE"]:v_QFIR</t>
  </si>
  <si>
    <t>FS:Unit["BOP_EP_BCDEFG_FURNACES"]:v_QFIR</t>
  </si>
  <si>
    <t>FS:Stream["LC02STG1FD"]:Temp</t>
  </si>
  <si>
    <t>FS:Stream["BOP_RECETHANE"]:Composition["Mass","ETHYLENE"]</t>
  </si>
  <si>
    <t>FS:Stream["BOP_RECETHANE"]:Composition["Mass","H2"]</t>
  </si>
  <si>
    <t>FS:Stream["BOP_RECETHANE"]:Composition["Mass","METHANE"]</t>
  </si>
  <si>
    <t>RunCase?</t>
  </si>
  <si>
    <t>FS:Stream["BOP_FNG_DEFG_HCEFFL"]:Composition["Mass","CPD"]</t>
  </si>
  <si>
    <t>RunThisCase</t>
  </si>
  <si>
    <t>DoNotRun</t>
  </si>
  <si>
    <t>LC02STG1FD_Flow_Vol</t>
  </si>
  <si>
    <t>FS:Stream["BOP_FNG_DEFG_HCEFFL"]:Composition["Mass","ETHANE"]</t>
  </si>
  <si>
    <t>FS:Stream["BOP_FNG_DEFG_HCEFFL"]:Composition["Mass","ETHYLENE"]</t>
  </si>
  <si>
    <t>LC02STG1OUT_Flow_Mass</t>
  </si>
  <si>
    <t>LC02STG2FD_Flow_Vol</t>
  </si>
  <si>
    <t>LC02STG2OUT_Composition_Mass_1BUTENE</t>
  </si>
  <si>
    <t>LC02STG2OUT_Composition_Mass_ACETYLENE</t>
  </si>
  <si>
    <t>LC02STG2OUT_Composition_Mass_AMYLENES</t>
  </si>
  <si>
    <t>LC02STG2OUT_Composition_Mass_BENZENE</t>
  </si>
  <si>
    <t>LC02STG2OUT_Composition_Mass_BUTADIENE</t>
  </si>
  <si>
    <t>LC02STG2OUT_Composition_Mass_BUTANE</t>
  </si>
  <si>
    <t>LC02STG2OUT_Composition_Mass_C2BUTENE</t>
  </si>
  <si>
    <t>LC02STG2OUT_Composition_Mass_CPD</t>
  </si>
  <si>
    <t>LC02STG2OUT_Composition_Mass_ETHANE</t>
  </si>
  <si>
    <t>LC02STG2OUT_Composition_Mass_ETHYLENE</t>
  </si>
  <si>
    <t>LC02STG2OUT_Composition_Mass_H2</t>
  </si>
  <si>
    <t>LC02STG2OUT_Composition_Mass_H2O</t>
  </si>
  <si>
    <t>BOP_NAP_ABC_HCEFFL_Composition_Mass_MSTYRENE</t>
  </si>
  <si>
    <t>BOP_NAP_ABC_HCEFFL_Composition_Mass_NAPHTHALENE</t>
  </si>
  <si>
    <t>BOP_NAP_ABC_HCEFFL_Composition_Mass_OTHERC10S</t>
  </si>
  <si>
    <t>BOP_NAP_ABC_HCEFFL_Composition_Mass_OTHERC5S</t>
  </si>
  <si>
    <t>BOP_NAP_ABC_HCEFFL_Composition_Mass_OTHERC6S</t>
  </si>
  <si>
    <t>BOP_NAP_ABC_HCEFFL_Composition_Mass_OTHERC7S</t>
  </si>
  <si>
    <t>BOP_NAP_ABC_HCEFFL_Composition_Mass_PROPYLENE</t>
  </si>
  <si>
    <t>FS:Unit["225STEAM_MCT02_FEED"]:IntStr:Econ:StreamValue["Mass"]</t>
  </si>
  <si>
    <t>FS:Unit["660STEAM_XVCT01"]:IntStr:Econ:StreamCashFlow</t>
  </si>
  <si>
    <t>FS:Unit["660STEAM_XVCT01"]:IntStr:Econ:StreamValue["Mass"]</t>
  </si>
  <si>
    <t>BOP_ETHANE_OQ_STEAM_FEED_Econ_StreamCashFlow</t>
  </si>
  <si>
    <t>FS:Unit["XME13HOTSIDE+XMD04"]:Pres</t>
  </si>
  <si>
    <t>FS:Unit["XME13HOTSIDE+XMD04"]:Temp</t>
  </si>
  <si>
    <t>FS:Unit["XME14HOTSIDE+XMD03"]:Pres</t>
  </si>
  <si>
    <t>FS:Unit["XME14HOTSIDE+XMD03"]:Temp</t>
  </si>
  <si>
    <t>FS:Unit["XMT03BT_ALTPROD"]:IntStr:Econ:type["Mass"]:Marginal["ACETYLENE"]</t>
  </si>
  <si>
    <t>FS:Unit["BOP_CLEU_HEADER_SPLITTER"]:ProductRateFrac["CLEUFD_BOP_EP_HEADER"]</t>
  </si>
  <si>
    <t>FS:Unit["BOP_CLEU_HEADER_SPLITTER"]:ProductRateFrac["CLEUFD_BOP_O"]</t>
  </si>
  <si>
    <t>FS:Stream["BOP_NAP_IJ_HCEFFL"]:Composition["Mass","OTHERC10S"]</t>
  </si>
  <si>
    <t>FS:Stream["BOP_NAP_IJ_HCEFFL"]:Composition["Mass","OTHERC5S"]</t>
  </si>
  <si>
    <t>FS:Stream["BOP_NAP_IJ_HCEFFL"]:Composition["Mass","OTHERC6S"]</t>
  </si>
  <si>
    <t>FS:Stream["BOPX_HCEFFL"]:Composition["Mass","OTHERC7S"]</t>
  </si>
  <si>
    <t>FS:Stream["BOP_NAP_ABC_HCEFFL"]:Composition["Mass","NAPHTHALENE"]</t>
  </si>
  <si>
    <t>FS:Stream["BOP_NAP_ABC_HCEFFL"]:Composition["Mass","OTHERC10S"]</t>
  </si>
  <si>
    <t>BOP_GO_IJ_FURNACES_v_Severity</t>
  </si>
  <si>
    <t>FS:Stream["UT301FD"]:Composition["Mass","OTHERC6S"]</t>
  </si>
  <si>
    <t>FS:Unit["XLCT01STG2"]:Pres</t>
  </si>
  <si>
    <t>FS:Unit["PS3TGO_FEED"]:IntStr:Econ:StreamCashFlow</t>
  </si>
  <si>
    <t>FS:Unit["PS7HAGO_FEED"]:IntStr:Econ:StreamCashFlow</t>
  </si>
  <si>
    <t>FS:Unit["PS7LVGO_FEED"]:IntStr:Econ:StreamCashFlow</t>
  </si>
  <si>
    <t>FS:Unit["PS7TGO_FEED"]:IntStr:Econ:StreamCashFlow</t>
  </si>
  <si>
    <t>FS:Unit["PS8EXCESSGAS_FEED"]:IntStr:Econ:StreamCashFlow</t>
  </si>
  <si>
    <t>XLC01STG3OUT_BOP_Composition_Mass_PIPERYLENES</t>
  </si>
  <si>
    <t>FS:Stream["BOP_NAP_IJ_HCEFFL"]:Composition["Mass","MAPD"]</t>
  </si>
  <si>
    <t>FS:Stream["BOP_NAP_IJ_HCEFFL"]:Composition["Mass","MCPD"]</t>
  </si>
  <si>
    <t>FS:Stream["BOP_NAP_IJ_HCEFFL"]:Composition["Mass","METHANE"]</t>
  </si>
  <si>
    <t>FS:Stream["BOP_NAP_IJ_HCEFFL"]:Composition["Mass","MSTYRENE"]</t>
  </si>
  <si>
    <t>Note:  reduction offset and frequency are set in code</t>
  </si>
  <si>
    <t>FS:Stream["XLC01STG3OUT_BOP"]:Composition["Mass","PROPANE"]</t>
  </si>
  <si>
    <t>FS:Unit["STETHANE_FEED"]:IntFeed["Compositional"]:Composition["Mass","BUTANE"]</t>
  </si>
  <si>
    <t>FS:Unit["STETHANE_FEED"]:IntFeed["Compositional"]:Composition["Mass","ETHYLENE"]</t>
  </si>
  <si>
    <t>FS:Unit["STETHANE_FEED"]:IntFeed["Compositional"]:Composition["Mass","METHANE"]</t>
  </si>
  <si>
    <t>LC01STG1_CurrentEff</t>
  </si>
  <si>
    <t>LC01STG1_PolytropicEff</t>
  </si>
  <si>
    <t>LC01STG1_PolytropicHead</t>
  </si>
  <si>
    <t>LC01STG1_PolytropicWork</t>
  </si>
  <si>
    <t>LC01STG1_PresRatio</t>
  </si>
  <si>
    <t>LC01STG1_PresRise</t>
  </si>
  <si>
    <t>LC01STG2_ActualHead</t>
  </si>
  <si>
    <t>LC01STG2_ActualWork</t>
  </si>
  <si>
    <t>LC01STG2_CorrectedVolume</t>
  </si>
  <si>
    <t>LC01STG2_CurrentEff</t>
  </si>
  <si>
    <t>LC01STG2_PolytropicEff</t>
  </si>
  <si>
    <t>LC01STG2_PolytropicHead</t>
  </si>
  <si>
    <t>LC01STG2_PolytropicWork</t>
  </si>
  <si>
    <t>LC01STG2_PresRatio</t>
  </si>
  <si>
    <t>LC01STG2_PresRise</t>
  </si>
  <si>
    <t>LC01STG3_ActualHead</t>
  </si>
  <si>
    <t>LC01STG3_ActualWork</t>
  </si>
  <si>
    <t>LC01STG3_CorrectedVolume</t>
  </si>
  <si>
    <t>LC01STG3_CurrentEff</t>
  </si>
  <si>
    <t>LC01STG3_PolytropicEff</t>
  </si>
  <si>
    <t>LC01STG3_PolytropicHead</t>
  </si>
  <si>
    <t>LC01STG3_PolytropicWork</t>
  </si>
  <si>
    <t>LC01STG3_PresRatio</t>
  </si>
  <si>
    <t>LC01STG3_PresRise</t>
  </si>
  <si>
    <t>LC02STG1_ActualHead</t>
  </si>
  <si>
    <t>LC02STG1_ActualWork</t>
  </si>
  <si>
    <t>LC02STG1_CorrectedVolume</t>
  </si>
  <si>
    <t>LC02STG1_CurrentEff</t>
  </si>
  <si>
    <t>LC02STG1_PolytropicEff</t>
  </si>
  <si>
    <t>LC02STG1_PolytropicHead</t>
  </si>
  <si>
    <t>LC02STG1_PolytropicWork</t>
  </si>
  <si>
    <t>LC02STG1_PresRatio</t>
  </si>
  <si>
    <t>LC02STG1_PresRise</t>
  </si>
  <si>
    <t>TE18DUTY</t>
  </si>
  <si>
    <t>TGHBTGPLHV</t>
  </si>
  <si>
    <t>FS:Stream["VC01STG1OUT"]:Pres</t>
  </si>
  <si>
    <t>FS:Stream["PCUPROPANE_PROD"]:Composition["Mass","C2BUTENE"]</t>
  </si>
  <si>
    <t>XMT04VENT_SPLITTER_ProductRate_XMT04VENT_XMD15</t>
  </si>
  <si>
    <t>Sample Freq</t>
  </si>
  <si>
    <t>Min Confidence</t>
  </si>
  <si>
    <t>Reduction Type</t>
  </si>
  <si>
    <t>BypassChecks (0 or 1)</t>
  </si>
  <si>
    <t>CheckValid (Yes or No)</t>
  </si>
  <si>
    <t>TE19+TD11_Temp</t>
  </si>
  <si>
    <t>TT03BT-FLASH_Pres</t>
  </si>
  <si>
    <t>TT03BT-FLASH_Temp</t>
  </si>
  <si>
    <t>TT04TP-FLASH_Pres</t>
  </si>
  <si>
    <t>TT04TP-FLASH_Temp</t>
  </si>
  <si>
    <t>TT05TP-FLASH_Pres</t>
  </si>
  <si>
    <t>TT05TP-FLASH_Temp</t>
  </si>
  <si>
    <t>UD203_VapFrac</t>
  </si>
  <si>
    <t>UR01_Pres</t>
  </si>
  <si>
    <t>VC01STG1_Speed</t>
  </si>
  <si>
    <t>VCM02_Efficiency</t>
  </si>
  <si>
    <t>STETHANE_FEED_IntFeed_Compositional_Composition_Mass_METHANE</t>
  </si>
  <si>
    <t>STETHANE_FEED_IntFeed_Compositional_Composition_Mass_PROPANE</t>
  </si>
  <si>
    <t>STETHANE_FEED_IntFeed_Compositional_Composition_Mass_PROPYLENE</t>
  </si>
  <si>
    <t>TAILGAS_XLC01_SPLITTER_ProductRate_TAILGAS_XLC01</t>
  </si>
  <si>
    <t>TC01STG1_TuningVars_Current_Efficiency</t>
  </si>
  <si>
    <t>TC01STG1_TuningVars_Specification</t>
  </si>
  <si>
    <t>TC01STG2_TuningVars_Current_Efficiency</t>
  </si>
  <si>
    <t>TC01STG2_TuningVars_Specification</t>
  </si>
  <si>
    <t>TC01STG3_TuningVars_Current_Efficiency</t>
  </si>
  <si>
    <t>TC01STG3_TuningVars_Specification</t>
  </si>
  <si>
    <t>TC01STG4_TuningVars_Current_Efficiency</t>
  </si>
  <si>
    <t>FS:Stream["TT02LIQDIST"]:Composition["Mass","ETHANE"]</t>
  </si>
  <si>
    <t>FS:Stream["TT02LIQDIST"]:Composition["Mass","ETHYLENE"]</t>
  </si>
  <si>
    <t>FS:Stream["TT02LIQDIST"]:Composition["Mass","METHANE"]</t>
  </si>
  <si>
    <t>FS:Stream["TT02LIQDIST"]:Composition["Mass","PROPANE"]</t>
  </si>
  <si>
    <t>FS:Stream["TT02LIQDIST"]:Composition["Mass","PROPYLENE"]</t>
  </si>
  <si>
    <t>FS:Stream["TT02LIQDIST"]:Flow["Mass"]</t>
  </si>
  <si>
    <t>FS:Stream["TT02LIQDIST"]:Pres</t>
  </si>
  <si>
    <t>FS:Stream["TT02LIQDIST"]:Temp</t>
  </si>
  <si>
    <t>FS:Stream["UT302OH"]:Composition["Mass","TOLUENE"]</t>
  </si>
  <si>
    <t>FS:Stream["XLC01STG3OUT_BOP"]:Composition["Mass","OTHERC6S"]</t>
  </si>
  <si>
    <t>FS:Stream["XLC01STG3OUT_BOP"]:Composition["Mass","OTHERC7S"]</t>
  </si>
  <si>
    <t>FS:Stream["LC02STG1OUT"]:Temp</t>
  </si>
  <si>
    <t>FS:Stream["LC02STG2FD"]:Flow["Vol"]</t>
  </si>
  <si>
    <t>FS:Stream["LC02STG2FD"]:Pres</t>
  </si>
  <si>
    <t>FS:Stream["LC02STG2FD"]:Temp</t>
  </si>
  <si>
    <t>BDTAR_PROD_Composition_Mass_ISOPRENE</t>
  </si>
  <si>
    <t>FS:Unit["USP03OH_FUEL"]:IntStr:Econ:StreamCashFlow</t>
  </si>
  <si>
    <t>FS:Unit["USP03OH_FUEL"]:IntStr:Econ:StreamValue["Mass"]</t>
  </si>
  <si>
    <t>FS:Unit["VCT01_225PRODUCT"]:IntStr:Econ:StreamCashFlow</t>
  </si>
  <si>
    <t>FS:Stream["BOP_NAP_IJ_HCEFFL"]:Composition["Mass","ISOPRENE"]</t>
  </si>
  <si>
    <t>T121BT_Flow_Mass</t>
  </si>
  <si>
    <t>T121CGLIQDIST_Flow_Mass</t>
  </si>
  <si>
    <t>T121FD_Flow_Mass</t>
  </si>
  <si>
    <t>T121PGLIQDIST_Flow_Mass</t>
  </si>
  <si>
    <t>T121PGRX_Flow_Mass</t>
  </si>
  <si>
    <t>T160BT_Flow_Mass</t>
  </si>
  <si>
    <t>T160FD_Flow_Mass</t>
  </si>
  <si>
    <t>T160LIQDIST_Flow_Mass</t>
  </si>
  <si>
    <t>T160RX_Flow_Mass</t>
  </si>
  <si>
    <t>TAILGAS_XME13_Flow_Mass</t>
  </si>
  <si>
    <t>TC01STG1FD_Flow_Mass</t>
  </si>
  <si>
    <t>TC01STG1FD_Flow_Vol</t>
  </si>
  <si>
    <t>TC01STG2FD_Flow_Mass</t>
  </si>
  <si>
    <t>FS:Stream["BOP_NAP_DEFG_HCEFFL"]:Composition["Mass","OTHERC5S"]</t>
  </si>
  <si>
    <t>FS:Stream["BOP_NAP_DEFG_HCEFFL"]:Composition["Mass","OTHERC6S"]</t>
  </si>
  <si>
    <t>FS:Stream["BOP_NAP_DEFG_HCEFFL"]:Composition["Mass","OTHERC7S"]</t>
  </si>
  <si>
    <t>XMT03BT_ALTPROD_Econ_type_Mass_Marginal_BENZENE</t>
  </si>
  <si>
    <t>XMT03BT_ALTPROD_Econ_type_Mass_Marginal_BUTADIENE</t>
  </si>
  <si>
    <t>XMT03BT_ALTPROD_Econ_type_Mass_Marginal_BUTANE</t>
  </si>
  <si>
    <t>XMT03BT_ALTPROD_Econ_type_Mass_Marginal_C2BUTENE</t>
  </si>
  <si>
    <t>Note:  Default mode only (used only if case specific mode is not filled in on case sheet)</t>
  </si>
  <si>
    <t>FS:Unit["BOPX_H2FUELCOMPS"]:IntStr:Econ:StreamValue["Mass"]</t>
  </si>
  <si>
    <t>FS:Unit["BOPX_STEAM"]:IntStr:Econ:StreamCashFlow</t>
  </si>
  <si>
    <t>FS:Unit["BTCP_RAFF_FEED"]:IntStr:Econ:StreamCashFlow</t>
  </si>
  <si>
    <t>FS:T120PGMINRXFACTOR</t>
  </si>
  <si>
    <t>FS:T120T121CAPACITY</t>
  </si>
  <si>
    <t>MM lb/day</t>
  </si>
  <si>
    <t>FS:T120T121CGPRODUCT</t>
  </si>
  <si>
    <t>FS:T120T121PGPRODUCT</t>
  </si>
  <si>
    <t>FS:T121PGMINRXFACTOR</t>
  </si>
  <si>
    <t>FS:T160CGPRODUCT</t>
  </si>
  <si>
    <t>FS:Stream["BOP_GO_IJ_HCEFFL"]:Composition["Mass","ACETYLENE"]</t>
  </si>
  <si>
    <t>FS:Stream["BOP_GO_IJ_HCEFFL"]:Composition["Mass","AMYLENES"]</t>
  </si>
  <si>
    <t>FS:Stream["BOP_GO_IJ_HCEFFL"]:Composition["Mass","BENZENE"]</t>
  </si>
  <si>
    <t>FS:Unit["PD07"]:Temp</t>
  </si>
  <si>
    <t>(Currency/hr)/(F/hr)</t>
  </si>
  <si>
    <t>FS:Unit["SCGO_PRODUCT"]:IntStr:Flow["Mass"]</t>
  </si>
  <si>
    <t>(Currency/hr)/(psig)</t>
  </si>
  <si>
    <t>FS:Unit["XVCM02"]:LineAmps</t>
  </si>
  <si>
    <t>(Currency/hr)/(Amp)</t>
  </si>
  <si>
    <t>FS:UR01FRESHFD</t>
  </si>
  <si>
    <t>FS:UT01OHPROD</t>
  </si>
  <si>
    <t>$/gal-fraction</t>
  </si>
  <si>
    <t>$/lb</t>
  </si>
  <si>
    <t>PS3EXCESSGAS_FEED_Econ_StreamCashFlow</t>
  </si>
  <si>
    <t>PS3NEUTRAL100_FEED_Econ_BulkPrice</t>
  </si>
  <si>
    <t>FS:Unit["BOP_WILDGAS_STEAM"]:IntStr:Econ:StreamCashFlow</t>
  </si>
  <si>
    <t>FS:Unit["BOP_WILDGAS_TLE_SHPSTEAM"]:IntStr:Econ:StreamCashFlow</t>
  </si>
  <si>
    <t>FS:Unit["BOP_WILDLIQ_ABC_TLE_SHPSTEAM"]:IntStr:Econ:StreamCashFlow</t>
  </si>
  <si>
    <t>FS:Unit["BOP_WILDLIQ_BFW"]:IntStr:Econ:StreamCashFlow</t>
  </si>
  <si>
    <t>FS:Unit["BOP_WILDLIQ_FEED"]:IntStr:Econ:StreamCashFlow</t>
  </si>
  <si>
    <t>PCUCG_PROD_Composition_Mass_PROPANE</t>
  </si>
  <si>
    <t>IMP_HC8_FEED_Econ_StreamCashFlow</t>
  </si>
  <si>
    <t>IMP_NAP_FEED_Econ_BulkPrice</t>
  </si>
  <si>
    <t>IMP_NAP_FEED_Econ_StreamCashFlow</t>
  </si>
  <si>
    <t>IMP_RAFF_FEED_Econ_BulkPrice</t>
  </si>
  <si>
    <t>IMP_RAFF_FEED_Econ_StreamCashFlow</t>
  </si>
  <si>
    <t>IMPORTC3_FEED_Econ_StreamCashFlow</t>
  </si>
  <si>
    <t>ISOPRENE_FURNACES_PRODUCT_Econ_BulkPrice</t>
  </si>
  <si>
    <t>ISOPRENE_FURNACES_PRODUCT_Econ_StreamCashFlow</t>
  </si>
  <si>
    <t>ISOPRENE_PRODUCT_Econ_StreamCashFlow</t>
  </si>
  <si>
    <t>BOP_ETHANE_ABCDEFGH_FURNACES_v_QFIR</t>
  </si>
  <si>
    <t>BOP_ETHANE_OQ_FURNACES_v_QFIR</t>
  </si>
  <si>
    <t>BOP_FNG_ABC_FURNACES_v_QFIR</t>
  </si>
  <si>
    <t>BOP_FNG_DEFG_FURNACES_v_QFIR</t>
  </si>
  <si>
    <t>BOP_FNG_IJ_FURNACES_v_QFIR</t>
  </si>
  <si>
    <t>BOP_FURNACE_CONSTRAINTS_BOPABCFIRING</t>
  </si>
  <si>
    <t>BOP_FURNACE_CONSTRAINTS_BOPDEFGFIRING</t>
  </si>
  <si>
    <t>BOP_FURNACE_CONSTRAINTS_BOPHFIRING</t>
  </si>
  <si>
    <t>BOP_FURNACE_CONSTRAINTS_BOPIJFIRING</t>
  </si>
  <si>
    <t>KT01FD_Composition_Mass_BUTADIENE</t>
  </si>
  <si>
    <t>KT01FD_Composition_Mass_BUTANE</t>
  </si>
  <si>
    <t>KT01FD_Composition_Mass_C2BUTENE</t>
  </si>
  <si>
    <t>FS:Unit["XMT03BT_ALTPROD"]:IntStr:Econ:type["Mass"]:Marginal["BUTADIENE"]</t>
  </si>
  <si>
    <t>FS:Unit["XMT03BT_ALTPROD"]:IntStr:Econ:type["Mass"]:Marginal["BUTANE"]</t>
  </si>
  <si>
    <t>FS:Unit["XME24"]:U</t>
  </si>
  <si>
    <t>FS:Unit["XME31+XMD14"]:Duty</t>
  </si>
  <si>
    <t>FS:Unit["XME31+XMD14"]:Pres</t>
  </si>
  <si>
    <t>FS:Unit["XME31+XMD14"]:Temp</t>
  </si>
  <si>
    <t>FS:Stream["AMOCO_NAP_FD"]:Flow["Mass"]</t>
  </si>
  <si>
    <t>FS:Stream["BDTAR_PROD"]:Flow["Mass"]</t>
  </si>
  <si>
    <t>FS:Stream["BENZENE_PROD"]:Flow["Mass"]</t>
  </si>
  <si>
    <t>FS:Stream["BOP_ETHANE_RGR"]:Flow["Mass"]</t>
  </si>
  <si>
    <t>FS:Stream["BOP_WILDGAS_FD"]:Flow["Mass"]</t>
  </si>
  <si>
    <t>FS:Stream["BOP_WILDLIQ_FD"]:Flow["Mass"]</t>
  </si>
  <si>
    <t>FS:Stream["BOPH2_PRISM"]:Flow["Mass"]</t>
  </si>
  <si>
    <t>FS:Stream["BOPX_H2_PROD"]:Flow["Mass"]</t>
  </si>
  <si>
    <t>FS:Stream["BTRF_ACN_FD"]:Flow["Mass"]</t>
  </si>
  <si>
    <t>FS:Stream["BOP_NAP_DEFG_HCEFFL"]:Composition["Mass","ACETYLENE"]</t>
  </si>
  <si>
    <t>FS:Stream["BOP_NAP_DEFG_HCEFFL"]:Composition["Mass","AMYLENES"]</t>
  </si>
  <si>
    <t>FS:Stream["BOP_NAP_DEFG_HCEFFL"]:Composition["Mass","BENZENE"]</t>
  </si>
  <si>
    <t>RT01FD_Composition_Mass_MAPD</t>
  </si>
  <si>
    <t>RT01FD_Composition_Mass_VAC</t>
  </si>
  <si>
    <t>XMT03BT_NT01_Composition_Mass_IBUTANE</t>
  </si>
  <si>
    <t>XMT03BT_NT01_Composition_Mass_ISOBUTYLENE</t>
  </si>
  <si>
    <t>BOPX_HCEFFL_Composition_Mass_TAR</t>
  </si>
  <si>
    <t>BOPX_HCEFFL_Composition_Mass_TOLUENE</t>
  </si>
  <si>
    <t>BOPX_HCEFFL_Composition_Mass_VAC</t>
  </si>
  <si>
    <t>BOPXFD_DELTA_FD_Flow_Mass</t>
  </si>
  <si>
    <t>BUTENE_PROD_Composition_Mass_1BUTENE</t>
  </si>
  <si>
    <t>BUTENE_PROD_Composition_Mass_BUTADIENE</t>
  </si>
  <si>
    <t>BUTENE_PROD_Composition_Mass_BUTANE</t>
  </si>
  <si>
    <t>BUTENE_PROD_Composition_Mass_C2BUTENE</t>
  </si>
  <si>
    <t>BUTENE_PROD_Composition_Mass_IBUTANE</t>
  </si>
  <si>
    <t>BUTENE_PROD_Composition_Mass_ISOBUTYLENE</t>
  </si>
  <si>
    <t>XME31+XMD14_Temp</t>
  </si>
  <si>
    <t>XME35_Pres</t>
  </si>
  <si>
    <t>XME35_VapFrac</t>
  </si>
  <si>
    <t>XMP05_DRIVER_Efficiency</t>
  </si>
  <si>
    <t>LC01STG3OUT_Pres</t>
  </si>
  <si>
    <t>LC01STG3OUT_Temp</t>
  </si>
  <si>
    <t>LC02STG1FD_Pres</t>
  </si>
  <si>
    <t>LC02STG1FD_Temp</t>
  </si>
  <si>
    <t>XVE02+XME33HOTSIDEOUT_Pres</t>
  </si>
  <si>
    <t>XVE02+XME33HOTSIDEOUT_Temp</t>
  </si>
  <si>
    <t>XVE02FD_Temp</t>
  </si>
  <si>
    <t>XVE02OUT_Pres</t>
  </si>
  <si>
    <t>XVE02OUT_Temp</t>
  </si>
  <si>
    <t>FS:Unit["ZTK05_FEED"]:IntStr:Econ:StreamCashFlow</t>
  </si>
  <si>
    <t>FS:UT02OHTOFDMASSRATIO</t>
  </si>
  <si>
    <t>FS:Unit["BOP_NAP_IJ_FUEL"]:IntStr:Econ:StreamCashFlow</t>
  </si>
  <si>
    <t>FS:Unit["BOP_RECETHANE_PRODUCT"]:IntStr:Econ:BulkPrice</t>
  </si>
  <si>
    <t>FS:Unit["MIXED_PENTANE_FEED"]:IntStr:Econ:StreamCashFlow</t>
  </si>
  <si>
    <t>FS:Unit["MP05+TP16_MOTORS"]:Efficiency</t>
  </si>
  <si>
    <t>UP[1]</t>
  </si>
  <si>
    <t>BOP_FNG_IJ_HCEFFL_Composition_Mass_ETHANE</t>
  </si>
  <si>
    <t>BOP_FNG_IJ_HCEFFL_Composition_Mass_ETHYLENE</t>
  </si>
  <si>
    <t>BOP_FNG_IJ_HCEFFL_Composition_Mass_H2</t>
  </si>
  <si>
    <t>BOP_FNG_IJ_HCEFFL_Composition_Mass_IBUTANE</t>
  </si>
  <si>
    <t>BOP_FNG_IJ_HCEFFL_Composition_Mass_INDENE</t>
  </si>
  <si>
    <t>BOP_FNG_IJ_HCEFFL_Composition_Mass_ISOBUTYLENE</t>
  </si>
  <si>
    <t>BOP_FNG_IJ_HCEFFL_Composition_Mass_ISOPRENE</t>
  </si>
  <si>
    <t>FS:Stream["ISOPRENE_PROD"]:Composition["Mass","BUTANE"]</t>
  </si>
  <si>
    <t>XLC01STG5OUT_Temp</t>
  </si>
  <si>
    <t>XLCT01STG1OUT_Temp</t>
  </si>
  <si>
    <t>XMCT01FD_Pres</t>
  </si>
  <si>
    <t>XMCT01FD_Temp</t>
  </si>
  <si>
    <t>XMCT01OUT_Temp</t>
  </si>
  <si>
    <t>XMCT02OUT_Temp</t>
  </si>
  <si>
    <t>XME01COLDSIDEFD_Pres</t>
  </si>
  <si>
    <t>XME01COLDSIDEFD_Temp</t>
  </si>
  <si>
    <t>XME01FD_Temp</t>
  </si>
  <si>
    <t>XME01HOTSIDEOUT_Pres</t>
  </si>
  <si>
    <t>XME01HOTSIDEOUT_Temp</t>
  </si>
  <si>
    <t>XME02FD_Pres</t>
  </si>
  <si>
    <t>XME02FD_Temp</t>
  </si>
  <si>
    <t>XME03FD_Pres</t>
  </si>
  <si>
    <t>XME03FD_Temp</t>
  </si>
  <si>
    <t>XME03OUT_Temp</t>
  </si>
  <si>
    <t>XME06FD_Pres</t>
  </si>
  <si>
    <t>XME06FD_Temp</t>
  </si>
  <si>
    <t>XME15AHOTSIDEFD_Temp</t>
  </si>
  <si>
    <t>XME16HOTSIDEFD_Temp</t>
  </si>
  <si>
    <t>XME16HOTSIDEOUT_Pres</t>
  </si>
  <si>
    <t>XME16HOTSIDEOUT_Temp</t>
  </si>
  <si>
    <t>XME24HOTSIDEFD_Temp</t>
  </si>
  <si>
    <t>XME28HOTSIDEOUT_Pres</t>
  </si>
  <si>
    <t>XMT04VENT_Temp</t>
  </si>
  <si>
    <t>XMT04VENT_X_XME16_Temp</t>
  </si>
  <si>
    <t>XMT04VENT_XMD15_Pres</t>
  </si>
  <si>
    <t>XMT04VENT_XMD15_Temp</t>
  </si>
  <si>
    <t>XMT04VENT_XME16_Temp</t>
  </si>
  <si>
    <t>XVC01STG2FD_Pres</t>
  </si>
  <si>
    <t>FS:Stream["BOP_FNG_ABC_HCEFFL"]:Composition["Mass","SCGO"]</t>
  </si>
  <si>
    <t>FS:Stream["BOP_FNG_ABC_HCEFFL"]:Composition["Mass","STYRENE"]</t>
  </si>
  <si>
    <t>FS:Stream["BOP_FNG_ABC_HCEFFL"]:Composition["Mass","TAR"]</t>
  </si>
  <si>
    <t>FS:Stream["BOP_FNG_ABC_HCEFFL"]:Composition["Mass","TOLUENE"]</t>
  </si>
  <si>
    <t>FS:Stream["BOP_FNG_ABC_HCEFFL"]:Composition["Mass","VAC"]</t>
  </si>
  <si>
    <t>FS:Unit["BOP_ETHANE_OQ_FUEL"]:IntStr:Econ:StreamCashFlow</t>
  </si>
  <si>
    <t>FS:Unit["BOP_ETHANE_OQ_STEAM_FEED"]:IntStr:Econ:StreamCashFlow</t>
  </si>
  <si>
    <t>FS:Unit["BOP_ETHANE_OQ_TLE_SHPSTEAM"]:IntStr:Econ:StreamCashFlow</t>
  </si>
  <si>
    <t>FS:Unit["BOP_FNG_ABC_FUEL"]:IntStr:Econ:StreamCashFlow</t>
  </si>
  <si>
    <t>FS:Unit["BOP_FNG_ABC_STEAM"]:IntStr:Econ:StreamCashFlow</t>
  </si>
  <si>
    <t>XMT01BT_Flow_Mass</t>
  </si>
  <si>
    <t>FS:Stream["XMT04BT_X_XME16"]:Flow["Mass"]</t>
  </si>
  <si>
    <t>FS:Stream["XMT04RX"]:Flow["Mass"]</t>
  </si>
  <si>
    <t>FS:Stream["XMT04TP"]:Flow["Mass"]</t>
  </si>
  <si>
    <t>FS:Stream["XVE14HOTSIDEFD"]:Flow["Mass"]</t>
  </si>
  <si>
    <t>FS:Unit["BOP_EP_BC_TLE_SHPSTEAM"]:IntStr:Econ:StreamCashFlow</t>
  </si>
  <si>
    <t>FS:Unit["PE09H2_BTRF"]:IntStr:Econ:StreamValue["Mass"]</t>
  </si>
  <si>
    <t>FS:Unit["PE09H2FUELCOMPS_BTRF"]:IntStr:Econ:StreamCashFlow</t>
  </si>
  <si>
    <t>FS:Stream["BOP_FNG_DEFG_HCEFFL"]:Composition["Mass","MSTYRENE"]</t>
  </si>
  <si>
    <t>FS:Stream["TG_X_PE09"]:Composition["Mass","ETHYLENE"]</t>
  </si>
  <si>
    <t>FS:Stream["TG_X_PE09"]:Composition["Mass","H2"]</t>
  </si>
  <si>
    <t>FS:Stream["TG_X_PE09"]:Composition["Mass","METHANE"]</t>
  </si>
  <si>
    <t>FS:Stream["TG_X_PE09"]:Composition["Mass","N2"]</t>
  </si>
  <si>
    <t>NE17XFD_Composition_Mass_ETHYLENE</t>
  </si>
  <si>
    <t>NE17XFD_Composition_Mass_H2</t>
  </si>
  <si>
    <t>Time</t>
  </si>
  <si>
    <t>FS:Stream["BOP_NAP_ABC_HCEFFL"]:Composition["Mass","H2"]</t>
  </si>
  <si>
    <t>FS:Stream["H2_XME15B"]:Temp</t>
  </si>
  <si>
    <t>FS:Unit["XVE03-HOTSIDE"]:Side["Tube"]:Pres</t>
  </si>
  <si>
    <t>FS:Unit["XVE03-HOTSIDE"]:Side["Tube"]:ProdTemp</t>
  </si>
  <si>
    <t>FS:Stream["UD201OH"]:Flow["Mass"]</t>
  </si>
  <si>
    <t>FS:Stream["UD203VENT"]:Flow["Mass"]</t>
  </si>
  <si>
    <t>FS:Stream["UR01BTRECYCLE"]:Flow["Mass"]</t>
  </si>
  <si>
    <t>FS:Stream["UR201FD"]:Flow["Mass"]</t>
  </si>
  <si>
    <t>FS:Stream["USP03BT"]:Flow["Mass"]</t>
  </si>
  <si>
    <t>FS:Stream["USP03OH"]:Prop["HeatComb"]</t>
  </si>
  <si>
    <t>FS:Stream["USP03OH"]:Prop["Wt"]</t>
  </si>
  <si>
    <t>FS:Unit["660STEAM_XVCT01"]:Pres</t>
  </si>
  <si>
    <t>FS:Unit["660STEAM_XVCT01"]:Temp</t>
  </si>
  <si>
    <t>FS:Unit["ALBA_COND_FEED"]:IntStr:Econ:StreamCashFlow</t>
  </si>
  <si>
    <t>FS:Unit["ALGERIAN_COND_FEED"]:IntStr:Econ:StreamCashFlow</t>
  </si>
  <si>
    <t>FS:Unit["BOP_FNG_IJ_STEAM"]:IntStr:Econ:StreamCashFlow</t>
  </si>
  <si>
    <t>TG_X_PE09_Composition_Mass_METHANE</t>
  </si>
  <si>
    <t>XVCM02_ReactivePower</t>
  </si>
  <si>
    <t>XVCM02_ShaftPower</t>
  </si>
  <si>
    <t>XVCM02_VoltAmps</t>
  </si>
  <si>
    <t>XVCT01STG1_Pres</t>
  </si>
  <si>
    <t>XVCT01STG2_Pres</t>
  </si>
  <si>
    <t>XVD01_Duty</t>
  </si>
  <si>
    <t>XVD01_Pres</t>
  </si>
  <si>
    <t>XVD01_Temp</t>
  </si>
  <si>
    <t>XVD02_Duty</t>
  </si>
  <si>
    <t>XVD02_Temp</t>
  </si>
  <si>
    <t>XVD02OHDP_Pres</t>
  </si>
  <si>
    <t>XVD02OHDP_PresDrop</t>
  </si>
  <si>
    <t>XVD06_Duty</t>
  </si>
  <si>
    <t>XVD06_Pres</t>
  </si>
  <si>
    <t>XVD06_Temp</t>
  </si>
  <si>
    <t>XVD07_Duty</t>
  </si>
  <si>
    <t>XVD07_Pres</t>
  </si>
  <si>
    <t>XVD07_Temp</t>
  </si>
  <si>
    <t>XVD08_Duty</t>
  </si>
  <si>
    <t>FS:VC01POWER</t>
  </si>
  <si>
    <t>FS:VC01POWERMPU</t>
  </si>
  <si>
    <t>FS:VC02POWER</t>
  </si>
  <si>
    <t>FS:VC02POWERMPU</t>
  </si>
  <si>
    <t>FS:VINYLAROMATICSINCDCPROD</t>
  </si>
  <si>
    <t>FS:XLC01POWER</t>
  </si>
  <si>
    <t>FS:XLC01POWERMPU</t>
  </si>
  <si>
    <t>XMP05_DRIVER_PowerEconManager_CashFlow</t>
  </si>
  <si>
    <t>XMT03BT_ALTPROD_Econ_StreamCashFlow</t>
  </si>
  <si>
    <t>XVCM02_PowerEconManager_CashFlow</t>
  </si>
  <si>
    <t>XVCT01_225PRODUCT_Econ_StreamCashFlow</t>
  </si>
  <si>
    <t>XZD09_Econ_StreamCashFlow</t>
  </si>
  <si>
    <t>ZTK05_FEED_Econ_BulkPrice</t>
  </si>
  <si>
    <t>ZTK05_FEED_Econ_StreamCashFlow</t>
  </si>
  <si>
    <t>FS:Stream["BOP_NAP_DEFG_HCEFFL"]:Composition["Mass","MSTYRENE"]</t>
  </si>
  <si>
    <t>FS:Stream["BOP_NAP_DEFG_HCEFFL"]:Composition["Mass","NAPHTHALENE"]</t>
  </si>
  <si>
    <t>FS:Unit["COE_FEED"]:IntStr:Composition["Mass","BENZENE"]</t>
  </si>
  <si>
    <t>FS:Unit["COE_FEED"]:IntStr:Composition["Mass","BUTADIENE"]</t>
  </si>
  <si>
    <t>FS:Unit["BOP_FURNACE_CONSTRAINTS"]:BOPTLELIQFURNACEEQUIV</t>
  </si>
  <si>
    <t>FS:Unit["BOP_FURNACE_CONSTRAINTS"]:BOPTOTALFIRING</t>
  </si>
  <si>
    <t>FS:Unit["BOP_GO_DEFG_FURNACES"]:v_QFIR</t>
  </si>
  <si>
    <t>FS:Unit["BOP_GO_IJ_FURNACES"]:v_QFIR</t>
  </si>
  <si>
    <t>FS:Unit["BOP_NAP_ABC_FURNACES"]:v_QFIR</t>
  </si>
  <si>
    <t>FS:Unit["BOP_NAP_DEFG_FURNACES"]:v_QFIR</t>
  </si>
  <si>
    <t>FS:Unit["BOP_NAP_IJ_FURNACES"]:v_QFIR</t>
  </si>
  <si>
    <t>TT02OH_MT01_ALTFEED_Econ_StreamCashFlow</t>
  </si>
  <si>
    <t>USP03OH_FUEL_Econ_StreamCashFlow</t>
  </si>
  <si>
    <t>UT01BT_PRODUCT_Econ_BulkPrice</t>
  </si>
  <si>
    <t>UT01BT_PRODUCT_Econ_StreamCashFlow</t>
  </si>
  <si>
    <t>VALERO_NAP_FEED_Econ_BulkPrice</t>
  </si>
  <si>
    <t>VALERO_NAP_FEED_Econ_StreamCashFlow</t>
  </si>
  <si>
    <t>TGH_BTGP_Composition_Mass_ACETYLENE</t>
  </si>
  <si>
    <t>TGH_BTGP_Composition_Mass_ETHANE</t>
  </si>
  <si>
    <t>FS:Unit["IMPORTC3_FEED"]:IntStr:Econ:type["Mass"]:Marginal["1BUTENE"]</t>
  </si>
  <si>
    <t>FS:Unit["IMPORTC3_FEED"]:IntStr:Econ:type["Mass"]:Marginal["C2BUTENE"]</t>
  </si>
  <si>
    <t>FS:Stream["XVE05HOTSIDEFD"]:Flow["Mass"]</t>
  </si>
  <si>
    <t>FS:Stream["XVE05HOTSIDEOUT"]:Pres</t>
  </si>
  <si>
    <t>FS:Stream["XVE05HOTSIDEOUT"]:Temp</t>
  </si>
  <si>
    <t>XMT03EXTFD_Flow_Mass</t>
  </si>
  <si>
    <t>VC01STG1FD_Pres</t>
  </si>
  <si>
    <t>VC01STG1FD_Temp</t>
  </si>
  <si>
    <t>VC01STG1OUT_Pres</t>
  </si>
  <si>
    <t>VC01STG1OUT_Temp</t>
  </si>
  <si>
    <t>VC01STG2FD_Pres</t>
  </si>
  <si>
    <t>VC01STG2FD_Temp</t>
  </si>
  <si>
    <t>FS:Stream["PRUPROPANE_PROD"]:Flow["Mass"]</t>
  </si>
  <si>
    <t>FS:Stream["PRUPROPYLENE_PROD"]:Flow["Mass"]</t>
  </si>
  <si>
    <t>FS:Stream["RGRHPFD_LD03"]:Flow["Mass"]</t>
  </si>
  <si>
    <t>FS:Stream["LC01STG3OUT"]:Flow["Mass"]</t>
  </si>
  <si>
    <t>FS:Stream["LC01STG3OUT"]:Pres</t>
  </si>
  <si>
    <t>FS:Stream["LC01STG3OUT"]:Temp</t>
  </si>
  <si>
    <t>FS:Stream["LC02STG1FD"]:Flow["Vol"]</t>
  </si>
  <si>
    <t>FS:Stream["LE17XFD"]:Composition["Mass","IBUTANE"]</t>
  </si>
  <si>
    <t>PCUC125M_Efficiency</t>
  </si>
  <si>
    <t>PCUC125M_ElectPower</t>
  </si>
  <si>
    <t>PCUC125M_ShaftPower</t>
  </si>
  <si>
    <t>PCUC130M_Efficiency</t>
  </si>
  <si>
    <t>PCUC130M_ElectPower</t>
  </si>
  <si>
    <t>PCUC130M_ShaftPower</t>
  </si>
  <si>
    <t>FS:Unit["PT03BT_BTRF"]:IntStr:Econ:type["Mass"]:Marginal["IBUTANE"]</t>
  </si>
  <si>
    <t>FS:Stream["UT01SCN_PROD"]:Composition["Mass","INDENE"]</t>
  </si>
  <si>
    <t>FS:Stream["UT01SCN_PROD"]:Composition["Mass","MSTYRENE"]</t>
  </si>
  <si>
    <t>FS:Stream["UT01SCN_PROD"]:Composition["Mass","NAPHTHALENE"]</t>
  </si>
  <si>
    <t>FS:Stream["UT01SCN_PROD"]:Composition["Mass","OTHERC10S"]</t>
  </si>
  <si>
    <t>FS:Stream["UT01SCN_PROD"]:Composition["Mass","OTHERC6S"]</t>
  </si>
  <si>
    <t>FS:Stream["UT01SCN_PROD"]:Composition["Mass","OTHERC7S"]</t>
  </si>
  <si>
    <t>FS:Stream["UT01SCN_PROD"]:Composition["Mass","OTHERC8S"]</t>
  </si>
  <si>
    <t>BOP_NAP_ABC_HCEFFL_Composition_Mass_ISOBUTYLENE</t>
  </si>
  <si>
    <t>BOP_NAP_ABC_HCEFFL_Composition_Mass_ISOPRENE</t>
  </si>
  <si>
    <t>FS:Unit["LKGO_FEED"]:IntStr:Econ:BulkPrice</t>
  </si>
  <si>
    <t>FS:Unit["VALERO_NAP_FEED"]:IntStr:Econ:BulkPrice</t>
  </si>
  <si>
    <t>FS:Unit["SABLE_COND_FEED"]:IntStr:Econ:BulkPrice</t>
  </si>
  <si>
    <t>FS:Unit["BTCP_RAFF_FEED"]:IntStr:Econ:BulkPrice</t>
  </si>
  <si>
    <t>FS:Unit["ALGERIAN_COND_FEED"]:IntStr:Econ:BulkPrice</t>
  </si>
  <si>
    <t>FS:Unit["BTRF_ACN_FEED"]:IntStr:Econ:BulkPrice</t>
  </si>
  <si>
    <t>FS:Unit["GOODYEAR_RAFF_FURN_FEED"]:IntStr:Econ:BulkPrice</t>
  </si>
  <si>
    <t>FS:Unit["BOP_NAP_HEADER_SPLITTER"]:ProductRateFrac["NAPFD_BOP_IJ"]</t>
  </si>
  <si>
    <t>FS:Unit["BOP_EP_HEADER_SPLITTER"]:ProductRateFrac["EPFD_BOP_BCDEFG"]</t>
  </si>
  <si>
    <t>FS:Unit["BOP_EP_HEADER_SPLITTER"]:ProductRateFrac["EPFD_BOP_OQ"]</t>
  </si>
  <si>
    <t>FS:Unit["BOP_EP_BCDEFG_EFFLUENT_SPLITTER"]:ProductRateFrac["BOP_EP_BC_EFFL"]</t>
  </si>
  <si>
    <t>225STEAM_BDUNIT_Econ_StreamCashFlow</t>
  </si>
  <si>
    <t>225STEAM_CYCLICS_Econ_StreamCashFlow</t>
  </si>
  <si>
    <t>BOP_NAP_DEFG_HCEFFL_Composition_Mass_AMYLENES</t>
  </si>
  <si>
    <t>FS:Stream["XMT03BT_NT01"]:Composition["Mass","ETHANE"]</t>
  </si>
  <si>
    <t>FS:Stream["XMT03BT_NT01"]:Composition["Mass","ETHYLENE"]</t>
  </si>
  <si>
    <t>FS:Stream["XMT03BT_NT01"]:Composition["Mass","IBUTANE"]</t>
  </si>
  <si>
    <t>BENZENE_PRODUCT_Econ_type_StdLiqVol_Marginal_TOLUENE</t>
  </si>
  <si>
    <t>BOP_C4IMPORT_FEED_Econ_type_Mass_Marginal_1BUTENE</t>
  </si>
  <si>
    <t>UT101C5_PROD_Composition_Mass_BUTANE</t>
  </si>
  <si>
    <t>UT101C5_PROD_Composition_Mass_C2BUTENE</t>
  </si>
  <si>
    <t>UT101C5_PROD_Composition_Mass_CPD</t>
  </si>
  <si>
    <t>UT101C5_PROD_Composition_Mass_ISOPRENE</t>
  </si>
  <si>
    <t>UT101C5_PROD_Composition_Mass_MCPD</t>
  </si>
  <si>
    <t>UT101C5_PROD_Composition_Mass_OTHERC5S</t>
  </si>
  <si>
    <t>UT101C5_PROD_Composition_Mass_OTHERC6S</t>
  </si>
  <si>
    <t>UT101C5_PROD_Composition_Mass_PIPERYLENES</t>
  </si>
  <si>
    <t>UT101C5_PROD_Composition_Mass_VAC</t>
  </si>
  <si>
    <t>5.0</t>
  </si>
  <si>
    <t>BOPX_FURNFD_Composition_Mass_METHANE</t>
  </si>
  <si>
    <t>BOPX_FURNFD_Composition_Mass_PROPANE</t>
  </si>
  <si>
    <t>BOPX_FURNFD_Composition_Mass_PROPYLENE</t>
  </si>
  <si>
    <t>BOPX_H2_PROD_Composition_Mass_ACETYLENE</t>
  </si>
  <si>
    <t>FS:Stream["BOP_FNG_IJ_HCEFFL"]:Composition["Mass","PIPERYLENES"]</t>
  </si>
  <si>
    <t>FS:Stream["BOP_FNG_IJ_HCEFFL"]:Composition["Mass","PROPANE"]</t>
  </si>
  <si>
    <t>FS:Stream["BOP_FNG_IJ_HCEFFL"]:Composition["Mass","PROPYLENE"]</t>
  </si>
  <si>
    <t>FS:Stream["BOP_FNG_IJ_HCEFFL"]:Composition["Mass","SCGO"]</t>
  </si>
  <si>
    <t>FS:Stream["BOP_FNG_IJ_HCEFFL"]:Composition["Mass","STYRENE"]</t>
  </si>
  <si>
    <t>FS:Stream["BOPX_HCEFFL"]:Composition["Mass","ACETYLENE"]</t>
  </si>
  <si>
    <t>FS:Stream["BOPX_HCEFFL"]:Composition["Mass","AMYLENES"]</t>
  </si>
  <si>
    <t>FS:Stream["BOPX_HCEFFL"]:Composition["Mass","BENZENE"]</t>
  </si>
  <si>
    <t>FS:Stream["BOPX_HCEFFL"]:Composition["Mass","BUTADIENE"]</t>
  </si>
  <si>
    <t>FS:Stream["BOPX_HCEFFL"]:Composition["Mass","BUTANE"]</t>
  </si>
  <si>
    <t>Group</t>
  </si>
  <si>
    <t>FS:Stream["BOP_FNG_ABC_HCEFFL"]:Temp</t>
  </si>
  <si>
    <t>FS:Unit["COE_FEED"]:IntStr:Composition["Mass","MSTYRENE"]</t>
  </si>
  <si>
    <t>FS:Unit["COE_FEED"]:IntStr:Composition["Mass","NAPHTHALENE"]</t>
  </si>
  <si>
    <t>FS:Unit["COE_FEED"]:IntStr:Composition["Mass","OTHERC10S"]</t>
  </si>
  <si>
    <t>STDHAGO_FEED_Econ_BulkPrice</t>
  </si>
  <si>
    <t>TGH_BTGP_Composition_Mass_ETHYLENE</t>
  </si>
  <si>
    <t>TGH_BTGP_Composition_Mass_H2</t>
  </si>
  <si>
    <t>FS:Unit["PE07+PD06"]:Temp</t>
  </si>
  <si>
    <t>FS:Unit["PE09H2_BTRF"]:IntStr:Econ:StreamCashFlow</t>
  </si>
  <si>
    <t>FS:Unit["TE02+TD03"]:Duty</t>
  </si>
  <si>
    <t>FS:Unit["TE19+TD11"]:Pres</t>
  </si>
  <si>
    <t>FS:Unit["TE19+TD11"]:Temp</t>
  </si>
  <si>
    <t>FS:Unit["TT02OH_MT01_ALTFEED"]:IntStr:Econ:StreamCashFlow</t>
  </si>
  <si>
    <t>FS:Stream["BOP_FNG_ABC_HCEFFL"]:Composition["Mass","1BUTENE"]</t>
  </si>
  <si>
    <t>FS:Unit["ETHANE_FEED"]:IntFeed["Compositional"]:Composition["Mass","ETHANE"]</t>
  </si>
  <si>
    <t>FS:Unit["ETHANE_FEED"]:IntFeed["Compositional"]:Composition["Mass","ETHYLENE"]</t>
  </si>
  <si>
    <t>FS:Unit["ETHANE_FEED"]:IntFeed["Compositional"]:Composition["Mass","METHANE"]</t>
  </si>
  <si>
    <t>FS:Unit["BOP_NAP_ABC_STEAM"]:IntStr:Econ:StreamCashFlow</t>
  </si>
  <si>
    <t>FS:Stream["MC01AFD"]:Pres</t>
  </si>
  <si>
    <t>FS:Stream["MC01AFD"]:Prop["HeatComb"]</t>
  </si>
  <si>
    <t>TC01STG4_TuningVars_Specification</t>
  </si>
  <si>
    <t>TCT01_50PRODUCT_Econ_StreamValue_Mass</t>
  </si>
  <si>
    <t>TCT01_660PRODUCT_Econ_StreamValue_Mass</t>
  </si>
  <si>
    <t>TCT01STG1_SPLITTER_ProductRate_TCT01_660PROD</t>
  </si>
  <si>
    <t>TCT01STG2_SPLITTER_ProductRate_TCT01_50PROD</t>
  </si>
  <si>
    <t>USP03OH_FUEL_Econ_StreamValue_Mass</t>
  </si>
  <si>
    <t>VCT01_225PRODUCT_Econ_StreamValue_Mass</t>
  </si>
  <si>
    <t>XLCT01_660PRODUCT_Econ_StreamValue_Mass</t>
  </si>
  <si>
    <t>PS7HAGO_FEED_Econ_StreamCashFlow</t>
  </si>
  <si>
    <t>PS7LVGO_FEED_Econ_BulkPrice</t>
  </si>
  <si>
    <t>PS7LVGO_FEED_Econ_StreamCashFlow</t>
  </si>
  <si>
    <t>FS:Unit["FCC_ABS_OH"]:IntStr:Econ:StreamCashFlow</t>
  </si>
  <si>
    <t>FS:Unit["FCC_ABS_OH"]:IntStr:Econ:StreamValue["Mass"]</t>
  </si>
  <si>
    <t>FS:Stream["XME10HOTSIDEFD"]:Flow["Mass"]</t>
  </si>
  <si>
    <t>BOP_NAP_DEFG_HCEFFL_Composition_Mass_OTHERC10S</t>
  </si>
  <si>
    <t>BOP_NAP_DEFG_HCEFFL_Composition_Mass_OTHERC5S</t>
  </si>
  <si>
    <t>BOP_NAP_DEFG_HCEFFL_Composition_Mass_OTHERC6S</t>
  </si>
  <si>
    <t>BOPX_H2_PRODUCT_Econ_StreamCashFlow</t>
  </si>
  <si>
    <t>BOPX_H2FUELCOMPS_Econ_StreamCashFlow</t>
  </si>
  <si>
    <t>BOPX_STEAM_Econ_StreamCashFlow</t>
  </si>
  <si>
    <t>BDTAR_PRODUCT_Econ_StreamCashFlow</t>
  </si>
  <si>
    <t>BOP_BUTANE_ABC_BFW_Econ_StreamCashFlow</t>
  </si>
  <si>
    <t>FS:Unit["KE17STEAM_PRODUCT"]:IntStr:Econ:StreamCashFlow</t>
  </si>
  <si>
    <t>FS:Unit["KE17STEAM_PRODUCT"]:IntStr:Econ:StreamValue["Mass"]</t>
  </si>
  <si>
    <t>FS:Unit["KERO_FEED"]:IntStr:Econ:StreamCashFlow</t>
  </si>
  <si>
    <t>FS:Stream["PCUPG_PROD"]:Composition["Mass","ETHANE"]</t>
  </si>
  <si>
    <t>FS:Stream["PCUPG_PROD"]:Composition["Mass","PROPANE"]</t>
  </si>
  <si>
    <t>FS:Stream["PCUPG_PROD"]:Composition["Mass","PROPYLENE"]</t>
  </si>
  <si>
    <t>FS:Stream["PCUPG_PROD"]:Flow["StdLiqVol"]</t>
  </si>
  <si>
    <t>FS:Stream["PCUPROPANE_PROD"]:Composition["Mass","1BUTENE"]</t>
  </si>
  <si>
    <t>BOP_WILDLIQ_FEED_Econ_StreamCashFlow</t>
  </si>
  <si>
    <t>H2_XME15B_Temp</t>
  </si>
  <si>
    <t>H2_XME16_Pres</t>
  </si>
  <si>
    <t>H2_XME16_Temp</t>
  </si>
  <si>
    <t>LC01STG1FD_Pres</t>
  </si>
  <si>
    <t>LC01STG1FD_Temp</t>
  </si>
  <si>
    <t>LC01STG1OUT_Pres</t>
  </si>
  <si>
    <t>LC01STG1OUT_Temp</t>
  </si>
  <si>
    <t>LC01STG2FD_Pres</t>
  </si>
  <si>
    <t>LC01STG2FD_Temp</t>
  </si>
  <si>
    <t>LC01STG2OUT_Pres</t>
  </si>
  <si>
    <t>LC01STG2OUT_Temp</t>
  </si>
  <si>
    <t>LC01STG3FD_Pres</t>
  </si>
  <si>
    <t>LC01STG3FD_Temp</t>
  </si>
  <si>
    <t>in Hg</t>
  </si>
  <si>
    <t>FS:Unit["BENZENE_PRODUCT"]:IntStr:Composition["Mass","BENZENE"]</t>
  </si>
  <si>
    <t>FS:BOPXC3R50FTEMP</t>
  </si>
  <si>
    <t>FS:BOPXC3RMINUS20FTEMP</t>
  </si>
  <si>
    <t>BOP_FNG_DEFG_HCEFFL_Composition_Mass_ISOBUTYLENE</t>
  </si>
  <si>
    <t>BOP_FNG_DEFG_HCEFFL_Composition_Mass_ISOPRENE</t>
  </si>
  <si>
    <t>BOP_FNG_DEFG_HCEFFL_Composition_Mass_MAPD</t>
  </si>
  <si>
    <t>BOP_FNG_DEFG_HCEFFL_Composition_Mass_MCPD</t>
  </si>
  <si>
    <t>BOP_FNG_DEFG_HCEFFL_Composition_Mass_METHANE</t>
  </si>
  <si>
    <t>BOP_NAP_IJ_STEAM_Econ_StreamCashFlow</t>
  </si>
  <si>
    <t>BOP_PROPANE_DEFG_FUEL_Econ_StreamCashFlow</t>
  </si>
  <si>
    <t>BOP_PROPANE_DEFG_STEAM_Econ_StreamCashFlow</t>
  </si>
  <si>
    <t>BOP_PROPANE_FEED_Econ_BulkPrice</t>
  </si>
  <si>
    <t>LCT01_660PRODUCT_Econ_StreamCashFlow</t>
  </si>
  <si>
    <t>LCT02_660PRODUCT_Econ_StreamCashFlow</t>
  </si>
  <si>
    <t>FS:Unit["LC02STG2"]:CurrentEff</t>
  </si>
  <si>
    <t>FS:Unit["ISOPRENE_PRODUCT"]:IntStr:Econ:type["Mass"]:Marginal["OTHERC5S"]</t>
  </si>
  <si>
    <t>FS:Unit["ISOPRENE_PRODUCT"]:IntStr:Econ:type["Mass"]:Marginal["ISOPRENE"]</t>
  </si>
  <si>
    <t>FS:BOPTLESTEAM</t>
  </si>
  <si>
    <t>FS:Unit["PT03BT_BTRF"]:IntStr:Econ:type["Mass"]:Marginal["BUTANE"]</t>
  </si>
  <si>
    <t>FS:Stream["BOP_GO_IJ_HCEFFL"]:Composition["Mass","STYRENE"]</t>
  </si>
  <si>
    <t>MM ft3/day</t>
  </si>
  <si>
    <t>LE13+LD01_Pres</t>
  </si>
  <si>
    <t>MCM03_Efficiency</t>
  </si>
  <si>
    <t>MCM03_ElectPower</t>
  </si>
  <si>
    <t>FS:Unit["BOP_ETHANEFD_SPLITTER"]:ProductRateFrac["ETHANEFD_BOP_CLEU_HEADER"]</t>
  </si>
  <si>
    <t>FS:Unit["BOP_ETHANEFD_SPLITTER"]:ProductRateFrac["ETHANEFD_BOP_EP_HEADER"]</t>
  </si>
  <si>
    <t>FS:Unit["BOP_ETHANE_HEADER_SPLITTER"]:ProductRateFrac["ETHANEFD_BOP_ABCDEFGH"]</t>
  </si>
  <si>
    <t>FS:Unit["BOP_ETHANE_HEADER_SPLITTER"]:ProductRateFrac["ETHANEFD_BOP_OQ"]</t>
  </si>
  <si>
    <t>FS:Unit["BOP_ETHANE_ABCDEFGH_EFFL_SPLITTER"]:ProductRateFrac["BOP_ETHANE_ABC_EFFL"]</t>
  </si>
  <si>
    <t>FS:Stream["BOP_NAP_ABC_HCEFFL"]:Composition["Mass","TOLUENE"]</t>
  </si>
  <si>
    <t>FS:Stream["BOP_NAP_ABC_HCEFFL"]:Composition["Mass","VAC"]</t>
  </si>
  <si>
    <t>FS:Stream["BOP_NAP_ABC_HCEFFL"]:Temp</t>
  </si>
  <si>
    <t>FS:Stream["BOP_NAP_DEFG_HCEFFL"]:Composition["Mass","1BUTENE"]</t>
  </si>
  <si>
    <t>BOPTLESTEAM</t>
  </si>
  <si>
    <t>BOPXC3R50FTEMP</t>
  </si>
  <si>
    <t>FS:Stream["BOP_H2_PROD"]:MoleFrac["H2"]</t>
  </si>
  <si>
    <t>LC02STG2_PolytropicWork</t>
  </si>
  <si>
    <t>LC02STG2_PresRatio</t>
  </si>
  <si>
    <t>LC02STG2_PresRise</t>
  </si>
  <si>
    <t>UT02OHTOFDMASSRATIO</t>
  </si>
  <si>
    <t>UT102OHTOTALC5WTPCT</t>
  </si>
  <si>
    <t>FS:Stream["BOPX_H2_PROD"]:Composition["Mass","ETHANE"]</t>
  </si>
  <si>
    <t>ROMeo Version</t>
  </si>
  <si>
    <t>Versions</t>
  </si>
  <si>
    <t>225STEAM_IBNUNITFD_Flow_Mass</t>
  </si>
  <si>
    <t>BD_PROD_Composition_Mass_BUTADIENE</t>
  </si>
  <si>
    <t>BD_PROD_Composition_Mass_C2BUTENE</t>
  </si>
  <si>
    <t>VC01POWER</t>
  </si>
  <si>
    <t>VC01POWERMPU</t>
  </si>
  <si>
    <t>VC02POWER</t>
  </si>
  <si>
    <t>ALGERIAN_COND_FEED_Econ_BulkPrice</t>
  </si>
  <si>
    <t>ALGERIAN_COND_FEED_Econ_StreamCashFlow</t>
  </si>
  <si>
    <t>FS:Stream["XMCT02OUT"]:Flow["Mass"]</t>
  </si>
  <si>
    <t>FS:Stream["XMCT02OUT"]:Temp</t>
  </si>
  <si>
    <t>FS:Stream["KT01FD"]:Composition["Mass","ISOPRENE"]</t>
  </si>
  <si>
    <t>FS:Stream["BOPX_FURNFD"]:Composition["Mass","BENZENE"]</t>
  </si>
  <si>
    <t>XME10-HOTSIDE_Side_Tube_Pres</t>
  </si>
  <si>
    <t>XME10-HOTSIDE_Side_Tube_ProdTemp</t>
  </si>
  <si>
    <t>XME24_Side_Shell_Duty</t>
  </si>
  <si>
    <t>XME24_Side_Shell_Pres</t>
  </si>
  <si>
    <t>XME24_Side_Shell_ProdTemp</t>
  </si>
  <si>
    <t>XME24_Side_Tube_Pres</t>
  </si>
  <si>
    <t>XME24_Side_Tube_ProdTemp</t>
  </si>
  <si>
    <t>XME33_Side_Tube_ProdTemp</t>
  </si>
  <si>
    <t>XVE01_Side_Tube_Duty</t>
  </si>
  <si>
    <t>CaseManager</t>
  </si>
  <si>
    <t>XVE13-COLDSIDE_Side_Tube_Duty</t>
  </si>
  <si>
    <t>BDTAR_PROD_Composition_Mass_C2BUTENE</t>
  </si>
  <si>
    <t>PS7TGO_FD_Flow_Mass</t>
  </si>
  <si>
    <t>PS8EXCESSGAS_FD_Flow_Mass</t>
  </si>
  <si>
    <t>PS8HAGO_FD_Flow_Mass</t>
  </si>
  <si>
    <t>PS8NEUTRAL100_FD_Flow_Mass</t>
  </si>
  <si>
    <t>LKGO_FEED_Econ_BulkPrice</t>
  </si>
  <si>
    <t>LKGO_FEED_Econ_StreamCashFlow</t>
  </si>
  <si>
    <t>LYONDELL_NAP_FEED_Econ_BulkPrice</t>
  </si>
  <si>
    <t>LYONDELL_NAP_FEED_Econ_StreamCashFlow</t>
  </si>
  <si>
    <t>MCM03_PowerEconManager_CashFlow</t>
  </si>
  <si>
    <t>MD10_PRODUCT_Econ_StreamCashFlow</t>
  </si>
  <si>
    <t>MIXED_PENTANE_FEED_Econ_BulkPrice</t>
  </si>
  <si>
    <t>XMP05_DRIVER_ElectPower</t>
  </si>
  <si>
    <t>XMT01TP-FLASH_Pres</t>
  </si>
  <si>
    <t>XMT03TP-FLASH_Pres</t>
  </si>
  <si>
    <t>XMT04BT_CV_Pres</t>
  </si>
  <si>
    <t>XMT04TP-FLASH_Temp</t>
  </si>
  <si>
    <t>XVC01STG1_ActualWork</t>
  </si>
  <si>
    <t>XVC01STG1_PolytropicEff</t>
  </si>
  <si>
    <t>XVC01STG1_PolytropicHead</t>
  </si>
  <si>
    <t>XVC01STG1_Pres</t>
  </si>
  <si>
    <t>XVC01STG1_Speed</t>
  </si>
  <si>
    <t>XVC01STG1_Temp</t>
  </si>
  <si>
    <t>XVC01STG2_ActualWork</t>
  </si>
  <si>
    <t>XVC01STG2_PolytropicEff</t>
  </si>
  <si>
    <t>XVC01STG2_PolytropicHead</t>
  </si>
  <si>
    <t>XVC01STG2_Pres</t>
  </si>
  <si>
    <t>XVC01STG2_Temp</t>
  </si>
  <si>
    <t>XVC02STG1_ActualWork</t>
  </si>
  <si>
    <t>XVC02STG1_PolytropicEff</t>
  </si>
  <si>
    <t>XVC02STG1_PolytropicHead</t>
  </si>
  <si>
    <t>XVC02STG1_Pres</t>
  </si>
  <si>
    <t>XVC02STG1_Temp</t>
  </si>
  <si>
    <t>XVC02STG2_ActualWork</t>
  </si>
  <si>
    <t>XVC02STG2_PolytropicEff</t>
  </si>
  <si>
    <t>XVC02STG2_PolytropicHead</t>
  </si>
  <si>
    <t>FS:Unit["1500STEAM_LCT02FEED"]:IntStr:Econ:StreamValue["Mass"]</t>
  </si>
  <si>
    <t>FS:Unit["1500STEAM_TCT01"]:IntStr:Econ:StreamCashFlow</t>
  </si>
  <si>
    <t>FS:Unit["1500STEAM_TCT01"]:IntStr:Econ:StreamValue["Mass"]</t>
  </si>
  <si>
    <t>FS:Unit["1500STEAM_TCT01"]:Pres</t>
  </si>
  <si>
    <t>FS:Unit["TCT01_660PRODUCT"]:IntStr:Econ:StreamCashFlow</t>
  </si>
  <si>
    <t>FS:Unit["TCT01_660PRODUCT"]:IntStr:Econ:StreamValue["Mass"]</t>
  </si>
  <si>
    <t>FS:Unit["TCT01STG1"]:Efficiency</t>
  </si>
  <si>
    <t>FS:Unit["TCT01STG1"]:Pres</t>
  </si>
  <si>
    <t>FS:Unit["TCT01STG1_SPLITTER"]:ProductRate["TCT01_660PROD"]</t>
  </si>
  <si>
    <t>FS:Unit["TCT01STG2"]:Efficiency</t>
  </si>
  <si>
    <t>FS:Unit["TCT01STG2"]:Pres</t>
  </si>
  <si>
    <t>FS:Stream["VC02STG2FD"]:Temp</t>
  </si>
  <si>
    <t>FS:Stream["VC02STG2OUT"]:Pres</t>
  </si>
  <si>
    <t>FS:Stream["VC02STG2OUT"]:Temp</t>
  </si>
  <si>
    <t>FS:Stream["VC02STG3FD"]:Flow["Mass"]</t>
  </si>
  <si>
    <t>FS:Stream["VC02STG3FD"]:Pres</t>
  </si>
  <si>
    <t>FS:Stream["BOP_NAP_DEFG_HCEFFL"]:Composition["Mass","TAR"]</t>
  </si>
  <si>
    <t>FS:Stream["BOPX_HCEFFL"]:Composition["Mass","OTHERC6S"]</t>
  </si>
  <si>
    <t>FS:Stream["BOPX_HCEFFL"]:Composition["Mass","C2BUTENE"]</t>
  </si>
  <si>
    <t>BOP_GO_DEFG_FURNACES_v_SHC</t>
  </si>
  <si>
    <t>CYCLICS_PRODUCT_Econ_type_Mass_Marginal_OTHERC9S</t>
  </si>
  <si>
    <t>CYCLICS_PRODUCT_Econ_type_Mass_Marginal_PIPERYLENES</t>
  </si>
  <si>
    <t>FS:Unit["WETSLOP_PROD"]:IntStr:Econ:BulkPrice</t>
  </si>
  <si>
    <t>FS:Unit["SCGO_PRODUCT"]:IntStr:Econ:BulkPrice</t>
  </si>
  <si>
    <t>FS:Unit["TAR1_PRODUCT"]:IntStr:Econ:BulkPrice</t>
  </si>
  <si>
    <t>FS:Unit["BOPX_EP_SPLITTER"]:ProductRateFrac["XVE05+XVE02FD"]</t>
  </si>
  <si>
    <t>FS:Unit["CLEU3_FEED"]:IntStr:Econ:type["Mass"]:Marginal["ETHANE"]</t>
  </si>
  <si>
    <t>FS:Unit["CLEU3_FEED"]:IntStr:Econ:type["Mass"]:Marginal["PROPYLENE"]</t>
  </si>
  <si>
    <t>FS:Unit["CLEU3_FEED"]:IntStr:Econ:type["Mass"]:Marginal["PROPANE"]</t>
  </si>
  <si>
    <t>FS:Unit["CLEU3_FEED"]:IntStr:Econ:type["Mass"]:Marginal["BUTANE"]</t>
  </si>
  <si>
    <t>FS:Stream["XVD06OH"]:Flow["Mass"]</t>
  </si>
  <si>
    <t>FS:Unit["XVE13-COLDSIDE"]:Side["Tube"]:Duty</t>
  </si>
  <si>
    <t>FS:Unit["XZD09"]:IntStr:Econ:StreamCashFlow</t>
  </si>
  <si>
    <t>FS:Unit["XZD09"]:IntStr:Econ:StreamValue["Mass"]</t>
  </si>
  <si>
    <t>FS:Unit["XZD09"]:IntStr:Prop["Wt"]</t>
  </si>
  <si>
    <t>FS:Stream["UT01SCN_PROD"]:Composition["Mass","OTHERC9S"]</t>
  </si>
  <si>
    <t>FS:Unit["BOP_C4IMPORT_FEED"]:IntStr:Econ:type["Mass"]:Marginal["MAPD"]</t>
  </si>
  <si>
    <t>FS:Unit["BOP_C4IMPORT_FEED"]:IntStr:Econ:type["Mass"]:Marginal["VAC"]</t>
  </si>
  <si>
    <t>FS:Unit["BOP_C4IMPORT_FEED"]:IntStr:Econ:type["Mass"]:Marginal["BUTADIENE"]</t>
  </si>
  <si>
    <t>FS:Stream["BOP_GO_DEFG_HCEFFL"]:Composition["Mass","OTHERC10S"]</t>
  </si>
  <si>
    <t>FS:Stream["BOP_GO_DEFG_HCEFFL"]:Composition["Mass","OTHERC5S"]</t>
  </si>
  <si>
    <t>BOP_ETHANE_ABCDEFGH_FURNACES_v_SHC</t>
  </si>
  <si>
    <t>BOP_EP_BCDEFG_FURNACES_v_SHC</t>
  </si>
  <si>
    <t>BOP_EP_OQ_FURNACES_v_SHC</t>
  </si>
  <si>
    <t>BOP_PROPANE_DEFG_FURNACES_v_Severity</t>
  </si>
  <si>
    <t>BOP_PROPANE_DEFG_FURNACES_v_SHC</t>
  </si>
  <si>
    <t>BOP_BUTANE_ABCDEF_FURNACES_v_Severity</t>
  </si>
  <si>
    <t>BOP_BUTANE_ABCDEF_FURNACES_v_SHC</t>
  </si>
  <si>
    <t>BOP_NAP_ABC_FURNACES_v_Severity</t>
  </si>
  <si>
    <t>BOP_NAP_ABC_FURNACES_v_SHC</t>
  </si>
  <si>
    <t>FS:Unit["XME33"]:Side["Tube"]:ProdTemp</t>
  </si>
  <si>
    <t>FS:Stream["ZTK05FD"]:Flow["Mass"]</t>
  </si>
  <si>
    <t>FS:Stream["BOPX_HCEFFL"]:Composition["Mass","PROPANE"]</t>
  </si>
  <si>
    <t>Case</t>
  </si>
  <si>
    <t>Case Title</t>
  </si>
  <si>
    <t>FS:Unit["COE_FEED"]:IntStr:Composition["Mass","VAC"]</t>
  </si>
  <si>
    <t>FS:Unit["CYCLICS_PRODUCT"]:IntStr:Econ:StreamCashFlow</t>
  </si>
  <si>
    <t>Price Database</t>
  </si>
  <si>
    <t>NearTerm</t>
  </si>
  <si>
    <t>LongTerm</t>
  </si>
  <si>
    <t>PandB</t>
  </si>
  <si>
    <t>PPFV</t>
  </si>
  <si>
    <t>FS:Stream["LE17XFD"]:Composition["Mass","ISOBUTYLENE"]</t>
  </si>
  <si>
    <t>FS:Stream["BOP_NAP_IJ_HCEFFL"]:Composition["Mass","OTHERC7S"]</t>
  </si>
  <si>
    <t>FS:Stream["BOP_NAP_ABC_HCEFFL"]:Composition["Mass","MCPD"]</t>
  </si>
  <si>
    <t>FS:Stream["BOP_NAP_ABC_HCEFFL"]:Composition["Mass","METHANE"]</t>
  </si>
  <si>
    <t>FS:Stream["BOP_NAP_ABC_HCEFFL"]:Composition["Mass","MSTYRENE"]</t>
  </si>
  <si>
    <t>XVE03-COLDSIDE_Side_Tube_ProdTemp</t>
  </si>
  <si>
    <t>XVE03-HOTSIDE_Side_Tube_Duty</t>
  </si>
  <si>
    <t>XVE03-HOTSIDE_Side_Tube_Pres</t>
  </si>
  <si>
    <t>XVE03-HOTSIDE_Side_Tube_ProdTemp</t>
  </si>
  <si>
    <t>XVE05-COLDSIDE_Side_Tube_Duty</t>
  </si>
  <si>
    <t>UserMin/
Max Action</t>
  </si>
  <si>
    <t>BOP_GO_IJ_FURNACES_v_SHC</t>
  </si>
  <si>
    <t>ME14AFD_SPLITTER_ProductRate_BOPTG_PE08</t>
  </si>
  <si>
    <t>MD22BT_SPLITTER_ProductRate_MD22BT_RGR</t>
  </si>
  <si>
    <t>FS:Stream["LD04BT"]:Flow["Mass"]</t>
  </si>
  <si>
    <t>FS:Stream["LD05OH"]:Flow["Mass"]</t>
  </si>
  <si>
    <t>FS:Stream["LD07BT_LD05"]:Flow["Mass"]</t>
  </si>
  <si>
    <t>FS:Stream["LE17XFD"]:Composition["Mass","BUTANE"]</t>
  </si>
  <si>
    <t>CYCLICS_PROD_Composition_Mass_MSTYRENE</t>
  </si>
  <si>
    <t>CYCLICS_PROD_Composition_Mass_NAPHTHALENE</t>
  </si>
  <si>
    <t>CYCLICS_PROD_Composition_Mass_OTHERC10S</t>
  </si>
  <si>
    <t>CYCLICS_PROD_Composition_Mass_OTHERC8S</t>
  </si>
  <si>
    <t>CYCLICS_PROD_Composition_Mass_OTHERC9S</t>
  </si>
  <si>
    <t>CYCLICS_PROD_Composition_Mass_PIPERYLENES</t>
  </si>
  <si>
    <t>CYCLICS_PROD_Composition_Mass_SCGO</t>
  </si>
  <si>
    <t>CYCLICS_PROD_Composition_Mass_STYRENE</t>
  </si>
  <si>
    <t>CYCLICS_PROD_Prop_SpGr</t>
  </si>
  <si>
    <t>CYCLICSBYPASSFD_Flow_Mass</t>
  </si>
  <si>
    <t>BOPX_EP_SPLITTER_ProductRateFrac_XVE14HOTSIDEFD</t>
  </si>
  <si>
    <t>BOPX_H2_PRODUCT_Econ_StreamValue_Mass</t>
  </si>
  <si>
    <t>BOPX_H2FUELCOMPS_Econ_StreamValue_Mass</t>
  </si>
  <si>
    <t>InitialValue</t>
  </si>
  <si>
    <t>LCT01_660PRODUCT_Econ_StreamValue_Mass</t>
  </si>
  <si>
    <t>LCT02_660PRODUCT_Econ_StreamValue_Mass</t>
  </si>
  <si>
    <t>MD10_PRODUCT_Econ_StreamValue_Mass</t>
  </si>
  <si>
    <t>FS:Stream["RT01FD"]:Composition["Mass","C2BUTENE"]</t>
  </si>
  <si>
    <t>FS:Stream["RT01FD"]:Composition["Mass","IBUTANE"]</t>
  </si>
  <si>
    <t>FS:Stream["XLC01STG3OUT_BOP"]:Composition["Mass","ISOPRENE"]</t>
  </si>
  <si>
    <t>PCUPG_PROD_Flow_Mass</t>
  </si>
  <si>
    <t>PCUPROPANE_PROD_Flow_Mass</t>
  </si>
  <si>
    <t>PRUPROPANE_PROD_Flow_Mass</t>
  </si>
  <si>
    <t>TGL_BOPX_Flow_Mass</t>
  </si>
  <si>
    <t>TT02BT_NT01_Flow_Mass</t>
  </si>
  <si>
    <t>TT02BT_PCU_Flow_Mass</t>
  </si>
  <si>
    <t>TT02FD_Flow_Mass</t>
  </si>
  <si>
    <t>TT05TP_Flow_Mass</t>
  </si>
  <si>
    <t>UT101C5_PROD_Flow_Mass</t>
  </si>
  <si>
    <t>VALERO_NAP_FD_Flow_Mass</t>
  </si>
  <si>
    <t>XKP013TG_XKT01_Flow_Mass</t>
  </si>
  <si>
    <t>BOP_GO_DEFG_HCEFFL_Composition_Mass_SCGO</t>
  </si>
  <si>
    <t>BOP_GO_DEFG_HCEFFL_Composition_Mass_STYRENE</t>
  </si>
  <si>
    <t>BOP_GO_DEFG_HCEFFL_Composition_Mass_TAR</t>
  </si>
  <si>
    <t>BOP_GO_DEFG_HCEFFL_Composition_Mass_TOLUENE</t>
  </si>
  <si>
    <t>BOP_GO_DEFG_HCEFFL_Composition_Mass_VAC</t>
  </si>
  <si>
    <t>BOP_GO_IJ_HCEFFL_Composition_Mass_1BUTENE</t>
  </si>
  <si>
    <t>FS:Unit["STETHANE_FEED"]:Temp</t>
  </si>
  <si>
    <t>FS:Unit["TAILGAS_XLC01_SPLITTER"]:ProductRate["TAILGAS_XLC01"]</t>
  </si>
  <si>
    <t>FS:Stream["KE17STEAMPROD"]:Flow["Mass"]</t>
  </si>
  <si>
    <t>FS:Stream["KT01FD"]:Composition["Mass","AMYLENES"]</t>
  </si>
  <si>
    <t>FS:Stream["KT01FD"]:Composition["Mass","BENZENE"]</t>
  </si>
  <si>
    <t>PCUPG_PROD_Composition_Mass_PROPYLENE</t>
  </si>
  <si>
    <t>PCUPG_PROD_Flow_StdLiqVol</t>
  </si>
  <si>
    <t>BOP_ETHANEFD_SPLITTER_ProductRateFrac_ETHANEFD_BOP_CLEU_HEADER</t>
  </si>
  <si>
    <t>BOP_ETHANEFD_SPLITTER_ProductRateFrac_ETHANEFD_BOP_EP_HEADER</t>
  </si>
  <si>
    <t>ME31+MD14_Pres</t>
  </si>
  <si>
    <t>ME31+MD14_Temp</t>
  </si>
  <si>
    <t>MP05+TP16_MOTORS_Efficiency</t>
  </si>
  <si>
    <t>MP05+TP16_MOTORS_ElectPower</t>
  </si>
  <si>
    <t>MT01BT_FLASH_Pres</t>
  </si>
  <si>
    <t>MT01BT_FLASH_Temp</t>
  </si>
  <si>
    <t>MT01TP_FLASH_Pres</t>
  </si>
  <si>
    <t>MT01TP_FLASH_Temp</t>
  </si>
  <si>
    <t>MT03BT-FLASH_Pres</t>
  </si>
  <si>
    <t>MT03TP-FLASH_Temp</t>
  </si>
  <si>
    <t>MT04BT-FLASH_Pres</t>
  </si>
  <si>
    <t>MT04BT-FLASH_Temp</t>
  </si>
  <si>
    <t>MT04TP-FLASH_Temp</t>
  </si>
  <si>
    <t>MT05BT_FLASH_Pres</t>
  </si>
  <si>
    <t>MT05BT_FLASH_Temp</t>
  </si>
  <si>
    <t>MT05TP_FLASH_Pres</t>
  </si>
  <si>
    <t>MT05TP_FLASH_Temp</t>
  </si>
  <si>
    <t>PS7LVGO_FD_Flow_Mass</t>
  </si>
  <si>
    <t>AMOCO_NAP_FEED_Econ_StreamCashFlow</t>
  </si>
  <si>
    <t>ASGARD_COND_FEED_Econ_BulkPrice</t>
  </si>
  <si>
    <t>ASGARD_COND_FEED_Econ_StreamCashFlow</t>
  </si>
  <si>
    <t>BD_PRODUCT_Econ_BulkPrice</t>
  </si>
  <si>
    <t>BD_PRODUCT_Econ_StreamCashFlow</t>
  </si>
  <si>
    <t>BDTAR_PRODUCT_Econ_BulkPrice</t>
  </si>
  <si>
    <t>LC02STG2OUT_Composition_Mass_OTHERC9S</t>
  </si>
  <si>
    <t>LC02STG2OUT_Composition_Mass_PIPERYLENES</t>
  </si>
  <si>
    <t>LC02STG2OUT_Composition_Mass_PROPANE</t>
  </si>
  <si>
    <t>LC02STG2OUT_Composition_Mass_PROPYLENE</t>
  </si>
  <si>
    <t>LC02STG2OUT_Composition_Mass_STYRENE</t>
  </si>
  <si>
    <t>LC02STG2OUT_Composition_Mass_TOLUENE</t>
  </si>
  <si>
    <t>LC02STG2OUT_Composition_Mass_VAC</t>
  </si>
  <si>
    <t>LCT01_660PROD_Flow_Mass</t>
  </si>
  <si>
    <t>LCT01STG1FD_Flow_Mass</t>
  </si>
  <si>
    <t>PCUPROPANE_PROD_Composition_Mass_1BUTENE</t>
  </si>
  <si>
    <t>PCUPROPANE_PROD_Composition_Mass_BUTANE</t>
  </si>
  <si>
    <t>PCUPROPANE_PROD_Composition_Mass_C2BUTENE</t>
  </si>
  <si>
    <t>BOPX_EP_FD_Flow_Mass</t>
  </si>
  <si>
    <t>BTRF_ACN_FD_Flow_Mass</t>
  </si>
  <si>
    <t>BTRF_BUTANE_FD_Flow_Mass</t>
  </si>
  <si>
    <t>BTRFNONPERM_LD01_Flow_Mass</t>
  </si>
  <si>
    <t>FS:Unit["PCUCG_PRODUCT"]:IntStr:Econ:StreamCashFlow</t>
  </si>
  <si>
    <t>FS:Unit["IMP_RAFF_FEED"]:IntStr:Econ:StreamCashFlow</t>
  </si>
  <si>
    <t>FS:Unit["IMPORTC3_FEED"]:IntStr:Econ:StreamCashFlow</t>
  </si>
  <si>
    <t>FS:Stream["BOP_GO_IJ_HCEFFL"]:Composition["Mass","OTHERC7S"]</t>
  </si>
  <si>
    <t>FS:Stream["BOP_GO_IJ_HCEFFL"]:Composition["Mass","OTHERC8S"]</t>
  </si>
  <si>
    <t>PCUPROPANE_PRODUCT_Econ_StreamCashFlow</t>
  </si>
  <si>
    <t>PE09H2_BTRF_Econ_StreamCashFlow</t>
  </si>
  <si>
    <t>PE09H2FUELCOMPS_BTRF_Econ_StreamCashFlow</t>
  </si>
  <si>
    <t>PRUPROPANE_PRODUCT_Econ_BulkPrice</t>
  </si>
  <si>
    <t>PRUPROPANE_PRODUCT_Econ_StreamCashFlow</t>
  </si>
  <si>
    <t>PRUPROPYLENE_PRODUCT_Econ_BulkPrice</t>
  </si>
  <si>
    <t>PRUPROPYLENE_PRODUCT_Econ_StreamCashFlow</t>
  </si>
  <si>
    <t>TT02LIQDIST_Composition_Mass_ETHYLENE</t>
  </si>
  <si>
    <t>FS:Unit["STDTGOJET_FEED"]:IntStr:Econ:StreamCashFlow</t>
  </si>
  <si>
    <t>TE05DUTY</t>
  </si>
  <si>
    <t>FS:Stream["PS3TGO_FD"]:Flow["Mass"]</t>
  </si>
  <si>
    <t>FS:Stream["PS7HAGO_FD"]:Flow["Mass"]</t>
  </si>
  <si>
    <t>FS:Stream["PS7LVGO_FD"]:Flow["Mass"]</t>
  </si>
  <si>
    <t>FS:Stream["PS7TGO_FD"]:Flow["Mass"]</t>
  </si>
  <si>
    <t>FS:Stream["PS8EXCESSGAS_FD"]:Flow["Mass"]</t>
  </si>
  <si>
    <t>FS:Stream["PS8HAGO_FD"]:Flow["Mass"]</t>
  </si>
  <si>
    <t>FS:Stream["PS8NEUTRAL100_FD"]:Flow["Mass"]</t>
  </si>
  <si>
    <t>FS:Stream["PSAH2_XMR03"]:Flow["Mass"]</t>
  </si>
  <si>
    <t>FS:Stream["PSAH2_XMR03"]:Pres</t>
  </si>
  <si>
    <t>BOP_FNG_IJ_HCEFFL_Composition_Mass_METHANE</t>
  </si>
  <si>
    <t>FS:Stream["T120BT"]:Flow["Mass"]</t>
  </si>
  <si>
    <t>FS:Stream["T120CGLIQDIST"]:Flow["Mass"]</t>
  </si>
  <si>
    <t>FS:Stream["UT301FD"]:Composition["Mass","CPD"]</t>
  </si>
  <si>
    <t>FS:Stream["LC01STG2FD"]:Pres</t>
  </si>
  <si>
    <t>FS:Stream["LC01STG2FD"]:Temp</t>
  </si>
  <si>
    <t>UT302OH_Composition_Mass_PIPERYLENES</t>
  </si>
  <si>
    <t>BENZENE_PROD_Flow_StdLiqVol</t>
  </si>
  <si>
    <t>BENZENE_PROD_Prop_SpGr</t>
  </si>
  <si>
    <t>BFW_XE05_Flow_Mass</t>
  </si>
  <si>
    <t>BOP_CONVH2_PROD_Flow_Mass</t>
  </si>
  <si>
    <t>FS:Unit["BOP_NAP_ABC_BFW"]:IntStr:Econ:StreamCashFlow</t>
  </si>
  <si>
    <t>FS:Stream["LC02STG2OUT"]:Composition["Mass","BUTADIENE"]</t>
  </si>
  <si>
    <t>FS:Stream["LC02STG2OUT"]:Composition["Mass","BUTANE"]</t>
  </si>
  <si>
    <t>FS:Stream["LC02STG2OUT"]:Composition["Mass","C2BUTENE"]</t>
  </si>
  <si>
    <t>FS:Stream["LC02STG2OUT"]:Composition["Mass","CPD"]</t>
  </si>
  <si>
    <t>FS:Stream["LC02STG2OUT"]:Composition["Mass","ETHANE"]</t>
  </si>
  <si>
    <t>FS:Unit["BOP_FURNACE_CONSTRAINTS"]:BOPIJFIRING</t>
  </si>
  <si>
    <t>FS:Unit["1500STEAM_LCT01FEED"]:IntStr:Econ:StreamCashFlow</t>
  </si>
  <si>
    <t>FS:Unit["BOPX_EP_SPLITTER"]:ProductRateFrac["XVE14HOTSIDEFD"]</t>
  </si>
  <si>
    <t>FS:Unit["BOPX_EP_SPLITTER"]:ProductRateFrac["XKE12-BYPASS"]</t>
  </si>
  <si>
    <t>FS:Unit["XMT01TP-FLASH"]:Pres</t>
  </si>
  <si>
    <t>FS:BOPCWTEMP</t>
  </si>
  <si>
    <t>FS:Unit["BTRF_RG_SPLITTER"]:ProductRateFrac["CLEU_XKT01"]</t>
  </si>
  <si>
    <t>FS:Stream["XMD04OH_H2_TAILGAS"]:Flow["Mass"]</t>
  </si>
  <si>
    <t>FS:Stream["XMD14LIQDIST"]:Flow["Mass"]</t>
  </si>
  <si>
    <t>FS:Stream["XMD15BT"]:Flow["Mass"]</t>
  </si>
  <si>
    <t>FS:Stream["XME01COLDSIDEFD"]:Pres</t>
  </si>
  <si>
    <t>FS:Stream["XME01COLDSIDEFD"]:Temp</t>
  </si>
  <si>
    <t>FS:Stream["XME01FD"]:Temp</t>
  </si>
  <si>
    <t>FS:Stream["XME01HOTSIDEOUT"]:Pres</t>
  </si>
  <si>
    <t>FS:Stream["BOP_FNG_IJ_HCEFFL"]:Composition["Mass","OTHERC10S"]</t>
  </si>
  <si>
    <t>FS:Stream["BOP_NAP_DEFG_HCEFFL"]:Composition["Mass","SCGO"]</t>
  </si>
  <si>
    <t>FS:Stream["XLC01STG3OUT_BOP"]:Composition["Mass","METHANE"]</t>
  </si>
  <si>
    <t>FS:Unit["ME23+MD11"]:Temp</t>
  </si>
  <si>
    <t>FS:Unit["ME31+MD14"]:Pres</t>
  </si>
  <si>
    <t>FS:Unit["ME31+MD14"]:Temp</t>
  </si>
  <si>
    <t>FS:Stream["BOP_GO_IJ_HCEFFL"]:Composition["Mass","1BUTENE"]</t>
  </si>
  <si>
    <t>FS:Unit["BOP_NAP_DEFG_FUEL"]:IntStr:Econ:StreamCashFlow</t>
  </si>
  <si>
    <t>FS:Unit["BOP_NAP_DEFG_STEAM"]:IntStr:Econ:StreamCashFlow</t>
  </si>
  <si>
    <t>FS:Unit["BOP_BUTANE_ABCDEF_FURNACES"]:v_Severity</t>
  </si>
  <si>
    <t>FS:Unit["BOP_BUTANE_ABCDEF_FURNACES"]:v_SHC</t>
  </si>
  <si>
    <t>FS:Unit["BOP_PCUFD_SPLITTER"]:ProductRate["TT02BTFD_T160"]</t>
  </si>
  <si>
    <t>FS:PCUCGPRODUCT</t>
  </si>
  <si>
    <t>PS3EXCESSGAS_FEED_Econ_BulkPrice</t>
  </si>
  <si>
    <t>XVE06-COLDSIDE_Side_Tube_Duty</t>
  </si>
  <si>
    <t>XVE06-COLDSIDE_Side_Tube_Pres</t>
  </si>
  <si>
    <t>XVE06-COLDSIDE_Side_Tube_ProdTemp</t>
  </si>
  <si>
    <t>XVE06-HOTSIDE_Side_Tube_Duty</t>
  </si>
  <si>
    <t>XVE06-HOTSIDE_Side_Tube_Pres</t>
  </si>
  <si>
    <t>XVE06-HOTSIDE_Side_Tube_PresDrop</t>
  </si>
  <si>
    <t>XVE06-HOTSIDE_Side_Tube_ProdTemp</t>
  </si>
  <si>
    <t>FS:Unit["ME12+MD05"]:Temp</t>
  </si>
  <si>
    <t>Hard or Soft Bounds?</t>
  </si>
  <si>
    <t>Bounds Options</t>
  </si>
  <si>
    <t>1500STEAM_LCT01FEED_Econ_StreamCashFlow</t>
  </si>
  <si>
    <t>1500STEAM_LCT02FEED_Econ_StreamCashFlow</t>
  </si>
  <si>
    <t>1500STEAM_TCT01_Econ_StreamCashFlow</t>
  </si>
  <si>
    <t>XLC01STG3OUT_BOP_Composition_Mass_VAC</t>
  </si>
  <si>
    <t>XLC01STG4OUT_Flow_Mass</t>
  </si>
  <si>
    <t>XLC01STG5OUT_Flow_Mass</t>
  </si>
  <si>
    <t>XLCT01STG1FD_Flow_Mass</t>
  </si>
  <si>
    <t>XLCT01STG2FD_Flow_Mass</t>
  </si>
  <si>
    <t>FS:Stream["XVC01KICKBACK"]:Flow["Mass"]</t>
  </si>
  <si>
    <t>FS:Stream["XVC01STG2DISCHARGE"]:Flow["Mass"]</t>
  </si>
  <si>
    <t>FS:Stream["XVC01STG2FD"]:Flow["Mass"]</t>
  </si>
  <si>
    <t>FS:Stream["XVC01STG2FD"]:Pres</t>
  </si>
  <si>
    <t>FS:Stream["XVC01STG2FD"]:Temp</t>
  </si>
  <si>
    <t>FS:Stream["XVC01STG2OUT"]:Flow["Mass"]</t>
  </si>
  <si>
    <t>FS:Stream["XVC02KICKBACK"]:Flow["Mass"]</t>
  </si>
  <si>
    <t>FS:Unit["IMPORTC3_FEED"]:IntStr:Econ:type["Mass"]:Marginal["PROPYLENE"]</t>
  </si>
  <si>
    <t>FS:Unit["IMPORTC3_FEED"]:IntStr:Econ:type["Mass"]:Marginal["PROPANE"]</t>
  </si>
  <si>
    <t>FS:Stream["VALERO_NAP_FD"]:Flow["Mass"]</t>
  </si>
  <si>
    <t>FS:Stream["XKP013TG_XKT01"]:Flow["Mass"]</t>
  </si>
  <si>
    <t>FS:Stream["XLC01STG1FD"]:Flow["Vol"]</t>
  </si>
  <si>
    <t>FS:Stream["XLC01STG3OUT"]:Pres</t>
  </si>
  <si>
    <t>PCUPROPANE_PRODUCT_Econ_BulkPrice</t>
  </si>
  <si>
    <t>FS:Unit["XVD02OHDP"]:PresDrop</t>
  </si>
  <si>
    <t>FS:Unit["XVD06"]:Duty</t>
  </si>
  <si>
    <t>FS:Unit["BOP_FNG_IJ_FURNACES"]:v_QFIR</t>
  </si>
  <si>
    <t>FS:Unit["BOP_FURNACE_CONSTRAINTS"]:BOPABCFIRING</t>
  </si>
  <si>
    <t>FS:Unit["BOP_FURNACE_CONSTRAINTS"]:BOPDEFGFIRING</t>
  </si>
  <si>
    <t>FS:Unit["XVD06"]:Pres</t>
  </si>
  <si>
    <t>FS:Unit["XVD06"]:Temp</t>
  </si>
  <si>
    <t>FS:Unit["XVD07"]:Duty</t>
  </si>
  <si>
    <t>FS:Unit["XVD07"]:Pres</t>
  </si>
  <si>
    <t>FS:Unit["XVD07"]:Temp</t>
  </si>
  <si>
    <t>FS:Unit["XVD08"]:Duty</t>
  </si>
  <si>
    <t>FS:Unit["XVD08"]:Pres</t>
  </si>
  <si>
    <t>FS:Unit["XVD08"]:Temp</t>
  </si>
  <si>
    <t>FS:Unit["XVD08OHDP"]:Pres</t>
  </si>
  <si>
    <t>FS:Unit["XVE02-COLDSIDE"]:Side["Shell"]:Duty</t>
  </si>
  <si>
    <t>ROMeoType</t>
  </si>
  <si>
    <t>ZTK05FD_Flow_Mass</t>
  </si>
  <si>
    <t>XKT01_Pres</t>
  </si>
  <si>
    <t>BOPX_H2_PRODUCT_Pres</t>
  </si>
  <si>
    <t>BTRF_RG_SPLITTER_ProductRateFrac_CLEU_XKT01</t>
  </si>
  <si>
    <t>BTRF_RG_SPLITTER_ProductRateFrac_CLEU_BOPFURN</t>
  </si>
  <si>
    <t>XZD09FD_Prop_HeatComb</t>
  </si>
  <si>
    <t>FS:Stream["BOP_GO_DEFG_HCEFFL"]:Composition["Mass","OTHERC8S"]</t>
  </si>
  <si>
    <t>NT01OH_XMT03_ALTPROD_Econ_type_Mass_Marginal_PROPANE</t>
  </si>
  <si>
    <t>NT01OH_XMT03_ALTPROD_Econ_type_Mass_Marginal_PROPYLENE</t>
  </si>
  <si>
    <t>KT01FD_Composition_Mass_ACETYLENE</t>
  </si>
  <si>
    <t>KT01FD_Composition_Mass_AMYLENES</t>
  </si>
  <si>
    <t>KT01FD_Composition_Mass_BENZENE</t>
  </si>
  <si>
    <t>FS:Stream["BOP_GO_IJ_HCEFFL"]:Composition["Mass","PROPANE"]</t>
  </si>
  <si>
    <t>FS:Stream["BOP_GO_IJ_HCEFFL"]:Composition["Mass","PROPYLENE"]</t>
  </si>
  <si>
    <t>FS:Stream["BOP_GO_IJ_HCEFFL"]:Composition["Mass","SCGO"]</t>
  </si>
  <si>
    <t>KT01FD_Composition_Mass_METHANE</t>
  </si>
  <si>
    <t>KT01FD_Composition_Mass_MSTYRENE</t>
  </si>
  <si>
    <t>SCNIMPORTS_KT01_Flow_Mass</t>
  </si>
  <si>
    <t>T120BT_Flow_Mass</t>
  </si>
  <si>
    <t>T120CGLIQDIST_Flow_Mass</t>
  </si>
  <si>
    <t>XMT03BT_NT01_Composition_Mass_ISOPRENE</t>
  </si>
  <si>
    <t>XMT03BT_NT01_Composition_Mass_MAPD</t>
  </si>
  <si>
    <t>XMT03BT_NT01_Composition_Mass_OTHERC5S</t>
  </si>
  <si>
    <t>XMT03BT_NT01_Composition_Mass_OTHERC6S</t>
  </si>
  <si>
    <t>BOPX_HCEFFL_Composition_Mass_OTHERC5S</t>
  </si>
  <si>
    <t>BOPX_HCEFFL_Composition_Mass_OTHERC6S</t>
  </si>
  <si>
    <t>BOPX_HCEFFL_Composition_Mass_OTHERC7S</t>
  </si>
  <si>
    <t>BOPX_HCEFFL_Composition_Mass_OTHERC8S</t>
  </si>
  <si>
    <t>BOPX_HCEFFL_Composition_Mass_PIPERYLENES</t>
  </si>
  <si>
    <t>BOPX_HCEFFL_Composition_Mass_PROPANE</t>
  </si>
  <si>
    <t>BOPX_HCEFFL_Composition_Mass_PROPYLENE</t>
  </si>
  <si>
    <t>BOPX_HCEFFL_Composition_Mass_SCGO</t>
  </si>
  <si>
    <t>FS:Unit["BOP_FURNACE_CONSTRAINTS"]:BOPOQFIRING</t>
  </si>
  <si>
    <t>FS:Unit["XVD08OHDP"]:PresDrop</t>
  </si>
  <si>
    <t>FS:Unit["XVE01"]:Side["Tube"]:Duty</t>
  </si>
  <si>
    <t>FS:Unit["XVE01"]:Side["Tube"]:Pres</t>
  </si>
  <si>
    <t>FS:Unit["XVE01"]:Side["Tube"]:PresDrop</t>
  </si>
  <si>
    <t>FS:Unit["XVE01"]:Side["Tube"]:ProdTemp</t>
  </si>
  <si>
    <t>FS:Stream["BOP_RECETHANE"]:Composition["Mass","1BUTENE"]</t>
  </si>
  <si>
    <t>FS:Stream["BOP_RECETHANE"]:Composition["Mass","ACETYLENE"]</t>
  </si>
  <si>
    <t>FS:Stream["BOP_RECETHANE"]:Composition["Mass","N2"]</t>
  </si>
  <si>
    <t>BOPX_FURNFD_Composition_Mass_ETHYLENE</t>
  </si>
  <si>
    <t>BOPX_FURNFD_Composition_Mass_IBUTANE</t>
  </si>
  <si>
    <t>BOPX_FURNFD_Composition_Mass_ISOBUTYLENE</t>
  </si>
  <si>
    <t>FS:Stream["RGRLPFD"]:Flow["Mass"]</t>
  </si>
  <si>
    <t>FS:Stream["TC01STG3FD"]:Temp</t>
  </si>
  <si>
    <t>XLC01STG3FD_Temp</t>
  </si>
  <si>
    <t>XLC01STG3OUT_Temp</t>
  </si>
  <si>
    <t>XLC01STG4FD_Pres</t>
  </si>
  <si>
    <t>XLC01STG4FD_Temp</t>
  </si>
  <si>
    <t>XLC01STG4OUT_Pres</t>
  </si>
  <si>
    <t>XLC01STG4OUT_Temp</t>
  </si>
  <si>
    <t>XLC01STG5FD_Pres</t>
  </si>
  <si>
    <t>XLC01STG5FD_Temp</t>
  </si>
  <si>
    <t>BOP_GO_IJ_HCEFFL_Composition_Mass_CPD</t>
  </si>
  <si>
    <t>BOP_GO_IJ_HCEFFL_Composition_Mass_ETHANE</t>
  </si>
  <si>
    <t>BOP_GO_IJ_HCEFFL_Composition_Mass_ETHYLENE</t>
  </si>
  <si>
    <t>BOP_GO_IJ_HCEFFL_Composition_Mass_H2</t>
  </si>
  <si>
    <t>BOP_GO_IJ_HCEFFL_Composition_Mass_IBUTANE</t>
  </si>
  <si>
    <t>BOP_GO_IJ_HCEFFL_Composition_Mass_INDENE</t>
  </si>
  <si>
    <t>FS:Unit["LC01STG3"]:ActualWork</t>
  </si>
  <si>
    <t>FS:Unit["LC01STG3"]:CorrectedVolume</t>
  </si>
  <si>
    <t>FS:Unit["LC01STG3"]:CurrentEff</t>
  </si>
  <si>
    <t>FS:Unit["LC01STG3"]:PolytropicEff</t>
  </si>
  <si>
    <t>FS:Unit["CLEU3_FEED"]:IntStr:Econ:StreamCashFlow</t>
  </si>
  <si>
    <t>FS:Unit["COE_FEED"]:IntStr:Composition["Mass","1BUTENE"]</t>
  </si>
  <si>
    <t>DataRec</t>
  </si>
  <si>
    <t>Parameterization</t>
  </si>
  <si>
    <t>NE02+NE02A+ND01_Duty</t>
  </si>
  <si>
    <t>NE02+NE02A+ND01_Pres</t>
  </si>
  <si>
    <t>NE02+NE02A+ND01_Temp</t>
  </si>
  <si>
    <t>NT01BT-FLASH_Pres</t>
  </si>
  <si>
    <t>NT01TP-FLASH_Pres</t>
  </si>
  <si>
    <t>NT01TP-FLASH_Temp</t>
  </si>
  <si>
    <t>PC01A_ActualWork</t>
  </si>
  <si>
    <t>PC01B_ActualWork</t>
  </si>
  <si>
    <t>PC02_ActualWork</t>
  </si>
  <si>
    <t>PCM01_Efficiency</t>
  </si>
  <si>
    <t>PCM01_ElectPower</t>
  </si>
  <si>
    <t>PCM01_ShaftPower</t>
  </si>
  <si>
    <t>PCM02_Efficiency</t>
  </si>
  <si>
    <t>PCM02_ElectPower</t>
  </si>
  <si>
    <t>PCM02_ShaftPower</t>
  </si>
  <si>
    <t>UT01SCN_PROD_Composition_Mass_STYRENE</t>
  </si>
  <si>
    <t>UT01SCN_PROD_Composition_Mass_TOLUENE</t>
  </si>
  <si>
    <t>UT01SCN_PROD_Flow_Mass</t>
  </si>
  <si>
    <t>UT01SCN_PROD_Prop_SpGr</t>
  </si>
  <si>
    <t>UT02BT_Flow_Mass</t>
  </si>
  <si>
    <t>UT02OH_Flow_Mass</t>
  </si>
  <si>
    <t>UT101C5_PROD_Composition_Mass_1BUTENE</t>
  </si>
  <si>
    <t>UT101C5_PROD_Composition_Mass_AMYLENES</t>
  </si>
  <si>
    <t>BOP_NAP_ABC_HCEFFL_Composition_Mass_SCGO</t>
  </si>
  <si>
    <t>BOP_NAP_ABC_HCEFFL_Composition_Mass_STYRENE</t>
  </si>
  <si>
    <t>BOP_NAP_ABC_HCEFFL_Composition_Mass_TAR</t>
  </si>
  <si>
    <t>BOP_NAP_ABC_HCEFFL_Composition_Mass_TOLUENE</t>
  </si>
  <si>
    <t>BOP_NAP_ABC_HCEFFL_Composition_Mass_VAC</t>
  </si>
  <si>
    <t>PS3NEUTRAL100_FEED_Econ_StreamCashFlow</t>
  </si>
  <si>
    <t>PS3NEUTRAL75_FEED_Econ_BulkPrice</t>
  </si>
  <si>
    <t>PS3NEUTRAL75_FEED_Econ_StreamCashFlow</t>
  </si>
  <si>
    <t>PS3TGO_FEED_Econ_BulkPrice</t>
  </si>
  <si>
    <t>PS3TGO_FEED_Econ_StreamCashFlow</t>
  </si>
  <si>
    <t>FS:Stream["TC01STG4FD"]:Temp</t>
  </si>
  <si>
    <t>FS:Stream["TC01STG4OUT"]:Pres</t>
  </si>
  <si>
    <t>FS:Stream["TC01STG4OUT"]:Temp</t>
  </si>
  <si>
    <t>FS:Stream["TCT01STG1OUT"]:Temp</t>
  </si>
  <si>
    <t>FS:Stream["TCT01STG2OUT"]:Temp</t>
  </si>
  <si>
    <t>FS:Stream["TE12FD"]:Flow["Mass"]</t>
  </si>
  <si>
    <t>FS:Stream["TG_X_PE09"]:Composition["Mass","ETHANE"]</t>
  </si>
  <si>
    <t>FS:Stream["BOP_NAP_ABC_HCEFFL"]:Composition["Mass","BUTADIENE"]</t>
  </si>
  <si>
    <t>FS:Stream["BOP_NAP_ABC_HCEFFL"]:Composition["Mass","ETHYLENE"]</t>
  </si>
  <si>
    <t>FS:Stream["TC01STG4FD"]:Pres</t>
  </si>
  <si>
    <t>FS:Stream["KT01FD"]:Composition["Mass","BUTADIENE"]</t>
  </si>
  <si>
    <t>PCUPROPANE_PROD_Flow_StdLiqVol</t>
  </si>
  <si>
    <t>PS3EXCESSGAS_FD_Flow_Mass</t>
  </si>
  <si>
    <t>PS3NEUTRAL100_FD_Flow_Mass</t>
  </si>
  <si>
    <t>PS3NEUTRAL75_FD_Flow_Mass</t>
  </si>
  <si>
    <t>PS3TGO_FD_Flow_Mass</t>
  </si>
  <si>
    <t>PS7HAGO_FD_Flow_Mass</t>
  </si>
  <si>
    <t>T120FD_Flow_Mass</t>
  </si>
  <si>
    <t>T120PGLIQDIST_Flow_Mass</t>
  </si>
  <si>
    <t>T120PGRX_Flow_Mass</t>
  </si>
  <si>
    <t>FS:Unit["EP_FEED"]:IntFeed["Compositional"]:Composition["Mass","PROPANE"]</t>
  </si>
  <si>
    <t>FS:Unit["EP_FEED"]:IntFeed["Compositional"]:Composition["Mass","PROPYLENE"]</t>
  </si>
  <si>
    <t>FS:Unit["PT03BT_BTRF"]:IntStr:Econ:StreamCashFlow</t>
  </si>
  <si>
    <t>FS:Unit["BOP_GO_HEADER_SPLITTER"]:ProductRateFrac["GOFD_BOP_DEFG"]</t>
  </si>
  <si>
    <t>FS:Stream["TGL_BOPX"]:Composition["Mass","1BUTENE"]</t>
  </si>
  <si>
    <t>FS:Stream["TGL_BOPX"]:Composition["Mass","ACETYLENE"]</t>
  </si>
  <si>
    <t>FS:Stream["TGL_BOPX"]:Composition["Mass","ETHANE"]</t>
  </si>
  <si>
    <t>FS:Stream["TGL_BOPX"]:Composition["Mass","ETHYLENE"]</t>
  </si>
  <si>
    <t>FS:Stream["TGL_BOPX"]:Composition["Mass","H2"]</t>
  </si>
  <si>
    <t>FS:Stream["TGL_BOPX"]:Composition["Mass","METHANE"]</t>
  </si>
  <si>
    <t>FS:Stream["TGL_BOPX"]:Composition["Mass","N2"]</t>
  </si>
  <si>
    <t>FS:Stream["TGL_BOPX"]:Composition["Mass","PROPANE"]</t>
  </si>
  <si>
    <t>FS:Stream["TGL_BOPX"]:Composition["Mass","PROPYLENE"]</t>
  </si>
  <si>
    <t>FS:Stream["TT02BT"]:Composition["Mass","1BUTENE"]</t>
  </si>
  <si>
    <t>XVCM02_PhaseVolts</t>
  </si>
  <si>
    <t>XVCM02_PowerFactor</t>
  </si>
  <si>
    <t>FS:Unit["XMT03BT_ALTPROD"]:IntStr:Econ:type["Mass"]:Marginal["C2BUTENE"]</t>
  </si>
  <si>
    <t>FS:Unit["XMT03BT_ALTPROD"]:IntStr:Econ:type["Mass"]:Marginal["CPD"]</t>
  </si>
  <si>
    <t>FS:Stream["TG_X_PE09"]:Prop["HeatComb"]</t>
  </si>
  <si>
    <t>FS:Stream["TG_X_PE09"]:Prop["Wt"]</t>
  </si>
  <si>
    <t>FS:Stream["TG_X_PE09"]:TotProp["HeatComb"]</t>
  </si>
  <si>
    <t>FS:Stream["TGH_BTGP"]:Composition["Mass","1BUTENE"]</t>
  </si>
  <si>
    <t>BOP_GO_IJ_HCEFFL_Composition_Mass_PROPANE</t>
  </si>
  <si>
    <t>FS:Stream["TT02BT"]:Flow["Mass"]</t>
  </si>
  <si>
    <t>UT01SCN_PROD_Composition_Mass_OTHERC9S</t>
  </si>
  <si>
    <t>UT01SCN_PROD_Composition_Mass_SCGO</t>
  </si>
  <si>
    <t>FS:Stream["BOP_RECETHANE"]:Composition["Mass","ETHANE"]</t>
  </si>
  <si>
    <t>FS:Stream["BOP_FNG_IJ_HCEFFL"]:Composition["Mass","ETHANE"]</t>
  </si>
  <si>
    <t>FS:Stream["BOP_FNG_IJ_HCEFFL"]:Composition["Mass","ETHYLENE"]</t>
  </si>
  <si>
    <t>FS:Stream["BOP_FNG_IJ_HCEFFL"]:Composition["Mass","H2"]</t>
  </si>
  <si>
    <t>KT01FD_Composition_Mass_CPD</t>
  </si>
  <si>
    <t>BENZENE_PRODUCT_Econ_type_StdLiqVol_Marginal_CPD</t>
  </si>
  <si>
    <t>BENZENE_PRODUCT_Econ_type_StdLiqVol_Marginal_MCPD</t>
  </si>
  <si>
    <t>BENZENE_PRODUCT_Econ_type_StdLiqVol_Marginal_OTHERC5S</t>
  </si>
  <si>
    <t>BENZENE_PRODUCT_Econ_type_StdLiqVol_Marginal_OTHERC6S</t>
  </si>
  <si>
    <t>KT01FD_Composition_Mass_VAC</t>
  </si>
  <si>
    <t>KT01FD_Flow_Mass</t>
  </si>
  <si>
    <t>KT04BT_Flow_Mass</t>
  </si>
  <si>
    <t>LC01LC02KB_Flow_Mass</t>
  </si>
  <si>
    <t>LC01STG1FD_Flow_Vol</t>
  </si>
  <si>
    <t>LC01STG2FD_Flow_Vol</t>
  </si>
  <si>
    <t>XVD08_Pres</t>
  </si>
  <si>
    <t>XVD08_Temp</t>
  </si>
  <si>
    <t>XVD08OHDP_Pres</t>
  </si>
  <si>
    <t>XVD08OHDP_PresDrop</t>
  </si>
  <si>
    <t>XLC01STG3OUT_Pres</t>
  </si>
  <si>
    <t>XLC01STG5OUT_Pres</t>
  </si>
  <si>
    <t>BOP_BUTANE_ABCDEF_FURNACES_v_QFIR</t>
  </si>
  <si>
    <t>BOP_CLEU_O_FURNACE_v_QFIR</t>
  </si>
  <si>
    <t>BOP_EP_BCDEFG_FURNACES_v_QFIR</t>
  </si>
  <si>
    <t>BOP_EP_BCDEFG_FURNACES_v_Severity</t>
  </si>
  <si>
    <t>BOP_EP_OQ_FURNACES_v_QFIR</t>
  </si>
  <si>
    <t>BOP_GO_IJ_HCEFFL_Composition_Mass_OTHERC6S</t>
  </si>
  <si>
    <t>BOP_GO_IJ_HCEFFL_Composition_Mass_OTHERC7S</t>
  </si>
  <si>
    <t>BOP_GO_IJ_HCEFFL_Composition_Mass_OTHERC8S</t>
  </si>
  <si>
    <t>BOP_GO_IJ_HCEFFL_Composition_Mass_OTHERC9S</t>
  </si>
  <si>
    <t>H2_X_ME16+ME16A_Flow_Mass</t>
  </si>
  <si>
    <t>H2_X_PE09_Composition_Mass_ETHANE</t>
  </si>
  <si>
    <t>FS:Stream["MCT02FD"]:Flow["Mass"]</t>
  </si>
  <si>
    <t>FS:Stream["MD22BT"]:Composition["Mass","ACETYLENE"]</t>
  </si>
  <si>
    <t>FS:Stream["MD22BT"]:Composition["Mass","ETHANE"]</t>
  </si>
  <si>
    <t>FS:Stream["BOPX_HCEFFL"]:Composition["Mass","CPD"]</t>
  </si>
  <si>
    <t>FS:Stream["BOPX_HCEFFL"]:Composition["Mass","ETHANE"]</t>
  </si>
  <si>
    <t>XLC01STG1_PolytropicEff</t>
  </si>
  <si>
    <t>XLC01STG1_PolytropicHead</t>
  </si>
  <si>
    <t>XLC01STG1_Speed</t>
  </si>
  <si>
    <t>XLC01STG2_ActualWork</t>
  </si>
  <si>
    <t>XLC01STG2_PolytropicEff</t>
  </si>
  <si>
    <t>XLC01STG2_PolytropicHead</t>
  </si>
  <si>
    <t>STETHANE_FEED_IntFeed_Compositional_Composition_Mass_BUTANE</t>
  </si>
  <si>
    <t>STETHANE_FEED_IntFeed_Compositional_Composition_Mass_ETHANE</t>
  </si>
  <si>
    <t>STETHANE_FEED_IntFeed_Compositional_Composition_Mass_ETHYLENE</t>
  </si>
  <si>
    <t>KT04BT_KD02_Econ_StreamCashFlow</t>
  </si>
  <si>
    <t>BOP_FNG_ABC_HCEFFL_Composition_Mass_TAR</t>
  </si>
  <si>
    <t>BOP_FNG_ABC_HCEFFL_Composition_Mass_TOLUENE</t>
  </si>
  <si>
    <t>BOP_FNG_ABC_HCEFFL_Composition_Mass_VAC</t>
  </si>
  <si>
    <t>BOP_FNG_DEFG_HCEFFL_Composition_Mass_1BUTENE</t>
  </si>
  <si>
    <t>BOP_FNG_DEFG_HCEFFL_Composition_Mass_ACETYLENE</t>
  </si>
  <si>
    <t>BOP_FNG_DEFG_HCEFFL_Composition_Mass_AMYLENES</t>
  </si>
  <si>
    <t>BOP_FNG_DEFG_HCEFFL_Composition_Mass_BENZENE</t>
  </si>
  <si>
    <t>BOP_FNG_DEFG_HCEFFL_Composition_Mass_BUTADIENE</t>
  </si>
  <si>
    <t>BOP_FNG_DEFG_HCEFFL_Composition_Mass_BUTANE</t>
  </si>
  <si>
    <t>BOP_FNG_DEFG_HCEFFL_Composition_Mass_C2BUTENE</t>
  </si>
  <si>
    <t>BOP_FNG_DEFG_HCEFFL_Composition_Mass_CPD</t>
  </si>
  <si>
    <t>FS:Unit["VCM02"]:Efficiency</t>
  </si>
  <si>
    <t>FS:Unit["VCM02"]:ElectPower</t>
  </si>
  <si>
    <t>FS:Unit["VCM02"]:LineAmps</t>
  </si>
  <si>
    <t>FS:Unit["VCM02"]:PowerEconManager:CashFlow</t>
  </si>
  <si>
    <t>FS:Unit["UD203"]:VapFrac</t>
  </si>
  <si>
    <t>FS:Unit["UR01"]:Pres</t>
  </si>
  <si>
    <t>FS:Unit["BOP_PROPANE_DEFG_FURNACES"]:v_QFIR</t>
  </si>
  <si>
    <t>FS:Unit["BOP_WILDGAS_FURNACE"]:v_QFIR</t>
  </si>
  <si>
    <t>FS:Unit["BOP_WILDGAS_FURNACE"]:v_Severity</t>
  </si>
  <si>
    <t>FS:Unit["BOP_WILDGAS_FURNACE"]:v_SHC</t>
  </si>
  <si>
    <t>FS:Unit["BOP_WILDLIQ_FURNACE"]:v_QFIR</t>
  </si>
  <si>
    <t>FS:Unit["BOP_WILDLIQ_FURNACE"]:v_Severity</t>
  </si>
  <si>
    <t>FS:Unit["BOP_WILDLIQ_FURNACE"]:v_SHC</t>
  </si>
  <si>
    <t>FS:Unit["BOPX_FURNACES"]:v_QFIR</t>
  </si>
  <si>
    <t>(Currency/hr)/(psig/hr)</t>
  </si>
  <si>
    <t>FS:Unit["LC01STG1"]:Speed</t>
  </si>
  <si>
    <t>(Currency/hr)/(rpm)</t>
  </si>
  <si>
    <t>PCM02_LineAmps</t>
  </si>
  <si>
    <t>PD07_Pres</t>
  </si>
  <si>
    <t>PD07_Temp</t>
  </si>
  <si>
    <t>XVCM02_LineAmps</t>
  </si>
  <si>
    <t>BOP_FNG_ABC_HCEFFL_Temp</t>
  </si>
  <si>
    <t>BOP_FNG_DEFG_HCEFFL_Temp</t>
  </si>
  <si>
    <t>BOP_FNG_IJ_HCEFFL_Temp</t>
  </si>
  <si>
    <t>BOP_GO_DEFG_HCEFFL_Temp</t>
  </si>
  <si>
    <t>BOP_GO_IJ_HCEFFL_Temp</t>
  </si>
  <si>
    <t>BOP_NAP_ABC_HCEFFL_Temp</t>
  </si>
  <si>
    <t>BOP_NAP_DEFG_HCEFFL_Temp</t>
  </si>
  <si>
    <t>BOP_NAP_IJ_HCEFFL_Temp</t>
  </si>
  <si>
    <t>H2_X_XME16_Pres</t>
  </si>
  <si>
    <t>H2_X_XME16_Temp</t>
  </si>
  <si>
    <t>H2_XMC01_Temp</t>
  </si>
  <si>
    <t>H2_XME13_Pres</t>
  </si>
  <si>
    <t>H2_XME13_Temp</t>
  </si>
  <si>
    <t>FS:Stream["KT01FD"]:Composition["Mass","PROPANE"]</t>
  </si>
  <si>
    <t>FS:Stream["KT01FD"]:Composition["Mass","PROPYLENE"]</t>
  </si>
  <si>
    <t>FS:Stream["KT01FD"]:Composition["Mass","SCGO"]</t>
  </si>
  <si>
    <t>FS:Stream["KT01FD"]:Composition["Mass","STYRENE"]</t>
  </si>
  <si>
    <t>CYCLICS_PRODUCT_Econ_type_Mass_Marginal_MSTYRENE</t>
  </si>
  <si>
    <t>CYCLICS_PRODUCT_Econ_type_Mass_Marginal_NAPHTHALENE</t>
  </si>
  <si>
    <t>BOP_EP_OQ_TLE_SHPSTEAM_Econ_StreamCashFlow</t>
  </si>
  <si>
    <t>BOP_ETHANE_ABCDEFGH_STEAM_Econ_StreamCashFlow</t>
  </si>
  <si>
    <t>BOP_ETHANE_ABCDEGFH_FUEL_Econ_StreamCashFlow</t>
  </si>
  <si>
    <t>BOP_ETHANE_ABCH_BFW_Econ_StreamCashFlow</t>
  </si>
  <si>
    <t>BOP_ETHANE_ABCH_TLE_SHPSTEAM_Econ_StreamCashFlow</t>
  </si>
  <si>
    <t>BOP_ETHANE_OQ_BFW_Econ_StreamCashFlow</t>
  </si>
  <si>
    <t>FS:Stream["KT01FD"]:Composition["Mass","TAR"]</t>
  </si>
  <si>
    <t>FS:Stream["KT01FD"]:Composition["Mass","TOLUENE"]</t>
  </si>
  <si>
    <t>FS:Stream["KT01FD"]:Composition["Mass","VAC"]</t>
  </si>
  <si>
    <t>BOP_GO_IJ_FUEL_Econ_StreamCashFlow</t>
  </si>
  <si>
    <t>BOP_GO_IJ_STEAM_Econ_StreamCashFlow</t>
  </si>
  <si>
    <t>BOP_H2_PRODUCT_Econ_StreamCashFlow</t>
  </si>
  <si>
    <t>BOP_H2FUELCOMPS_PRODUCT_Econ_StreamCashFlow</t>
  </si>
  <si>
    <t>FS:Stream["LC02STG2OUT"]:Composition["Mass","PIPERYLENES"]</t>
  </si>
  <si>
    <t>FS:Stream["LC02STG2OUT"]:Composition["Mass","PROPANE"]</t>
  </si>
  <si>
    <t>FS:Unit["XMCT02"]:ActualWork</t>
  </si>
  <si>
    <t>FS:Unit["XMCT02"]:Efficiency</t>
  </si>
  <si>
    <t>FS:Stream["CYCLICS_PROD"]:Composition["Mass","OTHERC10S"]</t>
  </si>
  <si>
    <t>FS:Stream["CYCLICS_PROD"]:Composition["Mass","OTHERC8S"]</t>
  </si>
  <si>
    <t>FS:Stream["CYCLICS_PROD"]:Composition["Mass","OTHERC9S"]</t>
  </si>
  <si>
    <t>FS:Stream["XVE13COLDSIDEFD"]:Pres</t>
  </si>
  <si>
    <t>FS:Stream["XVE13COLDSIDEFD"]:Temp</t>
  </si>
  <si>
    <t>FS:Unit["BOP_EP_OQ_BFW"]:IntStr:Econ:StreamCashFlow</t>
  </si>
  <si>
    <t>FS:Stream["BDTAR_PROD"]:Composition["Mass","ISOPRENE"]</t>
  </si>
  <si>
    <t>FS:Stream["BENZENE_PROD"]:Flow["StdLiqVol"]</t>
  </si>
  <si>
    <t>M bbl/day</t>
  </si>
  <si>
    <t>FS:Stream["BENZENE_PROD"]:Prop["SpGr"]</t>
  </si>
  <si>
    <t>FS:Stream["BFW_XE05"]:Flow["Mass"]</t>
  </si>
  <si>
    <t>FS:Stream["BOP_CONVH2_PROD"]:Flow["Mass"]</t>
  </si>
  <si>
    <t>BOP_FNG_ABC_HCEFFL_Composition_Mass_OTHERC6S</t>
  </si>
  <si>
    <t>BOP_FNG_ABC_HCEFFL_Composition_Mass_OTHERC7S</t>
  </si>
  <si>
    <t>BOP_FNG_ABC_HCEFFL_Composition_Mass_OTHERC8S</t>
  </si>
  <si>
    <t>BOP_FNG_ABC_HCEFFL_Composition_Mass_OTHERC9S</t>
  </si>
  <si>
    <t>BOP_FNG_ABC_HCEFFL_Composition_Mass_PIPERYLENES</t>
  </si>
  <si>
    <t>BOP_FNG_ABC_HCEFFL_Composition_Mass_PROPANE</t>
  </si>
  <si>
    <t>FS:Stream["TCT01STG1FD"]:Flow["Mass"]</t>
  </si>
  <si>
    <t>FS:Stream["TGL_BOPX"]:Flow["Mass"]</t>
  </si>
  <si>
    <t>FS:Unit["BOP_EP_BCDEFG_FURNACES"]:v_Severity</t>
  </si>
  <si>
    <t>FS:Unit["BOP_EP_OQ_FURNACES"]:v_QFIR</t>
  </si>
  <si>
    <t>FS:Unit["BOP_EP_OQ_FURNACES"]:v_Severity</t>
  </si>
  <si>
    <t>BOP_GO_DEFG_HCEFFL_Composition_Mass_H2</t>
  </si>
  <si>
    <t>BOP_GO_DEFG_HCEFFL_Composition_Mass_IBUTANE</t>
  </si>
  <si>
    <t>BOP_GO_DEFG_HCEFFL_Composition_Mass_INDENE</t>
  </si>
  <si>
    <t>BOP_GO_DEFG_HCEFFL_Composition_Mass_ISOBUTYLENE</t>
  </si>
  <si>
    <t>BOP_GO_DEFG_HCEFFL_Composition_Mass_ISOPRENE</t>
  </si>
  <si>
    <t>BOP_GO_DEFG_HCEFFL_Composition_Mass_MAPD</t>
  </si>
  <si>
    <t>BOP_GO_DEFG_HCEFFL_Composition_Mass_MCPD</t>
  </si>
  <si>
    <t>BOP_GO_DEFG_HCEFFL_Composition_Mass_METHANE</t>
  </si>
  <si>
    <t>BOP_GO_DEFG_HCEFFL_Composition_Mass_MSTYRENE</t>
  </si>
  <si>
    <t>BOP_GO_DEFG_HCEFFL_Composition_Mass_NAPHTHALENE</t>
  </si>
  <si>
    <t>BOP_GO_DEFG_HCEFFL_Composition_Mass_OTHERC10S</t>
  </si>
  <si>
    <t>BOP_GO_DEFG_HCEFFL_Composition_Mass_OTHERC5S</t>
  </si>
  <si>
    <t>BOP_GO_DEFG_HCEFFL_Composition_Mass_OTHERC6S</t>
  </si>
  <si>
    <t>BOP_GO_DEFG_HCEFFL_Composition_Mass_OTHERC7S</t>
  </si>
  <si>
    <t>BENZENE_PRODUCT_Composition_Mass_BENZENE</t>
  </si>
  <si>
    <t>BUTENE_PRODUCT_Econ_type_Mass_Marginal_ISOBUTYLENE</t>
  </si>
  <si>
    <t>C4ACET_PRODUCT_Econ_StreamValue_Mass</t>
  </si>
  <si>
    <t>CLEU_FEED_Econ_StreamValue_Mass</t>
  </si>
  <si>
    <t>CLEU1+2C3_FEED_Econ_StreamValue_Mass</t>
  </si>
  <si>
    <t>CLEU3_FEED_Econ_type_Mass_Marginal_BUTANE</t>
  </si>
  <si>
    <t>CLEU3_FEED_Econ_type_Mass_Marginal_ETHANE</t>
  </si>
  <si>
    <t>CLEU3_FEED_Econ_type_Mass_Marginal_PROPANE</t>
  </si>
  <si>
    <t>BOP_NAP_DEFG_HCEFFL_Composition_Mass_SCGO</t>
  </si>
  <si>
    <t>BOP_NAP_DEFG_HCEFFL_Composition_Mass_STYRENE</t>
  </si>
  <si>
    <t>FS:Unit["1500STEAM_XLCT01"]:IntStr:Econ:StreamValue["Mass"]</t>
  </si>
  <si>
    <t>PCUC135M_Efficiency</t>
  </si>
  <si>
    <t>Update with Results</t>
  </si>
  <si>
    <t>Do not update</t>
  </si>
  <si>
    <t>Update with Inputs</t>
  </si>
  <si>
    <t>WeeklySnapshot</t>
  </si>
  <si>
    <t>XLC01STG3OUT_BOP_Composition_Mass_MAPD</t>
  </si>
  <si>
    <t>XLC01STG3OUT_BOP_Composition_Mass_METHANE</t>
  </si>
  <si>
    <t>XLC01STG3OUT_BOP_Composition_Mass_N2</t>
  </si>
  <si>
    <t>XLC01STG3OUT_BOP_Composition_Mass_OTHERC5S</t>
  </si>
  <si>
    <t>XLC01STG3OUT_BOP_Composition_Mass_OTHERC6S</t>
  </si>
  <si>
    <t>XLC01STG3OUT_BOP_Composition_Mass_OTHERC7S</t>
  </si>
  <si>
    <t>XLC01STG3OUT_BOP_Composition_Mass_OTHERC8S</t>
  </si>
  <si>
    <t>FS:Unit["BTRF_RG_SPLITTER"]:ProductRateFrac["CLEU_BOPFURN"]</t>
  </si>
  <si>
    <t>FS:Unit["BTRF_RG_SPLITTER"]:ProductRateFrac["CLEU_LD04"]</t>
  </si>
  <si>
    <t>FS:Stream["RT01FD"]:Composition["Mass","ISOBUTYLENE"]</t>
  </si>
  <si>
    <t>FS:Stream["RT01FD"]:Composition["Mass","ISOPRENE"]</t>
  </si>
  <si>
    <t>BOP_FNG_ABC_HCEFFL_Composition_Mass_BUTADIENE</t>
  </si>
  <si>
    <t>BOP_FNG_ABC_HCEFFL_Composition_Mass_BUTANE</t>
  </si>
  <si>
    <t>BOP_FNG_ABC_HCEFFL_Composition_Mass_C2BUTENE</t>
  </si>
  <si>
    <t>FS:Unit["1500STEAM_XLCT01"]:Pres</t>
  </si>
  <si>
    <t>FS:Unit["1500STEAM_XLCT01"]:Temp</t>
  </si>
  <si>
    <t>FS:Stream["BOP_FNG_ABC_HCEFFL"]:Composition["Mass","BENZENE"]</t>
  </si>
  <si>
    <t>FS:Stream["BOP_FNG_ABC_HCEFFL"]:Composition["Mass","BUTADIENE"]</t>
  </si>
  <si>
    <t>UT01BT_Composition_Mass_OTHERC10S</t>
  </si>
  <si>
    <t>UT01BT_Composition_Mass_OTHERC9S</t>
  </si>
  <si>
    <t>UT01BT_Composition_Mass_SCGO</t>
  </si>
  <si>
    <t>UT01BT_KT01_Flow_Mass</t>
  </si>
  <si>
    <t>FS:Unit["COE_FEED"]:IntStr:Composition["Mass","ACETYLENE"]</t>
  </si>
  <si>
    <t>FS:Unit["COE_FEED"]:IntStr:Composition["Mass","AMYLENES"]</t>
  </si>
  <si>
    <t>BOP_CTH2_PROD_Composition_Mass_ACETYLENE</t>
  </si>
  <si>
    <t>FS:Unit["BOP_ETHANEFD_SPLITTER"]:ProductRateFrac["ETHANEFD_BOP_ETHANE_HEADER"]</t>
  </si>
  <si>
    <t>BOP_NAP_DEFG_HCEFFL_Composition_Mass_PIPERYLENES</t>
  </si>
  <si>
    <t>BOP_NAP_DEFG_HCEFFL_Composition_Mass_MSTYRENE</t>
  </si>
  <si>
    <t>BOP_GO_DEFG_HCEFFL_Composition_Mass_OTHERC8S</t>
  </si>
  <si>
    <t>BOP_GO_DEFG_HCEFFL_Composition_Mass_OTHERC9S</t>
  </si>
  <si>
    <t>BOP_GO_DEFG_HCEFFL_Composition_Mass_PIPERYLENES</t>
  </si>
  <si>
    <t>BOP_GO_DEFG_HCEFFL_Composition_Mass_PROPANE</t>
  </si>
  <si>
    <t>BOP_GO_DEFG_HCEFFL_Composition_Mass_PROPYLENE</t>
  </si>
  <si>
    <t>FS:Unit["LCT01_660PRODUCT"]:IntStr:Econ:StreamCashFlow</t>
  </si>
  <si>
    <t>LC01STG1_ActualHead</t>
  </si>
  <si>
    <t>LC01STG1_ActualWork</t>
  </si>
  <si>
    <t>LC01STG1_CorrectedVolume</t>
  </si>
  <si>
    <t>FS:Stream["UT01SCN_PROD"]:Composition["Mass","TOLUENE"]</t>
  </si>
  <si>
    <t>FS:Stream["UT01SCN_PROD"]:Flow["Mass"]</t>
  </si>
  <si>
    <t>BOP_NAP_DEFG_HCEFFL_Composition_Mass_1BUTENE</t>
  </si>
  <si>
    <t>BOP_NAP_DEFG_HCEFFL_Composition_Mass_ACETYLENE</t>
  </si>
  <si>
    <t>FS:Stream["XMT03BT_NT01"]:Composition["Mass","CPD"]</t>
  </si>
  <si>
    <t>FS:Stream["XMT03BT_NT01"]:Composition["Mass","C2BUTENE"]</t>
  </si>
  <si>
    <t>LD01_DELTAFD_Flow_Mass</t>
  </si>
  <si>
    <t>LD01BT_Flow_Mass</t>
  </si>
  <si>
    <t>LD01FD_Flow_Mass</t>
  </si>
  <si>
    <t>LD02_DELTAFD_Flow_Mass</t>
  </si>
  <si>
    <t>LD02BT_Flow_Mass</t>
  </si>
  <si>
    <t>LD03_DELTAFD_Flow_Mass</t>
  </si>
  <si>
    <t>LD03BT_Flow_Mass</t>
  </si>
  <si>
    <t>LD04_DELTAFD_Flow_Mass</t>
  </si>
  <si>
    <t>LD04BT_Flow_Mass</t>
  </si>
  <si>
    <t>LD05OH_Flow_Mass</t>
  </si>
  <si>
    <t>LD07BT_LD05_Flow_Mass</t>
  </si>
  <si>
    <t>LE17XFD_Composition_Mass_BUTANE</t>
  </si>
  <si>
    <t>BOP_NAP_DEFG_HCEFFL_Composition_Mass_C2BUTENE</t>
  </si>
  <si>
    <t>ModelLevel</t>
  </si>
  <si>
    <t>BOP_FNG_DEFG_HCEFFL_Composition_Mass_MSTYRENE</t>
  </si>
  <si>
    <t>DTS</t>
  </si>
  <si>
    <t>TT02LIQDIST_Composition_Mass_METHANE</t>
  </si>
  <si>
    <t>TT02LIQDIST_Composition_Mass_PROPANE</t>
  </si>
  <si>
    <t>TT02LIQDIST_Composition_Mass_PROPYLENE</t>
  </si>
  <si>
    <t>TT02LIQDIST_Flow_Mass</t>
  </si>
  <si>
    <t>TT02OH_Composition_Mass_ETHANE</t>
  </si>
  <si>
    <t>TT02OH_Composition_Mass_ETHYLENE</t>
  </si>
  <si>
    <t>TT02OH_Composition_Mass_METHANE</t>
  </si>
  <si>
    <t>TT02OH_Composition_Mass_PROPANE</t>
  </si>
  <si>
    <t>TT02OH_Composition_Mass_PROPYLENE</t>
  </si>
  <si>
    <t>TT02OH_Flow_Mass</t>
  </si>
  <si>
    <t>TT02OH_MT01_Flow_Mass</t>
  </si>
  <si>
    <t>TT02RX_Flow_Mass</t>
  </si>
  <si>
    <t>TT05FD_Composition_Mass_ETHANE</t>
  </si>
  <si>
    <t>FS:Unit["TAR1_PRODUCT"]:IntStr:Econ:StreamCashFlow</t>
  </si>
  <si>
    <t>FS:Unit["TAR2_PRODUCT"]:IntStr:Econ:StreamCashFlow</t>
  </si>
  <si>
    <t>FS:Unit["TC01STG1"]:Speed</t>
  </si>
  <si>
    <t>FS:Unit["TC01STG1"]:TuningVars["Current_Efficiency"]</t>
  </si>
  <si>
    <t>FS:Unit["TC01STG1"]:TuningVars["Specification"]</t>
  </si>
  <si>
    <t>FS:Unit["TC01STG2"]:TuningVars["Current_Efficiency"]</t>
  </si>
  <si>
    <t>FS:Unit["TC01STG2"]:TuningVars["Specification"]</t>
  </si>
  <si>
    <t>FS:Unit["TC01STG3"]:TuningVars["Current_Efficiency"]</t>
  </si>
  <si>
    <t>XMT01OH_Temp</t>
  </si>
  <si>
    <t>XMT03BT_Pres</t>
  </si>
  <si>
    <t>XMT03BT_Temp</t>
  </si>
  <si>
    <t>XMT03FD_X_XME33_Temp</t>
  </si>
  <si>
    <t>XMT03OH_Pres</t>
  </si>
  <si>
    <t>XMT03OH_Temp</t>
  </si>
  <si>
    <t>XMT03RX_Pres</t>
  </si>
  <si>
    <t>XMT03RX_Temp</t>
  </si>
  <si>
    <t>XMT03TP_Pres</t>
  </si>
  <si>
    <t>XMT03TP_Temp</t>
  </si>
  <si>
    <t>XMT04BT_Pres</t>
  </si>
  <si>
    <t>XMT04BT_Temp</t>
  </si>
  <si>
    <t>XMT04BT_X_XME16_Pres</t>
  </si>
  <si>
    <t>XMT04BT_X_XME16_Temp</t>
  </si>
  <si>
    <t>FS:Unit["BTRF_BUTANE_FEED"]:IntStr:Econ:StreamCashFlow</t>
  </si>
  <si>
    <t>FS:Unit["BTRFNONPERM_FEED"]:IntStr:Econ:StreamCashFlow</t>
  </si>
  <si>
    <t>FS:Unit["BTRFNONPERM_FEED"]:IntStr:Econ:StreamValue["Mass"]</t>
  </si>
  <si>
    <t>FS:Unit["BUTENE_PRODUCT"]:IntStr:Econ:StreamCashFlow</t>
  </si>
  <si>
    <t>FS:Unit["BUTENE_PRODUCT"]:IntStr:Econ:StreamValue["Mass"]</t>
  </si>
  <si>
    <t>FS:Unit["C4ACET_PRODUCT"]:IntStr:Econ:StreamCashFlow</t>
  </si>
  <si>
    <t>FS:Unit["C4ACET_PRODUCT"]:IntStr:Econ:StreamValue["Mass"]</t>
  </si>
  <si>
    <t>FS:Unit["CLEU_FEED"]:IntStr:Econ:StreamCashFlow</t>
  </si>
  <si>
    <t>FS:Unit["CLEU_FEED"]:IntStr:Econ:StreamValue["Mass"]</t>
  </si>
  <si>
    <t>FS:Unit["WETSLOP_PROD"]:IntStr:Econ:StreamCashFlow</t>
  </si>
  <si>
    <t>FS:Unit["XE03"]:Side["Tube"]:ProdTemp</t>
  </si>
  <si>
    <t>FS:Unit["XE03_SHPSTEAM"]:IntStr:Econ:StreamCashFlow</t>
  </si>
  <si>
    <t>FS:Unit["XE05"]:Side["Tube"]:ProdTemp</t>
  </si>
  <si>
    <t>FS:Unit["XKD04BT_PRODUCT"]:IntStr:Econ:BulkPrice</t>
  </si>
  <si>
    <t>FS:Stream["STDHAGOIMPORT_FD"]:Flow["Mass"]</t>
  </si>
  <si>
    <t>FS:Stream["STDTGOIMPORT_FD"]:Flow["Mass"]</t>
  </si>
  <si>
    <t>FS:Stream["TAILGAS_XLC01"]:Flow["Mass"]</t>
  </si>
  <si>
    <t>UT301FD_Composition_Mass_OTHERC6S</t>
  </si>
  <si>
    <t>VariableName</t>
  </si>
  <si>
    <t>TT05FD_Composition_Mass_ETHYLENE</t>
  </si>
  <si>
    <t>UD201BT_Flow_Mass</t>
  </si>
  <si>
    <t>UD201OH_Flow_Mass</t>
  </si>
  <si>
    <t>UD203VENT_Flow_Mass</t>
  </si>
  <si>
    <t>UR01BTRECYCLE_Flow_Mass</t>
  </si>
  <si>
    <t>UR201FD_Flow_Mass</t>
  </si>
  <si>
    <t>FS:Unit["PSLGO_FEED"]:IntStr:Econ:StreamCashFlow</t>
  </si>
  <si>
    <t>FS:Stream["BOPX_FURNFD"]:Composition["Mass","ETHANE"]</t>
  </si>
  <si>
    <t>FS:Stream["BOP_NAP_DEFG_HCEFFL"]:Composition["Mass","OTHERC10S"]</t>
  </si>
  <si>
    <t>XME28HOTSIDEOUT_Temp</t>
  </si>
  <si>
    <t>XMR03OUT_Pres</t>
  </si>
  <si>
    <t>XMR03OUT_Temp</t>
  </si>
  <si>
    <t>XMT01BT_Pres</t>
  </si>
  <si>
    <t>XMT01BT_Temp</t>
  </si>
  <si>
    <t>XMT01OH_Pres</t>
  </si>
  <si>
    <t>FS:Stream["BOP_FNG_ABC_HCEFFL"]:Composition["Mass","ACETYLENE"]</t>
  </si>
  <si>
    <t>FS:Stream["BOP_FNG_ABC_HCEFFL"]:Composition["Mass","AMYLENES"]</t>
  </si>
  <si>
    <t>FS:Stream["BOP_FNG_DEFG_HCEFFL"]:Composition["Mass","OTHERC8S"]</t>
  </si>
  <si>
    <t>FS:Stream["BOP_FNG_DEFG_HCEFFL"]:Composition["Mass","OTHERC9S"]</t>
  </si>
  <si>
    <t>FS:Stream["BOP_FNG_DEFG_HCEFFL"]:Composition["Mass","PIPERYLENES"]</t>
  </si>
  <si>
    <t>Model Reference Data</t>
  </si>
  <si>
    <t>Initial</t>
  </si>
  <si>
    <t>Level</t>
  </si>
  <si>
    <t>FS:Stream["XME15AHOTSIDEFD"]:Temp</t>
  </si>
  <si>
    <t>FS:Stream["XME16HOTSIDEFD"]:Temp</t>
  </si>
  <si>
    <t>FS:Stream["XME16HOTSIDEOUT"]:Pres</t>
  </si>
  <si>
    <t>FS:Stream["XME16HOTSIDEOUT"]:Temp</t>
  </si>
  <si>
    <t>FS:Stream["XME24HOTSIDEFD"]:Temp</t>
  </si>
  <si>
    <t>FS:Stream["XME28HOTSIDEFD"]:Flow["Mass"]</t>
  </si>
  <si>
    <t>IMP_GOFINATE_FD_Flow_Mass</t>
  </si>
  <si>
    <t>XMT03FD_Flow_Mass</t>
  </si>
  <si>
    <t>XMT03OH_Flow_Mass</t>
  </si>
  <si>
    <t>XMT03RX_Flow_Mass</t>
  </si>
  <si>
    <t>XMT03TP_Flow_Mass</t>
  </si>
  <si>
    <t>XMT03TP_MoleFrac_PROPANE</t>
  </si>
  <si>
    <t>XMT03TP_MoleFrac_PROPYLENE</t>
  </si>
  <si>
    <t>XMT04BT_Composition_Mass_ETHYLENE</t>
  </si>
  <si>
    <t>XMT04BT_Flow_Mass</t>
  </si>
  <si>
    <t>XMT04FD_Flow_Mass</t>
  </si>
  <si>
    <t>XMT04VENT_Flow_Mass</t>
  </si>
  <si>
    <t>BDUNIT_MOTORS_PowerEconManager_CashFlow</t>
  </si>
  <si>
    <t>BENZENE_PRODUCT_Econ_StreamCashFlow</t>
  </si>
  <si>
    <t>FS:Stream["UT101C5_PROD"]:Composition["Mass","BUTANE"]</t>
  </si>
  <si>
    <t>BOP_NAP_DEFG_HCEFFL_Composition_Mass_NAPHTHALENE</t>
  </si>
  <si>
    <t>FS:Stream["XLCT01STG1FD"]:Flow["Mass"]</t>
  </si>
  <si>
    <t>FS:Stream["XLCT01STG1OUT"]:Temp</t>
  </si>
  <si>
    <t>FS:Stream["XLCT01STG2FD"]:Flow["Mass"]</t>
  </si>
  <si>
    <t>FS:Stream["XMC02KICKBACK"]:Flow["Mass"]</t>
  </si>
  <si>
    <t>FS:Stream["XMCT01FD"]:Pres</t>
  </si>
  <si>
    <t>FS:Stream["XMCT01FD"]:Temp</t>
  </si>
  <si>
    <t>BOPX_BFW_Econ_StreamCashFlow</t>
  </si>
  <si>
    <t>BOPX_FUEL_Econ_StreamCashFlow</t>
  </si>
  <si>
    <t>HPSTEAMPRICE</t>
  </si>
  <si>
    <t>LHVTOHHVMULTIPLIER</t>
  </si>
  <si>
    <t>LPSTEAMPRICE</t>
  </si>
  <si>
    <t>MC01AFDLHV</t>
  </si>
  <si>
    <t>ME28DUTY</t>
  </si>
  <si>
    <t>ME29ME40DUTY</t>
  </si>
  <si>
    <t>MFIL02FUELH2LHV</t>
  </si>
  <si>
    <t>MFIL07FUELH2LHV</t>
  </si>
  <si>
    <t>MPSTEAMPRICE</t>
  </si>
  <si>
    <t>MT04RXRATIO</t>
  </si>
  <si>
    <t>NE01DUTY</t>
  </si>
  <si>
    <t>PC01POWER</t>
  </si>
  <si>
    <t>PC02POWER</t>
  </si>
  <si>
    <t>PCUC125MBASEPOWER</t>
  </si>
  <si>
    <t>PCUC130MBASEPOWER</t>
  </si>
  <si>
    <t>PCUC135MBASEPOWER</t>
  </si>
  <si>
    <t>PE12DUTY</t>
  </si>
  <si>
    <t>PRISMH2BYPASSHOC</t>
  </si>
  <si>
    <t>PRUCAPACITY</t>
  </si>
  <si>
    <t>PSAMETHANE</t>
  </si>
  <si>
    <t>SHPSTEAMENERGYHHV</t>
  </si>
  <si>
    <t>SHPSTEAMPRICE</t>
  </si>
  <si>
    <t>T120PGMINRXFACTOR</t>
  </si>
  <si>
    <t>T120T121CAPACITY</t>
  </si>
  <si>
    <t>T120T121CGPRODUCT</t>
  </si>
  <si>
    <t>T120T121PGPRODUCT</t>
  </si>
  <si>
    <t>T121PGMINRXFACTOR</t>
  </si>
  <si>
    <t>T160CGPRODUCT</t>
  </si>
  <si>
    <t>EP_FEED_IntFeed_Compositional_Composition_Mass_PROPANE</t>
  </si>
  <si>
    <t>EP_FEED_IntFeed_Compositional_Composition_Mass_PROPYLENE</t>
  </si>
  <si>
    <t>ETHANE_FEED_IntFeed_Compositional_Composition_Mass_BUTANE</t>
  </si>
  <si>
    <t>MC01AFD_Composition_Mass_H2</t>
  </si>
  <si>
    <t>MC01AFD_Composition_Mass_METHANE</t>
  </si>
  <si>
    <t>FS:Stream["UT302OH"]:Composition["Mass","OTHERC10S"]</t>
  </si>
  <si>
    <t>FS:Stream["UT302OH"]:Composition["Mass","OTHERC5S"]</t>
  </si>
  <si>
    <t>FS:Stream["UT302OH"]:Composition["Mass","OTHERC6S"]</t>
  </si>
  <si>
    <t>FS:Stream["UT302OH"]:Composition["Mass","OTHERC7S"]</t>
  </si>
  <si>
    <t>FS:Stream["UT302OH"]:Composition["Mass","OTHERC8S"]</t>
  </si>
  <si>
    <t>FS:Stream["UT302OH"]:Composition["Mass","OTHERC9S"]</t>
  </si>
  <si>
    <t>FS:Stream["UT302OH"]:Composition["Mass","PIPERYLENES"]</t>
  </si>
  <si>
    <t>XVC02KICKBACK_Flow_Mass</t>
  </si>
  <si>
    <t>XVCT01_225PROD_Flow_Mass</t>
  </si>
  <si>
    <t>FS:XVC01POWERMPU</t>
  </si>
  <si>
    <t>FS:XVC02POWER</t>
  </si>
  <si>
    <t>FS:XVC02POWERMPU</t>
  </si>
  <si>
    <t>FS:XVE03HOCO</t>
  </si>
  <si>
    <t>FS:KT01BPAAVAILDUTY</t>
  </si>
  <si>
    <t>(Currency/hr)/(MM BTU/hr)</t>
  </si>
  <si>
    <t>M</t>
  </si>
  <si>
    <t>FS:KT01DILSTMAVAILDUTY</t>
  </si>
  <si>
    <t>FS:LC01POWER</t>
  </si>
  <si>
    <t>(Currency/hr)/(HP)</t>
  </si>
  <si>
    <t>FS:LC02POWER</t>
  </si>
  <si>
    <t>FS:PE05PE13DUTY</t>
  </si>
  <si>
    <t>TT02LIQDIST_Composition_Mass_ETHANE</t>
  </si>
  <si>
    <t>FS:Unit["TD07"]:Pres</t>
  </si>
  <si>
    <t>FS:Unit["TD08"]:Pres</t>
  </si>
  <si>
    <t>FS:Unit["TE01"]:Side["Tube"]:Duty</t>
  </si>
  <si>
    <t>UT302OH_Composition_Mass_OTHERC9S</t>
  </si>
  <si>
    <t>FS:Unit["CLEU1+2C3_FEED"]:IntStr:Econ:StreamValue["Mass"]</t>
  </si>
  <si>
    <t>FS:Stream["BOP_GO_IJ_HCEFFL"]:Composition["Mass","OTHERC5S"]</t>
  </si>
  <si>
    <t>FS:Stream["BOP_GO_IJ_HCEFFL"]:Composition["Mass","OTHERC6S"]</t>
  </si>
  <si>
    <t>FS:Stream["CYCLICSBYPASSFD"]:Flow["Mass"]</t>
  </si>
  <si>
    <t>FS:Stream["FURNRGRN2H2_LD01"]:Composition["Mass","H2"]</t>
  </si>
  <si>
    <t>FS:Stream["FURNRGRN2H2_LD01"]:Composition["Mass","N2"]</t>
  </si>
  <si>
    <t>FS:Stream["GDYRAFF_UR201"]:Flow["Mass"]</t>
  </si>
  <si>
    <t>FS:Stream["GENERICGASOIL_FD"]:Flow["Mass"]</t>
  </si>
  <si>
    <t>BOP_WILDLIQ_FUEL_Econ_StreamCashFlow</t>
  </si>
  <si>
    <t>BOP_WILDLIQ_STEAM_Econ_StreamCashFlow</t>
  </si>
  <si>
    <t>USP03BT_Flow_Mass</t>
  </si>
  <si>
    <t>FS:Stream["BOP_CTH2_PROD"]:Prop["HeatComb"]</t>
  </si>
  <si>
    <t>FS:Stream["BOPX_HCEFFL"]:Composition["Mass","METHANE"]</t>
  </si>
  <si>
    <t>FS:FGPRICELHV</t>
  </si>
  <si>
    <t>FS:HPSTEAMPRICE</t>
  </si>
  <si>
    <t>FS:LHVTOHHVMULTIPLIER</t>
  </si>
  <si>
    <t>FS:LPSTEAMPRICE</t>
  </si>
  <si>
    <t>FS:MC01AFDLHV</t>
  </si>
  <si>
    <t>M BTU/lb</t>
  </si>
  <si>
    <t>FS:ME28DUTY</t>
  </si>
  <si>
    <t>MM BTU/hr</t>
  </si>
  <si>
    <t>FS:ME29ME40DUTY</t>
  </si>
  <si>
    <t>FS:Stream["BOP_FNG_ABC_HCEFFL"]:Composition["Mass","NAPHTHALENE"]</t>
  </si>
  <si>
    <t>UpdateInitials</t>
  </si>
  <si>
    <t>Optimization</t>
  </si>
  <si>
    <t>FS:Unit["MT01TP_FLASH"]:Pres</t>
  </si>
  <si>
    <t>FS:Unit["MT01TP_FLASH"]:Temp</t>
  </si>
  <si>
    <t>FS:Unit["MT03BT-FLASH"]:Pres</t>
  </si>
  <si>
    <t>FS:Unit["MT03TP-FLASH"]:Temp</t>
  </si>
  <si>
    <t>FS:Stream["PCUPROPANE_PROD"]:Composition["Mass","ETHANE"]</t>
  </si>
  <si>
    <t>FS:Stream["PCUPROPANE_PROD"]:Composition["Mass","PROPANE"]</t>
  </si>
  <si>
    <t>FS:Stream["PCUPROPANE_PROD"]:Composition["Mass","PROPYLENE"]</t>
  </si>
  <si>
    <t>FS:Stream["PCUPROPANE_PROD"]:Flow["StdLiqVol"]</t>
  </si>
  <si>
    <t>FS:Stream["PS3EXCESSGAS_FD"]:Flow["Mass"]</t>
  </si>
  <si>
    <t>FS:Stream["PS3NEUTRAL100_FD"]:Flow["Mass"]</t>
  </si>
  <si>
    <t>FS:Stream["PS3NEUTRAL75_FD"]:Flow["Mass"]</t>
  </si>
  <si>
    <t>FS:Stream["RT01FD"]:Composition["Mass","VAC"]</t>
  </si>
  <si>
    <t>COE_FEED_Composition_Mass_BUTADIENE</t>
  </si>
  <si>
    <t>COE_FEED_Composition_Mass_BUTANE</t>
  </si>
  <si>
    <t>COE_FEED_Composition_Mass_C2BUTENE</t>
  </si>
  <si>
    <t>COE_FEED_Composition_Mass_CPD</t>
  </si>
  <si>
    <t>COE_FEED_Composition_Mass_ETHANE</t>
  </si>
  <si>
    <t>H2_X_PE09_Composition_Mass_ETHYLENE</t>
  </si>
  <si>
    <t>H2_X_PE09_Composition_Mass_H2</t>
  </si>
  <si>
    <t>H2_X_PE09_Composition_Mass_METHANE</t>
  </si>
  <si>
    <t>H2_X_PE09_Composition_Mass_N2</t>
  </si>
  <si>
    <t>H2_X_PE09_Flow_StdVapVol</t>
  </si>
  <si>
    <t>H2_X_PE09_MoleFrac_H2</t>
  </si>
  <si>
    <t>H2_X_PE09_Prop_HeatComb</t>
  </si>
  <si>
    <t>H2_X_PE09_Prop_Wt</t>
  </si>
  <si>
    <t>H2_X_PE09_TotProp_HeatComb</t>
  </si>
  <si>
    <t>H2_XME13_Flow_Mass</t>
  </si>
  <si>
    <t>H2_XME14_Flow_Mass</t>
  </si>
  <si>
    <t>IBNREACTEDH2_Flow_Mass</t>
  </si>
  <si>
    <t>IBNVENTS_LD01_Flow_Mass</t>
  </si>
  <si>
    <t>ISOPRENE_PROD_Composition_Mass_1BUTENE</t>
  </si>
  <si>
    <t>ISOPRENE_PROD_Composition_Mass_AMYLENES</t>
  </si>
  <si>
    <t>FS:Stream["BOPX_FURNFD"]:Composition["Mass","ISOBUTYLENE"]</t>
  </si>
  <si>
    <t>FS:Stream["XMD03OH"]:Flow["Mass"]</t>
  </si>
  <si>
    <t>BOP_BUTANE_ABC_TLE_SHPSTEAM_Econ_StreamCashFlow</t>
  </si>
  <si>
    <t>BOP_BUTANE_ABCDEF_STEAM_Econ_StreamCashFlow</t>
  </si>
  <si>
    <t>BOP_BUTANE_ABCDEG_FUEL_Econ_StreamCashFlow</t>
  </si>
  <si>
    <t>BOP_C4IMPORT_FEED_Econ_StreamCashFlow</t>
  </si>
  <si>
    <t>BOP_CLEU_O_BFW_Econ_StreamCashFlow</t>
  </si>
  <si>
    <t>BOP_CLEU_O_FUEL_Econ_StreamCashFlow</t>
  </si>
  <si>
    <t>LE17XFD_Composition_Mass_ISOBUTYLENE</t>
  </si>
  <si>
    <t>LE17XFD_Composition_Mass_OTHERC5S</t>
  </si>
  <si>
    <t>VC01STG4OUT_FEED_Econ_StreamCashFlow</t>
  </si>
  <si>
    <t>VC02STG3OUT_FEED_Econ_StreamCashFlow</t>
  </si>
  <si>
    <t>FS:Unit["MD04A"]:Temp</t>
  </si>
  <si>
    <t>XVE05COLDSIDEFD_Temp</t>
  </si>
  <si>
    <t>XVE05HOTSIDEOUT_Pres</t>
  </si>
  <si>
    <t>XVE05HOTSIDEOUT_Temp</t>
  </si>
  <si>
    <t>XVE13COLDSIDEFD_Pres</t>
  </si>
  <si>
    <t>XVE13COLDSIDEFD_Temp</t>
  </si>
  <si>
    <t>XVE13HOTSIDEOUT_Pres</t>
  </si>
  <si>
    <t>XVE13HOTSIDEOUT_Temp</t>
  </si>
  <si>
    <t>XVE14COLDSIDEFD_Temp</t>
  </si>
  <si>
    <t>XVE14COLDSIDEOUT_Pres</t>
  </si>
  <si>
    <t>XVE14COLDSIDEOUT_Temp</t>
  </si>
  <si>
    <t>FS:Stream["KT01FD"]:Composition["Mass","H2"]</t>
  </si>
  <si>
    <t>FS:Stream["KT01FD"]:Composition["Mass","H2O"]</t>
  </si>
  <si>
    <t>FS:Stream["KT01FD"]:Composition["Mass","INDENE"]</t>
  </si>
  <si>
    <t>ASGARD_COND_FD_Flow_Mass</t>
  </si>
  <si>
    <t>BD_PROD_Flow_Mass</t>
  </si>
  <si>
    <t>BDTAR_PROD_Flow_Mass</t>
  </si>
  <si>
    <t>BENZENE_PROD_Flow_Mass</t>
  </si>
  <si>
    <t>BOP_CTH2_PROD_Flow_Mass</t>
  </si>
  <si>
    <t>BOP_EP_FD_Flow_Mass</t>
  </si>
  <si>
    <t>BOP_ETHANE_FD_Flow_Mass</t>
  </si>
  <si>
    <t>FS:Unit["MD04A"]:Pres</t>
  </si>
  <si>
    <t>FS:Stream["BOP_CTH2_PROD"]:Composition["Mass","ACETYLENE"]</t>
  </si>
  <si>
    <t>FS:Stream["BOP_CTH2_PROD"]:Composition["Mass","ETHANE"]</t>
  </si>
  <si>
    <t>FS:Stream["BOP_CTH2_PROD"]:Composition["Mass","ETHYLENE"]</t>
  </si>
  <si>
    <t>FS:Stream["UT301FD"]:Composition["Mass","OTHERC7S"]</t>
  </si>
  <si>
    <t>FS:Stream["UT301FD"]:Composition["Mass","OTHERC8S"]</t>
  </si>
  <si>
    <t>FS:Stream["UT301FD"]:Composition["Mass","OTHERC9S"]</t>
  </si>
  <si>
    <t>FS:Stream["UT301FD"]:Composition["Mass","PIPERYLENES"]</t>
  </si>
  <si>
    <t>XVE03FD_Pres</t>
  </si>
  <si>
    <t>XVE03FD_Temp</t>
  </si>
  <si>
    <t>XVE04HOTSIDEOUT_Pres</t>
  </si>
  <si>
    <t>XVE04HOTSIDEOUT_Temp</t>
  </si>
  <si>
    <t>FS:Stream["BOPX_HCEFFL"]:Composition["Mass","OTHERC5S"]</t>
  </si>
  <si>
    <t>FS:Unit["BOP_WILDLIQ_STEAM"]:IntStr:Econ:StreamCashFlow</t>
  </si>
  <si>
    <t>FS:Unit["BOPX_BFW"]:IntStr:Econ:StreamCashFlow</t>
  </si>
  <si>
    <t>FS:Unit["BOPX_FUEL"]:IntStr:Econ:StreamCashFlow</t>
  </si>
  <si>
    <t>FS:Unit["BOPX_FURNACES"]:v_COP</t>
  </si>
  <si>
    <t>FS:Unit["BOPX_FURNACES"]:v_COT</t>
  </si>
  <si>
    <t>FS:Unit["BOPX_FURNACES"]:v_QIT</t>
  </si>
  <si>
    <t>FS:Stream["NT02RERUN_NT01"]:Flow["Mass"]</t>
  </si>
  <si>
    <t>FS:Stream["NT03RX"]:Flow["Mass"]</t>
  </si>
  <si>
    <t>FS:Stream["NT03TP"]:Pres</t>
  </si>
  <si>
    <t>FS:Stream["NT03TP"]:Temp</t>
  </si>
  <si>
    <t>FS:Stream["PC01AFD"]:Flow["Mass"]</t>
  </si>
  <si>
    <t>FS:Stream["PC01AFD"]:MolarFlow</t>
  </si>
  <si>
    <t>lb-mol/hr</t>
  </si>
  <si>
    <t>FS:Stream["PC01BFD"]:Flow["Mass"]</t>
  </si>
  <si>
    <t>Current Database:</t>
  </si>
  <si>
    <t>Case Name</t>
  </si>
  <si>
    <t>Case Mode</t>
  </si>
  <si>
    <t>Last Run</t>
  </si>
  <si>
    <t>Run Status</t>
  </si>
  <si>
    <t>FS:Unit["TC01STG4"]:TuningVars["Specification"]</t>
  </si>
  <si>
    <t>FS:Unit["TC01STG4OUT_SINK"]:IntStr:Econ:StreamCashFlow</t>
  </si>
  <si>
    <t>FS:Unit["TCT01_50PRODUCT"]:IntStr:Econ:StreamCashFlow</t>
  </si>
  <si>
    <t>FS:Unit["TCT01_50PRODUCT"]:IntStr:Econ:StreamValue["Mass"]</t>
  </si>
  <si>
    <t>FS:Stream["BOP_NAP_IJ_HCEFFL"]:Composition["Mass","AMYLENES"]</t>
  </si>
  <si>
    <t>FS:Stream["BOP_NAP_IJ_HCEFFL"]:Composition["Mass","BENZENE"]</t>
  </si>
  <si>
    <t>FS:Stream["BOP_NAP_IJ_HCEFFL"]:Composition["Mass","BUTADIENE"]</t>
  </si>
  <si>
    <t>TT02BT_Composition_Mass_1BUTENE</t>
  </si>
  <si>
    <t>TT02BT_Composition_Mass_C2BUTENE</t>
  </si>
  <si>
    <t>TT02BT_Composition_Mass_ETHANE</t>
  </si>
  <si>
    <t>FS:Unit["XKE02"]:Pres</t>
  </si>
  <si>
    <t>FS:Unit["XKT01"]:Temp</t>
  </si>
  <si>
    <t>FS:Unit["XKT01_DELTA_FEED"]:IntStr:Econ:StreamCashFlow</t>
  </si>
  <si>
    <t>FS:Unit["XLC01STG1"]:ActualWork</t>
  </si>
  <si>
    <t>FS:Unit["XLC01STG1"]:PolytropicEff</t>
  </si>
  <si>
    <t>FS:Unit["XLC01STG1"]:PolytropicHead</t>
  </si>
  <si>
    <t>FS:Unit["XLC01STG1"]:Speed</t>
  </si>
  <si>
    <t>FS:Unit["XLC01STG2"]:ActualWork</t>
  </si>
  <si>
    <t>FS:Unit["XLC01STG2"]:PolytropicEff</t>
  </si>
  <si>
    <t>FS:Unit["XLC01STG2"]:PolytropicHead</t>
  </si>
  <si>
    <t>FS:Unit["XLC01STG3"]:ActualWork</t>
  </si>
  <si>
    <t>FS:Unit["XLC01STG3"]:PolytropicEff</t>
  </si>
  <si>
    <t>FS:Unit["XLC01STG3"]:PolytropicHead</t>
  </si>
  <si>
    <t>COE_FEED_Composition_Mass_MCPD</t>
  </si>
  <si>
    <t>1500STEAM_TCT01_Pres</t>
  </si>
  <si>
    <t>1500STEAM_TCT01_Temp</t>
  </si>
  <si>
    <t>1500STEAM_XLCT01_Pres</t>
  </si>
  <si>
    <t>FS:Stream["UT101C5_PROD"]:Composition["Mass","C2BUTENE"]</t>
  </si>
  <si>
    <t>FS:Stream["UT101C5_PROD"]:Composition["Mass","CPD"]</t>
  </si>
  <si>
    <t>FS:Stream["UT101C5_PROD"]:Composition["Mass","ISOPRENE"]</t>
  </si>
  <si>
    <t>FS:Stream["UT101C5_PROD"]:Composition["Mass","MCPD"]</t>
  </si>
  <si>
    <t>FS:Stream["UT101C5_PROD"]:Composition["Mass","OTHERC5S"]</t>
  </si>
  <si>
    <t>FS:Stream["UT101C5_PROD"]:Composition["Mass","OTHERC6S"]</t>
  </si>
  <si>
    <t>FS:Stream["UT101C5_PROD"]:Composition["Mass","PIPERYLENES"]</t>
  </si>
  <si>
    <t>FS:Stream["UT101C5_PROD"]:Composition["Mass","VAC"]</t>
  </si>
  <si>
    <t>FS:Stream["UT101C5_PROD"]:Prop["SpGr"]</t>
  </si>
  <si>
    <t>FS:Stream["UT101FD"]:Flow["Mass"]</t>
  </si>
  <si>
    <t>FS:Stream["UT101VENT"]:Flow["Mass"]</t>
  </si>
  <si>
    <t>FS:Stream["UT201BT"]:Flow["Mass"]</t>
  </si>
  <si>
    <t>BOP_NAP_DEFG_FURNACES_v_Severity</t>
  </si>
  <si>
    <t>BOP_NAP_DEFG_FURNACES_v_SHC</t>
  </si>
  <si>
    <t>BOP_NAP_IJ_FURNACES_v_Severity</t>
  </si>
  <si>
    <t>BOP_NAP_IJ_FURNACES_v_SHC</t>
  </si>
  <si>
    <t>LC02STG2OUT_Composition_Mass_METHANE</t>
  </si>
  <si>
    <t>LC02STG2OUT_Composition_Mass_MSTYRENE</t>
  </si>
  <si>
    <t>LC02STG2OUT_Composition_Mass_N2</t>
  </si>
  <si>
    <t>LC02STG2OUT_Composition_Mass_NAPHTHALENE</t>
  </si>
  <si>
    <t>LC02STG2OUT_Composition_Mass_OTHERC10S</t>
  </si>
  <si>
    <t>LC02STG2OUT_Composition_Mass_OTHERC5S</t>
  </si>
  <si>
    <t>LC02STG2OUT_Composition_Mass_OTHERC6S</t>
  </si>
  <si>
    <t>LC02STG2OUT_Composition_Mass_OTHERC7S</t>
  </si>
  <si>
    <t>XMT04BT_XME16_Pres</t>
  </si>
  <si>
    <t>XMT04BT_XME16_Temp</t>
  </si>
  <si>
    <t>XMT04FD_Temp</t>
  </si>
  <si>
    <t>XMT04VENT_Pres</t>
  </si>
  <si>
    <t>FS:XMC01XMC02POWERMPU</t>
  </si>
  <si>
    <t>FS:XME03OUTPRESSURE</t>
  </si>
  <si>
    <t>FS:XME14C2RMINUS149FDUTY</t>
  </si>
  <si>
    <t>FS:XME14HOTSIDEAPPROACH</t>
  </si>
  <si>
    <t>FS:XME15C2RMINUS117FDUTY</t>
  </si>
  <si>
    <t>FS:XME15C2RMINUS76FDUTY</t>
  </si>
  <si>
    <t>FS:XME16HOTSIDEOUTTARGET</t>
  </si>
  <si>
    <t>FS:Unit["PS3NEUTRAL75_FEED"]:IntStr:Econ:StreamCashFlow</t>
  </si>
  <si>
    <t>FS:Unit["LCT01_660PRODUCT"]:IntStr:Econ:StreamValue["Mass"]</t>
  </si>
  <si>
    <t>FS:Unit["LCT02_660PRODUCT"]:IntStr:Econ:StreamCashFlow</t>
  </si>
  <si>
    <t>FS:Unit["LCT02_660PRODUCT"]:IntStr:Econ:StreamValue["Mass"]</t>
  </si>
  <si>
    <t>FS:Unit["LKGO_FEED"]:IntStr:Econ:StreamCashFlow</t>
  </si>
  <si>
    <t>XVE01_Side_Tube_Pres</t>
  </si>
  <si>
    <t>TC01STG4FD_Flow_Mass</t>
  </si>
  <si>
    <t>TC01STG4FD_Flow_Vol</t>
  </si>
  <si>
    <t>BOP_WILDGAS_TLE_SHPSTEAM_Econ_StreamCashFlow</t>
  </si>
  <si>
    <t>BOP_WILDLIQ_ABC_TLE_SHPSTEAM_Econ_StreamCashFlow</t>
  </si>
  <si>
    <t>BOP_WILDLIQ_BFW_Econ_StreamCashFlow</t>
  </si>
  <si>
    <t>BOP_WILDLIQ_FEED_Econ_BulkPrice</t>
  </si>
  <si>
    <t>FS:Unit["BENZENE_PRODUCT"]:IntStr:Composition["Mass","CPD"]</t>
  </si>
  <si>
    <t>FS:Unit["BENZENE_PRODUCT"]:IntStr:Composition["Mass","MCPD"]</t>
  </si>
  <si>
    <t>FS:Unit["BENZENE_PRODUCT"]:IntStr:Composition["Mass","OTHERC5S"]</t>
  </si>
  <si>
    <t>FS:Unit["BENZENE_PRODUCT"]:IntStr:Composition["Mass","OTHERC6S"]</t>
  </si>
  <si>
    <t>BOP_FNG_ABC_HCEFFL_Composition_Mass_MCPD</t>
  </si>
  <si>
    <t>FS:Stream["BOP_NAP_ABC_HCEFFL"]:Composition["Mass","OTHERC5S"]</t>
  </si>
  <si>
    <t>FS:Stream["BOP_NAP_ABC_HCEFFL"]:Composition["Mass","OTHERC6S"]</t>
  </si>
  <si>
    <t>FS:Stream["BOP_NAP_ABC_HCEFFL"]:Composition["Mass","OTHERC7S"]</t>
  </si>
  <si>
    <t>FS:Stream["BOP_NAP_ABC_HCEFFL"]:Composition["Mass","OTHERC8S"]</t>
  </si>
  <si>
    <t>FS:Stream["BOP_NAP_ABC_HCEFFL"]:Composition["Mass","OTHERC9S"]</t>
  </si>
  <si>
    <t>FS:Stream["BOP_FNG_IJ_HCEFFL"]:Composition["Mass","C2BUTENE"]</t>
  </si>
  <si>
    <t>FS:Stream["BOP_FNG_IJ_HCEFFL"]:Composition["Mass","CPD"]</t>
  </si>
  <si>
    <t>FS:Stream["BOP_NAP_IJ_HCEFFL"]:Composition["Mass","BUTANE"]</t>
  </si>
  <si>
    <t>FS:Stream["BOP_NAP_IJ_HCEFFL"]:Composition["Mass","C2BUTENE"]</t>
  </si>
  <si>
    <t>FS:Stream["BOP_NAP_IJ_HCEFFL"]:Composition["Mass","CPD"]</t>
  </si>
  <si>
    <t>FS:Stream["BOP_NAP_IJ_HCEFFL"]:Composition["Mass","ETHANE"]</t>
  </si>
  <si>
    <t>FS:Stream["BOP_NAP_IJ_HCEFFL"]:Composition["Mass","ETHYLENE"]</t>
  </si>
  <si>
    <t>FS:Stream["BOP_NAP_IJ_HCEFFL"]:Composition["Mass","H2"]</t>
  </si>
  <si>
    <t>FS:Stream["BOP_NAP_IJ_HCEFFL"]:Composition["Mass","IBUTANE"]</t>
  </si>
  <si>
    <t>FS:Stream["BOP_NAP_IJ_HCEFFL"]:Composition["Mass","INDENE"]</t>
  </si>
  <si>
    <t>NT02OH_SPLITTER_ProductRate_NT02OH_TT03</t>
  </si>
  <si>
    <t>NT02OH_SPLITTER_ProductRate_NT02OH_PCU</t>
  </si>
  <si>
    <t>FS:Stream["LC02STG2OUT"]:Composition["Mass","MCPD"]</t>
  </si>
  <si>
    <t>FS:Stream["LC02STG2OUT"]:Composition["Mass","METHANE"]</t>
  </si>
  <si>
    <t>FS:Stream["LC02STG2OUT"]:Composition["Mass","MSTYRENE"]</t>
  </si>
  <si>
    <t>FS:Stream["LC02STG2OUT"]:Composition["Mass","N2"]</t>
  </si>
  <si>
    <t>FS:Stream["LC02STG2OUT"]:Composition["Mass","NAPHTHALENE"]</t>
  </si>
  <si>
    <t>FS:Stream["LC02STG2OUT"]:Composition["Mass","OTHERC10S"]</t>
  </si>
  <si>
    <t>FS:Stream["LC02STG2OUT"]:Composition["Mass","OTHERC5S"]</t>
  </si>
  <si>
    <t>FS:Stream["LC02STG2OUT"]:Composition["Mass","OTHERC6S"]</t>
  </si>
  <si>
    <t>FS:Stream["LC02STG2OUT"]:Composition["Mass","OTHERC7S"]</t>
  </si>
  <si>
    <t>FS:Stream["LC02STG2OUT"]:Composition["Mass","OTHERC8S"]</t>
  </si>
  <si>
    <t>Secondary
DataSource</t>
  </si>
  <si>
    <t>Secondary
DataSource_Site</t>
  </si>
  <si>
    <t>FS:Stream["LE17XFD"]:Composition["Mass","OTHERC5S"]</t>
  </si>
  <si>
    <t>BOP_FNG_IJ_HCEFFL_Composition_Mass_1BUTENE</t>
  </si>
  <si>
    <t>BOP_FNG_IJ_HCEFFL_Composition_Mass_ACETYLENE</t>
  </si>
  <si>
    <t>BOP_FNG_IJ_HCEFFL_Composition_Mass_AMYLENES</t>
  </si>
  <si>
    <t>BOP_FNG_IJ_HCEFFL_Composition_Mass_BENZENE</t>
  </si>
  <si>
    <t>BOP_CLEU_O_STEAM_FEED_Econ_StreamCashFlow</t>
  </si>
  <si>
    <t>BOP_CLEU_O_TLE_SHPSTEAM_Econ_StreamCashFlow</t>
  </si>
  <si>
    <t>BOP_CTH2_PRODUCT_Econ_StreamCashFlow</t>
  </si>
  <si>
    <t>BOP_EP_BC_BFW_Econ_StreamCashFlow</t>
  </si>
  <si>
    <t>BOP_EP_BC_TLE_SHPSTEAM_Econ_StreamCashFlow</t>
  </si>
  <si>
    <t>BOP_EP_BCDEFG_STEAM_Econ_StreamCashFlow</t>
  </si>
  <si>
    <t>BOP_EP_BCDEGF_FUEL_Econ_StreamCashFlow</t>
  </si>
  <si>
    <t>BOP_EP_OQ_BFW_Econ_StreamCashFlow</t>
  </si>
  <si>
    <t>BOP_EP_OQ_FUEL_Econ_StreamCashFlow</t>
  </si>
  <si>
    <t>FS:Stream["XLC01STG3OUT_BOP"]:Composition["Mass","BENZENE"]</t>
  </si>
  <si>
    <t>FS:Stream["XLC01STG3OUT_BOP"]:Composition["Mass","BUTADIENE"]</t>
  </si>
  <si>
    <t>FS:Stream["XLC01STG3OUT_BOP"]:Composition["Mass","BUTANE"]</t>
  </si>
  <si>
    <t>FS:Stream["XLC01STG3OUT_BOP"]:Composition["Mass","C2BUTENE"]</t>
  </si>
  <si>
    <t>FS:Stream["XLC01STG3OUT_BOP"]:Composition["Mass","CPD"]</t>
  </si>
  <si>
    <t>FS:Stream["XLC01STG3OUT_BOP"]:Composition["Mass","ETHANE"]</t>
  </si>
  <si>
    <t>FS:Stream["XLC01STG3OUT_BOP"]:Composition["Mass","ETHYLENE"]</t>
  </si>
  <si>
    <t>FS:Stream["XLC01STG3OUT_BOP"]:Composition["Mass","H2"]</t>
  </si>
  <si>
    <t>FS:Stream["XLC01STG3OUT_BOP"]:Composition["Mass","IBUTANE"]</t>
  </si>
  <si>
    <t>FS:Stream["XLC01STG3OUT_BOP"]:Composition["Mass","ISOBUTYLENE"]</t>
  </si>
  <si>
    <t>FS:Unit["KD02DILSTM_PRODUCT"]:IntStr:Econ:StreamValue["Mass"]</t>
  </si>
  <si>
    <t>FS:Stream["BOP_GO_DEFG_HCEFFL"]:Composition["Mass","ETHYLENE"]</t>
  </si>
  <si>
    <t>FS:Stream["BOP_GO_DEFG_HCEFFL"]:Composition["Mass","H2"]</t>
  </si>
  <si>
    <t>FS:Stream["BOP_FNG_ABC_HCEFFL"]:Composition["Mass","OTHERC10S"]</t>
  </si>
  <si>
    <t>KT01FD_Composition_Mass_ETHANE</t>
  </si>
  <si>
    <t>KT01FD_Composition_Mass_ETHYLENE</t>
  </si>
  <si>
    <t>KT01FD_Composition_Mass_H2</t>
  </si>
  <si>
    <t>KT01FD_Composition_Mass_H2O</t>
  </si>
  <si>
    <t>KT01FD_Composition_Mass_INDENE</t>
  </si>
  <si>
    <t>KT01FD_Composition_Mass_ISOPRENE</t>
  </si>
  <si>
    <t>KT01FD_Composition_Mass_MAPD</t>
  </si>
  <si>
    <t>KT01FD_Composition_Mass_MCPD</t>
  </si>
  <si>
    <t>NT01OH_XMT03_ALTPRD_Composition_Mass_ETHANE</t>
  </si>
  <si>
    <t>BOP_C4IMPORT_FEED_Econ_type_Mass_Marginal_BUTADIENE</t>
  </si>
  <si>
    <t>ME23+MD11_Temp</t>
  </si>
  <si>
    <t>Start Date/Time</t>
  </si>
  <si>
    <t>End Date/Time</t>
  </si>
  <si>
    <t>XMT03BT_NT01_Flow_Mass</t>
  </si>
  <si>
    <t>XMT04BT_X_XME16_Flow_Mass</t>
  </si>
  <si>
    <t>XMT04RX_Flow_Mass</t>
  </si>
  <si>
    <t>XMT04TP_Flow_Mass</t>
  </si>
  <si>
    <t>XVE14HOTSIDEFD_Flow_Mass</t>
  </si>
  <si>
    <t>XZD09FD_Flow_Mass</t>
  </si>
  <si>
    <t>BOP_C4IMPORT_FEED_Flow_Mass</t>
  </si>
  <si>
    <t>SCGO_PRODUCT_Flow_Mass</t>
  </si>
  <si>
    <t>XLC01STG3OUT_SPLITTER_ProductRate_XLC01STG3OUT_BOP</t>
  </si>
  <si>
    <t>BOP_NAP_DEFG_HCEFFL_Composition_Mass_TAR</t>
  </si>
  <si>
    <t>BOP_NAP_DEFG_HCEFFL_Composition_Mass_TOLUENE</t>
  </si>
  <si>
    <t>FS:Stream["BOPTG_DELTAFD"]:Flow["Mass"]</t>
  </si>
  <si>
    <t>FS:Unit["XME15AHOTSIDE+XMD02"]:Pres</t>
  </si>
  <si>
    <t>FS:Unit["XME23+XMD11"]:Duty</t>
  </si>
  <si>
    <t>FS:Unit["XME24"]:Side["Shell"]:Duty</t>
  </si>
  <si>
    <t>FS:Unit["XME24"]:Side["Shell"]:Pres</t>
  </si>
  <si>
    <t>FS:Unit["XME24"]:Side["Shell"]:ProdTemp</t>
  </si>
  <si>
    <t>FS:Unit["XME24"]:Side["Tube"]:Pres</t>
  </si>
  <si>
    <t>FS:Unit["XME24"]:Side["Tube"]:ProdTemp</t>
  </si>
  <si>
    <t>AMOCO_NAP_FEED_Econ_BulkPrice</t>
  </si>
  <si>
    <t>XMT03BT_ALTPROD_Econ_type_Mass_Marginal_1BUTENE</t>
  </si>
  <si>
    <t>BOP_CTH2_PROD_Composition_Mass_ETHANE</t>
  </si>
  <si>
    <t>BOP_CTH2_PROD_Composition_Mass_ETHYLENE</t>
  </si>
  <si>
    <t>BOP_CTH2_PROD_Composition_Mass_H2</t>
  </si>
  <si>
    <t>BOP_CTH2_PROD_Composition_Mass_METHANE</t>
  </si>
  <si>
    <t>BOP_CTH2_PROD_Composition_Mass_N2</t>
  </si>
  <si>
    <t>FS:Unit["TT04TP-FLASH"]:Pres</t>
  </si>
  <si>
    <t>FS:Unit["TT04TP-FLASH"]:Temp</t>
  </si>
  <si>
    <t>FS:Unit["TT05TP-FLASH"]:Pres</t>
  </si>
  <si>
    <t>FS:Unit["TT05TP-FLASH"]:Temp</t>
  </si>
  <si>
    <t>FS:Unit["ISOPRENE_PRODUCT"]:IntStr:Econ:type["Mass"]:Marginal["AMYLENES"]</t>
  </si>
  <si>
    <t>FS:Unit["ISOPRENE_PRODUCT"]:IntStr:Econ:type["Mass"]:Marginal["CPD"]</t>
  </si>
  <si>
    <t>XMT03BT_ALTPROD_Econ_type_Mass_Marginal_ISOBUTYLENE</t>
  </si>
  <si>
    <t>XMT03BT_ALTPROD_Econ_type_Mass_Marginal_ISOPRENE</t>
  </si>
  <si>
    <t>XMT03BT_ALTPROD_Econ_type_Mass_Marginal_MAPD</t>
  </si>
  <si>
    <t>XMT03BT_ALTPROD_Econ_type_Mass_Marginal_OTHERC5S</t>
  </si>
  <si>
    <t>XMT03BT_ALTPROD_Econ_type_Mass_Marginal_OTHERC6S</t>
  </si>
  <si>
    <t>XMT03BT_ALTPROD_Econ_type_Mass_Marginal_PIPERYLENES</t>
  </si>
  <si>
    <t>XMT03BT_ALTPROD_Econ_type_Mass_Marginal_PROPANE</t>
  </si>
  <si>
    <t>XMT03BT_ALTPROD_Econ_type_Mass_Marginal_PROPYLENE</t>
  </si>
  <si>
    <t>XMT03BT_ALTPROD_Econ_type_Mass_Marginal_VAC</t>
  </si>
  <si>
    <t>XMT03BT_SPLITTER_ProductRateFrac_XMT03BT_XME35</t>
  </si>
  <si>
    <t>FS:Stream["BOP_CTH2_PROD"]:Prop["Wt"]</t>
  </si>
  <si>
    <t>lb/lb-mol</t>
  </si>
  <si>
    <t>FS:Stream["BOP_DELTAFD_DEFG"]:Flow["Mass"]</t>
  </si>
  <si>
    <t>FS:Unit["COE_FEED"]:IntStr:Composition["Mass","OTHERC5S"]</t>
  </si>
  <si>
    <t>FS:Unit["COE_FEED"]:IntStr:Composition["Mass","OTHERC6S"]</t>
  </si>
  <si>
    <t>FS:Unit["COE_FEED"]:IntStr:Composition["Mass","OTHERC7S"]</t>
  </si>
  <si>
    <t>FS:Unit["COE_FEED"]:IntStr:Composition["Mass","OTHERC8S"]</t>
  </si>
  <si>
    <t>FS:Stream["BOP_FNG_IJ_HCEFFL"]:Composition["Mass","OTHERC8S"]</t>
  </si>
  <si>
    <t>FS:Stream["BOP_FNG_IJ_HCEFFL"]:Composition["Mass","OTHERC9S"]</t>
  </si>
  <si>
    <t>Snapshot</t>
  </si>
  <si>
    <t>FS:Unit["XVE06-COLDSIDE"]:Side["Tube"]:ProdTemp</t>
  </si>
  <si>
    <t>FS:Unit["XVE06-HOTSIDE"]:Side["Tube"]:Duty</t>
  </si>
  <si>
    <t>FS:Unit["XVE06-HOTSIDE"]:Side["Tube"]:Pres</t>
  </si>
  <si>
    <t>FS:Unit["XVE06-HOTSIDE"]:Side["Tube"]:PresDrop</t>
  </si>
  <si>
    <t>UT302OH_Composition_Mass_SCGO</t>
  </si>
  <si>
    <t>UT302OH_Composition_Mass_STYRENE</t>
  </si>
  <si>
    <t>UT302OH_Composition_Mass_TOLUENE</t>
  </si>
  <si>
    <t>VC01STG1FD_Flow_Mass</t>
  </si>
  <si>
    <t>VC01STG2FD_Flow_Mass</t>
  </si>
  <si>
    <t>VC01STG3FD_Flow_Mass</t>
  </si>
  <si>
    <t>VC01STG4FD_Flow_Mass</t>
  </si>
  <si>
    <t>VC02STG1FD_Flow_Mass</t>
  </si>
  <si>
    <t>VC02STG2FD_Flow_Mass</t>
  </si>
  <si>
    <t>VC02STG3FD_Flow_Mass</t>
  </si>
  <si>
    <t>VCT01_225PROD_Flow_Mass</t>
  </si>
  <si>
    <t>VCT01STG1FD_Flow_Mass</t>
  </si>
  <si>
    <t>XKP013TG_XKT01_Flow_StdVapVol</t>
  </si>
  <si>
    <t>XKT01_DELTA_FD_Flow_Mass</t>
  </si>
  <si>
    <t>XLC01KICKBACK_Flow_Mass</t>
  </si>
  <si>
    <t>XLC01STG1OUT_Flow_Mass</t>
  </si>
  <si>
    <t>XLC01STG2OUT_Flow_Mass</t>
  </si>
  <si>
    <t>XLC01STG3OUT_Flow_Mass</t>
  </si>
  <si>
    <t>XLC01STG3OUT_BOP_Composition_Mass_1BUTENE</t>
  </si>
  <si>
    <t>XLC01STG3OUT_BOP_Composition_Mass_ACETYLENE</t>
  </si>
  <si>
    <t>XLC01STG3OUT_BOP_Composition_Mass_AMYLENES</t>
  </si>
  <si>
    <t>XLC01STG3OUT_BOP_Composition_Mass_BENZENE</t>
  </si>
  <si>
    <t>FS:Unit["1500STEAM_LCT01FEED"]:IntStr:Econ:StreamValue["Mass"]</t>
  </si>
  <si>
    <t>FS:Unit["1500STEAM_LCT02FEED"]:IntStr:Econ:StreamCashFlow</t>
  </si>
  <si>
    <t>FS:Stream["BOP_EP_FD"]:Flow["Mass"]</t>
  </si>
  <si>
    <t>FS:Stream["BOP_PROPANE_FD"]:Flow["Mass"]</t>
  </si>
  <si>
    <t>FS:Stream["DS_BUTANE_FD"]:Flow["Mass"]</t>
  </si>
  <si>
    <t>FS:Stream["BTRF_BUTANE_FD"]:Flow["Mass"]</t>
  </si>
  <si>
    <t>FS:Stream["BTCP_RAFF_FD"]:Flow["Mass"]</t>
  </si>
  <si>
    <t>FS:Stream["ZTK05FD_KT01"]:Flow["Mass"]</t>
  </si>
  <si>
    <t>FS:Unit["NT01OH_XMT03_ALTPROD"]:IntStr:Econ:type["Mass"]:Marginal["BUTADIENE"]</t>
  </si>
  <si>
    <t>FS:Unit["NT01OH_XMT03_ALTPROD"]:IntStr:Econ:type["Mass"]:Marginal["ETHANE"]</t>
  </si>
  <si>
    <t>FS:Unit["NT01OH_XMT03_ALTPROD"]:IntStr:Econ:type["Mass"]:Marginal["MAPD"]</t>
  </si>
  <si>
    <t>FS:Stream["H2_X_PE09"]:MoleFrac["H2"]</t>
  </si>
  <si>
    <t>FS:Stream["H2_X_PE09"]:Prop["HeatComb"]</t>
  </si>
  <si>
    <t>BTU/lb-mol</t>
  </si>
  <si>
    <t>XMT03BTC2H6</t>
  </si>
  <si>
    <t>XMT03RXRATIO</t>
  </si>
  <si>
    <t>XMT03TPC3H6</t>
  </si>
  <si>
    <t>XMT04BTC2H4</t>
  </si>
  <si>
    <t>XMT04OHC2H6</t>
  </si>
  <si>
    <t>FS:Stream["XME01HOTSIDEOUT"]:Temp</t>
  </si>
  <si>
    <t>FS:Stream["XME02FD"]:Pres</t>
  </si>
  <si>
    <t>FS:Stream["XME02FD"]:Temp</t>
  </si>
  <si>
    <t>FS:Stream["XME03FD"]:Pres</t>
  </si>
  <si>
    <t>FS:Stream["XME03FD"]:Temp</t>
  </si>
  <si>
    <t>FS:Stream["XME03OUT"]:Temp</t>
  </si>
  <si>
    <t>FS:Unit["NT01OH_XMT03_ALTPROD"]:IntStr:Econ:type["Mass"]:Marginal["PROPANE"]</t>
  </si>
  <si>
    <t>FS:Unit["NT01OH_XMT03_ALTPROD"]:IntStr:Econ:type["Mass"]:Marginal["PROPYLENE"]</t>
  </si>
  <si>
    <t>FS:Unit["LC01STG3"]:PolytropicHead</t>
  </si>
  <si>
    <t>FS:Unit["LC01STG3"]:PolytropicWork</t>
  </si>
  <si>
    <t>FS:Unit["LC01STG3"]:PresRatio</t>
  </si>
  <si>
    <t>FS:Stream["IMP_RAFF_FD"]:Flow["Mass"]</t>
  </si>
  <si>
    <t>FS:Stream["IMP_NAP_FD"]:Flow["Mass"]</t>
  </si>
  <si>
    <t>FS:Stream["ALGERIAN_COND_FD"]:Flow["Mass"]</t>
  </si>
  <si>
    <t>BOPX_HCEFFL_Composition_Mass_ISOBUTYLENE</t>
  </si>
  <si>
    <t>BOPX_HCEFFL_Composition_Mass_ISOPRENE</t>
  </si>
  <si>
    <t>BOPX_HCEFFL_Composition_Mass_MAPD</t>
  </si>
  <si>
    <t>BOPX_HCEFFL_Composition_Mass_METHANE</t>
  </si>
  <si>
    <t>FS:Stream["XLC01STG3OUT_BOP"]:Composition["Mass","OTHERC5S"]</t>
  </si>
  <si>
    <t>FS:Stream["XLC01STG3OUT_BOP"]:Composition["Mass","N2"]</t>
  </si>
  <si>
    <t>MC01AFD_TotProp_HeatComb</t>
  </si>
  <si>
    <t>MC03FD_Flow_Vol</t>
  </si>
  <si>
    <t>FS:Stream["UT302OH"]:Composition["Mass","ISOPRENE"]</t>
  </si>
  <si>
    <t>FS:Stream["UT302OH"]:Composition["Mass","MCPD"]</t>
  </si>
  <si>
    <t>FS:Stream["UT302OH"]:Composition["Mass","MSTYRENE"]</t>
  </si>
  <si>
    <t>FS:Stream["UT302OH"]:Composition["Mass","NAPHTHALENE"]</t>
  </si>
  <si>
    <t>FS:Unit["BOP_FNG_DEFG_STEAM"]:IntStr:Econ:StreamCashFlow</t>
  </si>
  <si>
    <t>FS:Unit["BOP_FNG_IJ_FUEL"]:IntStr:Econ:StreamCashFlow</t>
  </si>
  <si>
    <t>FS:Stream["MC02OUT"]:Temp</t>
  </si>
  <si>
    <t>FS:Stream["MC03FD"]:Flow["Vol"]</t>
  </si>
  <si>
    <t>FS:Stream["PT03FD"]:Flow["Mass"]</t>
  </si>
  <si>
    <t>FS:Stream["RT01FD"]:Composition["Mass","1BUTENE"]</t>
  </si>
  <si>
    <t>FS:Unit["BOP_NAP_ABC_TLE_SHPSTEAM"]:IntStr:Econ:StreamCashFlow</t>
  </si>
  <si>
    <t>FS:Stream["XMR03OUT"]:Temp</t>
  </si>
  <si>
    <t>Yellow is for Information Only</t>
  </si>
  <si>
    <t>Blue is for User Entry</t>
  </si>
  <si>
    <t>XME31+XMD14_Duty</t>
  </si>
  <si>
    <t>XME31+XMD14_Pres</t>
  </si>
  <si>
    <t>ROMeo Default</t>
  </si>
  <si>
    <t>Force Soft</t>
  </si>
  <si>
    <t>Force Hard</t>
  </si>
  <si>
    <t>Note:  ROMeo Default will use the setting in ROMeo for the mode you specify for your case</t>
  </si>
  <si>
    <t>1500STEAM_LCT02FEED_Econ_StreamValue_Mass</t>
  </si>
  <si>
    <t>1500STEAM_TCT01_Econ_StreamValue_Mass</t>
  </si>
  <si>
    <t>FS:Stream["UT301FD"]:Composition["Mass","BENZENE"]</t>
  </si>
  <si>
    <t>BOP_FNG_IJ_HCEFFL_Composition_Mass_PROPANE</t>
  </si>
  <si>
    <t>BOP_FNG_IJ_HCEFFL_Composition_Mass_PROPYLENE</t>
  </si>
  <si>
    <t>BOP_FNG_IJ_HCEFFL_Composition_Mass_SCGO</t>
  </si>
  <si>
    <t>BOP_FNG_IJ_HCEFFL_Composition_Mass_STYRENE</t>
  </si>
  <si>
    <t>FS:Unit["PS3NEUTRAL100_FEED"]:IntStr:Econ:StreamCashFlow</t>
  </si>
  <si>
    <t>PT03BT_BTRF_Econ_StreamCashFlow</t>
  </si>
  <si>
    <t>RGRHP_FEED_Econ_StreamCashFlow</t>
  </si>
  <si>
    <t>RGRLP_FEED_Econ_StreamCashFlow</t>
  </si>
  <si>
    <t>SABLE_COND_FEED_Econ_BulkPrice</t>
  </si>
  <si>
    <t>SABLE_COND_FEED_Econ_StreamCashFlow</t>
  </si>
  <si>
    <t>SCGO_PRODUCT_Econ_BulkPrice</t>
  </si>
  <si>
    <t>SCGO_PRODUCT_Econ_StreamCashFlow</t>
  </si>
  <si>
    <t>BOP_FNG_DEFG_HCEFFL_Composition_Mass_PROPYLENE</t>
  </si>
  <si>
    <t>BOP_FNG_DEFG_HCEFFL_Composition_Mass_SCGO</t>
  </si>
  <si>
    <t>BOP_FNG_DEFG_HCEFFL_Composition_Mass_STYRENE</t>
  </si>
  <si>
    <t>BOP_FURNACE_CONSTRAINTS_BOPTLELIQFURNACEEQUIV</t>
  </si>
  <si>
    <t>FS:Unit["LC02STG2"]:CorrectedVolume</t>
  </si>
  <si>
    <t>LC02STG2OUT_Composition_Mass_OTHERC8S</t>
  </si>
  <si>
    <t>FS:Unit["IMP_HC8_FEED"]:IntStr:Econ:StreamCashFlow</t>
  </si>
  <si>
    <t>ETHYLENE_PRODUCT2_Econ_StreamCashFlow</t>
  </si>
  <si>
    <t>FCC_ABS_OH_Econ_StreamCashFlow</t>
  </si>
  <si>
    <t>FXKD43_FEED_Econ_StreamCashFlow</t>
  </si>
  <si>
    <t>FXKRAW_FEED_Econ_StreamCashFlow</t>
  </si>
  <si>
    <t>BOP_FNG_IJ_HCEFFL_Composition_Mass_TOLUENE</t>
  </si>
  <si>
    <t>BOP_FNG_IJ_HCEFFL_Composition_Mass_VAC</t>
  </si>
  <si>
    <t>BOP_GO_DEFG_HCEFFL_Composition_Mass_1BUTENE</t>
  </si>
  <si>
    <t>BOP_GO_DEFG_HCEFFL_Composition_Mass_ACETYLENE</t>
  </si>
  <si>
    <t>BOP_GO_DEFG_HCEFFL_Composition_Mass_AMYLENES</t>
  </si>
  <si>
    <t>XZD09FD_Prop_Wt</t>
  </si>
  <si>
    <t>XZD09FD_TotProp_HeatComb</t>
  </si>
  <si>
    <t>ZTK05FD_KT01_Flow_Mass</t>
  </si>
  <si>
    <t>1500STEAM_LCT01FEED_Econ_StreamValue_Mass</t>
  </si>
  <si>
    <t>FS:Unit["LC02STG1"]:PresRise</t>
  </si>
  <si>
    <t>FS:Unit["LC02STG2"]:ActualHead</t>
  </si>
  <si>
    <t>FS:Stream["KT01FD"]:Composition["Mass","BUTANE"]</t>
  </si>
  <si>
    <t>FS:Stream["BOP_FNG_IJ_HCEFFL"]:Composition["Mass","OTHERC5S"]</t>
  </si>
  <si>
    <t>FS:Stream["BOP_NAP_DEFG_HCEFFL"]:Composition["Mass","BUTADIENE"]</t>
  </si>
  <si>
    <t>FS:Stream["BOP_NAP_DEFG_HCEFFL"]:Composition["Mass","BUTANE"]</t>
  </si>
  <si>
    <t>FS:Stream["BOP_NAP_DEFG_HCEFFL"]:Composition["Mass","C2BUTENE"]</t>
  </si>
  <si>
    <t>FS:Stream["BOP_NAP_DEFG_HCEFFL"]:Composition["Mass","CPD"]</t>
  </si>
  <si>
    <t>FS:Stream["BOP_NAP_DEFG_HCEFFL"]:Composition["Mass","ETHANE"]</t>
  </si>
  <si>
    <t>FS:Stream["BOP_NAP_DEFG_HCEFFL"]:Composition["Mass","ETHYLENE"]</t>
  </si>
  <si>
    <t>FS:Stream["BOP_NAP_DEFG_HCEFFL"]:Composition["Mass","H2"]</t>
  </si>
  <si>
    <t>FS:Stream["BOP_NAP_DEFG_HCEFFL"]:Composition["Mass","IBUTANE"]</t>
  </si>
  <si>
    <t>FS:Stream["BOP_FNG_IJ_HCEFFL"]:Composition["Mass","MAPD"]</t>
  </si>
  <si>
    <t>FS:Stream["BOP_FNG_IJ_HCEFFL"]:Composition["Mass","MCPD"]</t>
  </si>
  <si>
    <t>FS:Stream["BOP_FNG_IJ_HCEFFL"]:Composition["Mass","METHANE"]</t>
  </si>
  <si>
    <t>FS:Unit["DOMESTIC_FNG_FEED"]:IntStr:Econ:StreamCashFlow</t>
  </si>
  <si>
    <t>KD02DILSTM_PRODUCT_Econ_StreamCashFlow</t>
  </si>
  <si>
    <t>KE17STEAM_PRODUCT_Econ_StreamCashFlow</t>
  </si>
  <si>
    <t>KERO_FEED_Econ_BulkPrice</t>
  </si>
  <si>
    <t>FS:Stream["KT01FD"]:Composition["Mass","ETHYLENE"]</t>
  </si>
  <si>
    <t>FS:Unit["BOP_H2FUELCOMPS_PRODUCT"]:IntStr:Econ:StreamCashFlow</t>
  </si>
  <si>
    <t>FS:Unit["BOP_H2FUELCOMPS_PRODUCT"]:IntStr:Econ:StreamValue["Mass"]</t>
  </si>
  <si>
    <t>FS:Unit["DILUTEISOP_FURN_FEED"]:IntStr:Econ:StreamCashFlow</t>
  </si>
  <si>
    <t>H2_XME15A_Pres</t>
  </si>
  <si>
    <t>H2_XME15A_Temp</t>
  </si>
  <si>
    <t>BOPX_FURNFD_Composition_Mass_MAPD</t>
  </si>
  <si>
    <t>LC02STG1OUT_Temp</t>
  </si>
  <si>
    <t>LC02STG2FD_Pres</t>
  </si>
  <si>
    <t>BOP_FNG_DEFG_HCEFFL_Composition_Mass_TOLUENE</t>
  </si>
  <si>
    <t>BOP_FNG_DEFG_HCEFFL_Composition_Mass_VAC</t>
  </si>
  <si>
    <t>CYCLICS_PRODUCT_Econ_type_Mass_Marginal_SCGO</t>
  </si>
  <si>
    <t>CYCLICS_PRODUCT_Econ_type_Mass_Marginal_STYRENE</t>
  </si>
  <si>
    <t>EP_FEED_IntFeed_Compositional_Composition_Mass_BUTANE</t>
  </si>
  <si>
    <t>ETHANE_FEED_IntFeed_Compositional_Composition_Mass_ETHANE</t>
  </si>
  <si>
    <t>ETHANE_FEED_IntFeed_Compositional_Composition_Mass_ETHYLENE</t>
  </si>
  <si>
    <t>FS:Stream["BOP_FNG_ABC_HCEFFL"]:Composition["Mass","INDENE"]</t>
  </si>
  <si>
    <t>FS:Stream["BOP_FNG_ABC_HCEFFL"]:Composition["Mass","ISOBUTYLENE"]</t>
  </si>
  <si>
    <t>XLC01STG3FD_Pres</t>
  </si>
  <si>
    <t>BOP_GO_IJ_HCEFFL_Composition_Mass_C2BUTENE</t>
  </si>
  <si>
    <t>FXKRAW_FEED_Econ_StreamValue_Mass</t>
  </si>
  <si>
    <t>IMPORTC3_FEED_Econ_type_Mass_Marginal_1BUTENE</t>
  </si>
  <si>
    <t>FS:Stream["LE17XFD"]:Composition["Mass","PROPYLENE"]</t>
  </si>
  <si>
    <t>FS:Stream["LE17XFD"]:Prop["SpGr"]</t>
  </si>
  <si>
    <t>FS:Stream["LT01FD"]:Flow["Mass"]</t>
  </si>
  <si>
    <t>FS:Stream["LT01OH_LD01"]:Flow["Mass"]</t>
  </si>
  <si>
    <t>FS:Stream["MC01AFD"]:Composition["Mass","1BUTENE"]</t>
  </si>
  <si>
    <t>FS:Stream["MC01AFD"]:Composition["Mass","ACETYLENE"]</t>
  </si>
  <si>
    <t>FS:Stream["MC01AFD"]:Composition["Mass","ETHANE"]</t>
  </si>
  <si>
    <t>FS:SHPSTEAMPRICE</t>
  </si>
  <si>
    <t>FS:Stream["BOP_FNG_ABC_HCEFFL"]:Composition["Mass","BUTANE"]</t>
  </si>
  <si>
    <t>FS:Stream["BOP_FNG_ABC_HCEFFL"]:Composition["Mass","C2BUTENE"]</t>
  </si>
  <si>
    <t>FS:Stream["BOP_FNG_ABC_HCEFFL"]:Composition["Mass","CPD"]</t>
  </si>
  <si>
    <t>FS:Stream["BOP_FNG_ABC_HCEFFL"]:Composition["Mass","ETHANE"]</t>
  </si>
  <si>
    <t>FS:Stream["BOP_FNG_ABC_HCEFFL"]:Composition["Mass","ETHYLENE"]</t>
  </si>
  <si>
    <t>FS:Stream["BOP_FNG_ABC_HCEFFL"]:Composition["Mass","H2"]</t>
  </si>
  <si>
    <t>FS:Stream["BOP_FNG_ABC_HCEFFL"]:Composition["Mass","IBUTANE"]</t>
  </si>
  <si>
    <t>BOP_GO_IJ_HCEFFL_Composition_Mass_BUTANE</t>
  </si>
  <si>
    <t>FS:Stream["BOP_FNG_DEFG_HCEFFL"]:Composition["Mass","NAPHTHALENE"]</t>
  </si>
  <si>
    <t>FS:Stream["BOP_FNG_DEFG_HCEFFL"]:Composition["Mass","OTHERC10S"]</t>
  </si>
  <si>
    <t>FS:Stream["BOP_FNG_DEFG_HCEFFL"]:Composition["Mass","OTHERC5S"]</t>
  </si>
  <si>
    <t>FS:Stream["H2_X_XME16"]:Temp</t>
  </si>
  <si>
    <t>FS:Stream["H2_XMC01"]:Temp</t>
  </si>
  <si>
    <t>FS:Stream["H2_XME13"]:Flow["Mass"]</t>
  </si>
  <si>
    <t>FS:Stream["H2_XME13"]:Pres</t>
  </si>
  <si>
    <t>FS:Stream["BOP_NAP_ABC_HCEFFL"]:Composition["Mass","BUTANE"]</t>
  </si>
  <si>
    <t>FS:Stream["BOP_NAP_ABC_HCEFFL"]:Composition["Mass","C2BUTENE"]</t>
  </si>
  <si>
    <t>FS:Stream["BOP_NAP_ABC_HCEFFL"]:Composition["Mass","CPD"]</t>
  </si>
  <si>
    <t>FS:Stream["T160LIQDIST"]:Flow["Mass"]</t>
  </si>
  <si>
    <t>FS:Stream["T160RX"]:Flow["Mass"]</t>
  </si>
  <si>
    <t>FS:Stream["TAILGAS_X_XME16"]:Pres</t>
  </si>
  <si>
    <t>FS:Stream["TAILGAS_X_XME16"]:Temp</t>
  </si>
  <si>
    <t>FS:Stream["TAILGAS_XME13"]:Flow["Mass"]</t>
  </si>
  <si>
    <t>FS:Stream["TAILGAS_XME13"]:Pres</t>
  </si>
  <si>
    <t>FS:Unit["RGRLP_FEED"]:IntStr:Econ:StreamValue["Mass"]</t>
  </si>
  <si>
    <t>FS:Stream["TC01STG3OUT"]:Pres</t>
  </si>
  <si>
    <t>FS:Stream["TC01STG3OUT"]:Temp</t>
  </si>
  <si>
    <t>FS:Stream["TC01STG4FD"]:Flow["Mass"]</t>
  </si>
  <si>
    <t>FS:Stream["TC01STG4FD"]:Flow["Vol"]</t>
  </si>
  <si>
    <t>ISOPRENE_PRODUCT_Econ_type_Mass_Marginal_AMYLENES</t>
  </si>
  <si>
    <t>ISOPRENE_PRODUCT_Econ_type_Mass_Marginal_BUTADIENE</t>
  </si>
  <si>
    <t>ISOPRENE_PRODUCT_Econ_type_Mass_Marginal_BUTANE</t>
  </si>
  <si>
    <t>ISOPRENE_PRODUCT_Econ_type_Mass_Marginal_C2BUTENE</t>
  </si>
  <si>
    <t>ISOPRENE_PRODUCT_Econ_type_Mass_Marginal_CPD</t>
  </si>
  <si>
    <t>ISOPRENE_PRODUCT_Econ_type_Mass_Marginal_ISOPRENE</t>
  </si>
  <si>
    <t>ISOPRENE_PRODUCT_Econ_type_Mass_Marginal_OTHERC5S</t>
  </si>
  <si>
    <t>FS:Unit["XVC01STG2PROD_SPLITTER"]:ProductRate["XME06BFD"]</t>
  </si>
  <si>
    <t>FS:Stream["VC02STG1FD"]:Flow["Mass"]</t>
  </si>
  <si>
    <t>FS:Stream["VC02STG1FD"]:Pres</t>
  </si>
  <si>
    <t>FS:Stream["VC02STG1FD"]:Temp</t>
  </si>
  <si>
    <t>FS:Stream["VC02STG1OUT"]:Pres</t>
  </si>
  <si>
    <t>FS:Stream["VC02STG1OUT"]:Temp</t>
  </si>
  <si>
    <t>XVC02STG2_Pres</t>
  </si>
  <si>
    <t>XVC02STG2_Temp</t>
  </si>
  <si>
    <t>XVC02STG3_ActualWork</t>
  </si>
  <si>
    <t>XVC02STG3_PolytropicEff</t>
  </si>
  <si>
    <t>XVC02STG3_PolytropicHead</t>
  </si>
  <si>
    <t>XVC02STG3_Temp</t>
  </si>
  <si>
    <t>XVCM02_Efficiency</t>
  </si>
  <si>
    <t>XVCM02_ElectPower</t>
  </si>
  <si>
    <t>XVCM02_LineVolts</t>
  </si>
  <si>
    <t>XVCM02_PhaseAmps</t>
  </si>
  <si>
    <t>XVCM02_PhaseAngle</t>
  </si>
  <si>
    <t>XVCM02_PhasePower</t>
  </si>
  <si>
    <t>FS:Stream["XVE01FD"]:Pres</t>
  </si>
  <si>
    <t>FS:Stream["XVE01FD"]:Temp</t>
  </si>
  <si>
    <t>FS:Stream["XVE02+XME33HOTSIDEFD"]:Flow["Mass"]</t>
  </si>
  <si>
    <t>FS:Stream["XVE02+XME33HOTSIDEOUT"]:Pres</t>
  </si>
  <si>
    <t>FS:Stream["XVE02+XME33HOTSIDEOUT"]:Temp</t>
  </si>
  <si>
    <t>FS:Stream["XVE02FD"]:Temp</t>
  </si>
  <si>
    <t>FS:Stream["XLCT01_660PROD"]:Flow["Mass"]</t>
  </si>
  <si>
    <t>FS:Stream["XMT01BT"]:Flow["Mass"]</t>
  </si>
  <si>
    <t>FS:Stream["XMT03BT_NT01"]:Flow["Mass"]</t>
  </si>
  <si>
    <t>FS:Unit["BENZENE_PRODUCT"]:IntStr:Composition["Mass","OTHERC7S"]</t>
  </si>
  <si>
    <t>FS:Unit["BENZENE_PRODUCT"]:IntStr:Composition["Mass","PIPERYLENES"]</t>
  </si>
  <si>
    <t>FS:Unit["BENZENE_PRODUCT"]:IntStr:Composition["Mass","TOLUENE"]</t>
  </si>
  <si>
    <t>FS:Unit["BENZENE_PRODUCT"]:IntStr:Econ:StreamCashFlow</t>
  </si>
  <si>
    <t>FS:Unit["BOP_BUTANE_ABC_BFW"]:IntStr:Econ:StreamCashFlow</t>
  </si>
  <si>
    <t>VC02STG2OUT_Temp</t>
  </si>
  <si>
    <t>VC02STG3FD_Pres</t>
  </si>
  <si>
    <t>VC02STG3FD_Temp</t>
  </si>
  <si>
    <t>VC02STG3OUT_Temp</t>
  </si>
  <si>
    <t>VD01FD_Temp</t>
  </si>
  <si>
    <t>VD06FD_Temp</t>
  </si>
  <si>
    <t>VE01FD_Temp</t>
  </si>
  <si>
    <t>VE02FD_Temp</t>
  </si>
  <si>
    <t>FS:Unit["EP_FEED"]:IntFeed["Compositional"]:Composition["Mass","ETHANE"]</t>
  </si>
  <si>
    <t>FS:Unit["EP_FEED"]:IntFeed["Compositional"]:Composition["Mass","ETHYLENE"]</t>
  </si>
  <si>
    <t>NT02OH_PCU_Composition_Mass_PROPANE</t>
  </si>
  <si>
    <t>FS:Stream["SCNIMPORTS_KT01"]:Flow["Mass"]</t>
  </si>
  <si>
    <t>Variable</t>
  </si>
  <si>
    <t>Input UOM</t>
  </si>
  <si>
    <t>Input Value</t>
  </si>
  <si>
    <t>Message</t>
  </si>
  <si>
    <t>Case #</t>
  </si>
  <si>
    <t>PRISMH2VALUEMULTIPLIER</t>
  </si>
  <si>
    <t>POWERPRICE</t>
  </si>
  <si>
    <t>M HP</t>
  </si>
  <si>
    <t>FS:Unit["LC01STG1"]:CorrectedVolume</t>
  </si>
  <si>
    <t>FS:Unit["LC01STG1"]:CurrentEff</t>
  </si>
  <si>
    <t>FS:Unit["LC01STG1"]:PolytropicEff</t>
  </si>
  <si>
    <t>FS:Unit["LC01STG1"]:PolytropicHead</t>
  </si>
  <si>
    <t>FS:Unit["LC01STG1"]:PolytropicWork</t>
  </si>
  <si>
    <t>BOP_EP_OQ_FURNACES_v_Severity</t>
  </si>
  <si>
    <t>FS:Stream["BOPX_HCEFFL"]:Composition["Mass","ETHYLENE"]</t>
  </si>
  <si>
    <t>FS:Stream["BOPX_HCEFFL"]:Composition["Mass","H2"]</t>
  </si>
  <si>
    <t>FS:Stream["BOPX_HCEFFL"]:Composition["Mass","IBUTANE"]</t>
  </si>
  <si>
    <t>CYCLICS_PRODUCT_Econ_type_Mass_Marginal_OTHERC10S</t>
  </si>
  <si>
    <t>FS:Unit["BOP_NAP_HEADER_SPLITTER"]:ProductRateFrac["NAPFD_FNG_HEADER"]</t>
  </si>
  <si>
    <t>FS:Unit["BOP_FNG_HEADER_SPLITTER"]:ProductRateFrac["FNGFD_BOP_ABC"]</t>
  </si>
  <si>
    <t>FS:Unit["PS8HAGO_FEED"]:IntStr:Econ:StreamCashFlow</t>
  </si>
  <si>
    <t>FS:Unit["LYONDELL_NAP_FEED"]:IntStr:Econ:StreamCashFlow</t>
  </si>
  <si>
    <t>FS:Unit["MCM03"]:Efficiency</t>
  </si>
  <si>
    <t>FS:Unit["MCM03"]:ElectPower</t>
  </si>
  <si>
    <t>FS:Unit["MCM03"]:LineAmps</t>
  </si>
  <si>
    <t>FS:Unit["MCM03"]:PowerEconManager:CashFlow</t>
  </si>
  <si>
    <t>FS:Unit["MD01"]:Pres</t>
  </si>
  <si>
    <t>FS:Unit["MD01"]:Temp</t>
  </si>
  <si>
    <t>FS:Unit["MD02"]:Pres</t>
  </si>
  <si>
    <t>FS:Unit["MD02"]:Temp</t>
  </si>
  <si>
    <t>FS:Unit["MD03"]:Pres</t>
  </si>
  <si>
    <t>FS:Unit["MD03"]:Temp</t>
  </si>
  <si>
    <t>FS:Unit["VD07"]:Pres</t>
  </si>
  <si>
    <t>XLC01STG1FD_Flow_Vol</t>
  </si>
  <si>
    <t>XLCT01_660PROD_Flow_Mass</t>
  </si>
  <si>
    <t>BOP_NAP_IJ_HCEFFL_Composition_Mass_BUTADIENE</t>
  </si>
  <si>
    <t>BOP_NAP_IJ_HCEFFL_Composition_Mass_BUTANE</t>
  </si>
  <si>
    <t>FS:Stream["XLC01STG3OUT_BOP"]:Composition["Mass","OTHERC8S"]</t>
  </si>
  <si>
    <t>FS:Stream["XLC01STG3OUT_BOP"]:Composition["Mass","PIPERYLENES"]</t>
  </si>
  <si>
    <t>FS:Stream["CYCLICS_PROD"]:Composition["Mass","PIPERYLENES"]</t>
  </si>
  <si>
    <t>FS:Stream["CYCLICS_PROD"]:Composition["Mass","SCGO"]</t>
  </si>
  <si>
    <t>FS:Stream["CYCLICS_PROD"]:Composition["Mass","STYRENE"]</t>
  </si>
  <si>
    <t>FS:Stream["CYCLICS_PROD"]:Prop["SpGr"]</t>
  </si>
  <si>
    <t>BOP_PCUFD_SPLITTER_ProductRate_TT02BTFD_T120</t>
  </si>
  <si>
    <t>BOP_PCUFD_SPLITTER_ProductRate_TT02BTFD_T160</t>
  </si>
  <si>
    <t>FS:Unit["XLC01STG3OUT_SPLITTER"]:ProductRate["XLC01STG3OUT_BOP"]</t>
  </si>
  <si>
    <t>FS:Unit["VD08"]:Pres</t>
  </si>
  <si>
    <t>FS:Unit["VD05"]:Pres</t>
  </si>
  <si>
    <t>BOP_NAP_ABC_BFW_Econ_StreamCashFlow</t>
  </si>
  <si>
    <t>BOP_NAP_ABC_FUEL_Econ_StreamCashFlow</t>
  </si>
  <si>
    <t>BOP_NAP_ABC_STEAM_Econ_StreamCashFlow</t>
  </si>
  <si>
    <t>BOP_NAP_ABC_TLE_SHPSTEAM_Econ_StreamCashFlow</t>
  </si>
  <si>
    <t>BOP_NAP_DEFG_FUEL_Econ_StreamCashFlow</t>
  </si>
  <si>
    <t>FS:Stream["ASGARD_COND_FD"]:Flow["Mass"]</t>
  </si>
  <si>
    <t>FS:Stream["SABLE_COND_FD"]:Flow["Mass"]</t>
  </si>
  <si>
    <t>FS:Stream["ALBA_COND_FD"]:Flow["Mass"]</t>
  </si>
  <si>
    <t>FS:Stream["IMP_COND_FD"]:Flow["Mass"]</t>
  </si>
  <si>
    <t>FS:Stream["SLEIPNER_COND_FD"]:Flow["Mass"]</t>
  </si>
  <si>
    <t>FS:Stream["DOMESTIC_FNG_FD"]:Flow["Mass"]</t>
  </si>
  <si>
    <t>FS:Unit["BOP_CLEU_O_FURNACE"]:v_Severity</t>
  </si>
  <si>
    <t>FS:Unit["BOP_CLEU_O_FURNACE"]:v_SHC</t>
  </si>
  <si>
    <t>FS:Unit["BOP_ETHANE_OQ_FURNACES"]:v_Severity</t>
  </si>
  <si>
    <t>FS:Unit["BOP_ETHANE_OQ_FURNACES"]:v_SHC</t>
  </si>
  <si>
    <t>FS:Unit["PS8NEUTRAL100_FEED"]:IntStr:Econ:StreamCashFlow</t>
  </si>
  <si>
    <t>FS:Unit["PSLGO_FEED"]:IntStr:Econ:BulkPrice</t>
  </si>
  <si>
    <t>FS:Stream["MFIL07_FUELH2"]:Composition["Mass","ETHYLENE"]</t>
  </si>
  <si>
    <t>FS:Stream["MFIL07_FUELH2"]:Composition["Mass","H2"]</t>
  </si>
  <si>
    <t>FS:Stream["MFIL07_FUELH2"]:Composition["Mass","METHANE"]</t>
  </si>
  <si>
    <t>FS:Stream["MFIL07_FUELH2"]:Composition["Mass","N2"]</t>
  </si>
  <si>
    <t>FS:Stream["MFIL07_FUELH2"]:Prop["HeatComb"]</t>
  </si>
  <si>
    <t>FS:Stream["MFIL07_FUELH2"]:Prop["Wt"]</t>
  </si>
  <si>
    <t>FS:Stream["MFIL07_FUELH2"]:TotProp["HeatComb"]</t>
  </si>
  <si>
    <t>FS:Stream["MP04FD"]:Flow["Mass"]</t>
  </si>
  <si>
    <t>FS:Stream["MT01LIQDIST"]:Flow["Mass"]</t>
  </si>
  <si>
    <t>FS:Unit["225STEAM_CYCLICS"]:IntStr:Econ:StreamCashFlow</t>
  </si>
  <si>
    <t>FS:Unit["ISOPRENE_PRODUCT"]:IntStr:Econ:type["Mass"]:Marginal["BUTANE"]</t>
  </si>
  <si>
    <t>WETSLOP_PROD_Econ_StreamCashFlow</t>
  </si>
  <si>
    <t>XE03_SHPSTEAM_Econ_StreamCashFlow</t>
  </si>
  <si>
    <t>XKD04BT_PRODUCT_Econ_BulkPrice</t>
  </si>
  <si>
    <t>XKD04BT_PRODUCT_Econ_StreamCashFlow</t>
  </si>
  <si>
    <t>XKT01_DELTA_FEED_Econ_StreamCashFlow</t>
  </si>
  <si>
    <t>XLC01STG3_BOP_ALTFEED_Econ_BulkPrice</t>
  </si>
  <si>
    <t>FS:Stream["BOP_NAP_ABC_HCEFFL"]:Composition["Mass","ETHANE"]</t>
  </si>
  <si>
    <t>FS:Stream["H2_XME14"]:Temp</t>
  </si>
  <si>
    <t>FS:Stream["H2_XME15A"]:Pres</t>
  </si>
  <si>
    <t>FS:Stream["H2_XME15A"]:Temp</t>
  </si>
  <si>
    <t>FS:Unit["XMT03BT_ALTPROD"]:IntStr:Econ:StreamCashFlow</t>
  </si>
  <si>
    <t>FS:Unit["XMT03BT_ALTPROD"]:IntStr:Econ:type["Mass"]:Marginal["1BUTENE"]</t>
  </si>
  <si>
    <t>FS:Unit["XVE03-COLDSIDE"]:Side["Tube"]:ProdTemp</t>
  </si>
  <si>
    <t>FS:Unit["XVE03-HOTSIDE"]:Side["Tube"]:Duty</t>
  </si>
  <si>
    <t>FS:Stream["LC02STG2OUT"]:Composition["Mass","OTHERC9S"]</t>
  </si>
  <si>
    <t>FS:Stream["KT01FD"]:Flow["Mass"]</t>
  </si>
  <si>
    <t>FS:Stream["KT04BT"]:Flow["Mass"]</t>
  </si>
  <si>
    <t>FS:Unit["LC02STG2"]:ActualWork</t>
  </si>
  <si>
    <t>FS:Stream["BOP_NAP_DEFG_HCEFFL"]:Composition["Mass","STYRENE"]</t>
  </si>
  <si>
    <t>FS:Unit["BENZENE_PRODUCT"]:IntStr:Econ:type["StdLiqVol"]:Marginal["BENZENE"]</t>
  </si>
  <si>
    <t>FS:Stream["UT302OH"]:Composition["Mass","SCGO"]</t>
  </si>
  <si>
    <t>BOP_GO_DEFG_STEAM_Econ_StreamCashFlow</t>
  </si>
  <si>
    <t>FS:Stream["XMT03BT_NT01"]:Composition["Mass","ISOBUTYLENE"]</t>
  </si>
  <si>
    <t>FS:Unit["PS7LVGO_FEED"]:IntStr:Econ:BulkPrice</t>
  </si>
  <si>
    <t>Note:  1 bypasses checks, 0 does not.</t>
  </si>
  <si>
    <t>FS:Unit["TC01STG4"]:Pres</t>
  </si>
  <si>
    <t>FS:Unit["PRISM_H2_BYPASS_SPLITTER"]:ProductRate["BOPH2_PRISM"]</t>
  </si>
  <si>
    <t>FS:Stream["XVE13HOTSIDEFD"]:Flow["Mass"]</t>
  </si>
  <si>
    <t>FS:Stream["XVE13HOTSIDEOUT"]:Pres</t>
  </si>
  <si>
    <t>XMT03BT_NT01_Composition_Mass_PROPANE</t>
  </si>
  <si>
    <t>XMT03BT_NT01_Composition_Mass_PROPYLENE</t>
  </si>
  <si>
    <t>XMT03BT_NT01_Composition_Mass_VAC</t>
  </si>
  <si>
    <t>FS:Stream["NT03TP"]:Flow["Mass"]</t>
  </si>
  <si>
    <t>FS:Stream["PCUCG_PROD"]:Flow["Mass"]</t>
  </si>
  <si>
    <t>FS:Stream["PCUPG_PROD"]:Flow["Mass"]</t>
  </si>
  <si>
    <t>FS:Stream["PCUPROPANE_PROD"]:Flow["Mass"]</t>
  </si>
  <si>
    <t>BOP_GO_DEFG_HCEFFL_Composition_Mass_ETHYLENE</t>
  </si>
  <si>
    <t>FS:Stream["NT02OH_PCU"]:Composition["Mass","PROPANE"]</t>
  </si>
  <si>
    <t>FS:Stream["NT02OH_PCU"]:Composition["Mass","PROPYLENE"]</t>
  </si>
  <si>
    <t>FS:Stream["XLC01STG1OUT"]:Temp</t>
  </si>
  <si>
    <t>FS:Stream["XLC01STG2FD"]:Pres</t>
  </si>
  <si>
    <t>FS:Stream["XLC01STG2FD"]:Temp</t>
  </si>
  <si>
    <t>FS:Stream["XLC01STG2OUT"]:Flow["Mass"]</t>
  </si>
  <si>
    <t>FS:Stream["XLC01STG2OUT"]:Pres</t>
  </si>
  <si>
    <t>FS:Stream["XLC01STG2OUT"]:Temp</t>
  </si>
  <si>
    <t>FS:Stream["XLC01STG3FD"]:Pres</t>
  </si>
  <si>
    <t>FS:Unit["BOP_EP_BCDEFG_EFFLUENT_SPLITTER"]:ProductRateFrac["BOP_EP_DEFG_EFFL"]</t>
  </si>
  <si>
    <t>FS:Unit["BOP_BUTANE_ABCDEF_EFFL_SPLITTER"]:ProductRateFrac["BOP_BUTANE_ABC_EFFL"]</t>
  </si>
  <si>
    <t>FS:Unit["BOP_BUTANE_ABCDEF_EFFL_SPLITTER"]:ProductRateFrac["BOP_BUTANE_DEF_EFFL"]</t>
  </si>
  <si>
    <t>PS7TGO_FEED_Econ_BulkPrice</t>
  </si>
  <si>
    <t>PS7TGO_FEED_Econ_StreamCashFlow</t>
  </si>
  <si>
    <t>PS8EXCESSGAS_FEED_Econ_BulkPrice</t>
  </si>
  <si>
    <t>PS8EXCESSGAS_FEED_Econ_StreamCashFlow</t>
  </si>
  <si>
    <t>PS8HAGO_FEED_Econ_BulkPrice</t>
  </si>
  <si>
    <t>PS8HAGO_FEED_Econ_StreamCashFlow</t>
  </si>
  <si>
    <t>PS8NEUTRAL100_FEED_Econ_BulkPrice</t>
  </si>
  <si>
    <t>PS8NEUTRAL100_FEED_Econ_StreamCashFlow</t>
  </si>
  <si>
    <t>FS:Unit["COE_FEED"]:IntStr:Composition["Mass","PROPANE"]</t>
  </si>
  <si>
    <t>FS:Unit["COE_FEED"]:IntStr:Composition["Mass","PROPYLENE"]</t>
  </si>
  <si>
    <t>FS:Unit["COE_FEED"]:IntStr:Composition["Mass","SCGO"]</t>
  </si>
  <si>
    <t>FS:Unit["COE_FEED"]:IntStr:Composition["Mass","STYRENE"]</t>
  </si>
  <si>
    <t>FS:Unit["COE_FEED"]:IntStr:Composition["Mass","TAR"]</t>
  </si>
  <si>
    <t>FS:Unit["COE_FEED"]:IntStr:Composition["Mass","TOLUENE"]</t>
  </si>
  <si>
    <t>660STEAM_XVCT01_Temp</t>
  </si>
  <si>
    <t>BDUNIT_MOTORS_Efficiency</t>
  </si>
  <si>
    <t>BDUNIT_MOTORS_ElectPower</t>
  </si>
  <si>
    <t>BOPX_FURNACES_v_COP</t>
  </si>
  <si>
    <t>BOPX_FURNACES_v_COT</t>
  </si>
  <si>
    <t>BOPX_FURNACES_v_QIT</t>
  </si>
  <si>
    <t>BOPX_FURNACES_v_Total_Renorm_Fac</t>
  </si>
  <si>
    <t>ETHANE_FEED_Pres</t>
  </si>
  <si>
    <t>ETHANE_FEED_Temp</t>
  </si>
  <si>
    <t>KT01OH+KD01_Duty</t>
  </si>
  <si>
    <t>KT02OH_FLASH_Duty</t>
  </si>
  <si>
    <t>BOP_GO_IJ_HCEFFL_Composition_Mass_TOLUENE</t>
  </si>
  <si>
    <t>FS:Unit["1500STEAM_TCT01"]:Temp</t>
  </si>
  <si>
    <t>FS:Unit["1500STEAM_VCT01"]:IntStr:Econ:StreamCashFlow</t>
  </si>
  <si>
    <t>FS:Unit["1500STEAM_VCT01"]:IntStr:Econ:StreamValue["Mass"]</t>
  </si>
  <si>
    <t>FS:Unit["1500STEAM_XLCT01"]:IntStr:Econ:StreamCashFlow</t>
  </si>
  <si>
    <t>NT01OH_XMT03_ALTPRD_Composition_Mass_BUTADIENE</t>
  </si>
  <si>
    <t>BOP_CTH2_PROD_Prop_HeatComb</t>
  </si>
  <si>
    <t>BOP_CTH2_PROD_Prop_Wt</t>
  </si>
  <si>
    <t>BOP_DELTAFD_DEFG_Flow_Mass</t>
  </si>
  <si>
    <t>BOP_FNG_ABC_HCEFFL_Composition_Mass_1BUTENE</t>
  </si>
  <si>
    <t>BOP_FNG_ABC_HCEFFL_Composition_Mass_ACETYLENE</t>
  </si>
  <si>
    <t>BOP_FNG_ABC_HCEFFL_Composition_Mass_AMYLENES</t>
  </si>
  <si>
    <t>BOP_FNG_ABC_HCEFFL_Composition_Mass_BENZENE</t>
  </si>
  <si>
    <t>FS:Stream["H2_X_PE09"]:Composition["Mass","METHANE"]</t>
  </si>
  <si>
    <t>FS:Stream["H2_X_PE09"]:Composition["Mass","N2"]</t>
  </si>
  <si>
    <t>FS:Stream["H2_X_PE09"]:Flow["StdVapVol"]</t>
  </si>
  <si>
    <t>FS:Stream["BOPX_FURNFD"]:Composition["Mass","1BUTENE"]</t>
  </si>
  <si>
    <t>FS:Stream["BOPX_FURNFD"]:Composition["Mass","ACETYLENE"]</t>
  </si>
  <si>
    <t>FS:Unit["XME06-COLDSIDE"]:Side["Tube"]:Pres</t>
  </si>
  <si>
    <t>FS:Unit["XME06-COLDSIDE"]:Side["Tube"]:ProdTemp</t>
  </si>
  <si>
    <t>FS:Stream["BOP_NAP_DEFG_HCEFFL"]:Composition["Mass","TOLUENE"]</t>
  </si>
  <si>
    <t>FS:Stream["BOP_NAP_DEFG_HCEFFL"]:Composition["Mass","VAC"]</t>
  </si>
  <si>
    <t>FS:Stream["BOP_NAP_DEFG_HCEFFL"]:Temp</t>
  </si>
  <si>
    <t>FS:Stream["BOP_NAP_IJ_HCEFFL"]:Composition["Mass","1BUTENE"]</t>
  </si>
  <si>
    <t>FS:Stream["BOP_NAP_IJ_HCEFFL"]:Composition["Mass","ACETYLENE"]</t>
  </si>
  <si>
    <t>UT01SCN_PROD_Composition_Mass_OTHERC6S</t>
  </si>
  <si>
    <t>UT01SCN_PROD_Composition_Mass_OTHERC7S</t>
  </si>
  <si>
    <t>UT01SCN_PROD_Composition_Mass_OTHERC8S</t>
  </si>
  <si>
    <t>FS:Stream["BOPX_FURNFD"]:Composition["Mass","PROPANE"]</t>
  </si>
  <si>
    <t>FS:Stream["BOPX_FURNFD"]:Composition["Mass","PROPYLENE"]</t>
  </si>
  <si>
    <t>FS:Stream["BOPX_H2_PROD"]:Composition["Mass","ACETYLENE"]</t>
  </si>
  <si>
    <t>XVE14HOTSIDEOUT_Temp</t>
  </si>
  <si>
    <t>XZD09FD_Pres</t>
  </si>
  <si>
    <t>COE_FEED_Composition_Mass_MSTYRENE</t>
  </si>
  <si>
    <t>COE_FEED_Composition_Mass_NAPHTHALENE</t>
  </si>
  <si>
    <t>COE_FEED_Composition_Mass_OTHERC10S</t>
  </si>
  <si>
    <t>FS:Unit["XVC02STG1"]:Temp</t>
  </si>
  <si>
    <t>FS:Unit["XVC02STG2"]:ActualWork</t>
  </si>
  <si>
    <t>FS:Unit["XVC02STG2"]:PolytropicEff</t>
  </si>
  <si>
    <t>FS:Unit["XVC02STG2"]:PolytropicHead</t>
  </si>
  <si>
    <t>FS:Unit["XVC02STG2"]:Pres</t>
  </si>
  <si>
    <t>FS:Unit["XVC02STG2"]:Temp</t>
  </si>
  <si>
    <t>FS:Unit["XVC02STG3"]:ActualWork</t>
  </si>
  <si>
    <t>FS:Unit["XVC02STG3"]:PolytropicEff</t>
  </si>
  <si>
    <t>FS:Unit["XVC02STG3"]:PolytropicHead</t>
  </si>
  <si>
    <t>FS:Unit["XVC02STG3"]:Temp</t>
  </si>
  <si>
    <t>FS:Unit["XVCM02"]:Efficiency</t>
  </si>
  <si>
    <t>FS:Unit["XVCM02"]:ElectPower</t>
  </si>
  <si>
    <t>FS:Unit["XVCM02"]:LineVolts</t>
  </si>
  <si>
    <t>V</t>
  </si>
  <si>
    <t>FS:Unit["XVCM02"]:PhaseAmps</t>
  </si>
  <si>
    <t>FS:Unit["XVCM02"]:PhaseAngle</t>
  </si>
  <si>
    <t>degree</t>
  </si>
  <si>
    <t>FS:Unit["XVCM02"]:PhasePower</t>
  </si>
  <si>
    <t>kVA</t>
  </si>
  <si>
    <t>FS:Stream["FXKD43_FD"]:Flow["Mass"]</t>
  </si>
  <si>
    <t>FS:Stream["FXKRAW_FD"]:Flow["Mass"]</t>
  </si>
  <si>
    <t>FS:Stream["FXKRAW_LD02"]:Flow["Mass"]</t>
  </si>
  <si>
    <t>FS:Stream["FCC_ABS_OH_FD"]:Flow["Mass"]</t>
  </si>
  <si>
    <t>FS:Unit["XVE05-COLDSIDE"]:Side["Tube"]:Duty</t>
  </si>
  <si>
    <t>FS:Unit["BOP_BUTANE_ABCDEF_STEAM"]:IntStr:Econ:StreamCashFlow</t>
  </si>
  <si>
    <t>FS:Stream["TT02OH"]:Composition["Mass","ETHANE"]</t>
  </si>
  <si>
    <t>FS:Stream["TT02OH"]:Composition["Mass","ETHYLENE"]</t>
  </si>
  <si>
    <t>FS:Stream["TT02OH"]:Composition["Mass","METHANE"]</t>
  </si>
  <si>
    <t>FS:Stream["TT02OH"]:Composition["Mass","PROPANE"]</t>
  </si>
  <si>
    <t>FS:Stream["TT02OH"]:Composition["Mass","PROPYLENE"]</t>
  </si>
  <si>
    <t>FS:Stream["TT02OH"]:Flow["Mass"]</t>
  </si>
  <si>
    <t>FS:Stream["TT02OH_MT01"]:Flow["Mass"]</t>
  </si>
  <si>
    <t>FS:Stream["TT02RX"]:Flow["Mass"]</t>
  </si>
  <si>
    <t>FS:Stream["TT03FD"]:Pres</t>
  </si>
  <si>
    <t>FS:Stream["TT03FD"]:Temp</t>
  </si>
  <si>
    <t>FS:Stream["TT05FD"]:Composition["Mass","ETHANE"]</t>
  </si>
  <si>
    <t>FS:Stream["TT05FD"]:Composition["Mass","ETHYLENE"]</t>
  </si>
  <si>
    <t>FS:Stream["UD201BT"]:Flow["Mass"]</t>
  </si>
  <si>
    <t>FS:PE07DUTY</t>
  </si>
  <si>
    <t>FS:PRUSURPLUSCAPACITY</t>
  </si>
  <si>
    <t>TGH_BTGP_Composition_Mass_1BUTENE</t>
  </si>
  <si>
    <t>FS:Unit["BOP_EP_OQ_TLE_SHPSTEAM"]:IntStr:Econ:StreamCashFlow</t>
  </si>
  <si>
    <t>FS:Unit["BOP_ETHANE_ABCDEFGH_STEAM"]:IntStr:Econ:StreamCashFlow</t>
  </si>
  <si>
    <t>FS:Unit["BOP_ETHANE_ABCDEGFH_FUEL"]:IntStr:Econ:StreamCashFlow</t>
  </si>
  <si>
    <t>UT101FD_Flow_Mass</t>
  </si>
  <si>
    <t>UT101VENT_Flow_Mass</t>
  </si>
  <si>
    <t>UT201BT_Flow_Mass</t>
  </si>
  <si>
    <t>FS:Unit["VCT01_225PRODUCT"]:IntStr:Econ:StreamValue["Mass"]</t>
  </si>
  <si>
    <t>FS:Unit["VD02"]:Pres</t>
  </si>
  <si>
    <t>FS:Unit["VD03"]:Pres</t>
  </si>
  <si>
    <t>BOP_FNG_ABC_HCEFFL_Composition_Mass_CPD</t>
  </si>
  <si>
    <t>BOP_FNG_ABC_HCEFFL_Composition_Mass_ETHANE</t>
  </si>
  <si>
    <t>BOP_NAP_DEFG_HCEFFL_Composition_Mass_CPD</t>
  </si>
  <si>
    <t>ISOPRENE_PRODUCT_Econ_type_Mass_Marginal_PIPERYLENES</t>
  </si>
  <si>
    <t>MT04FD_SPLITTER_ProductRate_TT05FD</t>
  </si>
  <si>
    <t>TC01STG4_Pres</t>
  </si>
  <si>
    <t>UT301FD_Composition_Mass_OTHERC7S</t>
  </si>
  <si>
    <t>UT301FD_Composition_Mass_OTHERC8S</t>
  </si>
  <si>
    <t>UT301FD_Composition_Mass_OTHERC9S</t>
  </si>
  <si>
    <t>UT301FD_Composition_Mass_PIPERYLENES</t>
  </si>
  <si>
    <t>UT301FD_Composition_Mass_SCGO</t>
  </si>
  <si>
    <t>FS:Stream["KT01FD"]:Composition["Mass","C2BUTENE"]</t>
  </si>
  <si>
    <t>MFIL02_FUELH2_TotProp_HeatComb</t>
  </si>
  <si>
    <t>MFIL07_FUELH2_Composition_Mass_ACETYLENE</t>
  </si>
  <si>
    <t>MFIL07_FUELH2_Composition_Mass_ETHANE</t>
  </si>
  <si>
    <t>MFIL07_FUELH2_Composition_Mass_ETHYLENE</t>
  </si>
  <si>
    <t>MFIL07_FUELH2_Composition_Mass_H2</t>
  </si>
  <si>
    <t>MFIL07_FUELH2_Composition_Mass_METHANE</t>
  </si>
  <si>
    <t>MFIL07_FUELH2_Composition_Mass_N2</t>
  </si>
  <si>
    <t>MFIL07_FUELH2_Prop_HeatComb</t>
  </si>
  <si>
    <t>MFIL07_FUELH2_Prop_Wt</t>
  </si>
  <si>
    <t>MFIL07_FUELH2_TotProp_HeatComb</t>
  </si>
  <si>
    <t>MP04FD_Flow_Mass</t>
  </si>
  <si>
    <t>MT01LIQDIST_Flow_Mass</t>
  </si>
  <si>
    <t>MT01OH_MD15A_Flow_Mass</t>
  </si>
  <si>
    <t>MT01OH_MD27_Flow_Mass</t>
  </si>
  <si>
    <t>MT01OH_ME15A_Flow_Mass</t>
  </si>
  <si>
    <t>MT03RX_Flow_Mass</t>
  </si>
  <si>
    <t>MT04BT_ME06B_Flow_Mass</t>
  </si>
  <si>
    <t>MT04BT_ME06C+ME16_Flow_Mass</t>
  </si>
  <si>
    <t>FS:Unit["BOP_BUTANE_ABC_TLE_SHPSTEAM"]:IntStr:Econ:StreamCashFlow</t>
  </si>
  <si>
    <t>KT01FD_Composition_Mass_NAPHTHALENE</t>
  </si>
  <si>
    <t>KT01FD_Composition_Mass_OTHERC10S</t>
  </si>
  <si>
    <t>KT01FD_Composition_Mass_OTHERC5S</t>
  </si>
  <si>
    <t>KT01FD_Composition_Mass_OTHERC6S</t>
  </si>
  <si>
    <t>KT01FD_Composition_Mass_OTHERC7S</t>
  </si>
  <si>
    <t>KT01FD_Composition_Mass_OTHERC8S</t>
  </si>
  <si>
    <t>KT01FD_Composition_Mass_OTHERC9S</t>
  </si>
  <si>
    <t>KT01FD_Composition_Mass_PIPERYLENES</t>
  </si>
  <si>
    <t>DataSource_Site</t>
  </si>
  <si>
    <t>DataSource_Tag</t>
  </si>
  <si>
    <t>FS:Stream["XME28HOTSIDEOUT"]:Pres</t>
  </si>
  <si>
    <t>FS:Stream["XME28HOTSIDEOUT"]:Temp</t>
  </si>
  <si>
    <t>MC01AFD_Composition_Mass_ACETYLENE</t>
  </si>
  <si>
    <t>MC01AFD_Composition_Mass_ETHANE</t>
  </si>
  <si>
    <t>TC01STG3OUT_Pres</t>
  </si>
  <si>
    <t>TC01STG3OUT_Temp</t>
  </si>
  <si>
    <t>TC01STG4FD_Pres</t>
  </si>
  <si>
    <t>TC01STG4FD_Temp</t>
  </si>
  <si>
    <t>TC01STG4OUT_Pres</t>
  </si>
  <si>
    <t>TC01STG4OUT_Temp</t>
  </si>
  <si>
    <t>TCT01STG1OUT_Temp</t>
  </si>
  <si>
    <t>TCT01STG2OUT_Temp</t>
  </si>
  <si>
    <t>TT02LIQDIST_Pres</t>
  </si>
  <si>
    <t>TT02LIQDIST_Temp</t>
  </si>
  <si>
    <t>TT03FD_Pres</t>
  </si>
  <si>
    <t>TT03FD_Temp</t>
  </si>
  <si>
    <t>VC01STG2OUT_Pres</t>
  </si>
  <si>
    <t>BTCP_RAFF_FEED_Econ_BulkPrice</t>
  </si>
  <si>
    <t>BTCP_RAFF_FEED_Econ_StreamCashFlow</t>
  </si>
  <si>
    <t>BOP_NAP_IJ_HCEFFL_Composition_Mass_TOLUENE</t>
  </si>
  <si>
    <t>BOP_NAP_IJ_HCEFFL_Composition_Mass_VAC</t>
  </si>
  <si>
    <t>BOP_RECETHANE_Composition_Mass_1BUTENE</t>
  </si>
  <si>
    <t>BOP_RECETHANE_Composition_Mass_ACETYLENE</t>
  </si>
  <si>
    <t>BOP_RECETHANE_Composition_Mass_ETHANE</t>
  </si>
  <si>
    <t>BOP_RECETHANE_Composition_Mass_ETHYLENE</t>
  </si>
  <si>
    <t>BOP_RECETHANE_Composition_Mass_H2</t>
  </si>
  <si>
    <t>BOP_RECETHANE_Composition_Mass_METHANE</t>
  </si>
  <si>
    <t>BOP_RECETHANE_Composition_Mass_N2</t>
  </si>
  <si>
    <t>BOP_RECETHANE_Composition_Mass_PROPANE</t>
  </si>
  <si>
    <t>BOP_RECETHANE_Composition_Mass_PROPYLENE</t>
  </si>
  <si>
    <t>BOP_RECETHANE_CM_Flow_Mass</t>
  </si>
  <si>
    <t>BOP_SOURSTEAM_Flow_Mass</t>
  </si>
  <si>
    <t>BOPH2_FUEL_Flow_Mass</t>
  </si>
  <si>
    <t>BOPTG_DELTAFD_Flow_Mass</t>
  </si>
  <si>
    <t>BOPX_FURNFD_Composition_Mass_1BUTENE</t>
  </si>
  <si>
    <t>BOPX_FURNFD_Composition_Mass_ACETYLENE</t>
  </si>
  <si>
    <t>BOPX_FURNFD_Composition_Mass_BENZENE</t>
  </si>
  <si>
    <t>BOPX_FURNFD_Composition_Mass_BUTADIENE</t>
  </si>
  <si>
    <t>BOPX_FURNFD_Composition_Mass_BUTANE</t>
  </si>
  <si>
    <t>BOPX_FURNFD_Composition_Mass_C2BUTENE</t>
  </si>
  <si>
    <t>BOPX_FURNFD_Composition_Mass_CPD</t>
  </si>
  <si>
    <t>BOPX_FURNFD_Composition_Mass_ETHANE</t>
  </si>
  <si>
    <t>GENERICGASOIL_FEED_Econ_BulkPrice</t>
  </si>
  <si>
    <t>GENERICGASOIL_FEED_Econ_StreamCashFlow</t>
  </si>
  <si>
    <t>GOODYEAR_RAFF_FURN_FEED_Econ_BulkPrice</t>
  </si>
  <si>
    <t>BOP_FNG_DEFG_HCEFFL_Composition_Mass_TAR</t>
  </si>
  <si>
    <t>UT201LIQDIST_KT01_Flow_Mass</t>
  </si>
  <si>
    <t>UT201RX_Flow_Mass</t>
  </si>
  <si>
    <t>UT301FD_Composition_Mass_AMYLENES</t>
  </si>
  <si>
    <t>UT301FD_Composition_Mass_BENZENE</t>
  </si>
  <si>
    <t>UT301FD_Composition_Mass_CPD</t>
  </si>
  <si>
    <t>UT301FD_Composition_Mass_INDENE</t>
  </si>
  <si>
    <t>UT301FD_Composition_Mass_ISOPRENE</t>
  </si>
  <si>
    <t>FS:Unit["STDTGOIMPORT_FEED"]:IntStr:Econ:StreamCashFlow</t>
  </si>
  <si>
    <t>PE07+PD06_Temp</t>
  </si>
  <si>
    <t>XME15AHOTSIDE+XMD02_Temp</t>
  </si>
  <si>
    <t>XME23+XMD11_Duty</t>
  </si>
  <si>
    <t>XME24_U</t>
  </si>
  <si>
    <t>FS:Unit["XLC01STG5"]:PolytropicHead</t>
  </si>
  <si>
    <t>FS:Unit["XLCT01_660PRODUCT"]:IntStr:Econ:StreamCashFlow</t>
  </si>
  <si>
    <t>FS:Unit["XLCT01_660PRODUCT"]:IntStr:Econ:StreamValue["Mass"]</t>
  </si>
  <si>
    <t>FS:Unit["EP_FEED"]:IntFeed["Compositional"]:Composition["Mass","METHANE"]</t>
  </si>
  <si>
    <t>UT301FD_Composition_Mass_MCPD</t>
  </si>
  <si>
    <t>UT301FD_Composition_Mass_MSTYRENE</t>
  </si>
  <si>
    <t>UT301FD_Composition_Mass_NAPHTHALENE</t>
  </si>
  <si>
    <t>UT301FD_Composition_Mass_OTHERC10S</t>
  </si>
  <si>
    <t>UT301FD_Composition_Mass_OTHERC5S</t>
  </si>
  <si>
    <t>FS:Unit["BUTENE_PRODUCT"]:IntStr:Econ:type["Mass"]:Marginal["1BUTENE"]</t>
  </si>
  <si>
    <t>FS:Unit["BUTENE_PRODUCT"]:IntStr:Econ:type["Mass"]:Marginal["BUTADIENE"]</t>
  </si>
  <si>
    <t>PCUCG_PROD_Composition_Mass_PROPYLENE</t>
  </si>
  <si>
    <t>PCUCG_PROD_Flow_StdLiqVol</t>
  </si>
  <si>
    <t>VC01STG3OUT_Pres</t>
  </si>
  <si>
    <t>VC01STG3OUT_Temp</t>
  </si>
  <si>
    <t>VC01STG4FD_Pres</t>
  </si>
  <si>
    <t>VC01STG4FD_Temp</t>
  </si>
  <si>
    <t>VC01STG4OUT_Temp</t>
  </si>
  <si>
    <t>VC02STG1FD_Pres</t>
  </si>
  <si>
    <t>VC02STG1FD_Temp</t>
  </si>
  <si>
    <t>VC02STG1OUT_Pres</t>
  </si>
  <si>
    <t>VC02STG1OUT_Temp</t>
  </si>
  <si>
    <t>VC02STG2FD_Pres</t>
  </si>
  <si>
    <t>VC02STG2FD_Temp</t>
  </si>
  <si>
    <t>VC02STG2OUT_Pres</t>
  </si>
  <si>
    <t>FS:Stream["XLC01STG4OUT"]:Temp</t>
  </si>
  <si>
    <t>FS:Stream["XLC01STG5FD"]:Pres</t>
  </si>
  <si>
    <t>FS:Stream["XLC01STG5FD"]:Temp</t>
  </si>
  <si>
    <t>FS:Stream["XLC01STG5OUT"]:Flow["Mass"]</t>
  </si>
  <si>
    <t>FS:Stream["XLC01STG5OUT"]:Temp</t>
  </si>
  <si>
    <t>KD02DILSTM_PRODUCT_Econ_StreamValue_Mass</t>
  </si>
  <si>
    <t>KE17STEAM_PRODUCT_Econ_StreamValue_Mass</t>
  </si>
  <si>
    <t>FS:Stream["USP03OH"]:TotProp["HeatComb"]</t>
  </si>
  <si>
    <t>BOPXC3RMINUS20FTEMP</t>
  </si>
  <si>
    <t>BOPXCWTEMP</t>
  </si>
  <si>
    <t>EXTRACTIONSTEAMBIAS</t>
  </si>
  <si>
    <t>FGPRICELHV</t>
  </si>
  <si>
    <t>FS:Stream["BOP_GO_DEFG_HCEFFL"]:Composition["Mass","TOLUENE"]</t>
  </si>
  <si>
    <t>FS:Stream["BOP_GO_DEFG_HCEFFL"]:Composition["Mass","VAC"]</t>
  </si>
  <si>
    <t>FS:Stream["BOP_FNG_DEFG_HCEFFL"]:Composition["Mass","VAC"]</t>
  </si>
  <si>
    <t>FS:Stream["BOP_GO_DEFG_HCEFFL"]:Composition["Mass","ETHANE"]</t>
  </si>
  <si>
    <t>Group3</t>
  </si>
  <si>
    <t>FS:Stream["LC02STG2OUT"]:Composition["Mass","TOLUENE"]</t>
  </si>
  <si>
    <t>FS:Stream["LC02STG2OUT"]:Composition["Mass","VAC"]</t>
  </si>
  <si>
    <t>FS:Stream["LC02STG2OUT"]:Temp</t>
  </si>
  <si>
    <t>FS:Stream["LCT01_660PROD"]:Flow["Mass"]</t>
  </si>
  <si>
    <t>ETHYLENE_PRODUCT2_Econ_BulkPrice</t>
  </si>
  <si>
    <t>FS:Unit["XMT03BT_ALTPROD"]:IntStr:Econ:type["Mass"]:Marginal["MAPD"]</t>
  </si>
  <si>
    <t>FS:Unit["XMT03BT_ALTPROD"]:IntStr:Econ:type["Mass"]:Marginal["OTHERC5S"]</t>
  </si>
  <si>
    <t>FS:Stream["XMT03BT_NT01"]:Composition["Mass","ISOPRENE"]</t>
  </si>
  <si>
    <t>FS:BOPXH2VALUEMULTIPLIER</t>
  </si>
  <si>
    <t>FS:PRISMH2VALUEMULTIPLIER</t>
  </si>
  <si>
    <t>BOP_NAP_ABC_HCEFFL_Composition_Mass_ACETYLENE</t>
  </si>
  <si>
    <t>BOP_NAP_ABC_HCEFFL_Composition_Mass_AMYLENES</t>
  </si>
  <si>
    <t>BOP_NAP_ABC_HCEFFL_Composition_Mass_BENZENE</t>
  </si>
  <si>
    <t>BOP_NAP_ABC_HCEFFL_Composition_Mass_BUTADIENE</t>
  </si>
  <si>
    <t>BOP_NAP_ABC_HCEFFL_Composition_Mass_BUTANE</t>
  </si>
  <si>
    <t>BOP_NAP_ABC_HCEFFL_Composition_Mass_C2BUTENE</t>
  </si>
  <si>
    <t>BOP_NAP_ABC_HCEFFL_Composition_Mass_CPD</t>
  </si>
  <si>
    <t>BOP_NAP_ABC_HCEFFL_Composition_Mass_ETHANE</t>
  </si>
  <si>
    <t>BOP_NAP_ABC_HCEFFL_Composition_Mass_ETHYLENE</t>
  </si>
  <si>
    <t>BOP_NAP_ABC_HCEFFL_Composition_Mass_H2</t>
  </si>
  <si>
    <t>BOP_NAP_ABC_HCEFFL_Composition_Mass_IBUTANE</t>
  </si>
  <si>
    <t>BOP_NAP_ABC_HCEFFL_Composition_Mass_INDENE</t>
  </si>
  <si>
    <t>UT01BT_PROD_Flow_StdLiqVol</t>
  </si>
  <si>
    <t>UT01BT_PROD_Prop_SpGr</t>
  </si>
  <si>
    <t>UT01SCN_PROD_Composition_Mass_BENZENE</t>
  </si>
  <si>
    <t>UT01SCN_PROD_Composition_Mass_INDENE</t>
  </si>
  <si>
    <t>UT01SCN_PROD_Composition_Mass_MSTYRENE</t>
  </si>
  <si>
    <t>BOPX_H2_PROD_Composition_Mass_ETHANE</t>
  </si>
  <si>
    <t>BOPX_H2_PROD_Composition_Mass_ETHYLENE</t>
  </si>
  <si>
    <t>BOPX_H2_PROD_Composition_Mass_H2</t>
  </si>
  <si>
    <t>BOPX_H2_PROD_Composition_Mass_METHANE</t>
  </si>
  <si>
    <t>BOPX_H2_PROD_Composition_Mass_N2</t>
  </si>
  <si>
    <t>BOPX_H2_PROD_MoleFrac_H2</t>
  </si>
  <si>
    <t>BOPX_HCEFFL_Composition_Mass_1BUTENE</t>
  </si>
  <si>
    <t>BOPX_HCEFFL_Composition_Mass_ACETYLENE</t>
  </si>
  <si>
    <t>BOPX_HCEFFL_Composition_Mass_AMYLENES</t>
  </si>
  <si>
    <t>BOPX_HCEFFL_Composition_Mass_BENZENE</t>
  </si>
  <si>
    <t>BOPX_HCEFFL_Composition_Mass_BUTADIENE</t>
  </si>
  <si>
    <t>BOPX_HCEFFL_Composition_Mass_BUTANE</t>
  </si>
  <si>
    <t>BOPX_HCEFFL_Composition_Mass_C2BUTENE</t>
  </si>
  <si>
    <t>BOPX_HCEFFL_Composition_Mass_CPD</t>
  </si>
  <si>
    <t>Note:  DataSource in XREF is Custom1</t>
  </si>
  <si>
    <t>FS:Unit["XME10-HOTSIDE"]:Side["Tube"]:Duty</t>
  </si>
  <si>
    <t>FS:Unit["XME10-HOTSIDE"]:Side["Tube"]:Pres</t>
  </si>
  <si>
    <t>FS:Stream["H2_XME13"]:Temp</t>
  </si>
  <si>
    <t>FS:Stream["H2_XME14"]:Flow["Mass"]</t>
  </si>
  <si>
    <t>FS:Unit["XME10-HOTSIDE"]:Side["Tube"]:ProdTemp</t>
  </si>
  <si>
    <t>FS:MFIL02FUELH2LHV</t>
  </si>
  <si>
    <t>FS:MFIL07FUELH2LHV</t>
  </si>
  <si>
    <t>FS:MPSTEAMPRICE</t>
  </si>
  <si>
    <t>FS:MT04RXRATIO</t>
  </si>
  <si>
    <t>FS:NE01DUTY</t>
  </si>
  <si>
    <t>FS:ObjMgr:ObjColl:Member["Economic"]:Obj["Feeds"]:ObFct</t>
  </si>
  <si>
    <t>FS:ObjMgr:ObjColl:Member["Economic"]:Obj["Motors"]:ObFct</t>
  </si>
  <si>
    <t>FS:Unit["COE_FEED"]:IntStr:Composition["Mass","OTHERC9S"]</t>
  </si>
  <si>
    <t>XRef DataSource</t>
  </si>
  <si>
    <t>Stop during Populate?</t>
  </si>
  <si>
    <t>XREFSource</t>
  </si>
  <si>
    <t>Primary</t>
  </si>
  <si>
    <t>Secondary</t>
  </si>
  <si>
    <t>COE_FEED_Composition_Mass_METHANE</t>
  </si>
  <si>
    <t>SLEIPNER_COND_FEED_Econ_StreamCashFlow</t>
  </si>
  <si>
    <t>FS:Unit["XKD04BT_PRODUCT"]:IntStr:Econ:StreamCashFlow</t>
  </si>
  <si>
    <t>FS:Unit["LC02STG2"]:PolytropicEff</t>
  </si>
  <si>
    <t>FS:Unit["LC02STG2"]:PolytropicHead</t>
  </si>
  <si>
    <t>FS:Unit["LC02STG2"]:PolytropicWork</t>
  </si>
  <si>
    <t>FS:Unit["LC02STG2"]:PresRatio</t>
  </si>
  <si>
    <t>FS:Unit["LC02STG2"]:PresRise</t>
  </si>
  <si>
    <t>BOP_FNG_DEFG_HCEFFL_Composition_Mass_NAPHTHALENE</t>
  </si>
  <si>
    <t>BOP_FNG_DEFG_HCEFFL_Composition_Mass_OTHERC10S</t>
  </si>
  <si>
    <t>BOP_FNG_DEFG_HCEFFL_Composition_Mass_OTHERC5S</t>
  </si>
  <si>
    <t>BOP_FNG_DEFG_HCEFFL_Composition_Mass_OTHERC6S</t>
  </si>
  <si>
    <t>BOP_FNG_DEFG_HCEFFL_Composition_Mass_OTHERC7S</t>
  </si>
  <si>
    <t>BOP_FNG_DEFG_HCEFFL_Composition_Mass_OTHERC8S</t>
  </si>
  <si>
    <t>BOP_FNG_DEFG_HCEFFL_Composition_Mass_OTHERC9S</t>
  </si>
  <si>
    <t>BOP_FNG_DEFG_HCEFFL_Composition_Mass_PIPERYLENES</t>
  </si>
  <si>
    <t>BOP_FNG_DEFG_HCEFFL_Composition_Mass_PROPANE</t>
  </si>
  <si>
    <t>FS:Unit["XMT03TP-FLASH"]:Pres</t>
  </si>
  <si>
    <t>FS:Unit["XMT04BT_CV"]:Pres</t>
  </si>
  <si>
    <t>FS:Unit["XMT04TP-FLASH"]:Temp</t>
  </si>
  <si>
    <t>FS:Stream["XMP05FD"]:Composition["Mass","ETHANE"]</t>
  </si>
  <si>
    <t>XME03OUTPRESSURE</t>
  </si>
  <si>
    <t>XME14C2RMINUS149FDUTY</t>
  </si>
  <si>
    <t>XME14HOTSIDEAPPROACH</t>
  </si>
  <si>
    <t>XME15C2RMINUS117FDUTY</t>
  </si>
  <si>
    <t>XME15C2RMINUS76FDUTY</t>
  </si>
  <si>
    <t>XME16HOTSIDEOUTTARGET</t>
  </si>
  <si>
    <t>XMR03H2LEAKAGE</t>
  </si>
  <si>
    <t>XMT01OHC2H4</t>
  </si>
  <si>
    <t>XMT01RXRATIO</t>
  </si>
  <si>
    <t>FS:Stream["XMT04VENT_XMD15"]:Temp</t>
  </si>
  <si>
    <t>BOP_NAP_IJ_HCEFFL_Composition_Mass_C2BUTENE</t>
  </si>
  <si>
    <t>BOP_NAP_IJ_HCEFFL_Composition_Mass_CPD</t>
  </si>
  <si>
    <t>FS:Stream["MT04BT_ME06C+ME16"]:Flow["Mass"]</t>
  </si>
  <si>
    <t>FS:Stream["NATURALGAS_XZD09_FD"]:Flow["Mass"]</t>
  </si>
  <si>
    <t>FS:Stream["NE17XFD"]:Composition["Mass","BUTANE"]</t>
  </si>
  <si>
    <t>FS:Stream["NE17XFD"]:Composition["Mass","ETHANE"]</t>
  </si>
  <si>
    <t>FS:Unit["XMT03BT_ALTPROD"]:IntStr:Econ:type["Mass"]:Marginal["AMYLENES"]</t>
  </si>
  <si>
    <t>FS:Unit["XMT03BT_ALTPROD"]:IntStr:Econ:type["Mass"]:Marginal["BENZENE"]</t>
  </si>
  <si>
    <t>XLCT01_660PRODUCT_Econ_StreamCashFlow</t>
  </si>
  <si>
    <t>LE17XFD_Composition_Mass_IBUTANE</t>
  </si>
  <si>
    <t>FS:Unit["TT03BT-FLASH"]:Pres</t>
  </si>
  <si>
    <t>FS:Unit["TT03BT-FLASH"]:Temp</t>
  </si>
  <si>
    <t>FS:Unit["XVCM02"]:ShaftPower</t>
  </si>
  <si>
    <t>FS:Unit["XVCM02"]:VoltAmps</t>
  </si>
  <si>
    <t>FS:Unit["XVCT01_225PRODUCT"]:IntStr:Econ:StreamCashFlow</t>
  </si>
  <si>
    <t>NT02OH_SPLITTER_ProductRate_NT02OH_MBOFFSPEC_PROD</t>
  </si>
  <si>
    <t>PE09H2_BTRF_Econ_StreamValue_Mass</t>
  </si>
  <si>
    <t>PE09H2FUELCOMPS_BTRF_Econ_StreamValue_Mass</t>
  </si>
  <si>
    <t>PRISM_H2_BYPASS_SPLITTER_ProductRate_BOPH2_PRISM</t>
  </si>
  <si>
    <t>PT03BT_BTRF_Econ_type_Mass_Marginal_BUTANE</t>
  </si>
  <si>
    <t>PT03BT_BTRF_Econ_type_Mass_Marginal_IBUTANE</t>
  </si>
  <si>
    <t>PT03BT_BTRF_Econ_type_Mass_Marginal_ISOBUTYLENE</t>
  </si>
  <si>
    <t>PT03BT_BTRF_Econ_type_Mass_Marginal_OTHERC5S</t>
  </si>
  <si>
    <t>PT03BT_BTRF_Econ_type_Mass_Marginal_OTHERC6S</t>
  </si>
  <si>
    <t>PT03BT_BTRF_Econ_type_Mass_Marginal_PROPANE</t>
  </si>
  <si>
    <t>XMT04VENT_SPLITTER_ProductRate_XMT04VENT_XME16</t>
  </si>
  <si>
    <t>XVC01STG2PROD_SPLITTER_ProductRate_XME06BFD</t>
  </si>
  <si>
    <t>XVCT01_225PRODUCT_Econ_StreamValue_Mass</t>
  </si>
  <si>
    <t>XVCT01STG1OUT_SPLITTER_ProductRate_XVCT01_225PROD</t>
  </si>
  <si>
    <t>XZD09_Econ_StreamValue_Mass</t>
  </si>
  <si>
    <t>XZD09_Prop_Wt</t>
  </si>
  <si>
    <t>ALBA_COND_FD_Flow_Mass</t>
  </si>
  <si>
    <t>ALGERIAN_COND_FD_Flow_Mass</t>
  </si>
  <si>
    <t>AMOCO_NAP_FD_Flow_Mass</t>
  </si>
  <si>
    <t>FS:Stream["VD01FD"]:Temp</t>
  </si>
  <si>
    <t>FS:Stream["VD06FD"]:Temp</t>
  </si>
  <si>
    <t>FS:Stream["VE01FD"]:Temp</t>
  </si>
  <si>
    <t>FS:Stream["VE07FD"]:Temp</t>
  </si>
  <si>
    <t>FS:Stream["XKP013TG_XKT01"]:Flow["StdVapVol"]</t>
  </si>
  <si>
    <t>FS:Stream["XKT01_DELTA_FD"]:Flow["Mass"]</t>
  </si>
  <si>
    <t>FS:Stream["XLC01KICKBACK"]:Flow["Mass"]</t>
  </si>
  <si>
    <t>FS:Stream["XLC01STG1FD"]:Pres</t>
  </si>
  <si>
    <t>FS:Stream["XLC01STG1FD"]:Temp</t>
  </si>
  <si>
    <t>FS:Stream["XLC01STG1OUT"]:Flow["Mass"]</t>
  </si>
  <si>
    <t>FS:Stream["XLC01STG1OUT"]:Pres</t>
  </si>
  <si>
    <t>FS:Stream["VC02STG2FD"]:Flow["Mass"]</t>
  </si>
  <si>
    <t>FS:Stream["VC02STG2FD"]:Pres</t>
  </si>
  <si>
    <t>FS:Unit["BOP_RECETHANE_PRODUCT"]:IntStr:Econ:StreamCashFlow</t>
  </si>
  <si>
    <t>FS:Unit["BOP_WILDGAS_BFW"]:IntStr:Econ:StreamCashFlow</t>
  </si>
  <si>
    <t>FS:Unit["BOP_WILDGAS_FEED"]:IntStr:Econ:StreamCashFlow</t>
  </si>
  <si>
    <t>FS:Unit["BOP_WILDGAS_FUEL"]:IntStr:Econ:StreamCashFlow</t>
  </si>
  <si>
    <t>FS:Stream["VC02STG3FD"]:Temp</t>
  </si>
  <si>
    <t>UT101C5_PROD_Prop_SpGr</t>
  </si>
  <si>
    <t>BOP_ETHANE_RGR_Flow_Mass</t>
  </si>
  <si>
    <t>BOP_PROPANE_FD_Flow_Mass</t>
  </si>
  <si>
    <t>BOP_STETHANE_FD_Flow_Mass</t>
  </si>
  <si>
    <t>BOP_WILDGAS_FD_Flow_Mass</t>
  </si>
  <si>
    <t>BOP_WILDLIQ_FD_Flow_Mass</t>
  </si>
  <si>
    <t>BOPC4IMPORT_LD01_Flow_Mass</t>
  </si>
  <si>
    <t>BOPC4IMPORT_NT03_Flow_Mass</t>
  </si>
  <si>
    <t>FS:Stream["BOP_CTH2_PROD"]:Composition["Mass","H2"]</t>
  </si>
  <si>
    <t>File Location\Name</t>
  </si>
  <si>
    <t>TT02BT_Composition_Mass_PROPANE</t>
  </si>
  <si>
    <t>TT02BT_Composition_Mass_PROPYLENE</t>
  </si>
  <si>
    <t>TT02BT_Flow_Mass</t>
  </si>
  <si>
    <t>FS:Stream["UT01BT"]:Composition["Mass","OTHERC9S"]</t>
  </si>
  <si>
    <t>FS:Stream["UT01BT"]:Composition["Mass","SCGO"]</t>
  </si>
  <si>
    <t>FS:Stream["UT01BT_KT01"]:Flow["Mass"]</t>
  </si>
  <si>
    <t>FS:Stream["XMT04BT_X_XME16"]:Temp</t>
  </si>
  <si>
    <t>FS:Stream["XMT04BT_XME16"]:Pres</t>
  </si>
  <si>
    <t>FS:Stream["XMT04BT_XME16"]:Temp</t>
  </si>
  <si>
    <t>FS:Stream["XMT04FD"]:Flow["Mass"]</t>
  </si>
  <si>
    <t>FS:Stream["XMT04FD"]:Temp</t>
  </si>
  <si>
    <t>FS:Stream["XMT04VENT"]:Flow["Mass"]</t>
  </si>
  <si>
    <t>FS:Stream["XMT04VENT"]:Pres</t>
  </si>
  <si>
    <t>FS:Stream["XMT04VENT"]:Temp</t>
  </si>
  <si>
    <t>FS:Stream["XMT04VENT_X_XME16"]:Temp</t>
  </si>
  <si>
    <t>FS:Unit["GDYRAFF_FEED"]:IntStr:Econ:BulkPrice</t>
  </si>
  <si>
    <t>PRUPROPYLENE_PROD_Flow_Mass</t>
  </si>
  <si>
    <t>RGRHPFD_BOPFURN_Flow_Mass</t>
  </si>
  <si>
    <t>RGRHPFD_LD03_Flow_Mass</t>
  </si>
  <si>
    <t>RGRHPFD_PD03_Flow_Mass</t>
  </si>
  <si>
    <t>RGRLPFD_Flow_Mass</t>
  </si>
  <si>
    <t>RT01FD_Flow_Mass</t>
  </si>
  <si>
    <t>SABLE_COND_FD_Flow_Mass</t>
  </si>
  <si>
    <t>SLEIPNER_COND_FD_Flow_Mass</t>
  </si>
  <si>
    <t>STDHAGO_FD_Flow_Mass</t>
  </si>
  <si>
    <t>STDHAGOIMPORT_FD_Flow_Mass</t>
  </si>
  <si>
    <t>STDTGO_FD_Flow_Mass</t>
  </si>
  <si>
    <t>STDTGOIMPORT_FD_Flow_Mass</t>
  </si>
  <si>
    <t>TAILGAS_XLC01_Flow_Mass</t>
  </si>
  <si>
    <t>TAR_PROD_Flow_Mass</t>
  </si>
  <si>
    <t>TCT01STG1FD_Flow_Mass</t>
  </si>
  <si>
    <t>FS:Stream["XVD06OH_XVC02STG3"]:Temp</t>
  </si>
  <si>
    <t>FS:Stream["XVD07OH"]:Flow["Mass"]</t>
  </si>
  <si>
    <t>FS:Stream["XVD07OH_XVC02STG2"]:Temp</t>
  </si>
  <si>
    <t>FS:Stream["XVD08OH"]:Flow["Mass"]</t>
  </si>
  <si>
    <t>FS:Stream["TT02BT_NT01"]:Flow["Mass"]</t>
  </si>
  <si>
    <t>FS:Stream["TT02BT_PCU"]:Flow["Mass"]</t>
  </si>
  <si>
    <t>FS:Stream["TT02FD"]:Flow["Mass"]</t>
  </si>
  <si>
    <t>FS:Stream["TT05TP"]:Flow["Mass"]</t>
  </si>
  <si>
    <t>FS:Stream["UT101C5_PROD"]:Flow["Mass"]</t>
  </si>
  <si>
    <t>CYCLICS_PRODUCT_Econ_type_Mass_Marginal_OTHERC8S</t>
  </si>
  <si>
    <t>RT01FD_Composition_Mass_1BUTENE</t>
  </si>
  <si>
    <t>RT01FD_Composition_Mass_BUTADIENE</t>
  </si>
  <si>
    <t>RT01FD_Composition_Mass_BUTANE</t>
  </si>
  <si>
    <t>RT01FD_Composition_Mass_C2BUTENE</t>
  </si>
  <si>
    <t>RT01FD_Composition_Mass_IBUTANE</t>
  </si>
  <si>
    <t>FS:Stream["BOP_NAP_DEFG_HCEFFL"]:Composition["Mass","OTHERC9S"]</t>
  </si>
  <si>
    <t>FS:Stream["BOP_NAP_DEFG_HCEFFL"]:Composition["Mass","PIPERYLENES"]</t>
  </si>
  <si>
    <t>FS:Stream["BOP_NAP_DEFG_HCEFFL"]:Composition["Mass","PROPANE"]</t>
  </si>
  <si>
    <t>FS:Stream["BOP_NAP_DEFG_HCEFFL"]:Composition["Mass","PROPYLENE"]</t>
  </si>
  <si>
    <t>PCUC135M_ElectPower</t>
  </si>
  <si>
    <t>PCUC135M_ShaftPower</t>
  </si>
  <si>
    <t>PD08X_Pres</t>
  </si>
  <si>
    <t>PD08X_Temp</t>
  </si>
  <si>
    <t>PE05+PD04_Duty</t>
  </si>
  <si>
    <t>BOP_NAP_DEFG_HCEFFL_Composition_Mass_ETHANE</t>
  </si>
  <si>
    <t>BOP_NAP_DEFG_HCEFFL_Composition_Mass_ETHYLENE</t>
  </si>
  <si>
    <t>BOP_NAP_DEFG_HCEFFL_Composition_Mass_H2</t>
  </si>
  <si>
    <t>BOP_NAP_DEFG_HCEFFL_Composition_Mass_IBUTANE</t>
  </si>
  <si>
    <t>FS:Unit["BOP_EP_OQ_FUEL"]:IntStr:Econ:StreamCashFlow</t>
  </si>
  <si>
    <t>FS:Unit["BOP_EP_OQ_STEAM_FEED"]:IntStr:Econ:StreamCashFlow</t>
  </si>
  <si>
    <t>BOPX_FURNACES_v_QFIR</t>
  </si>
  <si>
    <t>BOPX_FURNACES_v_Severity</t>
  </si>
  <si>
    <t>BOPX_FURNACES_v_SHC</t>
  </si>
  <si>
    <t>LC01STG1_Speed</t>
  </si>
  <si>
    <t>LC02STG1_Speed</t>
  </si>
  <si>
    <t>PCM01_LineAmps</t>
  </si>
  <si>
    <t>XLCT01_SPLITTER_ProductRate_XLCT01_660PROD</t>
  </si>
  <si>
    <t>XMC02_KICKBACK_CONTROL_vLHS_XMCT02MINTEMP</t>
  </si>
  <si>
    <t>XMD12BT_SPLITTER_ProductRate_XMT01LIQDIST</t>
  </si>
  <si>
    <t>FS:Stream["BOP_GO_DEFG_HCEFFL"]:Composition["Mass","MCPD"]</t>
  </si>
  <si>
    <t>FS:Stream["BOP_GO_DEFG_HCEFFL"]:Composition["Mass","METHANE"]</t>
  </si>
  <si>
    <t>FS:Stream["BOP_GO_DEFG_HCEFFL"]:Composition["Mass","MSTYRENE"]</t>
  </si>
  <si>
    <t>FS:Stream["BOP_GO_DEFG_HCEFFL"]:Composition["Mass","IBUTANE"]</t>
  </si>
  <si>
    <t>BOP_FNG_ABC_HCEFFL_Composition_Mass_METHANE</t>
  </si>
  <si>
    <t>BOP_FNG_ABC_HCEFFL_Composition_Mass_MSTYRENE</t>
  </si>
  <si>
    <t>BOP_FNG_ABC_HCEFFL_Composition_Mass_NAPHTHALENE</t>
  </si>
  <si>
    <t>BOP_FNG_ABC_HCEFFL_Composition_Mass_OTHERC10S</t>
  </si>
  <si>
    <t>BOP_FNG_ABC_HCEFFL_Composition_Mass_OTHERC5S</t>
  </si>
  <si>
    <t>BOP_EP_HEADER_SPLITTER_ProductRateFrac_EPFD_BOP_BCDEFG</t>
  </si>
  <si>
    <t>BOP_EP_HEADER_SPLITTER_ProductRateFrac_EPFD_BOP_OQ</t>
  </si>
  <si>
    <t>BOP_EP_BCDEFG_EFFLUENT_SPLITTER_ProductRateFrac_BOP_EP_BC_EFFL</t>
  </si>
  <si>
    <t>BOP_FNG_ABC_FURNACES_v_Severity</t>
  </si>
  <si>
    <t>BOP_FNG_ABC_FURNACES_v_SHC</t>
  </si>
  <si>
    <t>BOP_FNG_DEFG_FURNACES_v_Severity</t>
  </si>
  <si>
    <t>BOP_FNG_DEFG_FURNACES_v_SHC</t>
  </si>
  <si>
    <t>BOP_FNG_IJ_FURNACES_v_Severity</t>
  </si>
  <si>
    <t>BOP_FNG_IJ_FURNACES_v_SHC</t>
  </si>
  <si>
    <t>FS:Stream["XLC01STG5OUT"]:Pres</t>
  </si>
  <si>
    <t>FS:T120T121SURPLUSCAPACITY</t>
  </si>
  <si>
    <t>(Currency/hr)/(MM lb/day)</t>
  </si>
  <si>
    <t>(Currency/hr)/(percent)</t>
  </si>
  <si>
    <t>BOP_GO_DEFG_HCEFFL_Composition_Mass_BUTADIENE</t>
  </si>
  <si>
    <t>BOP_GO_DEFG_HCEFFL_Composition_Mass_BUTANE</t>
  </si>
  <si>
    <t>BOP_GO_DEFG_HCEFFL_Composition_Mass_C2BUTENE</t>
  </si>
  <si>
    <t>BOP_GO_DEFG_HCEFFL_Composition_Mass_CPD</t>
  </si>
  <si>
    <t>BOP_GO_DEFG_HCEFFL_Composition_Mass_ETHANE</t>
  </si>
  <si>
    <t>FS:Stream["BOP_FNG_IJ_HCEFFL"]:Temp</t>
  </si>
  <si>
    <t>FS:Stream["BOP_GO_DEFG_HCEFFL"]:Composition["Mass","1BUTENE"]</t>
  </si>
  <si>
    <t>FS:Stream["PC02FD"]:MolarFlow</t>
  </si>
  <si>
    <t>FS:Stream["PCUCG_PROD"]:Composition["Mass","ETHANE"]</t>
  </si>
  <si>
    <t>FS:Stream["PCUCG_PROD"]:Composition["Mass","PROPANE"]</t>
  </si>
  <si>
    <t>FS:Stream["PCUCG_PROD"]:Composition["Mass","PROPYLENE"]</t>
  </si>
  <si>
    <t>FS:Stream["PCUCG_PROD"]:Flow["StdLiqVol"]</t>
  </si>
  <si>
    <t>FS:Unit["BOP_EP_BCDEFG_FURNACES"]:v_SHC</t>
  </si>
  <si>
    <t>FS:Unit["BOP_EP_OQ_FURNACES"]:v_SHC</t>
  </si>
  <si>
    <t>FS:Unit["BOP_PROPANE_DEFG_FURNACES"]:v_Severity</t>
  </si>
  <si>
    <t>FS:Stream["LC02STG2OUT"]:Composition["Mass","1BUTENE"]</t>
  </si>
  <si>
    <t>FS:Stream["LC02STG2OUT"]:Composition["Mass","ACETYLENE"]</t>
  </si>
  <si>
    <t>FS:Stream["LC02STG2OUT"]:Composition["Mass","AMYLENES"]</t>
  </si>
  <si>
    <t>FS:Stream["LC02STG2OUT"]:Composition["Mass","BENZENE"]</t>
  </si>
  <si>
    <t>FS:Unit["BOP_NAP_ABC_FURNACES"]:v_Severity</t>
  </si>
  <si>
    <t>FS:Unit["BOP_NAP_ABC_FURNACES"]:v_SHC</t>
  </si>
  <si>
    <t>FS:Unit["XME35"]:Pres</t>
  </si>
  <si>
    <t>FS:Stream["UT302OH"]:Composition["Mass","AMYLENES"]</t>
  </si>
  <si>
    <t>FS:Stream["UT302OH"]:Composition["Mass","BENZENE"]</t>
  </si>
  <si>
    <t>FS:Stream["UT302OH"]:Composition["Mass","CPD"]</t>
  </si>
  <si>
    <t>FS:Stream["UT302OH"]:Composition["Mass","INDENE"]</t>
  </si>
  <si>
    <t>FS:Stream["MC01AOUT"]:Pres</t>
  </si>
  <si>
    <t>FS:Stream["XMR03FD"]:Flow["Mass"]</t>
  </si>
  <si>
    <t>FS:Stream["XMR03OUT"]:Pres</t>
  </si>
  <si>
    <t>COE_FEED_Composition_Mass_H2O</t>
  </si>
  <si>
    <t>COE_FEED_Composition_Mass_IBUTANE</t>
  </si>
  <si>
    <t>COE_FEED_Composition_Mass_INDENE</t>
  </si>
  <si>
    <t>COE_FEED_Composition_Mass_ISOBUTYLENE</t>
  </si>
  <si>
    <t>COE_FEED_Composition_Mass_ISOPRENE</t>
  </si>
  <si>
    <t>COE_FEED_Composition_Mass_MAPD</t>
  </si>
  <si>
    <t>FS:Stream["RT01FD"]:Composition["Mass","MAPD"]</t>
  </si>
  <si>
    <t>BOP_GO_IJ_HCEFFL_Composition_Mass_VAC</t>
  </si>
  <si>
    <t>BOP_H2_PROD_Composition_Mass_H2</t>
  </si>
  <si>
    <t>BOP_H2_PROD_Composition_Mass_METHANE</t>
  </si>
  <si>
    <t>BOP_H2_PROD_Flow_StdVapVol</t>
  </si>
  <si>
    <t>BOP_H2_PROD_MoleFrac_H2</t>
  </si>
  <si>
    <t>BOP_NAP_ABC_HCEFFL_Composition_Mass_1BUTENE</t>
  </si>
  <si>
    <t>FS:Stream["BOP_NAP_IJ_HCEFFL"]:Composition["Mass","PIPERYLENES"]</t>
  </si>
  <si>
    <t>FS:Stream["BOP_NAP_IJ_HCEFFL"]:Composition["Mass","PROPANE"]</t>
  </si>
  <si>
    <t>FS:Stream["BOP_NAP_IJ_HCEFFL"]:Composition["Mass","PROPYLENE"]</t>
  </si>
  <si>
    <t>FS:Unit["TC01STG3"]:TuningVars["Specification"]</t>
  </si>
  <si>
    <t>FS:Unit["TC01STG4"]:TuningVars["Current_Efficiency"]</t>
  </si>
  <si>
    <t>TD09PRODFRACTION</t>
  </si>
  <si>
    <t>FS:Unit["IMP_COND_FEED"]:IntStr:Econ:StreamCashFlow</t>
  </si>
  <si>
    <t>FS:Stream["BOP_GO_IJ_HCEFFL"]:Composition["Mass","BUTADIENE"]</t>
  </si>
  <si>
    <t>FS:Stream["BOP_GO_IJ_HCEFFL"]:Composition["Mass","BUTANE"]</t>
  </si>
  <si>
    <t>FS:Stream["BOP_GO_IJ_HCEFFL"]:Composition["Mass","C2BUTENE"]</t>
  </si>
  <si>
    <t>FS:Stream["BOP_GO_IJ_HCEFFL"]:Composition["Mass","CPD"]</t>
  </si>
  <si>
    <t>FS:Stream["BOP_GO_IJ_HCEFFL"]:Composition["Mass","ETHANE"]</t>
  </si>
  <si>
    <t>FS:Stream["BOP_GO_IJ_HCEFFL"]:Composition["Mass","ETHYLENE"]</t>
  </si>
  <si>
    <t>FS:Stream["BOP_GO_IJ_HCEFFL"]:Composition["Mass","H2"]</t>
  </si>
  <si>
    <t>FS:Stream["BOP_GO_IJ_HCEFFL"]:Composition["Mass","IBUTANE"]</t>
  </si>
  <si>
    <t>T160MINRXFACTOR</t>
  </si>
  <si>
    <t>TC01POWERMPU</t>
  </si>
  <si>
    <t>FS:Stream["TGH_BTGP"]:Composition["Mass","ACETYLENE"]</t>
  </si>
  <si>
    <t>FS:Stream["TGH_BTGP"]:Composition["Mass","ETHANE"]</t>
  </si>
  <si>
    <t>FS:Stream["TGH_BTGP"]:Composition["Mass","ETHYLENE"]</t>
  </si>
  <si>
    <t>FS:Stream["TGH_BTGP"]:Composition["Mass","H2"]</t>
  </si>
  <si>
    <t>FS:Stream["TGH_BTGP"]:Composition["Mass","METHANE"]</t>
  </si>
  <si>
    <t>FS:Stream["TGH_BTGP"]:Composition["Mass","N2"]</t>
  </si>
  <si>
    <t>FS:Stream["TGH_BTGP"]:Composition["Mass","PROPANE"]</t>
  </si>
  <si>
    <t>FS:Stream["TGH_BTGP"]:Composition["Mass","PROPYLENE"]</t>
  </si>
  <si>
    <t>FS:Stream["TGH_BTGP"]:Prop["HeatComb"]</t>
  </si>
  <si>
    <t>FS:Stream["TGH_BTGP"]:Prop["Wt"]</t>
  </si>
  <si>
    <t>FS:Stream["TGH_BTGP"]:TotProp["HeatComb"]</t>
  </si>
  <si>
    <t>FS:Stream["TGH_ME15A"]:Flow["Mass"]</t>
  </si>
  <si>
    <t>FS:Unit["IMP_NAP_FEED"]:IntStr:Econ:StreamCashFlow</t>
  </si>
  <si>
    <t>BOP_FNG_IJ_STEAM_Econ_StreamCashFlow</t>
  </si>
  <si>
    <t>BOP_GO_DEFG_FUEL_Econ_StreamCashFlow</t>
  </si>
  <si>
    <t>FS:Stream["BOPX_H2_PROD"]:Composition["Mass","N2"]</t>
  </si>
  <si>
    <t>FS:Stream["BOPX_H2_PROD"]:MoleFrac["H2"]</t>
  </si>
  <si>
    <t>FS:Stream["BOPX_HCEFFL"]:Composition["Mass","1BUTENE"]</t>
  </si>
  <si>
    <t>FS:Unit["XVCM02"]:PhaseVolts</t>
  </si>
  <si>
    <t>FS:Unit["XVCM02"]:PowerEconManager:CashFlow</t>
  </si>
  <si>
    <t>BOP_FNG_HEADER_SPLITTER_ProductRateFrac_FNGFD_BOP_ABC</t>
  </si>
  <si>
    <t>BOP_FNG_HEADER_SPLITTER_ProductRateFrac_FNGFD_BOP_DEFG</t>
  </si>
  <si>
    <t>BOP_FNG_HEADER_SPLITTER_ProductRateFrac_FNGFD_BOP_IJ</t>
  </si>
  <si>
    <t>BOP_GO_HEADER_SPLITTER_ProductRateFrac_GOFD_BOP_DEFG</t>
  </si>
  <si>
    <t>BOP_GO_HEADER_SPLITTER_ProductRateFrac_GOFD_BOP_IJ</t>
  </si>
  <si>
    <t>BOP_CLEU_O_FURNACE_v_Severity</t>
  </si>
  <si>
    <t>BOP_CLEU_O_FURNACE_v_SHC</t>
  </si>
  <si>
    <t>BOP_ETHANE_OQ_FURNACES_v_Severity</t>
  </si>
  <si>
    <t>BOP_ETHANE_OQ_FURNACES_v_SHC</t>
  </si>
  <si>
    <t>BOP_ETHANE_ABCDEFGH_FURNACES_v_Severity</t>
  </si>
  <si>
    <t>FS:Stream["TAILGAS_XME13"]:Temp</t>
  </si>
  <si>
    <t>FS:Stream["TAILGAS_XME14"]:Pres</t>
  </si>
  <si>
    <t>FS:Stream["TAILGAS_XME14"]:Temp</t>
  </si>
  <si>
    <t>FS:Stream["H2_XME16"]:Pres</t>
  </si>
  <si>
    <t>FS:Unit["XVE03-COLDSIDE"]:Side["Tube"]:Duty</t>
  </si>
  <si>
    <t>FS:Unit["ISOPRENE_FURNACES_PRODUCT"]:IntStr:Econ:StreamCashFlow</t>
  </si>
  <si>
    <t>FS:Unit["ISOPRENE_PRODUCT"]:IntStr:Econ:StreamCashFlow</t>
  </si>
  <si>
    <t>FS:Unit["KD02DILSTM_PRODUCT"]:IntStr:Econ:StreamCashFlow</t>
  </si>
  <si>
    <t>BOP_NAP_DEFG_HCEFFL_Composition_Mass_VAC</t>
  </si>
  <si>
    <t>BOP_NAP_IJ_HCEFFL_Composition_Mass_1BUTENE</t>
  </si>
  <si>
    <t>FS:Stream["BOP_RECETHANE"]:Composition["Mass","PROPANE"]</t>
  </si>
  <si>
    <t>KT01FD_Composition_Mass_PROPANE</t>
  </si>
  <si>
    <t>KT01FD_Composition_Mass_PROPYLENE</t>
  </si>
  <si>
    <t>KT01FD_Composition_Mass_SCGO</t>
  </si>
  <si>
    <t>KT01FD_Composition_Mass_STYRENE</t>
  </si>
  <si>
    <t>As-is</t>
  </si>
  <si>
    <t>Initial Val</t>
  </si>
  <si>
    <t>Move to XREF?</t>
  </si>
  <si>
    <t>Initial Value</t>
  </si>
  <si>
    <t>FS:Unit["ISOPRENE_PRODUCT"]:IntStr:Econ:type["Mass"]:Marginal["1BUTENE"]</t>
  </si>
  <si>
    <t>FS:Unit["ISOPRENE_PRODUCT"]:IntStr:Econ:type["Mass"]:Marginal["BUTADIENE"]</t>
  </si>
  <si>
    <t>VC01STG2OUT_Temp</t>
  </si>
  <si>
    <t>VC01STG3FD_Pres</t>
  </si>
  <si>
    <t>VC01STG3FD_Temp</t>
  </si>
  <si>
    <t>FS:Unit["CYCLICS_PRODUCT"]:IntStr:Econ:type["Mass"]:Marginal["NAPHTHALENE"]</t>
  </si>
  <si>
    <t>FS:Unit["CYCLICS_PRODUCT"]:IntStr:Econ:type["Mass"]:Marginal["OTHERC10S"]</t>
  </si>
  <si>
    <t>FS:Unit["BUTENE_PRODUCT"]:IntStr:Econ:type["Mass"]:Marginal["BUTANE"]</t>
  </si>
  <si>
    <t>1500STEAM_VCT01_Econ_StreamCashFlow</t>
  </si>
  <si>
    <t>1500STEAM_XLCT01_Econ_StreamCashFlow</t>
  </si>
  <si>
    <t>FS:Stream["XLC01STG3OUT_BOP"]:Composition["Mass","VAC"]</t>
  </si>
  <si>
    <t>FS:Stream["XLC01STG4FD"]:Pres</t>
  </si>
  <si>
    <t>FS:Stream["XLC01STG4FD"]:Temp</t>
  </si>
  <si>
    <t>FS:Stream["XLC01STG4OUT"]:Flow["Mass"]</t>
  </si>
  <si>
    <t>FS:Stream["XLC01STG4OUT"]:Pres</t>
  </si>
  <si>
    <t>FS:Stream["UT101C5_PROD"]:Composition["Mass","AMYLENES"]</t>
  </si>
  <si>
    <t>FS:Stream["UT101C5_PROD"]:Composition["Mass","BUTADIENE"]</t>
  </si>
  <si>
    <t>FS:Unit["CYCLICS_PRODUCT"]:IntStr:Econ:type["Mass"]:Marginal["INDENE"]</t>
  </si>
  <si>
    <t>FS:Unit["CYCLICS_PRODUCT"]:IntStr:Econ:type["Mass"]:Marginal["MSTYRENE"]</t>
  </si>
  <si>
    <t>FS:Unit["XVE06-COLDSIDE"]:Side["Tube"]:Duty</t>
  </si>
  <si>
    <t>FS:Stream["BOP_FNG_IJ_HCEFFL"]:Composition["Mass","BENZENE"]</t>
  </si>
  <si>
    <t>FS:Stream["BOP_FNG_IJ_HCEFFL"]:Composition["Mass","BUTADIENE"]</t>
  </si>
  <si>
    <t>FS:Stream["BOP_FNG_IJ_HCEFFL"]:Composition["Mass","BUTANE"]</t>
  </si>
  <si>
    <t>FS:Stream["BOP_FNG_IJ_HCEFFL"]:Composition["Mass","ISOPRENE"]</t>
  </si>
  <si>
    <t>FS:Unit["BOP_FNG_HEADER_SPLITTER"]:ProductRateFrac["FNGFD_BOP_DEFG"]</t>
  </si>
  <si>
    <t>FS:Unit["BOP_FNG_HEADER_SPLITTER"]:ProductRateFrac["FNGFD_BOP_IJ"]</t>
  </si>
  <si>
    <t>FS:Stream["BOP_FNG_ABC_HCEFFL"]:Composition["Mass","MCPD"]</t>
  </si>
  <si>
    <t>FS:Unit["TAR2_PRODUCT"]:IntStr:Econ:BulkPrice</t>
  </si>
  <si>
    <t>FS:Unit["BOP_PROPANE_DEFG_FURNACES"]:v_SHC</t>
  </si>
  <si>
    <t>FS:Unit["BOP_GO_DEFG_FUEL"]:IntStr:Econ:StreamCashFlow</t>
  </si>
  <si>
    <t>FS:Unit["BOP_GO_DEFG_STEAM"]:IntStr:Econ:StreamCashFlow</t>
  </si>
  <si>
    <t>FS:Unit["BOP_GO_IJ_FUEL"]:IntStr:Econ:StreamCashFlow</t>
  </si>
  <si>
    <t>FS:Unit["BOP_GO_IJ_STEAM"]:IntStr:Econ:StreamCashFlow</t>
  </si>
  <si>
    <t>FS:Unit["BOP_H2_PRODUCT"]:IntStr:Econ:StreamCashFlow</t>
  </si>
  <si>
    <t>FS:Unit["BOP_H2_PRODUCT"]:IntStr:Econ:StreamValue["Mass"]</t>
  </si>
  <si>
    <t>IMPORTC3_FEED_Econ_type_Mass_Marginal_C2BUTENE</t>
  </si>
  <si>
    <t>IMPORTC3_FEED_Econ_type_Mass_Marginal_ETHANE</t>
  </si>
  <si>
    <t>IMPORTC3_FEED_Econ_type_Mass_Marginal_ETHYLENE</t>
  </si>
  <si>
    <t>IMPORTC3_FEED_Econ_type_Mass_Marginal_METHANE</t>
  </si>
  <si>
    <t>IMPORTC3_FEED_Econ_type_Mass_Marginal_PROPANE</t>
  </si>
  <si>
    <t>IMPORTC3_FEED_Econ_type_Mass_Marginal_PROPYLENE</t>
  </si>
  <si>
    <t>ISOPRENE_PRODUCT_Econ_type_Mass_Marginal_1BUTENE</t>
  </si>
  <si>
    <t>MC01AFD_Composition_Mass_ETHYLENE</t>
  </si>
  <si>
    <t>FS:Unit["XVCM02"]:PowerFactor</t>
  </si>
  <si>
    <t>FS:Unit["XVCM02"]:ReactivePower</t>
  </si>
  <si>
    <t>kVAR</t>
  </si>
  <si>
    <t>XME14HOTSIDE+XMD03_Pres</t>
  </si>
  <si>
    <t>XME14HOTSIDE+XMD03_Temp</t>
  </si>
  <si>
    <t>XME15AHOTSIDE+XMD02_Pres</t>
  </si>
  <si>
    <t>FS:Stream["BOP_GO_DEFG_HCEFFL"]:Composition["Mass","INDENE"]</t>
  </si>
  <si>
    <t>FS:Stream["BOP_GO_DEFG_HCEFFL"]:Composition["Mass","ISOBUTYLENE"]</t>
  </si>
  <si>
    <t>FS:Stream["BOP_GO_DEFG_HCEFFL"]:Composition["Mass","ISOPRENE"]</t>
  </si>
  <si>
    <t>ExecMode</t>
  </si>
  <si>
    <t>Exec Mode</t>
  </si>
  <si>
    <t>Soln Status</t>
  </si>
  <si>
    <t>UOM</t>
  </si>
  <si>
    <t>Value</t>
  </si>
  <si>
    <t>Sheet</t>
  </si>
  <si>
    <t>Custom1</t>
  </si>
  <si>
    <t>FS:Unit["BOPX_FURNACES"]:v_Severity</t>
  </si>
  <si>
    <t>FS:Unit["BOPX_FURNACES"]:v_SHC</t>
  </si>
  <si>
    <t>FS:Unit["XKT01"]:Pres</t>
  </si>
  <si>
    <t>FS:BOPXCWTEMP</t>
  </si>
  <si>
    <t>FS:Unit["BOPX_H2_PRODUCT"]:Pres</t>
  </si>
  <si>
    <t>FS:Unit["XLCT01_SPLITTER"]:ProductRate["XLCT01_660PROD"]</t>
  </si>
  <si>
    <t>FS:Unit["NT01OH_SPLITTER"]:ProductRate["NT01OH_XMT03"]</t>
  </si>
  <si>
    <t>FS:Unit["XVCT01STG1OUT_SPLITTER"]:ProductRate["XVCT01_225PROD"]</t>
  </si>
  <si>
    <t>BOPX_HCEFFL_Composition_Mass_IBUTANE</t>
  </si>
  <si>
    <t>FS:Stream["BOP_GO_DEFG_HCEFFL"]:Composition["Mass","OTHERC9S"]</t>
  </si>
  <si>
    <t>FS:Stream["BOP_GO_DEFG_HCEFFL"]:Composition["Mass","PIPERYLENES"]</t>
  </si>
  <si>
    <t>FS:Stream["BOP_GO_DEFG_HCEFFL"]:Composition["Mass","PROPANE"]</t>
  </si>
  <si>
    <t>FS:Stream["BOP_GO_DEFG_HCEFFL"]:Composition["Mass","PROPYLENE"]</t>
  </si>
  <si>
    <t>FS:Stream["BOP_GO_DEFG_HCEFFL"]:Composition["Mass","SCGO"]</t>
  </si>
  <si>
    <t>FS:Stream["BOP_GO_DEFG_HCEFFL"]:Composition["Mass","STYRENE"]</t>
  </si>
  <si>
    <t>FS:Stream["BOP_GO_DEFG_HCEFFL"]:Composition["Mass","TAR"]</t>
  </si>
  <si>
    <t>FS:Stream["BUTENE_PROD"]:Composition["Mass","ISOBUTYLENE"]</t>
  </si>
  <si>
    <t>FS:Stream["CYCLICS_PROD"]:Composition["Mass","MCPD"]</t>
  </si>
  <si>
    <t>FS:Stream["CYCLICS_PROD"]:Composition["Mass","MSTYRENE"]</t>
  </si>
  <si>
    <t>FS:Stream["CYCLICS_PROD"]:Composition["Mass","NAPHTHALENE"]</t>
  </si>
  <si>
    <t>BOPH2_PRISM_Flow_Mass</t>
  </si>
  <si>
    <t>FURNRGRN2H2_LD01_Composition_Mass_H2</t>
  </si>
  <si>
    <t>FURNRGRN2H2_LD01_Composition_Mass_N2</t>
  </si>
  <si>
    <t>FXKRAW_LD02_Flow_Mass</t>
  </si>
  <si>
    <t>GDYRAFF_FD_Flow_Mass</t>
  </si>
  <si>
    <t>GDYRAFF_UR201_Flow_Mass</t>
  </si>
  <si>
    <t>GENERICGASOIL_FD_Flow_Mass</t>
  </si>
  <si>
    <t>FS:Stream["LT01BT"]:Flow["Mass"]</t>
  </si>
  <si>
    <t>FS:Stream["LYONDELL_NAP_FD"]:Flow["Mass"]</t>
  </si>
  <si>
    <t>FS:Stream["MC03FD"]:Flow["Mass"]</t>
  </si>
  <si>
    <t>FS:Stream["MD22BT_RGR"]:Flow["Mass"]</t>
  </si>
  <si>
    <t>FS:Stream["MIXED_PENTANE_FD"]:Flow["Mass"]</t>
  </si>
  <si>
    <t>FS:Stream["MT03TP"]:Flow["Mass"]</t>
  </si>
  <si>
    <t>FS:Stream["MT04TP"]:Flow["Mass"]</t>
  </si>
  <si>
    <t>FS:Stream["NT01OH_XMT03_DELTA_FD"]:Flow["Mass"]</t>
  </si>
  <si>
    <t>FS:Stream["NT01TP"]:Flow["Mass"]</t>
  </si>
  <si>
    <t>FS:Stream["NT03BT"]:Flow["Mass"]</t>
  </si>
  <si>
    <t>FS:Stream["BOP_CTH2_PROD"]:Composition["Mass","METHANE"]</t>
  </si>
  <si>
    <t>FS:Stream["BOP_CTH2_PROD"]:Composition["Mass","N2"]</t>
  </si>
  <si>
    <t>FS:Unit["ISOPRENE_FURNACES_PRODUCT"]:IntStr:Econ:BulkPrice</t>
  </si>
  <si>
    <t>FS:Stream["BOP_NAP_ABC_HCEFFL"]:Composition["Mass","1BUTENE"]</t>
  </si>
  <si>
    <t>FS:Stream["NE17XFD"]:Composition["Mass","ETHYLENE"]</t>
  </si>
  <si>
    <t>FS:Stream["NE17XFD"]:Composition["Mass","H2"]</t>
  </si>
  <si>
    <t>FS:Stream["NE17XFD"]:Composition["Mass","IBUTANE"]</t>
  </si>
  <si>
    <t>FS:Stream["NE17XFD"]:Composition["Mass","ISOBUTYLENE"]</t>
  </si>
  <si>
    <t>FS:Stream["NE17XFD"]:Composition["Mass","METHANE"]</t>
  </si>
  <si>
    <t>FS:Stream["NE17XFD"]:Composition["Mass","N2"]</t>
  </si>
  <si>
    <t>FS:Stream["NE17XFD"]:Composition["Mass","OTHERC5S"]</t>
  </si>
  <si>
    <t>FS:Stream["NE17XFD"]:Composition["Mass","PROPANE"]</t>
  </si>
  <si>
    <t>FS:Stream["NE17XFD"]:Composition["Mass","PROPYLENE"]</t>
  </si>
  <si>
    <t>FS:Stream["NE17XFD"]:Prop["Wt"]</t>
  </si>
  <si>
    <t>FS:Stream["NR02_EFFL"]:Composition["Mass","H2"]</t>
  </si>
  <si>
    <t>FS:Stream["NR02_EFFL"]:Composition["Mass","PROPANE"]</t>
  </si>
  <si>
    <t>FS:Stream["NR02_EFFL"]:Composition["Mass","PROPYLENE"]</t>
  </si>
  <si>
    <t>FS:Stream["NT01OH_XMT03_ALTPRD"]:Composition["Mass","BUTADIENE"]</t>
  </si>
  <si>
    <t>FS:Stream["NT01OH_XMT03_ALTPRD"]:Composition["Mass","ETHANE"]</t>
  </si>
  <si>
    <t>FS:Stream["NT01OH_XMT03_ALTPRD"]:Composition["Mass","MAPD"]</t>
  </si>
  <si>
    <t>FS:Stream["NT01OH_XMT03_ALTPRD"]:Composition["Mass","PROPANE"]</t>
  </si>
  <si>
    <t>FS:Stream["NT01OH_XMT03_ALTPRD"]:Composition["Mass","PROPYLENE"]</t>
  </si>
  <si>
    <t>NE17XFD_Prop_Wt</t>
  </si>
  <si>
    <t>NR02_EFFL_Composition_Mass_H2</t>
  </si>
  <si>
    <t>NR02_EFFL_Composition_Mass_PROPANE</t>
  </si>
  <si>
    <t>NR02_EFFL_Composition_Mass_PROPYLENE</t>
  </si>
  <si>
    <t>UT302OH_Composition_Mass_MSTYRENE</t>
  </si>
  <si>
    <t>UT302OH_Composition_Mass_NAPHTHALENE</t>
  </si>
  <si>
    <t>UT302OH_Composition_Mass_OTHERC10S</t>
  </si>
  <si>
    <t>UT302OH_Composition_Mass_OTHERC5S</t>
  </si>
  <si>
    <t>UT302OH_Composition_Mass_OTHERC6S</t>
  </si>
  <si>
    <t>UT302OH_Composition_Mass_OTHERC7S</t>
  </si>
  <si>
    <t>UT302OH_Composition_Mass_OTHERC8S</t>
  </si>
  <si>
    <t>BTRFNONPERM_FEED_Econ_StreamValue_Mass</t>
  </si>
  <si>
    <t>BUTENE_PRODUCT_Econ_StreamValue_Mass</t>
  </si>
  <si>
    <t>BUTENE_PRODUCT_Econ_type_Mass_Marginal_1BUTENE</t>
  </si>
  <si>
    <t>BUTENE_PRODUCT_Econ_type_Mass_Marginal_BUTADIENE</t>
  </si>
  <si>
    <t>BUTENE_PRODUCT_Econ_type_Mass_Marginal_BUTANE</t>
  </si>
  <si>
    <t>BUTENE_PRODUCT_Econ_type_Mass_Marginal_C2BUTENE</t>
  </si>
  <si>
    <t>BUTENE_PRODUCT_Econ_type_Mass_Marginal_IBUTANE</t>
  </si>
  <si>
    <t>BOP_ETHANE_HEADER_SPLITTER_ProductRateFrac_ETHANEFD_BOP_OQ</t>
  </si>
  <si>
    <t>BOP_ETHANE_ABCDEFGH_EFFL_SPLITTER_ProductRateFrac_BOP_ETHANE_ABC_EFFL</t>
  </si>
  <si>
    <t>BOP_ETHANE_ABCDEFGH_EFFL_SPLITTER_ProductRateFrac_BOP_ETHANE_DEFG_EFFL</t>
  </si>
  <si>
    <t>BOP_ETHANE_ABCDEFGH_EFFL_SPLITTER_ProductRateFrac_BOP_ETHANE_H_EFFL</t>
  </si>
  <si>
    <t>BOP_CLEU_HEADER_SPLITTER_ProductRateFrac_CLEUFD_BOP_EP_HEADER</t>
  </si>
  <si>
    <t>BOP_CLEU_HEADER_SPLITTER_ProductRateFrac_CLEUFD_BOP_O</t>
  </si>
  <si>
    <t>TAR2_PRODUCT_Econ_BulkPrice</t>
  </si>
  <si>
    <t>TAR2_PRODUCT_Econ_StreamCashFlow</t>
  </si>
  <si>
    <t>TC01STG4OUT_SINK_Econ_StreamCashFlow</t>
  </si>
  <si>
    <t>TCT01_50PRODUCT_Econ_StreamCashFlow</t>
  </si>
  <si>
    <t>TCT01_660PRODUCT_Econ_StreamCashFlow</t>
  </si>
  <si>
    <t>FS:Unit["BOP_ETHANE_ABCH_BFW"]:IntStr:Econ:StreamCashFlow</t>
  </si>
  <si>
    <t>FS:Unit["BOP_ETHANE_ABCH_TLE_SHPSTEAM"]:IntStr:Econ:StreamCashFlow</t>
  </si>
  <si>
    <t>FS:Unit["BOP_ETHANE_OQ_BFW"]:IntStr:Econ:StreamCashFlow</t>
  </si>
  <si>
    <t>LC02STG2OUT_Composition_Mass_ISOPRENE</t>
  </si>
  <si>
    <t>BOP_RECETHANE_PRODUCT_Econ_BulkPrice</t>
  </si>
  <si>
    <t>BOP_RECETHANE_PRODUCT_Econ_StreamCashFlow</t>
  </si>
  <si>
    <t>XLC01STG3OUT_BOP_Composition_Mass_BUTADIENE</t>
  </si>
  <si>
    <t>XLC01STG3OUT_BOP_Composition_Mass_BUTANE</t>
  </si>
  <si>
    <t>XLC01STG3OUT_BOP_Composition_Mass_C2BUTENE</t>
  </si>
  <si>
    <t>XLC01STG3OUT_BOP_Composition_Mass_CPD</t>
  </si>
  <si>
    <t>XLC01STG3OUT_BOP_Composition_Mass_ETHANE</t>
  </si>
  <si>
    <t>XLC01STG3OUT_BOP_Composition_Mass_ETHYLENE</t>
  </si>
  <si>
    <t>BOPX_HCEFFL_Composition_Mass_ETHANE</t>
  </si>
  <si>
    <t>BOPX_HCEFFL_Composition_Mass_ETHYLENE</t>
  </si>
  <si>
    <t>BOPX_HCEFFL_Composition_Mass_H2</t>
  </si>
  <si>
    <t>YesNoList</t>
  </si>
  <si>
    <t>Yes</t>
  </si>
  <si>
    <t>Detailed UOM Checks?</t>
  </si>
  <si>
    <t>FS:Unit["LC01STG3"]:PresRise</t>
  </si>
  <si>
    <t>FS:Unit["LC02STG1"]:ActualHead</t>
  </si>
  <si>
    <t>FS:Unit["LC02STG1"]:ActualWork</t>
  </si>
  <si>
    <t>FS:Unit["LC02STG1"]:CorrectedVolume</t>
  </si>
  <si>
    <t>FS:Unit["LC02STG1"]:CurrentEff</t>
  </si>
  <si>
    <t>FS:Unit["LC02STG1"]:PolytropicEff</t>
  </si>
  <si>
    <t>FS:Unit["LC02STG1"]:PolytropicHead</t>
  </si>
  <si>
    <t>FS:Unit["LC02STG1"]:PolytropicWork</t>
  </si>
  <si>
    <t>FS:Unit["LC02STG1"]:PresRatio</t>
  </si>
  <si>
    <t>XVE02+XME33HOTSIDEFD_Flow_Mass</t>
  </si>
  <si>
    <t>XVE03FD_Flow_Mass</t>
  </si>
  <si>
    <t>XVE04HOTSIDEFD_Flow_Mass</t>
  </si>
  <si>
    <t>XVE05HOTSIDEFD_Flow_Mass</t>
  </si>
  <si>
    <t>XVE13HOTSIDEFD_Flow_Mass</t>
  </si>
  <si>
    <t>XZD09FD_Composition_Mass_ACETYLENE</t>
  </si>
  <si>
    <t>XZD09FD_Composition_Mass_ETHANE</t>
  </si>
  <si>
    <t>MC01AFD_Composition_Mass_N2</t>
  </si>
  <si>
    <t>MC01AFD_Composition_Mass_PROPANE</t>
  </si>
  <si>
    <t>MC01AFD_Composition_Mass_PROPYLENE</t>
  </si>
  <si>
    <t>MC01AFD_Flow_Vol</t>
  </si>
  <si>
    <t>MC01AFD_Prop_HeatComb</t>
  </si>
  <si>
    <t>MC01AFD_Prop_Wt</t>
  </si>
  <si>
    <t>XLC01STG3OUT_BOP_Composition_Mass_TOLUENE</t>
  </si>
  <si>
    <t>MD07A_Pres</t>
  </si>
  <si>
    <t>MD07A_Temp</t>
  </si>
  <si>
    <t>MD15A_Pres</t>
  </si>
  <si>
    <t>MD15A_Temp</t>
  </si>
  <si>
    <t>MD22_Pres</t>
  </si>
  <si>
    <t>MD22_Temp</t>
  </si>
  <si>
    <t>MD27_Pres</t>
  </si>
  <si>
    <t>MD27_Temp</t>
  </si>
  <si>
    <t>ME12+MD05_Temp</t>
  </si>
  <si>
    <t>GOODYEAR_RAFF_FURN_FEED_Econ_StreamCashFlow</t>
  </si>
  <si>
    <t>IMP_COND_FEED_Econ_BulkPrice</t>
  </si>
  <si>
    <t>IMP_COND_FEED_Econ_StreamCashFlow</t>
  </si>
  <si>
    <t>IMP_GOFINATE_FEED_Econ_BulkPrice</t>
  </si>
  <si>
    <t>IMP_GOFINATE_FEED_Econ_StreamCashFlow</t>
  </si>
  <si>
    <t>IMP_HC8_FEED_Econ_BulkPrice</t>
  </si>
  <si>
    <t>VCM02_ElectPower</t>
  </si>
  <si>
    <t>VCM02_LineAmps</t>
  </si>
  <si>
    <t>VD02_Pres</t>
  </si>
  <si>
    <t>VD03_Pres</t>
  </si>
  <si>
    <t>VD04_Pres</t>
  </si>
  <si>
    <t>VD05_Pres</t>
  </si>
  <si>
    <t>VD06_Pres</t>
  </si>
  <si>
    <t>VD07_Pres</t>
  </si>
  <si>
    <t>VD08_Pres</t>
  </si>
  <si>
    <t>XKE02_Pres</t>
  </si>
  <si>
    <t>XKT01_Temp</t>
  </si>
  <si>
    <t>XLC01STG1_ActualWork</t>
  </si>
  <si>
    <t>PCUPROPANE_PROD_Composition_Mass_ETHANE</t>
  </si>
  <si>
    <t>FS:Stream["BOP_GO_IJ_HCEFFL"]:Composition["Mass","PIPERYLENES"]</t>
  </si>
  <si>
    <t>FS:Stream["MD22BT"]:Composition["Mass","ETHYLENE"]</t>
  </si>
  <si>
    <t>FS:Stream["MD22BT"]:Composition["Mass","H2"]</t>
  </si>
  <si>
    <t>FS:Unit["XMC01+XMC02"]:PolytropicEff</t>
  </si>
  <si>
    <t>FS:Stream["MD22BT"]:Composition["Mass","METHANE"]</t>
  </si>
  <si>
    <t>FS:Stream["MD22BT"]:Composition["Mass","N2"]</t>
  </si>
  <si>
    <t>FS:Stream["MD27BT"]:Flow["Mass"]</t>
  </si>
  <si>
    <t>FS:Stream["ME16AHOTSIDEFD"]:Temp</t>
  </si>
  <si>
    <t>FS:Stream["MET01AFD"]:Pres</t>
  </si>
  <si>
    <t>FS:Stream["MET01AFD"]:Temp</t>
  </si>
  <si>
    <t>FS:Stream["MET01AOUT"]:Pres</t>
  </si>
  <si>
    <t>FS:Stream["MFIL02_FUELH2"]:Composition["Mass","METHANE"]</t>
  </si>
  <si>
    <t>FS:Stream["MFIL02_FUELH2"]:Composition["Mass","N2"]</t>
  </si>
  <si>
    <t>FS:Stream["MFIL02_FUELH2"]:Prop["HeatComb"]</t>
  </si>
  <si>
    <t>FS:Stream["MFIL02_FUELH2"]:Prop["Wt"]</t>
  </si>
  <si>
    <t>FS:Stream["MFIL02_FUELH2"]:TotProp["HeatComb"]</t>
  </si>
  <si>
    <t>FS:Stream["MFIL07_FUELH2"]:Composition["Mass","ACETYLENE"]</t>
  </si>
  <si>
    <t>FS:Stream["MFIL07_FUELH2"]:Composition["Mass","ETHANE"]</t>
  </si>
  <si>
    <t>XZD09FD_Composition_Mass_ETHYLENE</t>
  </si>
  <si>
    <t>XZD09FD_Composition_Mass_H2</t>
  </si>
  <si>
    <t>XZD09FD_Composition_Mass_METHANE</t>
  </si>
  <si>
    <t>XZD09FD_Composition_Mass_N2</t>
  </si>
  <si>
    <t>BOP_FURNACE_CONSTRAINTS_BOPTOTALFIRING</t>
  </si>
  <si>
    <t>BOP_GO_DEFG_FURNACES_v_QFIR</t>
  </si>
  <si>
    <t>BOP_GO_IJ_FURNACES_v_QFIR</t>
  </si>
  <si>
    <t>BOP_NAP_ABC_FURNACES_v_QFIR</t>
  </si>
  <si>
    <t>BOP_NAP_DEFG_FURNACES_v_QFIR</t>
  </si>
  <si>
    <t>BOP_NAP_IJ_FURNACES_v_QFIR</t>
  </si>
  <si>
    <t>BOP_PROPANE_DEFG_FURNACES_v_QFIR</t>
  </si>
  <si>
    <t>BOP_WILDGAS_FURNACE_v_QFIR</t>
  </si>
  <si>
    <t>BOP_WILDGAS_FURNACE_v_Severity</t>
  </si>
  <si>
    <t>BOP_WILDGAS_FURNACE_v_SHC</t>
  </si>
  <si>
    <t>BOP_WILDLIQ_FURNACE_v_QFIR</t>
  </si>
  <si>
    <t>BOP_WILDLIQ_FURNACE_v_Severity</t>
  </si>
  <si>
    <t>BOP_WILDLIQ_FURNACE_v_SHC</t>
  </si>
  <si>
    <t>Sample Method</t>
  </si>
  <si>
    <t>Start Time</t>
  </si>
  <si>
    <t>End Time</t>
  </si>
  <si>
    <t>Simulation</t>
  </si>
  <si>
    <t>Dimensionless</t>
  </si>
  <si>
    <t>psig</t>
  </si>
  <si>
    <t>percent</t>
  </si>
  <si>
    <t>F</t>
  </si>
  <si>
    <t>psi</t>
  </si>
  <si>
    <t>realVal</t>
  </si>
  <si>
    <t>L</t>
  </si>
  <si>
    <t>rpm</t>
  </si>
  <si>
    <t>HP</t>
  </si>
  <si>
    <t>Environment</t>
  </si>
  <si>
    <t>Romeo DB</t>
  </si>
  <si>
    <t>Romeo</t>
  </si>
  <si>
    <t>EP_FEED_IntFeed_Compositional_Composition_Mass_ETHANE</t>
  </si>
  <si>
    <t>EP_FEED_IntFeed_Compositional_Composition_Mass_ETHYLENE</t>
  </si>
  <si>
    <t>EP_FEED_IntFeed_Compositional_Composition_Mass_METHANE</t>
  </si>
  <si>
    <t>FS:Unit["PE05+PD04"]:Duty</t>
  </si>
  <si>
    <t>FS:Stream["BOP_FNG_DEFG_HCEFFL"]:Composition["Mass","OTHERC6S"]</t>
  </si>
  <si>
    <t>FS:Stream["BOP_FNG_DEFG_HCEFFL"]:Composition["Mass","OTHERC7S"]</t>
  </si>
  <si>
    <t>FS:Stream["KT01FD"]:Composition["Mass","1BUTENE"]</t>
  </si>
  <si>
    <t>FS:Stream["KT01FD"]:Composition["Mass","ACETYLENE"]</t>
  </si>
  <si>
    <t>BTRFNONPERMFD_Flow_Mass</t>
  </si>
  <si>
    <t>BUTENE_PROD_Flow_Mass</t>
  </si>
  <si>
    <t>Objective Function</t>
  </si>
  <si>
    <t>Modifies</t>
  </si>
  <si>
    <t>PCUC135M_PowerEconManager_CashFlow</t>
  </si>
  <si>
    <t>PCUCG_PRODUCT_Econ_BulkPrice</t>
  </si>
  <si>
    <t>PCUCG_PRODUCT_Econ_StreamCashFlow</t>
  </si>
  <si>
    <t>PCUPG_PRODUCT_Econ_BulkPrice</t>
  </si>
  <si>
    <t>PCUPG_PRODUCT_Econ_StreamCashFlow</t>
  </si>
  <si>
    <t>FS:Stream["BOPX_FURNFD"]:Composition["Mass","ETHYLENE"]</t>
  </si>
  <si>
    <t>FS:Stream["BOPX_FURNFD"]:Composition["Mass","IBUTANE"]</t>
  </si>
  <si>
    <t>FS:Unit["BOP_FURNACE_CONSTRAINTS"]:BOPHFIRING</t>
  </si>
  <si>
    <t>PCUC130M_PowerEconManager_CashFlow</t>
  </si>
  <si>
    <t>FS:Stream["BOP_FNG_DEFG_HCEFFL"]:Composition["Mass","1BUTENE"]</t>
  </si>
  <si>
    <t>FS:Stream["BOP_FNG_DEFG_HCEFFL"]:Composition["Mass","ACETYLENE"]</t>
  </si>
  <si>
    <t>FS:Stream["BOP_FNG_DEFG_HCEFFL"]:Composition["Mass","AMYLENES"]</t>
  </si>
  <si>
    <t>FS:Unit["COE_FEED"]:IntStr:Composition["Mass","CPD"]</t>
  </si>
  <si>
    <t>BOP_GO_DEFG_HCEFFL_Composition_Mass_BENZENE</t>
  </si>
  <si>
    <t>FS:Unit["XVC01STG1"]:PolytropicHead</t>
  </si>
  <si>
    <t>FS:Unit["XVC01STG1"]:Pres</t>
  </si>
  <si>
    <t>FS:Unit["XVC01STG1"]:Speed</t>
  </si>
  <si>
    <t>FS:Unit["XVC01STG1"]:Temp</t>
  </si>
  <si>
    <t>FS:Unit["XVC01STG2"]:ActualWork</t>
  </si>
  <si>
    <t>FS:Unit["XVC01STG2"]:PolytropicEff</t>
  </si>
  <si>
    <t>FS:Unit["XVC01STG2"]:PolytropicHead</t>
  </si>
  <si>
    <t>FS:Unit["XVC01STG2"]:Pres</t>
  </si>
  <si>
    <t>FS:Unit["XVC01STG2"]:Temp</t>
  </si>
  <si>
    <t>FS:Unit["XVC02STG1"]:ActualWork</t>
  </si>
  <si>
    <t>FS:Unit["XVC02STG1"]:PolytropicEff</t>
  </si>
  <si>
    <t>FS:Unit["XVC02STG1"]:PolytropicHead</t>
  </si>
  <si>
    <t>FS:Unit["XVC02STG1"]:Pres</t>
  </si>
  <si>
    <t>FS:Stream["BOP_GO_DEFG_HCEFFL"]:Composition["Mass","AMYLENES"]</t>
  </si>
  <si>
    <t>FS:Stream["BOP_GO_DEFG_HCEFFL"]:Composition["Mass","BENZENE"]</t>
  </si>
  <si>
    <t>FS:Stream["BOP_GO_DEFG_HCEFFL"]:Composition["Mass","BUTADIENE"]</t>
  </si>
  <si>
    <t>FS:Stream["BOP_GO_DEFG_HCEFFL"]:Composition["Mass","BUTANE"]</t>
  </si>
  <si>
    <t>FS:Stream["BOP_GO_DEFG_HCEFFL"]:Composition["Mass","C2BUTENE"]</t>
  </si>
  <si>
    <t>FS:Stream["BOP_GO_DEFG_HCEFFL"]:Composition["Mass","CPD"]</t>
  </si>
  <si>
    <t>FS:Unit["CYCLICS_PRODUCT"]:IntStr:Econ:type["Mass"]:Marginal["OTHERC8S"]</t>
  </si>
  <si>
    <t>FS:Unit["CYCLICS_PRODUCT"]:IntStr:Econ:type["Mass"]:Marginal["OTHERC9S"]</t>
  </si>
  <si>
    <t>FS:Unit["CYCLICS_PRODUCT"]:IntStr:Econ:type["Mass"]:Marginal["SCGO"]</t>
  </si>
  <si>
    <t>FS:Unit["CYCLICS_PRODUCT"]:IntStr:Econ:type["Mass"]:Marginal["STYRENE"]</t>
  </si>
  <si>
    <t>FS:Unit["225STEAM_CYCLICS"]:IntStr:Econ:StreamValue["Mass"]</t>
  </si>
  <si>
    <t>FS:Unit["LC02STG1"]:Speed</t>
  </si>
  <si>
    <t>FS:Unit["PCM01"]:LineAmps</t>
  </si>
  <si>
    <t>(Currency/hr)/(Amp/hr)</t>
  </si>
  <si>
    <t>FS:Unit["PCM02"]:LineAmps</t>
  </si>
  <si>
    <t>FS:Unit["PD07"]:Pres</t>
  </si>
  <si>
    <t>Price Date</t>
  </si>
  <si>
    <t>FS:Stream["BOP_FNG_ABC_HCEFFL"]:Composition["Mass","ISOPRENE"]</t>
  </si>
  <si>
    <t>FS:Stream["BOP_FNG_ABC_HCEFFL"]:Composition["Mass","MAPD"]</t>
  </si>
  <si>
    <t>FS:Stream["XMT04BT"]:Flow["Mass"]</t>
  </si>
  <si>
    <t>FS:Stream["XMT04BT"]:Pres</t>
  </si>
  <si>
    <t>FS:Stream["XMT04BT"]:Temp</t>
  </si>
  <si>
    <t>FS:Stream["XMT04BT_X_XME16"]:Pres</t>
  </si>
  <si>
    <t>LC02STG2FD_Temp</t>
  </si>
  <si>
    <t>LC02STG2OUT_Temp</t>
  </si>
  <si>
    <t>MC01AFD_Pres</t>
  </si>
  <si>
    <t>MC01AFD_Temp</t>
  </si>
  <si>
    <t>MC01AOUT_Pres</t>
  </si>
  <si>
    <t>MC01AOUT_Temp</t>
  </si>
  <si>
    <t>MC02OUT_Pres</t>
  </si>
  <si>
    <t>PC02FD_MolarFlow</t>
  </si>
  <si>
    <t>TAILGAS_X_XME16_Temp</t>
  </si>
  <si>
    <t>TAILGAS_XME13_Pres</t>
  </si>
  <si>
    <t>TAILGAS_XME13_Temp</t>
  </si>
  <si>
    <t>TAILGAS_XME14_Pres</t>
  </si>
  <si>
    <t>TAILGAS_XME14_Temp</t>
  </si>
  <si>
    <t>TAILGAS_XME15A_Pres</t>
  </si>
  <si>
    <t>TAILGAS_XME15A_Temp</t>
  </si>
  <si>
    <t>TAILGAS_XME15B_Pres</t>
  </si>
  <si>
    <t>TAILGAS_XME15B_Temp</t>
  </si>
  <si>
    <t>TAILGAS_XME16_Pres</t>
  </si>
  <si>
    <t>TAILGAS_XME16_Temp</t>
  </si>
  <si>
    <t>TC01STG1FD_Pres</t>
  </si>
  <si>
    <t>FS:Unit["XME35"]:VapFrac</t>
  </si>
  <si>
    <t>FS:Unit["XMP05_DRIVER"]:Efficiency</t>
  </si>
  <si>
    <t>FS:Unit["XMP05_DRIVER"]:ElectPower</t>
  </si>
  <si>
    <t>FS:Unit["XMP05_DRIVER"]:PowerEconManager:CashFlow</t>
  </si>
  <si>
    <t>XLC01STG3OUT_BOP_Composition_Mass_PROPANE</t>
  </si>
  <si>
    <t>FS:Stream["XMT04VENT_XMD15"]:Pres</t>
  </si>
  <si>
    <t>Note:  DataSource in XREF is DB1</t>
  </si>
  <si>
    <t>Note:  DataSource in XREF is PDB1</t>
  </si>
  <si>
    <t>1500STEAM_VCT01_Econ_StreamValue_Mass</t>
  </si>
  <si>
    <t>1500STEAM_XLCT01_Econ_StreamValue_Mass</t>
  </si>
  <si>
    <t>225STEAM_BDUNIT_Econ_StreamValue_Mass</t>
  </si>
  <si>
    <t>FS:Stream["LPFEED_LD01"]:Flow["Mass"]</t>
  </si>
  <si>
    <t>FS:Unit["XVE06-COLDSIDE"]:Side["Tube"]:Pres</t>
  </si>
  <si>
    <t>FS:Unit["NT01TP-FLASH"]:Pres</t>
  </si>
  <si>
    <t>FS:Unit["NT01TP-FLASH"]:Temp</t>
  </si>
  <si>
    <t>FS:Unit["NT02OH_MBOFFSPEC_PRODUCT"]:IntStr:Econ:StreamCashFlow</t>
  </si>
  <si>
    <t>FS:Stream["TC01STG1FD"]:Flow["Vol"]</t>
  </si>
  <si>
    <t>FS:Stream["TC01STG1FD"]:Pres</t>
  </si>
  <si>
    <t>FS:Stream["TC01STG1FD"]:Temp</t>
  </si>
  <si>
    <t>FS:Stream["TC01STG1OUT"]:Pres</t>
  </si>
  <si>
    <t>PSAH2_XMR03_Pres</t>
  </si>
  <si>
    <t>PSAH2_XMR03_Temp</t>
  </si>
  <si>
    <t>TAILGAS_X_XME16_Pres</t>
  </si>
  <si>
    <t>FS:Stream["BOPX_H2_PROD"]:Composition["Mass","ETHYLENE"]</t>
  </si>
  <si>
    <t>FS:Stream["BOPX_H2_PROD"]:Composition["Mass","H2"]</t>
  </si>
  <si>
    <t>FS:Stream["MC01AFD"]:Composition["Mass","ETHYLENE"]</t>
  </si>
  <si>
    <t>FS:Stream["MC01AFD"]:Composition["Mass","H2"]</t>
  </si>
  <si>
    <t>FS:Stream["MC01AFD"]:Composition["Mass","METHANE"]</t>
  </si>
  <si>
    <t>FS:Stream["MC01AFD"]:Composition["Mass","N2"]</t>
  </si>
  <si>
    <t>ETHANE_FEED_IntFeed_Compositional_Composition_Mass_METHANE</t>
  </si>
  <si>
    <t>ETHANE_FEED_IntFeed_Compositional_Composition_Mass_PROPANE</t>
  </si>
  <si>
    <t>ETHANE_FEED_IntFeed_Compositional_Composition_Mass_PROPYLENE</t>
  </si>
  <si>
    <t>FCC_ABS_OH_Econ_StreamValue_Mass</t>
  </si>
  <si>
    <t>FXKD43_FEED_Econ_StreamValue_Mass</t>
  </si>
  <si>
    <t>FS:Unit["ISOPRENE_PRODUCT"]:IntStr:Econ:type["Mass"]:Marginal["C2BUTENE"]</t>
  </si>
  <si>
    <t>Price Set</t>
  </si>
  <si>
    <t>Title</t>
  </si>
  <si>
    <t>ROMeo Variable Name</t>
  </si>
  <si>
    <t>Group1</t>
  </si>
  <si>
    <t>Group2</t>
  </si>
  <si>
    <t>VALUE</t>
  </si>
  <si>
    <t>RAW_VALUE</t>
  </si>
  <si>
    <t>DataSource</t>
  </si>
  <si>
    <t>DataSource_Units</t>
  </si>
  <si>
    <t>Multiplier</t>
  </si>
  <si>
    <t>Adder</t>
  </si>
  <si>
    <t>Basis</t>
  </si>
  <si>
    <t>DataSource_Field</t>
  </si>
  <si>
    <t>Comments</t>
  </si>
  <si>
    <t>FS:Unit["PCUC125M"]:PowerEconManager:CashFlow</t>
  </si>
  <si>
    <t>FS:Unit["PCUC125M"]:ShaftPower</t>
  </si>
  <si>
    <t>FS:Stream["BOP_FNG_ABC_HCEFFL"]:Composition["Mass","METHANE"]</t>
  </si>
  <si>
    <t>FS:Stream["BOP_FNG_ABC_HCEFFL"]:Composition["Mass","MSTYRENE"]</t>
  </si>
  <si>
    <t>FS:Unit["BENZENE_PRODUCT"]:IntStr:Econ:type["StdLiqVol"]:Marginal["OTHERC5S"]</t>
  </si>
  <si>
    <t>FS:Unit["BENZENE_PRODUCT"]:IntStr:Econ:type["StdLiqVol"]:Marginal["OTHERC6S"]</t>
  </si>
  <si>
    <t>FS:Unit["BENZENE_PRODUCT"]:IntStr:Econ:type["StdLiqVol"]:Marginal["OTHERC7S"]</t>
  </si>
  <si>
    <t>FS:Unit["BOP_C4IMPORT_FEED"]:IntStr:Econ:type["Mass"]:Marginal["BUTANE"]</t>
  </si>
  <si>
    <t>FS:Unit["BOP_C4IMPORT_FEED"]:IntStr:Econ:type["Mass"]:Marginal["ISOPRENE"]</t>
  </si>
  <si>
    <t>FS:Unit["BOP_WILDLIQ_FEED"]:IntStr:Econ:BulkPrice</t>
  </si>
  <si>
    <t>FS:Stream["XMT03BT"]:Flow["Mass"]</t>
  </si>
  <si>
    <t>FS:Stream["XMT03BT"]:Pres</t>
  </si>
  <si>
    <t>FS:Stream["XMT03BT"]:Temp</t>
  </si>
  <si>
    <t>FS:Stream["XMT03BT_NT01"]:Composition["Mass","1BUTENE"]</t>
  </si>
  <si>
    <t>FS:Stream["XMT03BT_NT01"]:Composition["Mass","ACETYLENE"]</t>
  </si>
  <si>
    <t>FS:Stream["XMT03BT_NT01"]:Composition["Mass","AMYLENES"]</t>
  </si>
  <si>
    <t>FS:Stream["XMT03BT_NT01"]:Composition["Mass","BENZENE"]</t>
  </si>
  <si>
    <t>FS:Stream["XMT03BT_NT01"]:Composition["Mass","BUTADIENE"]</t>
  </si>
  <si>
    <t>FS:Stream["XMT03BT_NT01"]:Composition["Mass","BUTANE"]</t>
  </si>
  <si>
    <t>BOP_GO_IJ_HCEFFL_Composition_Mass_PIPERYLENES</t>
  </si>
  <si>
    <t>FS:Unit["ETHANE_FEED"]:IntFeed["Compositional"]:Composition["Mass","PROPANE"]</t>
  </si>
  <si>
    <t>FS:Unit["ETHANE_FEED"]:IntFeed["Compositional"]:Composition["Mass","PROPYLENE"]</t>
  </si>
  <si>
    <t>FS:Unit["ETHANE_FEED"]:IntStr:Econ:StreamCashFlow</t>
  </si>
  <si>
    <t>FS:Unit["ETHANE_FEED"]:Pres</t>
  </si>
  <si>
    <t>FS:Unit["ETHANE_FEED"]:Temp</t>
  </si>
  <si>
    <t>FS:Unit["ETHYLENE_PRODUCT1"]:IntStr:Econ:StreamCashFlow</t>
  </si>
  <si>
    <t>FS:Unit["CLEU1+2C3_FEED"]:IntStr:Econ:StreamCashFlow</t>
  </si>
  <si>
    <t>FS:Unit["PE09H2FUELCOMPS_BTRF"]:IntStr:Econ:StreamValue["Mass"]</t>
  </si>
  <si>
    <t>WETSLOP_PROD_Econ_BulkPrice</t>
  </si>
  <si>
    <t>TGH_BTGP_Composition_Mass_METHANE</t>
  </si>
  <si>
    <t>TGH_BTGP_Composition_Mass_N2</t>
  </si>
  <si>
    <t>TGH_BTGP_Composition_Mass_PROPANE</t>
  </si>
  <si>
    <t>TGH_BTGP_Composition_Mass_PROPYLENE</t>
  </si>
  <si>
    <t>TGH_BTGP_Prop_HeatComb</t>
  </si>
  <si>
    <t>TGH_BTGP_Prop_Wt</t>
  </si>
  <si>
    <t>TGH_BTGP_TotProp_HeatComb</t>
  </si>
  <si>
    <t>TGH_ME15A_Flow_Mass</t>
  </si>
  <si>
    <t>TGL_BOPX_Composition_Mass_1BUTENE</t>
  </si>
  <si>
    <t>TGL_BOPX_Composition_Mass_ACETYLENE</t>
  </si>
  <si>
    <t>TGL_BOPX_Composition_Mass_ETHANE</t>
  </si>
  <si>
    <t>TGL_BOPX_Composition_Mass_ETHYLENE</t>
  </si>
  <si>
    <t>FS:PC02POWER</t>
  </si>
  <si>
    <t>FS:PCUC125MBASEPOWER</t>
  </si>
  <si>
    <t>FS:PCUC130MBASEPOWER</t>
  </si>
  <si>
    <t>FS:PCUC135MBASEPOWER</t>
  </si>
  <si>
    <t>XMC02KICKBACK_Flow_Mass</t>
  </si>
  <si>
    <t>XMCT02OUT_Flow_Mass</t>
  </si>
  <si>
    <t>XMD03OH_Flow_Mass</t>
  </si>
  <si>
    <t>XMD04OH_H2_TAILGAS_Flow_Mass</t>
  </si>
  <si>
    <t>XMD14LIQDIST_Flow_Mass</t>
  </si>
  <si>
    <t>XMD15BT_Flow_Mass</t>
  </si>
  <si>
    <t>XME10HOTSIDEFD_Flow_Mass</t>
  </si>
  <si>
    <t>XME28HOTSIDEFD_Flow_Mass</t>
  </si>
  <si>
    <t>XMP05FD_Composition_Mass_ETHANE</t>
  </si>
  <si>
    <t>XMR03FD_Flow_Mass</t>
  </si>
  <si>
    <t>XMT01LIQDIST_Flow_Mass</t>
  </si>
  <si>
    <t>XMT03BT_Flow_Mass</t>
  </si>
  <si>
    <t>XMT03BT_NT01_Composition_Mass_1BUTENE</t>
  </si>
  <si>
    <t>XMT03BT_NT01_Composition_Mass_ACETYLENE</t>
  </si>
  <si>
    <t>XMT03BT_NT01_Composition_Mass_AMYLENES</t>
  </si>
  <si>
    <t>UT01SCN_PROD_Composition_Mass_NAPHTHALENE</t>
  </si>
  <si>
    <t>UT01SCN_PROD_Composition_Mass_OTHERC10S</t>
  </si>
  <si>
    <t>UT301FD_Composition_Mass_STYRENE</t>
  </si>
  <si>
    <t>UT301FD_Composition_Mass_TOLUENE</t>
  </si>
  <si>
    <t>UT301FD_Flow_Mass</t>
  </si>
  <si>
    <t>FS:Unit["BOPX_H2FUELCOMPS"]:IntStr:Econ:StreamCashFlow</t>
  </si>
  <si>
    <t>XLC01STG3OUT_BOP_Composition_Mass_PROPYLENE</t>
  </si>
  <si>
    <t>Secondary
DataSource_Tag</t>
  </si>
  <si>
    <t>FS:FGPRICEHHV</t>
  </si>
  <si>
    <t>FS:POWERPRICE</t>
  </si>
  <si>
    <t>FS:BOPCTH2VALUEMULTIPLIER</t>
  </si>
  <si>
    <t>FS:Unit["MT04FD_SPLITTER"]:ProductRate["TT05FD"]</t>
  </si>
  <si>
    <t>FS:Unit["LE13+LD01"]:Pres</t>
  </si>
  <si>
    <t>ObjMgr_ObjColl_Member_Economic_Obj_Feeds_ObFct</t>
  </si>
  <si>
    <t>FS:Unit["UT01BT_PRODUCT"]:IntStr:Econ:StreamCashFlow</t>
  </si>
  <si>
    <t>FS:Unit["VALERO_NAP_FEED"]:IntStr:Econ:StreamCashFlow</t>
  </si>
  <si>
    <t>FS:Unit["VC01STG1"]:Speed</t>
  </si>
  <si>
    <t>FS:Unit["VC01STG4OUT_FEED"]:IntStr:Econ:StreamCashFlow</t>
  </si>
  <si>
    <t>FS:Unit["VC02STG3OUT_FEED"]:IntStr:Econ:StreamCashFlow</t>
  </si>
  <si>
    <t>KERO_FEED_Econ_StreamCashFlow</t>
  </si>
  <si>
    <t>H2_XME14_Temp</t>
  </si>
  <si>
    <t>FS:Stream["BOPX_FURNFD"]:Composition["Mass","MAPD"]</t>
  </si>
  <si>
    <t>FS:Stream["BOPX_FURNFD"]:Composition["Mass","METHANE"]</t>
  </si>
  <si>
    <t>BOP_EP_OQ_STEAM_FEED_Econ_StreamCashFlow</t>
  </si>
  <si>
    <t>FS:Stream["XLC01STG3OUT_BOP"]:Composition["Mass","1BUTENE"]</t>
  </si>
  <si>
    <t>FS:Stream["XLC01STG3OUT_BOP"]:Composition["Mass","ACETYLENE"]</t>
  </si>
  <si>
    <t>FS:Stream["XLC01STG3OUT_BOP"]:Composition["Mass","AMYLENES"]</t>
  </si>
  <si>
    <t>FS:Unit["PS3TGO_FEED"]:IntStr:Econ:BulkPrice</t>
  </si>
  <si>
    <t>FS:Unit["PS3EXCESSGAS_FEED"]:IntStr:Econ:BulkPrice</t>
  </si>
  <si>
    <t>FS:Unit["PS3NEUTRAL75_FEED"]:IntStr:Econ:BulkPrice</t>
  </si>
  <si>
    <t>FS:Unit["BOP_GO_HEADER_SPLITTER"]:ProductRateFrac["GOFD_BOP_IJ"]</t>
  </si>
  <si>
    <t>FS:Stream["XMCT01OUT"]:Temp</t>
  </si>
  <si>
    <t>FS:Stream["BOP_NAP_ABC_HCEFFL"]:Composition["Mass","ACETYLENE"]</t>
  </si>
  <si>
    <t>COE_FEED_Composition_Mass_OTHERC7S</t>
  </si>
  <si>
    <t>COE_FEED_Composition_Mass_OTHERC8S</t>
  </si>
  <si>
    <t>COE_FEED_Composition_Mass_OTHERC9S</t>
  </si>
  <si>
    <t>COE_FEED_Composition_Mass_PIPERYLENES</t>
  </si>
  <si>
    <t>COE_FEED_Composition_Mass_PROPANE</t>
  </si>
  <si>
    <t>COE_FEED_Composition_Mass_PROPYLENE</t>
  </si>
  <si>
    <t>COE_FEED_Composition_Mass_SCGO</t>
  </si>
  <si>
    <t>COE_FEED_Composition_Mass_STYRENE</t>
  </si>
  <si>
    <t>COE_FEED_Composition_Mass_TAR</t>
  </si>
  <si>
    <t>COE_FEED_Composition_Mass_TOLUENE</t>
  </si>
  <si>
    <t>COE_FEED_Composition_Mass_VAC</t>
  </si>
  <si>
    <t>CYCLICS_PRODUCT_Econ_type_Mass_Marginal_CPD</t>
  </si>
  <si>
    <t>CYCLICS_PRODUCT_Econ_type_Mass_Marginal_INDENE</t>
  </si>
  <si>
    <t>CYCLICS_PRODUCT_Econ_type_Mass_Marginal_ISOPRENE</t>
  </si>
  <si>
    <t>CYCLICS_PRODUCT_Econ_type_Mass_Marginal_MCPD</t>
  </si>
  <si>
    <t>FS:Stream["BOP_FNG_IJ_HCEFFL"]:Composition["Mass","TAR"]</t>
  </si>
  <si>
    <t>FS:Unit["IMP_GOFINATE_FEED"]:IntStr:Econ:StreamCashFlow</t>
  </si>
  <si>
    <t>FS:Stream["H2_XME16"]:Temp</t>
  </si>
  <si>
    <t>FS:Stream["IBNREACTEDH2"]:Flow["Mass"]</t>
  </si>
  <si>
    <t>FS:Stream["IBNVENTS_LD01"]:Flow["Mass"]</t>
  </si>
  <si>
    <t>FS:Unit["XME15AHOTSIDE+XMD02"]:Temp</t>
  </si>
  <si>
    <t>BOP_FURNACE_CONSTRAINTS_BOPOQFIRING</t>
  </si>
  <si>
    <t>XME03OUT_SPLITTER_ProductRate_XKP013TG_XKT01</t>
  </si>
  <si>
    <t>FS:Unit["COE_FEED"]:IntStr:Composition["Mass","ETHANE"]</t>
  </si>
  <si>
    <t>FS:Unit["COE_FEED"]:IntStr:Composition["Mass","ETHYLENE"]</t>
  </si>
  <si>
    <t>FS:Unit["COE_FEED"]:IntStr:Composition["Mass","IBUTANE"]</t>
  </si>
  <si>
    <t>FS:Unit["COE_FEED"]:IntStr:Composition["Mass","INDENE"]</t>
  </si>
  <si>
    <t>FS:Unit["COE_FEED"]:IntStr:Composition["Mass","ISOBUTYLENE"]</t>
  </si>
  <si>
    <t>FS:Unit["COE_FEED"]:IntStr:Composition["Mass","ISOPRENE"]</t>
  </si>
  <si>
    <t>FS:Unit["COE_FEED"]:IntStr:Composition["Mass","MAPD"]</t>
  </si>
  <si>
    <t>FS:Unit["COE_FEED"]:IntStr:Composition["Mass","MCPD"]</t>
  </si>
  <si>
    <t>FS:Unit["COE_FEED"]:IntStr:Composition["Mass","METHANE"]</t>
  </si>
  <si>
    <t>MC02OUT_Temp</t>
  </si>
  <si>
    <t>ME16AHOTSIDEFD_Temp</t>
  </si>
  <si>
    <t>MET01AFD_Pres</t>
  </si>
  <si>
    <t>MET01AFD_Temp</t>
  </si>
  <si>
    <t>MET01AOUT_Pres</t>
  </si>
  <si>
    <t>MET01AOUT_Temp</t>
  </si>
  <si>
    <t>NT03TP_Pres</t>
  </si>
  <si>
    <t>NT03TP_Temp</t>
  </si>
  <si>
    <t>PC01AFD_MolarFlow</t>
  </si>
  <si>
    <t>PC01BFD_MolarFlow</t>
  </si>
  <si>
    <t>FS:Stream["UT302OH"]:Composition["Mass","STYRENE"]</t>
  </si>
  <si>
    <t>FS:Stream["XLC01STG3OUT_BOP"]:Composition["Mass","MAPD"]</t>
  </si>
  <si>
    <t>FS:XMT03BTC2H6</t>
  </si>
  <si>
    <t>FS:XMT03RXRATIO</t>
  </si>
  <si>
    <t>FS:XMT03TPC3H6</t>
  </si>
  <si>
    <t>FS:XMT04BTC2H4</t>
  </si>
  <si>
    <t>FS:XMT04OHC2H6</t>
  </si>
  <si>
    <t>FS:XMT04RXMPU</t>
  </si>
  <si>
    <t>FS:XVC01POWER</t>
  </si>
  <si>
    <t>FS:Stream["VC01STG2OUT"]:Temp</t>
  </si>
  <si>
    <t>FS:Stream["VC01STG3FD"]:Flow["Mass"]</t>
  </si>
  <si>
    <t>FS:Stream["VC01STG3FD"]:Pres</t>
  </si>
  <si>
    <t>FS:Stream["GOODYEAR_RAFF_FURN_FD"]:Flow["Mass"]</t>
  </si>
  <si>
    <t>FS:Stream["STDHAGO_FD"]:Flow["Mass"]</t>
  </si>
  <si>
    <t>FS:Stream["STDTGO_FD"]:Flow["Mass"]</t>
  </si>
  <si>
    <t>FS:Stream["KERO_FD"]:Flow["Mass"]</t>
  </si>
  <si>
    <t>FS:Stream["IMP_HC8_FD"]:Flow["Mass"]</t>
  </si>
  <si>
    <t>FS:Stream["IMP_GOFINATE_FD"]:Flow["Mass"]</t>
  </si>
  <si>
    <t>FS:Stream["CLEU_FD"]:Flow["Mass"]</t>
  </si>
  <si>
    <t>BOP_NAP_HEADER_SPLITTER_ProductRateFrac_NAPFD_FNG_HEADER</t>
  </si>
  <si>
    <t>FS:Unit["NATURALGAS_XZD09_FEED"]:IntStr:Econ:StreamCashFlow</t>
  </si>
  <si>
    <t>FS:Unit["NE02+NE02A+ND01"]:Duty</t>
  </si>
  <si>
    <t>FS:Unit["NE02+NE02A+ND01"]:Pres</t>
  </si>
  <si>
    <t>FS:Unit["NE02+NE02A+ND01"]:Temp</t>
  </si>
  <si>
    <t>FS:Unit["NT01BT-FLASH"]:Pres</t>
  </si>
  <si>
    <t>FS:Unit["NT01OH_XMT03_ALTPROD"]:IntStr:Econ:StreamCashFlow</t>
  </si>
  <si>
    <t>FS:Unit["225STEAM_IBNUNITFEED"]:IntStr:Econ:StreamCashFlow</t>
  </si>
  <si>
    <t>FS:Unit["225STEAM_IBNUNITFEED"]:IntStr:Econ:StreamValue["Mass"]</t>
  </si>
  <si>
    <t>FS:Unit["225STEAM_MCT02_FEED"]:IntStr:Econ:StreamCashFlow</t>
  </si>
  <si>
    <t>FS:Unit["BDTAR_PRODUCT"]:IntStr:Econ:StreamCashFlow</t>
  </si>
  <si>
    <t>FS:Unit["BDUNIT_MOTORS"]:Efficiency</t>
  </si>
  <si>
    <t>FS:Unit["BDUNIT_MOTORS"]:ElectPower</t>
  </si>
  <si>
    <t>kW</t>
  </si>
  <si>
    <t>FS:Unit["BDUNIT_MOTORS"]:PowerEconManager:CashFlow</t>
  </si>
  <si>
    <t>FS:Unit["ISOPRENE_PRODUCT"]:IntStr:Econ:type["Mass"]:Marginal["VAC"]</t>
  </si>
  <si>
    <t>FS:Unit["CYCLICS_PRODUCT"]:IntStr:Econ:type["Mass"]:Marginal["CPD"]</t>
  </si>
  <si>
    <t>FS:Unit["CYCLICS_PRODUCT"]:IntStr:Econ:type["Mass"]:Marginal["ISOPRENE"]</t>
  </si>
  <si>
    <t>BOP_GO_DEFG_FURNACES_v_Severity</t>
  </si>
  <si>
    <t>FS:Stream["BOP_GO_DEFG_HCEFFL"]:Composition["Mass","ACETYLENE"]</t>
  </si>
  <si>
    <t>LC02STG2OUT_Composition_Mass_INDENE</t>
  </si>
  <si>
    <t>FS:Unit["MD22BT_SPLITTER"]:ProductRate["MD22BT_RGR"]</t>
  </si>
  <si>
    <t>FS:Unit["BOP_PCUFD_SPLITTER"]:ProductRate["TT02BTFD_T120"]</t>
  </si>
  <si>
    <t>FS:Unit["XME03OUT_SPLITTER"]:ProductRate["XKP013TG_XKT01"]</t>
  </si>
  <si>
    <t>PE05+PD04_Temp</t>
  </si>
  <si>
    <t>PE07+PD06_Duty</t>
  </si>
  <si>
    <t>PE07+PD06_Pres</t>
  </si>
  <si>
    <t>TC01STG2FD_Flow_Vol</t>
  </si>
  <si>
    <t>TC01STG3FD_Flow_Mass</t>
  </si>
  <si>
    <t>Ignore</t>
  </si>
  <si>
    <t>Clip</t>
  </si>
  <si>
    <t>UserBound Options</t>
  </si>
  <si>
    <t>FS:Unit["BOP_NAP_ABC_FUEL"]:IntStr:Econ:StreamCashFlow</t>
  </si>
  <si>
    <t>TE12FD_Flow_Mass</t>
  </si>
  <si>
    <t>TG_X_PE09_Composition_Mass_ETHANE</t>
  </si>
  <si>
    <t>TG_X_PE09_Composition_Mass_ETHYLENE</t>
  </si>
  <si>
    <t>TG_X_PE09_Composition_Mass_H2</t>
  </si>
  <si>
    <t xml:space="preserve">      Save Case?
ValueBasis</t>
  </si>
  <si>
    <t>ValueBasis</t>
  </si>
  <si>
    <t>AbsValue</t>
  </si>
  <si>
    <t>AbsDelta</t>
  </si>
  <si>
    <t>AbsPct</t>
  </si>
  <si>
    <t>FS:Stream["XMT03FD_X_XME33"]:Temp</t>
  </si>
  <si>
    <t>FS:Stream["XMT03OH"]:Flow["Mass"]</t>
  </si>
  <si>
    <t>FS:Stream["XMT03OH"]:Pres</t>
  </si>
  <si>
    <t>FS:Stream["XMT03OH"]:Temp</t>
  </si>
  <si>
    <t>FS:Stream["XMT03RX"]:Flow["Mass"]</t>
  </si>
  <si>
    <t>FS:Stream["XMT03RX"]:Pres</t>
  </si>
  <si>
    <t>FS:Stream["XMT03RX"]:Temp</t>
  </si>
  <si>
    <t>FS:Stream["XMT03TP"]:Flow["Mass"]</t>
  </si>
  <si>
    <t>FS:Stream["XMT03TP"]:MoleFrac["PROPANE"]</t>
  </si>
  <si>
    <t>FS:Stream["XMT03TP"]:MoleFrac["PROPYLENE"]</t>
  </si>
  <si>
    <t>FS:Stream["XMT03TP"]:Pres</t>
  </si>
  <si>
    <t>FS:Stream["XMT03TP"]:Temp</t>
  </si>
  <si>
    <t>FS:Stream["XMT04BT"]:Composition["Mass","ETHYLENE"]</t>
  </si>
  <si>
    <t>FS:Unit["MT04TP-FLASH"]:Temp</t>
  </si>
  <si>
    <t>FS:Unit["MT05BT_FLASH"]:Pres</t>
  </si>
  <si>
    <t>FS:Unit["MT05BT_FLASH"]:Temp</t>
  </si>
  <si>
    <t>LC02STG2OUT_Composition_Mass_MAPD</t>
  </si>
  <si>
    <t>LC02STG2OUT_Composition_Mass_MCPD</t>
  </si>
  <si>
    <t>BOP_GO_IJ_HCEFFL_Composition_Mass_PROPYLENE</t>
  </si>
  <si>
    <t>BOP_GO_IJ_HCEFFL_Composition_Mass_SCGO</t>
  </si>
  <si>
    <t>BOP_GO_IJ_HCEFFL_Composition_Mass_STYRENE</t>
  </si>
  <si>
    <t>BOP_GO_IJ_HCEFFL_Composition_Mass_TAR</t>
  </si>
  <si>
    <t>FS:Unit["XMT03BT_ALTPROD"]:IntStr:Econ:type["Mass"]:Marginal["IBUTANE"]</t>
  </si>
  <si>
    <t>FS:Unit["XMT03BT_ALTPROD"]:IntStr:Econ:type["Mass"]:Marginal["ISOBUTYLENE"]</t>
  </si>
  <si>
    <t>FS:Unit["XMT03BT_ALTPROD"]:IntStr:Econ:type["Mass"]:Marginal["ISOPRENE"]</t>
  </si>
  <si>
    <t>FS:Unit["ETHANE_FEED"]:IntStr:Econ:BulkPrice</t>
  </si>
  <si>
    <t>FS:Unit["EP_FEED"]:IntStr:Econ:BulkPrice</t>
  </si>
  <si>
    <t>FS:Unit["STETHANE_FEED"]:IntStr:Econ:BulkPrice</t>
  </si>
  <si>
    <t>FS:Unit["BOP_PROPANE_FEED"]:IntStr:Econ:BulkPrice</t>
  </si>
  <si>
    <t>FS:Unit["DS_BUTANE_FEED"]:IntStr:Econ:BulkPrice</t>
  </si>
  <si>
    <t>FS:Unit["BTRF_BUTANE_FEED"]:IntStr:Econ:BulkPrice</t>
  </si>
  <si>
    <t>FS:Unit["LYONDELL_NAP_FEED"]:IntStr:Econ:BulkPrice</t>
  </si>
  <si>
    <t>FS:Unit["SLEIPNER_COND_FEED"]:IntStr:Econ:BulkPrice</t>
  </si>
  <si>
    <t>FS:Unit["MIXED_PENTANE_FEED"]:IntStr:Econ:BulkPrice</t>
  </si>
  <si>
    <t>FS:Stream["BOP_FNG_ABC_HCEFFL"]:Composition["Mass","OTHERC5S"]</t>
  </si>
  <si>
    <t>FS:Stream["BOP_FNG_ABC_HCEFFL"]:Composition["Mass","OTHERC6S"]</t>
  </si>
  <si>
    <t>FS:Stream["BOP_FNG_ABC_HCEFFL"]:Composition["Mass","OTHERC7S"]</t>
  </si>
  <si>
    <t>FS:Stream["BOP_FNG_ABC_HCEFFL"]:Composition["Mass","OTHERC8S"]</t>
  </si>
  <si>
    <t>FS:Stream["BOP_FNG_ABC_HCEFFL"]:Composition["Mass","OTHERC9S"]</t>
  </si>
  <si>
    <t>FS:Stream["BOP_FNG_ABC_HCEFFL"]:Composition["Mass","PIPERYLENES"]</t>
  </si>
  <si>
    <t>FS:Stream["BOP_FNG_ABC_HCEFFL"]:Composition["Mass","PROPANE"]</t>
  </si>
  <si>
    <t>FS:Stream["BOP_FNG_ABC_HCEFFL"]:Composition["Mass","PROPYLENE"]</t>
  </si>
  <si>
    <t>FS:Stream["PCUPROPANE_PROD"]:Composition["Mass","BUTANE"]</t>
  </si>
  <si>
    <t>FS:Stream["BOP_FNG_IJ_HCEFFL"]:Composition["Mass","ACETYLENE"]</t>
  </si>
  <si>
    <t>FS:Stream["BOP_FNG_IJ_HCEFFL"]:Composition["Mass","AMYLENES"]</t>
  </si>
  <si>
    <t>NT01OH_XMT03_ALTPRD_Composition_Mass_MAPD</t>
  </si>
  <si>
    <t>NT01OH_XMT03_ALTPRD_Composition_Mass_PROPANE</t>
  </si>
  <si>
    <t>NT01OH_XMT03_ALTPRD_Composition_Mass_PROPYLENE</t>
  </si>
  <si>
    <t>FS:Stream["BOP_FNG_IJ_HCEFFL"]:Composition["Mass","INDENE"]</t>
  </si>
  <si>
    <t>FS:Stream["BOP_FNG_IJ_HCEFFL"]:Composition["Mass","ISOBUTYLENE"]</t>
  </si>
  <si>
    <t>FS:Stream["BOP_NAP_ABC_HCEFFL"]:Composition["Mass","TAR"]</t>
  </si>
  <si>
    <t>FS:Unit["PD08X"]:Pres</t>
  </si>
  <si>
    <t>FS:Unit["PD08X"]:Temp</t>
  </si>
  <si>
    <t>FS:Stream["T120FD"]:Flow["Mass"]</t>
  </si>
  <si>
    <t>FS:Stream["T120PGLIQDIST"]:Flow["Mass"]</t>
  </si>
  <si>
    <t>FS:Stream["T120PGRX"]:Flow["Mass"]</t>
  </si>
  <si>
    <t>FS:Stream["T121BT"]:Flow["Mass"]</t>
  </si>
  <si>
    <t>FS:Stream["T121CGLIQDIST"]:Flow["Mass"]</t>
  </si>
  <si>
    <t>FS:Stream["T121FD"]:Flow["Mass"]</t>
  </si>
  <si>
    <t>FS:Stream["T121PGLIQDIST"]:Flow["Mass"]</t>
  </si>
  <si>
    <t>FS:Stream["T121PGRX"]:Flow["Mass"]</t>
  </si>
  <si>
    <t>FS:Stream["T160BT"]:Flow["Mass"]</t>
  </si>
  <si>
    <t>FS:Stream["T160FD"]:Flow["Mass"]</t>
  </si>
  <si>
    <t>FS:Stream["BOP_FNG_DEFG_HCEFFL"]:Composition["Mass","BENZENE"]</t>
  </si>
  <si>
    <t>FS:Stream["BOP_FNG_DEFG_HCEFFL"]:Composition["Mass","BUTADIENE"]</t>
  </si>
  <si>
    <t>FS:Stream["BOP_FNG_DEFG_HCEFFL"]:Composition["Mass","BUTANE"]</t>
  </si>
  <si>
    <t>FS:Stream["BOP_FNG_DEFG_HCEFFL"]:Composition["Mass","C2BUTENE"]</t>
  </si>
  <si>
    <t>BOP_FNG_IJ_HCEFFL_Composition_Mass_TAR</t>
  </si>
  <si>
    <t>USP03OH_Prop_HeatComb</t>
  </si>
  <si>
    <t>USP03OH_Prop_Wt</t>
  </si>
  <si>
    <t>USP03OH_TotProp_HeatComb</t>
  </si>
  <si>
    <t>UT01BT_Composition_Mass_INDENE</t>
  </si>
  <si>
    <t>UT01BT_Composition_Mass_MSTYRENE</t>
  </si>
  <si>
    <t>UT01BT_Composition_Mass_NAPHTHALENE</t>
  </si>
  <si>
    <t>FS:Stream["UT01SCN_PROD"]:Composition["Mass","SCGO"]</t>
  </si>
  <si>
    <t>FS:Stream["UT01SCN_PROD"]:Composition["Mass","STYRENE"]</t>
  </si>
  <si>
    <t>FS:Stream["H2_X_PE09"]:Composition["Mass","H2"]</t>
  </si>
  <si>
    <t>FS:Unit["LC01STG1"]:PresRatio</t>
  </si>
  <si>
    <t>FS:Unit["LC01STG1"]:PresRise</t>
  </si>
  <si>
    <t>FS:Unit["LC01STG2"]:ActualHead</t>
  </si>
  <si>
    <t>FS:Unit["LC01STG2"]:ActualWork</t>
  </si>
  <si>
    <t>FS:Unit["LC01STG2"]:CorrectedVolume</t>
  </si>
  <si>
    <t>FS:Unit["LC01STG2"]:CurrentEff</t>
  </si>
  <si>
    <t>FS:Unit["LC01STG2"]:PolytropicEff</t>
  </si>
  <si>
    <t>LC01STG3OUT_Flow_Mass</t>
  </si>
  <si>
    <t>FS:Stream["BOP_GO_DEFG_HCEFFL"]:Composition["Mass","MAPD"]</t>
  </si>
  <si>
    <t>FS:Unit["PE10X-HOTSIDE"]:Side["Tube"]:ProdTemp</t>
  </si>
  <si>
    <t>FS:Unit["PE13+PD09"]:Duty</t>
  </si>
  <si>
    <t>FS:Unit["PRUPROPANE_PRODUCT"]:IntStr:Econ:StreamCashFlow</t>
  </si>
  <si>
    <t>FS:Unit["PRUPROPYLENE_PRODUCT"]:IntStr:Econ:StreamCashFlow</t>
  </si>
  <si>
    <t>FS:Unit["PS3EXCESSGAS_FEED"]:IntStr:Econ:StreamCashFlow</t>
  </si>
  <si>
    <t>FS:Unit["PCUPG_PRODUCT"]:IntStr:Econ:StreamCashFlow</t>
  </si>
  <si>
    <t>FS:Unit["PCUPROPANE_PRODUCT"]:IntStr:Econ:StreamCashFlow</t>
  </si>
  <si>
    <t>BOP_FNG_IJ_HCEFFL_Composition_Mass_BUTADIENE</t>
  </si>
  <si>
    <t>BOP_FNG_IJ_HCEFFL_Composition_Mass_BUTANE</t>
  </si>
  <si>
    <t>BOP_FNG_IJ_HCEFFL_Composition_Mass_C2BUTENE</t>
  </si>
  <si>
    <t>BOP_FNG_IJ_HCEFFL_Composition_Mass_CPD</t>
  </si>
  <si>
    <t>FS:Stream["BOP_NAP_ABC_HCEFFL"]:Composition["Mass","STYRENE"]</t>
  </si>
  <si>
    <t>No</t>
  </si>
  <si>
    <t>COE_FEED_Composition_Mass_ETHYLENE</t>
  </si>
  <si>
    <t>COE_FEED_Composition_Mass_H2</t>
  </si>
  <si>
    <t>FS:Stream["BOPX_HCEFFL"]:Composition["Mass","ISOBUTYLENE"]</t>
  </si>
  <si>
    <t>FS:Stream["BOPX_HCEFFL"]:Composition["Mass","ISOPRENE"]</t>
  </si>
  <si>
    <t>FS:Stream["BOPX_HCEFFL"]:Composition["Mass","MAPD"]</t>
  </si>
  <si>
    <t>FS:Unit["BOP_ETHANE_ABCDEFGH_FURNACES"]:v_QFIR</t>
  </si>
  <si>
    <t>FS:Unit["BOP_ETHANE_OQ_FURNACES"]:v_QFIR</t>
  </si>
  <si>
    <t>FS:Unit["BOP_FNG_ABC_FURNACES"]:v_QFIR</t>
  </si>
  <si>
    <t>FS:Unit["BOP_FNG_DEFG_FURNACES"]:v_QFIR</t>
  </si>
  <si>
    <t>FS:Unit["BOPX_FURNACES"]:v_Total_Renorm_Fac</t>
  </si>
  <si>
    <t>FS:Unit["BOPX_H2_PRODUCT"]:IntStr:Econ:StreamCashFlow</t>
  </si>
  <si>
    <t>FS:Unit["BOPX_H2_PRODUCT"]:IntStr:Econ:StreamValue["Mass"]</t>
  </si>
  <si>
    <t>FS:ObjMgr:ObjColl:Member["Economic"]:Obj["Products"]:ObFct</t>
  </si>
  <si>
    <t>FS:PC01POWER</t>
  </si>
  <si>
    <t>FS:Unit["LC01STG2"]:PolytropicHead</t>
  </si>
  <si>
    <t>FS:Unit["LC01STG2"]:PolytropicWork</t>
  </si>
  <si>
    <t>FS:Unit["LC01STG2"]:PresRatio</t>
  </si>
  <si>
    <t>FS:Unit["LC01STG2"]:PresRise</t>
  </si>
  <si>
    <t>FS:Unit["LC01STG3"]:ActualHead</t>
  </si>
  <si>
    <t>FS:Stream["LC02STG2OUT"]:Composition["Mass","PROPYLENE"]</t>
  </si>
  <si>
    <t>FS:Stream["LC02STG2OUT"]:Composition["Mass","STYRENE"]</t>
  </si>
  <si>
    <t>1500STEAM_XLCT01_Temp</t>
  </si>
  <si>
    <t>660STEAM_XVCT01_Pres</t>
  </si>
  <si>
    <t>CYCLICS_PROD_Composition_Mass_INDENE</t>
  </si>
  <si>
    <t>CYCLICS_PROD_Composition_Mass_ISOPRENE</t>
  </si>
  <si>
    <t>CYCLICS_PROD_Composition_Mass_MCPD</t>
  </si>
  <si>
    <t>NT01OH_SPLITTER_ProductRate_NT01OH_XMT03</t>
  </si>
  <si>
    <t>NT01OH_XMT03_ALTPROD_Econ_type_Mass_Marginal_BUTADIENE</t>
  </si>
  <si>
    <t>NT01OH_XMT03_ALTPROD_Econ_type_Mass_Marginal_ETHANE</t>
  </si>
  <si>
    <t>NT01OH_XMT03_ALTPROD_Econ_type_Mass_Marginal_MAPD</t>
  </si>
  <si>
    <t>UT101C5_PROD_Composition_Mass_BUTADIENE</t>
  </si>
  <si>
    <t>FS:Stream["MT01OH_MD15A"]:Flow["Mass"]</t>
  </si>
  <si>
    <t>FS:Stream["PSAH2_XMR03"]:Temp</t>
  </si>
  <si>
    <t>LC01STG2OUT_Flow_Mass</t>
  </si>
  <si>
    <t>LC01STG3FD_Flow_Vol</t>
  </si>
  <si>
    <t>ISOPRENE_PRODUCT_Econ_type_Mass_Marginal_VAC</t>
  </si>
  <si>
    <t>BOP_EP_BCDEFG_EFFLUENT_SPLITTER_ProductRateFrac_BOP_EP_DEFG_EFFL</t>
  </si>
  <si>
    <t>LE17XFD_Composition_Mass_OTHERC6S</t>
  </si>
  <si>
    <t>BENZENE_PRODUCT_Econ_type_StdLiqVol_Marginal_OTHERC7S</t>
  </si>
  <si>
    <t>BENZENE_PRODUCT_Econ_type_StdLiqVol_Marginal_OTHERC8S</t>
  </si>
  <si>
    <t>BENZENE_PRODUCT_Econ_type_StdLiqVol_Marginal_PIPERYLENES</t>
  </si>
  <si>
    <t>XVC01STG2FD_Flow_Mass</t>
  </si>
  <si>
    <t>XVC01STG2OUT_Flow_Mass</t>
  </si>
  <si>
    <t>FS:Unit["VD04"]:Pres</t>
  </si>
  <si>
    <t>FS:Unit["VD06"]:Pres</t>
  </si>
  <si>
    <t>FS:Unit["XLC01STG3_BOP_ALTFEED"]:IntStr:Econ:BulkPrice</t>
  </si>
  <si>
    <t>FS:Unit["XLC01STG4"]:ActualWork</t>
  </si>
  <si>
    <t>FS:Unit["XLC01STG4"]:PolytropicEff</t>
  </si>
  <si>
    <t>FS:Unit["XLC01STG4"]:PolytropicHead</t>
  </si>
  <si>
    <t>FS:Unit["XLC01STG5"]:ActualWork</t>
  </si>
  <si>
    <t>FS:Unit["XLC01STG5"]:PolytropicEff</t>
  </si>
  <si>
    <t>FS:Unit["KT01OH+KD01"]:Duty</t>
  </si>
  <si>
    <t>FS:Unit["KT02OH_FLASH"]:Duty</t>
  </si>
  <si>
    <t>FS:Unit["KT04BT_KD02"]:IntStr:Econ:StreamCashFlow</t>
  </si>
  <si>
    <t>FS:Unit["LC01STG1"]:ActualHead</t>
  </si>
  <si>
    <t>ft</t>
  </si>
  <si>
    <t>FS:Unit["LC01STG1"]:ActualWork</t>
  </si>
  <si>
    <t>FGPRICEHHV</t>
  </si>
  <si>
    <t>BOPCTH2VALUEMULTIPLIER</t>
  </si>
  <si>
    <t>BOPXH2VALUEMULTIPLIER</t>
  </si>
  <si>
    <t>225STEAM_CYCLICS_Econ_StreamValue_Mass</t>
  </si>
  <si>
    <t>225STEAM_IBNUNITFEED_Econ_StreamValue_Mass</t>
  </si>
  <si>
    <t>225STEAM_MCT02_FEED_Econ_StreamValue_Mass</t>
  </si>
  <si>
    <t>660STEAM_XVCT01_Econ_StreamValue_Mass</t>
  </si>
  <si>
    <t>FS:Stream["VC01STG3FD"]:Temp</t>
  </si>
  <si>
    <t>FS:Stream["VC01STG3OUT"]:Pres</t>
  </si>
  <si>
    <t>FS:Stream["VC01STG3OUT"]:Temp</t>
  </si>
  <si>
    <t>FS:Stream["VC01STG4FD"]:Flow["Mass"]</t>
  </si>
  <si>
    <t>FS:Stream["VC01STG4FD"]:Pres</t>
  </si>
  <si>
    <t>FS:Stream["VC01STG4FD"]:Temp</t>
  </si>
  <si>
    <t>FS:Stream["VC01STG4OUT"]:Temp</t>
  </si>
  <si>
    <t>C4ACET_PROD_Flow_Mass</t>
  </si>
  <si>
    <t>CLEU_FD_Flow_Mass</t>
  </si>
  <si>
    <t>CLEU1+2C3FD_Flow_Mass</t>
  </si>
  <si>
    <t>CLEU3_FD_Flow_Mass</t>
  </si>
  <si>
    <t>CYCLICS_PROD_Flow_Mass</t>
  </si>
  <si>
    <t>DILUTEISOPRENE_UR01_Flow_Mass</t>
  </si>
  <si>
    <t>DOMESTIC_FNG_FD_Flow_Mass</t>
  </si>
  <si>
    <t>DS_BUTANE_FD_Flow_Mass</t>
  </si>
  <si>
    <t>ETHYLENE_PROD1_Flow_Mass</t>
  </si>
  <si>
    <t>ETHYLENE_PROD2_Flow_Mass</t>
  </si>
  <si>
    <t>FCC_ABS_OH_FD_Flow_Mass</t>
  </si>
  <si>
    <t>FXKD43_FD_Flow_Mass</t>
  </si>
  <si>
    <t>FXKRAW_FD_Flow_Mass</t>
  </si>
  <si>
    <t>GOODYEAR_RAFF_FURN_FD_Flow_Mass</t>
  </si>
  <si>
    <t>H2_XMC01_Flow_Mass</t>
  </si>
  <si>
    <t>IMP_COND_FD_Flow_Mass</t>
  </si>
  <si>
    <t>FS:Stream["XLC01STG3FD"]:Temp</t>
  </si>
  <si>
    <t>FS:Stream["XLC01STG3OUT"]:Flow["Mass"]</t>
  </si>
  <si>
    <t>FS:Stream["XLC01STG3OUT"]:Temp</t>
  </si>
  <si>
    <t>FS:Unit["FXKD43_FEED"]:IntStr:Econ:StreamCashFlow</t>
  </si>
  <si>
    <t>FS:Unit["NT02OH_MBOFFSPEC_PRODUCT"]:IntStr:Econ:type["Mass"]:Marginal["PROPANE"]</t>
  </si>
  <si>
    <t>FS:Unit["NT02OH_MBOFFSPEC_PRODUCT"]:IntStr:Econ:type["Mass"]:Marginal["PROPYLENE"]</t>
  </si>
  <si>
    <t>FS:Unit["NT02OH_SPLITTER"]:ProductRate["NT02OH_TT03"]</t>
  </si>
  <si>
    <t>FS:Unit["PC01A"]:ActualWork</t>
  </si>
  <si>
    <t>FS:Unit["PC01B"]:ActualWork</t>
  </si>
  <si>
    <t>FS:Unit["PC02"]:ActualWork</t>
  </si>
  <si>
    <t>FS:Unit["PCM01"]:Efficiency</t>
  </si>
  <si>
    <t>FS:Unit["PCM01"]:ElectPower</t>
  </si>
  <si>
    <t>FS:Unit["PCM01"]:PowerEconManager:CashFlow</t>
  </si>
  <si>
    <t>FS:Stream["MC01AFD"]:Composition["Mass","PROPANE"]</t>
  </si>
  <si>
    <t>FS:Stream["MC01AFD"]:Composition["Mass","PROPYLENE"]</t>
  </si>
  <si>
    <t>FS:Stream["MC01AFD"]:Flow["Vol"]</t>
  </si>
  <si>
    <t>FS:Unit["SABLE_COND_FEED"]:IntStr:Econ:StreamCashFlow</t>
  </si>
  <si>
    <t>XVE14HOTSIDEFD_Pres</t>
  </si>
  <si>
    <t>XVE14HOTSIDEFD_Temp</t>
  </si>
  <si>
    <t>XVE14HOTSIDEOUT_Pres</t>
  </si>
  <si>
    <t>FS:Stream["BOPX_H2_PROD"]:Composition["Mass","METHANE"]</t>
  </si>
  <si>
    <t>BOP_NAP_DEFG_HCEFFL_Composition_Mass_ISOPRENE</t>
  </si>
  <si>
    <t>BOP_NAP_DEFG_HCEFFL_Composition_Mass_MAPD</t>
  </si>
  <si>
    <t>BOP_NAP_DEFG_HCEFFL_Composition_Mass_MCPD</t>
  </si>
  <si>
    <t>BOP_NAP_DEFG_HCEFFL_Composition_Mass_METHANE</t>
  </si>
  <si>
    <t>BOP_GO_IJ_HCEFFL_Composition_Mass_ACETYLENE</t>
  </si>
  <si>
    <t>BOP_GO_IJ_HCEFFL_Composition_Mass_AMYLENES</t>
  </si>
  <si>
    <t>BOP_GO_IJ_HCEFFL_Composition_Mass_BENZENE</t>
  </si>
  <si>
    <t>BOP_GO_IJ_HCEFFL_Composition_Mass_BUTADIENE</t>
  </si>
  <si>
    <t>FS:Stream["H2_X_ME16+ME16A"]:Flow["Mass"]</t>
  </si>
  <si>
    <t>FS:Stream["H2_X_PE09"]:Composition["Mass","ETHANE"]</t>
  </si>
  <si>
    <t>FS:Stream["H2_X_PE09"]:Composition["Mass","ETHYLENE"]</t>
  </si>
  <si>
    <t>FS:Stream["BOP_GO_IJ_HCEFFL"]:Composition["Mass","TAR"]</t>
  </si>
  <si>
    <t>FS:Stream["BOP_GO_IJ_HCEFFL"]:Composition["Mass","TOLUENE"]</t>
  </si>
  <si>
    <t>FS:Stream["BOP_GO_IJ_HCEFFL"]:Composition["Mass","VAC"]</t>
  </si>
  <si>
    <t>FS:Stream["BOP_GO_IJ_HCEFFL"]:Temp</t>
  </si>
  <si>
    <t>FS:Stream["BOP_H2_PROD"]:Composition["Mass","H2"]</t>
  </si>
  <si>
    <t>FS:Stream["BOP_H2_PROD"]:Composition["Mass","METHANE"]</t>
  </si>
  <si>
    <t>FS:Stream["BOP_H2_PROD"]:Flow["StdVapVol"]</t>
  </si>
  <si>
    <t>FS:Stream["BOP_NAP_ABC_HCEFFL"]:Composition["Mass","AMYLENES"]</t>
  </si>
  <si>
    <t>FS:Stream["BOP_NAP_ABC_HCEFFL"]:Composition["Mass","BENZENE"]</t>
  </si>
  <si>
    <t>FS:Unit["RGRHP_FEED"]:IntStr:Econ:StreamCashFlow</t>
  </si>
  <si>
    <t>FS:Unit["RGRHP_FEED"]:IntStr:Econ:StreamValue["Mass"]</t>
  </si>
  <si>
    <t>FS:Unit["RGRLP_FEED"]:IntStr:Econ:StreamCashFlow</t>
  </si>
  <si>
    <t>FS:Stream["BOP_NAP_DEFG_HCEFFL"]:Composition["Mass","OTHERC8S"]</t>
  </si>
  <si>
    <t>FS:Unit["CYCLICS_PRODUCT"]:IntStr:Econ:type["Mass"]:Marginal["PIPERYLENES"]</t>
  </si>
  <si>
    <t>XMT03BT_ALTPROD_Econ_type_Mass_Marginal_CPD</t>
  </si>
  <si>
    <t>XMT03BT_ALTPROD_Econ_type_Mass_Marginal_ETHANE</t>
  </si>
  <si>
    <t>XMT03BT_ALTPROD_Econ_type_Mass_Marginal_ETHYLENE</t>
  </si>
  <si>
    <t>XMT03BT_ALTPROD_Econ_type_Mass_Marginal_IBUTANE</t>
  </si>
  <si>
    <t>FS:Stream["UT301FD"]:Composition["Mass","SCGO"]</t>
  </si>
  <si>
    <t>FS:Stream["UT301FD"]:Composition["Mass","STYRENE"]</t>
  </si>
  <si>
    <t>BOP_GO_IJ_HCEFFL_Composition_Mass_ISOBUTYLENE</t>
  </si>
  <si>
    <t>BOP_GO_IJ_HCEFFL_Composition_Mass_ISOPRENE</t>
  </si>
  <si>
    <t>BOP_GO_IJ_HCEFFL_Composition_Mass_MAPD</t>
  </si>
  <si>
    <t>BOP_WILDGAS_BFW_Econ_StreamCashFlow</t>
  </si>
  <si>
    <t>BOP_WILDGAS_FEED_Econ_BulkPrice</t>
  </si>
  <si>
    <t>BOP_WILDGAS_FEED_Econ_StreamCashFlow</t>
  </si>
  <si>
    <t>BOP_WILDGAS_FUEL_Econ_StreamCashFlow</t>
  </si>
  <si>
    <t>BOP_WILDGAS_STEAM_Econ_StreamCashFlow</t>
  </si>
  <si>
    <t>FS:UT102OHTOTALC5WTPCT</t>
  </si>
  <si>
    <t>FS:Unit["BTRF_ACN_FEED"]:IntStr:Econ:StreamCashFlow</t>
  </si>
  <si>
    <t>BOP_PROPANE_FEED_Econ_StreamCashFlow</t>
  </si>
  <si>
    <t>FS:Unit["CYCLICS_PRODUCT"]:IntStr:Econ:type["Mass"]:Marginal["MCPD"]</t>
  </si>
  <si>
    <t>Uniformance Server</t>
  </si>
  <si>
    <t>Example</t>
  </si>
  <si>
    <t>FS:Unit["XMT04VENT_SPLITTER"]:ProductRate["XMT04VENT_XMD15"]</t>
  </si>
  <si>
    <t>FS:Unit["XMT04VENT_SPLITTER"]:ProductRate["XMT04VENT_XME16"]</t>
  </si>
  <si>
    <t>FS:Unit["XVC01STG1"]:ActualWork</t>
  </si>
  <si>
    <t>FS:Unit["XVC01STG1"]:PolytropicEff</t>
  </si>
  <si>
    <t>FS:Unit["XVE03-COLDSIDE"]:Side["Tube"]:Pres</t>
  </si>
  <si>
    <t>FS:Unit["MT05TP_FLASH"]:Pres</t>
  </si>
  <si>
    <t>FS:Unit["MT05TP_FLASH"]:Temp</t>
  </si>
  <si>
    <t>FS:Unit["ETHYLENE_PRODUCT2"]:IntStr:Econ:StreamCashFlow</t>
  </si>
  <si>
    <t>FS:Stream["BOP_FNG_IJ_HCEFFL"]:Composition["Mass","OTHERC6S"]</t>
  </si>
  <si>
    <t>FS:Stream["BOP_FNG_IJ_HCEFFL"]:Composition["Mass","OTHERC7S"]</t>
  </si>
  <si>
    <t>FS:Stream["RT01FD"]:Composition["Mass","BUTADIENE"]</t>
  </si>
  <si>
    <t>FS:Stream["RT01FD"]:Composition["Mass","BUTANE"]</t>
  </si>
  <si>
    <t>FS:Stream["PC01BFD"]:MolarFlow</t>
  </si>
  <si>
    <t>FS:Stream["PC02FD"]:Flow["Mass"]</t>
  </si>
  <si>
    <t>NATURALGAS_XZD09_FD_Flow_Mass</t>
  </si>
  <si>
    <t>NE17XFD_Composition_Mass_BUTANE</t>
  </si>
  <si>
    <t>NE17XFD_Composition_Mass_ETHANE</t>
  </si>
  <si>
    <t>FS:Unit["XLCT01STG1"]:Pres</t>
  </si>
  <si>
    <t>FS:Stream["MC01AFD"]:TotProp["HeatComb"]</t>
  </si>
  <si>
    <t>PCUPG_PROD_Composition_Mass_ETHANE</t>
  </si>
  <si>
    <t>PCUPG_PROD_Composition_Mass_PROPANE</t>
  </si>
  <si>
    <t>RT01FD_Composition_Mass_ISOBUTYLENE</t>
  </si>
  <si>
    <t>RT01FD_Composition_Mass_ISOPRENE</t>
  </si>
  <si>
    <t>MCM03_LineAmps</t>
  </si>
  <si>
    <t>MD01_Pres</t>
  </si>
  <si>
    <t>MD01_Temp</t>
  </si>
  <si>
    <t>MD02_Pres</t>
  </si>
  <si>
    <t>MD02_Temp</t>
  </si>
  <si>
    <t>MD03_Pres</t>
  </si>
  <si>
    <t>MD03_Temp</t>
  </si>
  <si>
    <t>MD04A_Pres</t>
  </si>
  <si>
    <t>MD04A_Temp</t>
  </si>
  <si>
    <t># Cases to Run:</t>
  </si>
  <si>
    <t>FS:Stream["ISOPRENE_PROD"]:Composition["Mass","1BUTENE"]</t>
  </si>
  <si>
    <t>FS:Stream["BOP_FNG_IJ_HCEFFL"]:Composition["Mass","TOLUENE"]</t>
  </si>
  <si>
    <t>FS:Stream["BOP_FNG_IJ_HCEFFL"]:Composition["Mass","VAC"]</t>
  </si>
  <si>
    <t>BOP_ETHANE_OQ_FUEL_Econ_StreamCashFlow</t>
  </si>
  <si>
    <t>NE17XFD_Composition_Mass_IBUTANE</t>
  </si>
  <si>
    <t>NE17XFD_Composition_Mass_ISOBUTYLENE</t>
  </si>
  <si>
    <t>NE17XFD_Composition_Mass_METHANE</t>
  </si>
  <si>
    <t>NE17XFD_Composition_Mass_N2</t>
  </si>
  <si>
    <t>NE17XFD_Composition_Mass_OTHERC5S</t>
  </si>
  <si>
    <t>NE17XFD_Composition_Mass_PROPANE</t>
  </si>
  <si>
    <t>NE17XFD_Composition_Mass_PROPYLENE</t>
  </si>
  <si>
    <t>LCT02_660PROD_Flow_Mass</t>
  </si>
  <si>
    <t>LCT02STG1FD_Flow_Mass</t>
  </si>
  <si>
    <t>ISOPRENE_PROD_Composition_Mass_BUTADIENE</t>
  </si>
  <si>
    <t>ISOPRENE_PROD_Composition_Mass_BUTANE</t>
  </si>
  <si>
    <t>ISOPRENE_PROD_Composition_Mass_C2BUTENE</t>
  </si>
  <si>
    <t>ISOPRENE_PROD_Composition_Mass_CPD</t>
  </si>
  <si>
    <t>ISOPRENE_PROD_Composition_Mass_OTHERC5S</t>
  </si>
  <si>
    <t>ISOPRENE_PROD_Composition_Mass_PIPERYLENES</t>
  </si>
  <si>
    <t>ISOPRENE_PROD_Composition_Mass_VAC</t>
  </si>
  <si>
    <t>ISOPRENE_PROD_Prop_SpGr</t>
  </si>
  <si>
    <t>BOPX_H2_PROD_Flow_Mass</t>
  </si>
  <si>
    <t>BOPX_STETHANE_FD_Flow_Mass</t>
  </si>
  <si>
    <t>BTCP_RAFF_FD_Flow_Mass</t>
  </si>
  <si>
    <t>FS:Stream["MC01AOUT"]:Temp</t>
  </si>
  <si>
    <t>FS:Stream["MC02OUT"]:Pres</t>
  </si>
  <si>
    <t>KD01BT_Flow_Mass</t>
  </si>
  <si>
    <t>KE17STEAMPROD_Flow_Mass</t>
  </si>
  <si>
    <t>KT01FD_Composition_Mass_1BUTENE</t>
  </si>
  <si>
    <t>FS:Stream["BOP_FNG_IJ_HCEFFL"]:Composition["Mass","IBUTANE"]</t>
  </si>
  <si>
    <t>BOP_NAP_IJ_HCEFFL_Composition_Mass_ETHANE</t>
  </si>
  <si>
    <t>BOP_NAP_IJ_HCEFFL_Composition_Mass_ETHYLENE</t>
  </si>
  <si>
    <t>FS:Stream["XVC02STG1FD"]:Pres</t>
  </si>
  <si>
    <t>FS:Stream["XVC02STG1FD"]:Temp</t>
  </si>
  <si>
    <t>FS:Stream["XVC02STG2FD"]:Pres</t>
  </si>
  <si>
    <t>FS:Stream["XVC02STG2FD"]:Temp</t>
  </si>
  <si>
    <t>FS:Stream["XVC02STG3FD"]:Pres</t>
  </si>
  <si>
    <t>FS:Stream["XVC02STG3FD"]:Temp</t>
  </si>
  <si>
    <t>FS:Stream["XVCT01_225PROD"]:Flow["Mass"]</t>
  </si>
  <si>
    <t>FS:Stream["XVCT01STG1FD"]:Flow["Mass"]</t>
  </si>
  <si>
    <t>FS:Stream["XVD01OH"]:Flow["Mass"]</t>
  </si>
  <si>
    <t>FS:Stream["XVD02OH"]:Flow["Mass"]</t>
  </si>
  <si>
    <t>BOP_NAP_IJ_HCEFFL_Composition_Mass_H2</t>
  </si>
  <si>
    <t>BOP_NAP_IJ_HCEFFL_Composition_Mass_IBUTANE</t>
  </si>
  <si>
    <t>BOP_NAP_IJ_HCEFFL_Composition_Mass_INDENE</t>
  </si>
  <si>
    <t>BOP_NAP_IJ_HCEFFL_Composition_Mass_ISOBUTYLENE</t>
  </si>
  <si>
    <t>BOP_NAP_IJ_HCEFFL_Composition_Mass_ISOPRENE</t>
  </si>
  <si>
    <t>FS:Unit["BOP_C4IMPORT_FEED"]:IntStr:Econ:type["Mass"]:Marginal["C2BUTENE"]</t>
  </si>
  <si>
    <t>FS:Unit["BOP_C4IMPORT_FEED"]:IntStr:Econ:type["Mass"]:Marginal["IBUTANE"]</t>
  </si>
  <si>
    <t>FS:Stream["MT01OH_MD27"]:Flow["Mass"]</t>
  </si>
  <si>
    <t>FS:Stream["UT01BT_PROD"]:Flow["StdLiqVol"]</t>
  </si>
  <si>
    <t>FS:Stream["UT01BT_PROD"]:Prop["SpGr"]</t>
  </si>
  <si>
    <t>FS:Stream["UT01SCN_PROD"]:Composition["Mass","BENZENE"]</t>
  </si>
  <si>
    <t>FS:Stream["H2_X_PE09"]:Prop["Wt"]</t>
  </si>
  <si>
    <t>FS:Stream["H2_X_PE09"]:TotProp["HeatComb"]</t>
  </si>
  <si>
    <t>FS:Stream["H2_X_XME16"]:Pres</t>
  </si>
  <si>
    <t>FS:Unit["BENZENE_PRODUCT"]:IntStr:Econ:type["StdLiqVol"]:Marginal["MCPD"]</t>
  </si>
  <si>
    <t>FS:Stream["VC02STG3OUT"]:Temp</t>
  </si>
  <si>
    <t>FS:Stream["VCT01_225PROD"]:Flow["Mass"]</t>
  </si>
  <si>
    <t>FS:Stream["VCT01STG1FD"]:Flow["Mass"]</t>
  </si>
  <si>
    <t>AutoSave After (# Cases)</t>
  </si>
  <si>
    <t>0 - no autosave, 1 - autosave every case, 2-x - autosave after x cases</t>
  </si>
  <si>
    <t>I</t>
  </si>
  <si>
    <t>Attributes</t>
  </si>
  <si>
    <t>LO[0]</t>
  </si>
  <si>
    <t>LO[2]</t>
  </si>
  <si>
    <t>UP[0]</t>
  </si>
  <si>
    <t>UP[2]</t>
  </si>
  <si>
    <t>TRUST</t>
  </si>
  <si>
    <t>SM</t>
  </si>
  <si>
    <t>NO</t>
  </si>
  <si>
    <t>StartingTime</t>
  </si>
  <si>
    <t>1 = avail</t>
  </si>
  <si>
    <t>Liquid User Furn (1=full furnace; 0.5=hybrid)</t>
  </si>
  <si>
    <t xml:space="preserve">  S/HC</t>
  </si>
  <si>
    <t>SEV</t>
  </si>
  <si>
    <t>Conv</t>
  </si>
  <si>
    <t>NAP</t>
  </si>
  <si>
    <t>GO</t>
  </si>
  <si>
    <t>C4/C5</t>
  </si>
  <si>
    <t>E/P</t>
  </si>
  <si>
    <t>C2</t>
  </si>
  <si>
    <t>Propane in EP</t>
  </si>
  <si>
    <t>Sum</t>
  </si>
  <si>
    <t>Status</t>
  </si>
  <si>
    <t>Override</t>
  </si>
  <si>
    <t>LRT1 NAP SEV</t>
  </si>
  <si>
    <t>LRT1 GO SEV</t>
  </si>
  <si>
    <t>LRT1 C4C5 SEV</t>
  </si>
  <si>
    <t>NACC X</t>
  </si>
  <si>
    <t>SACC A</t>
  </si>
  <si>
    <t>SACC B</t>
  </si>
  <si>
    <t>SACC C</t>
  </si>
  <si>
    <t>SACC E</t>
  </si>
  <si>
    <t>SACC F</t>
  </si>
  <si>
    <t>SACC G</t>
  </si>
  <si>
    <t>SACC H</t>
  </si>
  <si>
    <t>Total</t>
  </si>
  <si>
    <t>Plant Total - PHd</t>
  </si>
  <si>
    <t>Alba (Select only one)</t>
  </si>
  <si>
    <t>Absolute Delta</t>
  </si>
  <si>
    <t>Sev 1.3</t>
  </si>
  <si>
    <t>Wildcard Propy</t>
  </si>
  <si>
    <t>Sev 1.1</t>
  </si>
  <si>
    <t>SACC Furnace Operating Data</t>
  </si>
  <si>
    <t>Sev 0.9</t>
  </si>
  <si>
    <t>SACC A Feedrate</t>
  </si>
  <si>
    <t>SACC F Feedrate</t>
  </si>
  <si>
    <t>SACC Furnace Data</t>
  </si>
  <si>
    <t>Overide</t>
  </si>
  <si>
    <t>SACC A SHC</t>
  </si>
  <si>
    <t>SACC F SHC</t>
  </si>
  <si>
    <t>SHC</t>
  </si>
  <si>
    <t>SACC_A_SWD_Passes</t>
  </si>
  <si>
    <t>9A2 (Select only one)</t>
  </si>
  <si>
    <t>SACC A Severity</t>
  </si>
  <si>
    <t>SACC F Severity</t>
  </si>
  <si>
    <t>LRT 1</t>
  </si>
  <si>
    <t>LRT2</t>
  </si>
  <si>
    <t>SACC_B_SWD_Passes</t>
  </si>
  <si>
    <t>Sev 1.2, SHC 0.3</t>
  </si>
  <si>
    <t>SACC F Conversion</t>
  </si>
  <si>
    <t>SACC_C_SWD_Passes</t>
  </si>
  <si>
    <t>Sev 1.2, SHC 0.2</t>
  </si>
  <si>
    <t>SACC G Feedrate</t>
  </si>
  <si>
    <t>Nap</t>
  </si>
  <si>
    <t>SACC_E_SWD_Passes</t>
  </si>
  <si>
    <t>Sev 1.4, SHC 0.2</t>
  </si>
  <si>
    <t>SACC G SHC</t>
  </si>
  <si>
    <t>C4C5</t>
  </si>
  <si>
    <t>SACC_F_SWD_Passes</t>
  </si>
  <si>
    <t>Sev 1.6, SHC 0.2</t>
  </si>
  <si>
    <t>SACC A Conversion</t>
  </si>
  <si>
    <t>SACC G Severity</t>
  </si>
  <si>
    <t>Cond</t>
  </si>
  <si>
    <t>SACC_G_SWD_Passes</t>
  </si>
  <si>
    <t>75% 9A2 - Sev 1.4</t>
  </si>
  <si>
    <t>SACC_H_SWD_Passes</t>
  </si>
  <si>
    <t>50% 9A2 - Sev 1.4</t>
  </si>
  <si>
    <t>SACC G Conversion</t>
  </si>
  <si>
    <t>25% 9A2 - Sev 1.4</t>
  </si>
  <si>
    <t>Severity</t>
  </si>
  <si>
    <t>ROMeo Inputs</t>
  </si>
  <si>
    <t>50% 9A2 - Sev 1.6</t>
  </si>
  <si>
    <t>SACC B Feedrate</t>
  </si>
  <si>
    <t>SACC H Feedrate</t>
  </si>
  <si>
    <t>Wt% GO to LRT2</t>
  </si>
  <si>
    <t>SACC B SHC</t>
  </si>
  <si>
    <t>SACC H SHC</t>
  </si>
  <si>
    <t>Wt% LRT1 GO to J Frac</t>
  </si>
  <si>
    <t>10A2 (Select only one)</t>
  </si>
  <si>
    <t>SACC B Severity</t>
  </si>
  <si>
    <t>SACC H Severity</t>
  </si>
  <si>
    <t>Wt% Nap to LRT2</t>
  </si>
  <si>
    <t>SACC B Conversion</t>
  </si>
  <si>
    <t>Wt% LRT1 Nap to J Frac</t>
  </si>
  <si>
    <t>SACC C Feedrate</t>
  </si>
  <si>
    <t>SACC H Conversion</t>
  </si>
  <si>
    <t>Wt% Cond to LRT2</t>
  </si>
  <si>
    <t>SACC C SHC</t>
  </si>
  <si>
    <t>Conversion</t>
  </si>
  <si>
    <t>Wt% LRT1 Cond to J Frac</t>
  </si>
  <si>
    <t>50% 10A2 - Sev 1.4</t>
  </si>
  <si>
    <t>SACC C Severity</t>
  </si>
  <si>
    <t>Ethane</t>
  </si>
  <si>
    <t>LRT2 C4C5 Rate, klb/hr</t>
  </si>
  <si>
    <t>50% 10A2 - Sev 1.6</t>
  </si>
  <si>
    <t>EP</t>
  </si>
  <si>
    <t>Pct C4C5 to J Frac</t>
  </si>
  <si>
    <t>SACC C Conversion</t>
  </si>
  <si>
    <t>Pct Ethane to J Frac</t>
  </si>
  <si>
    <t>Wildcard Vector (Select only one)</t>
  </si>
  <si>
    <t>Pct EP to J Frac</t>
  </si>
  <si>
    <t>Rabigh - Sev 1.2, SHC 0.3</t>
  </si>
  <si>
    <t>SACC E Feedrate</t>
  </si>
  <si>
    <t>SACC_A_Naptha_Fraction</t>
  </si>
  <si>
    <t>SACC E SHC</t>
  </si>
  <si>
    <t>SACC_A_GO_Fraction</t>
  </si>
  <si>
    <t>SACC E Severity</t>
  </si>
  <si>
    <t>SACC_A_C4C5_Fraction</t>
  </si>
  <si>
    <t>SACC_A_EP_Fraction</t>
  </si>
  <si>
    <t>SACC_A_C2o_Fraction</t>
  </si>
  <si>
    <t>Furnace Table</t>
  </si>
  <si>
    <t>SACC_B_Fraction_Nap</t>
  </si>
  <si>
    <t>NAPH</t>
  </si>
  <si>
    <t>SACC_B_GO_Fraction</t>
  </si>
  <si>
    <t>SACC_B_Fraction_C4C5</t>
  </si>
  <si>
    <t>SACC_B_EP_Fraction</t>
  </si>
  <si>
    <t>SACC_B_C2o_Fraction</t>
  </si>
  <si>
    <t>SACC_C_Fraction_Nap</t>
  </si>
  <si>
    <t>SACC_C_GO_Fraction</t>
  </si>
  <si>
    <t>SACC_C_C4C5_Fraction</t>
  </si>
  <si>
    <t>SACC_C_EP_Fraction</t>
  </si>
  <si>
    <t>SACC_C_C2o_Fraction</t>
  </si>
  <si>
    <t>SACC_E_Naphtha_Fraction</t>
  </si>
  <si>
    <t>Wildcard EP</t>
  </si>
  <si>
    <t>Wildcard NAP</t>
  </si>
  <si>
    <t>Wildcard Cond</t>
  </si>
  <si>
    <t>Wildcard GO</t>
  </si>
  <si>
    <t>SACC_E_GO_Fraction</t>
  </si>
  <si>
    <t>Propy Fract Btms</t>
  </si>
  <si>
    <t>Texas City Naphtha</t>
  </si>
  <si>
    <t>Alba Condensate</t>
  </si>
  <si>
    <t>Wilhemshaven LSVGO</t>
  </si>
  <si>
    <t>SACC_E_C4C5_Fraction</t>
  </si>
  <si>
    <t>SACC_F_Naphtha_Fraction</t>
  </si>
  <si>
    <t>SACC_F_GO_Fraction</t>
  </si>
  <si>
    <t>SACC_F_EP_Fraction</t>
  </si>
  <si>
    <t>SACC_F_C2o_Fraction</t>
  </si>
  <si>
    <t>SACC_G_Naphtha_Fraction</t>
  </si>
  <si>
    <t>SACC_G_GO_Fraction</t>
  </si>
  <si>
    <t>SACC_G_C4C5_Fraction</t>
  </si>
  <si>
    <t>SACC_G_EP_Fraction</t>
  </si>
  <si>
    <t>SACC_G_C2o_Fraction</t>
  </si>
  <si>
    <t>SACC_H_Naphtha_Fraction</t>
  </si>
  <si>
    <t>SACC_H_GO_Fraction</t>
  </si>
  <si>
    <t>SACC_H_C4C5_Fraction</t>
  </si>
  <si>
    <t>SACC_H_EP_Fraction</t>
  </si>
  <si>
    <t>SACC_H_C2o_Fraction</t>
  </si>
  <si>
    <t>SACC_A_Availability</t>
  </si>
  <si>
    <t>SACC_B_Availability</t>
  </si>
  <si>
    <t>SACC_C_Availability</t>
  </si>
  <si>
    <t>SACC_E_Availability</t>
  </si>
  <si>
    <t>SACC_F_Availability</t>
  </si>
  <si>
    <t>SACC_G_Availability</t>
  </si>
  <si>
    <t>SACC_H_Availability</t>
  </si>
  <si>
    <t>intVal</t>
  </si>
  <si>
    <t>uomRealVal</t>
  </si>
  <si>
    <t>stringVal</t>
  </si>
  <si>
    <t>Log Validity Check Errors</t>
  </si>
  <si>
    <t>0=No Log; 1= Log Errors, 2= Log Warnings &amp; Errros, 3= Log Everything</t>
  </si>
  <si>
    <t>RunROMeoCase</t>
  </si>
  <si>
    <t>Solve Scope</t>
  </si>
  <si>
    <t>Solve Scope:</t>
  </si>
  <si>
    <t>*</t>
  </si>
  <si>
    <t>NoROMeo</t>
  </si>
  <si>
    <t># Iterations</t>
  </si>
  <si>
    <t>Keep Solver Trace Files</t>
  </si>
  <si>
    <t>Renames solver trace files with Case# to allow you to open them after a case stack</t>
  </si>
  <si>
    <t>PostSaveCaseName</t>
  </si>
  <si>
    <t>Result /Input</t>
  </si>
  <si>
    <t>Case ID</t>
  </si>
  <si>
    <t>StartTime</t>
  </si>
  <si>
    <t>EndTime</t>
  </si>
  <si>
    <t>Keep Raw Input Data</t>
  </si>
  <si>
    <t>Model Path (set at login)</t>
  </si>
  <si>
    <t>RunROMeo_v1.7</t>
  </si>
  <si>
    <t>*Total Feed</t>
  </si>
  <si>
    <t>*Total Products</t>
  </si>
  <si>
    <t>***** Feeds</t>
  </si>
  <si>
    <t>******* Products</t>
  </si>
  <si>
    <t>Model Validation Database</t>
  </si>
  <si>
    <t>MV Database Server</t>
  </si>
  <si>
    <t>MV Database</t>
  </si>
  <si>
    <t>MV Site</t>
  </si>
  <si>
    <t>BOPx</t>
  </si>
  <si>
    <t>RunTime</t>
  </si>
  <si>
    <t>Model Version</t>
  </si>
  <si>
    <t>Uniformance Settings</t>
  </si>
  <si>
    <t>hoesql455.na.xom.com</t>
  </si>
  <si>
    <t>GCCFS_DB</t>
  </si>
  <si>
    <t>Yes --&gt; Stores Raw data column to RawData during Case Polulate from Xref</t>
  </si>
  <si>
    <t>valid values -1, 0, 1 (-1 reduced MASERVER output).  This setting is only set during Login</t>
  </si>
  <si>
    <t>Aromatics</t>
  </si>
  <si>
    <t>Result</t>
  </si>
  <si>
    <t>C</t>
  </si>
  <si>
    <t>kPag</t>
  </si>
  <si>
    <t>MW</t>
  </si>
  <si>
    <t>Inputs</t>
  </si>
  <si>
    <t>Input</t>
  </si>
  <si>
    <t>1. Title</t>
  </si>
  <si>
    <t>2. Run</t>
  </si>
  <si>
    <t>x:FEED_LP_LUMPS Cyclopentane VOL%</t>
  </si>
  <si>
    <t>x:FEED_LP_LUMPS Total C10 Arom VOL%</t>
  </si>
  <si>
    <t>x:FEED_LP_LUMPS Total C10 Naph VOL%</t>
  </si>
  <si>
    <t>x:FEED_LP_LUMPS Total C10 Para VOL%</t>
  </si>
  <si>
    <t>x:FEED_LP_LUMPS Total C11 Arom VOL%</t>
  </si>
  <si>
    <t>x:FEED_LP_LUMPS Total C11 Naph VOL%</t>
  </si>
  <si>
    <t>x:FEED_LP_LUMPS Total C11 Para VOL%</t>
  </si>
  <si>
    <t>x:FEED_LP_LUMPS Total C5 Para VOL%</t>
  </si>
  <si>
    <t>x:FEED_LP_LUMPS Total C6 Arom VOL%</t>
  </si>
  <si>
    <t>x:FEED_LP_LUMPS Total C6 N5 VOL%</t>
  </si>
  <si>
    <t>x:FEED_LP_LUMPS Total C6 N6 VOL%</t>
  </si>
  <si>
    <t>x:FEED_LP_LUMPS Total C6 Para VOL%</t>
  </si>
  <si>
    <t>x:FEED_LP_LUMPS Total C7 Arom VOL%</t>
  </si>
  <si>
    <t>x:FEED_LP_LUMPS Total C7 N5 VOL%</t>
  </si>
  <si>
    <t>x:FEED_LP_LUMPS Total C7 N6 VOL%</t>
  </si>
  <si>
    <t>x:FEED_LP_LUMPS Total C7 Para VOL%</t>
  </si>
  <si>
    <t>x:FEED_LP_LUMPS Total C8 Arom VOL%</t>
  </si>
  <si>
    <t>x:FEED_LP_LUMPS Total C8 N5 VOL%</t>
  </si>
  <si>
    <t>x:FEED_LP_LUMPS Total C8 N6 VOL%</t>
  </si>
  <si>
    <t>x:FEED_LP_LUMPS Total C8 Para VOL%</t>
  </si>
  <si>
    <t>x:FEED_LP_LUMPS Total C9 Arom VOL%</t>
  </si>
  <si>
    <t>x:FEED_LP_LUMPS Total C9 N5 VOL%</t>
  </si>
  <si>
    <t>x:FEED_LP_LUMPS Total C9 N6 VOL%</t>
  </si>
  <si>
    <t>x:FEED_LP_LUMPS Total C9 Para VOL%</t>
  </si>
  <si>
    <t>x:OPCOND_FEED_RATE MBPD</t>
  </si>
  <si>
    <t>x:OPCOND_H2_RECYCLE_RATIO MOLE</t>
  </si>
  <si>
    <t>x:OPCOND_OCTANE_TARGET R+0</t>
  </si>
  <si>
    <t>x:OPCOND_PRESSURE_REACTOR_INLET KPAG</t>
  </si>
  <si>
    <t>2Q19 Jurong CCR cases for Solomon 2017-2019 (No P Offset)</t>
  </si>
  <si>
    <t>Run 1</t>
  </si>
  <si>
    <t>Case 1</t>
  </si>
  <si>
    <t>Run 2</t>
  </si>
  <si>
    <t>Run 3</t>
  </si>
  <si>
    <t>Run 4</t>
  </si>
  <si>
    <t>Run 5</t>
  </si>
  <si>
    <t>Run 6</t>
  </si>
  <si>
    <t>Run 7</t>
  </si>
  <si>
    <t>Run 8</t>
  </si>
  <si>
    <t>Run 9</t>
  </si>
  <si>
    <t>Run 10</t>
  </si>
  <si>
    <t>Case 10</t>
  </si>
  <si>
    <t>Case 11</t>
  </si>
  <si>
    <t>Case 12</t>
  </si>
  <si>
    <t>Case 13</t>
  </si>
  <si>
    <t>Case 14</t>
  </si>
  <si>
    <t>Case 15</t>
  </si>
  <si>
    <t>Case 16</t>
  </si>
  <si>
    <t>Case 17</t>
  </si>
  <si>
    <t>Case 18</t>
  </si>
  <si>
    <t>Case 19</t>
  </si>
  <si>
    <t>Case 2</t>
  </si>
  <si>
    <t>Case 20</t>
  </si>
  <si>
    <t>Case 21</t>
  </si>
  <si>
    <t>Case 22</t>
  </si>
  <si>
    <t>Case 23</t>
  </si>
  <si>
    <t>Case 24</t>
  </si>
  <si>
    <t>Case 25</t>
  </si>
  <si>
    <t>Case 26</t>
  </si>
  <si>
    <t>Case 27</t>
  </si>
  <si>
    <t>Case 28</t>
  </si>
  <si>
    <t>Case 29</t>
  </si>
  <si>
    <t>Case 3</t>
  </si>
  <si>
    <t>Case 30</t>
  </si>
  <si>
    <t>Case 31</t>
  </si>
  <si>
    <t>Case 32</t>
  </si>
  <si>
    <t>Case 33</t>
  </si>
  <si>
    <t>Case 34</t>
  </si>
  <si>
    <t>Case 35</t>
  </si>
  <si>
    <t>Case 36</t>
  </si>
  <si>
    <t>Case 37</t>
  </si>
  <si>
    <t>Case 38</t>
  </si>
  <si>
    <t>Case 39</t>
  </si>
  <si>
    <t>Case 4</t>
  </si>
  <si>
    <t>Case 40</t>
  </si>
  <si>
    <t>Case 5</t>
  </si>
  <si>
    <t>Case 6</t>
  </si>
  <si>
    <t>Case 7</t>
  </si>
  <si>
    <t>Case 8</t>
  </si>
  <si>
    <t>Case 9</t>
  </si>
  <si>
    <t>Case 41</t>
  </si>
  <si>
    <t>Case 42</t>
  </si>
  <si>
    <t>Case 43</t>
  </si>
  <si>
    <t>Case 44</t>
  </si>
  <si>
    <t>Case 45</t>
  </si>
  <si>
    <t>Case 46</t>
  </si>
  <si>
    <t>Case 47</t>
  </si>
  <si>
    <t>Case 48</t>
  </si>
  <si>
    <t>Case 49</t>
  </si>
  <si>
    <t>Case 50</t>
  </si>
  <si>
    <t>Case 51</t>
  </si>
  <si>
    <t>Case 52</t>
  </si>
  <si>
    <t>Case 53</t>
  </si>
  <si>
    <t>Case 54</t>
  </si>
  <si>
    <t>Case 55</t>
  </si>
  <si>
    <t>Case 56</t>
  </si>
  <si>
    <t>Case 57</t>
  </si>
  <si>
    <t>Case 58</t>
  </si>
  <si>
    <t>Case 59</t>
  </si>
  <si>
    <t>Case 60</t>
  </si>
  <si>
    <t>Case 61</t>
  </si>
  <si>
    <t>Case 62</t>
  </si>
  <si>
    <t>Case 63</t>
  </si>
  <si>
    <t>Case 64</t>
  </si>
  <si>
    <t>Case 65</t>
  </si>
  <si>
    <t>Case 66</t>
  </si>
  <si>
    <t>Case 67</t>
  </si>
  <si>
    <t>Case 68</t>
  </si>
  <si>
    <t>Case 69</t>
  </si>
  <si>
    <t>Case 70</t>
  </si>
  <si>
    <t>Case 71</t>
  </si>
  <si>
    <t>Case 72</t>
  </si>
  <si>
    <t>Case 73</t>
  </si>
  <si>
    <t>Case 74</t>
  </si>
  <si>
    <t>Case 75</t>
  </si>
  <si>
    <t>Case 76</t>
  </si>
  <si>
    <t>Case 77</t>
  </si>
  <si>
    <t>Case 78</t>
  </si>
  <si>
    <t>Case 79</t>
  </si>
  <si>
    <t>Case 80</t>
  </si>
  <si>
    <t>Case 81</t>
  </si>
  <si>
    <t>Case 82</t>
  </si>
  <si>
    <t>Case 83</t>
  </si>
  <si>
    <t>Case 84</t>
  </si>
  <si>
    <t>Case 85</t>
  </si>
  <si>
    <t>Case 86</t>
  </si>
  <si>
    <t>Case 87</t>
  </si>
  <si>
    <t>Case 88</t>
  </si>
  <si>
    <t>Case 89</t>
  </si>
  <si>
    <t>Case 90</t>
  </si>
  <si>
    <t>Case 91</t>
  </si>
  <si>
    <t>Case 92</t>
  </si>
  <si>
    <t>Case 93</t>
  </si>
  <si>
    <t>Case 94</t>
  </si>
  <si>
    <t>Case 95</t>
  </si>
  <si>
    <t>Case 96</t>
  </si>
  <si>
    <t>Case 97</t>
  </si>
  <si>
    <t>Case 98</t>
  </si>
  <si>
    <t>Case 99</t>
  </si>
  <si>
    <t>Case 100</t>
  </si>
  <si>
    <t>Case 101</t>
  </si>
  <si>
    <t>Case 102</t>
  </si>
  <si>
    <t>Case 103</t>
  </si>
  <si>
    <t>Case 104</t>
  </si>
  <si>
    <t>Case 105</t>
  </si>
  <si>
    <t>Case 106</t>
  </si>
  <si>
    <t>Case 107</t>
  </si>
  <si>
    <t>Case 108</t>
  </si>
  <si>
    <t>Case 109</t>
  </si>
  <si>
    <t>Case 110</t>
  </si>
  <si>
    <t>Case 111</t>
  </si>
  <si>
    <t>Case 112</t>
  </si>
  <si>
    <t>Case 113</t>
  </si>
  <si>
    <t>Case 114</t>
  </si>
  <si>
    <t>Case 115</t>
  </si>
  <si>
    <t>Case 116</t>
  </si>
  <si>
    <t>Case 117</t>
  </si>
  <si>
    <t>Case 118</t>
  </si>
  <si>
    <t>Case 119</t>
  </si>
  <si>
    <t>Case 120</t>
  </si>
  <si>
    <t>Case 121</t>
  </si>
  <si>
    <t>Case 122</t>
  </si>
  <si>
    <t>Case 123</t>
  </si>
  <si>
    <t>Case 124</t>
  </si>
  <si>
    <t>Case 125</t>
  </si>
  <si>
    <t>Case 126</t>
  </si>
  <si>
    <t>Case 127</t>
  </si>
  <si>
    <t>Case 128</t>
  </si>
  <si>
    <t>Case 129</t>
  </si>
  <si>
    <t>Case 130</t>
  </si>
  <si>
    <t>Case 131</t>
  </si>
  <si>
    <t>Case 132</t>
  </si>
  <si>
    <t>Case 133</t>
  </si>
  <si>
    <t>Case 134</t>
  </si>
  <si>
    <t>Case 135</t>
  </si>
  <si>
    <t>Case 136</t>
  </si>
  <si>
    <t>Case 137</t>
  </si>
  <si>
    <t>Case 138</t>
  </si>
  <si>
    <t>Case 139</t>
  </si>
  <si>
    <t>Case 140</t>
  </si>
  <si>
    <t>Case 141</t>
  </si>
  <si>
    <t>Case 142</t>
  </si>
  <si>
    <t>Case 143</t>
  </si>
  <si>
    <t>Case 144</t>
  </si>
  <si>
    <t>Case 145</t>
  </si>
  <si>
    <t>Case 146</t>
  </si>
  <si>
    <t>Case 147</t>
  </si>
  <si>
    <t>Case 148</t>
  </si>
  <si>
    <t>Case 149</t>
  </si>
  <si>
    <t>Case 150</t>
  </si>
  <si>
    <t>Case 151</t>
  </si>
  <si>
    <t>Case 152</t>
  </si>
  <si>
    <t>Case 153</t>
  </si>
  <si>
    <t>Case 154</t>
  </si>
  <si>
    <t>Case 155</t>
  </si>
  <si>
    <t>Case 156</t>
  </si>
  <si>
    <t>Case 157</t>
  </si>
  <si>
    <t>Case 158</t>
  </si>
  <si>
    <t>Case 159</t>
  </si>
  <si>
    <t>Case 160</t>
  </si>
  <si>
    <t>Case 161</t>
  </si>
  <si>
    <t>Case 162</t>
  </si>
  <si>
    <t>Case 163</t>
  </si>
  <si>
    <t>Case 164</t>
  </si>
  <si>
    <t>Case 165</t>
  </si>
  <si>
    <t>Case 166</t>
  </si>
  <si>
    <t>Case 167</t>
  </si>
  <si>
    <t>Case 168</t>
  </si>
  <si>
    <t>Case 169</t>
  </si>
  <si>
    <t>Case 170</t>
  </si>
  <si>
    <t>Case 171</t>
  </si>
  <si>
    <t>Case 172</t>
  </si>
  <si>
    <t>Case 173</t>
  </si>
  <si>
    <t>Case 174</t>
  </si>
  <si>
    <t>Case 175</t>
  </si>
  <si>
    <t>Case 176</t>
  </si>
  <si>
    <t>Case 177</t>
  </si>
  <si>
    <t>Case 178</t>
  </si>
  <si>
    <t>Case 179</t>
  </si>
  <si>
    <t>Case 180</t>
  </si>
  <si>
    <t>Case 181</t>
  </si>
  <si>
    <t>Case 182</t>
  </si>
  <si>
    <t>Case 183</t>
  </si>
  <si>
    <t>Case 184</t>
  </si>
  <si>
    <t>Case 185</t>
  </si>
  <si>
    <t>Case 186</t>
  </si>
  <si>
    <t>Case 187</t>
  </si>
  <si>
    <t>Case 188</t>
  </si>
  <si>
    <t>Case 189</t>
  </si>
  <si>
    <t>Case 190</t>
  </si>
  <si>
    <t>Case 191</t>
  </si>
  <si>
    <t>Case 192</t>
  </si>
  <si>
    <t>Case 193</t>
  </si>
  <si>
    <t>Case 194</t>
  </si>
  <si>
    <t>Case 195</t>
  </si>
  <si>
    <t>Case 196</t>
  </si>
  <si>
    <t>Case 197</t>
  </si>
  <si>
    <t>Case 198</t>
  </si>
  <si>
    <t>Case 199</t>
  </si>
  <si>
    <t>Case 200</t>
  </si>
  <si>
    <t>Case 201</t>
  </si>
  <si>
    <t>Case 202</t>
  </si>
  <si>
    <t>Case 203</t>
  </si>
  <si>
    <t>Case 204</t>
  </si>
  <si>
    <t>Case 205</t>
  </si>
  <si>
    <t>Case 206</t>
  </si>
  <si>
    <t>Case 207</t>
  </si>
  <si>
    <t>Case 208</t>
  </si>
  <si>
    <t>Case 209</t>
  </si>
  <si>
    <t>Case 210</t>
  </si>
  <si>
    <t>Case 211</t>
  </si>
  <si>
    <t>Case 212</t>
  </si>
  <si>
    <t>Case 213</t>
  </si>
  <si>
    <t>Case 214</t>
  </si>
  <si>
    <t>Case 215</t>
  </si>
  <si>
    <t>Case 216</t>
  </si>
  <si>
    <t>Case 217</t>
  </si>
  <si>
    <t>Case 218</t>
  </si>
  <si>
    <t>Case 219</t>
  </si>
  <si>
    <t>Case 220</t>
  </si>
  <si>
    <t>Case 221</t>
  </si>
  <si>
    <t>Case 222</t>
  </si>
  <si>
    <t>Case 223</t>
  </si>
  <si>
    <t>Case 224</t>
  </si>
  <si>
    <t>Case 225</t>
  </si>
  <si>
    <t>Case 226</t>
  </si>
  <si>
    <t>Case 227</t>
  </si>
  <si>
    <t>Case 228</t>
  </si>
  <si>
    <t>Case 229</t>
  </si>
  <si>
    <t>Case 230</t>
  </si>
  <si>
    <t>Case 231</t>
  </si>
  <si>
    <t>Case 232</t>
  </si>
  <si>
    <t>Case 233</t>
  </si>
  <si>
    <t>Case 234</t>
  </si>
  <si>
    <t>Case 235</t>
  </si>
  <si>
    <t>Case 236</t>
  </si>
  <si>
    <t>Case 237</t>
  </si>
  <si>
    <t>Case 238</t>
  </si>
  <si>
    <t>Case 239</t>
  </si>
  <si>
    <t>Case 240</t>
  </si>
  <si>
    <t>Case 241</t>
  </si>
  <si>
    <t>Case 242</t>
  </si>
  <si>
    <t>Case 243</t>
  </si>
  <si>
    <t>Case 244</t>
  </si>
  <si>
    <t>Case 245</t>
  </si>
  <si>
    <t>Case 246</t>
  </si>
  <si>
    <t>Case 247</t>
  </si>
  <si>
    <t>Case 248</t>
  </si>
  <si>
    <t>Case 249</t>
  </si>
  <si>
    <t>Case 250</t>
  </si>
  <si>
    <t>Case 251</t>
  </si>
  <si>
    <t>Case 252</t>
  </si>
  <si>
    <t>Case 253</t>
  </si>
  <si>
    <t>Case 254</t>
  </si>
  <si>
    <t>Case 255</t>
  </si>
  <si>
    <t>Case 256</t>
  </si>
  <si>
    <t>Case 257</t>
  </si>
  <si>
    <t>Case 258</t>
  </si>
  <si>
    <t>Case 259</t>
  </si>
  <si>
    <t>Case 260</t>
  </si>
  <si>
    <t>Case 261</t>
  </si>
  <si>
    <t>Case 262</t>
  </si>
  <si>
    <t>Case 263</t>
  </si>
  <si>
    <t>Case 264</t>
  </si>
  <si>
    <t>Case 265</t>
  </si>
  <si>
    <t>Case 266</t>
  </si>
  <si>
    <t>Case 267</t>
  </si>
  <si>
    <t>Case 268</t>
  </si>
  <si>
    <t>Case 269</t>
  </si>
  <si>
    <t>Case 270</t>
  </si>
  <si>
    <t>Case 271</t>
  </si>
  <si>
    <t>Case 272</t>
  </si>
  <si>
    <t>Case 273</t>
  </si>
  <si>
    <t>Case 274</t>
  </si>
  <si>
    <t>Case 275</t>
  </si>
  <si>
    <t>Case 276</t>
  </si>
  <si>
    <t>Case 277</t>
  </si>
  <si>
    <t>Case 278</t>
  </si>
  <si>
    <t>Case 279</t>
  </si>
  <si>
    <t>Case 280</t>
  </si>
  <si>
    <t>Case 281</t>
  </si>
  <si>
    <t>Case 282</t>
  </si>
  <si>
    <t>Case 283</t>
  </si>
  <si>
    <t>Case 284</t>
  </si>
  <si>
    <t>Case 285</t>
  </si>
  <si>
    <t>Case 286</t>
  </si>
  <si>
    <t>Case 287</t>
  </si>
  <si>
    <t>Case 288</t>
  </si>
  <si>
    <t>Case 289</t>
  </si>
  <si>
    <t>Case 290</t>
  </si>
  <si>
    <t>Case 291</t>
  </si>
  <si>
    <t>Case 292</t>
  </si>
  <si>
    <t>Case 293</t>
  </si>
  <si>
    <t>Case 294</t>
  </si>
  <si>
    <t>Case 295</t>
  </si>
  <si>
    <t>Case 296</t>
  </si>
  <si>
    <t>Case 297</t>
  </si>
  <si>
    <t>Case 298</t>
  </si>
  <si>
    <t>Case 299</t>
  </si>
  <si>
    <t>Case 300</t>
  </si>
  <si>
    <t>Case 301</t>
  </si>
  <si>
    <t>Case 302</t>
  </si>
  <si>
    <t>Case 303</t>
  </si>
  <si>
    <t>Case 304</t>
  </si>
  <si>
    <t>Case 305</t>
  </si>
  <si>
    <t>Case 306</t>
  </si>
  <si>
    <t>Case 307</t>
  </si>
  <si>
    <t>Case 308</t>
  </si>
  <si>
    <t>Case 309</t>
  </si>
  <si>
    <t>Case 310</t>
  </si>
  <si>
    <t>Case 311</t>
  </si>
  <si>
    <t>Case 312</t>
  </si>
  <si>
    <t>Case 313</t>
  </si>
  <si>
    <t>Case 314</t>
  </si>
  <si>
    <t>Case 315</t>
  </si>
  <si>
    <t>Case 316</t>
  </si>
  <si>
    <t>Case 317</t>
  </si>
  <si>
    <t>Case 318</t>
  </si>
  <si>
    <t>Case 319</t>
  </si>
  <si>
    <t>Case 320</t>
  </si>
  <si>
    <t>Case 321</t>
  </si>
  <si>
    <t>Case 322</t>
  </si>
  <si>
    <t>Case 323</t>
  </si>
  <si>
    <t>Case 324</t>
  </si>
  <si>
    <t>Case 325</t>
  </si>
  <si>
    <t>Case 326</t>
  </si>
  <si>
    <t>Case 327</t>
  </si>
  <si>
    <t>Case 328</t>
  </si>
  <si>
    <t>Case 329</t>
  </si>
  <si>
    <t>Case 330</t>
  </si>
  <si>
    <t>Case 331</t>
  </si>
  <si>
    <t>Case 332</t>
  </si>
  <si>
    <t>Case 333</t>
  </si>
  <si>
    <t>Case 334</t>
  </si>
  <si>
    <t>Case 335</t>
  </si>
  <si>
    <t>Case 336</t>
  </si>
  <si>
    <t>Case 337</t>
  </si>
  <si>
    <t>Case 338</t>
  </si>
  <si>
    <t>Case 339</t>
  </si>
  <si>
    <t>Case 340</t>
  </si>
  <si>
    <t>Case 341</t>
  </si>
  <si>
    <t>Case 342</t>
  </si>
  <si>
    <t>Case 343</t>
  </si>
  <si>
    <t>Case 344</t>
  </si>
  <si>
    <t>Case 345</t>
  </si>
  <si>
    <t>Case 346</t>
  </si>
  <si>
    <t>Case 347</t>
  </si>
  <si>
    <t>Case 348</t>
  </si>
  <si>
    <t>Case 349</t>
  </si>
  <si>
    <t>Case 350</t>
  </si>
  <si>
    <t>Case 351</t>
  </si>
  <si>
    <t>Case 352</t>
  </si>
  <si>
    <t>Case 353</t>
  </si>
  <si>
    <t>Case 354</t>
  </si>
  <si>
    <t>Case 355</t>
  </si>
  <si>
    <t>Case 356</t>
  </si>
  <si>
    <t>Case 357</t>
  </si>
  <si>
    <t>Case 358</t>
  </si>
  <si>
    <t>Case 359</t>
  </si>
  <si>
    <t>Case 360</t>
  </si>
  <si>
    <t>Case 361</t>
  </si>
  <si>
    <t>Case 362</t>
  </si>
  <si>
    <t>Case 363</t>
  </si>
  <si>
    <t>Case 364</t>
  </si>
  <si>
    <t>Case 365</t>
  </si>
  <si>
    <t>Case 366</t>
  </si>
  <si>
    <t>Case 367</t>
  </si>
  <si>
    <t>Case 368</t>
  </si>
  <si>
    <t>Case 369</t>
  </si>
  <si>
    <t>Case 370</t>
  </si>
  <si>
    <t>Case 371</t>
  </si>
  <si>
    <t>Case 372</t>
  </si>
  <si>
    <t>Case 373</t>
  </si>
  <si>
    <t>Case 374</t>
  </si>
  <si>
    <t>Case 375</t>
  </si>
  <si>
    <t>Case 376</t>
  </si>
  <si>
    <t>Case 377</t>
  </si>
  <si>
    <t>Case 378</t>
  </si>
  <si>
    <t>Case 379</t>
  </si>
  <si>
    <t>Case 380</t>
  </si>
  <si>
    <t>Case 381</t>
  </si>
  <si>
    <t>Case 382</t>
  </si>
  <si>
    <t>Case 383</t>
  </si>
  <si>
    <t>Case 384</t>
  </si>
  <si>
    <t>Case 385</t>
  </si>
  <si>
    <t>Case 386</t>
  </si>
  <si>
    <t>Case 387</t>
  </si>
  <si>
    <t>Case 388</t>
  </si>
  <si>
    <t>Case 389</t>
  </si>
  <si>
    <t>Case 390</t>
  </si>
  <si>
    <t>Case 391</t>
  </si>
  <si>
    <t>Case 392</t>
  </si>
  <si>
    <t>Case 393</t>
  </si>
  <si>
    <t>Case 394</t>
  </si>
  <si>
    <t>Case 395</t>
  </si>
  <si>
    <t>Case 396</t>
  </si>
  <si>
    <t>Case 397</t>
  </si>
  <si>
    <t>Case 398</t>
  </si>
  <si>
    <t>Case 399</t>
  </si>
  <si>
    <t>Case 400</t>
  </si>
  <si>
    <t>Case 401</t>
  </si>
  <si>
    <t>SOL: y:Stabilizer Bottoms Properties_Research Octane R+0</t>
  </si>
  <si>
    <t>OCTANE_TARGET</t>
  </si>
  <si>
    <t>Run 11</t>
  </si>
  <si>
    <t>FEED_RATE</t>
  </si>
  <si>
    <t>Run 12</t>
  </si>
  <si>
    <t>Run 13</t>
  </si>
  <si>
    <t>H2_RECYCLE_RATIO</t>
  </si>
  <si>
    <t>PRESSURE_REACTOR_INLET</t>
  </si>
  <si>
    <t>DMbase</t>
  </si>
  <si>
    <t>C5 Para Sensitivity</t>
  </si>
  <si>
    <t>C6 Para Sensitivity</t>
  </si>
  <si>
    <t>C7 Para Sensitivity</t>
  </si>
  <si>
    <t>C8 Para Sensitivity</t>
  </si>
  <si>
    <t>C9 Para Sensitivity</t>
  </si>
  <si>
    <t>C10 Para Sensitivity</t>
  </si>
  <si>
    <t>C11 Para Sensitivity</t>
  </si>
  <si>
    <t>Cyclopentane Sensitivity</t>
  </si>
  <si>
    <t>C6 N5 Sensitivity</t>
  </si>
  <si>
    <t>C6 N6 Sensitivity</t>
  </si>
  <si>
    <t>C7 N5 Sensitivity</t>
  </si>
  <si>
    <t>C7 N6 Sensitivity</t>
  </si>
  <si>
    <t>C8 N5 Sensitivity</t>
  </si>
  <si>
    <t>C8 N6 Sensitivity</t>
  </si>
  <si>
    <t>C9 N5 Sensitivity</t>
  </si>
  <si>
    <t>C9 N6 Sensitivity</t>
  </si>
  <si>
    <t>C10 Nap Sensitivity</t>
  </si>
  <si>
    <t>C11 Nap Sensitivity</t>
  </si>
  <si>
    <t>C6 Aro Sensitivity</t>
  </si>
  <si>
    <t>C7 Aro Sensitivity</t>
  </si>
  <si>
    <t>C8 Aro Sensitivity</t>
  </si>
  <si>
    <t>C9 Aro Sensitivity</t>
  </si>
  <si>
    <t>C10 Aro Sensitivity</t>
  </si>
  <si>
    <t>C11 Aro Sensitivity</t>
  </si>
  <si>
    <t>Model: y:Stabilizer Bottoms Properties_Research Octane R+0</t>
  </si>
  <si>
    <t>SNGPHD011</t>
  </si>
  <si>
    <t>MINLPOpt</t>
  </si>
  <si>
    <t>m3/hr</t>
  </si>
  <si>
    <t>Uniformance</t>
  </si>
  <si>
    <t>M3/HR</t>
  </si>
  <si>
    <t>MASSPCT</t>
  </si>
  <si>
    <t>L_CCRREF.RON</t>
  </si>
  <si>
    <t>-</t>
  </si>
  <si>
    <t>PCT</t>
  </si>
  <si>
    <t>Material Balance</t>
  </si>
  <si>
    <t>MB</t>
  </si>
  <si>
    <t>FS:Subflowsheet["JAR"]:Subflowsheet["D8502"]:Unit["D8502FD_SE"]:ActiveFeed</t>
  </si>
  <si>
    <t>NoUOM</t>
  </si>
  <si>
    <t>D8502LABFDSO_SE</t>
  </si>
  <si>
    <t>FS:Subflowsheet["JAR"]:Subflowsheet["D8502"]:Unit["RS1PIMS_SE"]:ActiveFeed</t>
  </si>
  <si>
    <t>RS1PIMS_LAB</t>
  </si>
  <si>
    <t>FS:Subflowsheet["JAR"]:Subflowsheet["D8504"]:Unit["TOLTWRBTMFD_SE"]:ActiveFeed</t>
  </si>
  <si>
    <t>TOLTWRBTMST_D8504FDMX</t>
  </si>
  <si>
    <t>RS1_C7W</t>
  </si>
  <si>
    <t>TOLSPLT_XFS</t>
  </si>
  <si>
    <t>FS:Subflowsheet["JAR"]:Subflowsheet["BZTOL"]:Unit["D346SS_SE"]:ActiveFeed</t>
  </si>
  <si>
    <t>D346SDINPUT_SE</t>
  </si>
  <si>
    <t>FS:Subflowsheet["JAR"]:Subflowsheet["BZTOL"]:Unit["D8904OH_SE"]:ActiveFeed</t>
  </si>
  <si>
    <t>D8904OH_EXTR</t>
  </si>
  <si>
    <t>FS:Subflowsheet["JAR"]:Subflowsheet["BZTOL"]:Unit["TBT_SE"]:ActiveFeed</t>
  </si>
  <si>
    <t>TBTINPUT</t>
  </si>
  <si>
    <t>FS:Subflowsheet["JAR"]:Subflowsheet["BZTOL"]:Unit["DTO_SE"]:ActiveFeed</t>
  </si>
  <si>
    <t>ISOMPIMS_DTO</t>
  </si>
  <si>
    <t>FS:Subflowsheet["JAR"]:Subflowsheet["BZTOL"]:Unit["EXTRFD_SE"]:ActiveFeed</t>
  </si>
  <si>
    <t>EXTRCOMBFD</t>
  </si>
  <si>
    <t>FS:Subflowsheet["JAR"]:Subflowsheet["BZTOL"]:Unit["SULFPIMS_SE"]:ActiveFeed</t>
  </si>
  <si>
    <t>SULFPIMSFD</t>
  </si>
  <si>
    <t>FS:Subflowsheet["JAR"]:Subflowsheet["D8521"]:Unit["D8504BTM_SE"]:ActiveFeed</t>
  </si>
  <si>
    <t>D8504BTMST_SE</t>
  </si>
  <si>
    <t>FS:Subflowsheet["JAR"]:Subflowsheet["D8521"]:Unit["D8904BTM_SE"]:ActiveFeed</t>
  </si>
  <si>
    <t>D8904BTMST_SE</t>
  </si>
  <si>
    <t>ISOMPIMS_DTB</t>
  </si>
  <si>
    <t>RS2PIMS_XFF</t>
  </si>
  <si>
    <t>FS:Subflowsheet["JAR"]:Subflowsheet["D8522"]:Unit["OXTWRPIMS_SE"]:ActiveFeed</t>
  </si>
  <si>
    <t>XYLSPLT_XFB</t>
  </si>
  <si>
    <t>FS:Subflowsheet["JAR"]:Subflowsheet["JPAREX"]:Unit["JPAREXFD_SE"]:ActiveFeed</t>
  </si>
  <si>
    <t>D8521OHST_JPAREX</t>
  </si>
  <si>
    <t>FS:Subflowsheet["JAR"]:Subflowsheet["JPAREX"]:Unit["PAREXPIMS_SE"]:ActiveFeed</t>
  </si>
  <si>
    <t>XYLSPLT_MXL</t>
  </si>
  <si>
    <t>FS:Subflowsheet["JAR"]:Subflowsheet["ISOM"]:Unit["ISOMLIQFD_SE"]:ActiveFeed</t>
  </si>
  <si>
    <t>ISOMLIQFDMX_SE</t>
  </si>
  <si>
    <t>FS:Subflowsheet["JAR"]:Subflowsheet["ISOM"]:Unit["ISOMPIMS_SE"]:ActiveFeed</t>
  </si>
  <si>
    <t>FS:Subflowsheet["JAR"]:Subflowsheet["D256"]:Unit["D256FD_SE"]:ActiveFeed</t>
  </si>
  <si>
    <t>D8522BTMProd_D256</t>
  </si>
  <si>
    <t>FS:Subflowsheet["JAR"]:Subflowsheet["D256"]:Unit["OXB_SC9T_SE"]:ActiveFeed</t>
  </si>
  <si>
    <t>SOXS_OXB_SC9T</t>
  </si>
  <si>
    <t>SHAITuning</t>
  </si>
  <si>
    <t>FS:Subflowsheet["JAR"]:Subflowsheet["ISOM"]:Unit["D8901_ISOMRX2"]:v_A["1"]</t>
  </si>
  <si>
    <t>FS:Subflowsheet["JAR"]:Subflowsheet["ISOM"]:Unit["D8901_ISOMRX2"]:v_A["2"]</t>
  </si>
  <si>
    <t>FS:Subflowsheet["JAR"]:Subflowsheet["ISOM"]:Unit["D8901_ISOMRX2"]:v_A["3"]</t>
  </si>
  <si>
    <t>FS:Subflowsheet["JAR"]:Subflowsheet["ISOM"]:Unit["D8901_ISOMRX2"]:v_A["4"]</t>
  </si>
  <si>
    <t>FS:Subflowsheet["JAR"]:Subflowsheet["ISOM"]:Unit["D8901_ISOMRX2"]:v_A["5"]</t>
  </si>
  <si>
    <t>FS:Subflowsheet["JAR"]:Subflowsheet["ISOM"]:Unit["D8901_ISOMRX2"]:v_A["6"]</t>
  </si>
  <si>
    <t>FS:Subflowsheet["JAR"]:Subflowsheet["ISOM"]:Unit["D8901_ISOMRX2"]:v_A["7"]</t>
  </si>
  <si>
    <t>FS:Subflowsheet["JAR"]:Subflowsheet["ISOM"]:Unit["D8901_ISOMRX2"]:v_A["8"]</t>
  </si>
  <si>
    <t>FS:Subflowsheet["JAR"]:Subflowsheet["ISOM"]:Unit["D8901_ISOMRX2"]:v_A["9"]</t>
  </si>
  <si>
    <t>FS:Subflowsheet["JAR"]:Subflowsheet["ISOM"]:Unit["D8901_ISOMRX2"]:v_A["10"]</t>
  </si>
  <si>
    <t>FS:Subflowsheet["JAR"]:Subflowsheet["ISOM"]:Unit["D8901_ISOMRX2"]:v_A["11"]</t>
  </si>
  <si>
    <t>FS:Subflowsheet["JAR"]:Subflowsheet["ISOM"]:Unit["D8901_ISOMRX2"]:v_A["12"]</t>
  </si>
  <si>
    <t>FS:Subflowsheet["JAR"]:Subflowsheet["ISOM"]:Unit["D8901_ISOMRX2"]:v_A["13"]</t>
  </si>
  <si>
    <t>FS:Subflowsheet["JAR"]:Subflowsheet["ISOM"]:Unit["D8901_ISOMRX2"]:v_A["14"]</t>
  </si>
  <si>
    <t>FS:Subflowsheet["JAR"]:Subflowsheet["D8502"]:Subflowsheet["D8502FD"]:Unit["F85004_INPUT"]:ModelVariable</t>
  </si>
  <si>
    <t>FS:Subflowsheet["JAR"]:Subflowsheet["D8502"]:Subflowsheet["D8502FD"]:Unit["L_REFFEED.PC5"]:ModelVariable</t>
  </si>
  <si>
    <t>FS:Subflowsheet["JAR"]:Subflowsheet["D8502"]:Subflowsheet["D8502FD"]:Unit["L_REFFEED.PC6"]:ModelVariable</t>
  </si>
  <si>
    <t>FS:Subflowsheet["JAR"]:Subflowsheet["D8502"]:Subflowsheet["D8502FD"]:Unit["L_REFFEED.PC7"]:ModelVariable</t>
  </si>
  <si>
    <t>FS:Subflowsheet["JAR"]:Subflowsheet["D8502"]:Subflowsheet["D8502FD"]:Unit["L_REFFEED.PC8"]:ModelVariable</t>
  </si>
  <si>
    <t>FS:Subflowsheet["JAR"]:Subflowsheet["D8502"]:Subflowsheet["D8502FD"]:Unit["L_REFFEED.PC9"]:ModelVariable</t>
  </si>
  <si>
    <t>FS:Subflowsheet["JAR"]:Subflowsheet["D8502"]:Subflowsheet["D8502FD"]:Unit["L_REFFEED.PC10"]:ModelVariable</t>
  </si>
  <si>
    <t>FS:Subflowsheet["JAR"]:Subflowsheet["D8502"]:Subflowsheet["D8502FD"]:Unit["L_REFFEED.IP5"]:ModelVariable</t>
  </si>
  <si>
    <t>FS:Subflowsheet["JAR"]:Subflowsheet["D8502"]:Subflowsheet["D8502FD"]:Unit["L_REFFEED.IP6"]:ModelVariable</t>
  </si>
  <si>
    <t>FS:Subflowsheet["JAR"]:Subflowsheet["D8502"]:Subflowsheet["D8502FD"]:Unit["L_REFFEED.IP7"]:ModelVariable</t>
  </si>
  <si>
    <t>FS:Subflowsheet["JAR"]:Subflowsheet["D8502"]:Subflowsheet["D8502FD"]:Unit["L_REFFEED.IP8"]:ModelVariable</t>
  </si>
  <si>
    <t>FS:Subflowsheet["JAR"]:Subflowsheet["D8502"]:Subflowsheet["D8502FD"]:Unit["L_REFFEED.IP9"]:ModelVariable</t>
  </si>
  <si>
    <t>FS:Subflowsheet["JAR"]:Subflowsheet["D8502"]:Subflowsheet["D8502FD"]:Unit["L_REFFEED.NC5"]:ModelVariable</t>
  </si>
  <si>
    <t>FS:Subflowsheet["JAR"]:Subflowsheet["D8502"]:Subflowsheet["D8502FD"]:Unit["L_REFFEED.NC6"]:ModelVariable</t>
  </si>
  <si>
    <t>FS:Subflowsheet["JAR"]:Subflowsheet["D8502"]:Subflowsheet["D8502FD"]:Unit["L_REFFEED.NC7"]:ModelVariable</t>
  </si>
  <si>
    <t>FS:Subflowsheet["JAR"]:Subflowsheet["D8502"]:Subflowsheet["D8502FD"]:Unit["L_REFFEED.NC8"]:ModelVariable</t>
  </si>
  <si>
    <t>FS:Subflowsheet["JAR"]:Subflowsheet["D8502"]:Subflowsheet["D8502FD"]:Unit["L_REFFEED.BZ"]:ModelVariable</t>
  </si>
  <si>
    <t>FS:Subflowsheet["JAR"]:Subflowsheet["D8502"]:Subflowsheet["D8502FD"]:Unit["L_REFFEED.TOL"]:ModelVariable</t>
  </si>
  <si>
    <t>FS:Subflowsheet["JAR"]:Subflowsheet["D8502"]:Subflowsheet["D8502FD"]:Unit["L_REFFEED.EB"]:ModelVariable</t>
  </si>
  <si>
    <t>FS:Subflowsheet["JAR"]:Subflowsheet["D8502"]:Subflowsheet["D8502FD"]:Unit["L_REFFEED.PX"]:ModelVariable</t>
  </si>
  <si>
    <t>FS:Subflowsheet["JAR"]:Subflowsheet["D8502"]:Subflowsheet["D8502FD"]:Unit["L_REFFEED.MX"]:ModelVariable</t>
  </si>
  <si>
    <t>FS:Subflowsheet["JAR"]:Subflowsheet["D8502"]:Subflowsheet["D8502FD"]:Unit["L_REFFEED.OX"]:ModelVariable</t>
  </si>
  <si>
    <t>FS:Subflowsheet["JAR"]:Subflowsheet["D8502"]:Subflowsheet["D8502FD"]:Unit["L_REFFEED.A9"]:ModelVariable</t>
  </si>
  <si>
    <t>FS:Subflowsheet["JAR"]:Subflowsheet["D8502"]:Subflowsheet["D8502FD"]:Unit["L_REFFEED.A10"]:ModelVariable</t>
  </si>
  <si>
    <t>FS:Subflowsheet["JAR"]:Subflowsheet["D8502"]:Unit["T85080"]:ModelVariable</t>
  </si>
  <si>
    <t>FS:Subflowsheet["JAR"]:Subflowsheet["D8502"]:Unit["T85077"]:ModelVariable</t>
  </si>
  <si>
    <t>FS:Subflowsheet["JAR"]:Subflowsheet["D8502"]:Unit["P85003"]:ModelVariable</t>
  </si>
  <si>
    <t>FS:Subflowsheet["JAR"]:Subflowsheet["D8502"]:Unit["F85100"]:ModelVariable</t>
  </si>
  <si>
    <t>tonm/hr</t>
  </si>
  <si>
    <t>FS:Subflowsheet["JAR"]:Unit["A862002N2F"]:ModelVariable</t>
  </si>
  <si>
    <t>FS:Subflowsheet["JAR"]:Unit["A85009N1B"]:ModelVariable</t>
  </si>
  <si>
    <t>FS:Subflowsheet["JAR"]:Unit["A85009N1E"]:ModelVariable</t>
  </si>
  <si>
    <t>FS:Subflowsheet["JAR"]:Unit["A85010N1A"]:ModelVariable</t>
  </si>
  <si>
    <t>FS:Subflowsheet["JAR"]:Unit["F85264"]:ModelVariable</t>
  </si>
  <si>
    <t>FS:Subflowsheet["JAR"]:Subflowsheet["D8504"]:Unit["P85026"]:ModelVariable</t>
  </si>
  <si>
    <t>FS:Subflowsheet["JAR"]:Subflowsheet["D8504"]:Unit["T85010"]:ModelVariable</t>
  </si>
  <si>
    <t>FS:Subflowsheet["JAR"]:Subflowsheet["D8504"]:Unit["T85083"]:ModelVariable</t>
  </si>
  <si>
    <t>FS:Subflowsheet["JAR"]:Subflowsheet["D8504"]:Unit["QY85002"]:ModelVariable</t>
  </si>
  <si>
    <t>FS:Subflowsheet["JAR"]:Subflowsheet["D8504"]:Unit["F85083"]:ModelVariable</t>
  </si>
  <si>
    <t>FS:Subflowsheet["JAR"]:Subflowsheet["D8504"]:Unit["F85034"]:ModelVariable</t>
  </si>
  <si>
    <t>FS:Subflowsheet["JAR"]:Subflowsheet["D8521"]:Unit["D8521OH_CONTROL"]:rhsBound["xsoh"]</t>
  </si>
  <si>
    <t>kPa</t>
  </si>
  <si>
    <t>FS:Subflowsheet["JAR"]:Unit["Q86001"]:ModelVariable</t>
  </si>
  <si>
    <t>FS:Subflowsheet["JAR"]:Unit["Q86002"]:ModelVariable</t>
  </si>
  <si>
    <t>FS:Subflowsheet["JAR"]:Unit["Q88002"]:ModelVariable</t>
  </si>
  <si>
    <t>FS:Subflowsheet["JAR"]:Unit["Q88008"]:ModelVariable</t>
  </si>
  <si>
    <t>FS:Subflowsheet["JAR"]:Subflowsheet["D256"]:Unit["F02501_INPUT"]:ModelVariable</t>
  </si>
  <si>
    <t>FS:Subflowsheet["JAR"]:Subflowsheet["D256"]:Unit["D256FDLAB_INPUT"]:BZ</t>
  </si>
  <si>
    <t>FS:Subflowsheet["JAR"]:Subflowsheet["D256"]:Unit["D256FDLAB_INPUT"]:TOL</t>
  </si>
  <si>
    <t>FS:Subflowsheet["JAR"]:Subflowsheet["D256"]:Unit["D256FDLAB_INPUT"]:EB</t>
  </si>
  <si>
    <t>FS:Subflowsheet["JAR"]:Subflowsheet["D256"]:Unit["D256FDLAB_INPUT"]:PX</t>
  </si>
  <si>
    <t>FS:Subflowsheet["JAR"]:Subflowsheet["D256"]:Unit["D256FDLAB_INPUT"]:MX</t>
  </si>
  <si>
    <t>FS:Subflowsheet["JAR"]:Subflowsheet["D256"]:Unit["D256FDLAB_INPUT"]:OX</t>
  </si>
  <si>
    <t>FS:Subflowsheet["JAR"]:Subflowsheet["D256"]:Unit["D256FDLAB_INPUT"]:TOTNA</t>
  </si>
  <si>
    <t>FS:Subflowsheet["JAR"]:Subflowsheet["D256"]:Unit["D256FDLAB_INPUT"]:MEB</t>
  </si>
  <si>
    <t>FS:Subflowsheet["JAR"]:Subflowsheet["D256"]:Unit["D256FDLAB_INPUT"]:IND</t>
  </si>
  <si>
    <t>FS:Subflowsheet["JAR"]:Subflowsheet["D256"]:Unit["D256FDLAB_INPUT"]:BBZ</t>
  </si>
  <si>
    <t>FS:Subflowsheet["JAR"]:Subflowsheet["D256"]:Unit["D256FDLAB_INPUT"]:NAP</t>
  </si>
  <si>
    <t>FS:Subflowsheet["JAR"]:Subflowsheet["D256"]:Unit["D256FDLAB_INPUT"]:DMEB</t>
  </si>
  <si>
    <t>FS:Subflowsheet["JAR"]:Subflowsheet["D256"]:Unit["D256FDLAB_INPUT"]:MPB</t>
  </si>
  <si>
    <t>FS:Subflowsheet["JAR"]:Subflowsheet["D256"]:Unit["D256FDLAB_INPUT"]:TRMB</t>
  </si>
  <si>
    <t>FS:Subflowsheet["JAR"]:Subflowsheet["D256"]:Unit["D256FDLAB_INPUT"]:TMBZ</t>
  </si>
  <si>
    <t>FS:Subflowsheet["JAR"]:Subflowsheet["D256"]:Unit["D256FDLAB_INPUT"]:MIND</t>
  </si>
  <si>
    <t>FS:Subflowsheet["JAR"]:Subflowsheet["D256"]:Unit["D256FDLAB_INPUT"]:PRBZ</t>
  </si>
  <si>
    <t>FS:Subflowsheet["JAR"]:Subflowsheet["D256"]:Unit["D256FDLAB_INPUT"]:DEB</t>
  </si>
  <si>
    <t>FS:Subflowsheet["JAR"]:Subflowsheet["BZTOL"]:Subflowsheet["EXTRFD"]:Unit["EXTRFD_LAB_VOLRATE"]:ModelVariable</t>
  </si>
  <si>
    <t>FS:Subflowsheet["JAR"]:Subflowsheet["BZTOL"]:Unit["F032034_INPUT"]:ModelVariable</t>
  </si>
  <si>
    <t>FS:Subflowsheet["JAR"]:Subflowsheet["BZTOL"]:Unit["L_STABSD.BZ"]:ModelVariable</t>
  </si>
  <si>
    <t>FS:Subflowsheet["JAR"]:Subflowsheet["BZTOL"]:Unit["L_STABSD.NA"]:ModelVariable</t>
  </si>
  <si>
    <t>FS:Subflowsheet["JAR"]:Subflowsheet["BZTOL"]:Unit["L_STABSD.EB"]:ModelVariable</t>
  </si>
  <si>
    <t>FS:Subflowsheet["JAR"]:Subflowsheet["BZTOL"]:Unit["L_STABSD.PX"]:ModelVariable</t>
  </si>
  <si>
    <t>FS:Subflowsheet["JAR"]:Subflowsheet["BZTOL"]:Unit["L_STABSD.MX"]:ModelVariable</t>
  </si>
  <si>
    <t>FS:Subflowsheet["JAR"]:Subflowsheet["BZTOL"]:Unit["L_STABSD.OX"]:ModelVariable</t>
  </si>
  <si>
    <t>FS:Subflowsheet["JAR"]:Subflowsheet["BZTOL"]:Unit["L_STABSD.A9"]:ModelVariable</t>
  </si>
  <si>
    <t>FS:Subflowsheet["JAR"]:Subflowsheet["BZTOL"]:Unit["L_STABSD.A10"]:ModelVariable</t>
  </si>
  <si>
    <t>FS:Subflowsheet["JAR"]:Subflowsheet["BZTOL"]:Unit["L_STABSD.A218MINUS"]:ModelVariable</t>
  </si>
  <si>
    <t>FS:Subflowsheet["JAR"]:Subflowsheet["BZTOL"]:Unit["L_STABSD.A218PLUS"]:ModelVariable</t>
  </si>
  <si>
    <t>FS:Subflowsheet["JAR"]:Subflowsheet["BZTOL"]:Unit["F032011"]:ModelVariable</t>
  </si>
  <si>
    <t>FS:Subflowsheet["JAR"]:Subflowsheet["JPAREX"]:Subflowsheet["JPAREXFD"]:Unit["JPAREXFD_LAB_VOLRATE"]:ModelVariable</t>
  </si>
  <si>
    <t>k*m3/hr</t>
  </si>
  <si>
    <t>FS:Subflowsheet["JAR"]:Subflowsheet["ISOM"]:Unit["A89203D"]:ModelVariable</t>
  </si>
  <si>
    <t>FS:Subflowsheet["JAR"]:Subflowsheet["ISOM"]:Unit["A89006N1A"]:ModelVariable</t>
  </si>
  <si>
    <t>FS:Subflowsheet["JAR"]:Subflowsheet["ISOM"]:Unit["A89006N1B"]:ModelVariable</t>
  </si>
  <si>
    <t>FS:Subflowsheet["JAR"]:Subflowsheet["D8502"]:Unit["F85010"]:ModelVariable</t>
  </si>
  <si>
    <t>FS:Subflowsheet["JAR"]:Subflowsheet["D8502"]:Unit["L_REFSP1OH.BZ"]:ModelVariable</t>
  </si>
  <si>
    <t>FS:Subflowsheet["JAR"]:Subflowsheet["D8502"]:Unit["L_REFSP1OH.NONAROM"]:ModelVariable</t>
  </si>
  <si>
    <t>FS:Subflowsheet["JAR"]:Subflowsheet["D8502"]:Unit["L_REFSP1OH.TOL"]:ModelVariable</t>
  </si>
  <si>
    <t>FS:Subflowsheet["JAR"]:Subflowsheet["D8502"]:Unit["L_REFSP1OH.EB"]:ModelVariable</t>
  </si>
  <si>
    <t>FS:Subflowsheet["JAR"]:Subflowsheet["D8502"]:Unit["L_REFSP1OH.PX"]:ModelVariable</t>
  </si>
  <si>
    <t>FS:Subflowsheet["JAR"]:Subflowsheet["D8502"]:Unit["L_REFSP1OH.MX"]:ModelVariable</t>
  </si>
  <si>
    <t>FS:Subflowsheet["JAR"]:Subflowsheet["D8502"]:Unit["L_REFSP1OH.OX"]:ModelVariable</t>
  </si>
  <si>
    <t>FS:Subflowsheet["JAR"]:Subflowsheet["D8502"]:Unit["F85036"]:ModelVariable</t>
  </si>
  <si>
    <t>FS:Subflowsheet["JAR"]:Subflowsheet["D8502"]:Unit["T85009"]:ModelVariable</t>
  </si>
  <si>
    <t>FS:Subflowsheet["JAR"]:Subflowsheet["D8502"]:Unit["T85011"]:ModelVariable</t>
  </si>
  <si>
    <t>FS:Subflowsheet["JAR"]:Subflowsheet["D8502"]:Unit["T85075"]:ModelVariable</t>
  </si>
  <si>
    <t>RS1FeedFlow</t>
  </si>
  <si>
    <t>FS:Subflowsheet["JAR"]:Subflowsheet["D8502"]:Unit["F85004"]:ModelVariable</t>
  </si>
  <si>
    <t>FS:Subflowsheet["JAR"]:Subflowsheet["D8502"]:Unit["T85006"]:ModelVariable</t>
  </si>
  <si>
    <t>FS:Subflowsheet["JAR"]:Subflowsheet["D8502"]:Unit["T85005"]:ModelVariable</t>
  </si>
  <si>
    <t>FS:Subflowsheet["JAR"]:Subflowsheet["D8502"]:Unit["T85158"]:ModelVariable</t>
  </si>
  <si>
    <t>FS:Subflowsheet["JAR"]:Subflowsheet["D8502"]:Unit["T85001"]:ModelVariable</t>
  </si>
  <si>
    <t>FS:Subflowsheet["JAR"]:Subflowsheet["D8502"]:Unit["PD85041"]:ModelVariable</t>
  </si>
  <si>
    <t>FS:Subflowsheet["JAR"]:Subflowsheet["D8502"]:Unit["PD85042"]:ModelVariable</t>
  </si>
  <si>
    <t>FS:Subflowsheet["JAR"]:Subflowsheet["D8502"]:Unit["P85001"]:ModelVariable</t>
  </si>
  <si>
    <t>FS:Subflowsheet["JAR"]:Subflowsheet["D8502"]:Unit["F85005"]:ModelVariable</t>
  </si>
  <si>
    <t>FS:Subflowsheet["JAR"]:Subflowsheet["D8502"]:Unit["T85062"]:ModelVariable</t>
  </si>
  <si>
    <t>FS:Subflowsheet["JAR"]:Subflowsheet["D8502"]:Unit["T85003"]:ModelVariable</t>
  </si>
  <si>
    <t>FS:Subflowsheet["JAR"]:Subflowsheet["D8502"]:Unit["T85071"]:ModelVariable</t>
  </si>
  <si>
    <t>FS:Subflowsheet["JAR"]:Subflowsheet["D8502"]:Unit["T85004"]:ModelVariable</t>
  </si>
  <si>
    <t>FS:Subflowsheet["JAR"]:Subflowsheet["D8502"]:Unit["Q85001"]:ModelVariable</t>
  </si>
  <si>
    <t>FS:Subflowsheet["JAR"]:Subflowsheet["D8502"]:Unit["T85020"]:ModelVariable</t>
  </si>
  <si>
    <t>FS:Subflowsheet["JAR"]:Subflowsheet["D8504"]:Unit["RS2OHTOTAL"]:ModelVariable</t>
  </si>
  <si>
    <t>FS:Subflowsheet["JAR"]:Subflowsheet["D8504"]:Unit["F85008_EXHAR"]:ModelVariable</t>
  </si>
  <si>
    <t>FS:Subflowsheet["JAR"]:Subflowsheet["D8504"]:Unit["T85082"]:ModelVariable</t>
  </si>
  <si>
    <t>FS:Subflowsheet["JAR"]:Subflowsheet["D8504"]:Unit["T85012"]:ModelVariable</t>
  </si>
  <si>
    <t>FS:Subflowsheet["JAR"]:Subflowsheet["D8504"]:Unit["T85013"]:ModelVariable</t>
  </si>
  <si>
    <t>FS:Subflowsheet["JAR"]:Subflowsheet["D8504"]:Unit["T85014"]:ModelVariable</t>
  </si>
  <si>
    <t>FS:Subflowsheet["JAR"]:Subflowsheet["D8504"]:Unit["T85015"]:ModelVariable</t>
  </si>
  <si>
    <t>FS:Subflowsheet["JAR"]:Subflowsheet["D8504"]:Unit["T85016"]:ModelVariable</t>
  </si>
  <si>
    <t>FS:Subflowsheet["JAR"]:Subflowsheet["D8504"]:Unit["PD85043"]:ModelVariable</t>
  </si>
  <si>
    <t>FS:Subflowsheet["JAR"]:Subflowsheet["D8504"]:Unit["PD85046"]:ModelVariable</t>
  </si>
  <si>
    <t>FS:Subflowsheet["JAR"]:Subflowsheet["D8504"]:Unit["T85196"]:ModelVariable</t>
  </si>
  <si>
    <t>FS:Subflowsheet["JAR"]:Subflowsheet["D8504"]:Unit["F85009"]:ModelVariable</t>
  </si>
  <si>
    <t>FS:Subflowsheet["JAR"]:Subflowsheet["D8504"]:Unit["F85038"]:ModelVariable</t>
  </si>
  <si>
    <t>FS:Subflowsheet["JAR"]:Subflowsheet["D8504"]:Unit["F85006"]:ModelVariable</t>
  </si>
  <si>
    <t>FS:Subflowsheet["JAR"]:Subflowsheet["D8504"]:Unit["T85063"]:ModelVariable</t>
  </si>
  <si>
    <t>FS:Subflowsheet["JAR"]:Subflowsheet["D8504"]:Unit["T85017"]:ModelVariable</t>
  </si>
  <si>
    <t>FS:Subflowsheet["JAR"]:Subflowsheet["D8504"]:Unit["QY85003"]:ModelVariable</t>
  </si>
  <si>
    <t>FS:Subflowsheet["JAR"]:Subflowsheet["D8504"]:Unit["T85064"]:ModelVariable</t>
  </si>
  <si>
    <t>FS:Subflowsheet["JAR"]:Subflowsheet["D8504"]:Unit["T85018"]:ModelVariable</t>
  </si>
  <si>
    <t>FS:Subflowsheet["JAR"]:Subflowsheet["D8504"]:Unit["T85021"]:ModelVariable</t>
  </si>
  <si>
    <t>FS:Subflowsheet["JAR"]:Subflowsheet["D8504"]:Unit["L_REFSP2OH.BZ"]:ModelVariable</t>
  </si>
  <si>
    <t>FS:Subflowsheet["JAR"]:Subflowsheet["D8504"]:Unit["L_REFSP2OH.NONAROM"]:ModelVariable</t>
  </si>
  <si>
    <t>FS:Subflowsheet["JAR"]:Subflowsheet["D8504"]:Unit["L_REFSP2OH.TOL"]:ModelVariable</t>
  </si>
  <si>
    <t>FS:Subflowsheet["JAR"]:Subflowsheet["D8504"]:Unit["L_REFSP2OH.EB"]:ModelVariable</t>
  </si>
  <si>
    <t>FS:Subflowsheet["JAR"]:Subflowsheet["D8504"]:Unit["L_REFSP2OH.PX"]:ModelVariable</t>
  </si>
  <si>
    <t>FS:Subflowsheet["JAR"]:Subflowsheet["D8504"]:Unit["L_REFSP2OH.MX"]:ModelVariable</t>
  </si>
  <si>
    <t>FS:Subflowsheet["JAR"]:Subflowsheet["D8504"]:Unit["L_REFSP2OH.OX"]:ModelVariable</t>
  </si>
  <si>
    <t>FS:Subflowsheet["JAR"]:Subflowsheet["D8504"]:Unit["L_REFSP2OH.A9"]:ModelVariable</t>
  </si>
  <si>
    <t>FS:Subflowsheet["JAR"]:Subflowsheet["D8504"]:Unit["L_REFSP2OH.RON"]:ModelVariable</t>
  </si>
  <si>
    <t>FS:Subflowsheet["JAR"]:Subflowsheet["D8504"]:Unit["L_REFSP2OH.MON"]:ModelVariable</t>
  </si>
  <si>
    <t>FS:Subflowsheet["JAR"]:Subflowsheet["D8504"]:Unit["L_REFSP2OH.RBV"]:ModelVariable</t>
  </si>
  <si>
    <t>FS:Subflowsheet["JAR"]:Subflowsheet["D8504"]:Unit["L_REFSP2OH.MBV"]:ModelVariable</t>
  </si>
  <si>
    <t>FS:Subflowsheet["JAR"]:Subflowsheet["D8504"]:Unit["L_REFSP2BT.BZ_DUP"]:ModelVariable</t>
  </si>
  <si>
    <t>FS:Subflowsheet["JAR"]:Subflowsheet["D8504"]:Unit["L_REFSP2BT.NONAROM_DUP"]:ModelVariable</t>
  </si>
  <si>
    <t>FS:Subflowsheet["JAR"]:Subflowsheet["D8504"]:Unit["L_REFSP2BT.TOL_DUP"]:ModelVariable</t>
  </si>
  <si>
    <t>FS:Subflowsheet["JAR"]:Subflowsheet["D8504"]:Unit["L_REFSP2BT.A8_DUP"]:ModelVariable</t>
  </si>
  <si>
    <t>FS:Subflowsheet["JAR"]:Subflowsheet["D8504"]:Unit["L_REFSP2BT.EB_DUP"]:ModelVariable</t>
  </si>
  <si>
    <t>FS:Subflowsheet["JAR"]:Subflowsheet["D8504"]:Unit["L_REFSP2BT.PX_DUP"]:ModelVariable</t>
  </si>
  <si>
    <t>FS:Subflowsheet["JAR"]:Subflowsheet["D8504"]:Unit["L_REFSP2BT.MX_DUP"]:ModelVariable</t>
  </si>
  <si>
    <t>FS:Subflowsheet["JAR"]:Subflowsheet["D8504"]:Unit["L_REFSP2BT.OX_DUP"]:ModelVariable</t>
  </si>
  <si>
    <t>FS:Subflowsheet["JAR"]:Subflowsheet["D8504"]:Unit["L_REFSP2BT.A9_DUP"]:ModelVariable</t>
  </si>
  <si>
    <t>FS:Subflowsheet["JAR"]:Subflowsheet["D8504"]:Unit["L_REFSP2BT.A10_DUP"]:ModelVariable</t>
  </si>
  <si>
    <t>FS:Subflowsheet["JAR"]:Subflowsheet["D8504"]:Unit["L_REFSP2BT.A11PLUS_DUP"]:ModelVariable</t>
  </si>
  <si>
    <t>FS:Subflowsheet["JAR"]:Subflowsheet["D8522"]:Unit["L_OXSIDEDRAW.NONAROM"]:ModelVariable</t>
  </si>
  <si>
    <t>FS:Subflowsheet["JAR"]:Subflowsheet["D8522"]:Unit["L_OXSIDEDRAW.EB"]:ModelVariable</t>
  </si>
  <si>
    <t>FS:Subflowsheet["JAR"]:Subflowsheet["D8522"]:Unit["L_OXSIDEDRAW.PX"]:ModelVariable</t>
  </si>
  <si>
    <t>FS:Subflowsheet["JAR"]:Subflowsheet["D8522"]:Unit["L_OXSIDEDRAW.MX"]:ModelVariable</t>
  </si>
  <si>
    <t>FS:Subflowsheet["JAR"]:Subflowsheet["D8522"]:Unit["L_OXSIDEDRAW.OX"]:ModelVariable</t>
  </si>
  <si>
    <t>FS:Subflowsheet["JAR"]:Subflowsheet["D8522"]:Unit["L_OXSIDEDRAW.A9"]:ModelVariable</t>
  </si>
  <si>
    <t>FS:Subflowsheet["JAR"]:Subflowsheet["D8522"]:Unit["L_C9RF_COOL.NA"]:ModelVariable</t>
  </si>
  <si>
    <t>FS:Subflowsheet["JAR"]:Subflowsheet["D8522"]:Unit["L_C9RF_COOL.BZ"]:ModelVariable</t>
  </si>
  <si>
    <t>FS:Subflowsheet["JAR"]:Subflowsheet["D8522"]:Unit["L_C9RF_COOL.TOL"]:ModelVariable</t>
  </si>
  <si>
    <t>FS:Subflowsheet["JAR"]:Subflowsheet["D8522"]:Unit["L_C9RF_COOL.EB"]:ModelVariable</t>
  </si>
  <si>
    <t>FS:Subflowsheet["JAR"]:Subflowsheet["D8522"]:Unit["L_C9RF_COOL.PX"]:ModelVariable</t>
  </si>
  <si>
    <t>FS:Subflowsheet["JAR"]:Subflowsheet["D8522"]:Unit["L_C9RF_COOL.MX"]:ModelVariable</t>
  </si>
  <si>
    <t>FS:Subflowsheet["JAR"]:Subflowsheet["D8522"]:Unit["L_C9RF_COOL.OX"]:ModelVariable</t>
  </si>
  <si>
    <t>FS:Subflowsheet["JAR"]:Subflowsheet["D8522"]:Unit["L_C9RF_COOL.A9"]:ModelVariable</t>
  </si>
  <si>
    <t>FS:Subflowsheet["JAR"]:Subflowsheet["D8522"]:Unit["L_C9RF_COOL.A10"]:ModelVariable</t>
  </si>
  <si>
    <t>FS:Subflowsheet["JAR"]:Subflowsheet["D8522"]:Unit["L_C9RF_COOL.A11PLUS"]:ModelVariable</t>
  </si>
  <si>
    <t>FS:Subflowsheet["JAR"]:Subflowsheet["D8522"]:Unit["F85002"]:ModelVariable</t>
  </si>
  <si>
    <t>FS:Subflowsheet["JAR"]:Subflowsheet["D256"]:Unit["F02502"]:ModelVariable</t>
  </si>
  <si>
    <t>FS:Subflowsheet["JAR"]:Subflowsheet["D256"]:Unit["F02655"]:ModelVariable</t>
  </si>
  <si>
    <t>FS:Subflowsheet["JAR"]:Subflowsheet["D256"]:Unit["F02509"]:ModelVariable</t>
  </si>
  <si>
    <t>FS:Subflowsheet["JAR"]:Subflowsheet["D256"]:Unit["F02702"]:ModelVariable</t>
  </si>
  <si>
    <t>FS:Subflowsheet["JAR"]:Subflowsheet["D256"]:Unit["L_FLEXR100.RON"]:ModelVariable</t>
  </si>
  <si>
    <t>FS:Subflowsheet["JAR"]:Subflowsheet["D256"]:Unit["L_FLEXR100.MON"]:ModelVariable</t>
  </si>
  <si>
    <t>FS:Subflowsheet["JAR"]:Subflowsheet["D256"]:Unit["L_FLEXR100.RBV"]:ModelVariable</t>
  </si>
  <si>
    <t>FS:Subflowsheet["JAR"]:Subflowsheet["D256"]:Unit["L_FLEXR100.MBV"]:ModelVariable</t>
  </si>
  <si>
    <t>FS:Subflowsheet["JAR"]:Subflowsheet["JPAREX"]:Unit["F88179"]:ModelVariable</t>
  </si>
  <si>
    <t>FS:Subflowsheet["JAR"]:Subflowsheet["JPAREX"]:Unit["F88200"]:ModelVariable</t>
  </si>
  <si>
    <t>FS:Subflowsheet["JAR"]:Subflowsheet["JPAREX"]:Unit["F88104"]:ModelVariable</t>
  </si>
  <si>
    <t>FS:Subflowsheet["JAR"]:Unit["L_PXRUNDN.TOL"]:ModelVariable</t>
  </si>
  <si>
    <t>FS:Subflowsheet["JAR"]:Subflowsheet["ISOM"]:Unit["F89004"]:ModelVariable</t>
  </si>
  <si>
    <t>FS:Subflowsheet["JAR"]:Subflowsheet["ISOM"]:Unit["F85066_DUP"]:ModelVariable</t>
  </si>
  <si>
    <t>FS:Subflowsheet["JAR"]:Subflowsheet["BZTOL"]:Unit["F86016"]:ModelVariable</t>
  </si>
  <si>
    <t>FS:Subflowsheet["JAR"]:Stream["RS1_SLF"]:Flow["StdLiqVol"]</t>
  </si>
  <si>
    <t>FS:Subflowsheet["JAR"]:Stream["RS1_SLF"]:Composition["Mass","PENTANE"]</t>
  </si>
  <si>
    <t>FS:Subflowsheet["JAR"]:Stream["RS1_SLF"]:Composition["Mass","3MPENTAN"]</t>
  </si>
  <si>
    <t>FS:Subflowsheet["JAR"]:Stream["RS1_SLF"]:Composition["Mass","3MHXAN"]</t>
  </si>
  <si>
    <t>FS:Subflowsheet["JAR"]:Stream["RS1_SLF"]:Composition["Mass","OCTANE"]</t>
  </si>
  <si>
    <t>FS:Subflowsheet["JAR"]:Stream["RS1_SLF"]:Composition["Mass","BENZENE"]</t>
  </si>
  <si>
    <t>FS:Subflowsheet["JAR"]:Stream["RS1_SLF"]:Composition["Mass","TOLUENE"]</t>
  </si>
  <si>
    <t>FS:Subflowsheet["JAR"]:Stream["RS1_SLF"]:Composition["Mass","EBENZENE"]</t>
  </si>
  <si>
    <t>FS:Subflowsheet["JAR"]:Stream["RS1_SLF"]:Composition["Mass","PXYLENE"]</t>
  </si>
  <si>
    <t>FS:Subflowsheet["JAR"]:Stream["RS1_SLF"]:Composition["Mass","MXYLENE"]</t>
  </si>
  <si>
    <t>FS:Subflowsheet["JAR"]:Stream["RS1_SLF"]:Composition["Mass","OXYLENE"]</t>
  </si>
  <si>
    <t>FS:Subflowsheet["JAR"]:Stream["RS1_C7W"]:Flow["StdLiqVol"]</t>
  </si>
  <si>
    <t>FS:Subflowsheet["JAR"]:Stream["RS1_C7W"]:Composition["Mass","PENTANE"]</t>
  </si>
  <si>
    <t>FS:Subflowsheet["JAR"]:Stream["RS1_C7W"]:Composition["Mass","3MPENTAN"]</t>
  </si>
  <si>
    <t>FS:Subflowsheet["JAR"]:Stream["RS1_C7W"]:Composition["Mass","3MHXAN"]</t>
  </si>
  <si>
    <t>FS:Subflowsheet["JAR"]:Stream["RS1_C7W"]:Composition["Mass","OCTANE"]</t>
  </si>
  <si>
    <t>FS:Subflowsheet["JAR"]:Stream["RS1_C7W"]:Composition["Mass","BENZENE"]</t>
  </si>
  <si>
    <t>FS:Subflowsheet["JAR"]:Stream["RS1_C7W"]:Composition["Mass","TOLUENE"]</t>
  </si>
  <si>
    <t>FS:Subflowsheet["JAR"]:Stream["RS1_C7W"]:Composition["Mass","EBENZENE"]</t>
  </si>
  <si>
    <t>FS:Subflowsheet["JAR"]:Stream["RS1_C7W"]:Composition["Mass","PXYLENE"]</t>
  </si>
  <si>
    <t>FS:Subflowsheet["JAR"]:Stream["RS1_C7W"]:Composition["Mass","MXYLENE"]</t>
  </si>
  <si>
    <t>FS:Subflowsheet["JAR"]:Stream["RS1_C7W"]:Composition["Mass","OXYLENE"]</t>
  </si>
  <si>
    <t>FS:Subflowsheet["JAR"]:Subflowsheet["D8504"]:Stream["TLW"]:Flow["StdLiqVol"]</t>
  </si>
  <si>
    <t>FS:Subflowsheet["JAR"]:Stream["RS2PIMS_TLW"]:Composition["Mass","3MHXAN"]</t>
  </si>
  <si>
    <t>FS:Subflowsheet["JAR"]:Stream["RS2PIMS_TLW"]:Composition["Mass","OCTANE"]</t>
  </si>
  <si>
    <t>FS:Subflowsheet["JAR"]:Stream["RS2PIMS_TLW"]:Composition["Mass","BENZENE"]</t>
  </si>
  <si>
    <t>FS:Subflowsheet["JAR"]:Stream["RS2PIMS_TLW"]:Composition["Mass","EBENZENE"]</t>
  </si>
  <si>
    <t>FS:Subflowsheet["JAR"]:Stream["RS2PIMS_TLW"]:Composition["Mass","PXYLENE"]</t>
  </si>
  <si>
    <t>FS:Subflowsheet["JAR"]:Stream["RS2PIMS_TLW"]:Composition["Mass","MXYLENE"]</t>
  </si>
  <si>
    <t>FS:Subflowsheet["JAR"]:Stream["RS2PIMS_TLW"]:Composition["Mass","OXYLENE"]</t>
  </si>
  <si>
    <t>FS:Subflowsheet["JAR"]:Stream["RS2PIMS_TLW"]:Composition["Mass","TOLUENE"]</t>
  </si>
  <si>
    <t>FS:Subflowsheet["JAR"]:Subflowsheet["D8504"]:Unit["TLWRBV"]:ModelVariable</t>
  </si>
  <si>
    <t>FS:Subflowsheet["JAR"]:Subflowsheet["D8504"]:Unit["TLWMBV"]:ModelVariable</t>
  </si>
  <si>
    <t>FS:Subflowsheet["JAR"]:Stream["RS2PIMS_XFF"]:Flow["StdLiqVol"]</t>
  </si>
  <si>
    <t>FS:Subflowsheet["JAR"]:Stream["RS2PIMS_XFF"]:Composition["Mass","OCTANE"]</t>
  </si>
  <si>
    <t>FS:Subflowsheet["JAR"]:Stream["RS2PIMS_XFF"]:Composition["Mass","4MOCTN"]</t>
  </si>
  <si>
    <t>FS:Subflowsheet["JAR"]:Stream["RS2PIMS_XFF"]:Composition["Mass","3MNONANE"]</t>
  </si>
  <si>
    <t>FS:Subflowsheet["JAR"]:Stream["RS2PIMS_XFF"]:Composition["Mass","TOLUENE"]</t>
  </si>
  <si>
    <t>FS:Subflowsheet["JAR"]:Stream["RS2PIMS_XFF"]:Composition["Mass","EBENZENE"]</t>
  </si>
  <si>
    <t>FS:Subflowsheet["JAR"]:Stream["RS2PIMS_XFF"]:Composition["Mass","PXYLENE"]</t>
  </si>
  <si>
    <t>FS:Subflowsheet["JAR"]:Stream["RS2PIMS_XFF"]:Composition["Mass","MXYLENE"]</t>
  </si>
  <si>
    <t>FS:Subflowsheet["JAR"]:Stream["RS2PIMS_XFF"]:Composition["Mass","OXYLENE"]</t>
  </si>
  <si>
    <t>FS:Subflowsheet["JAR"]:Stream["RS2PIMS_XFF"]:Composition["Mass","TMBZ"]</t>
  </si>
  <si>
    <t>FS:Subflowsheet["JAR"]:Stream["RS2PIMS_XFF"]:Composition["Mass","1M3EBNZN"]</t>
  </si>
  <si>
    <t>FS:Subflowsheet["JAR"]:Subflowsheet["D256"]:Stream["SC9T_C9A"]:Flow["StdLiqVol"]</t>
  </si>
  <si>
    <t>FS:Subflowsheet["JAR"]:Subflowsheet["D256"]:Stream["SC9T_9Tb_S10T"]:Flow["StdLiqVol"]</t>
  </si>
  <si>
    <t>FS:Subflowsheet["JAR"]:Subflowsheet["D256"]:Stream["S10T_HAF"]:Flow["StdLiqVol"]</t>
  </si>
  <si>
    <t>FS:Subflowsheet["JAR"]:Subflowsheet["D256"]:Stream["S10T_C9B"]:Flow["StdLiqVol"]</t>
  </si>
  <si>
    <t>FS:Subflowsheet["JAR"]:Subflowsheet["D256"]:Unit["C9ARBV"]:ModelVariable</t>
  </si>
  <si>
    <t>FS:Subflowsheet["JAR"]:Subflowsheet["D256"]:Unit["C9AMBV"]:ModelVariable</t>
  </si>
  <si>
    <t>FS:Subflowsheet["JAR"]:Subflowsheet["D8502"]:Unit["L_RS1BTM_BZ"]:ModelVariable</t>
  </si>
  <si>
    <t>FS:Subflowsheet["JAR"]:Subflowsheet["D8502"]:Unit["L_RS1BTM_TOL"]:ModelVariable</t>
  </si>
  <si>
    <t>FS:Subflowsheet["JAR"]:Subflowsheet["D8502"]:Unit["L_RS1BTM_C7NA"]:ModelVariable</t>
  </si>
  <si>
    <t>FS:Subflowsheet["JAR"]:Subflowsheet["D8502"]:Unit["L_RS1BTM_C8NA"]:ModelVariable</t>
  </si>
  <si>
    <t>FS:Subflowsheet["JAR"]:Subflowsheet["D8522"]:Unit["F85002"]:RawScanValue</t>
  </si>
  <si>
    <t>FS:Subflowsheet["JAR"]:Subflowsheet["ISOM"]:Unit["F89004"]:RawScanValue</t>
  </si>
  <si>
    <t>FS:Subflowsheet["JAR"]:Unit["L_PXRUNDN.TOL"]:RawScanValue</t>
  </si>
  <si>
    <t>FS:Subflowsheet["JAR"]:Subflowsheet["BZTOL"]:Stream["BZB_STLJ"]:Flow["StdLiqVol"]</t>
  </si>
  <si>
    <t>FS:Subflowsheet["JAR"]:Subflowsheet["D8504"]:Unit["RS1BTMSRS2_SE"]:ActiveFeed</t>
  </si>
  <si>
    <t>FS:Subflowsheet["JAR"]:Subflowsheet["D8504"]:Unit["TOLBTMSRS2_SE"]:ActiveFeed</t>
  </si>
  <si>
    <t>FS:Subflowsheet["JAR"]:Subflowsheet["D8521"]:Unit["ISOMSXSF_SE"]:ActiveFeed</t>
  </si>
  <si>
    <t>FS:Subflowsheet["JAR"]:Subflowsheet["D8521"]:Unit["RS2SXSF_SE"]:ActiveFeed</t>
  </si>
  <si>
    <t>FS:Subflowsheet["JAR"]:Subflowsheet["D8522"]:Unit["L_OXRUNDN.A9P"]:ModelVariable</t>
  </si>
  <si>
    <t>FS:Subflowsheet["JAR"]:Subflowsheet["D8522"]:Unit["L_OXSIDEDRAW.AROM10"]:ModelVariable</t>
  </si>
  <si>
    <t>MHA_SHAI</t>
  </si>
  <si>
    <t>FS:Subflowsheet["JAR"]:Subflowsheet["D8522"]:Unit["SOXS_INPUT"]:OXSKBD</t>
  </si>
  <si>
    <t>FS:Subflowsheet["JAR"]:Subflowsheet["BZTOL"]:Stream["BZB_TP"]:Flow["StdLiqVol"]</t>
  </si>
  <si>
    <t>FS:Subflowsheet["JAR"]:Subflowsheet["D8502"]:Subflowsheet["D8502FD"]:Unit["L_REFFEED.A11"]:ModelVariable</t>
  </si>
  <si>
    <t>ROMeo UOM does not match user UOM k*m3/hr for FS:Subflowsheet["JAR"]:Subflowsheet["D8522"]:Unit["F85002"]:RawScanValue, try m3/hr.  ROMeo may correct for this.  Please verify.</t>
  </si>
  <si>
    <t>ROMeo UOM does not match user UOM ppm for FS:Subflowsheet["JAR"]:Unit["L_PXRUNDN.TOL"]:RawScanValue, try percent.  ROMeo may correct for this.  Please verify.</t>
  </si>
  <si>
    <t>ROMeo UOM does not match user UOM m3/hr for FS:Subflowsheet["JAR"]:Subflowsheet["ISOM"]:Unit["F89004"]:RawScanValue, try k*m3/hr.  ROMeo may correct for this.  Please verify.</t>
  </si>
  <si>
    <t>ROMeo UOM does not match user UOM k*m3/hr for FS:Subflowsheet["JAR"]:Subflowsheet["D8522"]:Unit["F85002"]:ModelVariable, try m3/hr.  ROMeo may correct for this.  Please verify.</t>
  </si>
  <si>
    <t>ROMeo UOM does not match user UOM ppm for FS:Subflowsheet["JAR"]:Unit["L_PXRUNDN.TOL"]:ModelVariable, try percent.  ROMeo may correct for this.  Please verify.</t>
  </si>
  <si>
    <t>ROMeo UOM does not match user UOM m3/hr for FS:Subflowsheet["JAR"]:Subflowsheet["ISOM"]:Unit["F89004"]:ModelVariable, try k*m3/hr.  ROMeo may correct for this.  Please verify.</t>
  </si>
  <si>
    <t>ISOMLIQFDLABSO_SE</t>
  </si>
  <si>
    <t>Error pulling data for model FS:Subflowsheet[JAR]:Subflowsheet[D8502]:Unit[D8502FD_SE] variable ActiveFeed with attribute stringVal.  Try another attribute or UOM.</t>
  </si>
  <si>
    <t>Error pulling data for model FS:Subflowsheet[JAR]:Subflowsheet[D8502]:Unit[RS1PIMS_SE] variable ActiveFeed with attribute stringVal.  Try another attribute or UOM.</t>
  </si>
  <si>
    <t>Error pulling data for model FS:Subflowsheet[JAR]:Subflowsheet[D8504]:Unit[TOLTWRBTMFD_SE] variable ActiveFeed with attribute stringVal.  Try another attribute or UOM.</t>
  </si>
  <si>
    <t>Error pulling data for model FS:Subflowsheet[JAR]:Subflowsheet[D8504]:Unit[RS1BTMSRS2_SE] variable ActiveFeed with attribute stringVal.  Try another attribute or UOM.</t>
  </si>
  <si>
    <t>Error pulling data for model FS:Subflowsheet[JAR]:Subflowsheet[D8504]:Unit[TOLBTMSRS2_SE] variable ActiveFeed with attribute stringVal.  Try another attribute or UOM.</t>
  </si>
  <si>
    <t>Error pulling data for model FS:Subflowsheet[JAR]:Subflowsheet[BZTOL]:Unit[D346SS_SE] variable ActiveFeed with attribute stringVal.  Try another attribute or UOM.</t>
  </si>
  <si>
    <t>Error pulling data for model FS:Subflowsheet[JAR]:Subflowsheet[BZTOL]:Unit[D8904OH_SE] variable ActiveFeed with attribute stringVal.  Try another attribute or UOM.</t>
  </si>
  <si>
    <t>Error pulling data for model FS:Subflowsheet[JAR]:Subflowsheet[BZTOL]:Unit[TBT_SE] variable ActiveFeed with attribute stringVal.  Try another attribute or UOM.</t>
  </si>
  <si>
    <t>Error pulling data for model FS:Subflowsheet[JAR]:Subflowsheet[BZTOL]:Unit[DTO_SE] variable ActiveFeed with attribute stringVal.  Try another attribute or UOM.</t>
  </si>
  <si>
    <t>Error pulling data for model FS:Subflowsheet[JAR]:Subflowsheet[BZTOL]:Unit[EXTRFD_SE] variable ActiveFeed with attribute stringVal.  Try another attribute or UOM.</t>
  </si>
  <si>
    <t>Variable FS:Subflowsheet["JAR"]:Subflowsheet["BZTOL"]:Stream["BZB_STLJ"]:Flow["StdLiqVol"] in case 16 is not a valid model variable.  This variable will be ignored.</t>
  </si>
  <si>
    <t>Variable FS:Subflowsheet["JAR"]:Subflowsheet["BZTOL"]:Stream["BZB_TP"]:Flow["StdLiqVol"] in case 16 is not a valid model variable.  This variable will be ignored.</t>
  </si>
  <si>
    <t>Error pulling data for model FS:Subflowsheet[JAR]:Subflowsheet[BZTOL]:Unit[SULFPIMS_SE] variable ActiveFeed with attribute stringVal.  Try another attribute or UOM.</t>
  </si>
  <si>
    <t>Error pulling data for model FS:Subflowsheet[JAR]:Subflowsheet[D8521]:Unit[D8504BTM_SE] variable ActiveFeed with attribute stringVal.  Try another attribute or UOM.</t>
  </si>
  <si>
    <t>Error pulling data for model FS:Subflowsheet[JAR]:Subflowsheet[D8521]:Unit[D8904BTM_SE] variable ActiveFeed with attribute stringVal.  Try another attribute or UOM.</t>
  </si>
  <si>
    <t>Error pulling data for model FS:Subflowsheet[JAR]:Subflowsheet[D8521]:Unit[ISOMSXSF_SE] variable ActiveFeed with attribute stringVal.  Try another attribute or UOM.</t>
  </si>
  <si>
    <t>Error pulling data for model FS:Subflowsheet[JAR]:Subflowsheet[D8521]:Unit[RS2SXSF_SE] variable ActiveFeed with attribute stringVal.  Try another attribute or UOM.</t>
  </si>
  <si>
    <t>Error pulling data for model FS:Subflowsheet[JAR]:Subflowsheet[D8522]:Unit[OXTWRPIMS_SE] variable ActiveFeed with attribute stringVal.  Try another attribute or UOM.</t>
  </si>
  <si>
    <t>Variable FS:Subflowsheet["JAR"]:Subflowsheet["D8522"]:Unit["SOXS_INPUT"]:OXSKBD in case 16 is not a valid model variable.  This variable will be ignored.</t>
  </si>
  <si>
    <t>Error pulling data for model FS:Subflowsheet[JAR]:Subflowsheet[JPAREX]:Unit[JPAREXFD_SE] variable ActiveFeed with attribute stringVal.  Try another attribute or UOM.</t>
  </si>
  <si>
    <t>Error pulling data for model FS:Subflowsheet[JAR]:Subflowsheet[JPAREX]:Unit[PAREXPIMS_SE] variable ActiveFeed with attribute stringVal.  Try another attribute or UOM.</t>
  </si>
  <si>
    <t>Error pulling data for model FS:Subflowsheet[JAR]:Subflowsheet[ISOM]:Unit[ISOMLIQFD_SE] variable ActiveFeed with attribute stringVal.  Try another attribute or UOM.</t>
  </si>
  <si>
    <t>Error pulling data for model FS:Subflowsheet[JAR]:Subflowsheet[ISOM]:Unit[ISOMPIMS_SE] variable ActiveFeed with attribute stringVal.  Try another attribute or UOM.</t>
  </si>
  <si>
    <t>Error pulling data for model FS:Subflowsheet[JAR]:Subflowsheet[D256]:Unit[D256FD_SE] variable ActiveFeed with attribute stringVal.  Try another attribute or UOM.</t>
  </si>
  <si>
    <t>Error pulling data for model FS:Subflowsheet[JAR]:Subflowsheet[D256]:Unit[OXB_SC9T_SE] variable ActiveFeed with attribute stringVal.  Try another attribute or UOM.</t>
  </si>
  <si>
    <t>Variable FS:Subflowsheet["JAR"]:Subflowsheet["ISOM"]:Unit["D8901_ISOMRX2"]:v_A["1"] in case 16 is not a valid model variable.  This variable will be ignored.</t>
  </si>
  <si>
    <t>Variable FS:Subflowsheet["JAR"]:Subflowsheet["ISOM"]:Unit["D8901_ISOMRX2"]:v_A["2"] in case 16 is not a valid model variable.  This variable will be ignored.</t>
  </si>
  <si>
    <t>Variable FS:Subflowsheet["JAR"]:Subflowsheet["ISOM"]:Unit["D8901_ISOMRX2"]:v_A["3"] in case 16 is not a valid model variable.  This variable will be ignored.</t>
  </si>
  <si>
    <t>Variable FS:Subflowsheet["JAR"]:Subflowsheet["ISOM"]:Unit["D8901_ISOMRX2"]:v_A["4"] in case 16 is not a valid model variable.  This variable will be ignored.</t>
  </si>
  <si>
    <t>Variable FS:Subflowsheet["JAR"]:Subflowsheet["ISOM"]:Unit["D8901_ISOMRX2"]:v_A["5"] in case 16 is not a valid model variable.  This variable will be ignored.</t>
  </si>
  <si>
    <t>Feedtract</t>
  </si>
  <si>
    <t>Reformate feed to D8502 [ROMeo]: 1-from process upstream 2-lab source</t>
  </si>
  <si>
    <t>Reformate feed to D8502 [PIMS]: 1-from process upstream 2-lab source</t>
  </si>
  <si>
    <t>SCAR_P3R_SRS1</t>
  </si>
  <si>
    <t>PC5</t>
  </si>
  <si>
    <t>PC6</t>
  </si>
  <si>
    <t>PC7</t>
  </si>
  <si>
    <t>PC8</t>
  </si>
  <si>
    <t>PC9</t>
  </si>
  <si>
    <t>PC10</t>
  </si>
  <si>
    <t>IP5</t>
  </si>
  <si>
    <t>IP6</t>
  </si>
  <si>
    <t>IP7</t>
  </si>
  <si>
    <t>IP8</t>
  </si>
  <si>
    <t>IP9</t>
  </si>
  <si>
    <t>NC5</t>
  </si>
  <si>
    <t>NC6</t>
  </si>
  <si>
    <t>NC7</t>
  </si>
  <si>
    <t>NC8</t>
  </si>
  <si>
    <t>BZ</t>
  </si>
  <si>
    <t>TOL</t>
  </si>
  <si>
    <t>EB</t>
  </si>
  <si>
    <t>PX</t>
  </si>
  <si>
    <t>MX</t>
  </si>
  <si>
    <t>OX</t>
  </si>
  <si>
    <t>A9</t>
  </si>
  <si>
    <t>A10</t>
  </si>
  <si>
    <t>A11</t>
  </si>
  <si>
    <t>No ROMeo</t>
  </si>
  <si>
    <t>Reformer feed lab and analyzer mapping</t>
  </si>
  <si>
    <t>A82204N1</t>
  </si>
  <si>
    <t>A85007N1A</t>
  </si>
  <si>
    <t>A85007N1B</t>
  </si>
  <si>
    <t>A85007N1C</t>
  </si>
  <si>
    <t>A85007N1D</t>
  </si>
  <si>
    <t>A85007N1E</t>
  </si>
  <si>
    <t>A85007N1F</t>
  </si>
  <si>
    <t>A85007N1G</t>
  </si>
  <si>
    <t>A85007N1H</t>
  </si>
  <si>
    <t>A85007N1I</t>
  </si>
  <si>
    <t>A85007N1J</t>
  </si>
  <si>
    <t>A85007N1K</t>
  </si>
  <si>
    <t>A85007N1L</t>
  </si>
  <si>
    <t>A85007N1M</t>
  </si>
  <si>
    <t>A85007N1N</t>
  </si>
  <si>
    <t>Reformate Feed [Plant input to ROMeo model]</t>
  </si>
  <si>
    <t>F85004</t>
  </si>
  <si>
    <t>L_REFFEED.SG_60F</t>
  </si>
  <si>
    <t>L_REFFEED.PC4-</t>
  </si>
  <si>
    <t>L_REFFEED.PC5</t>
  </si>
  <si>
    <t>L_REFFEED.PC6</t>
  </si>
  <si>
    <t>L_REFFEED.PC7</t>
  </si>
  <si>
    <t>L_REFFEED.PC8</t>
  </si>
  <si>
    <t>L_REFFEED.PC9</t>
  </si>
  <si>
    <t>L_REFFEED.PC10</t>
  </si>
  <si>
    <t>L_REFFEED.IP4-</t>
  </si>
  <si>
    <t>L_REFFEED.IP5</t>
  </si>
  <si>
    <t>L_REFFEED.IP6</t>
  </si>
  <si>
    <t>L_REFFEED.IP7</t>
  </si>
  <si>
    <t>L_REFFEED.IP8</t>
  </si>
  <si>
    <t>L_REFFEED.IP9</t>
  </si>
  <si>
    <t>L_REFFEED.IP10</t>
  </si>
  <si>
    <t>L_REFFEED.NC5</t>
  </si>
  <si>
    <t>L_REFFEED.NC6</t>
  </si>
  <si>
    <t>L_REFFEED.NC7</t>
  </si>
  <si>
    <t>L_REFFEED.NC8</t>
  </si>
  <si>
    <t>L_REFFEED.N9</t>
  </si>
  <si>
    <t>L_REFFEED.N10</t>
  </si>
  <si>
    <t>L_REFFEED.BZ</t>
  </si>
  <si>
    <t>L_REFFEED.TOL</t>
  </si>
  <si>
    <t>L_REFFEED.A9</t>
  </si>
  <si>
    <t>L_REFFEED.A10</t>
  </si>
  <si>
    <t>L_REFFEED.A11PLUS</t>
  </si>
  <si>
    <t>L_REFFEED.EB</t>
  </si>
  <si>
    <t>L_REFFEED.PX</t>
  </si>
  <si>
    <t>L_REFFEED.MX</t>
  </si>
  <si>
    <t>L_REFFEED.OX</t>
  </si>
  <si>
    <t>L_REFFEED.A8</t>
  </si>
  <si>
    <t>L_REFFEED.NONAROM</t>
  </si>
  <si>
    <t>L_REFFEED.STYRENE</t>
  </si>
  <si>
    <t>RS1FD.BZ.ANA</t>
  </si>
  <si>
    <t>RS1FD.TOL.ANA</t>
  </si>
  <si>
    <t>RS1FD.EB.ANA</t>
  </si>
  <si>
    <t>RS1FD.PX.ANA</t>
  </si>
  <si>
    <t>RS1FD.MX.ANA</t>
  </si>
  <si>
    <t>RS1FD.CU.ANA</t>
  </si>
  <si>
    <t>RS1FD.OX.ANA</t>
  </si>
  <si>
    <t>RS1FD.A9nA10.ANA</t>
  </si>
  <si>
    <t>RS1FD.A9A10.ANA</t>
  </si>
  <si>
    <t>RS1FD.P4-.ANA</t>
  </si>
  <si>
    <t>D8502 FEED C4- PARAFFINS Analyzer</t>
  </si>
  <si>
    <t>D8502 FEED A9 &amp; A10 Analyzer</t>
  </si>
  <si>
    <t>D8502 FEED BENZENE Analyzer</t>
  </si>
  <si>
    <t>D8502 FEED TOLUENE Analyzer</t>
  </si>
  <si>
    <t>D8502 FEED ETHYLBENZENE Analyzer</t>
  </si>
  <si>
    <t>D8502 FEED P-XYLENE Analyzer</t>
  </si>
  <si>
    <t>D8502 FEED M-XYLENE Analyzer</t>
  </si>
  <si>
    <t>D8502 FEED CUMENE Analyzer</t>
  </si>
  <si>
    <t>D8502 FEED O-XYLENE Analyzer</t>
  </si>
  <si>
    <t>D8502 FEED TOTAL A9+A10 Analyzer</t>
  </si>
  <si>
    <t>D8502 FEED C6 PARAFFINS Analyzer</t>
  </si>
  <si>
    <t>D8502 FEED C7 PARAFFINS Analyzer</t>
  </si>
  <si>
    <t>D8502 FEED C8 PARAFFINS Analyzer</t>
  </si>
  <si>
    <t>D8502 FEED C9 PARAFFINS Analyzer</t>
  </si>
  <si>
    <t>D8502 FEED C5 PARAFFINS Analyzer</t>
  </si>
  <si>
    <t>D8502 FEED SG Lab</t>
  </si>
  <si>
    <t>D8502 FEED RON Lab</t>
  </si>
  <si>
    <t>C_REFFEED.PC5</t>
  </si>
  <si>
    <t>C_REFFEED.PC6</t>
  </si>
  <si>
    <t>C_REFFEED.PC7</t>
  </si>
  <si>
    <t>C_REFFEED.PC8</t>
  </si>
  <si>
    <t>C_REFFEED.PC9</t>
  </si>
  <si>
    <t>C_REFFEED.PC10</t>
  </si>
  <si>
    <t>C_REFFEED.IP5</t>
  </si>
  <si>
    <t>C_REFFEED.IP6</t>
  </si>
  <si>
    <t>C_REFFEED.IP7</t>
  </si>
  <si>
    <t>C_REFFEED.IP8</t>
  </si>
  <si>
    <t>C_REFFEED.IP9</t>
  </si>
  <si>
    <t>C_REFFEED.NC5</t>
  </si>
  <si>
    <t>C_REFFEED.NC6</t>
  </si>
  <si>
    <t>C_REFFEED.NC7</t>
  </si>
  <si>
    <t>C_REFFEED.NC8</t>
  </si>
  <si>
    <t>C_REFFEED.BZ</t>
  </si>
  <si>
    <t>C_REFFEED.TOL</t>
  </si>
  <si>
    <t>C_REFFEED.EB</t>
  </si>
  <si>
    <t>C_REFFEED.PX</t>
  </si>
  <si>
    <t>C_REFFEED.MX</t>
  </si>
  <si>
    <t>C_REFFEED.OX</t>
  </si>
  <si>
    <t>C_REFFEED.A9</t>
  </si>
  <si>
    <t>C_REFFEED.A10</t>
  </si>
  <si>
    <t>C_REFFEED.A11</t>
  </si>
  <si>
    <t>C_REFFEED.LABSUM</t>
  </si>
  <si>
    <t>L_REFFEED.SG</t>
  </si>
  <si>
    <t>L_REFFEED.RON</t>
  </si>
  <si>
    <t>REFFEED P4- by PINA Lab</t>
  </si>
  <si>
    <t>REFFEED P5 by PINA Lab</t>
  </si>
  <si>
    <t>REFFEED P6 by PINA Lab</t>
  </si>
  <si>
    <t>REFFEED P7 by PINA Lab</t>
  </si>
  <si>
    <t>REFFEED P8 by PINA Lab</t>
  </si>
  <si>
    <t>REFFEED P9 by PINA Lab</t>
  </si>
  <si>
    <t>REFFEED P10 by PINA Lab</t>
  </si>
  <si>
    <t>REFFEED IP4- by PINA Lab</t>
  </si>
  <si>
    <t>REFFEED IP5 by PINA Lab</t>
  </si>
  <si>
    <t>REFFEED IP6 by PINA Lab</t>
  </si>
  <si>
    <t>REFFEED IP7 by PINA Lab</t>
  </si>
  <si>
    <t>REFFEED IP8 by PINA Lab</t>
  </si>
  <si>
    <t>REFFEED IP9 by PINA Lab</t>
  </si>
  <si>
    <t>REFFEED IP10 by PINA Lab</t>
  </si>
  <si>
    <t>REFFEED N5 by PINA Lab</t>
  </si>
  <si>
    <t>REFFEED N6 by PINA Lab</t>
  </si>
  <si>
    <t>REFFEED N7 by PINA Lab</t>
  </si>
  <si>
    <t>REFFEED N8 by PINA Lab</t>
  </si>
  <si>
    <t>REFFEED N9 by PINA Lab</t>
  </si>
  <si>
    <t>REFFEED N10 by PINA Lab</t>
  </si>
  <si>
    <t>REFFEED benzene by PINA Lab</t>
  </si>
  <si>
    <t>REFFEED toluene by PINA Lab</t>
  </si>
  <si>
    <t>REFFEED C9 aromatics by PINA Lab</t>
  </si>
  <si>
    <t>REFFEED C10 aromatics by PINA Lab</t>
  </si>
  <si>
    <t>REFFEED C11+ aromatics by PINA Lab</t>
  </si>
  <si>
    <t>REFFEED ethylbenzene by PINA Lab</t>
  </si>
  <si>
    <t>REFFEED paraxylene by PINA Lab</t>
  </si>
  <si>
    <t>REFFEED metaxylene by PINA Lab</t>
  </si>
  <si>
    <t>REFFEED orthoxylene by PINA Lab</t>
  </si>
  <si>
    <t>REFFEED total A8 by PINA Lab</t>
  </si>
  <si>
    <t>REFFEED total NA by PINA Lab</t>
  </si>
  <si>
    <t>REFFEED styrene by PINA Lab</t>
  </si>
  <si>
    <t>L_REFFEED.P4-</t>
  </si>
  <si>
    <t>L_REFFEED.P5</t>
  </si>
  <si>
    <t>L_REFFEED.P6</t>
  </si>
  <si>
    <t>L_REFFEED.P7</t>
  </si>
  <si>
    <t>L_REFFEED.P8</t>
  </si>
  <si>
    <t>L_REFFEED.P9</t>
  </si>
  <si>
    <t>L_REFFEED.P10</t>
  </si>
  <si>
    <t>L_REFFEED.N5</t>
  </si>
  <si>
    <t>L_REFFEED.N6</t>
  </si>
  <si>
    <t>L_REFFEED.N7</t>
  </si>
  <si>
    <t>L_REFFEED.N8</t>
  </si>
  <si>
    <t>L_REFFEED.styrene</t>
  </si>
  <si>
    <t>L_REFFEED.A11+</t>
  </si>
  <si>
    <t>L_REFFEED.NA</t>
  </si>
  <si>
    <t>T85080</t>
  </si>
  <si>
    <t>T85077</t>
  </si>
  <si>
    <t>P85003</t>
  </si>
  <si>
    <t>A862002N2F</t>
  </si>
  <si>
    <t>RS1 [D8502]</t>
  </si>
  <si>
    <t>RS1OH.BZ</t>
  </si>
  <si>
    <t>RS1OH.NA</t>
  </si>
  <si>
    <t>RS1OH.TOL</t>
  </si>
  <si>
    <t>RS1OH.EB</t>
  </si>
  <si>
    <t>RS1OH.PX</t>
  </si>
  <si>
    <t>RS1OH.MX</t>
  </si>
  <si>
    <t>RS1OH.OX</t>
  </si>
  <si>
    <t>RS1BT.BZ</t>
  </si>
  <si>
    <t>RS1BT.TOL</t>
  </si>
  <si>
    <t>RS1BT.C7NA</t>
  </si>
  <si>
    <t>RS1BT.C8NA</t>
  </si>
  <si>
    <t>RS1FD.C5NA.ANA</t>
  </si>
  <si>
    <t>RS1FD.C6NA.ANA</t>
  </si>
  <si>
    <t>RS1FD.C7NA.ANA</t>
  </si>
  <si>
    <t>RS1FD.C8NA.ANA</t>
  </si>
  <si>
    <t>T85009</t>
  </si>
  <si>
    <t>T85011</t>
  </si>
  <si>
    <t>T85075</t>
  </si>
  <si>
    <t>T85006</t>
  </si>
  <si>
    <t>T85005</t>
  </si>
  <si>
    <t>T85158</t>
  </si>
  <si>
    <t>T85001</t>
  </si>
  <si>
    <t>P85001</t>
  </si>
  <si>
    <t>F85005</t>
  </si>
  <si>
    <t>T85062</t>
  </si>
  <si>
    <t>T85003</t>
  </si>
  <si>
    <t>T85071</t>
  </si>
  <si>
    <t>T85004</t>
  </si>
  <si>
    <t>Q85001</t>
  </si>
  <si>
    <t>T85020</t>
  </si>
  <si>
    <t>PD85041</t>
  </si>
  <si>
    <t>PD85042</t>
  </si>
  <si>
    <t>RS1OH_P</t>
  </si>
  <si>
    <t>E8531_Duty</t>
  </si>
  <si>
    <t>F85010</t>
  </si>
  <si>
    <t>L_REFSP1OH.BZ</t>
  </si>
  <si>
    <t>L_REFSP1OH.NONAROM</t>
  </si>
  <si>
    <t>L_REFSP1OH.EB</t>
  </si>
  <si>
    <t>L_REFSP1OH.PX</t>
  </si>
  <si>
    <t>L_REFSP1OH.MX</t>
  </si>
  <si>
    <t>L_REFSP1OH.OX</t>
  </si>
  <si>
    <t>L_REFSP1OH.TOL</t>
  </si>
  <si>
    <t>F85036</t>
  </si>
  <si>
    <t>RS2 [D8504]</t>
  </si>
  <si>
    <t>D8502FD_PIMSSelect</t>
  </si>
  <si>
    <t>D8502FD_ROMSelect</t>
  </si>
  <si>
    <t>TOLtoD8504_ROMSelect</t>
  </si>
  <si>
    <t>TOLtoD8504_PIMSSelect</t>
  </si>
  <si>
    <t>RS1toRS2_PIMSSelect</t>
  </si>
  <si>
    <t>Tol btm to D8504 [ROMeo]: 1-from process upstream 2-lab source</t>
  </si>
  <si>
    <t>Tol btm to D8504 [PIMS]: 1-from process upstream 2-lab source</t>
  </si>
  <si>
    <t>TOLTWRBTMLABSO_SE</t>
  </si>
  <si>
    <t>RS1BTMRS2_PIMS_LAB</t>
  </si>
  <si>
    <t>TOLBTMRS2_PIMS_LAB</t>
  </si>
  <si>
    <t>RS1 btm to D8504 [PIMS]: 1-from process upstream 2-lab source</t>
  </si>
  <si>
    <t>RS2OH.BZ</t>
  </si>
  <si>
    <t>RS2BT.TOL</t>
  </si>
  <si>
    <t>A85009N1B</t>
  </si>
  <si>
    <t>A85009N1E</t>
  </si>
  <si>
    <t>A85010N1A</t>
  </si>
  <si>
    <t>F85264</t>
  </si>
  <si>
    <t>RS2OH_P</t>
  </si>
  <si>
    <t>E8509_Duty</t>
  </si>
  <si>
    <t>P85026</t>
  </si>
  <si>
    <t>T85010</t>
  </si>
  <si>
    <t>T85083</t>
  </si>
  <si>
    <t>F85083</t>
  </si>
  <si>
    <t>F85034</t>
  </si>
  <si>
    <t>QY85002.SV</t>
  </si>
  <si>
    <t>RS2top_DP</t>
  </si>
  <si>
    <t>RS2btm_DP</t>
  </si>
  <si>
    <t>E8503HSOut_P</t>
  </si>
  <si>
    <t>RS1Top_DP</t>
  </si>
  <si>
    <t>RS1Btm_DP</t>
  </si>
  <si>
    <t>E8508_Duty</t>
  </si>
  <si>
    <t>RS2OH.NA</t>
  </si>
  <si>
    <t>RS2OH.TOL</t>
  </si>
  <si>
    <t>RS2OH.EB</t>
  </si>
  <si>
    <t>RS2OH.PX</t>
  </si>
  <si>
    <t>RS2OH.MX</t>
  </si>
  <si>
    <t>RS2OH.OX</t>
  </si>
  <si>
    <t>RS2OH.A9</t>
  </si>
  <si>
    <t>RS2OH.RON</t>
  </si>
  <si>
    <t>RS2OH.MON</t>
  </si>
  <si>
    <t>RS2OH.MBV</t>
  </si>
  <si>
    <t>RS2BT.BZ</t>
  </si>
  <si>
    <t>RS2BT.NA</t>
  </si>
  <si>
    <t>RS2BT.A8</t>
  </si>
  <si>
    <t>RS2BT.EB</t>
  </si>
  <si>
    <t>RS2BT.PX</t>
  </si>
  <si>
    <t>RS2BT.MX</t>
  </si>
  <si>
    <t>RS2BT.OX</t>
  </si>
  <si>
    <t>RS2BT.A9</t>
  </si>
  <si>
    <t>RS2BT.A10</t>
  </si>
  <si>
    <t>RS2BT.A11+</t>
  </si>
  <si>
    <t>F85008-F852008+F85083+F85034</t>
  </si>
  <si>
    <t>T85082</t>
  </si>
  <si>
    <t>T85012</t>
  </si>
  <si>
    <t>T85013</t>
  </si>
  <si>
    <t>T85014</t>
  </si>
  <si>
    <t>T85015</t>
  </si>
  <si>
    <t>T85016</t>
  </si>
  <si>
    <t>T85196</t>
  </si>
  <si>
    <t>F85009</t>
  </si>
  <si>
    <t>F85038</t>
  </si>
  <si>
    <t>F85006</t>
  </si>
  <si>
    <t>T85063</t>
  </si>
  <si>
    <t>T85017</t>
  </si>
  <si>
    <t>T85064</t>
  </si>
  <si>
    <t>T85018</t>
  </si>
  <si>
    <t>T85021</t>
  </si>
  <si>
    <t>PD85043</t>
  </si>
  <si>
    <t>PD85046</t>
  </si>
  <si>
    <t>QY85003</t>
  </si>
  <si>
    <t>L_REFSP2OH.NONAROM</t>
  </si>
  <si>
    <t>L_REFSP2OH.BZ</t>
  </si>
  <si>
    <t>L_REFSP2OH.TOL</t>
  </si>
  <si>
    <t>L_REFSP2OH.EB</t>
  </si>
  <si>
    <t>L_REFSP2OH.PX</t>
  </si>
  <si>
    <t>L_REFSP2OH.MX</t>
  </si>
  <si>
    <t>L_REFSP2OH.OX</t>
  </si>
  <si>
    <t>L_REFSP2BT.NONAROM</t>
  </si>
  <si>
    <t>L_REFSP2BT.TOL</t>
  </si>
  <si>
    <t>L_REFSP2BT.EB</t>
  </si>
  <si>
    <t>L_REFSP2BT.PX</t>
  </si>
  <si>
    <t>L_REFSP2BT.MX</t>
  </si>
  <si>
    <t>L_REFSP2BT.OX</t>
  </si>
  <si>
    <t>L_REFSP2BT.A9</t>
  </si>
  <si>
    <t>L_REFSP2BT.A10</t>
  </si>
  <si>
    <t>L_REFSP2BT.BZ</t>
  </si>
  <si>
    <t>L_REFSP2OH.A9</t>
  </si>
  <si>
    <t>L_REFSP2OH.RON</t>
  </si>
  <si>
    <t>L_REFSP2OH.MON</t>
  </si>
  <si>
    <t>XS [D8521]</t>
  </si>
  <si>
    <t>D8504 bottom to D8521 [ROMeo]: 1-from process upstream 2-lab source</t>
  </si>
  <si>
    <t>D8504 bottom to D8521 [PIMS]: 1-from process upstream 2-lab source</t>
  </si>
  <si>
    <t>D8504BTMLABSO_SE</t>
  </si>
  <si>
    <t>RS2XYLSP_PIMS_LAB</t>
  </si>
  <si>
    <t>Detol bottom (ISOM) to D8521 [PIMS]: 1-from process upstream 2-lab source</t>
  </si>
  <si>
    <t>Detol bottom (ISOM) to D8521 [ROMeo]: 1-from process upstream 2-lab source</t>
  </si>
  <si>
    <t>D8904BTMLABSO_SE</t>
  </si>
  <si>
    <t>ISOM_XYLSP_PIMS_SO</t>
  </si>
  <si>
    <t>RS2XS_ROMSelect</t>
  </si>
  <si>
    <t>RS2XS_PIMSSelect</t>
  </si>
  <si>
    <t>ISOMXS_PIMSSelect</t>
  </si>
  <si>
    <t>ISOMXS_ROMSelect</t>
  </si>
  <si>
    <t>RS2BT.BZ.Labinput</t>
  </si>
  <si>
    <t>RS2BT.NA.Labinput</t>
  </si>
  <si>
    <t>RS2BT.TOL.Labinput</t>
  </si>
  <si>
    <t>RS2BT.EB.Labinput</t>
  </si>
  <si>
    <t>RS2BT.PX.Labinput</t>
  </si>
  <si>
    <t>RS2BT.MX.Labinput</t>
  </si>
  <si>
    <t>RS2BT.OX.Labinput</t>
  </si>
  <si>
    <t>RS2BT.A9.Labinput</t>
  </si>
  <si>
    <t>RS2BT.A10.Labinput</t>
  </si>
  <si>
    <t>RS2BT.A11+.Labinput</t>
  </si>
  <si>
    <t>DETOLBTM.NAC7-.Labinput</t>
  </si>
  <si>
    <t>DETOLBTM.NAC8+.Labinput</t>
  </si>
  <si>
    <t>DETOLBTM.BZ.Labinput</t>
  </si>
  <si>
    <t>DETOLBTM.TOL.Labinput</t>
  </si>
  <si>
    <t>DETOLBTM.EB.Labinput</t>
  </si>
  <si>
    <t>DETOLBTM.PX.Labinput</t>
  </si>
  <si>
    <t>DETOLBTM.MX.Labinput</t>
  </si>
  <si>
    <t>DETOLBTM.OX.Labinput</t>
  </si>
  <si>
    <t>DETOLBTM.A9+.Labinput</t>
  </si>
  <si>
    <t>OXOH.PXMX</t>
  </si>
  <si>
    <t>XSOH.OX.input</t>
  </si>
  <si>
    <t>XSHI_DP</t>
  </si>
  <si>
    <t>D8520RX_DP</t>
  </si>
  <si>
    <t>XSOH_P</t>
  </si>
  <si>
    <t>Output [ROMeo]</t>
  </si>
  <si>
    <t>Output [PIMS]</t>
  </si>
  <si>
    <t>Directly from ROMeo after adjustment</t>
  </si>
  <si>
    <t>Output</t>
  </si>
  <si>
    <t>XSOH.NA</t>
  </si>
  <si>
    <t>XSOH.Tol</t>
  </si>
  <si>
    <t>XSOH.EB</t>
  </si>
  <si>
    <t>XSOH.PX</t>
  </si>
  <si>
    <t>XSOH.MX</t>
  </si>
  <si>
    <t>XSOH.OX</t>
  </si>
  <si>
    <t>XSOH.A9</t>
  </si>
  <si>
    <t>XSTray1_P</t>
  </si>
  <si>
    <t>B8520_Duty</t>
  </si>
  <si>
    <t>XSTop_DP</t>
  </si>
  <si>
    <t>XSTopmid_DP</t>
  </si>
  <si>
    <t>XSBtmmid_DP</t>
  </si>
  <si>
    <t>XSTBtm_DP</t>
  </si>
  <si>
    <t>OXS [D8522]</t>
  </si>
  <si>
    <t>F852008</t>
  </si>
  <si>
    <t>OXOH_P</t>
  </si>
  <si>
    <t>D8521 bottom to D8522 [PIMS]: 1-from process upstream 2-lab source {not connected on 2}</t>
  </si>
  <si>
    <t>OXTWRPIMS_LAB</t>
  </si>
  <si>
    <t>F02501</t>
  </si>
  <si>
    <t>F85008</t>
  </si>
  <si>
    <t>RS2OH to Detol FD</t>
  </si>
  <si>
    <t>RS2OH to Mogas</t>
  </si>
  <si>
    <t>RS2OH to storage</t>
  </si>
  <si>
    <t>HAR (OXS) to Mogas</t>
  </si>
  <si>
    <t>OXOH.NA</t>
  </si>
  <si>
    <t>OXOH.EB</t>
  </si>
  <si>
    <t>OXOH.PX</t>
  </si>
  <si>
    <t>OXOH.MX</t>
  </si>
  <si>
    <t>OXOH.OX</t>
  </si>
  <si>
    <t>OXSD.NA</t>
  </si>
  <si>
    <t>OXSD.EB</t>
  </si>
  <si>
    <t>OXSD.PX</t>
  </si>
  <si>
    <t>OXSD.MX</t>
  </si>
  <si>
    <t>OXSD.OX</t>
  </si>
  <si>
    <t>OXSD.A9</t>
  </si>
  <si>
    <t>OXSD.A10</t>
  </si>
  <si>
    <t>C9RF.BZ</t>
  </si>
  <si>
    <t>C9RF.NA</t>
  </si>
  <si>
    <t>C9RF.TOL</t>
  </si>
  <si>
    <t>C9RF.EB</t>
  </si>
  <si>
    <t>C9RF.PX</t>
  </si>
  <si>
    <t>C9RF.MX</t>
  </si>
  <si>
    <t>C9RF.OX</t>
  </si>
  <si>
    <t>C9RF.A9</t>
  </si>
  <si>
    <t>C9RF.A10</t>
  </si>
  <si>
    <t>C9RF.A11+</t>
  </si>
  <si>
    <t>OXCTop_DP</t>
  </si>
  <si>
    <t>OXCBtm_DP</t>
  </si>
  <si>
    <t>E8524_Duty</t>
  </si>
  <si>
    <t>D256</t>
  </si>
  <si>
    <t>User populated XRef_Master from ROMeo model at this time.</t>
  </si>
  <si>
    <t>Variable Feedtract in XREF is not a valid model variable.  This variable will be ignored.</t>
  </si>
  <si>
    <t>Variable Reformate feed to D8502 [ROMeo]: 1-from process upstream 2-lab source in XREF is not a valid model variable.  This variable will be ignored.</t>
  </si>
  <si>
    <t>Variable Reformate feed to D8502 [PIMS]: 1-from process upstream 2-lab source in XREF is not a valid model variable.  This variable will be ignored.</t>
  </si>
  <si>
    <t>Variable * in XREF is not a valid model variable.  This variable will be ignored.</t>
  </si>
  <si>
    <t>Variable Reformate Feed [Plant input to ROMeo model] in XREF is not a valid model variable.  This variable will be ignored.</t>
  </si>
  <si>
    <t>Variable No ROMeo in XREF is not a valid model variable.  This variable will be ignored.</t>
  </si>
  <si>
    <t>Variable Reformer feed lab and analyzer mapping in XREF is not a valid model variable.  This variable will be ignored.</t>
  </si>
  <si>
    <t>Variable D8502 FEED A9 &amp; A10 Analyzer in XREF is not a valid model variable.  This variable will be ignored.</t>
  </si>
  <si>
    <t>Variable D8502 FEED BENZENE Analyzer in XREF is not a valid model variable.  This variable will be ignored.</t>
  </si>
  <si>
    <t>Variable D8502 FEED TOLUENE Analyzer in XREF is not a valid model variable.  This variable will be ignored.</t>
  </si>
  <si>
    <t>Variable D8502 FEED ETHYLBENZENE Analyzer in XREF is not a valid model variable.  This variable will be ignored.</t>
  </si>
  <si>
    <t>Variable D8502 FEED P-XYLENE Analyzer in XREF is not a valid model variable.  This variable will be ignored.</t>
  </si>
  <si>
    <t>Variable D8502 FEED M-XYLENE Analyzer in XREF is not a valid model variable.  This variable will be ignored.</t>
  </si>
  <si>
    <t>Variable D8502 FEED CUMENE Analyzer in XREF is not a valid model variable.  This variable will be ignored.</t>
  </si>
  <si>
    <t>Variable D8502 FEED O-XYLENE Analyzer in XREF is not a valid model variable.  This variable will be ignored.</t>
  </si>
  <si>
    <t>Variable D8502 FEED TOTAL A9+A10 Analyzer in XREF is not a valid model variable.  This variable will be ignored.</t>
  </si>
  <si>
    <t>Variable D8502 FEED C5 PARAFFINS Analyzer in XREF is not a valid model variable.  This variable will be ignored.</t>
  </si>
  <si>
    <t>Variable D8502 FEED C6 PARAFFINS Analyzer in XREF is not a valid model variable.  This variable will be ignored.</t>
  </si>
  <si>
    <t>Variable D8502 FEED C7 PARAFFINS Analyzer in XREF is not a valid model variable.  This variable will be ignored.</t>
  </si>
  <si>
    <t>Variable D8502 FEED C8 PARAFFINS Analyzer in XREF is not a valid model variable.  This variable will be ignored.</t>
  </si>
  <si>
    <t>Variable D8502 FEED C9 PARAFFINS Analyzer in XREF is not a valid model variable.  This variable will be ignored.</t>
  </si>
  <si>
    <t>Variable D8502 FEED SG Lab in XREF is not a valid model variable.  This variable will be ignored.</t>
  </si>
  <si>
    <t>Variable D8502 FEED RON Lab in XREF is not a valid model variable.  This variable will be ignored.</t>
  </si>
  <si>
    <t>Variable D8502 FEED C4- PARAFFINS Analyzer in XREF is not a valid model variable.  This variable will be ignored.</t>
  </si>
  <si>
    <t>Variable REFFEED P4- by PINA Lab in XREF is not a valid model variable.  This variable will be ignored.</t>
  </si>
  <si>
    <t>Variable REFFEED P5 by PINA Lab in XREF is not a valid model variable.  This variable will be ignored.</t>
  </si>
  <si>
    <t>Variable REFFEED P6 by PINA Lab in XREF is not a valid model variable.  This variable will be ignored.</t>
  </si>
  <si>
    <t>Variable REFFEED P7 by PINA Lab in XREF is not a valid model variable.  This variable will be ignored.</t>
  </si>
  <si>
    <t>Variable REFFEED P8 by PINA Lab in XREF is not a valid model variable.  This variable will be ignored.</t>
  </si>
  <si>
    <t>Variable REFFEED P9 by PINA Lab in XREF is not a valid model variable.  This variable will be ignored.</t>
  </si>
  <si>
    <t>Variable REFFEED P10 by PINA Lab in XREF is not a valid model variable.  This variable will be ignored.</t>
  </si>
  <si>
    <t>Variable REFFEED IP4- by PINA Lab in XREF is not a valid model variable.  This variable will be ignored.</t>
  </si>
  <si>
    <t>Variable REFFEED IP5 by PINA Lab in XREF is not a valid model variable.  This variable will be ignored.</t>
  </si>
  <si>
    <t>Variable REFFEED IP6 by PINA Lab in XREF is not a valid model variable.  This variable will be ignored.</t>
  </si>
  <si>
    <t>Variable REFFEED IP7 by PINA Lab in XREF is not a valid model variable.  This variable will be ignored.</t>
  </si>
  <si>
    <t>Variable REFFEED IP8 by PINA Lab in XREF is not a valid model variable.  This variable will be ignored.</t>
  </si>
  <si>
    <t>Variable REFFEED IP9 by PINA Lab in XREF is not a valid model variable.  This variable will be ignored.</t>
  </si>
  <si>
    <t>Variable REFFEED IP10 by PINA Lab in XREF is not a valid model variable.  This variable will be ignored.</t>
  </si>
  <si>
    <t>Variable REFFEED N5 by PINA Lab in XREF is not a valid model variable.  This variable will be ignored.</t>
  </si>
  <si>
    <t>Variable REFFEED N6 by PINA Lab in XREF is not a valid model variable.  This variable will be ignored.</t>
  </si>
  <si>
    <t>Variable REFFEED N7 by PINA Lab in XREF is not a valid model variable.  This variable will be ignored.</t>
  </si>
  <si>
    <t>Variable REFFEED N8 by PINA Lab in XREF is not a valid model variable.  This variable will be ignored.</t>
  </si>
  <si>
    <t>Variable REFFEED N9 by PINA Lab in XREF is not a valid model variable.  This variable will be ignored.</t>
  </si>
  <si>
    <t>Variable REFFEED N10 by PINA Lab in XREF is not a valid model variable.  This variable will be ignored.</t>
  </si>
  <si>
    <t>Variable REFFEED benzene by PINA Lab in XREF is not a valid model variable.  This variable will be ignored.</t>
  </si>
  <si>
    <t>Variable REFFEED toluene by PINA Lab in XREF is not a valid model variable.  This variable will be ignored.</t>
  </si>
  <si>
    <t>Variable REFFEED C9 aromatics by PINA Lab in XREF is not a valid model variable.  This variable will be ignored.</t>
  </si>
  <si>
    <t>Variable REFFEED C10 aromatics by PINA Lab in XREF is not a valid model variable.  This variable will be ignored.</t>
  </si>
  <si>
    <t>Variable REFFEED C11+ aromatics by PINA Lab in XREF is not a valid model variable.  This variable will be ignored.</t>
  </si>
  <si>
    <t>Variable REFFEED ethylbenzene by PINA Lab in XREF is not a valid model variable.  This variable will be ignored.</t>
  </si>
  <si>
    <t>Variable REFFEED paraxylene by PINA Lab in XREF is not a valid model variable.  This variable will be ignored.</t>
  </si>
  <si>
    <t>Variable REFFEED metaxylene by PINA Lab in XREF is not a valid model variable.  This variable will be ignored.</t>
  </si>
  <si>
    <t>Variable REFFEED orthoxylene by PINA Lab in XREF is not a valid model variable.  This variable will be ignored.</t>
  </si>
  <si>
    <t>Variable REFFEED total A8 by PINA Lab in XREF is not a valid model variable.  This variable will be ignored.</t>
  </si>
  <si>
    <t>Variable REFFEED total NA by PINA Lab in XREF is not a valid model variable.  This variable will be ignored.</t>
  </si>
  <si>
    <t>Variable REFFEED styrene by PINA Lab in XREF is not a valid model variable.  This variable will be ignored.</t>
  </si>
  <si>
    <t>Variable RS1 [D8502] in XREF is not a valid model variable.  This variable will be ignored.</t>
  </si>
  <si>
    <t>Variable Input in XREF is not a valid model variable.  This variable will be ignored.</t>
  </si>
  <si>
    <t>Variable Output [ROMeo] in XREF is not a valid model variable.  This variable will be ignored.</t>
  </si>
  <si>
    <t>Variable Output [PIMS] in XREF is not a valid model variable.  This variable will be ignored.</t>
  </si>
  <si>
    <t>Variable RS2 [D8504] in XREF is not a valid model variable.  This variable will be ignored.</t>
  </si>
  <si>
    <t>Variable Tol btm to D8504 [ROMeo]: 1-from process upstream 2-lab source in XREF is not a valid model variable.  This variable will be ignored.</t>
  </si>
  <si>
    <t>Variable RS1 btm to D8504 [PIMS]: 1-from process upstream 2-lab source in XREF is not a valid model variable.  This variable will be ignored.</t>
  </si>
  <si>
    <t>Variable Tol btm to D8504 [PIMS]: 1-from process upstream 2-lab source in XREF is not a valid model variable.  This variable will be ignored.</t>
  </si>
  <si>
    <t>WTPCT</t>
  </si>
  <si>
    <t>WTPPM</t>
  </si>
  <si>
    <t>DEGC</t>
  </si>
  <si>
    <t>KPA</t>
  </si>
  <si>
    <t>TONNE/HR</t>
  </si>
  <si>
    <t>ROMeo UOM does not match user UOM percent for FS:Subflowsheet["JAR"]:Subflowsheet["D8504"]:Unit["TLWRBV"]:ModelVariable, try Dimensionless.  ROMeo may correct for this.  Please verify.</t>
  </si>
  <si>
    <t>Error pulling data for model FS:Subflowsheet[JAR]:Subflowsheet[D8504]:Unit[TLWRBV] variable ModelVariable with attribute L.  Try another attribute or UOM.</t>
  </si>
  <si>
    <t>Error pulling data for model FS:Subflowsheet[JAR]:Subflowsheet[D8504]:Unit[TLWRBV] variable ModelVariable with attribute I.  Try another attribute or UOM.</t>
  </si>
  <si>
    <t>Error pulling data for model FS:Subflowsheet[JAR]:Subflowsheet[D8504]:Unit[TLWRBV] variable ModelVariable with attribute LO[1].  Try another attribute or UOM.</t>
  </si>
  <si>
    <t>Error pulling data for model FS:Subflowsheet[JAR]:Subflowsheet[D8504]:Unit[TLWRBV] variable ModelVariable with attribute UP[1].  Try another attribute or UOM.</t>
  </si>
  <si>
    <t>ROMeo UOM does not match user UOM percent for FS:Subflowsheet["JAR"]:Subflowsheet["D8504"]:Unit["TLWMBV"]:ModelVariable, try Dimensionless.  ROMeo may correct for this.  Please verify.</t>
  </si>
  <si>
    <t>Error pulling data for model FS:Subflowsheet[JAR]:Subflowsheet[D8504]:Unit[TLWMBV] variable ModelVariable with attribute L.  Try another attribute or UOM.</t>
  </si>
  <si>
    <t>Error pulling data for model FS:Subflowsheet[JAR]:Subflowsheet[D8504]:Unit[TLWMBV] variable ModelVariable with attribute I.  Try another attribute or UOM.</t>
  </si>
  <si>
    <t>Error pulling data for model FS:Subflowsheet[JAR]:Subflowsheet[D8504]:Unit[TLWMBV] variable ModelVariable with attribute LO[1].  Try another attribute or UOM.</t>
  </si>
  <si>
    <t>Error pulling data for model FS:Subflowsheet[JAR]:Subflowsheet[D8504]:Unit[TLWMBV] variable ModelVariable with attribute UP[1].  Try another attribute or UOM.</t>
  </si>
  <si>
    <t>Variable Directly from ROMeo after adjustment in XREF is not a valid model variable.  This variable will be ignored.</t>
  </si>
  <si>
    <t>Variable XS [D8521] in XREF is not a valid model variable.  This variable will be ignored.</t>
  </si>
  <si>
    <t>Variable D8504 bottom to D8521 [ROMeo]: 1-from process upstream 2-lab source in XREF is not a valid model variable.  This variable will be ignored.</t>
  </si>
  <si>
    <t>Variable Detol bottom (ISOM) to D8521 [ROMeo]: 1-from process upstream 2-lab source in XREF is not a valid model variable.  This variable will be ignored.</t>
  </si>
  <si>
    <t>Variable Detol bottom (ISOM) to D8521 [PIMS]: 1-from process upstream 2-lab source in XREF is not a valid model variable.  This variable will be ignored.</t>
  </si>
  <si>
    <t>Variable D8504 bottom to D8521 [PIMS]: 1-from process upstream 2-lab source in XREF is not a valid model variable.  This variable will be ignored.</t>
  </si>
  <si>
    <t>Variable OXS [D8522] in XREF is not a valid model variable.  This variable will be ignored.</t>
  </si>
  <si>
    <t>Variable D8521 bottom to D8522 [PIMS]: 1-from process upstream 2-lab source {not connected on 2} in XREF is not a valid model variable.  This variable will be ignored.</t>
  </si>
  <si>
    <t>Variable Output in XREF is not a valid model variable.  This variable will be ignored.</t>
  </si>
  <si>
    <t>Variable D256 in XREF is not a valid model variable.  This variable will be ignored.</t>
  </si>
  <si>
    <t>SM3/HR</t>
  </si>
  <si>
    <t>Uniformance error for variable FS:Subflowsheet["JAR"]:Subflowsheet["D8522"]:Unit["L_OXRUNDN.A9P"]:ModelVariable with Uniformance pull L_OXRUNDN.A9P.  Problem could be caused by Uniformance input on Setup sheet as well.  Please check both.</t>
  </si>
  <si>
    <t>Uniformance error for variable FS:Subflowsheet["JAR"]:Subflowsheet["D8522"]:Unit["L_OXSIDEDRAW.NONAROM"]:ModelVariable with Uniformance pull Not on PHD, but on datalake.  Problem could be caused by Uniformance input on Setup sheet as well.  Please check both.</t>
  </si>
  <si>
    <t>Uniformance error for variable FS:Subflowsheet["JAR"]:Subflowsheet["D8522"]:Unit["L_OXSIDEDRAW.EB"]:ModelVariable with Uniformance pull Not on PHD, but on datalake.  Problem could be caused by Uniformance input on Setup sheet as well.  Please check both.</t>
  </si>
  <si>
    <t>Uniformance error for variable FS:Subflowsheet["JAR"]:Subflowsheet["D8522"]:Unit["L_OXSIDEDRAW.PX"]:ModelVariable with Uniformance pull Not on PHD, but on datalake.  Problem could be caused by Uniformance input on Setup sheet as well.  Please check both.</t>
  </si>
  <si>
    <t>Uniformance error for variable FS:Subflowsheet["JAR"]:Subflowsheet["D8522"]:Unit["L_OXSIDEDRAW.MX"]:ModelVariable with Uniformance pull Not on PHD, but on datalake.  Problem could be caused by Uniformance input on Setup sheet as well.  Please check both.</t>
  </si>
  <si>
    <t>Uniformance error for variable FS:Subflowsheet["JAR"]:Subflowsheet["D8522"]:Unit["L_OXSIDEDRAW.OX"]:ModelVariable with Uniformance pull Not on PHD, but on datalake.  Problem could be caused by Uniformance input on Setup sheet as well.  Please check both.</t>
  </si>
  <si>
    <t>Uniformance error for variable FS:Subflowsheet["JAR"]:Subflowsheet["D8522"]:Unit["L_OXSIDEDRAW.A9"]:ModelVariable with Uniformance pull Not on PHD, but on datalake.  Problem could be caused by Uniformance input on Setup sheet as well.  Please check both.</t>
  </si>
  <si>
    <t>Uniformance error for variable FS:Subflowsheet["JAR"]:Subflowsheet["D8522"]:Unit["L_OXSIDEDRAW.AROM10"]:ModelVariable with Uniformance pull Not on PHD, but on datalake.  Problem could be caused by Uniformance input on Setup sheet as well.  Please check both.</t>
  </si>
  <si>
    <t>Uniformance error for variable FS:Subflowsheet["JAR"]:Subflowsheet["D8522"]:Unit["L_C9RF_COOL.NA"]:ModelVariable with Uniformance pull Not on PHD, but on datalake.  Problem could be caused by Uniformance input on Setup sheet as well.  Please check both.</t>
  </si>
  <si>
    <t>Uniformance error for variable FS:Subflowsheet["JAR"]:Subflowsheet["D8522"]:Unit["L_C9RF_COOL.BZ"]:ModelVariable with Uniformance pull Not on PHD, but on datalake.  Problem could be caused by Uniformance input on Setup sheet as well.  Please check both.</t>
  </si>
  <si>
    <t>Uniformance error for variable FS:Subflowsheet["JAR"]:Subflowsheet["D8522"]:Unit["L_C9RF_COOL.TOL"]:ModelVariable with Uniformance pull Not on PHD, but on datalake.  Problem could be caused by Uniformance input on Setup sheet as well.  Please check both.</t>
  </si>
  <si>
    <t>Uniformance error for variable FS:Subflowsheet["JAR"]:Subflowsheet["D8522"]:Unit["L_C9RF_COOL.EB"]:ModelVariable with Uniformance pull Not on PHD, but on datalake.  Problem could be caused by Uniformance input on Setup sheet as well.  Please check both.</t>
  </si>
  <si>
    <t>Uniformance error for variable FS:Subflowsheet["JAR"]:Subflowsheet["D8522"]:Unit["L_C9RF_COOL.PX"]:ModelVariable with Uniformance pull Not on PHD, but on datalake.  Problem could be caused by Uniformance input on Setup sheet as well.  Please check both.</t>
  </si>
  <si>
    <t>Uniformance error for variable FS:Subflowsheet["JAR"]:Subflowsheet["D8522"]:Unit["L_C9RF_COOL.MX"]:ModelVariable with Uniformance pull Not on PHD, but on datalake.  Problem could be caused by Uniformance input on Setup sheet as well.  Please check both.</t>
  </si>
  <si>
    <t>Uniformance error for variable FS:Subflowsheet["JAR"]:Subflowsheet["D8522"]:Unit["L_C9RF_COOL.OX"]:ModelVariable with Uniformance pull Not on PHD, but on datalake.  Problem could be caused by Uniformance input on Setup sheet as well.  Please check both.</t>
  </si>
  <si>
    <t>Uniformance error for variable FS:Subflowsheet["JAR"]:Subflowsheet["D8522"]:Unit["L_C9RF_COOL.A9"]:ModelVariable with Uniformance pull Not on PHD, but on datalake.  Problem could be caused by Uniformance input on Setup sheet as well.  Please check both.</t>
  </si>
  <si>
    <t>Uniformance error for variable FS:Subflowsheet["JAR"]:Subflowsheet["D8522"]:Unit["L_C9RF_COOL.A10"]:ModelVariable with Uniformance pull Not on PHD, but on datalake.  Problem could be caused by Uniformance input on Setup sheet as well.  Please check both.</t>
  </si>
  <si>
    <t>Uniformance error for variable FS:Subflowsheet["JAR"]:Subflowsheet["D8522"]:Unit["L_C9RF_COOL.A11PLUS"]:ModelVariable with Uniformance pull Not on PHD, but on datalake.  Problem could be caused by Uniformance input on Setup sheet as well.  Please check both.</t>
  </si>
  <si>
    <t>OXSFeed_PIMSSelect</t>
  </si>
  <si>
    <t>D8522 bottom to D256 [PIMS]: 1-from process upstream 2-lab source {not connected on 2}</t>
  </si>
  <si>
    <t>D8522 bottom to D256 [ROMeo]: 1-from process upstream 2-lab source {not connected on 2}</t>
  </si>
  <si>
    <t>D256FDINPUT</t>
  </si>
  <si>
    <t>OXXBPIMSINPUT</t>
  </si>
  <si>
    <t>RS1OH_Flow</t>
  </si>
  <si>
    <t>RS1BT_Flow</t>
  </si>
  <si>
    <t>RS1Reflux_Flow</t>
  </si>
  <si>
    <t>RS2MXImport_Flow</t>
  </si>
  <si>
    <t>C7ReftoSulf_Flow</t>
  </si>
  <si>
    <t>C7ReftoRD_Flow</t>
  </si>
  <si>
    <t>RS2OHtot_Flow</t>
  </si>
  <si>
    <t>C7Ref_Flow</t>
  </si>
  <si>
    <t>RS2Reflux_Flow</t>
  </si>
  <si>
    <t>RS2BT_Flow</t>
  </si>
  <si>
    <t>E8508Stm_Flow</t>
  </si>
  <si>
    <t>RS2BT_Flow.Labinput</t>
  </si>
  <si>
    <t>XSOH_Flow</t>
  </si>
  <si>
    <t>XSBtm_Flow</t>
  </si>
  <si>
    <t>XSReflux_Flow</t>
  </si>
  <si>
    <t>XSBTB8520_Flow</t>
  </si>
  <si>
    <t>PIMSOXS_Flow.Input</t>
  </si>
  <si>
    <t>OXSMogas_Flow</t>
  </si>
  <si>
    <t>OXSTP_Flow</t>
  </si>
  <si>
    <t>OXRD_Flow</t>
  </si>
  <si>
    <t>OXRecycle_Flow</t>
  </si>
  <si>
    <t>OXBMogas_Flow.input</t>
  </si>
  <si>
    <t>OXRDE8510_Flow</t>
  </si>
  <si>
    <t>OXOHTot_Flow</t>
  </si>
  <si>
    <t>OXSD_Flow</t>
  </si>
  <si>
    <t>E8524HS_Flow</t>
  </si>
  <si>
    <t>OXReflux_Flow</t>
  </si>
  <si>
    <t>OXBFlexi_Flow</t>
  </si>
  <si>
    <t>E8524CS_Flow</t>
  </si>
  <si>
    <t>FlexiFd_Flow.input</t>
  </si>
  <si>
    <t>DETOLBTM_Flow.input</t>
  </si>
  <si>
    <t>L_C9RF_COOL.BZ</t>
  </si>
  <si>
    <t>L_C9RF_COOL.TOL</t>
  </si>
  <si>
    <t>L_C9RF_COOL.EB</t>
  </si>
  <si>
    <t>L_C9RF_COOL.PX</t>
  </si>
  <si>
    <t>L_C9RF_COOL.MX</t>
  </si>
  <si>
    <t>L_C9RF_COOL.OX</t>
  </si>
  <si>
    <t>L_C9RF_COOL.NA</t>
  </si>
  <si>
    <t>L_C9RF_COOL.MEB</t>
  </si>
  <si>
    <t>L_C9RF_COOL.IND</t>
  </si>
  <si>
    <t>L_C9RF_COOL.BBZ</t>
  </si>
  <si>
    <t>L_C9RF_COOL.NAP</t>
  </si>
  <si>
    <t>L_C9RF_COOL.DMEB</t>
  </si>
  <si>
    <t>L_C9RF_COOL.MPB</t>
  </si>
  <si>
    <t>L_C9RF_COOL.TRMB</t>
  </si>
  <si>
    <t>L_C9RF_COOL.TMBZ</t>
  </si>
  <si>
    <t>L_C9RF_COOL.MIND</t>
  </si>
  <si>
    <t>L_C9RF_COOL.PRBZ</t>
  </si>
  <si>
    <t>L_C9RF_COOL.DEB</t>
  </si>
  <si>
    <t>R100_Flow</t>
  </si>
  <si>
    <t>R150_Flow</t>
  </si>
  <si>
    <t>D258Btm_Flow</t>
  </si>
  <si>
    <t>D256Btm_Flow</t>
  </si>
  <si>
    <t>R100.RON</t>
  </si>
  <si>
    <t>R100.MON</t>
  </si>
  <si>
    <t>R100.RBV</t>
  </si>
  <si>
    <t>R100.MBV</t>
  </si>
  <si>
    <t>F02502</t>
  </si>
  <si>
    <t>F02655</t>
  </si>
  <si>
    <t>F02509</t>
  </si>
  <si>
    <t>F02702</t>
  </si>
  <si>
    <t>L_FLEXR100.RON</t>
  </si>
  <si>
    <t>L_FLEXR100.MON</t>
  </si>
  <si>
    <t>RS2OH.RBV</t>
  </si>
  <si>
    <t>BZTOL/ SULF</t>
  </si>
  <si>
    <t>D346SSCOMB</t>
  </si>
  <si>
    <t>D8904OHINPUT_EXTR</t>
  </si>
  <si>
    <t>EXTRFDFDINPUT</t>
  </si>
  <si>
    <t>TPPIMS_TBT</t>
  </si>
  <si>
    <t>D346 SD (Transplus) to E8512 Inlet [PIMS]: 1-from process upstream 2-lab source</t>
  </si>
  <si>
    <t>DETOL OH (Isom) to E8512 Inlet [ROMeo]: 1-from process upstream 2-lab source</t>
  </si>
  <si>
    <t>D346 SD (Transplus) to E8512 Inlet [ROMeo]: 1-from process upstream 2-lab source</t>
  </si>
  <si>
    <t>D346 + D8814 + D8609 to E8512 Inlet [ROMeo]: 1-from process upstream 2-lab source</t>
  </si>
  <si>
    <t>DTOINPUT</t>
  </si>
  <si>
    <t>DETOL OH (Isom) to E8512 Inlet [PIMS]: 1-from process upstream 2-lab source</t>
  </si>
  <si>
    <t>OXBFlexi_ROMSelect</t>
  </si>
  <si>
    <t>OXBFlexi_PIMSSelect</t>
  </si>
  <si>
    <t>TPSULFO_ROMSelect</t>
  </si>
  <si>
    <t>ISOMSULFO_ROMSelect</t>
  </si>
  <si>
    <t>TPSULFO_PIMSSelect</t>
  </si>
  <si>
    <t>ISOMSULFO_PIMSSelect</t>
  </si>
  <si>
    <t>SULFOFD_ROMSelect</t>
  </si>
  <si>
    <t>SULFPIMS_LAB</t>
  </si>
  <si>
    <t>SULFOFD_PIMSSelect</t>
  </si>
  <si>
    <t>Sulfo feed selector [PIMS]: 1-from process upstream 2-lab source</t>
  </si>
  <si>
    <t>EXTRFD_Flow.Labinput</t>
  </si>
  <si>
    <t>DETOLOH_Flow.Labinput</t>
  </si>
  <si>
    <t>STABSD_Flow.Labinput</t>
  </si>
  <si>
    <t>TOL1OHtoTP_Flow</t>
  </si>
  <si>
    <t>TOL2OHtoMogas_Flow</t>
  </si>
  <si>
    <t>TOL2FD_Flow</t>
  </si>
  <si>
    <t>TOL2Bypass_Switch</t>
  </si>
  <si>
    <t>TOL1Bypass_Switch</t>
  </si>
  <si>
    <t>TOL2OHtoTP_Flow</t>
  </si>
  <si>
    <t>TOL1OHtoMogas_Flow</t>
  </si>
  <si>
    <t>FS:Subflowsheet["JAR"]:Subflowsheet["BZTOL"]:Unit["F032010"]:ModelVariable</t>
  </si>
  <si>
    <t>FS:Subflowsheet["JAR"]:Subflowsheet["BZTOL"]:Unit["F85089"]:ModelVariable</t>
  </si>
  <si>
    <t>RAFF_Flow</t>
  </si>
  <si>
    <t>TOL2BTM_Flow</t>
  </si>
  <si>
    <t>TOL1BTM_Flow</t>
  </si>
  <si>
    <t>BZPDT_Flow</t>
  </si>
  <si>
    <t>TOLPDT_Flow</t>
  </si>
  <si>
    <t>TOLBTM_Flow</t>
  </si>
  <si>
    <t>BZFD_Flow</t>
  </si>
  <si>
    <t>RAFFPROD.PIP5</t>
  </si>
  <si>
    <t>RAFFPROD.PIP6</t>
  </si>
  <si>
    <t>RAFFPROD.PIP7</t>
  </si>
  <si>
    <t>RAFFPROD.BZ</t>
  </si>
  <si>
    <t>RAFFPROD.TOL</t>
  </si>
  <si>
    <t>RAFFPROD.A8</t>
  </si>
  <si>
    <t>RAFFPROD.PIP8PLUS</t>
  </si>
  <si>
    <t>RAFFPROD.A8PLUS</t>
  </si>
  <si>
    <t>RAFFPROD.NA5</t>
  </si>
  <si>
    <t>RAFFPROD.NA6</t>
  </si>
  <si>
    <t>RAFFPROD.NA8PLUS</t>
  </si>
  <si>
    <t>RAFFPROD.NA7</t>
  </si>
  <si>
    <t>RAFFPROD.NA</t>
  </si>
  <si>
    <t>ISOM</t>
  </si>
  <si>
    <t>L_REFSP2BT.A11PLUS</t>
  </si>
  <si>
    <t>ISOMPIMS_LAB</t>
  </si>
  <si>
    <t>ISOM liquid feed from PAREX [ROMeo]: 1-from process upstream 2-lab source</t>
  </si>
  <si>
    <t>ISOM liquid feed from PAREX [PIMS]: 1-from process upstream 2-lab source</t>
  </si>
  <si>
    <t>ISOMFD_ROMSelect</t>
  </si>
  <si>
    <t>ISOMFD_PIMSSelect</t>
  </si>
  <si>
    <t>ISOMRXT_A1</t>
  </si>
  <si>
    <t>ISOMRXT_A2</t>
  </si>
  <si>
    <t>ISOMRXT_A3</t>
  </si>
  <si>
    <t>ISOMRXT_A4</t>
  </si>
  <si>
    <t>ISOMRXT_A5</t>
  </si>
  <si>
    <t>ISOMRXT_A6</t>
  </si>
  <si>
    <t>ISOMRXT_A7</t>
  </si>
  <si>
    <t>ISOMRXT_A8</t>
  </si>
  <si>
    <t>ISOMRXT_A9</t>
  </si>
  <si>
    <t>ISOMRXT_A10</t>
  </si>
  <si>
    <t>ISOMRXT_A11</t>
  </si>
  <si>
    <t>ISOMRXT_A12</t>
  </si>
  <si>
    <t>ISOMRXT_A13</t>
  </si>
  <si>
    <t>ISOMRXT_A14</t>
  </si>
  <si>
    <t>ISOMRXT_A15</t>
  </si>
  <si>
    <t>ISOMRXT_A16</t>
  </si>
  <si>
    <t>ISOMRXT_A17</t>
  </si>
  <si>
    <t>ISOMFD_Flow.Labinput</t>
  </si>
  <si>
    <t>ISOMHPSEP_Pres</t>
  </si>
  <si>
    <t>ISOMHPSEP_Temp</t>
  </si>
  <si>
    <t>MHAILQFD.BZ</t>
  </si>
  <si>
    <t>MHAILQFD.TOL</t>
  </si>
  <si>
    <t>MHAILQFD.EB</t>
  </si>
  <si>
    <t>MHAILQFD.PX</t>
  </si>
  <si>
    <t>MHAILQFD.MX</t>
  </si>
  <si>
    <t>MHAILQFD.OX</t>
  </si>
  <si>
    <t>MHAILQFD.A9PLUS</t>
  </si>
  <si>
    <t>MHAILQFD.NAC8PLUS</t>
  </si>
  <si>
    <t>MHAILQFD.NAC7MINUS</t>
  </si>
  <si>
    <t>EXTRFD.PC5</t>
  </si>
  <si>
    <t>EXTRFD.PC6</t>
  </si>
  <si>
    <t>EXTRFD.PC7</t>
  </si>
  <si>
    <t>EXTRFD.IP5</t>
  </si>
  <si>
    <t>EXTRFD.IP6</t>
  </si>
  <si>
    <t>EXTRFD.IP7</t>
  </si>
  <si>
    <t>EXTRFD.IP8</t>
  </si>
  <si>
    <t>EXTRFD.NC5</t>
  </si>
  <si>
    <t>EXTRFD.NC6</t>
  </si>
  <si>
    <t>EXTRFD.NC7</t>
  </si>
  <si>
    <t>EXTRFD.NC8</t>
  </si>
  <si>
    <t>EXTRFD.BZ</t>
  </si>
  <si>
    <t>EXTRFD.TOL</t>
  </si>
  <si>
    <t>EXTRFD.EB</t>
  </si>
  <si>
    <t>EXTRFD.PX</t>
  </si>
  <si>
    <t>EXTRFD.MX</t>
  </si>
  <si>
    <t>EXTRFD.OX</t>
  </si>
  <si>
    <t>DETOLOH.TOL</t>
  </si>
  <si>
    <t>DETOLOH.EB</t>
  </si>
  <si>
    <t>DETOLOH.PX</t>
  </si>
  <si>
    <t>DETOLOH.MX</t>
  </si>
  <si>
    <t>DETOLOH.OX</t>
  </si>
  <si>
    <t>DETOLOH.A9</t>
  </si>
  <si>
    <t>DETOLOH.C7NA</t>
  </si>
  <si>
    <t>DETOLOH.C8NA</t>
  </si>
  <si>
    <t>STABSD.BZ</t>
  </si>
  <si>
    <t>STABSD.NA</t>
  </si>
  <si>
    <t>STABSD.EB</t>
  </si>
  <si>
    <t>STABSD.PX</t>
  </si>
  <si>
    <t>STABSD.MX</t>
  </si>
  <si>
    <t>STABSD.OX</t>
  </si>
  <si>
    <t>STABSD.A9</t>
  </si>
  <si>
    <t>STABSD.A10</t>
  </si>
  <si>
    <t>STABSD.A218MINUS</t>
  </si>
  <si>
    <t>STABSD.A218PLUS</t>
  </si>
  <si>
    <t>EBC</t>
  </si>
  <si>
    <t>ISOMRXTFD_Temp</t>
  </si>
  <si>
    <t>ISOMRichH2_Temp</t>
  </si>
  <si>
    <t>ISOMRichH2_Pres</t>
  </si>
  <si>
    <t>ISOMRichH2_Flow.input</t>
  </si>
  <si>
    <t>ISOMRXTH2_Flow</t>
  </si>
  <si>
    <t>ISOMRxtEff_Flow</t>
  </si>
  <si>
    <t>ISOMRecgas_Flow</t>
  </si>
  <si>
    <t>ISOMHPOffgas_Flow</t>
  </si>
  <si>
    <t>DETOLBTM_Flow</t>
  </si>
  <si>
    <t>STABOffgas_Flow</t>
  </si>
  <si>
    <t>STABBTM_Flow</t>
  </si>
  <si>
    <t>OXBTMTot_Flow</t>
  </si>
  <si>
    <t>RS2OH_Temp</t>
  </si>
  <si>
    <t>RS2Tray25_Temp</t>
  </si>
  <si>
    <t>RS2Tray20_Temp</t>
  </si>
  <si>
    <t>RS2Tray15_Temp</t>
  </si>
  <si>
    <t>RS2Tray09_Temp</t>
  </si>
  <si>
    <t>RS2Tray08_Temp</t>
  </si>
  <si>
    <t>E8501HSOut_Temp</t>
  </si>
  <si>
    <t>E8502HSOut_Temp</t>
  </si>
  <si>
    <t>RS2Reflux_Temp</t>
  </si>
  <si>
    <t>E8508CSIn_Temp</t>
  </si>
  <si>
    <t>E8508CSOut_Temp</t>
  </si>
  <si>
    <t>E8509CSIn_Temp</t>
  </si>
  <si>
    <t>E8509CSOut_Temp</t>
  </si>
  <si>
    <t>RS2BT_Temp</t>
  </si>
  <si>
    <t>REFFEED_Temp</t>
  </si>
  <si>
    <t>E8505HSOut_Temp</t>
  </si>
  <si>
    <t>E8501CSOut_Temp1</t>
  </si>
  <si>
    <t>E8501CSOut_Temp2</t>
  </si>
  <si>
    <t>RS1OH_Temp</t>
  </si>
  <si>
    <t>RS1Tray25_Temp</t>
  </si>
  <si>
    <t>RS1Tray20_Temp</t>
  </si>
  <si>
    <t>RS1Tray15_Temp</t>
  </si>
  <si>
    <t>RS1Tray08_Temp</t>
  </si>
  <si>
    <t>E8503CSIn_Temp</t>
  </si>
  <si>
    <t>E8503CSOut_Temp</t>
  </si>
  <si>
    <t>E8531CSIn_Temp</t>
  </si>
  <si>
    <t>E8531CSOut_Temp</t>
  </si>
  <si>
    <t>RS1BT_Temp</t>
  </si>
  <si>
    <t>E8533CSOut_Temp</t>
  </si>
  <si>
    <t>D8520RX_Temp</t>
  </si>
  <si>
    <t>E8534Out_Temp</t>
  </si>
  <si>
    <t>E8521CSOut_Temp</t>
  </si>
  <si>
    <t>E8520CSOut_Temp</t>
  </si>
  <si>
    <t>XSOH_Temp</t>
  </si>
  <si>
    <t>XSTray139_Temp</t>
  </si>
  <si>
    <t>XSTray130_Temp</t>
  </si>
  <si>
    <t>XSTray123_Temp</t>
  </si>
  <si>
    <t>XSReflux_Temp</t>
  </si>
  <si>
    <t>XSDist_Temp</t>
  </si>
  <si>
    <t>XSBTB8520_Temp</t>
  </si>
  <si>
    <t>B8520Out_Temp</t>
  </si>
  <si>
    <t>E8521HSIn_Temp</t>
  </si>
  <si>
    <t>E8521HSOut_Temp</t>
  </si>
  <si>
    <t>XSBTProd_Temp</t>
  </si>
  <si>
    <t>E8523Out_Temp</t>
  </si>
  <si>
    <t>E8531HSOut_Temp</t>
  </si>
  <si>
    <t>OXCTray52_Temp</t>
  </si>
  <si>
    <t>OXCTray44_Temp</t>
  </si>
  <si>
    <t>OXCTray37_Temp</t>
  </si>
  <si>
    <t>OXCTray15_Temp</t>
  </si>
  <si>
    <t>OXOH_Temp</t>
  </si>
  <si>
    <t>E8524HSIn_Temp</t>
  </si>
  <si>
    <t>OXReflux_Temp</t>
  </si>
  <si>
    <t>OXS_Temp</t>
  </si>
  <si>
    <t>Oxbtm_Temp</t>
  </si>
  <si>
    <t>E8524CSIn_Temp</t>
  </si>
  <si>
    <t>E8524CSOut_Temp</t>
  </si>
  <si>
    <t>DETOLOH.A8.ANA</t>
  </si>
  <si>
    <t>DETOLBTM.BZ.ANA</t>
  </si>
  <si>
    <t>DETOLBTM.Tol.ANA</t>
  </si>
  <si>
    <t>DETOLOH_Flow</t>
  </si>
  <si>
    <t>DETOLOH.BZ</t>
  </si>
  <si>
    <t>DETOLBTM.BZ</t>
  </si>
  <si>
    <t>DETOLBTM.TOL</t>
  </si>
  <si>
    <t>DETOLBTM.EB</t>
  </si>
  <si>
    <t>DETOLBTM.PX</t>
  </si>
  <si>
    <t>DETOLBTM.MX</t>
  </si>
  <si>
    <t>DETOLBTM.OX</t>
  </si>
  <si>
    <t>DETOLBTM.A9</t>
  </si>
  <si>
    <t>DETOLBTM.C8NA</t>
  </si>
  <si>
    <t>DETOLBTM.C7NA</t>
  </si>
  <si>
    <t>DETOLOH.TOL.Labinput</t>
  </si>
  <si>
    <t>DETOLOH.EB.Labinput</t>
  </si>
  <si>
    <t>DETOLOH.PX.Labinput</t>
  </si>
  <si>
    <t>DETOLOH.MX.Labinput</t>
  </si>
  <si>
    <t>DETOLOH.OX.Labinput</t>
  </si>
  <si>
    <t>DETOLOH.A9.Labinput</t>
  </si>
  <si>
    <t>DETOLOH.C8NA.Labinput</t>
  </si>
  <si>
    <t>DETOLOH.C7NA.Labinput</t>
  </si>
  <si>
    <t>OXRD.A9P.Labinput</t>
  </si>
  <si>
    <t>RS2OH.A8.ANAinput</t>
  </si>
  <si>
    <t>RS2BT.TOL.ANAinput</t>
  </si>
  <si>
    <t>PAREX</t>
  </si>
  <si>
    <t>PAREX feed from XSOH [ROMeo]: 1-from process upstream 2-lab source</t>
  </si>
  <si>
    <t>PAREDXFD_ROMSelect</t>
  </si>
  <si>
    <t>PAREDXFD_PIMSSelect</t>
  </si>
  <si>
    <t>PAREX feed from XSOH [PIMS]: 1-from process upstream 2-lab source</t>
  </si>
  <si>
    <t>JPAREXFDLABSO_SE</t>
  </si>
  <si>
    <t>PAREXPIIMS_LAB_SO</t>
  </si>
  <si>
    <t>PXREC</t>
  </si>
  <si>
    <t>PXProd_Flow</t>
  </si>
  <si>
    <t>FINOH_Flow</t>
  </si>
  <si>
    <t>RAFFSC_Flow</t>
  </si>
  <si>
    <t>PXRUNDN.TOL</t>
  </si>
  <si>
    <t>PXRUNDN.EB</t>
  </si>
  <si>
    <t>PXRUNDN.PX</t>
  </si>
  <si>
    <t>PXRUNDN.MX</t>
  </si>
  <si>
    <t>PXRUNDN.OX</t>
  </si>
  <si>
    <t>PXRUNDN.A9</t>
  </si>
  <si>
    <t>PXRUNDN.NONAROM</t>
  </si>
  <si>
    <t>RAFSDCUT.BZ</t>
  </si>
  <si>
    <t>RAFSDCUT.TOL</t>
  </si>
  <si>
    <t>RAFSDCUT.EB</t>
  </si>
  <si>
    <t>RAFSDCUT.PX</t>
  </si>
  <si>
    <t>RAFSDCUT.MX</t>
  </si>
  <si>
    <t>RAFSDCUT.OX</t>
  </si>
  <si>
    <t>RAFSDCUT.A9</t>
  </si>
  <si>
    <t>RAFSDCUT.NONAROM</t>
  </si>
  <si>
    <t>LLE_D8616.Duty</t>
  </si>
  <si>
    <t>LLE_D8605.Duty</t>
  </si>
  <si>
    <t>PX_VAP.Duty</t>
  </si>
  <si>
    <t>PX_EXTR.Duty</t>
  </si>
  <si>
    <t>D256FD.BZ.Labinput</t>
  </si>
  <si>
    <t>D256FD.TOL.Labinput</t>
  </si>
  <si>
    <t>D256FD.EB.Labinput</t>
  </si>
  <si>
    <t>D256FD.PX.Labinput</t>
  </si>
  <si>
    <t>D256FD.MX.Labinput</t>
  </si>
  <si>
    <t>D256FD.OX.Labinput</t>
  </si>
  <si>
    <t>D256FD.TOTNA.Labinput</t>
  </si>
  <si>
    <t>D256FD.MEB.Labinput</t>
  </si>
  <si>
    <t>D256FD.IND.Labinput</t>
  </si>
  <si>
    <t>D256FD.BBZ.Labinput</t>
  </si>
  <si>
    <t>D256FD.NAP.Labinput</t>
  </si>
  <si>
    <t>D256FD.DMEB.Labinput</t>
  </si>
  <si>
    <t>D256FD.MPB.Labinput</t>
  </si>
  <si>
    <t>D256FD.TRMB.Labinput</t>
  </si>
  <si>
    <t>D256FD.TMBZ.Labinput</t>
  </si>
  <si>
    <t>D256FD.MIND.Labinput</t>
  </si>
  <si>
    <t>D256FD.PRBZ.Labinput</t>
  </si>
  <si>
    <t>D256FD.DEB.Labinput</t>
  </si>
  <si>
    <t>Uniformance error for variable FS:Subflowsheet["JAR"]:Subflowsheet["D8522"]:Unit["L_C9RF_COOL.NA"]:ModelVariable with Uniformance pull Not on PHD.  Problem could be caused by Uniformance input on Setup sheet as well.  Please check both.</t>
  </si>
  <si>
    <t>Uniformance error for variable FS:Subflowsheet["JAR"]:Subflowsheet["D8522"]:Unit["L_C9RF_COOL.BZ"]:ModelVariable with Uniformance pull Not on PHD.  Problem could be caused by Uniformance input on Setup sheet as well.  Please check both.</t>
  </si>
  <si>
    <t>Uniformance error for variable FS:Subflowsheet["JAR"]:Subflowsheet["D8522"]:Unit["L_C9RF_COOL.TOL"]:ModelVariable with Uniformance pull Not on PHD.  Problem could be caused by Uniformance input on Setup sheet as well.  Please check both.</t>
  </si>
  <si>
    <t>Uniformance error for variable FS:Subflowsheet["JAR"]:Subflowsheet["D8522"]:Unit["L_C9RF_COOL.EB"]:ModelVariable with Uniformance pull Not on PHD.  Problem could be caused by Uniformance input on Setup sheet as well.  Please check both.</t>
  </si>
  <si>
    <t>Uniformance error for variable FS:Subflowsheet["JAR"]:Subflowsheet["D8522"]:Unit["L_C9RF_COOL.PX"]:ModelVariable with Uniformance pull Not on PHD.  Problem could be caused by Uniformance input on Setup sheet as well.  Please check both.</t>
  </si>
  <si>
    <t>Uniformance error for variable FS:Subflowsheet["JAR"]:Subflowsheet["D8522"]:Unit["L_C9RF_COOL.MX"]:ModelVariable with Uniformance pull Not on PHD.  Problem could be caused by Uniformance input on Setup sheet as well.  Please check both.</t>
  </si>
  <si>
    <t>Uniformance error for variable FS:Subflowsheet["JAR"]:Subflowsheet["D8522"]:Unit["L_C9RF_COOL.OX"]:ModelVariable with Uniformance pull Not on PHD.  Problem could be caused by Uniformance input on Setup sheet as well.  Please check both.</t>
  </si>
  <si>
    <t>Uniformance error for variable FS:Subflowsheet["JAR"]:Subflowsheet["D8522"]:Unit["L_C9RF_COOL.A9"]:ModelVariable with Uniformance pull Not on PHD.  Problem could be caused by Uniformance input on Setup sheet as well.  Please check both.</t>
  </si>
  <si>
    <t>Uniformance error for variable FS:Subflowsheet["JAR"]:Subflowsheet["D8522"]:Unit["L_C9RF_COOL.A10"]:ModelVariable with Uniformance pull Not on PHD.  Problem could be caused by Uniformance input on Setup sheet as well.  Please check both.</t>
  </si>
  <si>
    <t>Uniformance error for variable FS:Subflowsheet["JAR"]:Subflowsheet["D8522"]:Unit["L_C9RF_COOL.A11PLUS"]:ModelVariable with Uniformance pull Not on PHD.  Problem could be caused by Uniformance input on Setup sheet as well.  Please check both.</t>
  </si>
  <si>
    <t>Uniformance error for variable FS:Subflowsheet["JAR"]:Subflowsheet["D256"]:Unit["D256FDLAB_INPUT"]:BZ with Uniformance pull L_C9RF_COOL.BZ.  Problem could be caused by Uniformance input on Setup sheet as well.  Please check both.</t>
  </si>
  <si>
    <t>Uniformance error for variable FS:Subflowsheet["JAR"]:Subflowsheet["D256"]:Unit["D256FDLAB_INPUT"]:TOL with Uniformance pull L_C9RF_COOL.TOL.  Problem could be caused by Uniformance input on Setup sheet as well.  Please check both.</t>
  </si>
  <si>
    <t>Uniformance error for variable FS:Subflowsheet["JAR"]:Subflowsheet["D256"]:Unit["D256FDLAB_INPUT"]:EB with Uniformance pull L_C9RF_COOL.EB.  Problem could be caused by Uniformance input on Setup sheet as well.  Please check both.</t>
  </si>
  <si>
    <t>Uniformance error for variable FS:Subflowsheet["JAR"]:Subflowsheet["D256"]:Unit["D256FDLAB_INPUT"]:PX with Uniformance pull L_C9RF_COOL.PX.  Problem could be caused by Uniformance input on Setup sheet as well.  Please check both.</t>
  </si>
  <si>
    <t>Uniformance error for variable FS:Subflowsheet["JAR"]:Subflowsheet["D256"]:Unit["D256FDLAB_INPUT"]:MX with Uniformance pull L_C9RF_COOL.MX.  Problem could be caused by Uniformance input on Setup sheet as well.  Please check both.</t>
  </si>
  <si>
    <t>Uniformance error for variable FS:Subflowsheet["JAR"]:Subflowsheet["D256"]:Unit["D256FDLAB_INPUT"]:OX with Uniformance pull L_C9RF_COOL.OX.  Problem could be caused by Uniformance input on Setup sheet as well.  Please check both.</t>
  </si>
  <si>
    <t>Uniformance error for variable FS:Subflowsheet["JAR"]:Subflowsheet["D256"]:Unit["D256FDLAB_INPUT"]:TOTNA with Uniformance pull L_C9RF_COOL.NA.  Problem could be caused by Uniformance input on Setup sheet as well.  Please check both.</t>
  </si>
  <si>
    <t>Uniformance error for variable FS:Subflowsheet["JAR"]:Subflowsheet["D256"]:Unit["D256FDLAB_INPUT"]:MEB with Uniformance pull L_C9RF_COOL.MEB.  Problem could be caused by Uniformance input on Setup sheet as well.  Please check both.</t>
  </si>
  <si>
    <t>Uniformance error for variable FS:Subflowsheet["JAR"]:Subflowsheet["D256"]:Unit["D256FDLAB_INPUT"]:IND with Uniformance pull L_C9RF_COOL.IND.  Problem could be caused by Uniformance input on Setup sheet as well.  Please check both.</t>
  </si>
  <si>
    <t>Uniformance error for variable FS:Subflowsheet["JAR"]:Subflowsheet["D256"]:Unit["D256FDLAB_INPUT"]:BBZ with Uniformance pull L_C9RF_COOL.BBZ.  Problem could be caused by Uniformance input on Setup sheet as well.  Please check both.</t>
  </si>
  <si>
    <t>Uniformance error for variable FS:Subflowsheet["JAR"]:Subflowsheet["D256"]:Unit["D256FDLAB_INPUT"]:NAP with Uniformance pull L_C9RF_COOL.NAP.  Problem could be caused by Uniformance input on Setup sheet as well.  Please check both.</t>
  </si>
  <si>
    <t>Uniformance error for variable FS:Subflowsheet["JAR"]:Subflowsheet["D256"]:Unit["D256FDLAB_INPUT"]:DMEB with Uniformance pull L_C9RF_COOL.DMEB.  Problem could be caused by Uniformance input on Setup sheet as well.  Please check both.</t>
  </si>
  <si>
    <t>Uniformance error for variable FS:Subflowsheet["JAR"]:Subflowsheet["D256"]:Unit["D256FDLAB_INPUT"]:MPB with Uniformance pull L_C9RF_COOL.MPB.  Problem could be caused by Uniformance input on Setup sheet as well.  Please check both.</t>
  </si>
  <si>
    <t>Uniformance error for variable FS:Subflowsheet["JAR"]:Subflowsheet["D256"]:Unit["D256FDLAB_INPUT"]:TRMB with Uniformance pull L_C9RF_COOL.TRMB.  Problem could be caused by Uniformance input on Setup sheet as well.  Please check both.</t>
  </si>
  <si>
    <t>Uniformance error for variable FS:Subflowsheet["JAR"]:Subflowsheet["D256"]:Unit["D256FDLAB_INPUT"]:TMBZ with Uniformance pull L_C9RF_COOL.TMBZ.  Problem could be caused by Uniformance input on Setup sheet as well.  Please check both.</t>
  </si>
  <si>
    <t>Uniformance error for variable FS:Subflowsheet["JAR"]:Subflowsheet["D256"]:Unit["D256FDLAB_INPUT"]:MIND with Uniformance pull L_C9RF_COOL.MIND.  Problem could be caused by Uniformance input on Setup sheet as well.  Please check both.</t>
  </si>
  <si>
    <t>Uniformance error for variable FS:Subflowsheet["JAR"]:Subflowsheet["D256"]:Unit["D256FDLAB_INPUT"]:PRBZ with Uniformance pull L_C9RF_COOL.PRBZ.  Problem could be caused by Uniformance input on Setup sheet as well.  Please check both.</t>
  </si>
  <si>
    <t>Uniformance error for variable FS:Subflowsheet["JAR"]:Subflowsheet["D256"]:Unit["D256FDLAB_INPUT"]:DEB with Uniformance pull L_C9RF_COOL.DEB.  Problem could be caused by Uniformance input on Setup sheet as well.  Please check both.</t>
  </si>
  <si>
    <t>Uniformance error for variable FS:Subflowsheet["JAR"]:Subflowsheet["D256"]:Unit["L_FLEXR100.RON"]:ModelVariable with Uniformance pull L_FLEXR100.RON.  Problem could be caused by Uniformance input on Setup sheet as well.  Please check both.</t>
  </si>
  <si>
    <t>Uniformance error for variable FS:Subflowsheet["JAR"]:Subflowsheet["D256"]:Unit["L_FLEXR100.MON"]:ModelVariable with Uniformance pull L_FLEXR100.MON.  Problem could be caused by Uniformance input on Setup sheet as well.  Please check both.</t>
  </si>
  <si>
    <t>Uniformance error for variable FS:Subflowsheet["JAR"]:Subflowsheet["BZTOL"]:Unit["L_STABSD.BZ"]:ModelVariable with Uniformance pull L_STABSD.BZ.  Problem could be caused by Uniformance input on Setup sheet as well.  Please check both.</t>
  </si>
  <si>
    <t>Uniformance error for variable FS:Subflowsheet["JAR"]:Subflowsheet["BZTOL"]:Unit["L_STABSD.NA"]:ModelVariable with Uniformance pull L_STABSD.NA.  Problem could be caused by Uniformance input on Setup sheet as well.  Please check both.</t>
  </si>
  <si>
    <t>Uniformance error for variable FS:Subflowsheet["JAR"]:Subflowsheet["BZTOL"]:Unit["L_STABSD.EB"]:ModelVariable with Uniformance pull L_STABSD.EB.  Problem could be caused by Uniformance input on Setup sheet as well.  Please check both.</t>
  </si>
  <si>
    <t>Uniformance error for variable FS:Subflowsheet["JAR"]:Subflowsheet["BZTOL"]:Unit["L_STABSD.PX"]:ModelVariable with Uniformance pull L_STABSD.PX.  Problem could be caused by Uniformance input on Setup sheet as well.  Please check both.</t>
  </si>
  <si>
    <t>Uniformance error for variable FS:Subflowsheet["JAR"]:Subflowsheet["BZTOL"]:Unit["L_STABSD.MX"]:ModelVariable with Uniformance pull L_STABSD.MX.  Problem could be caused by Uniformance input on Setup sheet as well.  Please check both.</t>
  </si>
  <si>
    <t>Uniformance error for variable FS:Subflowsheet["JAR"]:Subflowsheet["BZTOL"]:Unit["L_STABSD.OX"]:ModelVariable with Uniformance pull L_STABSD.OX.  Problem could be caused by Uniformance input on Setup sheet as well.  Please check both.</t>
  </si>
  <si>
    <t>Uniformance error for variable FS:Subflowsheet["JAR"]:Subflowsheet["BZTOL"]:Unit["L_STABSD.A9"]:ModelVariable with Uniformance pull L_STABSD.A9.  Problem could be caused by Uniformance input on Setup sheet as well.  Please check both.</t>
  </si>
  <si>
    <t>Uniformance error for variable FS:Subflowsheet["JAR"]:Subflowsheet["BZTOL"]:Unit["L_STABSD.A10"]:ModelVariable with Uniformance pull L_STABSD.A10.  Problem could be caused by Uniformance input on Setup sheet as well.  Please check both.</t>
  </si>
  <si>
    <t>Uniformance error for variable FS:Subflowsheet["JAR"]:Subflowsheet["BZTOL"]:Unit["L_STABSD.A218MINUS"]:ModelVariable with Uniformance pull L_STABSD.A218MINUS.  Problem could be caused by Uniformance input on Setup sheet as well.  Please check both.</t>
  </si>
  <si>
    <t>Uniformance error for variable FS:Subflowsheet["JAR"]:Subflowsheet["BZTOL"]:Unit["L_STABSD.A218PLUS"]:ModelVariable with Uniformance pull L_STABSD.A218PLUS.  Problem could be caused by Uniformance input on Setup sheet as well.  Please check both.</t>
  </si>
  <si>
    <t>BZB_STLJ</t>
  </si>
  <si>
    <t>BZB_TP</t>
  </si>
  <si>
    <t>RS1RS2MMB</t>
  </si>
  <si>
    <t>MX density assumption</t>
  </si>
  <si>
    <t>Tol btms density assumption</t>
  </si>
  <si>
    <t>OX density assumption</t>
  </si>
  <si>
    <t>REF_SP1_OH</t>
  </si>
  <si>
    <t>REF_SP2_OH</t>
  </si>
  <si>
    <t>REF_SP2_BT</t>
  </si>
  <si>
    <t>DETOL_BTM</t>
  </si>
  <si>
    <t>PARX_CHG</t>
  </si>
  <si>
    <t>OX_SDRAW</t>
  </si>
  <si>
    <t>C9RF_COOL</t>
  </si>
  <si>
    <t>EXTOR_CHG</t>
  </si>
  <si>
    <t>DETOL_OH</t>
  </si>
  <si>
    <t>RAFF_PROD</t>
  </si>
  <si>
    <t>RAF_SDCUT</t>
  </si>
  <si>
    <t>FLEXR100</t>
  </si>
  <si>
    <t>FLEXR150</t>
  </si>
  <si>
    <t>FIN_REFLUX</t>
  </si>
  <si>
    <t>PXYL_RUNDN</t>
  </si>
  <si>
    <t>H2 makeup</t>
  </si>
  <si>
    <t>hp sep purge</t>
  </si>
  <si>
    <t>stab purge</t>
  </si>
  <si>
    <t>SG_MX</t>
  </si>
  <si>
    <t>SG_OX</t>
  </si>
  <si>
    <t>SG_TOLBTM</t>
  </si>
  <si>
    <t>SG_DETOLBTM</t>
  </si>
  <si>
    <t>SG_REFSP1OH</t>
  </si>
  <si>
    <t>SG_REFSP2OH</t>
  </si>
  <si>
    <t>SG_REFSP2BT</t>
  </si>
  <si>
    <t>SG_PARXCHG</t>
  </si>
  <si>
    <t>SG_DETOLOH</t>
  </si>
  <si>
    <t>SG_RAFFPROD</t>
  </si>
  <si>
    <t>SG_FINREFLUX</t>
  </si>
  <si>
    <t>SG_OXS</t>
  </si>
  <si>
    <t>SG_OXB</t>
  </si>
  <si>
    <t>SG_EXTCHG</t>
  </si>
  <si>
    <t>SG_RSC</t>
  </si>
  <si>
    <t>SG_FLEX100</t>
  </si>
  <si>
    <t>SG_FLEX150</t>
  </si>
  <si>
    <t>SG_PXRUNDN</t>
  </si>
  <si>
    <t>SG_H2</t>
  </si>
  <si>
    <t>SG_OFFGAS</t>
  </si>
  <si>
    <t>SG_STABPURGE</t>
  </si>
  <si>
    <t>L_REFSP1OH.SG_60F</t>
  </si>
  <si>
    <t>L_REFSP2OH.SG_60F</t>
  </si>
  <si>
    <t>L_REFSP2BT.SG_60F</t>
  </si>
  <si>
    <t>SG_REFFEED</t>
  </si>
  <si>
    <t>(F85004+F85089+F85264)-(F85010+RS2OHTOTAL+F85083)</t>
  </si>
  <si>
    <t>XSOXMMB</t>
  </si>
  <si>
    <t>FLEXIMMB</t>
  </si>
  <si>
    <t>F032008</t>
  </si>
  <si>
    <t>F032007</t>
  </si>
  <si>
    <t>R100toTP</t>
  </si>
  <si>
    <t>R150toTP_Flow</t>
  </si>
  <si>
    <t>F02501-(F02502+F032007+F02655+F032008+F02509)</t>
  </si>
  <si>
    <t>SULFBZTOLMMB</t>
  </si>
  <si>
    <t>HS89102</t>
  </si>
  <si>
    <t>PAREXMMB</t>
  </si>
  <si>
    <t>ISOMMMB</t>
  </si>
  <si>
    <t>JARMMB_IN</t>
  </si>
  <si>
    <t>JARMMB_OUT</t>
  </si>
  <si>
    <t>JARMMB</t>
  </si>
  <si>
    <t>Energy</t>
  </si>
  <si>
    <t>RS1FD_Flow.input</t>
  </si>
  <si>
    <t>F85008-F852008+F85034</t>
  </si>
  <si>
    <t>RS2BT_Flow.dup</t>
  </si>
  <si>
    <t>XSOH.NA.Labinput</t>
  </si>
  <si>
    <t>XSOH.Tol.Labinput</t>
  </si>
  <si>
    <t>XSOH.EB.Labinput</t>
  </si>
  <si>
    <t>XSOH.PX.Labinput</t>
  </si>
  <si>
    <t>XSOH.MX.Labinput</t>
  </si>
  <si>
    <t>XSOH.OX.Labinput</t>
  </si>
  <si>
    <t>XSOH.A9.Labinput</t>
  </si>
  <si>
    <t>******* Density</t>
  </si>
  <si>
    <t>Matbal</t>
  </si>
  <si>
    <t>Feed</t>
  </si>
  <si>
    <t>Product</t>
  </si>
  <si>
    <t>RS2OH.BZ.ANAinput</t>
  </si>
  <si>
    <t>RS1OH.A8.ANAinput</t>
  </si>
  <si>
    <t>RS1FD.C9NA.ANA</t>
  </si>
  <si>
    <t>D8502FDMX_SE</t>
  </si>
  <si>
    <t>ROMeo UOM does not match user UOM percent for FS:Subflowsheet["JAR"]:Subflowsheet["D8504"]:Unit["L_REFSP2OH.RBV"]:ModelVariable, try Dimensionless.  ROMeo may correct for this.  Please verify.</t>
  </si>
  <si>
    <t>Error pulling data for model FS:Subflowsheet[JAR]:Subflowsheet[D8504]:Unit[L_REFSP2OH.RBV] variable ModelVariable with attribute L.  Try another attribute or UOM.</t>
  </si>
  <si>
    <t>ROMeo UOM does not match user UOM percent for FS:Subflowsheet["JAR"]:Subflowsheet["D8504"]:Unit["L_REFSP2OH.MBV"]:ModelVariable, try Dimensionless.  ROMeo may correct for this.  Please verify.</t>
  </si>
  <si>
    <t>Error pulling data for model FS:Subflowsheet[JAR]:Subflowsheet[D8504]:Unit[L_REFSP2OH.MBV] variable ModelVariable with attribute L.  Try another attribute or UOM.</t>
  </si>
  <si>
    <t>FS:Subflowsheet["JAR"]:Unit["PIMS_OUTPUT_CALC"]:SRS2MPSTPH</t>
  </si>
  <si>
    <t>FS:Subflowsheet["JAR"]:Unit["PIMS_OUTPUT_CALC"]:B8520</t>
  </si>
  <si>
    <t>FS:Subflowsheet["JAR"]:Unit["PIMS_OUTPUT_CALC"]:SOXSFULMW</t>
  </si>
  <si>
    <t>FS:Subflowsheet["JAR"]:Unit["PIMS_OUTPUT_CALC"]:JPXREC</t>
  </si>
  <si>
    <t>FS:Subflowsheet["JAR"]:Unit["PIMS_OUTPUT_CALC"]:SPXXFULMW</t>
  </si>
  <si>
    <t>FS:Subflowsheet["JAR"]:Unit["PIMS_OUTPUT_CALC"]:SSLFFULMW</t>
  </si>
  <si>
    <t>FS:Subflowsheet["JAR"]:Unit["PIMS_OUTPUT_CALC"]:SRS2FULMW</t>
  </si>
  <si>
    <t>ROMeo UOM does not match user UOM MW for FS:Subflowsheet["JAR"]:Unit["PIMS_OUTPUT_CALC"]:SRS2MPSTPH, try tonm/hr.  ROMeo may correct for this.  Please verify.</t>
  </si>
  <si>
    <t>Error pulling data for model FS:Subflowsheet[JAR]:Unit[PIMS_OUTPUT_CALC] variable SRS2MPSTPH with attribute L.  Try another attribute or UOM.</t>
  </si>
  <si>
    <t>ROMeo UOM does not match user UOM MW for FS:Subflowsheet["JAR"]:Unit["PIMS_OUTPUT_CALC"]:B8520, try Dimensionless.  ROMeo may correct for this.  Please verify.</t>
  </si>
  <si>
    <t>Error pulling data for model FS:Subflowsheet[JAR]:Unit[PIMS_OUTPUT_CALC] variable B8520 with attribute L.  Try another attribute or UOM.</t>
  </si>
  <si>
    <t>ROMeo UOM does not match user UOM MW for FS:Subflowsheet["JAR"]:Unit["PIMS_OUTPUT_CALC"]:SOXSFULMW, try Dimensionless.  ROMeo may correct for this.  Please verify.</t>
  </si>
  <si>
    <t>Error pulling data for model FS:Subflowsheet[JAR]:Unit[PIMS_OUTPUT_CALC] variable SOXSFULMW with attribute L.  Try another attribute or UOM.</t>
  </si>
  <si>
    <t>ROMeo UOM does not match user UOM percent for FS:Subflowsheet["JAR"]:Unit["PIMS_OUTPUT_CALC"]:JPXREC, try Dimensionless.  ROMeo may correct for this.  Please verify.</t>
  </si>
  <si>
    <t>Error pulling data for model FS:Subflowsheet[JAR]:Unit[PIMS_OUTPUT_CALC] variable JPXREC with attribute L.  Try another attribute or UOM.</t>
  </si>
  <si>
    <t>ROMeo UOM does not match user UOM MW for FS:Subflowsheet["JAR"]:Unit["PIMS_OUTPUT_CALC"]:SPXXFULMW, try Dimensionless.  ROMeo may correct for this.  Please verify.</t>
  </si>
  <si>
    <t>Error pulling data for model FS:Subflowsheet[JAR]:Unit[PIMS_OUTPUT_CALC] variable SPXXFULMW with attribute L.  Try another attribute or UOM.</t>
  </si>
  <si>
    <t>ROMeo UOM does not match user UOM MW for FS:Subflowsheet["JAR"]:Unit["PIMS_OUTPUT_CALC"]:SSLFFULMW, try Dimensionless.  ROMeo may correct for this.  Please verify.</t>
  </si>
  <si>
    <t>Error pulling data for model FS:Subflowsheet[JAR]:Unit[PIMS_OUTPUT_CALC] variable SSLFFULMW with attribute L.  Try another attribute or UOM.</t>
  </si>
  <si>
    <t>ROMeo UOM does not match user UOM MW for FS:Subflowsheet["JAR"]:Unit["PIMS_OUTPUT_CALC"]:SRS2FULMW, try Dimensionless.  ROMeo may correct for this.  Please verify.</t>
  </si>
  <si>
    <t>Error pulling data for model FS:Subflowsheet[JAR]:Unit[PIMS_OUTPUT_CALC] variable SRS2FULMW with attribute L.  Try another attribute or UOM.</t>
  </si>
  <si>
    <t>BZB_Flow</t>
  </si>
  <si>
    <t>XS Boiler Fuel (MW)</t>
  </si>
  <si>
    <t>RS2 MPS (TPH)</t>
  </si>
  <si>
    <t>OX Fuel (MW)</t>
  </si>
  <si>
    <t>PX Fuel (MW)</t>
  </si>
  <si>
    <t>PX Steam (TPH)</t>
  </si>
  <si>
    <t>LLE fuel (MW)</t>
  </si>
  <si>
    <t>Bz Reboiler steam (TPH)</t>
  </si>
  <si>
    <t>RS2 Fuel (MW)</t>
  </si>
  <si>
    <t>ISOM Boiler Fuel (MW)</t>
  </si>
  <si>
    <t>Variable D8522 bottom to D256 [ROMeo]: 1-from process upstream 2-lab source {not connected on 2} in XREF is not a valid model variable.  This variable will be ignored.</t>
  </si>
  <si>
    <t>Variable D8522 bottom to D256 [PIMS]: 1-from process upstream 2-lab source {not connected on 2} in XREF is not a valid model variable.  This variable will be ignored.</t>
  </si>
  <si>
    <t>Variable BZTOL/ SULF in XREF is not a valid model variable.  This variable will be ignored.</t>
  </si>
  <si>
    <t>Variable D346 SD (Transplus) to E8512 Inlet [ROMeo]: 1-from process upstream 2-lab source in XREF is not a valid model variable.  This variable will be ignored.</t>
  </si>
  <si>
    <t>Variable DETOL OH (Isom) to E8512 Inlet [ROMeo]: 1-from process upstream 2-lab source in XREF is not a valid model variable.  This variable will be ignored.</t>
  </si>
  <si>
    <t>Variable D346 SD (Transplus) to E8512 Inlet [PIMS]: 1-from process upstream 2-lab source in XREF is not a valid model variable.  This variable will be ignored.</t>
  </si>
  <si>
    <t>Variable DETOL OH (Isom) to E8512 Inlet [PIMS]: 1-from process upstream 2-lab source in XREF is not a valid model variable.  This variable will be ignored.</t>
  </si>
  <si>
    <t>Variable D346 + D8814 + D8609 to E8512 Inlet [ROMeo]: 1-from process upstream 2-lab source in XREF is not a valid model variable.  This variable will be ignored.</t>
  </si>
  <si>
    <t>Variable Sulfo feed selector [PIMS]: 1-from process upstream 2-lab source in XREF is not a valid model variable.  This variable will be ignored.</t>
  </si>
  <si>
    <t>Uniformance error for variable FS:Subflowsheet["JAR"]:Subflowsheet["BZTOL"]:Unit["F86016"]:ModelVariable with Uniformance pull F86016.  Problem could be caused by Uniformance input on Setup sheet as well.  Please check both.</t>
  </si>
  <si>
    <t>Uniformance error for variable FS:Subflowsheet["JAR"]:Subflowsheet["JPAREX"]:Unit["F88179"]:ModelVariable with Uniformance pull F88179.  Problem could be caused by Uniformance input on Setup sheet as well.  Please check both.</t>
  </si>
  <si>
    <t>Uniformance error for variable FS:Subflowsheet["JAR"]:Unit["A862002N2F"]:ModelVariable with Uniformance pull A862002N2F.  Problem could be caused by Uniformance input on Setup sheet as well.  Please check both.</t>
  </si>
  <si>
    <t>Uniformance error for variable FS:Subflowsheet["JAR"]:Unit["A85009N1E"]:ModelVariable with Uniformance pull A85009N1E.  Problem could be caused by Uniformance input on Setup sheet as well.  Please check both.</t>
  </si>
  <si>
    <t>Uniformance error for variable FS:Subflowsheet["JAR"]:Unit["A85010N1A"]:ModelVariable with Uniformance pull A85010N1A.  Problem could be caused by Uniformance input on Setup sheet as well.  Please check both.</t>
  </si>
  <si>
    <t>Uniformance error for variable FS:Subflowsheet["JAR"]:Subflowsheet["D8521"]:Unit["D8521OH_CONTROL"]:rhsBound["xsoh"] with Uniformance pull A85005N1C.  Problem could be caused by Uniformance input on Setup sheet as well.  Please check both.</t>
  </si>
  <si>
    <t>Uniformance error for variable FS:Subflowsheet["JAR"]:Subflowsheet["BZTOL"]:Subflowsheet["EXTRFD"]:Unit["EXTRFD_LAB_VOLRATE"]:ModelVariable with Uniformance pull F86006.  Problem could be caused by Uniformance input on Setup sheet as well.  Please check both.</t>
  </si>
  <si>
    <t>Uniformance error for variable FS:Subflowsheet["JAR"]:Subflowsheet["BZTOL"]:Unit["F032034_INPUT"]:ModelVariable with Uniformance pull F032034.  Problem could be caused by Uniformance input on Setup sheet as well.  Please check both.</t>
  </si>
  <si>
    <t>Uniformance error for variable FS:Subflowsheet["JAR"]:Subflowsheet["BZTOL"]:Unit["F032011"]:ModelVariable with Uniformance pull F032011.  Problem could be caused by Uniformance input on Setup sheet as well.  Please check both.</t>
  </si>
  <si>
    <t>Uniformance error for variable FS:Subflowsheet["JAR"]:Subflowsheet["BZTOL"]:Unit["F032010"]:ModelVariable with Uniformance pull F032010.  Problem could be caused by Uniformance input on Setup sheet as well.  Please check both.</t>
  </si>
  <si>
    <t>Uniformance error for variable FS:Subflowsheet["JAR"]:Subflowsheet["BZTOL"]:Unit["F85089"]:ModelVariable with Uniformance pull F85089.  Problem could be caused by Uniformance input on Setup sheet as well.  Please check both.</t>
  </si>
  <si>
    <t>Uniformance error for variable FS:Subflowsheet["JAR"]:Subflowsheet["ISOM"]:Unit["A89203D"]:ModelVariable with Uniformance pull A89203D.  Problem could be caused by Uniformance input on Setup sheet as well.  Please check both.</t>
  </si>
  <si>
    <t>Uniformance error for variable FS:Subflowsheet["JAR"]:Subflowsheet["ISOM"]:Unit["A89006N1A"]:ModelVariable with Uniformance pull A89006N1A.  Problem could be caused by Uniformance input on Setup sheet as well.  Please check both.</t>
  </si>
  <si>
    <t>Uniformance error for variable FS:Subflowsheet["JAR"]:Subflowsheet["ISOM"]:Unit["A89006N1B"]:ModelVariable with Uniformance pull A89006N1B.  Problem could be caused by Uniformance input on Setup sheet as well.  Please check both.</t>
  </si>
  <si>
    <t>Uniformance error for variable FS:Subflowsheet["JAR"]:Subflowsheet["ISOM"]:Unit["F85066_DUP"]:ModelVariable with Uniformance pull F85066.  Problem could be caused by Uniformance input on Setup sheet as well.  Please check both.</t>
  </si>
  <si>
    <t>Uniformance error for variable FS:Subflowsheet["JAR"]:Subflowsheet["JPAREX"]:Subflowsheet["JPAREXFD"]:Unit["JPAREXFD_LAB_VOLRATE"]:ModelVariable with Uniformance pull F88001.  Problem could be caused by Uniformance input on Setup sheet as well.  Please check both.</t>
  </si>
  <si>
    <t>Uniformance error for variable FS:Subflowsheet["JAR"]:Subflowsheet["JPAREX"]:Unit["F88200"]:ModelVariable with Uniformance pull F88200.  Problem could be caused by Uniformance input on Setup sheet as well.  Please check both.</t>
  </si>
  <si>
    <t>Uniformance error for variable FS:Subflowsheet["JAR"]:Subflowsheet["JPAREX"]:Unit["F88104"]:ModelVariable with Uniformance pull F88104.  Problem could be caused by Uniformance input on Setup sheet as well.  Please check both.</t>
  </si>
  <si>
    <t>Uniformance error for variable FS:Subflowsheet["JAR"]:Subflowsheet["D8504"]:Unit["F85006"]:ModelVariable with Uniformance pull F85006.  Problem could be caused by Uniformance input on Setup sheet as well.  Please check both.</t>
  </si>
  <si>
    <t>Uniformance error for variable FS:Subflowsheet["JAR"]:Subflowsheet["D8502"]:Unit["F85100"]:ModelVariable with Uniformance pull F88185.  Problem could be caused by Uniformance input on Setup sheet as well.  Please check both.</t>
  </si>
  <si>
    <t>Uniformance error for variable No ROMeo with Uniformance pull F87002.  Problem could be caused by Uniformance input on Setup sheet as well.  Please check both.</t>
  </si>
  <si>
    <t>Uniformance error for variable FS:Subflowsheet["JAR"]:Unit["Q86001"]:ModelVariable with Uniformance pull Q86001.  Problem could be caused by Uniformance input on Setup sheet as well.  Please check both.</t>
  </si>
  <si>
    <t>Uniformance error for variable FS:Subflowsheet["JAR"]:Unit["Q86002"]:ModelVariable with Uniformance pull Q86002.  Problem could be caused by Uniformance input on Setup sheet as well.  Please check both.</t>
  </si>
  <si>
    <t>Uniformance error for variable FS:Subflowsheet["JAR"]:Unit["Q88002"]:ModelVariable with Uniformance pull Q88002.  Problem could be caused by Uniformance input on Setup sheet as well.  Please check both.</t>
  </si>
  <si>
    <t>Uniformance error for variable FS:Subflowsheet["JAR"]:Unit["Q88008"]:ModelVariable with Uniformance pull Q88008.  Problem could be caused by Uniformance input on Setup sheet as well.  Please check both.</t>
  </si>
  <si>
    <t>Case number 17 solution is not optimized.  Result is Failure.</t>
  </si>
  <si>
    <t>R100_RON</t>
  </si>
  <si>
    <t>R100_MON</t>
  </si>
  <si>
    <t>RS2OH_RON</t>
  </si>
  <si>
    <t>RS2OH_MON</t>
  </si>
  <si>
    <t>ROMeo UOM does not match user UOM m3/hr for FS:Subflowsheet["JAR"]:Subflowsheet["D8502"]:Unit["F85100"]:ModelVariable, try tonm/hr.  ROMeo may correct for this.  Please verify.</t>
  </si>
  <si>
    <t>Error pulling data for model FS:Subflowsheet[JAR]:Subflowsheet[D8502]:Unit[F85100] variable ModelVariable with attribute I.  Try another attribute or UOM.</t>
  </si>
  <si>
    <t>*Note: Updated for 1Q 2021</t>
  </si>
  <si>
    <t>Case number 16 solution is not optimized.  Result is Failure.</t>
  </si>
  <si>
    <t>WT%</t>
  </si>
  <si>
    <t>Variable FS:Subflowsheet["JAR"]:Subflowsheet["ISOM"]:Unit["D8901_ISOMRX2"]:v_A["1"] in case 26 is not a valid model variable.  This variable will be ignored.</t>
  </si>
  <si>
    <t>Variable FS:Subflowsheet["JAR"]:Subflowsheet["ISOM"]:Unit["D8901_ISOMRX2"]:v_A["2"] in case 26 is not a valid model variable.  This variable will be ignored.</t>
  </si>
  <si>
    <t>Variable FS:Subflowsheet["JAR"]:Subflowsheet["ISOM"]:Unit["D8901_ISOMRX2"]:v_A["3"] in case 26 is not a valid model variable.  This variable will be ignored.</t>
  </si>
  <si>
    <t>Variable FS:Subflowsheet["JAR"]:Subflowsheet["ISOM"]:Unit["D8901_ISOMRX2"]:v_A["4"] in case 26 is not a valid model variable.  This variable will be ignored.</t>
  </si>
  <si>
    <t>Variable FS:Subflowsheet["JAR"]:Subflowsheet["ISOM"]:Unit["D8901_ISOMRX2"]:v_A["5"] in case 26 is not a valid model variable.  This variable will be ignored.</t>
  </si>
  <si>
    <t>Variable FS:Subflowsheet["JAR"]:Subflowsheet["ISOM"]:Unit["D8901_ISOMRX2"]:v_A["6"] in case 26 is not a valid model variable.  This variable will be ignored.</t>
  </si>
  <si>
    <t>Variable FS:Subflowsheet["JAR"]:Subflowsheet["ISOM"]:Unit["D8901_ISOMRX2"]:v_A["7"] in case 26 is not a valid model variable.  This variable will be ignored.</t>
  </si>
  <si>
    <t>Variable FS:Subflowsheet["JAR"]:Subflowsheet["ISOM"]:Unit["D8901_ISOMRX2"]:v_A["8"] in case 26 is not a valid model variable.  This variable will be ignored.</t>
  </si>
  <si>
    <t>Variable FS:Subflowsheet["JAR"]:Subflowsheet["ISOM"]:Unit["D8901_ISOMRX2"]:v_A["9"] in case 26 is not a valid model variable.  This variable will be ignored.</t>
  </si>
  <si>
    <t>Variable FS:Subflowsheet["JAR"]:Subflowsheet["ISOM"]:Unit["D8901_ISOMRX2"]:v_A["10"] in case 26 is not a valid model variable.  This variable will be ignored.</t>
  </si>
  <si>
    <t>Variable FS:Subflowsheet["JAR"]:Subflowsheet["ISOM"]:Unit["D8901_ISOMRX2"]:v_A["11"] in case 26 is not a valid model variable.  This variable will be ignored.</t>
  </si>
  <si>
    <t>Variable FS:Subflowsheet["JAR"]:Subflowsheet["ISOM"]:Unit["D8901_ISOMRX2"]:v_A["12"] in case 26 is not a valid model variable.  This variable will be ignored.</t>
  </si>
  <si>
    <t>Variable FS:Subflowsheet["JAR"]:Subflowsheet["ISOM"]:Unit["D8901_ISOMRX2"]:v_A["13"] in case 26 is not a valid model variable.  This variable will be ignored.</t>
  </si>
  <si>
    <t>Variable FS:Subflowsheet["JAR"]:Subflowsheet["ISOM"]:Unit["D8901_ISOMRX2"]:v_A["14"] in case 26 is not a valid model variable.  This variable will be ignored.</t>
  </si>
  <si>
    <t>FS:Subflowsheet["SAR"]</t>
  </si>
  <si>
    <t>SAR</t>
  </si>
  <si>
    <t>RomeoFdSelect</t>
  </si>
  <si>
    <t>FS:Subflowsheet["SAR"]:Subflowsheet["FT10"]:Unit["FT10FD_SE"]:ActiveFeed</t>
  </si>
  <si>
    <t>PIMSFdSelect</t>
  </si>
  <si>
    <t>FS:Subflowsheet["SAR"]:Subflowsheet["FT10"]:Unit["SAF_SPSC_SE"]:ActiveFeed</t>
  </si>
  <si>
    <t>FS:Subflowsheet["SAR"]:Subflowsheet["FT10"]:Unit["XT80OH_SE"]:ActiveFeed</t>
  </si>
  <si>
    <t>FS:Subflowsheet["SAR"]:Subflowsheet["FT10"]:Unit["PXO_SPSC_SE"]:ActiveFeed</t>
  </si>
  <si>
    <t>FS:Subflowsheet["SAR"]:Subflowsheet["FT10"]:Unit["DHO_SPSC_SE"]:ActiveFeed</t>
  </si>
  <si>
    <t>FS:Subflowsheet["SAR"]:Subflowsheet["EDSULFO"]:Unit["SULFFD_SE"]:ActiveFeed</t>
  </si>
  <si>
    <t>FS:Subflowsheet["SAR"]:Subflowsheet["EDSULFO"]:Unit["EDUFD_SE"]:ActiveFeed</t>
  </si>
  <si>
    <t>FS:Subflowsheet["SAR"]:Subflowsheet["EDSULFO"]:Subflowsheet["EDFD"]:Unit["EDUFDCOMP_SE"]:ActiveFeed</t>
  </si>
  <si>
    <t>FS:Subflowsheet["SAR"]:Subflowsheet["EDSULFO"]:Unit["SULFOPIMS_SE"]:ActiveFeed</t>
  </si>
  <si>
    <t>FS:Subflowsheet["SAR"]:Subflowsheet["EDSULFO"]:Unit["EDPIMS_SE"]:ActiveFeed</t>
  </si>
  <si>
    <t>FS:Subflowsheet["SAR"]:Subflowsheet["VT70VT80"]:Unit["EDEXT_SE"]:ActiveFeed</t>
  </si>
  <si>
    <t>FS:Subflowsheet["SAR"]:Subflowsheet["VT70VT80"]:Unit["SUEXT_SE"]:ActiveFeed</t>
  </si>
  <si>
    <t>FS:Subflowsheet["SAR"]:Subflowsheet["VT70VT80"]:Unit["JARTP_SE"]:ActiveFeed</t>
  </si>
  <si>
    <t>FS:Subflowsheet["SAR"]:Subflowsheet["VT70VT80"]:Unit["EDUVT70PIMS_SE"]:ActiveFeed</t>
  </si>
  <si>
    <t>FS:Subflowsheet["SAR"]:Subflowsheet["VT70VT80"]:Unit["SULFOVT70PIMS_SE"]:ActiveFeed</t>
  </si>
  <si>
    <t>FS:Subflowsheet["SAR"]:Subflowsheet["VT70VT80"]:Unit["TPPRODVT70PIMS_SE"]:ActiveFeed</t>
  </si>
  <si>
    <t>FS:Subflowsheet["SAR"]:Subflowsheet["FT30"]:Unit["AT40BT_SE"]:ActiveFeed</t>
  </si>
  <si>
    <t>FS:Subflowsheet["SAR"]:Subflowsheet["FT30"]:Unit["VT80BT_SE"]:ActiveFeed</t>
  </si>
  <si>
    <t>FS:Subflowsheet["SAR"]:Subflowsheet["FT30"]:Unit["FT10BT_SE"]:ActiveFeed</t>
  </si>
  <si>
    <t>FS:Subflowsheet["SAR"]:Subflowsheet["FT30"]:Unit["LPIFT30PIMS_SE"]:ActiveFeed</t>
  </si>
  <si>
    <t>FS:Subflowsheet["SAR"]:Subflowsheet["FT30"]:Unit["VT80FT30PIMS_SE"]:ActiveFeed</t>
  </si>
  <si>
    <t>FS:Subflowsheet["SAR"]:Subflowsheet["FT30"]:Unit["FT10FT30PIMS_SE"]:ActiveFeed</t>
  </si>
  <si>
    <t>FS:Subflowsheet["SAR"]:Subflowsheet["FT30"]:Unit["SISOMFT30PIMS_SE"]:ActiveFeed</t>
  </si>
  <si>
    <t>FS:Subflowsheet["SAR"]:Subflowsheet["SPAREX"]:Unit["SPAREXFD_SE"]:ActiveFeed</t>
  </si>
  <si>
    <t>FS:Subflowsheet["SAR"]:Subflowsheet["SPAREX"]:Unit["SPXU_SE"]:ActiveFeed</t>
  </si>
  <si>
    <t>FT10FeedFlow</t>
  </si>
  <si>
    <t>FS:Subflowsheet["SAR"]:Subflowsheet["FT10"]:Subflowsheet["FT10FD"]:Unit["PFI060"]:ModelVariable</t>
  </si>
  <si>
    <t>PT50BtmTemp</t>
  </si>
  <si>
    <t>FS:Subflowsheet["SAR"]:Subflowsheet["FT10"]:Subflowsheet["FT10FD"]:Unit["PTI067_INP"]:ModelVariable</t>
  </si>
  <si>
    <t>PT50BtmPres</t>
  </si>
  <si>
    <t>FS:Subflowsheet["SAR"]:Subflowsheet["FT10"]:Subflowsheet["FT10FD"]:Unit["PPI031_INP"]:ModelVariable</t>
  </si>
  <si>
    <t>FT10OHPres</t>
  </si>
  <si>
    <t>FS:Subflowsheet["SAR"]:Subflowsheet["FT10"]:Unit["FPC002"]:ModelVariable</t>
  </si>
  <si>
    <t>FT10FeedTemp</t>
  </si>
  <si>
    <t>FS:Subflowsheet["SAR"]:Subflowsheet["FT10"]:Unit["PTI054"]:ModelVariable</t>
  </si>
  <si>
    <t>FT10RefluxTemp</t>
  </si>
  <si>
    <t>FS:Subflowsheet["SAR"]:Subflowsheet["FT10"]:Unit["FTC007"]:ModelVariable</t>
  </si>
  <si>
    <t>FT10BTPres</t>
  </si>
  <si>
    <t>FS:Subflowsheet["SAR"]:Subflowsheet["FT10"]:Unit["FPI001"]:ModelVariable</t>
  </si>
  <si>
    <t>FT10OHA8</t>
  </si>
  <si>
    <t>FS:Subflowsheet["SAR"]:Subflowsheet["FT10"]:Unit["FAI002A"]:ModelVariable</t>
  </si>
  <si>
    <t>FT10BTTol</t>
  </si>
  <si>
    <t>FS:Subflowsheet["SAR"]:Subflowsheet["FT10"]:Unit["FAI003A"]:ModelVariable</t>
  </si>
  <si>
    <t>FT10BtmOffspec</t>
  </si>
  <si>
    <t>FS:Subflowsheet["SAR"]:Subflowsheet["FT10"]:Unit["FFI172"]:ModelVariable</t>
  </si>
  <si>
    <t>FT10FeedNC5</t>
  </si>
  <si>
    <t>FS:Subflowsheet["SAR"]:Subflowsheet["FT10"]:Subflowsheet["FT10FD"]:Unit["MS_FT10lab_NC5"]:ModelVariable</t>
  </si>
  <si>
    <t>FT10FeedNC6</t>
  </si>
  <si>
    <t>FS:Subflowsheet["SAR"]:Subflowsheet["FT10"]:Subflowsheet["FT10FD"]:Unit["MS_FT10lab_NC6"]:ModelVariable</t>
  </si>
  <si>
    <t>FT10FeedNC7</t>
  </si>
  <si>
    <t>FS:Subflowsheet["SAR"]:Subflowsheet["FT10"]:Subflowsheet["FT10FD"]:Unit["MS_FT10lab_NC7"]:ModelVariable</t>
  </si>
  <si>
    <t>FT10FeedNC8</t>
  </si>
  <si>
    <t>FS:Subflowsheet["SAR"]:Subflowsheet["FT10"]:Subflowsheet["FT10FD"]:Unit["MS_FT10lab_NC8"]:ModelVariable</t>
  </si>
  <si>
    <t>FT10FeedNC9</t>
  </si>
  <si>
    <t>FS:Subflowsheet["SAR"]:Subflowsheet["FT10"]:Subflowsheet["FT10FD"]:Unit["MS_FT10lab_NC9"]:ModelVariable</t>
  </si>
  <si>
    <t>FT10FeedNC10</t>
  </si>
  <si>
    <t>FS:Subflowsheet["SAR"]:Subflowsheet["FT10"]:Subflowsheet["FT10FD"]:Unit["MS_FT10lab_NC10"]:ModelVariable</t>
  </si>
  <si>
    <t>FT10FeedPC4</t>
  </si>
  <si>
    <t>FS:Subflowsheet["SAR"]:Subflowsheet["FT10"]:Subflowsheet["FT10FD"]:Unit["MS_FT10lab_PC4"]:ModelVariable</t>
  </si>
  <si>
    <t>FT10FeedPC5</t>
  </si>
  <si>
    <t>FS:Subflowsheet["SAR"]:Subflowsheet["FT10"]:Subflowsheet["FT10FD"]:Unit["MS_FT10lab_PC5"]:ModelVariable</t>
  </si>
  <si>
    <t>FT10FeedPC6</t>
  </si>
  <si>
    <t>FS:Subflowsheet["SAR"]:Subflowsheet["FT10"]:Subflowsheet["FT10FD"]:Unit["MS_FT10lab_PC6"]:ModelVariable</t>
  </si>
  <si>
    <t>FT10FeedPC7</t>
  </si>
  <si>
    <t>FS:Subflowsheet["SAR"]:Subflowsheet["FT10"]:Subflowsheet["FT10FD"]:Unit["MS_FT10lab_PC7"]:ModelVariable</t>
  </si>
  <si>
    <t>FT10FeedPC8</t>
  </si>
  <si>
    <t>FS:Subflowsheet["SAR"]:Subflowsheet["FT10"]:Subflowsheet["FT10FD"]:Unit["MS_FT10lab_PC8"]:ModelVariable</t>
  </si>
  <si>
    <t>FT10FeedPC9</t>
  </si>
  <si>
    <t>FS:Subflowsheet["SAR"]:Subflowsheet["FT10"]:Subflowsheet["FT10FD"]:Unit["MS_FT10lab_PC9"]:ModelVariable</t>
  </si>
  <si>
    <t>FT10FeedPC10</t>
  </si>
  <si>
    <t>FS:Subflowsheet["SAR"]:Subflowsheet["FT10"]:Subflowsheet["FT10FD"]:Unit["MS_FT10lab_PC10"]:ModelVariable</t>
  </si>
  <si>
    <t>FT10FeedAC6</t>
  </si>
  <si>
    <t>FS:Subflowsheet["SAR"]:Subflowsheet["FT10"]:Subflowsheet["FT10FD"]:Unit["MS_FT10lab_AC6"]:ModelVariable</t>
  </si>
  <si>
    <t>FT10FeedAC7</t>
  </si>
  <si>
    <t>FS:Subflowsheet["SAR"]:Subflowsheet["FT10"]:Subflowsheet["FT10FD"]:Unit["MS_FT10lab_AC7"]:ModelVariable</t>
  </si>
  <si>
    <t>FT10FeedAC8</t>
  </si>
  <si>
    <t>FS:Subflowsheet["SAR"]:Subflowsheet["FT10"]:Subflowsheet["FT10FD"]:Unit["MS_FT10lab_AC8"]:ModelVariable</t>
  </si>
  <si>
    <t>FT10FeedAC9</t>
  </si>
  <si>
    <t>FS:Subflowsheet["SAR"]:Subflowsheet["FT10"]:Subflowsheet["FT10FD"]:Unit["MS_FT10lab_AC9"]:ModelVariable</t>
  </si>
  <si>
    <t>FT10FeedAC10</t>
  </si>
  <si>
    <t>FS:Subflowsheet["SAR"]:Subflowsheet["FT10"]:Subflowsheet["FT10FD"]:Unit["MS_FT10lab_AC10"]:ModelVariable</t>
  </si>
  <si>
    <t>FT10FeedAC11</t>
  </si>
  <si>
    <t>FS:Subflowsheet["SAR"]:Subflowsheet["FT10"]:Subflowsheet["FT10FD"]:Unit["MS_FT10lab_AC11"]:ModelVariable</t>
  </si>
  <si>
    <t>FT10FeedAC12</t>
  </si>
  <si>
    <t>FS:Subflowsheet["SAR"]:Subflowsheet["FT10"]:Subflowsheet["FT10FD"]:Unit["MS_FT10lab_AC12"]:ModelVariable</t>
  </si>
  <si>
    <t>FT10FeedPI4</t>
  </si>
  <si>
    <t>FS:Subflowsheet["SAR"]:Subflowsheet["FT10"]:Subflowsheet["FT10FD"]:Unit["MS_FT10lab_PI4"]:ModelVariable</t>
  </si>
  <si>
    <t>FT10FeedPI5</t>
  </si>
  <si>
    <t>FS:Subflowsheet["SAR"]:Subflowsheet["FT10"]:Subflowsheet["FT10FD"]:Unit["MS_FT10lab_PI5"]:ModelVariable</t>
  </si>
  <si>
    <t>FT10FeedPI6</t>
  </si>
  <si>
    <t>FS:Subflowsheet["SAR"]:Subflowsheet["FT10"]:Subflowsheet["FT10FD"]:Unit["MS_FT10lab_PI6"]:ModelVariable</t>
  </si>
  <si>
    <t>FT10FeedPI7</t>
  </si>
  <si>
    <t>FS:Subflowsheet["SAR"]:Subflowsheet["FT10"]:Subflowsheet["FT10FD"]:Unit["MS_FT10lab_PI7"]:ModelVariable</t>
  </si>
  <si>
    <t>FT10FeedPI8</t>
  </si>
  <si>
    <t>FS:Subflowsheet["SAR"]:Subflowsheet["FT10"]:Subflowsheet["FT10FD"]:Unit["MS_FT10lab_PI8"]:ModelVariable</t>
  </si>
  <si>
    <t>FT10FeedPI9</t>
  </si>
  <si>
    <t>FS:Subflowsheet["SAR"]:Subflowsheet["FT10"]:Subflowsheet["FT10FD"]:Unit["MS_FT10lab_PI9"]:ModelVariable</t>
  </si>
  <si>
    <t>FT10FeedOC5</t>
  </si>
  <si>
    <t>FS:Subflowsheet["SAR"]:Subflowsheet["FT10"]:Subflowsheet["FT10FD"]:Unit["MS_FT10lab_OC5"]:ModelVariable</t>
  </si>
  <si>
    <t>FT10FeedOC6</t>
  </si>
  <si>
    <t>FS:Subflowsheet["SAR"]:Subflowsheet["FT10"]:Subflowsheet["FT10FD"]:Unit["MS_FT10lab_OC6"]:ModelVariable</t>
  </si>
  <si>
    <t>FT10FeedOC7</t>
  </si>
  <si>
    <t>FS:Subflowsheet["SAR"]:Subflowsheet["FT10"]:Subflowsheet["FT10FD"]:Unit["MS_FT10lab_OC7"]:ModelVariable</t>
  </si>
  <si>
    <t>EBINA8_REF8</t>
  </si>
  <si>
    <t>FS:Subflowsheet["SAR"]:Subflowsheet["FT10"]:Subflowsheet["FT10FD"]:Unit["EBINA8_REF8"]:ModelVariable</t>
  </si>
  <si>
    <t>OXINA8_REF8</t>
  </si>
  <si>
    <t>FS:Subflowsheet["SAR"]:Subflowsheet["FT10"]:Subflowsheet["FT10FD"]:Unit["OXINA8_REF8"]:ModelVariable</t>
  </si>
  <si>
    <t>PXINA8_REF8</t>
  </si>
  <si>
    <t>FS:Subflowsheet["SAR"]:Subflowsheet["FT10"]:Subflowsheet["FT10FD"]:Unit["PXINA8_REF8"]:ModelVariable</t>
  </si>
  <si>
    <t>EDFeedFlow</t>
  </si>
  <si>
    <t>FS:Subflowsheet["SAR"]:Subflowsheet["EDSULFO"]:Subflowsheet["EDFD"]:Unit["VFC001_INPUT"]:ModelVariable</t>
  </si>
  <si>
    <t>SulfFeedFlow</t>
  </si>
  <si>
    <t>FS:Subflowsheet["SAR"]:Subflowsheet["EDSULFO"]:Subflowsheet["SULFD"]:Unit["TFC751_INPUT"]:ModelVariable</t>
  </si>
  <si>
    <t>EDFeedPI4</t>
  </si>
  <si>
    <t>FS:Subflowsheet["SAR"]:Subflowsheet["EDSULFO"]:Subflowsheet["EDFD"]:Unit["SC-V-010.PI4"]:ModelVariable</t>
  </si>
  <si>
    <t>EDFeedPC4</t>
  </si>
  <si>
    <t>FS:Subflowsheet["SAR"]:Subflowsheet["EDSULFO"]:Subflowsheet["EDFD"]:Unit["SC-V-010.PC4"]:ModelVariable</t>
  </si>
  <si>
    <t>EDFeedPI5</t>
  </si>
  <si>
    <t>FS:Subflowsheet["SAR"]:Subflowsheet["EDSULFO"]:Subflowsheet["EDFD"]:Unit["SC-V-010.PI5"]:ModelVariable</t>
  </si>
  <si>
    <t>EDFeedOC5</t>
  </si>
  <si>
    <t>FS:Subflowsheet["SAR"]:Subflowsheet["EDSULFO"]:Subflowsheet["EDFD"]:Unit["SC-V-010.OC5"]:ModelVariable</t>
  </si>
  <si>
    <t>EDFeedPC5</t>
  </si>
  <si>
    <t>FS:Subflowsheet["SAR"]:Subflowsheet["EDSULFO"]:Subflowsheet["EDFD"]:Unit["SC-V-010.PC5"]:ModelVariable</t>
  </si>
  <si>
    <t>EDFeedPI6</t>
  </si>
  <si>
    <t>FS:Subflowsheet["SAR"]:Subflowsheet["EDSULFO"]:Subflowsheet["EDFD"]:Unit["SC-V-010.PI6"]:ModelVariable</t>
  </si>
  <si>
    <t>EDFeedOC6</t>
  </si>
  <si>
    <t>FS:Subflowsheet["SAR"]:Subflowsheet["EDSULFO"]:Subflowsheet["EDFD"]:Unit["SC-V-010.OC6"]:ModelVariable</t>
  </si>
  <si>
    <t>EDFeedPC6</t>
  </si>
  <si>
    <t>FS:Subflowsheet["SAR"]:Subflowsheet["EDSULFO"]:Subflowsheet["EDFD"]:Unit["SC-V-010.PC6"]:ModelVariable</t>
  </si>
  <si>
    <t>EDFeedPI7</t>
  </si>
  <si>
    <t>FS:Subflowsheet["SAR"]:Subflowsheet["EDSULFO"]:Subflowsheet["EDFD"]:Unit["SC-V-010.PI7"]:ModelVariable</t>
  </si>
  <si>
    <t>EDFeedOC7</t>
  </si>
  <si>
    <t>FS:Subflowsheet["SAR"]:Subflowsheet["EDSULFO"]:Subflowsheet["EDFD"]:Unit["SC-V-010.OC7"]:ModelVariable</t>
  </si>
  <si>
    <t>EDFeedNC5</t>
  </si>
  <si>
    <t>FS:Subflowsheet["SAR"]:Subflowsheet["EDSULFO"]:Subflowsheet["EDFD"]:Unit["SC-V-010.NC5"]:ModelVariable</t>
  </si>
  <si>
    <t>EDFeedNC6</t>
  </si>
  <si>
    <t>FS:Subflowsheet["SAR"]:Subflowsheet["EDSULFO"]:Subflowsheet["EDFD"]:Unit["SC-V-010.NC6"]:ModelVariable</t>
  </si>
  <si>
    <t>EDFeedPI8</t>
  </si>
  <si>
    <t>FS:Subflowsheet["SAR"]:Subflowsheet["EDSULFO"]:Subflowsheet["EDFD"]:Unit["SC-V-010.PI8"]:ModelVariable</t>
  </si>
  <si>
    <t>EDFeedBZ</t>
  </si>
  <si>
    <t>FS:Subflowsheet["SAR"]:Subflowsheet["EDSULFO"]:Subflowsheet["EDFD"]:Unit["SC-V-010.BNZ"]:ModelVariable</t>
  </si>
  <si>
    <t>EDFeedNC7</t>
  </si>
  <si>
    <t>FS:Subflowsheet["SAR"]:Subflowsheet["EDSULFO"]:Subflowsheet["EDFD"]:Unit["SC-V-010.NC7"]:ModelVariable</t>
  </si>
  <si>
    <t>EDFeedPC7</t>
  </si>
  <si>
    <t>FS:Subflowsheet["SAR"]:Subflowsheet["EDSULFO"]:Subflowsheet["EDFD"]:Unit["SC-V-010.PC7"]:ModelVariable</t>
  </si>
  <si>
    <t>EDFeedNC8</t>
  </si>
  <si>
    <t>FS:Subflowsheet["SAR"]:Subflowsheet["EDSULFO"]:Subflowsheet["EDFD"]:Unit["SC-V-010.NC8"]:ModelVariable</t>
  </si>
  <si>
    <t>EDFeedPC8</t>
  </si>
  <si>
    <t>FS:Subflowsheet["SAR"]:Subflowsheet["EDSULFO"]:Subflowsheet["EDFD"]:Unit["SC-V-010.PC8"]:ModelVariable</t>
  </si>
  <si>
    <t>EDFeedPI9PLUS</t>
  </si>
  <si>
    <t>FS:Subflowsheet["SAR"]:Subflowsheet["EDSULFO"]:Subflowsheet["EDFD"]:Unit["SC-V-010.PI9PLUS"]:ModelVariable</t>
  </si>
  <si>
    <t>EDFeedNC9PLUS</t>
  </si>
  <si>
    <t>FS:Subflowsheet["SAR"]:Subflowsheet["EDSULFO"]:Subflowsheet["EDFD"]:Unit["SC-V-010.NC9PLUS"]:ModelVariable</t>
  </si>
  <si>
    <t>EDFeedAC8</t>
  </si>
  <si>
    <t>FS:Subflowsheet["SAR"]:Subflowsheet["EDSULFO"]:Subflowsheet["EDFD"]:Unit["SC-V-010.AC8"]:ModelVariable</t>
  </si>
  <si>
    <t>EDFeedPC9PLUS</t>
  </si>
  <si>
    <t>FS:Subflowsheet["SAR"]:Subflowsheet["EDSULFO"]:Subflowsheet["EDFD"]:Unit["SC-V-010.PC9PLUS"]:ModelVariable</t>
  </si>
  <si>
    <t>EDFeedAC9PLUS</t>
  </si>
  <si>
    <t>FS:Subflowsheet["SAR"]:Subflowsheet["EDSULFO"]:Subflowsheet["EDFD"]:Unit["SC-V-010.AC9PLUS"]:ModelVariable</t>
  </si>
  <si>
    <t>SulfFeedPI4</t>
  </si>
  <si>
    <t>FS:Subflowsheet["SAR"]:Subflowsheet["EDSULFO"]:Subflowsheet["SULFD"]:Unit["SC-T-17.PI4"]:ModelVariable</t>
  </si>
  <si>
    <t>SulfFeedPC4</t>
  </si>
  <si>
    <t>FS:Subflowsheet["SAR"]:Subflowsheet["EDSULFO"]:Subflowsheet["SULFD"]:Unit["SC-T-17.PC4"]:ModelVariable</t>
  </si>
  <si>
    <t>SulfFeedPI5</t>
  </si>
  <si>
    <t>FS:Subflowsheet["SAR"]:Subflowsheet["EDSULFO"]:Subflowsheet["SULFD"]:Unit["SC-T-17.PI5"]:ModelVariable</t>
  </si>
  <si>
    <t>SulfFeedOC5</t>
  </si>
  <si>
    <t>FS:Subflowsheet["SAR"]:Subflowsheet["EDSULFO"]:Subflowsheet["SULFD"]:Unit["SC-T-17.OC5"]:ModelVariable</t>
  </si>
  <si>
    <t>SulfFeedNC5</t>
  </si>
  <si>
    <t>FS:Subflowsheet["SAR"]:Subflowsheet["EDSULFO"]:Subflowsheet["SULFD"]:Unit["SC-T-17.NC5"]:ModelVariable</t>
  </si>
  <si>
    <t>SulfFeedPC5</t>
  </si>
  <si>
    <t>FS:Subflowsheet["SAR"]:Subflowsheet["EDSULFO"]:Subflowsheet["SULFD"]:Unit["SC-T-17.PC5"]:ModelVariable</t>
  </si>
  <si>
    <t>SulfFeedPI6</t>
  </si>
  <si>
    <t>FS:Subflowsheet["SAR"]:Subflowsheet["EDSULFO"]:Subflowsheet["SULFD"]:Unit["SC-T-17.PI6"]:ModelVariable</t>
  </si>
  <si>
    <t>SulfFeedOC6</t>
  </si>
  <si>
    <t>FS:Subflowsheet["SAR"]:Subflowsheet["EDSULFO"]:Subflowsheet["SULFD"]:Unit["SC-T-17.OC6"]:ModelVariable</t>
  </si>
  <si>
    <t>SulfFeedNC6</t>
  </si>
  <si>
    <t>FS:Subflowsheet["SAR"]:Subflowsheet["EDSULFO"]:Subflowsheet["SULFD"]:Unit["SC-T-17.NC6"]:ModelVariable</t>
  </si>
  <si>
    <t>SulfFeedBZ</t>
  </si>
  <si>
    <t>FS:Subflowsheet["SAR"]:Subflowsheet["EDSULFO"]:Subflowsheet["SULFD"]:Unit["SC-T-17.BNZ"]:ModelVariable</t>
  </si>
  <si>
    <t>SulfFeedPC6</t>
  </si>
  <si>
    <t>FS:Subflowsheet["SAR"]:Subflowsheet["EDSULFO"]:Subflowsheet["SULFD"]:Unit["SC-T-17.PC6"]:ModelVariable</t>
  </si>
  <si>
    <t>SulfFeedPI7</t>
  </si>
  <si>
    <t>FS:Subflowsheet["SAR"]:Subflowsheet["EDSULFO"]:Subflowsheet["SULFD"]:Unit["SC-T-17.PI7"]:ModelVariable</t>
  </si>
  <si>
    <t>SulfFeedOC7</t>
  </si>
  <si>
    <t>FS:Subflowsheet["SAR"]:Subflowsheet["EDSULFO"]:Subflowsheet["SULFD"]:Unit["SC-T-17.OC7"]:ModelVariable</t>
  </si>
  <si>
    <t>SulfFeedNC7</t>
  </si>
  <si>
    <t>FS:Subflowsheet["SAR"]:Subflowsheet["EDSULFO"]:Subflowsheet["SULFD"]:Unit["SC-T-17.NC7"]:ModelVariable</t>
  </si>
  <si>
    <t>SulfFeedPC7</t>
  </si>
  <si>
    <t>FS:Subflowsheet["SAR"]:Subflowsheet["EDSULFO"]:Subflowsheet["SULFD"]:Unit["SC-T-17.PC7"]:ModelVariable</t>
  </si>
  <si>
    <t>SulfFeedPI8</t>
  </si>
  <si>
    <t>FS:Subflowsheet["SAR"]:Subflowsheet["EDSULFO"]:Subflowsheet["SULFD"]:Unit["SC-T-17.PI8"]:ModelVariable</t>
  </si>
  <si>
    <t>SulfFeedNC8</t>
  </si>
  <si>
    <t>FS:Subflowsheet["SAR"]:Subflowsheet["EDSULFO"]:Subflowsheet["SULFD"]:Unit["SC-T-17.NC8"]:ModelVariable</t>
  </si>
  <si>
    <t>SulfFeedAC8</t>
  </si>
  <si>
    <t>FS:Subflowsheet["SAR"]:Subflowsheet["EDSULFO"]:Subflowsheet["SULFD"]:Unit["SC-T-17.AC8"]:ModelVariable</t>
  </si>
  <si>
    <t>SulfFeedPC8</t>
  </si>
  <si>
    <t>FS:Subflowsheet["SAR"]:Subflowsheet["EDSULFO"]:Subflowsheet["SULFD"]:Unit["SC-T-17.PC8"]:ModelVariable</t>
  </si>
  <si>
    <t>SulfFeedPC9PLUS</t>
  </si>
  <si>
    <t>FS:Subflowsheet["SAR"]:Subflowsheet["EDSULFO"]:Subflowsheet["SULFD"]:Unit["SC-T-17.PC9PLUS"]:ModelVariable</t>
  </si>
  <si>
    <t>SulfFeedAC9PLUS</t>
  </si>
  <si>
    <t>FS:Subflowsheet["SAR"]:Subflowsheet["EDSULFO"]:Subflowsheet["SULFD"]:Unit["SC-T-17.AC9PLUS"]:ModelVariable</t>
  </si>
  <si>
    <t>SulfFeedPI9PLUS</t>
  </si>
  <si>
    <t>FS:Subflowsheet["SAR"]:Subflowsheet["EDSULFO"]:Subflowsheet["SULFD"]:Unit["SC-T-17.PI9PLUS"]:ModelVariable</t>
  </si>
  <si>
    <t>SulfFeedNC9PLUS</t>
  </si>
  <si>
    <t>FS:Subflowsheet["SAR"]:Subflowsheet["EDSULFO"]:Subflowsheet["SULFD"]:Unit["SC-T-17.NC9PLUS"]:ModelVariable</t>
  </si>
  <si>
    <t>EDFdAnalyC6NA</t>
  </si>
  <si>
    <t>FS:Subflowsheet["SAR"]:Subflowsheet["EDSULFO"]:Subflowsheet["EDFD"]:Unit["VAI001A"]:ModelVariable</t>
  </si>
  <si>
    <t>EDFdAnalyBZ</t>
  </si>
  <si>
    <t>FS:Subflowsheet["SAR"]:Subflowsheet["EDSULFO"]:Subflowsheet["EDFD"]:Unit["VAI001B"]:ModelVariable</t>
  </si>
  <si>
    <t>EDFdAnalyC7NA</t>
  </si>
  <si>
    <t>FS:Subflowsheet["SAR"]:Subflowsheet["EDSULFO"]:Subflowsheet["EDFD"]:Unit["VAI001C"]:ModelVariable</t>
  </si>
  <si>
    <t>EDFdAnalyMCH</t>
  </si>
  <si>
    <t>FS:Subflowsheet["SAR"]:Subflowsheet["EDSULFO"]:Subflowsheet["EDFD"]:Unit["VAI001D"]:ModelVariable</t>
  </si>
  <si>
    <t>EDFdAnalyTOL</t>
  </si>
  <si>
    <t>FS:Subflowsheet["SAR"]:Subflowsheet["EDSULFO"]:Subflowsheet["EDFD"]:Unit["VAI001E"]:ModelVariable</t>
  </si>
  <si>
    <t>EDFdAnalyC8NA</t>
  </si>
  <si>
    <t>FS:Subflowsheet["SAR"]:Subflowsheet["EDSULFO"]:Subflowsheet["EDFD"]:Unit["VAI001F"]:ModelVariable</t>
  </si>
  <si>
    <t>EDFdAnalyC5NA</t>
  </si>
  <si>
    <t>FS:Subflowsheet["SAR"]:Subflowsheet["EDSULFO"]:Subflowsheet["EDFD"]:Unit["VAI001G"]:ModelVariable</t>
  </si>
  <si>
    <t>EDFdAnalyA8</t>
  </si>
  <si>
    <t>FS:Subflowsheet["SAR"]:Subflowsheet["EDSULFO"]:Subflowsheet["EDFD"]:Unit["VAI001H"]:ModelVariable</t>
  </si>
  <si>
    <t>FT30OHA9</t>
  </si>
  <si>
    <t>FS:Subflowsheet["SAR"]:Subflowsheet["FT30"]:Unit["FAI001J"]:ModelVariable</t>
  </si>
  <si>
    <t>FE14OutletTemp</t>
  </si>
  <si>
    <t>FS:Subflowsheet["SAR"]:Subflowsheet["FT30"]:Unit["FTC021"]:ModelVariable</t>
  </si>
  <si>
    <t>FT30OHPres</t>
  </si>
  <si>
    <t>FS:Subflowsheet["SAR"]:Subflowsheet["FT30"]:Unit["FPC011"]:ModelVariable</t>
  </si>
  <si>
    <t>FT30SCFlow</t>
  </si>
  <si>
    <t>FS:Subflowsheet["SAR"]:Subflowsheet["FT30"]:Unit["FFC024"]:ModelVariable</t>
  </si>
  <si>
    <t>FT30SCA8</t>
  </si>
  <si>
    <t>FS:Subflowsheet["SAR"]:Subflowsheet["FT30"]:Unit["FAI006A"]:ModelVariable</t>
  </si>
  <si>
    <t>FT30OHMX</t>
  </si>
  <si>
    <t>FS:Subflowsheet["SAR"]:Unit["FFC179"]:ModelVariable</t>
  </si>
  <si>
    <t>TPProductFlow</t>
  </si>
  <si>
    <t>FS:Subflowsheet["SAR"]:Subflowsheet["VT70VT80"]:Subflowsheet["JARTP"]:Unit["VFC104_INPUT"]:ModelVariable</t>
  </si>
  <si>
    <t>TPProductBz</t>
  </si>
  <si>
    <t>FS:Subflowsheet["SAR"]:Subflowsheet["VT70VT80"]:Subflowsheet["JARTP"]:Unit["JARTP_labAC6"]:ModelVariable</t>
  </si>
  <si>
    <t>TPProductTol</t>
  </si>
  <si>
    <t>FS:Subflowsheet["SAR"]:Subflowsheet["VT70VT80"]:Subflowsheet["JARTP"]:Unit["JARTP_labAC7"]:ModelVariable</t>
  </si>
  <si>
    <t>TPProductXyl</t>
  </si>
  <si>
    <t>FS:Subflowsheet["SAR"]:Subflowsheet["VT70VT80"]:Subflowsheet["JARTP"]:Unit["JARTP_labXYL"]:ModelVariable</t>
  </si>
  <si>
    <t>TPProductEB</t>
  </si>
  <si>
    <t>FS:Subflowsheet["SAR"]:Subflowsheet["VT70VT80"]:Subflowsheet["JARTP"]:Unit["JARTP_labEB"]:ModelVariable</t>
  </si>
  <si>
    <t>TPProductMEB</t>
  </si>
  <si>
    <t>FS:Subflowsheet["SAR"]:Subflowsheet["VT70VT80"]:Subflowsheet["JARTP"]:Unit["JARTP_labMEB"]:ModelVariable</t>
  </si>
  <si>
    <t>TPProductDMEB</t>
  </si>
  <si>
    <t>FS:Subflowsheet["SAR"]:Subflowsheet["VT70VT80"]:Subflowsheet["JARTP"]:Unit["JARTP_labDMEB"]:ModelVariable</t>
  </si>
  <si>
    <t>TPProductTriMB</t>
  </si>
  <si>
    <t>FS:Subflowsheet["SAR"]:Subflowsheet["VT70VT80"]:Subflowsheet["JARTP"]:Unit["JARTP_labTRIMEB"]:ModelVariable</t>
  </si>
  <si>
    <t>TPProductTetMB</t>
  </si>
  <si>
    <t>FS:Subflowsheet["SAR"]:Subflowsheet["VT70VT80"]:Subflowsheet["JARTP"]:Unit["JARTP_labTETMEB"]:ModelVariable</t>
  </si>
  <si>
    <t>TPProductA11minus</t>
  </si>
  <si>
    <t>FS:Subflowsheet["SAR"]:Subflowsheet["VT70VT80"]:Subflowsheet["JARTP"]:Unit["JARTP_labA11LBP"]:ModelVariable</t>
  </si>
  <si>
    <t>TPProductA11plus</t>
  </si>
  <si>
    <t>FS:Subflowsheet["SAR"]:Subflowsheet["VT70VT80"]:Subflowsheet["JARTP"]:Unit["JARTP_labA11HBP"]:ModelVariable</t>
  </si>
  <si>
    <t>VT70SDTol</t>
  </si>
  <si>
    <t>FS:Subflowsheet["SAR"]:Subflowsheet["VT70VT80"]:Unit["VAI100C"]:ModelVariable</t>
  </si>
  <si>
    <t>VT80OHBz</t>
  </si>
  <si>
    <t>FS:Subflowsheet["SAR"]:Subflowsheet["VT70VT80"]:Unit["VAI101A"]:ModelVariable</t>
  </si>
  <si>
    <t>VT80OHEB</t>
  </si>
  <si>
    <t>FS:Subflowsheet["SAR"]:Subflowsheet["VT70VT80"]:Unit["VAI101C"]:ModelVariable</t>
  </si>
  <si>
    <t>VT80BtmTol</t>
  </si>
  <si>
    <t>FS:Subflowsheet["SAR"]:Subflowsheet["VT70VT80"]:Unit["VAI102A"]:ModelVariable</t>
  </si>
  <si>
    <t>VT80BtmTemp</t>
  </si>
  <si>
    <t>FS:Subflowsheet["SAR"]:Subflowsheet["VT70VT80"]:Unit["VTI135"]:ModelVariable</t>
  </si>
  <si>
    <t>ParexPdtPurity</t>
  </si>
  <si>
    <t>FS:Subflowsheet["SAR"]:Subflowsheet["SPAREX"]:Unit["XAI014D"]:ModelVariable</t>
  </si>
  <si>
    <t>ParexPdtTol</t>
  </si>
  <si>
    <t>FS:Subflowsheet["SAR"]:Subflowsheet["SPAREX"]:Unit["XAI014B"]:ModelVariable</t>
  </si>
  <si>
    <t>XT80OHFlow</t>
  </si>
  <si>
    <t>FS:Subflowsheet["SAR"]:Subflowsheet["SPAREX"]:Unit["XFC048"]:ModelVariable</t>
  </si>
  <si>
    <t>ParexFeedTemp</t>
  </si>
  <si>
    <t>FS:Subflowsheet["SAR"]:Subflowsheet["SPAREX"]:Subflowsheet["SPAREXFD"]:Unit["XTI031"]:ModelVariable</t>
  </si>
  <si>
    <t>H2makeupH2</t>
  </si>
  <si>
    <t>FS:Subflowsheet["SAR"]:Subflowsheet["SISO"]:Subflowsheet["SubFS_SISOM"]:Unit["SISOH2_LAB"]:Unit["SC-A-07.H2"]:ModelVariable</t>
  </si>
  <si>
    <t>H2makeupMethane</t>
  </si>
  <si>
    <t>FS:Subflowsheet["SAR"]:Subflowsheet["SISO"]:Subflowsheet["SubFS_SISOM"]:Unit["SISOH2_LAB"]:Unit["SC-A-07.C1"]:ModelVariable</t>
  </si>
  <si>
    <t>H2makeupEthane</t>
  </si>
  <si>
    <t>FS:Subflowsheet["SAR"]:Subflowsheet["SISO"]:Subflowsheet["SubFS_SISOM"]:Unit["SISOH2_LAB"]:Unit["SC-A-07.C2"]:ModelVariable</t>
  </si>
  <si>
    <t>H2makeupPropane</t>
  </si>
  <si>
    <t>FS:Subflowsheet["SAR"]:Subflowsheet["SISO"]:Subflowsheet["SubFS_SISOM"]:Unit["SISOH2_LAB"]:Unit["SC-A-07.C3"]:ModelVariable</t>
  </si>
  <si>
    <t>H2makeupiC4</t>
  </si>
  <si>
    <t>FS:Subflowsheet["SAR"]:Subflowsheet["SISO"]:Subflowsheet["SubFS_SISOM"]:Unit["SISOH2_LAB"]:Unit["SC-A-07.IC4"]:ModelVariable</t>
  </si>
  <si>
    <t>H2makeupnC4</t>
  </si>
  <si>
    <t>FS:Subflowsheet["SAR"]:Subflowsheet["SISO"]:Subflowsheet["SubFS_SISOM"]:Unit["SISOH2_LAB"]:Unit["SC-A-07.NC4"]:ModelVariable</t>
  </si>
  <si>
    <t>H2makeupiC5</t>
  </si>
  <si>
    <t>FS:Subflowsheet["SAR"]:Subflowsheet["SISO"]:Subflowsheet["SubFS_SISOM"]:Unit["SISOH2_LAB"]:Unit["SC-A-07.IC5"]:ModelVariable</t>
  </si>
  <si>
    <t>H2makeupnC5</t>
  </si>
  <si>
    <t>FS:Subflowsheet["SAR"]:Subflowsheet["SISO"]:Subflowsheet["SubFS_SISOM"]:Unit["SISOH2_LAB"]:Unit["SC-A-07.NC5"]:ModelVariable</t>
  </si>
  <si>
    <t>IsomH2Ratio</t>
  </si>
  <si>
    <t>FS:Subflowsheet["SAR"]:Subflowsheet["SISO"]:Subflowsheet["SubFS_SISOM"]:Unit["ARK002"]:ModelVariable</t>
  </si>
  <si>
    <t>AR40Temp</t>
  </si>
  <si>
    <t>FS:Subflowsheet["SAR"]:Subflowsheet["SISO"]:Subflowsheet["SubFS_SISOM"]:Unit["ATC001"]:ModelVariable</t>
  </si>
  <si>
    <t>FS:Subflowsheet["SAR"]:Subflowsheet["SISO"]:Subflowsheet["SubFS_SISOM"]:Unit["AAI003Z_EBC"]:ModelVariable</t>
  </si>
  <si>
    <t>AD45Temp</t>
  </si>
  <si>
    <t>FS:Subflowsheet["SAR"]:Subflowsheet["SISO"]:Subflowsheet["SubFS_SISOM"]:Unit["ATC007"]:ModelVariable</t>
  </si>
  <si>
    <t>AD45Pres</t>
  </si>
  <si>
    <t>FS:Subflowsheet["SAR"]:Subflowsheet["SISO"]:Subflowsheet["SubFS_SISOM"]:Unit["APC006"]:ModelVariable</t>
  </si>
  <si>
    <t>RecyGasH2</t>
  </si>
  <si>
    <t>FS:Subflowsheet["SAR"]:Subflowsheet["SISO"]:Subflowsheet["SubFS_SISOM"]:Unit["AAI001"]:ModelVariable</t>
  </si>
  <si>
    <t>AD45OffgasFG</t>
  </si>
  <si>
    <t>FS:Subflowsheet["SAR"]:Subflowsheet["SISO"]:Subflowsheet["SubFS_SISOM"]:Unit["AFI006"]:ModelVariable</t>
  </si>
  <si>
    <t>AE42HotsideTemp</t>
  </si>
  <si>
    <t>FS:Subflowsheet["SAR"]:Subflowsheet["SISO"]:Subflowsheet["SubFS_SISOM"]:Unit["ATI010"]:ModelVariable</t>
  </si>
  <si>
    <t>AE49ColdsideTemp</t>
  </si>
  <si>
    <t>FS:Subflowsheet["SAR"]:Subflowsheet["SISO"]:Subflowsheet["SubFS_SISOM"]:Unit["ATI004"]:ModelVariable</t>
  </si>
  <si>
    <t>AE46HotsideTemp</t>
  </si>
  <si>
    <t>FS:Subflowsheet["SAR"]:Subflowsheet["SISO"]:Unit["ATC020"]:ModelVariable</t>
  </si>
  <si>
    <t>AE43ColdsideTemp</t>
  </si>
  <si>
    <t>FS:Subflowsheet["SAR"]:Subflowsheet["SISO"]:Unit["ATI029"]:ModelVariable</t>
  </si>
  <si>
    <t>AE47HotsideTemp</t>
  </si>
  <si>
    <t>FS:Subflowsheet["SAR"]:Subflowsheet["SISO"]:Unit["ATI022"]:ModelVariable</t>
  </si>
  <si>
    <t>AT40OHPres</t>
  </si>
  <si>
    <t>FS:Subflowsheet["SAR"]:Subflowsheet["SISO"]:Unit["APC015"]:ModelVariable</t>
  </si>
  <si>
    <t>AT40BtmPres</t>
  </si>
  <si>
    <t>FS:Subflowsheet["SAR"]:Subflowsheet["SISO"]:Unit["API014"]:ModelVariable</t>
  </si>
  <si>
    <t>AT40RefluxTemp</t>
  </si>
  <si>
    <t>FS:Subflowsheet["SAR"]:Subflowsheet["SISO"]:Unit["ATI034"]:ModelVariable</t>
  </si>
  <si>
    <t>AT40OHA8</t>
  </si>
  <si>
    <t>FS:Subflowsheet["SAR"]:Subflowsheet["SISO"]:Unit["AAI008G"]:ModelVariable</t>
  </si>
  <si>
    <t>AT40BtmTol</t>
  </si>
  <si>
    <t>FS:Subflowsheet["SAR"]:Subflowsheet["SISO"]:Unit["AAI007B"]:ModelVariable</t>
  </si>
  <si>
    <t>IsomFdRate</t>
  </si>
  <si>
    <t>FS:Subflowsheet["SAR"]:Unit["AFC100"]:ModelVariable</t>
  </si>
  <si>
    <t>FS:Subflowsheet["SAR"]:Subflowsheet["SLPI"]:Unit["ARK100"]:ModelVariable</t>
  </si>
  <si>
    <t>AR41Pres</t>
  </si>
  <si>
    <t>FS:Subflowsheet["SAR"]:Subflowsheet["SLPI"]:Unit["APC201"]:ModelVariable</t>
  </si>
  <si>
    <t>AR41Temp</t>
  </si>
  <si>
    <t>FS:Subflowsheet["SAR"]:Subflowsheet["SLPI"]:Unit["ATC200"]:ModelVariable</t>
  </si>
  <si>
    <t>SUFFlow</t>
  </si>
  <si>
    <t>FS:Subflowsheet["SAR"]:Stream["SPSC_SUF"]:Flow["StdLiqVol"]</t>
  </si>
  <si>
    <t>XRFFlow</t>
  </si>
  <si>
    <t>FS:Subflowsheet["SAR"]:Stream["SPSC_XRF"]:Flow["StdLiqVol"]</t>
  </si>
  <si>
    <t>SUFC5</t>
  </si>
  <si>
    <t>FS:Subflowsheet["SAR"]:Stream["SPSC_SUF"]:Composition["Mass","PENTANE"]</t>
  </si>
  <si>
    <t>SUFC6</t>
  </si>
  <si>
    <t>FS:Subflowsheet["SAR"]:Stream["SPSC_SUF"]:Composition["Mass","3MPENTAN"]</t>
  </si>
  <si>
    <t>SUFAC6</t>
  </si>
  <si>
    <t>FS:Subflowsheet["SAR"]:Stream["SPSC_SUF"]:Composition["Mass","BENZENE"]</t>
  </si>
  <si>
    <t>SUFC7</t>
  </si>
  <si>
    <t>FS:Subflowsheet["SAR"]:Stream["SPSC_SUF"]:Composition["Mass","3MHXAN"]</t>
  </si>
  <si>
    <t>SUFC8</t>
  </si>
  <si>
    <t>FS:Subflowsheet["SAR"]:Stream["SPSC_SUF"]:Composition["Mass","OCTANE"]</t>
  </si>
  <si>
    <t>SUFAC7</t>
  </si>
  <si>
    <t>FS:Subflowsheet["SAR"]:Stream["SPSC_SUF"]:Composition["Mass","TOLUENE"]</t>
  </si>
  <si>
    <t>SUFEBZ</t>
  </si>
  <si>
    <t>FS:Subflowsheet["SAR"]:Stream["SPSC_SUF"]:Composition["Mass","EBENZENE"]</t>
  </si>
  <si>
    <t>SUFPXY</t>
  </si>
  <si>
    <t>FS:Subflowsheet["SAR"]:Stream["SPSC_SUF"]:Composition["Mass","PXYLENE"]</t>
  </si>
  <si>
    <t>SUFMXY</t>
  </si>
  <si>
    <t>FS:Subflowsheet["SAR"]:Stream["SPSC_SUF"]:Composition["Mass","MXYLENE"]</t>
  </si>
  <si>
    <t>SUFOXY</t>
  </si>
  <si>
    <t>FS:Subflowsheet["SAR"]:Stream["SPSC_SUF"]:Composition["Mass","OXYLENE"]</t>
  </si>
  <si>
    <t>XRFAC6</t>
  </si>
  <si>
    <t>FS:Subflowsheet["SAR"]:Stream["SPSC_XRF"]:Composition["Mass","BENZENE"]</t>
  </si>
  <si>
    <t>XRFAC7</t>
  </si>
  <si>
    <t>FS:Subflowsheet["SAR"]:Stream["SPSC_XRF"]:Composition["Mass","TOLUENE"]</t>
  </si>
  <si>
    <t>XRFC8NA</t>
  </si>
  <si>
    <t>FS:Subflowsheet["SAR"]:Stream["SPSC_XRF"]:Composition["Mass","OCTANE"]</t>
  </si>
  <si>
    <t>XRFEBZ</t>
  </si>
  <si>
    <t>FS:Subflowsheet["SAR"]:Stream["SPSC_XRF"]:Composition["Mass","EBENZENE"]</t>
  </si>
  <si>
    <t>XRFPXY</t>
  </si>
  <si>
    <t>FS:Subflowsheet["SAR"]:Stream["SPSC_XRF"]:Composition["Mass","PXYLENE"]</t>
  </si>
  <si>
    <t>XRFMXY</t>
  </si>
  <si>
    <t>FS:Subflowsheet["SAR"]:Stream["SPSC_XRF"]:Composition["Mass","OXYLENE"]</t>
  </si>
  <si>
    <t>XRFOXY</t>
  </si>
  <si>
    <t>FS:Subflowsheet["SAR"]:Stream["SPSC_XRF"]:Composition["Mass","MXYLENE"]</t>
  </si>
  <si>
    <t>XRFC9</t>
  </si>
  <si>
    <t>FS:Subflowsheet["SAR"]:Stream["SPSC_XRF"]:Composition["Mass","4MOCTN"]</t>
  </si>
  <si>
    <t>XRFAC9</t>
  </si>
  <si>
    <t>FS:Subflowsheet["SAR"]:Stream["SPSC_XRF"]:Composition["Mass","1M3EBNZN"]</t>
  </si>
  <si>
    <t>XRFC10</t>
  </si>
  <si>
    <t>FS:Subflowsheet["SAR"]:Stream["SPSC_XRF"]:Composition["Mass","3MNONANE"]</t>
  </si>
  <si>
    <t>XRFA10</t>
  </si>
  <si>
    <t>FS:Subflowsheet["SAR"]:Stream["SPSC_XRF"]:Composition["Mass","TMBZ"]</t>
  </si>
  <si>
    <t>SPSCFul</t>
  </si>
  <si>
    <t>FS:Subflowsheet["SAR"]:Subflowsheet["EDSULFO"]:Unit["SULFO_PIMS_SSUF"]:PredictedVariable["UBALFul"]</t>
  </si>
  <si>
    <t>EDBFlow</t>
  </si>
  <si>
    <t>FS:Subflowsheet["SAR"]:Stream["EDPIMS_EDB"]:Flow["StdLiqVol"]</t>
  </si>
  <si>
    <t>EDOFlow</t>
  </si>
  <si>
    <t>FS:Subflowsheet["SAR"]:Subflowsheet["EDSULFO"]:Stream["EDPIMS_EDO"]:Flow["StdLiqVol"]</t>
  </si>
  <si>
    <t>EXTFlow</t>
  </si>
  <si>
    <t>FS:Subflowsheet["SAR"]:Stream["SULFOPIMS_EXT"]:Flow["StdLiqVol"]</t>
  </si>
  <si>
    <t>EXRFlow</t>
  </si>
  <si>
    <t>FS:Subflowsheet["SAR"]:Subflowsheet["EDSULFO"]:Stream["SULFOPIMS_EXR"]:Flow["StdLiqVol"]</t>
  </si>
  <si>
    <t>EDBAC7</t>
  </si>
  <si>
    <t>FS:Subflowsheet["SAR"]:Stream["EDPIMS_EDB"]:Composition["Mass","TOLUENE"]</t>
  </si>
  <si>
    <t>EDBAC6</t>
  </si>
  <si>
    <t>FS:Subflowsheet["SAR"]:Stream["EDPIMS_EDB"]:Composition["Mass","BENZENE"]</t>
  </si>
  <si>
    <t>SEXDhps</t>
  </si>
  <si>
    <t>FS:Subflowsheet["SAR"]:Subflowsheet["EDSULFO"]:Unit["ED_PIMS_SEXD"]:PredictedVariable["UBALhps"]</t>
  </si>
  <si>
    <t>EXTAC6</t>
  </si>
  <si>
    <t>FS:Subflowsheet["SAR"]:Stream["SULFOPIMS_EXT"]:Composition["Mass","BENZENE"]</t>
  </si>
  <si>
    <t>EXTAC7</t>
  </si>
  <si>
    <t>FS:Subflowsheet["SAR"]:Stream["SULFOPIMS_EXT"]:Composition["Mass","TOLUENE"]</t>
  </si>
  <si>
    <t>TXYFlow</t>
  </si>
  <si>
    <t>FS:Subflowsheet["SAR"]:Subflowsheet["VT70VT80"]:Stream["TPPRODVT70PIMS_LAB"]:Flow["StdLiqVol"]</t>
  </si>
  <si>
    <t>FS:Subflowsheet["SAR"]:Subflowsheet["VT70VT80"]:Stream["SULFOVT70PIMS_LAB"]:Flow["StdLiqVol"]</t>
  </si>
  <si>
    <t>FS:Subflowsheet["SAR"]:Subflowsheet["VT70VT80"]:Stream["EDVT70PIMS_LAB"]:Flow["StdLiqVol"]</t>
  </si>
  <si>
    <t>BZDFlow</t>
  </si>
  <si>
    <t>FS:Subflowsheet["SAR"]:Subflowsheet["VT70VT80"]:Stream["VT80PIMS_BZD"]:Flow["StdLiqVol"]</t>
  </si>
  <si>
    <t>80BFlow</t>
  </si>
  <si>
    <t>FS:Subflowsheet["SAR"]:Stream["VT80PIMS_80B"]:Flow["StdLiqVol"]</t>
  </si>
  <si>
    <t>MGTFlow</t>
  </si>
  <si>
    <t>FS:Subflowsheet["SAR"]:Subflowsheet["VT70VT80"]:Stream["VT80PIMS_MGT"]:Flow["StdLiqVol"]</t>
  </si>
  <si>
    <t>MGTAC6</t>
  </si>
  <si>
    <t>FS:Subflowsheet["SAR"]:Subflowsheet["VT70VT80"]:Stream["VT80PIMS_MGT"]:Composition["Mass","BENZENE"]</t>
  </si>
  <si>
    <t>MGTAC7</t>
  </si>
  <si>
    <t>FS:Subflowsheet["SAR"]:Subflowsheet["VT70VT80"]:Stream["VT80PIMS_MGT"]:Composition["Mass","TOLUENE"]</t>
  </si>
  <si>
    <t>MGTEBZ</t>
  </si>
  <si>
    <t>FS:Subflowsheet["SAR"]:Subflowsheet["VT70VT80"]:Stream["VT80PIMS_MGT"]:Composition["Mass","EBENZENE"]</t>
  </si>
  <si>
    <t>80BAC7</t>
  </si>
  <si>
    <t>FS:Subflowsheet["SAR"]:Stream["VT80PIMS_80B"]:Composition["Mass","TOLUENE"]</t>
  </si>
  <si>
    <t>80BEBZ</t>
  </si>
  <si>
    <t>FS:Subflowsheet["SAR"]:Stream["VT80PIMS_80B"]:Composition["Mass","EBENZENE"]</t>
  </si>
  <si>
    <t>80BPXY</t>
  </si>
  <si>
    <t>FS:Subflowsheet["SAR"]:Stream["VT80PIMS_80B"]:Composition["Mass","PXYLENE"]</t>
  </si>
  <si>
    <t>80BMXY</t>
  </si>
  <si>
    <t>FS:Subflowsheet["SAR"]:Stream["VT80PIMS_80B"]:Composition["Mass","MXYLENE"]</t>
  </si>
  <si>
    <t>80BOXY</t>
  </si>
  <si>
    <t>FS:Subflowsheet["SAR"]:Stream["VT80PIMS_80B"]:Composition["Mass","OXYLENE"]</t>
  </si>
  <si>
    <t>80BAC9</t>
  </si>
  <si>
    <t>FS:Subflowsheet["SAR"]:Stream["VT80PIMS_80B"]:Composition["Mass","1M3EBNZN"]</t>
  </si>
  <si>
    <t>SBTFhps</t>
  </si>
  <si>
    <t>FS:Subflowsheet["SAR"]:Subflowsheet["VT70VT80"]:Unit["VT7080_PIMS_SBTF"]:PredictedVariable["UBALhps"]</t>
  </si>
  <si>
    <t>SBTFmps</t>
  </si>
  <si>
    <t>FS:Subflowsheet["SAR"]:Subflowsheet["VT70VT80"]:Unit["VT7080_PIMS_SBTF"]:PredictedVariable["UBALmps"]</t>
  </si>
  <si>
    <t>PXCFlow</t>
  </si>
  <si>
    <t>FS:Subflowsheet["SAR"]:Stream["FT30PIMS_PXC"]:Flow["StdLiqVol"]</t>
  </si>
  <si>
    <t>XRBFlow</t>
  </si>
  <si>
    <t>FS:Subflowsheet["SAR"]:Stream["FT30PIMS_XRB"]:Flow["StdLiqVol"]</t>
  </si>
  <si>
    <t>PXCAC7</t>
  </si>
  <si>
    <t>FS:Subflowsheet["SAR"]:Stream["FT30PIMS_PXC"]:Composition["Mass","TOLUENE"]</t>
  </si>
  <si>
    <t>PXCEBZ</t>
  </si>
  <si>
    <t>FS:Subflowsheet["SAR"]:Stream["FT30PIMS_PXC"]:Composition["Mass","EBENZENE"]</t>
  </si>
  <si>
    <t>PXCPXY</t>
  </si>
  <si>
    <t>FS:Subflowsheet["SAR"]:Stream["FT30PIMS_PXC"]:Composition["Mass","PXYLENE"]</t>
  </si>
  <si>
    <t>PXCOXY</t>
  </si>
  <si>
    <t>FS:Subflowsheet["SAR"]:Stream["FT30PIMS_PXC"]:Composition["Mass","OXYLENE"]</t>
  </si>
  <si>
    <t>PXCMXY</t>
  </si>
  <si>
    <t>FS:Subflowsheet["SAR"]:Stream["FT30PIMS_PXC"]:Composition["Mass","MXYLENE"]</t>
  </si>
  <si>
    <t>SXSCFul</t>
  </si>
  <si>
    <t>FS:Subflowsheet["SAR"]:Subflowsheet["FT30"]:Unit["FT30_PIMS_SXSC"]:PredictedVariable["UBALFul"]</t>
  </si>
  <si>
    <t>FS:Subflowsheet["SAR"]:Subflowsheet["SPAREX"]:Stream["SPXU_FD"]:Flow["StdLiqVol"]</t>
  </si>
  <si>
    <t>ISFFlow</t>
  </si>
  <si>
    <t>FS:Subflowsheet["SAR"]:Stream["SPXU_ISF"]:Flow["StdLiqVol"]</t>
  </si>
  <si>
    <t>PXOFlow</t>
  </si>
  <si>
    <t>FS:Subflowsheet["SAR"]:Stream["SPXU_PXO_SPSC"]:Flow["StdLiqVol"]</t>
  </si>
  <si>
    <t>PXDFlow</t>
  </si>
  <si>
    <t>FS:Subflowsheet["SAR"]:Subflowsheet["SPAREX"]:Stream["SPAREX_PIMS_PXD"]:Flow["StdLiqVol"]</t>
  </si>
  <si>
    <t>ISFC8R</t>
  </si>
  <si>
    <t>FS:Subflowsheet["SAR"]:Stream["SPXU_ISF"]:Composition["Mass","OCTANE"]</t>
  </si>
  <si>
    <t>ISFEBZ</t>
  </si>
  <si>
    <t>FS:Subflowsheet["SAR"]:Stream["SPXU_ISF"]:Composition["Mass","EBENZENE"]</t>
  </si>
  <si>
    <t>ISFPXY</t>
  </si>
  <si>
    <t>FS:Subflowsheet["SAR"]:Stream["SPXU_ISF"]:Composition["Mass","PXYLENE"]</t>
  </si>
  <si>
    <t>ISFMXY</t>
  </si>
  <si>
    <t>FS:Subflowsheet["SAR"]:Stream["SPXU_ISF"]:Composition["Mass","MXYLENE"]</t>
  </si>
  <si>
    <t>ISFOXY</t>
  </si>
  <si>
    <t>FS:Subflowsheet["SAR"]:Stream["SPXU_ISF"]:Composition["Mass","OXYLENE"]</t>
  </si>
  <si>
    <t>ISFC9R</t>
  </si>
  <si>
    <t>FS:Subflowsheet["SAR"]:Stream["SPXU_ISF"]:Composition["Mass","4MOCTN"]</t>
  </si>
  <si>
    <t>ISFXyl</t>
  </si>
  <si>
    <t>FS:Subflowsheet["SAR"]:Unit["SPXUXYL_CALC"]:ISFXYL</t>
  </si>
  <si>
    <t>PXOAC6</t>
  </si>
  <si>
    <t>FS:Subflowsheet["SAR"]:Stream["SPXU_PXO_SPSC"]:Composition["Mass","BENZENE"]</t>
  </si>
  <si>
    <t>PXOAC7</t>
  </si>
  <si>
    <t>FS:Subflowsheet["SAR"]:Stream["SPXU_PXO_SPSC"]:Composition["Mass","TOLUENE"]</t>
  </si>
  <si>
    <t>PXOC8R</t>
  </si>
  <si>
    <t>FS:Subflowsheet["SAR"]:Stream["SPXU_PXO_SPSC"]:Composition["Mass","OCTANE"]</t>
  </si>
  <si>
    <t>PXOXyl</t>
  </si>
  <si>
    <t>FS:Subflowsheet["SAR"]:Unit["SPXUXYL_CALC"]:PXOXYL</t>
  </si>
  <si>
    <t>ParexFuel</t>
  </si>
  <si>
    <t>FS:Subflowsheet["SAR"]:Subflowsheet["SPAREX"]:Unit["SPAREX_PIMS_SPXU"]:PredictedVariable["UBALFul"]</t>
  </si>
  <si>
    <t>DHOFlow</t>
  </si>
  <si>
    <t>FS:Subflowsheet["SAR"]:Stream["SISO_DHO_SPSC"]:Flow["StdLiqVol"]</t>
  </si>
  <si>
    <t>DHBFlow</t>
  </si>
  <si>
    <t>FS:Subflowsheet["SAR"]:Stream["SISO_DHB"]:Flow["StdLiqVol"]</t>
  </si>
  <si>
    <t>DHOAC6</t>
  </si>
  <si>
    <t>FS:Subflowsheet["SAR"]:Stream["SISO_DHO_SPSC"]:Composition["Mass","BENZENE"]</t>
  </si>
  <si>
    <t>DHOAC7</t>
  </si>
  <si>
    <t>FS:Subflowsheet["SAR"]:Stream["SISO_DHO_SPSC"]:Composition["Mass","TOLUENE"]</t>
  </si>
  <si>
    <t>DHOC8R</t>
  </si>
  <si>
    <t>FS:Subflowsheet["SAR"]:Stream["SISO_DHO_SPSC"]:Composition["Mass","OCTANE"]</t>
  </si>
  <si>
    <t>DHBC8R</t>
  </si>
  <si>
    <t>FS:Subflowsheet["SAR"]:Stream["SISO_DHB"]:Composition["Mass","OCTANE"]</t>
  </si>
  <si>
    <t>DHBEBZ</t>
  </si>
  <si>
    <t>FS:Subflowsheet["SAR"]:Stream["SISO_DHB"]:Composition["Mass","EBENZENE"]</t>
  </si>
  <si>
    <t>DHBPXY</t>
  </si>
  <si>
    <t>FS:Subflowsheet["SAR"]:Stream["SISO_DHB"]:Composition["Mass","PXYLENE"]</t>
  </si>
  <si>
    <t>DHBMXY</t>
  </si>
  <si>
    <t>FS:Subflowsheet["SAR"]:Stream["SISO_DHB"]:Composition["Mass","MXYLENE"]</t>
  </si>
  <si>
    <t>DHBOXY</t>
  </si>
  <si>
    <t>FS:Subflowsheet["SAR"]:Stream["SISO_DHB"]:Composition["Mass","OXYLENE"]</t>
  </si>
  <si>
    <t>DHBC9R</t>
  </si>
  <si>
    <t>FS:Subflowsheet["SAR"]:Stream["SISO_DHB"]:Composition["Mass","4MOCTN"]</t>
  </si>
  <si>
    <t>DHBAC9</t>
  </si>
  <si>
    <t>FS:Subflowsheet["SAR"]:Stream["SISO_DHB"]:Composition["Mass","1M3EBNZN"]</t>
  </si>
  <si>
    <t>DHBAC10</t>
  </si>
  <si>
    <t>FS:Subflowsheet["SAR"]:Stream["SISO_DHB"]:Composition["Mass","TMBZ"]</t>
  </si>
  <si>
    <t>FS:Subflowsheet["SAR"]:Subflowsheet["SISO"]:Unit["SISO_PIMS_SISO"]:PredictedVariable["UBALFul"]</t>
  </si>
  <si>
    <t>LPIFlow</t>
  </si>
  <si>
    <t>FS:Subflowsheet["SAR"]:Stream["SLPI_LPI"]:Flow["StdLiqVol"]</t>
  </si>
  <si>
    <t>LPIC8R</t>
  </si>
  <si>
    <t>FS:Subflowsheet["SAR"]:Stream["SLPI_LPI"]:Composition["Mass","OCTANE"]</t>
  </si>
  <si>
    <t>LPIAC6</t>
  </si>
  <si>
    <t>FS:Subflowsheet["SAR"]:Stream["SLPI_LPI"]:Composition["Mass","BENZENE"]</t>
  </si>
  <si>
    <t>LPIAC7</t>
  </si>
  <si>
    <t>FS:Subflowsheet["SAR"]:Stream["SLPI_LPI"]:Composition["Mass","TOLUENE"]</t>
  </si>
  <si>
    <t>LPIPXY</t>
  </si>
  <si>
    <t>FS:Subflowsheet["SAR"]:Stream["SLPI_LPI"]:Composition["Mass","PXYLENE"]</t>
  </si>
  <si>
    <t>LPIOXY</t>
  </si>
  <si>
    <t>FS:Subflowsheet["SAR"]:Stream["SLPI_LPI"]:Composition["Mass","OXYLENE"]</t>
  </si>
  <si>
    <t>LPIMXY</t>
  </si>
  <si>
    <t>FS:Subflowsheet["SAR"]:Stream["SLPI_LPI"]:Composition["Mass","MXYLENE"]</t>
  </si>
  <si>
    <t>LPIEBZ</t>
  </si>
  <si>
    <t>FS:Subflowsheet["SAR"]:Stream["SLPI_LPI"]:Composition["Mass","EBENZENE"]</t>
  </si>
  <si>
    <t>LPIC9N</t>
  </si>
  <si>
    <t>FS:Subflowsheet["SAR"]:Stream["SLPI_LPI"]:Composition["Mass","4MOCTN"]</t>
  </si>
  <si>
    <t>LPIAC9</t>
  </si>
  <si>
    <t>FS:Subflowsheet["SAR"]:Stream["SLPI_LPI"]:Composition["Mass","1M3EBNZN"]</t>
  </si>
  <si>
    <t>LPIAC10</t>
  </si>
  <si>
    <t>FS:Subflowsheet["SAR"]:Stream["SLPI_LPI"]:Composition["Mass","TMBZ"]</t>
  </si>
  <si>
    <t>FS:Subflowsheet["SAR"]:Subflowsheet["SLPI"]:Unit["LPI_PIMS_SLPI"]:PredictedVariable["UBALFul"]</t>
  </si>
  <si>
    <t>FT10OHFlow</t>
  </si>
  <si>
    <t>FS:Subflowsheet["SAR"]:Subflowsheet["FT10"]:Unit["FFI003"]:ModelVariable</t>
  </si>
  <si>
    <t>FT10OHBz_A</t>
  </si>
  <si>
    <t>FS:Subflowsheet["SAR"]:Subflowsheet["FT10"]:Unit["FAI002B"]:ModelVariable</t>
  </si>
  <si>
    <t>FT10OHTol_A</t>
  </si>
  <si>
    <t>FS:Subflowsheet["SAR"]:Subflowsheet["FT10"]:Unit["FAI002C"]:ModelVariable</t>
  </si>
  <si>
    <t>FT10OHA8_A</t>
  </si>
  <si>
    <t>FT10OHC5NA_L</t>
  </si>
  <si>
    <t>FS:Subflowsheet["SAR"]:Subflowsheet["FT10"]:Unit["SC-F-01.C5NA"]:ModelVariable</t>
  </si>
  <si>
    <t>FT10OHC6NA_L</t>
  </si>
  <si>
    <t>FS:Subflowsheet["SAR"]:Subflowsheet["FT10"]:Unit["SC-F-01.C6NA"]:ModelVariable</t>
  </si>
  <si>
    <t>FT10OHC7NA_L</t>
  </si>
  <si>
    <t>FS:Subflowsheet["SAR"]:Subflowsheet["FT10"]:Unit["SC-F-01.C7NA"]:ModelVariable</t>
  </si>
  <si>
    <t>FT10OHC8NA_L</t>
  </si>
  <si>
    <t>FS:Subflowsheet["SAR"]:Subflowsheet["FT10"]:Unit["SC-F-01.C8NA"]:ModelVariable</t>
  </si>
  <si>
    <t>FT10BtmFlow</t>
  </si>
  <si>
    <t>FS:Subflowsheet["SAR"]:Subflowsheet["FT10"]:Unit["FFI001"]:ModelVariable</t>
  </si>
  <si>
    <t>FS:Subflowsheet["SAR"]:Subflowsheet["FT10"]:Unit["FAI003B"]:ModelVariable</t>
  </si>
  <si>
    <t>FS:Subflowsheet["SAR"]:Subflowsheet["FT10"]:Unit["FAI003C"]:ModelVariable</t>
  </si>
  <si>
    <t>FS:Subflowsheet["SAR"]:Subflowsheet["FT10"]:Unit["FAI003D"]:ModelVariable</t>
  </si>
  <si>
    <t>FS:Subflowsheet["SAR"]:Subflowsheet["FT10"]:Unit["FAI003E"]:ModelVariable</t>
  </si>
  <si>
    <t>FS:Subflowsheet["SAR"]:Subflowsheet["FT10"]:Unit["FAI003F"]:ModelVariable</t>
  </si>
  <si>
    <t>FS:Subflowsheet["SAR"]:Subflowsheet["FT10"]:Unit["SC-F-02.A9"]:ModelVariable</t>
  </si>
  <si>
    <t>FS:Subflowsheet["SAR"]:Subflowsheet["FT10"]:Unit["SC-F-02.C9NA"]:ModelVariable</t>
  </si>
  <si>
    <t>FS:Subflowsheet["SAR"]:Subflowsheet["FT10"]:Unit["SC-F-02.A10"]:ModelVariable</t>
  </si>
  <si>
    <t>FS:Subflowsheet["SAR"]:Subflowsheet["FT10"]:Unit["SC-F-02.C10NA"]:ModelVariable</t>
  </si>
  <si>
    <t>EDExtFlow</t>
  </si>
  <si>
    <t>FS:Subflowsheet["SAR"]:Subflowsheet["EDSULFO"]:Unit["VFI100"]:ModelVariable</t>
  </si>
  <si>
    <t>EDRaffFlow</t>
  </si>
  <si>
    <t>FS:Subflowsheet["SAR"]:Subflowsheet["EDSULFO"]:Unit["VFC007"]:ModelVariable</t>
  </si>
  <si>
    <t>FS:Subflowsheet["SAR"]:Subflowsheet["EDSULFO"]:Unit["VAI002A"]:ModelVariable</t>
  </si>
  <si>
    <t>SulfExtFlow</t>
  </si>
  <si>
    <t>FS:Subflowsheet["SAR"]:Subflowsheet["EDSULFO"]:Unit["SFI023"]:ModelVariable</t>
  </si>
  <si>
    <t>SulfRaffFlow</t>
  </si>
  <si>
    <t>FS:Subflowsheet["SAR"]:Subflowsheet["EDSULFO"]:Unit["SFI033"]:ModelVariable</t>
  </si>
  <si>
    <t>FS:Subflowsheet["SAR"]:Subflowsheet["EDSULFO"]:Unit["VAI004D"]:ModelVariable</t>
  </si>
  <si>
    <t>FS:Subflowsheet["SAR"]:Subflowsheet["EDSULFO"]:Unit["VAI004F"]:ModelVariable</t>
  </si>
  <si>
    <t>FS:Subflowsheet["SAR"]:Subflowsheet["EDSULFO"]:Unit["SC-S-10.BZ"]:ModelVariable</t>
  </si>
  <si>
    <t>FS:Subflowsheet["SAR"]:Subflowsheet["EDSULFO"]:Unit["SC-S-10.TOL"]:ModelVariable</t>
  </si>
  <si>
    <t>BzProductFlow</t>
  </si>
  <si>
    <t>FS:Subflowsheet["SAR"]:Subflowsheet["VT70VT80"]:Unit["VFC111"]:ModelVariable</t>
  </si>
  <si>
    <t>TolProductFlow</t>
  </si>
  <si>
    <t>FS:Subflowsheet["SAR"]:Subflowsheet["VT70VT80"]:Unit["VFC118"]:ModelVariable</t>
  </si>
  <si>
    <t>VT80BtmFlow</t>
  </si>
  <si>
    <t>FS:Subflowsheet["SAR"]:Subflowsheet["VT70VT80"]:Unit["VFC116"]:ModelVariable</t>
  </si>
  <si>
    <t>VT70BtmFlow</t>
  </si>
  <si>
    <t>FS:Subflowsheet["SAR"]:Subflowsheet["VT70VT80"]:Unit["VFC108"]:ModelVariable</t>
  </si>
  <si>
    <t>BzPurity</t>
  </si>
  <si>
    <t>FS:Subflowsheet["SAR"]:Subflowsheet["VT70VT80"]:Unit["VAJ100"]:ModelVariable</t>
  </si>
  <si>
    <t>TolPurity</t>
  </si>
  <si>
    <t>FS:Subflowsheet["SAR"]:Subflowsheet["VT70VT80"]:Unit["VAJ101"]:ModelVariable</t>
  </si>
  <si>
    <t>FS:Subflowsheet["SAR"]:Unit["SC-V-006.XYL"]:ModelVariable</t>
  </si>
  <si>
    <t>FS:Subflowsheet["SAR"]:Unit["SC-V-006.PX"]:ModelVariable</t>
  </si>
  <si>
    <t>FS:Subflowsheet["SAR"]:Unit["SC-V-006.MX"]:ModelVariable</t>
  </si>
  <si>
    <t>FS:Subflowsheet["SAR"]:Unit["SC-V-006.OX"]:ModelVariable</t>
  </si>
  <si>
    <t>FS:Subflowsheet["SAR"]:Unit["SC-V-006.C9AROM"]:ModelVariable</t>
  </si>
  <si>
    <t>FT30OHFlow</t>
  </si>
  <si>
    <t>FS:Subflowsheet["SAR"]:Subflowsheet["FT30"]:Unit["FFC014"]:ModelVariable</t>
  </si>
  <si>
    <t>FT30Duty</t>
  </si>
  <si>
    <t>FS:Subflowsheet["SAR"]:Subflowsheet["FT30"]:Unit["FBK018"]:ModelVariable</t>
  </si>
  <si>
    <t>FT30SCBtmFlow</t>
  </si>
  <si>
    <t>FS:Subflowsheet["SAR"]:Subflowsheet["FT30"]:Unit["FT30SCBTMFLOW"]:ModelVariable</t>
  </si>
  <si>
    <t>FT30BtmFlow</t>
  </si>
  <si>
    <t>FS:Subflowsheet["SAR"]:Subflowsheet["FT30"]:Unit["FFC183"]:ModelVariable</t>
  </si>
  <si>
    <t>FS:Subflowsheet["SAR"]:Subflowsheet["FT30"]:Unit["FAI009A"]:ModelVariable</t>
  </si>
  <si>
    <t>FS:Subflowsheet["SAR"]:Subflowsheet["FT30"]:Unit["FAI009B"]:ModelVariable</t>
  </si>
  <si>
    <t>FS:Subflowsheet["SAR"]:Subflowsheet["FT30"]:Unit["FAI009C"]:ModelVariable</t>
  </si>
  <si>
    <t>FS:Subflowsheet["SAR"]:Subflowsheet["FT30"]:Unit["FAI009D"]:ModelVariable</t>
  </si>
  <si>
    <t>FS:Subflowsheet["SAR"]:Subflowsheet["FT30"]:Unit["FAI009E"]:ModelVariable</t>
  </si>
  <si>
    <t>RaffSCFlow</t>
  </si>
  <si>
    <t>FS:Subflowsheet["SAR"]:Subflowsheet["SPAREX"]:Unit["XFC033"]:ModelVariable</t>
  </si>
  <si>
    <t>FS:Subflowsheet["SAR"]:Unit["AAI003C"]:ModelVariable</t>
  </si>
  <si>
    <t>FS:Subflowsheet["SAR"]:Unit["AAI003D"]:ModelVariable</t>
  </si>
  <si>
    <t>FS:Subflowsheet["SAR"]:Unit["AAI003E"]:ModelVariable</t>
  </si>
  <si>
    <t>FS:Subflowsheet["SAR"]:Unit["AAI003F"]:ModelVariable</t>
  </si>
  <si>
    <t>FS:Subflowsheet["SAR"]:Unit["AAI003.XYL"]:ModelVariable</t>
  </si>
  <si>
    <t>ParexPdtFlow</t>
  </si>
  <si>
    <t>FS:Subflowsheet["SAR"]:Subflowsheet["SPAREX"]:Unit["XFI045"]:ModelVariable</t>
  </si>
  <si>
    <t>FS:Subflowsheet["SAR"]:Subflowsheet["SPAREX"]:Unit["XAI014E"]:ModelVariable</t>
  </si>
  <si>
    <t>FS:Subflowsheet["SAR"]:Unit["SC-X-17.BZ"]:ModelVariable</t>
  </si>
  <si>
    <t>FS:Subflowsheet["SAR"]:Unit["SC-X-17.TOL"]:ModelVariable</t>
  </si>
  <si>
    <t>FS:Subflowsheet["SAR"]:Unit["SC-X-17.XYL"]:ModelVariable</t>
  </si>
  <si>
    <t>AT40OHFlow</t>
  </si>
  <si>
    <t>FS:Subflowsheet["SAR"]:Subflowsheet["SISO"]:Unit["AFC015"]:ModelVariable</t>
  </si>
  <si>
    <t>FS:Subflowsheet["SAR"]:Subflowsheet["SISO"]:Unit["AAI008A"]:ModelVariable</t>
  </si>
  <si>
    <t>FS:Subflowsheet["SAR"]:Subflowsheet["SISO"]:Unit["AT40OH_LAB"]:Unit["SC-A-05.BENZENE"]:ModelVariable</t>
  </si>
  <si>
    <t>FS:Subflowsheet["SAR"]:Subflowsheet["SISO"]:Unit["AAI008B"]:ModelVariable</t>
  </si>
  <si>
    <t>FS:Subflowsheet["SAR"]:Subflowsheet["SISO"]:Unit["AT40OH_LAB"]:Unit["SC-A-05.TOLUENE"]:ModelVariable</t>
  </si>
  <si>
    <t>FS:Subflowsheet["SAR"]:Subflowsheet["SISO"]:Unit["AAI008H"]:ModelVariable</t>
  </si>
  <si>
    <t>FS:Subflowsheet["SAR"]:Subflowsheet["SISO"]:Unit["AT40OH_LAB"]:Unit["SC-A-05.C8NA"]:ModelVariable</t>
  </si>
  <si>
    <t>FS:Subflowsheet["SAR"]:Subflowsheet["SISO"]:Unit["AT40OH_LAB"]:Unit["SC-A-05.C8AROM"]:ModelVariable</t>
  </si>
  <si>
    <t>AT40BtmFlow</t>
  </si>
  <si>
    <t>FS:Subflowsheet["SAR"]:Subflowsheet["SISO"]:Unit["AFC009"]:ModelVariable</t>
  </si>
  <si>
    <t>AT40BtmLightNA</t>
  </si>
  <si>
    <t>FS:Subflowsheet["SAR"]:Unit["SC-A-03.LIGHTNA"]:ModelVariable</t>
  </si>
  <si>
    <t>FS:Subflowsheet["SAR"]:Unit["AT40BT_LAB"]:Unit["SC-A-03.PX"]:ModelVariable</t>
  </si>
  <si>
    <t>FS:Subflowsheet["SAR"]:Unit["AT40BT_LAB"]:Unit["SC-A-03.OX"]:ModelVariable</t>
  </si>
  <si>
    <t>FS:Subflowsheet["SAR"]:Unit["AT40BT_LAB"]:Unit["SC-A-03.MX"]:ModelVariable</t>
  </si>
  <si>
    <t>FS:Subflowsheet["SAR"]:Unit["AT40BT_LAB"]:Unit["SC-A-03.EB"]:ModelVariable</t>
  </si>
  <si>
    <t>FS:Subflowsheet["SAR"]:Unit["AT40BT_LAB"]:Unit["SC-A-03.C9NA"]:ModelVariable</t>
  </si>
  <si>
    <t>FS:Subflowsheet["SAR"]:Unit["AT40BT_LAB"]:Unit["SC-A-03.C9AROM"]:ModelVariable</t>
  </si>
  <si>
    <t>FS:Subflowsheet["SAR"]:Unit["AT40BT_LAB"]:Unit["SC-A-03.C10AROM"]:ModelVariable</t>
  </si>
  <si>
    <t>FS:Subflowsheet["SAR"]:Subflowsheet["SISO"]:Subflowsheet["SubFS_SISOM"]:Unit["ARAAI013A"]:ModelVariable</t>
  </si>
  <si>
    <t>FS:Subflowsheet["SAR"]:Subflowsheet["SISO"]:Subflowsheet["SubFS_SISOM"]:Unit["SC-A-10.BZ"]:ModelVariable</t>
  </si>
  <si>
    <t>FS:Subflowsheet["SAR"]:Subflowsheet["SISO"]:Subflowsheet["SubFS_SISOM"]:Unit["ARAAI013B"]:ModelVariable</t>
  </si>
  <si>
    <t>FS:Subflowsheet["SAR"]:Subflowsheet["SISO"]:Subflowsheet["SubFS_SISOM"]:Unit["SC-A-10.TOL"]:ModelVariable</t>
  </si>
  <si>
    <t>FS:Subflowsheet["SAR"]:Subflowsheet["SISO"]:Subflowsheet["SubFS_SISOM"]:Unit["ARAAI013C"]:ModelVariable</t>
  </si>
  <si>
    <t>FS:Subflowsheet["SAR"]:Subflowsheet["SISO"]:Subflowsheet["SubFS_SISOM"]:Unit["SC-A-10.EB"]:ModelVariable</t>
  </si>
  <si>
    <t>FS:Subflowsheet["SAR"]:Subflowsheet["SISO"]:Subflowsheet["SubFS_SISOM"]:Unit["AR40EFFL_LAB"]:Unit["AAI013D"]:ModelVariable</t>
  </si>
  <si>
    <t>FS:Subflowsheet["SAR"]:Subflowsheet["SISO"]:Subflowsheet["SubFS_SISOM"]:Unit["AR40EFFL_LAB"]:Unit["SC-A-10.PX"]:ModelVariable</t>
  </si>
  <si>
    <t>FS:Subflowsheet["SAR"]:Subflowsheet["SISO"]:Subflowsheet["SubFS_SISOM"]:Unit["AR40EFFL_LAB"]:Unit["AAI013E"]:ModelVariable</t>
  </si>
  <si>
    <t>FS:Subflowsheet["SAR"]:Subflowsheet["SISO"]:Subflowsheet["SubFS_SISOM"]:Unit["AR40EFFL_LAB"]:Unit["SC-A-10.MX"]:ModelVariable</t>
  </si>
  <si>
    <t>FS:Subflowsheet["SAR"]:Subflowsheet["SISO"]:Subflowsheet["SubFS_SISOM"]:Unit["AR40EFFL_LAB"]:Unit["AAI013F"]:ModelVariable</t>
  </si>
  <si>
    <t>FS:Subflowsheet["SAR"]:Subflowsheet["SISO"]:Subflowsheet["SubFS_SISOM"]:Unit["AR40EFFL_LAB"]:Unit["SC-A-10.OX"]:ModelVariable</t>
  </si>
  <si>
    <t>FS:Subflowsheet["SAR"]:Subflowsheet["SISO"]:Subflowsheet["SubFS_SISOM"]:Unit["AR40EFFL_LAB"]:Unit["SC-A-10.C9NA"]:ModelVariable</t>
  </si>
  <si>
    <t>FS:Subflowsheet["SAR"]:Subflowsheet["SISO"]:Subflowsheet["SubFS_SISOM"]:Unit["AR40EFFL_LAB"]:Unit["SC-A-10.C9AROM"]:ModelVariable</t>
  </si>
  <si>
    <t>FS:Subflowsheet["SAR"]:Subflowsheet["SISO"]:Subflowsheet["SubFS_SISOM"]:Unit["AR40EFFL_LAB"]:Unit["SC-A-10.C10AROM"]:ModelVariable</t>
  </si>
  <si>
    <t>FS:Subflowsheet["SAR"]:Subflowsheet["SISO"]:Subflowsheet["SubFS_SISOM"]:Unit["AR40EFFL_LAB"]:Unit["SC-A-10.LIGHTNA"]:ModelVariable</t>
  </si>
  <si>
    <t>H2makeupFlow</t>
  </si>
  <si>
    <t>FS:Subflowsheet["SAR"]:Subflowsheet["SISO"]:Subflowsheet["SubFS_SISOM"]:Unit["AFC007"]:ModelVariable</t>
  </si>
  <si>
    <t>RecyGasFlow</t>
  </si>
  <si>
    <t>FS:Subflowsheet["SAR"]:Subflowsheet["SISO"]:Subflowsheet["SubFS_SISOM"]:Unit["AFI002"]:ModelVariable</t>
  </si>
  <si>
    <t>AR40H2PP</t>
  </si>
  <si>
    <t>FS:Subflowsheet["SAR"]:Subflowsheet["SISO"]:Subflowsheet["SubFS_SISOM"]:Unit["APJ001"]:ModelVariable</t>
  </si>
  <si>
    <t>AD45OffgasPlt</t>
  </si>
  <si>
    <t>FS:Subflowsheet["SAR"]:Subflowsheet["SISO"]:Subflowsheet["SubFS_SISOM"]:Unit["AFI005"]:ModelVariable</t>
  </si>
  <si>
    <t>AD40OffgasFlow</t>
  </si>
  <si>
    <t>FS:Subflowsheet["SAR"]:Subflowsheet["SISO"]:Unit["AFI014"]:ModelVariable</t>
  </si>
  <si>
    <t>AT40RefluxFlow</t>
  </si>
  <si>
    <t>FS:Subflowsheet["SAR"]:Subflowsheet["SISO"]:Unit["AFC012"]:ModelVariable</t>
  </si>
  <si>
    <t>AE45Duty</t>
  </si>
  <si>
    <t>FS:Subflowsheet["SAR"]:Subflowsheet["SISO"]:Unit["ABK011"]:ModelVariable</t>
  </si>
  <si>
    <t>AT40OHTemp</t>
  </si>
  <si>
    <t>FS:Subflowsheet["SAR"]:Subflowsheet["SISO"]:Unit["ATI026"]:ModelVariable</t>
  </si>
  <si>
    <t>AT40T45Temp</t>
  </si>
  <si>
    <t>FS:Subflowsheet["SAR"]:Subflowsheet["SISO"]:Unit["ATI027"]:ModelVariable</t>
  </si>
  <si>
    <t>AT40T42Temp</t>
  </si>
  <si>
    <t>FS:Subflowsheet["SAR"]:Subflowsheet["SISO"]:Unit["ATI028"]:ModelVariable</t>
  </si>
  <si>
    <t>AT40T35Temp</t>
  </si>
  <si>
    <t>FS:Subflowsheet["SAR"]:Subflowsheet["SISO"]:Unit["ATI109"]:ModelVariable</t>
  </si>
  <si>
    <t>AT40T10Temp</t>
  </si>
  <si>
    <t>FS:Subflowsheet["SAR"]:Subflowsheet["SISO"]:Unit["ATI111"]:ModelVariable</t>
  </si>
  <si>
    <t>AT40BtmTemp</t>
  </si>
  <si>
    <t>FS:Subflowsheet["SAR"]:Subflowsheet["SISO"]:Unit["ATI030"]:ModelVariable</t>
  </si>
  <si>
    <t>AE45OutletTemp</t>
  </si>
  <si>
    <t>FS:Subflowsheet["SAR"]:Subflowsheet["SISO"]:Unit["ATI031"]:ModelVariable</t>
  </si>
  <si>
    <t>AE47ColdsideTemp</t>
  </si>
  <si>
    <t>FS:Subflowsheet["SAR"]:Subflowsheet["SISO"]:Unit["ATI025"]:ModelVariable</t>
  </si>
  <si>
    <t>AE46ColdsideTemp</t>
  </si>
  <si>
    <t>FS:Subflowsheet["SAR"]:Subflowsheet["SISO"]:Unit["ATI018"]:ModelVariable</t>
  </si>
  <si>
    <t>AE42ColdsideTemp</t>
  </si>
  <si>
    <t>FS:Subflowsheet["SAR"]:Subflowsheet["SISO"]:Subflowsheet["SubFS_SISOM"]:Unit["ATI009"]:ModelVariable</t>
  </si>
  <si>
    <t>AE49HotsideTemp</t>
  </si>
  <si>
    <t>FS:Subflowsheet["SAR"]:Subflowsheet["SISO"]:Subflowsheet["SubFS_SISOM"]:Unit["ATI005"]:ModelVariable</t>
  </si>
  <si>
    <t>FS:Subflowsheet["SAR"]:Unit["AR41EFFL_LAB"]:Unit["SC-A-101.LIGHTNA"]:ModelVariable</t>
  </si>
  <si>
    <t>FS:Subflowsheet["SAR"]:Unit["AR41EFFL_LAB"]:Unit["SC-A-101.BZ"]:ModelVariable</t>
  </si>
  <si>
    <t>FS:Subflowsheet["SAR"]:Unit["AR41EFFL_LAB"]:Unit["SC-A-101.TOL"]:ModelVariable</t>
  </si>
  <si>
    <t>FS:Subflowsheet["SAR"]:Unit["AR41EFFL_LAB"]:Unit["SC-A-101.PX"]:ModelVariable</t>
  </si>
  <si>
    <t>FS:Subflowsheet["SAR"]:Unit["AR41EFFL_LAB"]:Unit["SC-A-101.OX"]:ModelVariable</t>
  </si>
  <si>
    <t>FS:Subflowsheet["SAR"]:Unit["AR41EFFL_LAB"]:Unit["SC-A-101.MX"]:ModelVariable</t>
  </si>
  <si>
    <t>FS:Subflowsheet["SAR"]:Unit["AR41EFFL_LAB"]:Unit["SC-A-101.EB"]:ModelVariable</t>
  </si>
  <si>
    <t>FS:Subflowsheet["SAR"]:Unit["AR41EFFL_LAB"]:Unit["SC-A-101.C9NA"]:ModelVariable</t>
  </si>
  <si>
    <t>FS:Subflowsheet["SAR"]:Unit["AR41EFFL_LAB"]:Unit["SC-A-101.C9AROM"]:ModelVariable</t>
  </si>
  <si>
    <t>FS:Subflowsheet["SAR"]:Unit["AR41EFFL_LAB"]:Unit["SC-A-101.C10AROM"]:ModelVariable</t>
  </si>
  <si>
    <t>FT10FDINPUT</t>
  </si>
  <si>
    <t>SAFINPUT_SPSC</t>
  </si>
  <si>
    <t>XT80OH</t>
  </si>
  <si>
    <t>SPXU_PXO_SPSC</t>
  </si>
  <si>
    <t>DHOINPUT_SPSC</t>
  </si>
  <si>
    <t>SULFDINPUT</t>
  </si>
  <si>
    <t>EDFEEDINPUT</t>
  </si>
  <si>
    <t>EDFDLAB</t>
  </si>
  <si>
    <t>SULFOPIMS_LAB</t>
  </si>
  <si>
    <t>EDPIMS_LAB</t>
  </si>
  <si>
    <t>EDEXT_EDEXTSE</t>
  </si>
  <si>
    <t>SUEXT_SUEXTSE</t>
  </si>
  <si>
    <t>JARTPToSARLABSO_JARTPSE</t>
  </si>
  <si>
    <t>EDPIMS_EDB</t>
  </si>
  <si>
    <t>SULFOPIMS_EXT</t>
  </si>
  <si>
    <t>TPPRODVT70PIMS_LAB</t>
  </si>
  <si>
    <t>AT40BT_FT30SE</t>
  </si>
  <si>
    <t>VT80CSP_VT80BTSE</t>
  </si>
  <si>
    <t>FT10BT_FT10BTSE</t>
  </si>
  <si>
    <t>SLPI_LPI</t>
  </si>
  <si>
    <t>VT80PIMS_80B</t>
  </si>
  <si>
    <t>SPSC_XRF</t>
  </si>
  <si>
    <t>SISO_DHB</t>
  </si>
  <si>
    <t>FT30OH_SPAREX</t>
  </si>
  <si>
    <t>PXC_SE</t>
  </si>
  <si>
    <t>SAR Running</t>
  </si>
  <si>
    <t>SARandJAR_128a</t>
  </si>
  <si>
    <t>Error pulling data for model FS:Subflowsheet[SAR]:Subflowsheet[EDSULFO]:Subflowsheet[EDFD]:Unit[EDUFDCOMP_SE] variable ActiveFeed with attribute stringVal.  Try another attribute or UOM.</t>
  </si>
  <si>
    <t>Error pulling data for model FS:Subflowsheet[SAR]:Subflowsheet[SPAREX]:Unit[SPXU_SE] variable ActiveFeed with attribute stringVal.  Try another attribute or UOM.</t>
  </si>
  <si>
    <t>Variable FS:Subflowsheet["SAR"]:Subflowsheet["EDSULFO"]:Subflowsheet["SULFD"]:Unit["SC-T-17.BNZ"]:ModelVariable in case 1 is not a valid model variable.  This variable will be ignored.</t>
  </si>
  <si>
    <t>ROMeo UOM does not match user UOM ppm for FS:Subflowsheet["SAR"]:Subflowsheet["VT70VT80"]:Unit["VAI100C"]:ModelVariable, try percent.  ROMeo may correct for this.  Please verify.</t>
  </si>
  <si>
    <t>ROMeo UOM does not match user UOM ppm for FS:Subflowsheet["SAR"]:Subflowsheet["SPAREX"]:Unit["XAI014B"]:ModelVariable, try percent.  ROMeo may correct for this.  Please verify.</t>
  </si>
  <si>
    <t>FS:Subflowsheet["SAR"]:Subflowsheet["SPAREX"]:Unit["SPAREXPIMS_SE"]:ActiveFeed</t>
  </si>
  <si>
    <t>FS:Subflowsheet["SAR"]:Subflowsheet["EDSULFO"]:Subflowsheet["SULFD"]:Unit["SC-T-17.BZ"]:ModelVariable</t>
  </si>
  <si>
    <t>FS:Subflowsheet["SAR"]:Subflowsheet["EDSULFO"]:Subflowsheet["EDFD"]:Unit["EDFDCOMP_SE"]:ActiveFeed</t>
  </si>
  <si>
    <t>Optimized</t>
  </si>
  <si>
    <t xml:space="preserve">PPFV
</t>
  </si>
  <si>
    <t>Valid</t>
  </si>
  <si>
    <t>Variable FS:Subflowsheet["SAR"]:Subflowsheet["SPAREX"]:Stream["SPXU_FD"]:Flow["StdLiqVol"] in case 1 is not a valid model variable.  This variable will be ignored.</t>
  </si>
  <si>
    <t>ROMeo UOM does not match user UOM percent for FS:Subflowsheet["SAR"]:Subflowsheet["FT10"]:Unit["FAI003B"]:ModelVariable, try ppm.  ROMeo may correct for this.  Please verify.</t>
  </si>
  <si>
    <t>ROMeo UOM does not match user UOM percent for FS:Subflowsheet["SAR"]:Subflowsheet["FT10"]:Unit["FAI003C"]:ModelVariable, try ppm.  ROMeo may correct for this.  Please verify.</t>
  </si>
  <si>
    <t>ROMeo UOM does not match user UOM percent for FS:Subflowsheet["SAR"]:Subflowsheet["FT10"]:Unit["FAI003D"]:ModelVariable, try ppm.  ROMeo may correct for this.  Please verify.</t>
  </si>
  <si>
    <t>ROMeo UOM does not match user UOM percent for FS:Subflowsheet["SAR"]:Subflowsheet["FT10"]:Unit["FAI003E"]:ModelVariable, try ppm.  ROMeo may correct for this.  Please verify.</t>
  </si>
  <si>
    <t>ROMeo UOM does not match user UOM percent for FS:Subflowsheet["SAR"]:Subflowsheet["FT10"]:Unit["FAI003F"]:ModelVariable, try ppm.  ROMeo may correct for this.  Please verify.</t>
  </si>
  <si>
    <t>ROMeo UOM does not match user UOM ppm for FS:Subflowsheet["SAR"]:Subflowsheet["EDSULFO"]:Unit["VAI002A"]:ModelVariable, try percent.  ROMeo may correct for this.  Please verify.</t>
  </si>
  <si>
    <t>ROMeo UOM does not match user UOM percent for FS:Subflowsheet["SAR"]:Subflowsheet["VT70VT80"]:Unit["VAJ101"]:ModelVariable, try ppm.  ROMeo may correct for this.  Please verify.</t>
  </si>
  <si>
    <t>ROMeo UOM does not match user UOM ppm for FS:Subflowsheet["SAR"]:Subflowsheet["SPAREX"]:Unit["XAI014E"]:ModelVariable, try percent.  ROMeo may correct for this.  Please verify.</t>
  </si>
  <si>
    <t>Variable FS:Subflowsheet["SAR"]:Subflowsheet["SISO"]:Subflowsheet["SubFS_SISOM"]:Unit["ARAAI013A"]:ModelVariable in case 1 is not a valid model variable.  This variable will be ignored.</t>
  </si>
  <si>
    <t>Variable FS:Subflowsheet["SAR"]:Subflowsheet["SISO"]:Subflowsheet["SubFS_SISOM"]:Unit["ARAAI013B"]:ModelVariable in case 1 is not a valid model variable.  This variable will be ignored.</t>
  </si>
  <si>
    <t>Variable FS:Subflowsheet["SAR"]:Subflowsheet["SISO"]:Subflowsheet["SubFS_SISOM"]:Unit["ARAAI013C"]:ModelVariable in case 1 is not a valid model variable.  This variable will be ignored.</t>
  </si>
  <si>
    <t>FS:Subflowsheet["SAR"]:Subflowsheet["SPAREX"]:Stream["AE43HS_PAREXCSP"]:Flow["StdLiqVol"]</t>
  </si>
  <si>
    <t>FS:Subflowsheet["SAR"]:Subflowsheet["SISO"]:Subflowsheet["SubFS_SISOM"]:Unit["AAI013A"]:ModelVariable</t>
  </si>
  <si>
    <t>FS:Subflowsheet["SAR"]:Subflowsheet["SISO"]:Subflowsheet["SubFS_SISOM"]:Unit["AAI013B"]:ModelVariable</t>
  </si>
  <si>
    <t>FS:Subflowsheet["SAR"]:Subflowsheet["SISO"]:Subflowsheet["SubFS_SISOM"]:Unit["AAI013C"]:ModelVariable</t>
  </si>
  <si>
    <t>D256FD</t>
  </si>
  <si>
    <t>FS:Subflowsheet["SAR"]:Subflowsheet["FT20"]:Unit["FT20FD_SE"]:ActiveFeed</t>
  </si>
  <si>
    <t>FT20FD_ROMSelect</t>
  </si>
  <si>
    <t>FS:Subflowsheet["JAR"]:Unit["D256FD_Sel"]:ActiveFeed</t>
  </si>
  <si>
    <t>FS:Subflowsheet["JAR"]:Unit["D8502OH_SP"]:ProductRateFrac["D8502OH_EXTR3"]</t>
  </si>
  <si>
    <t>FS:Subflowsheet["JAR"]:Unit["D8504BTMST_SP"]:ProductRateFrac["D8504BTMST_SE"]</t>
  </si>
  <si>
    <t>RS1OHtoFT10_Ratio</t>
  </si>
  <si>
    <t>RS2BTtoFT10_Ratio</t>
  </si>
  <si>
    <t>FT20FDLABSO_FT20FDSE</t>
  </si>
  <si>
    <t>3R3A</t>
  </si>
  <si>
    <t>FT20FDMX_SE</t>
  </si>
  <si>
    <t>FT30BT_Flexi</t>
  </si>
  <si>
    <t>3R2A ROM</t>
  </si>
  <si>
    <t>SARandJAR_129_3r2a_4</t>
  </si>
  <si>
    <t>SRS2MPS</t>
  </si>
  <si>
    <t>FS:Subflowsheet["JAR"]:Subflowsheet["D8504"]:Unit["RS2_PIMS_SRS2"]:PredictedVariable["UBALMPS"]</t>
  </si>
  <si>
    <t>SRS2FUL</t>
  </si>
  <si>
    <t>FS:Subflowsheet["JAR"]:Subflowsheet["D8504"]:Unit["RS2_PIMS_SRS2"]:PredictedVariable["UBALFUL"]</t>
  </si>
  <si>
    <t>JAR PIMS</t>
  </si>
  <si>
    <t>SRS2_MW</t>
  </si>
  <si>
    <t>FS:Subflowsheet["JAR"]:Subflowsheet["D8504"]:Stream["TLW_SREF"]:Flow["StdLiqVol"]</t>
  </si>
  <si>
    <t>FS:Subflowsheet["JAR"]:Stream["RS2PIMS_TLW"]:Flow["StdLiqVol"]</t>
  </si>
  <si>
    <t>JAR CALC</t>
  </si>
  <si>
    <t>Invalid</t>
  </si>
  <si>
    <t>Variable FS:Subflowsheet["SAR"]:Subflowsheet["SPAREX"]:Stream["AE43HS_PAREXCSP"]:Flow["StdLiqVol"] in case 2 is not a valid model variable.  This variable will be ignored.</t>
  </si>
  <si>
    <t>3R2A with inputs</t>
  </si>
  <si>
    <t>DTO_INPUT</t>
  </si>
  <si>
    <t>ISOMXYLSP_PIMS_LAB</t>
  </si>
  <si>
    <t>PAREXPIMS_LAB</t>
  </si>
  <si>
    <t>FT30BT_SC9T</t>
  </si>
  <si>
    <t>Variable FS:Subflowsheet["SAR"]:Subflowsheet["SPAREX"]:Stream["AE43HS_PAREXCSP"]:Flow["StdLiqVol"] in case 3 is not a valid model variable.  This variable will be ignored.</t>
  </si>
  <si>
    <t>XREF test</t>
  </si>
  <si>
    <t>***JAR TAGS****</t>
  </si>
  <si>
    <t>FT10 feed [ROMeo]: 1-from process upstream 2-lab source</t>
  </si>
  <si>
    <t>FT10FD_ROMSelect</t>
  </si>
  <si>
    <t>SARFDST_FT10FDSE</t>
  </si>
  <si>
    <t>FT10FD_PIMSSelect</t>
  </si>
  <si>
    <t>FT10 feed [PIMS]: 1-from process upstream 2-lab source</t>
  </si>
  <si>
    <t>SCCR_SAF_SPSC</t>
  </si>
  <si>
    <t>XT80 OH to FT10 feed: [ROMeo]: 1-from process upstream 2-lab source</t>
  </si>
  <si>
    <t>XT80OHINPUT_SE</t>
  </si>
  <si>
    <t>XT80OH_ROMSelect</t>
  </si>
  <si>
    <t>XT80OH_PIMSSelect</t>
  </si>
  <si>
    <t>PXOINPUT_SPSC</t>
  </si>
  <si>
    <t>FT10/ FEED</t>
  </si>
  <si>
    <t>DHO_SPSC_PIMSSelect</t>
  </si>
  <si>
    <t>ISOM DHO to SPSC (PT50): [PIMS]: 1-from process upstream 2-lab source</t>
  </si>
  <si>
    <t>SISO_DHO_SPSC</t>
  </si>
  <si>
    <t>L_SC-P-07.NC5</t>
  </si>
  <si>
    <t>L_SC-P-07.NC6</t>
  </si>
  <si>
    <t>L_SC-P-07.NC7</t>
  </si>
  <si>
    <t>L_SC-P-07.NC8</t>
  </si>
  <si>
    <t>L_SC-P-07.NC9</t>
  </si>
  <si>
    <t>L_SC-P-07.NC10</t>
  </si>
  <si>
    <t>L_SC-P-07.PC4</t>
  </si>
  <si>
    <t>L_SC-P-07.PC5</t>
  </si>
  <si>
    <t>L_SC-P-07.PC6</t>
  </si>
  <si>
    <t>L_SC-P-07.PC7</t>
  </si>
  <si>
    <t>L_SC-P-07.PC8</t>
  </si>
  <si>
    <t>L_SC-P-07.PC9</t>
  </si>
  <si>
    <t>L_SC-P-07.PC10</t>
  </si>
  <si>
    <t>L_SC-P-07.AC6</t>
  </si>
  <si>
    <t>L_SC-P-07.AC7</t>
  </si>
  <si>
    <t>L_SC-P-07.AC8</t>
  </si>
  <si>
    <t>L_SC-P-07.AC9</t>
  </si>
  <si>
    <t>L_SC-P-07.AC10</t>
  </si>
  <si>
    <t>L_SC-P-07.AC11</t>
  </si>
  <si>
    <t>L_SC-P-07.AC12</t>
  </si>
  <si>
    <t>L_SC-P-07.PI4</t>
  </si>
  <si>
    <t>L_SC-P-07.PI5</t>
  </si>
  <si>
    <t>L_SC-P-07.PI6</t>
  </si>
  <si>
    <t>L_SC-P-07.PI7</t>
  </si>
  <si>
    <t>L_SC-P-07.PI8</t>
  </si>
  <si>
    <t>L_SC-P-07.PI9</t>
  </si>
  <si>
    <t>L_SC-P-07.OC5</t>
  </si>
  <si>
    <t>L_SC-P-07.OC6</t>
  </si>
  <si>
    <t>L_SC-P-07.OC7</t>
  </si>
  <si>
    <t>ARPFI060.PV</t>
  </si>
  <si>
    <t>ARPTI067.PV</t>
  </si>
  <si>
    <t>ARPPI031.PV</t>
  </si>
  <si>
    <t>ARFPC002.PV</t>
  </si>
  <si>
    <t>ARPTI054.PV</t>
  </si>
  <si>
    <t>ARFTC007.PV</t>
  </si>
  <si>
    <t>ARFPI001.PV</t>
  </si>
  <si>
    <t>ARFAI002A.PV</t>
  </si>
  <si>
    <t>ARFAI003A.PV</t>
  </si>
  <si>
    <t>ARFFI172.PV</t>
  </si>
  <si>
    <t>SNGPHD091</t>
  </si>
  <si>
    <t>ARFFI003.PV</t>
  </si>
  <si>
    <t>ARFAI002B.PV</t>
  </si>
  <si>
    <t>ARFAI002C.PV</t>
  </si>
  <si>
    <t>ARFFI001.PV</t>
  </si>
  <si>
    <t>ARFAI003B.PV</t>
  </si>
  <si>
    <t>ARFAI003C.PV</t>
  </si>
  <si>
    <t>ARFAI003D.PV</t>
  </si>
  <si>
    <t>ARFAI003E.PV</t>
  </si>
  <si>
    <t>ARFAI003F.PV</t>
  </si>
  <si>
    <t>L_SC-F-02.C9A</t>
  </si>
  <si>
    <t>L_SC-F-02.A10+</t>
  </si>
  <si>
    <t>SLFXFF_SSAF</t>
  </si>
  <si>
    <t>JAR to FT10 (3R2A): [PIMS]: 1-from process upstream 2-lab source</t>
  </si>
  <si>
    <t>JAR_SSAF_PIMSSelect</t>
  </si>
  <si>
    <t>FS:Subflowsheet["SAR"]:Subflowsheet["FT10"]:Unit["SAF_JARtoSSAF_SE"]:ActiveFeed</t>
  </si>
  <si>
    <t>SULFO/ED</t>
  </si>
  <si>
    <t>Sulfolane feed [ROMeo]: 1-from process upstream 2-lab source</t>
  </si>
  <si>
    <t>Sulfolane feed [PIMS]: 1-from process upstream 2-lab source</t>
  </si>
  <si>
    <t>ED feed [ROMeo]: 1-from process upstream 2-lab source</t>
  </si>
  <si>
    <t>ED feed [PIMS]: 1-from process upstream 2-lab source</t>
  </si>
  <si>
    <t>EDFD_PIMSSelect</t>
  </si>
  <si>
    <t>SULFFDINPUT</t>
  </si>
  <si>
    <t>SULFOMX_SULFOFDSE</t>
  </si>
  <si>
    <t>EDMX_EDFDSE</t>
  </si>
  <si>
    <t>SUF_SUFLO</t>
  </si>
  <si>
    <t>SUF_EXD</t>
  </si>
  <si>
    <t>ED feed input [ROMeo]: 1-analyzer 2-lab source</t>
  </si>
  <si>
    <t>EDFDCOMP_SE</t>
  </si>
  <si>
    <t>EDFDANALYZER</t>
  </si>
  <si>
    <t>ARVFC001.PV</t>
  </si>
  <si>
    <t>ARTFC751.PV</t>
  </si>
  <si>
    <t>L_SC-V-010.PI4</t>
  </si>
  <si>
    <t>L_SC-V-010.PC4</t>
  </si>
  <si>
    <t>L_SC-V-010.PI5</t>
  </si>
  <si>
    <t>L_SC-V-010.OC5</t>
  </si>
  <si>
    <t>L_SC-V-010.PC5</t>
  </si>
  <si>
    <t>L_SC-V-010.PI6</t>
  </si>
  <si>
    <t>L_SC-V-010.OC6</t>
  </si>
  <si>
    <t>L_SC-V-010.PC6</t>
  </si>
  <si>
    <t>L_SC-V-010.PI7</t>
  </si>
  <si>
    <t>L_SC-V-010.OC7</t>
  </si>
  <si>
    <t>L_SC-V-010.NC5</t>
  </si>
  <si>
    <t>L_SC-V-010.NC6</t>
  </si>
  <si>
    <t>L_SC-V-010.PI8</t>
  </si>
  <si>
    <t>L_SC-V-010.BZ</t>
  </si>
  <si>
    <t>L_SC-V-010.NC7</t>
  </si>
  <si>
    <t>L_SC-V-010.PC7</t>
  </si>
  <si>
    <t>L_SC-V-010.NC8</t>
  </si>
  <si>
    <t>L_SC-V-010.PC8</t>
  </si>
  <si>
    <t>L_SC-V-010.PI9PLUS</t>
  </si>
  <si>
    <t>L_SC-V-010.NC9PLUS</t>
  </si>
  <si>
    <t>L_SC-V-010.AC8</t>
  </si>
  <si>
    <t>L_SC-V-010.PC9PLUS</t>
  </si>
  <si>
    <t>L_SC-V-010.AC9PLUS</t>
  </si>
  <si>
    <t>L_SC-T-17.PI4</t>
  </si>
  <si>
    <t>L_SC-T-17.PC4</t>
  </si>
  <si>
    <t>L_SC-T-17.PI5</t>
  </si>
  <si>
    <t>L_SC-T-17.OC5</t>
  </si>
  <si>
    <t>L_SC-T-17.NC5</t>
  </si>
  <si>
    <t>L_SC-T-17.PC5</t>
  </si>
  <si>
    <t>L_SC-T-17.PI6</t>
  </si>
  <si>
    <t>L_SC-T-17.OC6</t>
  </si>
  <si>
    <t>L_SC-T-17.NC6</t>
  </si>
  <si>
    <t>L_SC-T-17.BZ</t>
  </si>
  <si>
    <t>L_SC-T-17.PC6</t>
  </si>
  <si>
    <t>L_SC-T-17.PI7</t>
  </si>
  <si>
    <t>L_SC-T-17.OC7</t>
  </si>
  <si>
    <t>L_SC-T-17.NC7</t>
  </si>
  <si>
    <t>L_SC-T-17.PC7</t>
  </si>
  <si>
    <t>L_SC-T-17.PI8</t>
  </si>
  <si>
    <t>L_SC-T-17.NC8</t>
  </si>
  <si>
    <t>L_SC-T-17.AC8</t>
  </si>
  <si>
    <t>L_SC-T-17.PC8</t>
  </si>
  <si>
    <t>L_SC-T-17.PC9PLUS</t>
  </si>
  <si>
    <t>L_SC-T-17.C9A</t>
  </si>
  <si>
    <t>L_SC-T-17.C9I</t>
  </si>
  <si>
    <t>L_SC-T-17.C9N</t>
  </si>
  <si>
    <t>ARVAI001A.PV</t>
  </si>
  <si>
    <t>ARVAI001B.PV</t>
  </si>
  <si>
    <t>ARVAI001C.PV</t>
  </si>
  <si>
    <t>ARVAI001D.PV</t>
  </si>
  <si>
    <t>ARVAI001E.PV</t>
  </si>
  <si>
    <t>ARVAI001F.PV</t>
  </si>
  <si>
    <t>ARVAI001G.PV</t>
  </si>
  <si>
    <t>ARVAI001H.PV</t>
  </si>
  <si>
    <t>ARVFI100.PV</t>
  </si>
  <si>
    <t>ARVFC007.PV</t>
  </si>
  <si>
    <t>ARVAI002A.PV</t>
  </si>
  <si>
    <t>ARSFI023.PV</t>
  </si>
  <si>
    <t>ARSFI033.PV</t>
  </si>
  <si>
    <t>ARVAI004D.PV</t>
  </si>
  <si>
    <t>ARVAI004F.PV</t>
  </si>
  <si>
    <t>L_SC-S-10.BZ</t>
  </si>
  <si>
    <t>L_SC-S-10.TOL</t>
  </si>
  <si>
    <t>VT70VT80</t>
  </si>
  <si>
    <t>EDEXT feed [ROMeo]: 1-from process upstream 2-lab source</t>
  </si>
  <si>
    <t>EDEXT feed [PIMS]: 1-from process upstream 2-lab source</t>
  </si>
  <si>
    <t>EDEXT_ROMSelect</t>
  </si>
  <si>
    <t>EDEXT_PIMSSelect</t>
  </si>
  <si>
    <t>SUEXT feed [ROMeo]: 1-from process upstream 2-lab source</t>
  </si>
  <si>
    <t>SUEXT feed [PIMS]: 1-from process upstream 2-lab source</t>
  </si>
  <si>
    <t>SUEXT_ROMSelect</t>
  </si>
  <si>
    <t>SUEXT_PIMSSelect</t>
  </si>
  <si>
    <t>JARTP_ROMSelect</t>
  </si>
  <si>
    <t>JARTP_PIMSSelect</t>
  </si>
  <si>
    <t>JARTP feed [ROMeo]: 1-from process upstream 2-lab source</t>
  </si>
  <si>
    <t>JARTP feed [PIMS]: 1-from process upstream 2-lab source</t>
  </si>
  <si>
    <t>ARVFC104.PV</t>
  </si>
  <si>
    <t>L_TP_PDT.AC6</t>
  </si>
  <si>
    <t>L_TP_PDT.AC7</t>
  </si>
  <si>
    <t>L_TP_PDT.XYL</t>
  </si>
  <si>
    <t>L_TP_PDT.EB</t>
  </si>
  <si>
    <t>L_TP_PDT.MEB</t>
  </si>
  <si>
    <t>L_TP_PDT.DMEB</t>
  </si>
  <si>
    <t>L_TP_PDT.TRIMEB</t>
  </si>
  <si>
    <t>L_TP_PDT.TETMEB</t>
  </si>
  <si>
    <t>L_TP_PDT.A11LBP</t>
  </si>
  <si>
    <t>L_TP_PDT.A11HBP</t>
  </si>
  <si>
    <t>ARVAI100C.PV</t>
  </si>
  <si>
    <t>ARVAI101A.PV</t>
  </si>
  <si>
    <t>ARVAI101C.PV</t>
  </si>
  <si>
    <t>ARVAI102A.PV</t>
  </si>
  <si>
    <t>ARVTI135.PV</t>
  </si>
  <si>
    <t>ARVFC111.PV</t>
  </si>
  <si>
    <t>ARVFC118.PV</t>
  </si>
  <si>
    <t>ARVFC116.PV</t>
  </si>
  <si>
    <t>ARVFC108.PV</t>
  </si>
  <si>
    <t>ARVAJ100.PV</t>
  </si>
  <si>
    <t>ARVAJ101.PV</t>
  </si>
  <si>
    <t>VT80BT to FT30 [ROMeo]: 1-from process upstream 2-lab source</t>
  </si>
  <si>
    <t>VT80BT to FT30 [PIMS]: 1-from process upstream 2-lab source</t>
  </si>
  <si>
    <t>VT80BT_ROMSelect</t>
  </si>
  <si>
    <t>VT80BT_PIMSSelect</t>
  </si>
  <si>
    <t>FT10BT_ROMSelect</t>
  </si>
  <si>
    <t>FT10BT_PIMSSelect</t>
  </si>
  <si>
    <t>FT10BT to FT30 [ROMeo]: 1-from process upstream 2-lab source</t>
  </si>
  <si>
    <t>FT10BT to FT30 [PIMS]: 1-from process upstream 2-lab source</t>
  </si>
  <si>
    <t>AT40BT_ROMSelect</t>
  </si>
  <si>
    <t>ISOMFT30_PIMSSelect</t>
  </si>
  <si>
    <t>LPIFT30_PIMSSelect</t>
  </si>
  <si>
    <t>ISOM to FT30 [PIMS]: 1-from process upstream 2-lab source</t>
  </si>
  <si>
    <t>LPI to FT30 [PIMS]: 1-from process upstream 2-lab source</t>
  </si>
  <si>
    <t>AT40 to FT30 [ROMeo]: 1-from process upstream 2-lab source</t>
  </si>
  <si>
    <t>ARFAI001J.PV</t>
  </si>
  <si>
    <t>ARFTC021.PV</t>
  </si>
  <si>
    <t>ARFPC011.PV</t>
  </si>
  <si>
    <t>ARFFC024.PV</t>
  </si>
  <si>
    <t>ARFAI006A.PV</t>
  </si>
  <si>
    <t>ARFFC179.PV</t>
  </si>
  <si>
    <t>ARFFC014.PV</t>
  </si>
  <si>
    <t>ARFBK018.PV</t>
  </si>
  <si>
    <t>ARFFC183.PV</t>
  </si>
  <si>
    <t>ARFAI009A.PV</t>
  </si>
  <si>
    <t>ARFAI009B.PV</t>
  </si>
  <si>
    <t>ARFAI009C.PV</t>
  </si>
  <si>
    <t>ARFAI009D.PV</t>
  </si>
  <si>
    <t>ARFAI009E.PV</t>
  </si>
  <si>
    <t>PAREXFD_ROMSelect</t>
  </si>
  <si>
    <t>PAREXFD_PIMSSelect</t>
  </si>
  <si>
    <t>PAREX/ISOM</t>
  </si>
  <si>
    <t>ARXAI014D.PV</t>
  </si>
  <si>
    <t>ARXAI014B.PV</t>
  </si>
  <si>
    <t>ARXFC048.PV</t>
  </si>
  <si>
    <t>ARXTI031.PV</t>
  </si>
  <si>
    <t>L_SC-A-07.H2</t>
  </si>
  <si>
    <t>L_SC-A-07.CH4</t>
  </si>
  <si>
    <t>L_SC-A-07.C2H6</t>
  </si>
  <si>
    <t>L_SC-A-07.C3H8</t>
  </si>
  <si>
    <t>L_SC-A-07.IC4</t>
  </si>
  <si>
    <t>L_SC-A-07.NC4</t>
  </si>
  <si>
    <t>L_SC-A-07.IC5</t>
  </si>
  <si>
    <t>L_SC-A-07.NC5</t>
  </si>
  <si>
    <t>ARARK002.PV</t>
  </si>
  <si>
    <t>ARATC001.PV</t>
  </si>
  <si>
    <t>FS:Subflowsheet["SAR"]:Subflowsheet["SISO"]:Subflowsheet["SubFS_SISOM"]:Unit["AAI003Z"]:ModelVariable</t>
  </si>
  <si>
    <t>ARAAI003Z.PV</t>
  </si>
  <si>
    <t>ARATC007.PV</t>
  </si>
  <si>
    <t>ARAPC006.PV</t>
  </si>
  <si>
    <t>ARAAI001.PV</t>
  </si>
  <si>
    <t>ARAFI006.PV</t>
  </si>
  <si>
    <t>ARATI010.PV</t>
  </si>
  <si>
    <t>ARATI004.PV</t>
  </si>
  <si>
    <t>ARATC020.PV</t>
  </si>
  <si>
    <t>ARATI029.PV</t>
  </si>
  <si>
    <t>ARATI022.PV</t>
  </si>
  <si>
    <t>ARAPC015.PV</t>
  </si>
  <si>
    <t>ARAPI014.PV</t>
  </si>
  <si>
    <t>ARATI034.PV</t>
  </si>
  <si>
    <t>ARAAI008G.PV</t>
  </si>
  <si>
    <t>ARAAI007B.PV</t>
  </si>
  <si>
    <t>ARAFC100.PV</t>
  </si>
  <si>
    <t>ARARK100.PV</t>
  </si>
  <si>
    <t>ARAPC201.PV</t>
  </si>
  <si>
    <t>ARATC200.PV</t>
  </si>
  <si>
    <t>ARXFC033.PV</t>
  </si>
  <si>
    <t>ARAAI003C.PV</t>
  </si>
  <si>
    <t>ARAAI003D.PV</t>
  </si>
  <si>
    <t>ARAAI003E.PV</t>
  </si>
  <si>
    <t>ARAAI003F.PV</t>
  </si>
  <si>
    <t>ARXFI045.PV</t>
  </si>
  <si>
    <t>ARXAI014E.PV</t>
  </si>
  <si>
    <t>L_SC-X-17.BZ</t>
  </si>
  <si>
    <t>L_SC-X-17.TOL</t>
  </si>
  <si>
    <t>ARAFC015.PV</t>
  </si>
  <si>
    <t>ARAAI008A.PV</t>
  </si>
  <si>
    <t>L_SC-A-05.BZ</t>
  </si>
  <si>
    <t>ARAAI008B.PV</t>
  </si>
  <si>
    <t>L_SC-A-05.TOL</t>
  </si>
  <si>
    <t>ARAAI008H.PV</t>
  </si>
  <si>
    <t>L_SC-A-05.C8A</t>
  </si>
  <si>
    <t>ARAFC009.PV</t>
  </si>
  <si>
    <t>L_SC-A-03.PXYL</t>
  </si>
  <si>
    <t>L_SC-A-03.OXYL</t>
  </si>
  <si>
    <t>L_SC-A-03.MXYL</t>
  </si>
  <si>
    <t>L_SC-A-03.EBEN</t>
  </si>
  <si>
    <t>L_SC-A-03.C9A</t>
  </si>
  <si>
    <t>L_SC-A-03.C10A</t>
  </si>
  <si>
    <t>ARAAI013A.PV</t>
  </si>
  <si>
    <t>L_SC-A-10.BZ</t>
  </si>
  <si>
    <t>ARAAI013B.PV</t>
  </si>
  <si>
    <t>L_SC-A-10.TOL</t>
  </si>
  <si>
    <t>ARAAI013C.PV</t>
  </si>
  <si>
    <t>L_SC-A-10.EBEN</t>
  </si>
  <si>
    <t>ARAAI013D.PV</t>
  </si>
  <si>
    <t>L_SC-A-10.PXYL</t>
  </si>
  <si>
    <t>ARAAI013E.PV</t>
  </si>
  <si>
    <t>L_SC-A-10.MXYL</t>
  </si>
  <si>
    <t>ARAAI013F.PV</t>
  </si>
  <si>
    <t>L_SC-A-10.OXYL</t>
  </si>
  <si>
    <t>L_SC-A-10.C9A</t>
  </si>
  <si>
    <t>L_SC-A-10.C10A</t>
  </si>
  <si>
    <t>ARAFC007.PV</t>
  </si>
  <si>
    <t>ARAFI002.PV</t>
  </si>
  <si>
    <t>ARAPJ001.PV</t>
  </si>
  <si>
    <t>ARAFI005.PV</t>
  </si>
  <si>
    <t>ARAFI014.PV</t>
  </si>
  <si>
    <t>ARAFC012.PV</t>
  </si>
  <si>
    <t>ARABK011.PV</t>
  </si>
  <si>
    <t>ARATI026.PV</t>
  </si>
  <si>
    <t>ARATI027.PV</t>
  </si>
  <si>
    <t>ARATI028.PV</t>
  </si>
  <si>
    <t>ARATI109.PV</t>
  </si>
  <si>
    <t>ARATI111.PV</t>
  </si>
  <si>
    <t>ARATI030.PV</t>
  </si>
  <si>
    <t>ARATI031.PV</t>
  </si>
  <si>
    <t>ARATI025.PV</t>
  </si>
  <si>
    <t>ARATI018.PV</t>
  </si>
  <si>
    <t>ARATI009.PV</t>
  </si>
  <si>
    <t>ARATI005.PV</t>
  </si>
  <si>
    <t>L_SC-A-101.BZ</t>
  </si>
  <si>
    <t>L_SC-A-101.TOL</t>
  </si>
  <si>
    <t>L_SC-A-101.PXYL</t>
  </si>
  <si>
    <t>L_SC-A-101.OXYL</t>
  </si>
  <si>
    <t>L_SC-A-101.MXYL</t>
  </si>
  <si>
    <t>L_SC-A-101.EBEN</t>
  </si>
  <si>
    <t>L_SC-A-101.C9A</t>
  </si>
  <si>
    <t>Feed to D256 [PIMS]: 1-from D8522 2-lab source 3-from SAR FT30</t>
  </si>
  <si>
    <t>Feed to D256 [ROMEO]: 1-from D8522 2-from SAR FT30</t>
  </si>
  <si>
    <t>Feed to D256 [ROMeo]: 1-from process upstream 2-lab source</t>
  </si>
  <si>
    <t>EDEXTLABSO_EDEXTSE</t>
  </si>
  <si>
    <t>EDVT70PIMS_LAB</t>
  </si>
  <si>
    <t>SUEXTLABSO_SUEXTSE</t>
  </si>
  <si>
    <t>JARTPToSARSO_JARTPSE</t>
  </si>
  <si>
    <t>SULFOVT70PIMS_LAB</t>
  </si>
  <si>
    <t>VT80BTLABSO_VT80BTSE</t>
  </si>
  <si>
    <t>FT10BTLABSO_FT10BTSE</t>
  </si>
  <si>
    <t>ISOMEFFLINPUT</t>
  </si>
  <si>
    <t>FT10FT30PIMS_LAB</t>
  </si>
  <si>
    <t>VT80FT30PIMS_LAB</t>
  </si>
  <si>
    <t>LPIFT30PIMS_LAB</t>
  </si>
  <si>
    <t>SISOMFT30PIMS_LAB</t>
  </si>
  <si>
    <t>SPAREXFDLABSO_SPAREXFDSE</t>
  </si>
  <si>
    <t>SPAREXPIMS_LAB</t>
  </si>
  <si>
    <t>FS:Subflowsheet["SAR"]:Subflowsheet["FT10"]:Unit["PXO_SPSC_SE"]:ActiveFeed has repeat entries in XREF_Master, please fix this problem.  First value will be populated in case.</t>
  </si>
  <si>
    <t>***SAR tags***</t>
  </si>
  <si>
    <t>TON/HR</t>
  </si>
  <si>
    <t>KPAG</t>
  </si>
  <si>
    <t>Uniformance error for variable FS:Subflowsheet["SAR"]:Subflowsheet["EDSULFO"]:Subflowsheet["EDFD"]:Unit["VFC001_INPUT"]:ModelVariable with Uniformance pull ARVFC001.PV.  Problem could be caused by Uniformance input on Setup sheet as well.  Please check both.</t>
  </si>
  <si>
    <t>Uniformance error for variable FS:Subflowsheet["SAR"]:Subflowsheet["EDSULFO"]:Subflowsheet["SULFD"]:Unit["TFC751_INPUT"]:ModelVariable with Uniformance pull ARTFC751.PV.  Problem could be caused by Uniformance input on Setup sheet as well.  Please check both.</t>
  </si>
  <si>
    <t>Uniformance error for variable FS:Subflowsheet["SAR"]:Subflowsheet["EDSULFO"]:Subflowsheet["EDFD"]:Unit["VAI001A"]:ModelVariable with Uniformance pull ARVAI001A.PV.  Problem could be caused by Uniformance input on Setup sheet as well.  Please check both.</t>
  </si>
  <si>
    <t>Uniformance error for variable FS:Subflowsheet["SAR"]:Subflowsheet["EDSULFO"]:Subflowsheet["EDFD"]:Unit["VAI001B"]:ModelVariable with Uniformance pull ARVAI001B.PV.  Problem could be caused by Uniformance input on Setup sheet as well.  Please check both.</t>
  </si>
  <si>
    <t>Uniformance error for variable FS:Subflowsheet["SAR"]:Subflowsheet["EDSULFO"]:Subflowsheet["EDFD"]:Unit["VAI001C"]:ModelVariable with Uniformance pull ARVAI001C.PV.  Problem could be caused by Uniformance input on Setup sheet as well.  Please check both.</t>
  </si>
  <si>
    <t>Uniformance error for variable FS:Subflowsheet["SAR"]:Subflowsheet["EDSULFO"]:Subflowsheet["EDFD"]:Unit["VAI001D"]:ModelVariable with Uniformance pull ARVAI001D.PV.  Problem could be caused by Uniformance input on Setup sheet as well.  Please check both.</t>
  </si>
  <si>
    <t>Uniformance error for variable FS:Subflowsheet["SAR"]:Subflowsheet["EDSULFO"]:Subflowsheet["EDFD"]:Unit["VAI001E"]:ModelVariable with Uniformance pull ARVAI001E.PV.  Problem could be caused by Uniformance input on Setup sheet as well.  Please check both.</t>
  </si>
  <si>
    <t>Uniformance error for variable FS:Subflowsheet["SAR"]:Subflowsheet["EDSULFO"]:Subflowsheet["EDFD"]:Unit["VAI001F"]:ModelVariable with Uniformance pull ARVAI001F.PV.  Problem could be caused by Uniformance input on Setup sheet as well.  Please check both.</t>
  </si>
  <si>
    <t>Uniformance error for variable FS:Subflowsheet["SAR"]:Subflowsheet["EDSULFO"]:Subflowsheet["EDFD"]:Unit["VAI001G"]:ModelVariable with Uniformance pull ARVAI001G.PV.  Problem could be caused by Uniformance input on Setup sheet as well.  Please check both.</t>
  </si>
  <si>
    <t>Uniformance error for variable FS:Subflowsheet["SAR"]:Subflowsheet["EDSULFO"]:Subflowsheet["EDFD"]:Unit["VAI001H"]:ModelVariable with Uniformance pull ARVAI001H.PV.  Problem could be caused by Uniformance input on Setup sheet as well.  Please check both.</t>
  </si>
  <si>
    <t>Uniformance error for variable FS:Subflowsheet["SAR"]:Subflowsheet["EDSULFO"]:Unit["VFI100"]:ModelVariable with Uniformance pull ARVFI100.PV.  Problem could be caused by Uniformance input on Setup sheet as well.  Please check both.</t>
  </si>
  <si>
    <t>Uniformance error for variable FS:Subflowsheet["SAR"]:Subflowsheet["EDSULFO"]:Unit["VFC007"]:ModelVariable with Uniformance pull ARVFC007.PV.  Problem could be caused by Uniformance input on Setup sheet as well.  Please check both.</t>
  </si>
  <si>
    <t>Uniformance error for variable FS:Subflowsheet["SAR"]:Subflowsheet["EDSULFO"]:Unit["VAI002A"]:ModelVariable with Uniformance pull ARVAI002A.PV.  Problem could be caused by Uniformance input on Setup sheet as well.  Please check both.</t>
  </si>
  <si>
    <t>Uniformance error for variable FS:Subflowsheet["SAR"]:Subflowsheet["EDSULFO"]:Unit["SFI023"]:ModelVariable with Uniformance pull ARSFI023.PV.  Problem could be caused by Uniformance input on Setup sheet as well.  Please check both.</t>
  </si>
  <si>
    <t>Uniformance error for variable FS:Subflowsheet["SAR"]:Subflowsheet["EDSULFO"]:Unit["SFI033"]:ModelVariable with Uniformance pull ARSFI033.PV.  Problem could be caused by Uniformance input on Setup sheet as well.  Please check both.</t>
  </si>
  <si>
    <t>Uniformance error for variable FS:Subflowsheet["SAR"]:Subflowsheet["EDSULFO"]:Unit["VAI004D"]:ModelVariable with Uniformance pull ARVAI004D.PV.  Problem could be caused by Uniformance input on Setup sheet as well.  Please check both.</t>
  </si>
  <si>
    <t>Uniformance error for variable FS:Subflowsheet["SAR"]:Subflowsheet["EDSULFO"]:Unit["VAI004F"]:ModelVariable with Uniformance pull ARVAI004F.PV.  Problem could be caused by Uniformance input on Setup sheet as well.  Please check both.</t>
  </si>
  <si>
    <t>%WT</t>
  </si>
  <si>
    <t>Uniformance error for variable FS:Subflowsheet["SAR"]:Subflowsheet["VT70VT80"]:Subflowsheet["JARTP"]:Unit["VFC104_INPUT"]:ModelVariable with Uniformance pull ARVFC104.PV.  Problem could be caused by Uniformance input on Setup sheet as well.  Please check both.</t>
  </si>
  <si>
    <t>Uniformance error for variable FS:Subflowsheet["SAR"]:Subflowsheet["VT70VT80"]:Unit["VAI100C"]:ModelVariable with Uniformance pull ARVAI100C.PV.  Problem could be caused by Uniformance input on Setup sheet as well.  Please check both.</t>
  </si>
  <si>
    <t>Uniformance error for variable FS:Subflowsheet["SAR"]:Subflowsheet["VT70VT80"]:Unit["VAI101A"]:ModelVariable with Uniformance pull ARVAI101A.PV.  Problem could be caused by Uniformance input on Setup sheet as well.  Please check both.</t>
  </si>
  <si>
    <t>Uniformance error for variable FS:Subflowsheet["SAR"]:Subflowsheet["VT70VT80"]:Unit["VAI101C"]:ModelVariable with Uniformance pull ARVAI101C.PV.  Problem could be caused by Uniformance input on Setup sheet as well.  Please check both.</t>
  </si>
  <si>
    <t>Uniformance error for variable FS:Subflowsheet["SAR"]:Subflowsheet["VT70VT80"]:Unit["VAI102A"]:ModelVariable with Uniformance pull ARVAI102A.PV.  Problem could be caused by Uniformance input on Setup sheet as well.  Please check both.</t>
  </si>
  <si>
    <t>Uniformance error for variable FS:Subflowsheet["SAR"]:Subflowsheet["VT70VT80"]:Unit["VTI135"]:ModelVariable with Uniformance pull ARVTI135.PV.  Problem could be caused by Uniformance input on Setup sheet as well.  Please check both.</t>
  </si>
  <si>
    <t>Uniformance error for variable FS:Subflowsheet["SAR"]:Subflowsheet["VT70VT80"]:Unit["VFC111"]:ModelVariable with Uniformance pull ARVFC111.PV.  Problem could be caused by Uniformance input on Setup sheet as well.  Please check both.</t>
  </si>
  <si>
    <t>Uniformance error for variable FS:Subflowsheet["SAR"]:Subflowsheet["VT70VT80"]:Unit["VFC118"]:ModelVariable with Uniformance pull ARVFC118.PV.  Problem could be caused by Uniformance input on Setup sheet as well.  Please check both.</t>
  </si>
  <si>
    <t>Uniformance error for variable FS:Subflowsheet["SAR"]:Subflowsheet["VT70VT80"]:Unit["VFC116"]:ModelVariable with Uniformance pull ARVFC116.PV.  Problem could be caused by Uniformance input on Setup sheet as well.  Please check both.</t>
  </si>
  <si>
    <t>Uniformance error for variable FS:Subflowsheet["SAR"]:Subflowsheet["VT70VT80"]:Unit["VFC108"]:ModelVariable with Uniformance pull ARVFC108.PV.  Problem could be caused by Uniformance input on Setup sheet as well.  Please check both.</t>
  </si>
  <si>
    <t>Uniformance error for variable FS:Subflowsheet["SAR"]:Subflowsheet["VT70VT80"]:Unit["VAJ100"]:ModelVariable with Uniformance pull ARVAJ100.PV.  Problem could be caused by Uniformance input on Setup sheet as well.  Please check both.</t>
  </si>
  <si>
    <t>Uniformance error for variable FS:Subflowsheet["SAR"]:Subflowsheet["VT70VT80"]:Unit["VAJ101"]:ModelVariable with Uniformance pull ARVAJ101.PV.  Problem could be caused by Uniformance input on Setup sheet as well.  Please check both.</t>
  </si>
  <si>
    <t>Uniformance error for variable FS:Subflowsheet["SAR"]:Subflowsheet["FT30"]:Unit["FAI001J"]:ModelVariable with Uniformance pull ARFAI001J.PV.  Problem could be caused by Uniformance input on Setup sheet as well.  Please check both.</t>
  </si>
  <si>
    <t>Uniformance error for variable FS:Subflowsheet["SAR"]:Subflowsheet["FT30"]:Unit["FTC021"]:ModelVariable with Uniformance pull ARFTC021.PV.  Problem could be caused by Uniformance input on Setup sheet as well.  Please check both.</t>
  </si>
  <si>
    <t>Uniformance error for variable FS:Subflowsheet["SAR"]:Subflowsheet["FT30"]:Unit["FPC011"]:ModelVariable with Uniformance pull ARFPC011.PV.  Problem could be caused by Uniformance input on Setup sheet as well.  Please check both.</t>
  </si>
  <si>
    <t>Uniformance error for variable FS:Subflowsheet["SAR"]:Subflowsheet["FT30"]:Unit["FFC024"]:ModelVariable with Uniformance pull ARFFC024.PV.  Problem could be caused by Uniformance input on Setup sheet as well.  Please check both.</t>
  </si>
  <si>
    <t>Uniformance error for variable FS:Subflowsheet["SAR"]:Subflowsheet["FT30"]:Unit["FAI006A"]:ModelVariable with Uniformance pull ARFAI006A.PV.  Problem could be caused by Uniformance input on Setup sheet as well.  Please check both.</t>
  </si>
  <si>
    <t>Uniformance error for variable FS:Subflowsheet["SAR"]:Unit["FFC179"]:ModelVariable with Uniformance pull ARFFC179.PV.  Problem could be caused by Uniformance input on Setup sheet as well.  Please check both.</t>
  </si>
  <si>
    <t>Uniformance error for variable FS:Subflowsheet["SAR"]:Subflowsheet["FT30"]:Unit["FFC014"]:ModelVariable with Uniformance pull ARFFC014.PV.  Problem could be caused by Uniformance input on Setup sheet as well.  Please check both.</t>
  </si>
  <si>
    <t>Uniformance error for variable FS:Subflowsheet["SAR"]:Subflowsheet["FT30"]:Unit["FBK018"]:ModelVariable with Uniformance pull ARFBK018.PV.  Problem could be caused by Uniformance input on Setup sheet as well.  Please check both.</t>
  </si>
  <si>
    <t>Uniformance error for variable FS:Subflowsheet["SAR"]:Subflowsheet["FT30"]:Unit["FT30SCBTMFLOW"]:ModelVariable with Uniformance pull Calculated.  Problem could be caused by Uniformance input on Setup sheet as well.  Please check both.</t>
  </si>
  <si>
    <t>Uniformance error for variable FS:Subflowsheet["SAR"]:Subflowsheet["FT30"]:Unit["FFC183"]:ModelVariable with Uniformance pull ARFFC183.PV.  Problem could be caused by Uniformance input on Setup sheet as well.  Please check both.</t>
  </si>
  <si>
    <t>Uniformance error for variable FS:Subflowsheet["SAR"]:Subflowsheet["FT30"]:Unit["FAI009A"]:ModelVariable with Uniformance pull ARFAI009A.PV.  Problem could be caused by Uniformance input on Setup sheet as well.  Please check both.</t>
  </si>
  <si>
    <t>Uniformance error for variable FS:Subflowsheet["SAR"]:Subflowsheet["FT30"]:Unit["FAI009B"]:ModelVariable with Uniformance pull ARFAI009B.PV.  Problem could be caused by Uniformance input on Setup sheet as well.  Please check both.</t>
  </si>
  <si>
    <t>Uniformance error for variable FS:Subflowsheet["SAR"]:Subflowsheet["FT30"]:Unit["FAI009C"]:ModelVariable with Uniformance pull ARFAI009C.PV.  Problem could be caused by Uniformance input on Setup sheet as well.  Please check both.</t>
  </si>
  <si>
    <t>Uniformance error for variable FS:Subflowsheet["SAR"]:Subflowsheet["FT30"]:Unit["FAI009D"]:ModelVariable with Uniformance pull ARFAI009D.PV.  Problem could be caused by Uniformance input on Setup sheet as well.  Please check both.</t>
  </si>
  <si>
    <t>Uniformance error for variable FS:Subflowsheet["SAR"]:Subflowsheet["FT30"]:Unit["FAI009E"]:ModelVariable with Uniformance pull ARFAI009E.PV.  Problem could be caused by Uniformance input on Setup sheet as well.  Please check both.</t>
  </si>
  <si>
    <t>Uniformance error for variable FS:Subflowsheet["SAR"]:Subflowsheet["SPAREX"]:Unit["XAI014D"]:ModelVariable with Uniformance pull ARXAI014D.PV.  Problem could be caused by Uniformance input on Setup sheet as well.  Please check both.</t>
  </si>
  <si>
    <t>Uniformance error for variable FS:Subflowsheet["SAR"]:Subflowsheet["SPAREX"]:Unit["XAI014B"]:ModelVariable with Uniformance pull ARXAI014B.PV.  Problem could be caused by Uniformance input on Setup sheet as well.  Please check both.</t>
  </si>
  <si>
    <t>Uniformance error for variable FS:Subflowsheet["SAR"]:Subflowsheet["SPAREX"]:Unit["XFC048"]:ModelVariable with Uniformance pull ARXFC048.PV.  Problem could be caused by Uniformance input on Setup sheet as well.  Please check both.</t>
  </si>
  <si>
    <t>Uniformance error for variable FS:Subflowsheet["SAR"]:Subflowsheet["SPAREX"]:Subflowsheet["SPAREXFD"]:Unit["XTI031"]:ModelVariable with Uniformance pull ARXTI031.PV.  Problem could be caused by Uniformance input on Setup sheet as well.  Please check both.</t>
  </si>
  <si>
    <t>Uniformance error for variable FS:Subflowsheet["SAR"]:Subflowsheet["SISO"]:Subflowsheet["SubFS_SISOM"]:Unit["ARK002"]:ModelVariable with Uniformance pull ARARK002.PV.  Problem could be caused by Uniformance input on Setup sheet as well.  Please check both.</t>
  </si>
  <si>
    <t>Uniformance error for variable FS:Subflowsheet["SAR"]:Subflowsheet["SISO"]:Subflowsheet["SubFS_SISOM"]:Unit["ATC001"]:ModelVariable with Uniformance pull ARATC001.PV.  Problem could be caused by Uniformance input on Setup sheet as well.  Please check both.</t>
  </si>
  <si>
    <t>Uniformance error for variable FS:Subflowsheet["SAR"]:Subflowsheet["SISO"]:Subflowsheet["SubFS_SISOM"]:Unit["AAI003Z"]:ModelVariable with Uniformance pull ARAAI003Z.PV.  Problem could be caused by Uniformance input on Setup sheet as well.  Please check both.</t>
  </si>
  <si>
    <t>Uniformance error for variable FS:Subflowsheet["SAR"]:Subflowsheet["SISO"]:Subflowsheet["SubFS_SISOM"]:Unit["ATC007"]:ModelVariable with Uniformance pull ARATC007.PV.  Problem could be caused by Uniformance input on Setup sheet as well.  Please check both.</t>
  </si>
  <si>
    <t>Uniformance error for variable FS:Subflowsheet["SAR"]:Subflowsheet["SISO"]:Subflowsheet["SubFS_SISOM"]:Unit["APC006"]:ModelVariable with Uniformance pull ARAPC006.PV.  Problem could be caused by Uniformance input on Setup sheet as well.  Please check both.</t>
  </si>
  <si>
    <t>Uniformance error for variable FS:Subflowsheet["SAR"]:Subflowsheet["SISO"]:Subflowsheet["SubFS_SISOM"]:Unit["AAI001"]:ModelVariable with Uniformance pull ARAAI001.PV.  Problem could be caused by Uniformance input on Setup sheet as well.  Please check both.</t>
  </si>
  <si>
    <t>Uniformance error for variable FS:Subflowsheet["SAR"]:Subflowsheet["SISO"]:Subflowsheet["SubFS_SISOM"]:Unit["AFI006"]:ModelVariable with Uniformance pull ARAFI006.PV.  Problem could be caused by Uniformance input on Setup sheet as well.  Please check both.</t>
  </si>
  <si>
    <t>Uniformance error for variable FS:Subflowsheet["SAR"]:Subflowsheet["SISO"]:Subflowsheet["SubFS_SISOM"]:Unit["ATI010"]:ModelVariable with Uniformance pull ARATI010.PV.  Problem could be caused by Uniformance input on Setup sheet as well.  Please check both.</t>
  </si>
  <si>
    <t>Uniformance error for variable FS:Subflowsheet["SAR"]:Subflowsheet["SISO"]:Subflowsheet["SubFS_SISOM"]:Unit["ATI004"]:ModelVariable with Uniformance pull ARATI004.PV.  Problem could be caused by Uniformance input on Setup sheet as well.  Please check both.</t>
  </si>
  <si>
    <t>Uniformance error for variable FS:Subflowsheet["SAR"]:Subflowsheet["SISO"]:Unit["ATC020"]:ModelVariable with Uniformance pull ARATC020.PV.  Problem could be caused by Uniformance input on Setup sheet as well.  Please check both.</t>
  </si>
  <si>
    <t>Uniformance error for variable FS:Subflowsheet["SAR"]:Subflowsheet["SISO"]:Unit["ATI029"]:ModelVariable with Uniformance pull ARATI029.PV.  Problem could be caused by Uniformance input on Setup sheet as well.  Please check both.</t>
  </si>
  <si>
    <t>Uniformance error for variable FS:Subflowsheet["SAR"]:Subflowsheet["SISO"]:Unit["ATI022"]:ModelVariable with Uniformance pull ARATI022.PV.  Problem could be caused by Uniformance input on Setup sheet as well.  Please check both.</t>
  </si>
  <si>
    <t>Uniformance error for variable FS:Subflowsheet["SAR"]:Subflowsheet["SISO"]:Unit["APC015"]:ModelVariable with Uniformance pull ARAPC015.PV.  Problem could be caused by Uniformance input on Setup sheet as well.  Please check both.</t>
  </si>
  <si>
    <t>Uniformance error for variable FS:Subflowsheet["SAR"]:Subflowsheet["SISO"]:Unit["API014"]:ModelVariable with Uniformance pull ARAPI014.PV.  Problem could be caused by Uniformance input on Setup sheet as well.  Please check both.</t>
  </si>
  <si>
    <t>Uniformance error for variable FS:Subflowsheet["SAR"]:Subflowsheet["SISO"]:Unit["ATI034"]:ModelVariable with Uniformance pull ARATI034.PV.  Problem could be caused by Uniformance input on Setup sheet as well.  Please check both.</t>
  </si>
  <si>
    <t>Uniformance error for variable FS:Subflowsheet["SAR"]:Subflowsheet["SISO"]:Unit["AAI008G"]:ModelVariable with Uniformance pull ARAAI008G.PV.  Problem could be caused by Uniformance input on Setup sheet as well.  Please check both.</t>
  </si>
  <si>
    <t>Uniformance error for variable FS:Subflowsheet["SAR"]:Subflowsheet["SISO"]:Unit["AAI007B"]:ModelVariable with Uniformance pull ARAAI007B.PV.  Problem could be caused by Uniformance input on Setup sheet as well.  Please check both.</t>
  </si>
  <si>
    <t>Uniformance error for variable FS:Subflowsheet["SAR"]:Unit["AFC100"]:ModelVariable with Uniformance pull ARAFC100.PV.  Problem could be caused by Uniformance input on Setup sheet as well.  Please check both.</t>
  </si>
  <si>
    <t>Uniformance error for variable FS:Subflowsheet["SAR"]:Subflowsheet["SLPI"]:Unit["ARK100"]:ModelVariable with Uniformance pull ARARK100.PV.  Problem could be caused by Uniformance input on Setup sheet as well.  Please check both.</t>
  </si>
  <si>
    <t>Uniformance error for variable FS:Subflowsheet["SAR"]:Subflowsheet["SLPI"]:Unit["APC201"]:ModelVariable with Uniformance pull ARAPC201.PV.  Problem could be caused by Uniformance input on Setup sheet as well.  Please check both.</t>
  </si>
  <si>
    <t>Uniformance error for variable FS:Subflowsheet["SAR"]:Subflowsheet["SLPI"]:Unit["ATC200"]:ModelVariable with Uniformance pull ARATC200.PV.  Problem could be caused by Uniformance input on Setup sheet as well.  Please check both.</t>
  </si>
  <si>
    <t>Uniformance error for variable FS:Subflowsheet["SAR"]:Subflowsheet["SPAREX"]:Unit["XFC033"]:ModelVariable with Uniformance pull ARXFC033.PV.  Problem could be caused by Uniformance input on Setup sheet as well.  Please check both.</t>
  </si>
  <si>
    <t>Uniformance error for variable FS:Subflowsheet["SAR"]:Unit["AAI003C"]:ModelVariable with Uniformance pull ARAAI003C.PV.  Problem could be caused by Uniformance input on Setup sheet as well.  Please check both.</t>
  </si>
  <si>
    <t>Uniformance error for variable FS:Subflowsheet["SAR"]:Unit["AAI003D"]:ModelVariable with Uniformance pull ARAAI003D.PV.  Problem could be caused by Uniformance input on Setup sheet as well.  Please check both.</t>
  </si>
  <si>
    <t>Uniformance error for variable FS:Subflowsheet["SAR"]:Unit["AAI003E"]:ModelVariable with Uniformance pull ARAAI003E.PV.  Problem could be caused by Uniformance input on Setup sheet as well.  Please check both.</t>
  </si>
  <si>
    <t>Uniformance error for variable FS:Subflowsheet["SAR"]:Unit["AAI003F"]:ModelVariable with Uniformance pull ARAAI003F.PV.  Problem could be caused by Uniformance input on Setup sheet as well.  Please check both.</t>
  </si>
  <si>
    <t>Uniformance error for variable FS:Subflowsheet["SAR"]:Subflowsheet["SPAREX"]:Unit["XFI045"]:ModelVariable with Uniformance pull ARXFI045.PV.  Problem could be caused by Uniformance input on Setup sheet as well.  Please check both.</t>
  </si>
  <si>
    <t>Uniformance error for variable FS:Subflowsheet["SAR"]:Subflowsheet["SPAREX"]:Unit["XAI014E"]:ModelVariable with Uniformance pull ARXAI014E.PV.  Problem could be caused by Uniformance input on Setup sheet as well.  Please check both.</t>
  </si>
  <si>
    <t>Uniformance error for variable FS:Subflowsheet["SAR"]:Subflowsheet["SISO"]:Unit["AFC015"]:ModelVariable with Uniformance pull ARAFC015.PV.  Problem could be caused by Uniformance input on Setup sheet as well.  Please check both.</t>
  </si>
  <si>
    <t>Uniformance error for variable FS:Subflowsheet["SAR"]:Subflowsheet["SISO"]:Unit["AAI008A"]:ModelVariable with Uniformance pull ARAAI008A.PV.  Problem could be caused by Uniformance input on Setup sheet as well.  Please check both.</t>
  </si>
  <si>
    <t>Uniformance error for variable FS:Subflowsheet["SAR"]:Subflowsheet["SISO"]:Unit["AAI008B"]:ModelVariable with Uniformance pull ARAAI008B.PV.  Problem could be caused by Uniformance input on Setup sheet as well.  Please check both.</t>
  </si>
  <si>
    <t>Uniformance error for variable FS:Subflowsheet["SAR"]:Subflowsheet["SISO"]:Unit["AAI008H"]:ModelVariable with Uniformance pull ARAAI008H.PV.  Problem could be caused by Uniformance input on Setup sheet as well.  Please check both.</t>
  </si>
  <si>
    <t>Uniformance error for variable FS:Subflowsheet["SAR"]:Subflowsheet["SISO"]:Unit["AFC009"]:ModelVariable with Uniformance pull ARAFC009.PV.  Problem could be caused by Uniformance input on Setup sheet as well.  Please check both.</t>
  </si>
  <si>
    <t>Uniformance error for variable FS:Subflowsheet["SAR"]:Unit["AT40BT_LAB"]:Unit["SC-A-03.C9NA"]:ModelVariable with Uniformance pull Calculated.  Problem could be caused by Uniformance input on Setup sheet as well.  Please check both.</t>
  </si>
  <si>
    <t>Uniformance error for variable FS:Subflowsheet["SAR"]:Subflowsheet["SISO"]:Subflowsheet["SubFS_SISOM"]:Unit["AAI013A"]:ModelVariable with Uniformance pull ARAAI013A.PV.  Problem could be caused by Uniformance input on Setup sheet as well.  Please check both.</t>
  </si>
  <si>
    <t>Uniformance error for variable FS:Subflowsheet["SAR"]:Subflowsheet["SISO"]:Subflowsheet["SubFS_SISOM"]:Unit["AAI013B"]:ModelVariable with Uniformance pull ARAAI013B.PV.  Problem could be caused by Uniformance input on Setup sheet as well.  Please check both.</t>
  </si>
  <si>
    <t>Uniformance error for variable FS:Subflowsheet["SAR"]:Subflowsheet["SISO"]:Subflowsheet["SubFS_SISOM"]:Unit["AAI013C"]:ModelVariable with Uniformance pull ARAAI013C.PV.  Problem could be caused by Uniformance input on Setup sheet as well.  Please check both.</t>
  </si>
  <si>
    <t>Uniformance error for variable FS:Subflowsheet["SAR"]:Subflowsheet["SISO"]:Subflowsheet["SubFS_SISOM"]:Unit["AR40EFFL_LAB"]:Unit["AAI013D"]:ModelVariable with Uniformance pull ARAAI013D.PV.  Problem could be caused by Uniformance input on Setup sheet as well.  Please check both.</t>
  </si>
  <si>
    <t>Uniformance error for variable FS:Subflowsheet["SAR"]:Subflowsheet["SISO"]:Subflowsheet["SubFS_SISOM"]:Unit["AR40EFFL_LAB"]:Unit["AAI013E"]:ModelVariable with Uniformance pull ARAAI013E.PV.  Problem could be caused by Uniformance input on Setup sheet as well.  Please check both.</t>
  </si>
  <si>
    <t>Uniformance error for variable FS:Subflowsheet["SAR"]:Subflowsheet["SISO"]:Subflowsheet["SubFS_SISOM"]:Unit["AR40EFFL_LAB"]:Unit["AAI013F"]:ModelVariable with Uniformance pull ARAAI013F.PV.  Problem could be caused by Uniformance input on Setup sheet as well.  Please check both.</t>
  </si>
  <si>
    <t>Uniformance error for variable FS:Subflowsheet["SAR"]:Subflowsheet["SISO"]:Subflowsheet["SubFS_SISOM"]:Unit["AFC007"]:ModelVariable with Uniformance pull ARAFC007.PV.  Problem could be caused by Uniformance input on Setup sheet as well.  Please check both.</t>
  </si>
  <si>
    <t>Uniformance error for variable FS:Subflowsheet["SAR"]:Subflowsheet["SISO"]:Subflowsheet["SubFS_SISOM"]:Unit["AFI002"]:ModelVariable with Uniformance pull ARAFI002.PV.  Problem could be caused by Uniformance input on Setup sheet as well.  Please check both.</t>
  </si>
  <si>
    <t>Uniformance error for variable FS:Subflowsheet["SAR"]:Subflowsheet["SISO"]:Subflowsheet["SubFS_SISOM"]:Unit["APJ001"]:ModelVariable with Uniformance pull ARAPJ001.PV.  Problem could be caused by Uniformance input on Setup sheet as well.  Please check both.</t>
  </si>
  <si>
    <t>Uniformance error for variable FS:Subflowsheet["SAR"]:Subflowsheet["SISO"]:Subflowsheet["SubFS_SISOM"]:Unit["AFI005"]:ModelVariable with Uniformance pull ARAFI005.PV.  Problem could be caused by Uniformance input on Setup sheet as well.  Please check both.</t>
  </si>
  <si>
    <t>Uniformance error for variable FS:Subflowsheet["SAR"]:Subflowsheet["SISO"]:Unit["AFI014"]:ModelVariable with Uniformance pull ARAFI014.PV.  Problem could be caused by Uniformance input on Setup sheet as well.  Please check both.</t>
  </si>
  <si>
    <t>Uniformance error for variable FS:Subflowsheet["SAR"]:Subflowsheet["SISO"]:Unit["AFC012"]:ModelVariable with Uniformance pull ARAFC012.PV.  Problem could be caused by Uniformance input on Setup sheet as well.  Please check both.</t>
  </si>
  <si>
    <t>Uniformance error for variable FS:Subflowsheet["SAR"]:Subflowsheet["SISO"]:Unit["ABK011"]:ModelVariable with Uniformance pull ARABK011.PV.  Problem could be caused by Uniformance input on Setup sheet as well.  Please check both.</t>
  </si>
  <si>
    <t>Uniformance error for variable FS:Subflowsheet["SAR"]:Subflowsheet["SISO"]:Unit["ATI026"]:ModelVariable with Uniformance pull ARATI026.PV.  Problem could be caused by Uniformance input on Setup sheet as well.  Please check both.</t>
  </si>
  <si>
    <t>Uniformance error for variable FS:Subflowsheet["SAR"]:Subflowsheet["SISO"]:Unit["ATI027"]:ModelVariable with Uniformance pull ARATI027.PV.  Problem could be caused by Uniformance input on Setup sheet as well.  Please check both.</t>
  </si>
  <si>
    <t>Uniformance error for variable FS:Subflowsheet["SAR"]:Subflowsheet["SISO"]:Unit["ATI028"]:ModelVariable with Uniformance pull ARATI028.PV.  Problem could be caused by Uniformance input on Setup sheet as well.  Please check both.</t>
  </si>
  <si>
    <t>Uniformance error for variable FS:Subflowsheet["SAR"]:Subflowsheet["SISO"]:Unit["ATI109"]:ModelVariable with Uniformance pull ARATI109.PV.  Problem could be caused by Uniformance input on Setup sheet as well.  Please check both.</t>
  </si>
  <si>
    <t>Uniformance error for variable FS:Subflowsheet["SAR"]:Subflowsheet["SISO"]:Unit["ATI111"]:ModelVariable with Uniformance pull ARATI111.PV.  Problem could be caused by Uniformance input on Setup sheet as well.  Please check both.</t>
  </si>
  <si>
    <t>Uniformance error for variable FS:Subflowsheet["SAR"]:Subflowsheet["SISO"]:Unit["ATI030"]:ModelVariable with Uniformance pull ARATI030.PV.  Problem could be caused by Uniformance input on Setup sheet as well.  Please check both.</t>
  </si>
  <si>
    <t>Uniformance error for variable FS:Subflowsheet["SAR"]:Subflowsheet["SISO"]:Unit["ATI031"]:ModelVariable with Uniformance pull ARATI031.PV.  Problem could be caused by Uniformance input on Setup sheet as well.  Please check both.</t>
  </si>
  <si>
    <t>Uniformance error for variable FS:Subflowsheet["SAR"]:Subflowsheet["SISO"]:Unit["ATI025"]:ModelVariable with Uniformance pull ARATI025.PV.  Problem could be caused by Uniformance input on Setup sheet as well.  Please check both.</t>
  </si>
  <si>
    <t>Uniformance error for variable FS:Subflowsheet["SAR"]:Subflowsheet["SISO"]:Unit["ATI018"]:ModelVariable with Uniformance pull ARATI018.PV.  Problem could be caused by Uniformance input on Setup sheet as well.  Please check both.</t>
  </si>
  <si>
    <t>Uniformance error for variable FS:Subflowsheet["SAR"]:Subflowsheet["SISO"]:Subflowsheet["SubFS_SISOM"]:Unit["ATI009"]:ModelVariable with Uniformance pull ARATI009.PV.  Problem could be caused by Uniformance input on Setup sheet as well.  Please check both.</t>
  </si>
  <si>
    <t>Uniformance error for variable FS:Subflowsheet["SAR"]:Subflowsheet["SISO"]:Subflowsheet["SubFS_SISOM"]:Unit["ATI005"]:ModelVariable with Uniformance pull ARATI005.PV.  Problem could be caused by Uniformance input on Setup sheet as well.  Please check both.</t>
  </si>
  <si>
    <t>Uniformance error for variable FS:Subflowsheet["SAR"]:Unit["AR41EFFL_LAB"]:Unit["SC-A-101.C9NA"]:ModelVariable with Uniformance pull L_SC-A-101.C9S.  Problem could be caused by Uniformance input on Setup sheet as well.  Please check both.</t>
  </si>
  <si>
    <t>Uniformance error for variable FS:Subflowsheet["SAR"]:Unit["AR41EFFL_LAB"]:Unit["SC-A-101.C10AROM"]:ModelVariable with Uniformance pull L_SC-A-101.C10A.  Problem could be caused by Uniformance input on Setup sheet as well.  Please check both.</t>
  </si>
  <si>
    <t>PXO_SPSC_PIMSSelect</t>
  </si>
  <si>
    <t>EDUFD_ROMSelect</t>
  </si>
  <si>
    <t>FT30/FT20</t>
  </si>
  <si>
    <t>FT30 to FT20 [ROMeo]: 1-from process upstream 2-lab source</t>
  </si>
  <si>
    <t>Uniformance error for variable FS:Subflowsheet["SAR"]:Subflowsheet["SISO"]:Subflowsheet["SubFS_SISOM"]:Unit["AAI003Z_EBC"]:ModelVariable with Uniformance pull ARAAI003Z.PV.  Problem could be caused by Uniformance input on Setup sheet as well.  Please check both.</t>
  </si>
  <si>
    <t>FlexiFD_PIMSSelect</t>
  </si>
  <si>
    <t>JARSULFFD_ROMSelect</t>
  </si>
  <si>
    <t>JARSULFFD_PIMSSelect</t>
  </si>
  <si>
    <t>SARSULFOFD_ROMSelect</t>
  </si>
  <si>
    <t>SARSULFOFD_PIMSSelect</t>
  </si>
  <si>
    <t>XT80OHFlow_input</t>
  </si>
  <si>
    <t>LPIH2Ratio</t>
  </si>
  <si>
    <t>SAREBC</t>
  </si>
  <si>
    <t>FT30OHMXFlow</t>
  </si>
  <si>
    <t>FT10OH.A8</t>
  </si>
  <si>
    <t>FT10BT.Tol</t>
  </si>
  <si>
    <t>FT10Feed.NC5</t>
  </si>
  <si>
    <t>FT10Feed.NC6</t>
  </si>
  <si>
    <t>FT10Feed.NC7</t>
  </si>
  <si>
    <t>FT10Feed.NC8</t>
  </si>
  <si>
    <t>FT10Feed.NC9</t>
  </si>
  <si>
    <t>FT10Feed.NC10</t>
  </si>
  <si>
    <t>FT10Feed.PC4</t>
  </si>
  <si>
    <t>FT10Feed.PC5</t>
  </si>
  <si>
    <t>FT10Feed.PC6</t>
  </si>
  <si>
    <t>FT10Feed.PC7</t>
  </si>
  <si>
    <t>FT10Feed.PC8</t>
  </si>
  <si>
    <t>FT10Feed.PC9</t>
  </si>
  <si>
    <t>FT10Feed.PC10</t>
  </si>
  <si>
    <t>FT10Feed.AC6</t>
  </si>
  <si>
    <t>FT10Feed.AC7</t>
  </si>
  <si>
    <t>FT10Feed.AC8</t>
  </si>
  <si>
    <t>FT10Feed.AC9</t>
  </si>
  <si>
    <t>FT10Feed.AC10</t>
  </si>
  <si>
    <t>FT10Feed.AC11</t>
  </si>
  <si>
    <t>FT10Feed.AC12</t>
  </si>
  <si>
    <t>FT10Feed.PI4</t>
  </si>
  <si>
    <t>FT10Feed.PI5</t>
  </si>
  <si>
    <t>FT10Feed.PI6</t>
  </si>
  <si>
    <t>FT10Feed.PI7</t>
  </si>
  <si>
    <t>FT10Feed.PI8</t>
  </si>
  <si>
    <t>FT10Feed.PI9</t>
  </si>
  <si>
    <t>FT10Feed.OC5</t>
  </si>
  <si>
    <t>FT10Feed.OC6</t>
  </si>
  <si>
    <t>FT10Feed.OC7</t>
  </si>
  <si>
    <t>FT10Btm.EB</t>
  </si>
  <si>
    <t>FT10Btm.PX</t>
  </si>
  <si>
    <t>FT10Btm.MX</t>
  </si>
  <si>
    <t>FT10Btm.OX</t>
  </si>
  <si>
    <t>FT10Btm.NA</t>
  </si>
  <si>
    <t>FT10Btm.A9_L</t>
  </si>
  <si>
    <t>FT10Btm.C9NA_L</t>
  </si>
  <si>
    <t>FT10Btm.A10_L</t>
  </si>
  <si>
    <t>FT10Btm.C10NA_L</t>
  </si>
  <si>
    <t>EDFeed.PI4</t>
  </si>
  <si>
    <t>EDFeed.PC4</t>
  </si>
  <si>
    <t>EDFeed.PI5</t>
  </si>
  <si>
    <t>EDFeed.OC5</t>
  </si>
  <si>
    <t>EDFeed.PC5</t>
  </si>
  <si>
    <t>EDFeed.PI6</t>
  </si>
  <si>
    <t>EDFeed.OC6</t>
  </si>
  <si>
    <t>EDFeed.PC6</t>
  </si>
  <si>
    <t>EDFeed.PI7</t>
  </si>
  <si>
    <t>EDFeed.OC7</t>
  </si>
  <si>
    <t>EDFeed.NC5</t>
  </si>
  <si>
    <t>EDFeed.NC6</t>
  </si>
  <si>
    <t>EDFeed.PI8</t>
  </si>
  <si>
    <t>EDFeed.BZ</t>
  </si>
  <si>
    <t>EDFeed.NC7</t>
  </si>
  <si>
    <t>EDFeed.PC7</t>
  </si>
  <si>
    <t>EDFeed.NC8</t>
  </si>
  <si>
    <t>EDFeed.PC8</t>
  </si>
  <si>
    <t>EDFeed.PI9PLUS</t>
  </si>
  <si>
    <t>EDFeed.NC9PLUS</t>
  </si>
  <si>
    <t>EDFeed.AC8</t>
  </si>
  <si>
    <t>EDFeed.PC9PLUS</t>
  </si>
  <si>
    <t>EDFeed.AC9PLUS</t>
  </si>
  <si>
    <t>SulfFeed.PI4</t>
  </si>
  <si>
    <t>SulfFeed.PC4</t>
  </si>
  <si>
    <t>SulfFeed.PI5</t>
  </si>
  <si>
    <t>SulfFeed.OC5</t>
  </si>
  <si>
    <t>SulfFeed.NC5</t>
  </si>
  <si>
    <t>SulfFeed.PC5</t>
  </si>
  <si>
    <t>SulfFeed.PI6</t>
  </si>
  <si>
    <t>SulfFeed.OC6</t>
  </si>
  <si>
    <t>SulfFeed.NC6</t>
  </si>
  <si>
    <t>SulfFeed.BZ</t>
  </si>
  <si>
    <t>SulfFeed.PC6</t>
  </si>
  <si>
    <t>SulfFeed.PI7</t>
  </si>
  <si>
    <t>SulfFeed.OC7</t>
  </si>
  <si>
    <t>SulfFeed.NC7</t>
  </si>
  <si>
    <t>SulfFeed.PC7</t>
  </si>
  <si>
    <t>SulfFeed.PI8</t>
  </si>
  <si>
    <t>SulfFeed.NC8</t>
  </si>
  <si>
    <t>SulfFeed.AC8</t>
  </si>
  <si>
    <t>SulfFeed.PC8</t>
  </si>
  <si>
    <t>SulfFeed.PC9PLUS</t>
  </si>
  <si>
    <t>SulfFeed.AC9PLUS</t>
  </si>
  <si>
    <t>SulfFeed.PI9PLUS</t>
  </si>
  <si>
    <t>SulfFeed.NC9PLUS</t>
  </si>
  <si>
    <t>EDFdAnaly.C6NA</t>
  </si>
  <si>
    <t>EDFdAnaly.BZ</t>
  </si>
  <si>
    <t>EDFdAnaly.C7NA</t>
  </si>
  <si>
    <t>EDFdAnaly.MCH</t>
  </si>
  <si>
    <t>EDFdAnaly.TOL</t>
  </si>
  <si>
    <t>EDFdAnaly.C8NA</t>
  </si>
  <si>
    <t>EDFdAnaly.C5NA</t>
  </si>
  <si>
    <t>EDFdAnaly.A8</t>
  </si>
  <si>
    <t>EDExt.Tol</t>
  </si>
  <si>
    <t>EDRaff.Bz</t>
  </si>
  <si>
    <t>EDExt.Bz</t>
  </si>
  <si>
    <t>SulfExt.Bz</t>
  </si>
  <si>
    <t>SulfExt.Tol</t>
  </si>
  <si>
    <t>TPProduct.Bz</t>
  </si>
  <si>
    <t>TPProduct.Tol</t>
  </si>
  <si>
    <t>TPProduct.Xyl</t>
  </si>
  <si>
    <t>TPProduct.EB</t>
  </si>
  <si>
    <t>TPProduct.MEB</t>
  </si>
  <si>
    <t>TPProduct.DMEB</t>
  </si>
  <si>
    <t>TPProduct.TriMB</t>
  </si>
  <si>
    <t>TPProduct.TetMB</t>
  </si>
  <si>
    <t>TPProduct.A11minus</t>
  </si>
  <si>
    <t>TPProduct.A11plus</t>
  </si>
  <si>
    <t>VT70SD.Tol</t>
  </si>
  <si>
    <t>VT80OH.Bz</t>
  </si>
  <si>
    <t>VT80OH.EB</t>
  </si>
  <si>
    <t>VT80Btm.Tol</t>
  </si>
  <si>
    <t>VT80Btm.Xyl</t>
  </si>
  <si>
    <t>VT80Btm.PX</t>
  </si>
  <si>
    <t>VT80Btm.MX</t>
  </si>
  <si>
    <t>VT80Btm.OX</t>
  </si>
  <si>
    <t>VT80Btm.A9</t>
  </si>
  <si>
    <t>FT30OH.A9</t>
  </si>
  <si>
    <t>FT30SC.A8</t>
  </si>
  <si>
    <t>FT30OH.Tol</t>
  </si>
  <si>
    <t>FT30OH.EB</t>
  </si>
  <si>
    <t>FT30OH.PX</t>
  </si>
  <si>
    <t>FT30OH.MX</t>
  </si>
  <si>
    <t>FT30OH.OX</t>
  </si>
  <si>
    <t>H2makeup.H2</t>
  </si>
  <si>
    <t>H2makeup.Methane</t>
  </si>
  <si>
    <t>H2makeup.Ethane</t>
  </si>
  <si>
    <t>H2makeup.Propane</t>
  </si>
  <si>
    <t>H2makeup.iC4</t>
  </si>
  <si>
    <t>H2makeup.nC4</t>
  </si>
  <si>
    <t>H2makeup.iC5</t>
  </si>
  <si>
    <t>H2makeup.nC5</t>
  </si>
  <si>
    <t>RecyGas.H2</t>
  </si>
  <si>
    <t>AT40OH.A8</t>
  </si>
  <si>
    <t>AT40Btm.Tol</t>
  </si>
  <si>
    <t>RaffSC.EB</t>
  </si>
  <si>
    <t>RaffSC.PX</t>
  </si>
  <si>
    <t>RaffSC.MX</t>
  </si>
  <si>
    <t>RaffSC.OX</t>
  </si>
  <si>
    <t>RaffSC.Xyl</t>
  </si>
  <si>
    <t>ParexPdt.EB</t>
  </si>
  <si>
    <t>XT80OH.Bz</t>
  </si>
  <si>
    <t>XT80OH.Tol</t>
  </si>
  <si>
    <t>XT80OH.Xyl</t>
  </si>
  <si>
    <t>AT40OH.BZ_A</t>
  </si>
  <si>
    <t>AT40OH.BZ_L</t>
  </si>
  <si>
    <t>AT40OH.Tol_A</t>
  </si>
  <si>
    <t>AT40OH.Tol_L</t>
  </si>
  <si>
    <t>AT40OH.NA_A</t>
  </si>
  <si>
    <t>AT40OH.C8P_L</t>
  </si>
  <si>
    <t>AT40OH.A8_A</t>
  </si>
  <si>
    <t>AT40OH.A8_L</t>
  </si>
  <si>
    <t>AT40Btm.PX</t>
  </si>
  <si>
    <t>AT40Btm.OX</t>
  </si>
  <si>
    <t>AT40Btm.MX</t>
  </si>
  <si>
    <t>AT40Btm.EB</t>
  </si>
  <si>
    <t>AT40Btm.C9NA</t>
  </si>
  <si>
    <t>AT40Btm.A9</t>
  </si>
  <si>
    <t>AT40Btm.A10</t>
  </si>
  <si>
    <t>AR40Effl.BZ_A</t>
  </si>
  <si>
    <t>AR40Eff.lBZ_L</t>
  </si>
  <si>
    <t>AR40Effl.Tol_A</t>
  </si>
  <si>
    <t>AR40Effl.Tol_L</t>
  </si>
  <si>
    <t>AR40Effl.EB_A</t>
  </si>
  <si>
    <t>AR40Effl.EB_L</t>
  </si>
  <si>
    <t>AR40Effl.PX_A</t>
  </si>
  <si>
    <t>AR40Effl.PX_L</t>
  </si>
  <si>
    <t>AR40Effl.MX_A</t>
  </si>
  <si>
    <t>AR40Effl.MX_L</t>
  </si>
  <si>
    <t>AR40Effl.OX_A</t>
  </si>
  <si>
    <t>AR40Effl.OX_L</t>
  </si>
  <si>
    <t>AR40Effl.C9NA_L</t>
  </si>
  <si>
    <t>AR40Effl.A9_L</t>
  </si>
  <si>
    <t>AR40Effl.A10_L</t>
  </si>
  <si>
    <t>AR40Effl.LightNA_L</t>
  </si>
  <si>
    <t>AR41Effl.BZ</t>
  </si>
  <si>
    <t>AR41Effl.LightNA</t>
  </si>
  <si>
    <t>AR41Effl.Tol</t>
  </si>
  <si>
    <t>AR41Effl.PX</t>
  </si>
  <si>
    <t>AR41Effl.OX</t>
  </si>
  <si>
    <t>AR41Effl.MX</t>
  </si>
  <si>
    <t>AR41Effl.EB</t>
  </si>
  <si>
    <t>AR41Effl.C9NA</t>
  </si>
  <si>
    <t>AR41Effl.A9</t>
  </si>
  <si>
    <t>AR41Effl.A10</t>
  </si>
  <si>
    <t>JAR Density Assumptions (for mass balance) - to be updated on yearly basis</t>
  </si>
  <si>
    <t>SC-P-07</t>
  </si>
  <si>
    <t>PT50 bottoms</t>
  </si>
  <si>
    <t>SC-X-17</t>
  </si>
  <si>
    <t>XT80 OH</t>
  </si>
  <si>
    <t>SC-F-01</t>
  </si>
  <si>
    <t>FT10 OH</t>
  </si>
  <si>
    <t>SC-F-02</t>
  </si>
  <si>
    <t>FT10 bottoms</t>
  </si>
  <si>
    <t>SC-A-03</t>
  </si>
  <si>
    <t>AT40 bottoms</t>
  </si>
  <si>
    <t>SC-A-101</t>
  </si>
  <si>
    <t>LPI effluent</t>
  </si>
  <si>
    <t>SC-V-006</t>
  </si>
  <si>
    <t>VT80 bottoms</t>
  </si>
  <si>
    <t>SC-F-07</t>
  </si>
  <si>
    <t>FT30 OH</t>
  </si>
  <si>
    <t>SC-H-03</t>
  </si>
  <si>
    <t>FT30 SS</t>
  </si>
  <si>
    <t>SC-F-08</t>
  </si>
  <si>
    <t>FT30 btms</t>
  </si>
  <si>
    <t>SC-T-17</t>
  </si>
  <si>
    <t>Sulfo feed</t>
  </si>
  <si>
    <t>SC-S-10</t>
  </si>
  <si>
    <t>Sulfo extract</t>
  </si>
  <si>
    <t>SC-S-09</t>
  </si>
  <si>
    <t>Sulfo raffinate</t>
  </si>
  <si>
    <t>SC-V-010</t>
  </si>
  <si>
    <t>EDU feed</t>
  </si>
  <si>
    <t>SC-V-013</t>
  </si>
  <si>
    <t>EDU extract</t>
  </si>
  <si>
    <t>SC-V-004</t>
  </si>
  <si>
    <t>EDU raffinate</t>
  </si>
  <si>
    <t>SC-V-009</t>
  </si>
  <si>
    <t>TP product</t>
  </si>
  <si>
    <t>SC-VA-100</t>
  </si>
  <si>
    <t>BZ product</t>
  </si>
  <si>
    <t>SC-V-007</t>
  </si>
  <si>
    <t>TOL to JAR/Sales</t>
  </si>
  <si>
    <t>VT80 btms</t>
  </si>
  <si>
    <t>SC-A-09</t>
  </si>
  <si>
    <t>Raff Sidecut</t>
  </si>
  <si>
    <t>SC-T-12</t>
  </si>
  <si>
    <t>PX RD</t>
  </si>
  <si>
    <t>Finishing OH</t>
  </si>
  <si>
    <t>SC-A-07</t>
  </si>
  <si>
    <t>H2 make up</t>
  </si>
  <si>
    <t>AD45 offgas (PLT)</t>
  </si>
  <si>
    <t>AD45 offgas (FG)</t>
  </si>
  <si>
    <t>SC-A-06</t>
  </si>
  <si>
    <t>AD40 offgas</t>
  </si>
  <si>
    <t>SC-A-05</t>
  </si>
  <si>
    <t>AT40 OH product</t>
  </si>
  <si>
    <t>AT40 btm product</t>
  </si>
  <si>
    <t>SAR Density Assumptions (for mass balance) - to be updated on yearly basis (Currently 20201Q data)</t>
  </si>
  <si>
    <t>FT10MMB_OUT</t>
  </si>
  <si>
    <t>PFI060+XFC048+F85010+F85038</t>
  </si>
  <si>
    <t>FFI003+FFI001</t>
  </si>
  <si>
    <t>FT10MMB_IN_3R2A</t>
  </si>
  <si>
    <t>FT10MMB_3R2A</t>
  </si>
  <si>
    <t>SULFMMB_IN</t>
  </si>
  <si>
    <t>SULFMMB_OUT</t>
  </si>
  <si>
    <t>SULFMMB</t>
  </si>
  <si>
    <t>TFC751</t>
  </si>
  <si>
    <t>ARSFC020.PV</t>
  </si>
  <si>
    <t>EDMMB_IN</t>
  </si>
  <si>
    <t>EDMMB_OUT</t>
  </si>
  <si>
    <t>EDMMB</t>
  </si>
  <si>
    <t>VFC001</t>
  </si>
  <si>
    <t>ARVFC015.PV</t>
  </si>
  <si>
    <t>FT30MMB_IN</t>
  </si>
  <si>
    <t>FT30MMB_OUT</t>
  </si>
  <si>
    <t>FT30MMB</t>
  </si>
  <si>
    <t>(FFI001-FFI172)+AFC009+AFC100+VFC116</t>
  </si>
  <si>
    <t>NO ROMeo</t>
  </si>
  <si>
    <t>ARVFC116.OP</t>
  </si>
  <si>
    <t>(FFC014+FFC179)+FFC024+FFC183+FFC025</t>
  </si>
  <si>
    <t>ARFFC025.PV</t>
  </si>
  <si>
    <t>VT7080MMB_IN</t>
  </si>
  <si>
    <t>VT7080MMB_OUT</t>
  </si>
  <si>
    <t>VT7080MMB</t>
  </si>
  <si>
    <t>SFC023+VFC100+VFC104</t>
  </si>
  <si>
    <t>(SFC023 or SFI023)+SFC020 + SFI033</t>
  </si>
  <si>
    <t>(VFC100 or VFI100)+VFC015 +VFC007</t>
  </si>
  <si>
    <t>VFC111+(VFC118+VFC122+VFC123)+VFC116</t>
  </si>
  <si>
    <t>ToltoMogas</t>
  </si>
  <si>
    <t>ToltoMogas2</t>
  </si>
  <si>
    <t>ARVFC122.PV</t>
  </si>
  <si>
    <t>ARVFC123.PV</t>
  </si>
  <si>
    <t>ARVFC123.OP</t>
  </si>
  <si>
    <t>ARVFC122.OP</t>
  </si>
  <si>
    <t>PAREXMMB_IN</t>
  </si>
  <si>
    <t>PAREXMMB_OUT</t>
  </si>
  <si>
    <t>ISOMMMB_IN</t>
  </si>
  <si>
    <t>ISOMMMB_OUT</t>
  </si>
  <si>
    <t>FFC014-FFC179+XFC058</t>
  </si>
  <si>
    <t>ARZHF501.PV</t>
  </si>
  <si>
    <t>ARXLM009.OP</t>
  </si>
  <si>
    <t>XFC033+XFI045+ZHF501+XFC048</t>
  </si>
  <si>
    <t>AFC001+AFC007</t>
  </si>
  <si>
    <t>ARAFC001.PV</t>
  </si>
  <si>
    <t>(AFI005+AFI006)+AFI014+AFC015+AFC009</t>
  </si>
  <si>
    <t>Uniformance error for variable No ROMeo with Uniformance pull ARSFC020.PV.  Problem could be caused by Uniformance input on Setup sheet as well.  Please check both.</t>
  </si>
  <si>
    <t>Uniformance error for variable No ROMeo with Uniformance pull ARVFC015.PV.  Problem could be caused by Uniformance input on Setup sheet as well.  Please check both.</t>
  </si>
  <si>
    <t>Uniformance error for variable No ROMeo with Uniformance pull ARVFC122.PV.  Problem could be caused by Uniformance input on Setup sheet as well.  Please check both.</t>
  </si>
  <si>
    <t>Uniformance error for variable No ROMeo with Uniformance pull ARVFC123.PV.  Problem could be caused by Uniformance input on Setup sheet as well.  Please check both.</t>
  </si>
  <si>
    <t>Uniformance error for variable No ROMeo with Uniformance pull ARVFC122.OP.  Problem could be caused by Uniformance input on Setup sheet as well.  Please check both.</t>
  </si>
  <si>
    <t>Uniformance error for variable No ROMeo with Uniformance pull ARVFC123.OP.  Problem could be caused by Uniformance input on Setup sheet as well.  Please check both.</t>
  </si>
  <si>
    <t>Uniformance error for variable NO ROMeo with Uniformance pull ARVFC116.OP.  Problem could be caused by Uniformance input on Setup sheet as well.  Please check both.</t>
  </si>
  <si>
    <t>Uniformance error for variable NO ROMeo with Uniformance pull ARFFC025.PV.  Problem could be caused by Uniformance input on Setup sheet as well.  Please check both.</t>
  </si>
  <si>
    <t>Uniformance error for variable No ROMeo with Uniformance pull ARXFC048.PV.  Problem could be caused by Uniformance input on Setup sheet as well.  Please check both.</t>
  </si>
  <si>
    <t>Uniformance error for variable No ROMeo with Uniformance pull ARZHF501.PV.  Problem could be caused by Uniformance input on Setup sheet as well.  Please check both.</t>
  </si>
  <si>
    <t>Uniformance error for variable No ROMeo with Uniformance pull ARXLM009.OP.  Problem could be caused by Uniformance input on Setup sheet as well.  Please check both.</t>
  </si>
  <si>
    <t>Uniformance error for variable No ROMeo with Uniformance pull ARXLM009B.OP.  Problem could be caused by Uniformance input on Setup sheet as well.  Please check both.</t>
  </si>
  <si>
    <t>Uniformance error for variable No ROMeo with Uniformance pull ARAFC001.PV.  Problem could be caused by Uniformance input on Setup sheet as well.  Please check both.</t>
  </si>
  <si>
    <t>SulfExttoTKFlow</t>
  </si>
  <si>
    <t>EDExttoTKFlow</t>
  </si>
  <si>
    <t>FT30BtmTPFlow</t>
  </si>
  <si>
    <t>PXtoSAR2Flow</t>
  </si>
  <si>
    <t>PXtoSAR1Flow</t>
  </si>
  <si>
    <t>FINOHtoFT10Flow</t>
  </si>
  <si>
    <t>TolTOTFlow</t>
  </si>
  <si>
    <t>(VFC118+VFC122+VFC123)</t>
  </si>
  <si>
    <t>PxTOTFlow</t>
  </si>
  <si>
    <t>XFI045+ZHF501</t>
  </si>
  <si>
    <t>FT30BtmTOTFlow</t>
  </si>
  <si>
    <t>ARFFC183.OP</t>
  </si>
  <si>
    <t>*FT30BtmTOTFlow</t>
  </si>
  <si>
    <t>L_SC-F-01.C5I</t>
  </si>
  <si>
    <t>L_SC-F-01.C5O</t>
  </si>
  <si>
    <t>L_SC-F-01.C5P</t>
  </si>
  <si>
    <t>L_SC-F-01.C5N</t>
  </si>
  <si>
    <t>L_SC-F-01.C6I</t>
  </si>
  <si>
    <t>L_SC-F-01.C6O</t>
  </si>
  <si>
    <t>L_SC-F-01.C6P</t>
  </si>
  <si>
    <t>L_SC-F-01.C6N</t>
  </si>
  <si>
    <t>L_SC-F-01.C7I</t>
  </si>
  <si>
    <t>L_SC-F-01.C7O</t>
  </si>
  <si>
    <t>L_SC-F-01.C7P</t>
  </si>
  <si>
    <t>L_SC-F-01.C7N</t>
  </si>
  <si>
    <t>L_SC-F-01.C8I</t>
  </si>
  <si>
    <t>L_SC-F-01.C8O</t>
  </si>
  <si>
    <t>L_SC-F-01.C8P</t>
  </si>
  <si>
    <t>L_SC-F-01.C8N</t>
  </si>
  <si>
    <t>L_SC-F-07.EBEN</t>
  </si>
  <si>
    <t>L_SC-F-07.OXYL</t>
  </si>
  <si>
    <t>L_SC-F-07.PXYL</t>
  </si>
  <si>
    <t>L_SC-F-07.MXYL</t>
  </si>
  <si>
    <t>Uniformance error for variable FS:Subflowsheet["SAR"]:Subflowsheet["FT10"]:Unit["FFI172"]:ModelVariable with Uniformance pull ARFFI172.PV.  Problem could be caused by Uniformance input on Setup sheet as well.  Please check both.</t>
  </si>
  <si>
    <t>Uniformance error for variable No ROMeo with Uniformance pull L_SC-F-01.C5I.  Problem could be caused by Uniformance input on Setup sheet as well.  Please check both.</t>
  </si>
  <si>
    <t>Uniformance error for variable No ROMeo with Uniformance pull L_SC-F-01.C6I.  Problem could be caused by Uniformance input on Setup sheet as well.  Please check both.</t>
  </si>
  <si>
    <t>Uniformance error for variable No ROMeo with Uniformance pull L_SC-F-01.C7I.  Problem could be caused by Uniformance input on Setup sheet as well.  Please check both.</t>
  </si>
  <si>
    <t>Uniformance error for variable No ROMeo with Uniformance pull L_SC-F-01.C8I.  Problem could be caused by Uniformance input on Setup sheet as well.  Please check both.</t>
  </si>
  <si>
    <t>Uniformance error for variable No ROMeo with Uniformance pull ARVFC118.PV.  Problem could be caused by Uniformance input on Setup sheet as well.  Please check both.</t>
  </si>
  <si>
    <t>Uniformance error for variable NO ROMeo with Uniformance pull ARFFC183.OP.  Problem could be caused by Uniformance input on Setup sheet as well.  Please check both.</t>
  </si>
  <si>
    <t>Uniformance error for variable FS:Subflowsheet["SAR"]:Subflowsheet["SISO"]:Subflowsheet["SubFS_SISOM"]:Unit["SISOH2_LAB"]:Unit["SC-A-07.H2"]:ModelVariable with Uniformance pull L_SC-A-07.H2.  Problem could be caused by Uniformance input on Setup sheet as well.  Please check both.</t>
  </si>
  <si>
    <t>Uniformance error for variable FS:Subflowsheet["SAR"]:Subflowsheet["SISO"]:Subflowsheet["SubFS_SISOM"]:Unit["SISOH2_LAB"]:Unit["SC-A-07.C1"]:ModelVariable with Uniformance pull L_SC-A-07.CH4.  Problem could be caused by Uniformance input on Setup sheet as well.  Please check both.</t>
  </si>
  <si>
    <t>Uniformance error for variable FS:Subflowsheet["SAR"]:Subflowsheet["SISO"]:Subflowsheet["SubFS_SISOM"]:Unit["SISOH2_LAB"]:Unit["SC-A-07.C2"]:ModelVariable with Uniformance pull L_SC-A-07.C2H6.  Problem could be caused by Uniformance input on Setup sheet as well.  Please check both.</t>
  </si>
  <si>
    <t>Uniformance error for variable FS:Subflowsheet["SAR"]:Subflowsheet["SISO"]:Subflowsheet["SubFS_SISOM"]:Unit["SISOH2_LAB"]:Unit["SC-A-07.C3"]:ModelVariable with Uniformance pull L_SC-A-07.C3H8.  Problem could be caused by Uniformance input on Setup sheet as well.  Please check both.</t>
  </si>
  <si>
    <t>Uniformance error for variable FS:Subflowsheet["SAR"]:Subflowsheet["SISO"]:Subflowsheet["SubFS_SISOM"]:Unit["SISOH2_LAB"]:Unit["SC-A-07.IC4"]:ModelVariable with Uniformance pull L_SC-A-07.IC4.  Problem could be caused by Uniformance input on Setup sheet as well.  Please check both.</t>
  </si>
  <si>
    <t>Uniformance error for variable FS:Subflowsheet["SAR"]:Subflowsheet["SISO"]:Subflowsheet["SubFS_SISOM"]:Unit["SISOH2_LAB"]:Unit["SC-A-07.NC4"]:ModelVariable with Uniformance pull L_SC-A-07.NC4.  Problem could be caused by Uniformance input on Setup sheet as well.  Please check both.</t>
  </si>
  <si>
    <t>Uniformance error for variable FS:Subflowsheet["SAR"]:Subflowsheet["SISO"]:Subflowsheet["SubFS_SISOM"]:Unit["SISOH2_LAB"]:Unit["SC-A-07.IC5"]:ModelVariable with Uniformance pull L_SC-A-07.IC5.  Problem could be caused by Uniformance input on Setup sheet as well.  Please check both.</t>
  </si>
  <si>
    <t>Uniformance error for variable FS:Subflowsheet["SAR"]:Subflowsheet["SISO"]:Subflowsheet["SubFS_SISOM"]:Unit["SISOH2_LAB"]:Unit["SC-A-07.NC5"]:ModelVariable with Uniformance pull L_SC-A-07.NC5.  Problem could be caused by Uniformance input on Setup sheet as well.  Please check both.</t>
  </si>
  <si>
    <t>Uniformance error for variable No ROMeo with Uniformance pull ARXFI045.PV.  Problem could be caused by Uniformance input on Setup sheet as well.  Please check both.</t>
  </si>
  <si>
    <t>Uniformance error for variable FS:Subflowsheet["SAR"]:Subflowsheet["SISO"]:Unit["AT40OH_LAB"]:Unit["SC-A-05.BENZENE"]:ModelVariable with Uniformance pull L_SC-A-05.BZ.  Problem could be caused by Uniformance input on Setup sheet as well.  Please check both.</t>
  </si>
  <si>
    <t>Uniformance error for variable FS:Subflowsheet["SAR"]:Subflowsheet["SISO"]:Unit["AT40OH_LAB"]:Unit["SC-A-05.TOLUENE"]:ModelVariable with Uniformance pull L_SC-A-05.TOL.  Problem could be caused by Uniformance input on Setup sheet as well.  Please check both.</t>
  </si>
  <si>
    <t>Uniformance error for variable FS:Subflowsheet["SAR"]:Subflowsheet["SISO"]:Unit["AT40OH_LAB"]:Unit["SC-A-05.C8AROM"]:ModelVariable with Uniformance pull L_SC-A-05.C8A.  Problem could be caused by Uniformance input on Setup sheet as well.  Please check both.</t>
  </si>
  <si>
    <t>Uniformance error for variable FS:Subflowsheet["SAR"]:Unit["AT40BT_LAB"]:Unit["SC-A-03.PX"]:ModelVariable with Uniformance pull L_SC-A-03.PXYL.  Problem could be caused by Uniformance input on Setup sheet as well.  Please check both.</t>
  </si>
  <si>
    <t>Uniformance error for variable FS:Subflowsheet["SAR"]:Unit["AT40BT_LAB"]:Unit["SC-A-03.OX"]:ModelVariable with Uniformance pull L_SC-A-03.OXYL.  Problem could be caused by Uniformance input on Setup sheet as well.  Please check both.</t>
  </si>
  <si>
    <t>Uniformance error for variable FS:Subflowsheet["SAR"]:Unit["AT40BT_LAB"]:Unit["SC-A-03.MX"]:ModelVariable with Uniformance pull L_SC-A-03.MXYL.  Problem could be caused by Uniformance input on Setup sheet as well.  Please check both.</t>
  </si>
  <si>
    <t>Uniformance error for variable FS:Subflowsheet["SAR"]:Unit["AT40BT_LAB"]:Unit["SC-A-03.EB"]:ModelVariable with Uniformance pull L_SC-A-03.EBEN.  Problem could be caused by Uniformance input on Setup sheet as well.  Please check both.</t>
  </si>
  <si>
    <t>Uniformance error for variable FS:Subflowsheet["SAR"]:Unit["AT40BT_LAB"]:Unit["SC-A-03.C9AROM"]:ModelVariable with Uniformance pull L_SC-A-03.C9A.  Problem could be caused by Uniformance input on Setup sheet as well.  Please check both.</t>
  </si>
  <si>
    <t>Uniformance error for variable FS:Subflowsheet["SAR"]:Unit["AT40BT_LAB"]:Unit["SC-A-03.C10AROM"]:ModelVariable with Uniformance pull L_SC-A-03.C10A.  Problem could be caused by Uniformance input on Setup sheet as well.  Please check both.</t>
  </si>
  <si>
    <t>Uniformance error for variable FS:Subflowsheet["SAR"]:Subflowsheet["SISO"]:Subflowsheet["SubFS_SISOM"]:Unit["SC-A-10.BZ"]:ModelVariable with Uniformance pull L_SC-A-10.BZ.  Problem could be caused by Uniformance input on Setup sheet as well.  Please check both.</t>
  </si>
  <si>
    <t>Uniformance error for variable FS:Subflowsheet["SAR"]:Subflowsheet["SISO"]:Subflowsheet["SubFS_SISOM"]:Unit["SC-A-10.TOL"]:ModelVariable with Uniformance pull L_SC-A-10.TOL.  Problem could be caused by Uniformance input on Setup sheet as well.  Please check both.</t>
  </si>
  <si>
    <t>Uniformance error for variable FS:Subflowsheet["SAR"]:Subflowsheet["SISO"]:Subflowsheet["SubFS_SISOM"]:Unit["SC-A-10.EB"]:ModelVariable with Uniformance pull L_SC-A-10.EBEN.  Problem could be caused by Uniformance input on Setup sheet as well.  Please check both.</t>
  </si>
  <si>
    <t>Uniformance error for variable FS:Subflowsheet["SAR"]:Subflowsheet["SISO"]:Subflowsheet["SubFS_SISOM"]:Unit["AR40EFFL_LAB"]:Unit["SC-A-10.PX"]:ModelVariable with Uniformance pull L_SC-A-10.PXYL.  Problem could be caused by Uniformance input on Setup sheet as well.  Please check both.</t>
  </si>
  <si>
    <t>Uniformance error for variable FS:Subflowsheet["SAR"]:Subflowsheet["SISO"]:Subflowsheet["SubFS_SISOM"]:Unit["AR40EFFL_LAB"]:Unit["SC-A-10.MX"]:ModelVariable with Uniformance pull L_SC-A-10.MXYL.  Problem could be caused by Uniformance input on Setup sheet as well.  Please check both.</t>
  </si>
  <si>
    <t>Uniformance error for variable FS:Subflowsheet["SAR"]:Subflowsheet["SISO"]:Subflowsheet["SubFS_SISOM"]:Unit["AR40EFFL_LAB"]:Unit["SC-A-10.OX"]:ModelVariable with Uniformance pull L_SC-A-10.OXYL.  Problem could be caused by Uniformance input on Setup sheet as well.  Please check both.</t>
  </si>
  <si>
    <t>Uniformance error for variable FS:Subflowsheet["SAR"]:Subflowsheet["SISO"]:Subflowsheet["SubFS_SISOM"]:Unit["AR40EFFL_LAB"]:Unit["SC-A-10.C9AROM"]:ModelVariable with Uniformance pull L_SC-A-10.C9A.  Problem could be caused by Uniformance input on Setup sheet as well.  Please check both.</t>
  </si>
  <si>
    <t>Uniformance error for variable FS:Subflowsheet["SAR"]:Subflowsheet["SISO"]:Subflowsheet["SubFS_SISOM"]:Unit["AR40EFFL_LAB"]:Unit["SC-A-10.C10AROM"]:ModelVariable with Uniformance pull L_SC-A-10.C10A.  Problem could be caused by Uniformance input on Setup sheet as well.  Please check both.</t>
  </si>
  <si>
    <t>Uniformance error for variable FS:Subflowsheet["SAR"]:Unit["AR41EFFL_LAB"]:Unit["SC-A-101.BZ"]:ModelVariable with Uniformance pull L_SC-A-101.BZ.  Problem could be caused by Uniformance input on Setup sheet as well.  Please check both.</t>
  </si>
  <si>
    <t>Uniformance error for variable FS:Subflowsheet["SAR"]:Unit["AR41EFFL_LAB"]:Unit["SC-A-101.TOL"]:ModelVariable with Uniformance pull L_SC-A-101.TOL.  Problem could be caused by Uniformance input on Setup sheet as well.  Please check both.</t>
  </si>
  <si>
    <t>Uniformance error for variable FS:Subflowsheet["SAR"]:Unit["AR41EFFL_LAB"]:Unit["SC-A-101.PX"]:ModelVariable with Uniformance pull L_SC-A-101.PXYL.  Problem could be caused by Uniformance input on Setup sheet as well.  Please check both.</t>
  </si>
  <si>
    <t>Uniformance error for variable FS:Subflowsheet["SAR"]:Unit["AR41EFFL_LAB"]:Unit["SC-A-101.OX"]:ModelVariable with Uniformance pull L_SC-A-101.OXYL.  Problem could be caused by Uniformance input on Setup sheet as well.  Please check both.</t>
  </si>
  <si>
    <t>Uniformance error for variable FS:Subflowsheet["SAR"]:Unit["AR41EFFL_LAB"]:Unit["SC-A-101.MX"]:ModelVariable with Uniformance pull L_SC-A-101.MXYL.  Problem could be caused by Uniformance input on Setup sheet as well.  Please check both.</t>
  </si>
  <si>
    <t>Uniformance error for variable FS:Subflowsheet["SAR"]:Unit["AR41EFFL_LAB"]:Unit["SC-A-101.EB"]:ModelVariable with Uniformance pull L_SC-A-101.EBEN.  Problem could be caused by Uniformance input on Setup sheet as well.  Please check both.</t>
  </si>
  <si>
    <t>Uniformance error for variable FS:Subflowsheet["SAR"]:Unit["AR41EFFL_LAB"]:Unit["SC-A-101.C9AROM"]:ModelVariable with Uniformance pull L_SC-A-101.C9A.  Problem could be caused by Uniformance input on Setup sheet as well.  Please check both.</t>
  </si>
  <si>
    <t>L_SC-F-02.C9S</t>
  </si>
  <si>
    <t>L_SC-F-02.HNON</t>
  </si>
  <si>
    <t>L_SC-A-05.C8N</t>
  </si>
  <si>
    <t>L_SC-A-05.NC8</t>
  </si>
  <si>
    <t>L_SC-A-03.LNON</t>
  </si>
  <si>
    <t>L_SC-A-03.C9S</t>
  </si>
  <si>
    <t>L_SC-A-10.C9S</t>
  </si>
  <si>
    <t>L_SC-A-10.LNON</t>
  </si>
  <si>
    <t>L_SC-A-101.LNON</t>
  </si>
  <si>
    <t>Uniformance error for variable No ROMeo with Uniformance pull L_SC-A-05.PXYL.  Problem could be caused by Uniformance input on Setup sheet as well.  Please check both.</t>
  </si>
  <si>
    <t>Uniformance error for variable No ROMeo with Uniformance pull L_SC-A-05.OXYL.  Problem could be caused by Uniformance input on Setup sheet as well.  Please check both.</t>
  </si>
  <si>
    <t>Uniformance error for variable No ROMeo with Uniformance pull L_SC-A-05.MXYL.  Problem could be caused by Uniformance input on Setup sheet as well.  Please check both.</t>
  </si>
  <si>
    <t>Uniformance error for variable No ROMeo with Uniformance pull L_SC-A-05.C8I.  Problem could be caused by Uniformance input on Setup sheet as well.  Please check both.</t>
  </si>
  <si>
    <t>Uniformance error for variable No ROMeo with Uniformance pull L_SC-A-05.C8N.  Problem could be caused by Uniformance input on Setup sheet as well.  Please check both.</t>
  </si>
  <si>
    <t>Uniformance error for variable No ROMeo with Uniformance pull L_SC-A-05.NC8.  Problem could be caused by Uniformance input on Setup sheet as well.  Please check both.</t>
  </si>
  <si>
    <t>Uniformance error for variable FS:Subflowsheet["SAR"]:Unit["SC-A-03.LIGHTNA"]:ModelVariable with Uniformance pull L_SC-A-03.LNON.  Problem could be caused by Uniformance input on Setup sheet as well.  Please check both.</t>
  </si>
  <si>
    <t>Uniformance error for variable FS:Subflowsheet["SAR"]:Unit["AT40BT_LAB"]:Unit["SC-A-03.C9NA"]:ModelVariable with Uniformance pull L_SC-A-03.C9S.  Problem could be caused by Uniformance input on Setup sheet as well.  Please check both.</t>
  </si>
  <si>
    <t>Uniformance error for variable FS:Subflowsheet["SAR"]:Subflowsheet["SISO"]:Subflowsheet["SubFS_SISOM"]:Unit["AR40EFFL_LAB"]:Unit["SC-A-10.C9NA"]:ModelVariable with Uniformance pull L_SC-A-10.C9S.  Problem could be caused by Uniformance input on Setup sheet as well.  Please check both.</t>
  </si>
  <si>
    <t>Uniformance error for variable FS:Subflowsheet["SAR"]:Subflowsheet["SISO"]:Subflowsheet["SubFS_SISOM"]:Unit["AR40EFFL_LAB"]:Unit["SC-A-10.LIGHTNA"]:ModelVariable with Uniformance pull L_SC-A-10.LNON.  Problem could be caused by Uniformance input on Setup sheet as well.  Please check both.</t>
  </si>
  <si>
    <t>Uniformance error for variable FS:Subflowsheet["SAR"]:Unit["AR41EFFL_LAB"]:Unit["SC-A-101.LIGHTNA"]:ModelVariable with Uniformance pull L_SC-A-101.LNON.  Problem could be caused by Uniformance input on Setup sheet as well.  Please check both.</t>
  </si>
  <si>
    <t>PX_MW</t>
  </si>
  <si>
    <t>ARXBK039.PV</t>
  </si>
  <si>
    <t>ARXBK931.PV</t>
  </si>
  <si>
    <t>FS:Subflowsheet["JAR"]:Unit["OUTPUT_CALC_3R2A"]:SLFNA</t>
  </si>
  <si>
    <t>FS:Subflowsheet["JAR"]:Unit["OUTPUT_CALC_3R2A"]:SRS2MPSTPH</t>
  </si>
  <si>
    <t>FS:Subflowsheet["JAR"]:Unit["OUTPUT_CALC_3R2A"]:TLWNA</t>
  </si>
  <si>
    <t>FS:Subflowsheet["JAR"]:Unit["OUTPUT_CALC_3R2A"]:SRS2FULMW</t>
  </si>
  <si>
    <t>FS:Subflowsheet["SAR"]:Unit["OUTPUT_CALC_SAR"]:SPXREC</t>
  </si>
  <si>
    <t>SPXREC</t>
  </si>
  <si>
    <t>Uniformance error for variable No ROMeo with Uniformance pull ARXBK039.PV.  Problem could be caused by Uniformance input on Setup sheet as well.  Please check both.</t>
  </si>
  <si>
    <t>Uniformance error for variable No ROMeo with Uniformance pull ARXBK931.PV.  Problem could be caused by Uniformance input on Setup sheet as well.  Please check both.</t>
  </si>
  <si>
    <t>%</t>
  </si>
  <si>
    <t>MOL %</t>
  </si>
  <si>
    <t>MOL%</t>
  </si>
  <si>
    <t>KSM3/HR</t>
  </si>
  <si>
    <t>KPAA</t>
  </si>
  <si>
    <t>ARXLM009B.OP *Bad tag. Either send to SAR2 or SAR1</t>
  </si>
  <si>
    <t>L_SC-A-101.C10A *Tags not working</t>
  </si>
  <si>
    <t>L_SC-A-101.C9S *Tags not working</t>
  </si>
  <si>
    <t>Uniformance error for variable No ROMeo with Uniformance pull L_SC-A-17.PXYL.  Problem could be caused by Uniformance input on Setup sheet as well.  Please check both.</t>
  </si>
  <si>
    <t>Uniformance error for variable No ROMeo with Uniformance pull L_SC-A-17.OXYL.  Problem could be caused by Uniformance input on Setup sheet as well.  Please check both.</t>
  </si>
  <si>
    <t>Uniformance error for variable No ROMeo with Uniformance pull L_SC-A-17.MXYL.  Problem could be caused by Uniformance input on Setup sheet as well.  Please check both.</t>
  </si>
  <si>
    <t>L_SC-X-17.PXYL</t>
  </si>
  <si>
    <t>L_SC-X-17.OXYL</t>
  </si>
  <si>
    <t>L_SC-X-17.MXYL</t>
  </si>
  <si>
    <t>PXMW_No ROMEO</t>
  </si>
  <si>
    <t>SC-V-006.PX</t>
  </si>
  <si>
    <t>SC-V-006.MX</t>
  </si>
  <si>
    <t>SC-V-006.OX</t>
  </si>
  <si>
    <t>SC-V-006.PDEB</t>
  </si>
  <si>
    <t>Calculated</t>
  </si>
  <si>
    <t>L_SC-A-05.C8I *Tags not working</t>
  </si>
  <si>
    <t>SARandJAR_129_3r2a_5</t>
  </si>
  <si>
    <t>Case number 8 solution is not optimized.  Result is Failure.</t>
  </si>
  <si>
    <t>Failure</t>
  </si>
  <si>
    <t xml:space="preserve">
</t>
  </si>
  <si>
    <t>Variable FS:Subflowsheet["SAR"]:Subflowsheet["SPAREX"]:Stream["AE43HS_PAREXCSP"]:Flow["StdLiqVol"] in case 8 is not a valid model variable.  This variable will be ignored.</t>
  </si>
  <si>
    <t>Variable FS:Subflowsheet["JAR"]:Unit["OUTPUT_CALC_3R2A"]:SLFNA in case 8 is not a valid model variable.  This variable will be ignored.</t>
  </si>
  <si>
    <t>Variable FS:Subflowsheet["JAR"]:Unit["OUTPUT_CALC_3R2A"]:SRS2MPSTPH in case 8 is not a valid model variable.  This variable will be ignored.</t>
  </si>
  <si>
    <t>Variable FS:Subflowsheet["JAR"]:Unit["OUTPUT_CALC_3R2A"]:TLWNA in case 8 is not a valid model variable.  This variable will be ignored.</t>
  </si>
  <si>
    <t>Variable FS:Subflowsheet["JAR"]:Unit["OUTPUT_CALC_3R2A"]:SRS2FULMW in case 8 is not a valid model variable.  This variable will be ignored.</t>
  </si>
  <si>
    <t>FS:Subflowsheet["JAR"]:Unit["PIMS_OUTPUT_CALC"]:SLFNA</t>
  </si>
  <si>
    <t>FS:Subflowsheet["JAR"]:Unit["PIMS_OUTPUT_CALC"]:TLWNA</t>
  </si>
  <si>
    <t>FS:Subflowsheet["SAR"]:Unit["OUTPUT_CALC_SAR"]:FF35MW</t>
  </si>
  <si>
    <t>FS:Subflowsheet["SAR"]:Unit["OUTPUT_CALC_SAR"]:PXMW</t>
  </si>
  <si>
    <t>FS:Subflowsheet["SAR"]:Unit["OUTPUT_CALC_SAR"]:SPXRECPIMS</t>
  </si>
  <si>
    <t>FS:Subflowsheet["SAR"]:Unit["OUTPUT_CALC_SAR"]:PXCAC8</t>
  </si>
  <si>
    <t>FS:Subflowsheet["SAR"]:Unit["OUTPUT_CALC_SAR"]:VPIMW</t>
  </si>
  <si>
    <t>Error pulling data for model FS:Subflowsheet[SAR]:Unit[OUTPUT_CALC_SAR] variable FF35MW with attribute .  Try another attribute or UOM.</t>
  </si>
  <si>
    <t>Error pulling data for model FS:Subflowsheet[SAR]:Unit[OUTPUT_CALC_SAR] variable PXMW with attribute .  Try another attribute or UOM.</t>
  </si>
  <si>
    <t>Error pulling data for model FS:Subflowsheet[SAR]:Unit[OUTPUT_CALC_SAR] variable SPXRECPIMS with attribute .  Try another attribute or UOM.</t>
  </si>
  <si>
    <t>ROMeo UOM does not match user UOM percent for FS:Subflowsheet["SAR"]:Unit["OUTPUT_CALC_SAR"]:SPXREC, try Dimensionless.  ROMeo may correct for this.  Please verify.</t>
  </si>
  <si>
    <t>Error pulling data for model FS:Subflowsheet[SAR]:Unit[OUTPUT_CALC_SAR] variable SPXREC with attribute .  Try another attribute or UOM.</t>
  </si>
  <si>
    <t>Error pulling data for model FS:Subflowsheet[SAR]:Unit[OUTPUT_CALC_SAR] variable PXCAC8 with attribute .  Try another attribute or UOM.</t>
  </si>
  <si>
    <t>Error pulling data for model FS:Subflowsheet[SAR]:Unit[OUTPUT_CALC_SAR] variable VPIMW with attribute .  Try another attribute or UOM.</t>
  </si>
  <si>
    <t>SARandJAR_129_3r2a_6</t>
  </si>
  <si>
    <t>F:\ROMeoWRK\Aromatics\ModelApps\SARandJAR_129_3r2a_6\</t>
  </si>
  <si>
    <t>Error pulling data for model FS:Subflowsheet[SAR]:Unit[OUTPUT_CALC_SAR] variable SPXREC with attribute L.  Try another attribute or UOM.</t>
  </si>
  <si>
    <t>Converged case</t>
  </si>
  <si>
    <t>FT30OH.A8</t>
  </si>
  <si>
    <t>FT30 OH A8_No ROMeo</t>
  </si>
  <si>
    <t>FT30BTTotFlow_No ROMeo</t>
  </si>
</sst>
</file>

<file path=xl/styles.xml><?xml version="1.0" encoding="utf-8"?>
<styleSheet xmlns="http://schemas.openxmlformats.org/spreadsheetml/2006/main" xmlns:mc="http://schemas.openxmlformats.org/markup-compatibility/2006" xmlns:x14ac="http://schemas.microsoft.com/office/spreadsheetml/2009/9/ac" mc:Ignorable="x14ac">
  <numFmts count="30">
    <numFmt numFmtId="5" formatCode="&quot;$&quot;#,##0_);\(&quot;$&quot;#,##0\)"/>
    <numFmt numFmtId="41" formatCode="_(* #,##0_);_(* \(#,##0\);_(* &quot;-&quot;_);_(@_)"/>
    <numFmt numFmtId="44" formatCode="_(&quot;$&quot;* #,##0.00_);_(&quot;$&quot;* \(#,##0.00\);_(&quot;$&quot;* &quot;-&quot;??_);_(@_)"/>
    <numFmt numFmtId="43" formatCode="_(* #,##0.00_);_(* \(#,##0.00\);_(* &quot;-&quot;??_);_(@_)"/>
    <numFmt numFmtId="164" formatCode="m/d/yy\ h:mm;@"/>
    <numFmt numFmtId="165" formatCode="0.000"/>
    <numFmt numFmtId="166" formatCode="m/d/yy\ h:mm\ \午\前/\午\後"/>
    <numFmt numFmtId="167" formatCode="[$-409]m/d/yy\ h:mm\ AM/PM;@"/>
    <numFmt numFmtId="168" formatCode="mmmm\ d\,\ yyyy"/>
    <numFmt numFmtId="169" formatCode="General_)"/>
    <numFmt numFmtId="170" formatCode="_(* #,##0_);_(* \(#,##0\);_(* &quot;-&quot;??_);_(@_)"/>
    <numFmt numFmtId="171" formatCode="_(&quot;$&quot;* #,##0_);_(&quot;$&quot;* \(#,##0\);_(&quot;$&quot;* &quot;-&quot;??_);_(@_)"/>
    <numFmt numFmtId="172" formatCode="0.0"/>
    <numFmt numFmtId="173" formatCode="0.000000"/>
    <numFmt numFmtId="174" formatCode="0.0%"/>
    <numFmt numFmtId="175" formatCode="0.0000"/>
    <numFmt numFmtId="176" formatCode="0.00_)"/>
    <numFmt numFmtId="177" formatCode="_-* #,##0_-;\-* #,##0_-;_-* &quot;-&quot;_-;_-@_-"/>
    <numFmt numFmtId="178" formatCode="_-* #,##0.00_-;\-* #,##0.00_-;_-* &quot;-&quot;??_-;_-@_-"/>
    <numFmt numFmtId="179" formatCode="00\ \ "/>
    <numFmt numFmtId="180" formatCode="_([$€-2]* #,##0.00_);_([$€-2]* \(#,##0.00\);_([$€-2]* &quot;-&quot;??_)"/>
    <numFmt numFmtId="181" formatCode="_-&quot;$&quot;* #,##0_-;\-&quot;$&quot;* #,##0_-;_-&quot;$&quot;* &quot;-&quot;_-;_-@_-"/>
    <numFmt numFmtId="182" formatCode="_-&quot;$&quot;* #,##0.00_-;\-&quot;$&quot;* #,##0.00_-;_-&quot;$&quot;* &quot;-&quot;??_-;_-@_-"/>
    <numFmt numFmtId="183" formatCode="&quot;¥&quot;#,##0;[Red]&quot;¥&quot;\-#,##0"/>
    <numFmt numFmtId="184" formatCode="_-&quot;฿&quot;* #,##0.00_-;\-&quot;฿&quot;* #,##0.00_-;_-&quot;฿&quot;* &quot;-&quot;??_-;_-@_-"/>
    <numFmt numFmtId="185" formatCode="0.0000000000000%"/>
    <numFmt numFmtId="186" formatCode="0.0000000000%"/>
    <numFmt numFmtId="187" formatCode="##,##0.000_);[Red]\(#,##0.000\);&quot;-----  &quot;"/>
    <numFmt numFmtId="188" formatCode="0.000000000000000%"/>
    <numFmt numFmtId="189" formatCode="0.00000"/>
  </numFmts>
  <fonts count="110">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10"/>
      <name val="Arial"/>
      <family val="2"/>
    </font>
    <font>
      <b/>
      <sz val="14"/>
      <name val="Arial"/>
      <family val="2"/>
    </font>
    <font>
      <sz val="8"/>
      <name val="Arial"/>
      <family val="2"/>
    </font>
    <font>
      <b/>
      <sz val="12"/>
      <name val="Arial"/>
      <family val="2"/>
    </font>
    <font>
      <i/>
      <sz val="7"/>
      <name val="Arial"/>
      <family val="2"/>
    </font>
    <font>
      <sz val="8"/>
      <color indexed="81"/>
      <name val="Tahoma"/>
      <family val="2"/>
    </font>
    <font>
      <b/>
      <sz val="8"/>
      <color indexed="81"/>
      <name val="Tahoma"/>
      <family val="2"/>
    </font>
    <font>
      <b/>
      <i/>
      <sz val="14"/>
      <name val="Arial"/>
      <family val="2"/>
    </font>
    <font>
      <b/>
      <i/>
      <sz val="10"/>
      <name val="Arial"/>
      <family val="2"/>
    </font>
    <font>
      <b/>
      <sz val="10"/>
      <color indexed="17"/>
      <name val="Arial"/>
      <family val="2"/>
    </font>
    <font>
      <b/>
      <sz val="10"/>
      <color indexed="10"/>
      <name val="Arial"/>
      <family val="2"/>
    </font>
    <font>
      <sz val="10"/>
      <name val="Arial Narrow"/>
      <family val="2"/>
    </font>
    <font>
      <sz val="10"/>
      <name val="Courier"/>
      <family val="3"/>
    </font>
    <font>
      <u/>
      <sz val="10"/>
      <name val="Arial"/>
      <family val="2"/>
    </font>
    <font>
      <sz val="10"/>
      <name val="Arial"/>
      <family val="2"/>
    </font>
    <font>
      <sz val="10"/>
      <name val="Helv"/>
    </font>
    <font>
      <sz val="12"/>
      <name val="Helv"/>
    </font>
    <font>
      <b/>
      <sz val="18"/>
      <name val="Helv"/>
    </font>
    <font>
      <b/>
      <sz val="12"/>
      <name val="Helv"/>
    </font>
    <font>
      <b/>
      <sz val="18"/>
      <name val="Helvetica"/>
      <family val="2"/>
    </font>
    <font>
      <b/>
      <sz val="12"/>
      <name val="Helvetica"/>
      <family val="2"/>
    </font>
    <font>
      <b/>
      <sz val="12"/>
      <color rgb="FF000000"/>
      <name val="Arial"/>
      <family val="2"/>
    </font>
    <font>
      <sz val="10"/>
      <name val="Tahoma"/>
      <family val="2"/>
    </font>
    <font>
      <b/>
      <sz val="10"/>
      <name val="Tahoma"/>
      <family val="2"/>
    </font>
    <font>
      <b/>
      <sz val="10"/>
      <color indexed="12"/>
      <name val="Tahoma"/>
      <family val="2"/>
    </font>
    <font>
      <b/>
      <sz val="12"/>
      <name val="Tahoma"/>
      <family val="2"/>
    </font>
    <font>
      <b/>
      <sz val="11"/>
      <color rgb="FF000000"/>
      <name val="Arial"/>
      <family val="2"/>
    </font>
    <font>
      <b/>
      <sz val="18"/>
      <name val="Helvetica"/>
      <family val="2"/>
    </font>
    <font>
      <b/>
      <sz val="12"/>
      <name val="Helvetica"/>
      <family val="2"/>
    </font>
    <font>
      <b/>
      <sz val="8"/>
      <name val="Arial"/>
      <family val="2"/>
    </font>
    <font>
      <sz val="10"/>
      <color theme="0" tint="-0.249977111117893"/>
      <name val="Arial"/>
      <family val="2"/>
    </font>
    <font>
      <sz val="10"/>
      <name val="Arial"/>
      <family val="2"/>
    </font>
    <font>
      <b/>
      <sz val="10"/>
      <color theme="6" tint="-0.249977111117893"/>
      <name val="Arial"/>
      <family val="2"/>
    </font>
    <font>
      <b/>
      <sz val="10"/>
      <color theme="8" tint="-0.249977111117893"/>
      <name val="Arial"/>
      <family val="2"/>
    </font>
    <font>
      <b/>
      <sz val="18"/>
      <color theme="3"/>
      <name val="Cambria"/>
      <family val="2"/>
      <scheme val="maj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b/>
      <sz val="15"/>
      <color theme="3"/>
      <name val="Calibri"/>
      <family val="2"/>
      <scheme val="minor"/>
    </font>
    <font>
      <b/>
      <sz val="13"/>
      <color theme="3"/>
      <name val="Calibri"/>
      <family val="2"/>
      <scheme val="minor"/>
    </font>
    <font>
      <b/>
      <sz val="11"/>
      <color theme="1"/>
      <name val="Calibri"/>
      <family val="2"/>
      <scheme val="minor"/>
    </font>
    <font>
      <b/>
      <sz val="18"/>
      <name val="Helvetica"/>
    </font>
    <font>
      <b/>
      <sz val="12"/>
      <name val="Helvetica"/>
    </font>
    <font>
      <b/>
      <sz val="18"/>
      <color indexed="56"/>
      <name val="Cambria"/>
      <family val="2"/>
    </font>
    <font>
      <sz val="11"/>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MS Sans Serif"/>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i/>
      <sz val="16"/>
      <name val="Helv"/>
    </font>
    <font>
      <sz val="10"/>
      <color indexed="8"/>
      <name val="Courier"/>
      <family val="3"/>
    </font>
    <font>
      <b/>
      <sz val="11"/>
      <color indexed="63"/>
      <name val="Calibri"/>
      <family val="2"/>
    </font>
    <font>
      <sz val="11"/>
      <color indexed="10"/>
      <name val="Calibri"/>
      <family val="2"/>
    </font>
    <font>
      <u/>
      <sz val="8.25"/>
      <color indexed="12"/>
      <name val="ＭＳ Ｐゴシック"/>
      <family val="2"/>
      <charset val="128"/>
    </font>
    <font>
      <sz val="11"/>
      <name val="ＭＳ Ｐゴシック"/>
      <family val="2"/>
      <charset val="128"/>
    </font>
    <font>
      <sz val="12"/>
      <name val="ＭＳ Ｐゴシック"/>
      <family val="2"/>
      <charset val="128"/>
    </font>
    <font>
      <b/>
      <sz val="12"/>
      <color indexed="8"/>
      <name val="Arial"/>
      <family val="2"/>
    </font>
    <font>
      <b/>
      <i/>
      <sz val="12"/>
      <color indexed="8"/>
      <name val="Arial"/>
      <family val="2"/>
    </font>
    <font>
      <sz val="12"/>
      <color indexed="8"/>
      <name val="Arial"/>
      <family val="2"/>
    </font>
    <font>
      <sz val="12"/>
      <color indexed="63"/>
      <name val="Arial"/>
      <family val="2"/>
    </font>
    <font>
      <b/>
      <sz val="12"/>
      <color indexed="63"/>
      <name val="Arial"/>
      <family val="2"/>
    </font>
    <font>
      <sz val="10"/>
      <color indexed="8"/>
      <name val="Arial"/>
      <family val="2"/>
    </font>
    <font>
      <i/>
      <sz val="12"/>
      <color indexed="8"/>
      <name val="Arial"/>
      <family val="2"/>
    </font>
    <font>
      <sz val="18"/>
      <color indexed="63"/>
      <name val="Arial"/>
      <family val="2"/>
    </font>
    <font>
      <sz val="12"/>
      <color indexed="14"/>
      <name val="Arial"/>
      <family val="2"/>
    </font>
    <font>
      <sz val="9"/>
      <name val="Arial"/>
      <family val="2"/>
    </font>
    <font>
      <sz val="10"/>
      <name val="Helv"/>
      <family val="2"/>
    </font>
    <font>
      <sz val="12"/>
      <name val="Helv"/>
      <family val="2"/>
    </font>
    <font>
      <b/>
      <sz val="9"/>
      <color indexed="18"/>
      <name val="Arial"/>
      <family val="2"/>
    </font>
    <font>
      <b/>
      <sz val="9"/>
      <color indexed="8"/>
      <name val="Arial"/>
      <family val="2"/>
    </font>
    <font>
      <b/>
      <sz val="18"/>
      <name val="Helv"/>
      <family val="2"/>
    </font>
    <font>
      <b/>
      <sz val="12"/>
      <name val="Helv"/>
      <family val="2"/>
    </font>
    <font>
      <sz val="7"/>
      <name val="Arial"/>
      <family val="2"/>
    </font>
    <font>
      <sz val="10"/>
      <color indexed="17"/>
      <name val="Courier"/>
      <family val="3"/>
    </font>
    <font>
      <b/>
      <sz val="8"/>
      <color indexed="17"/>
      <name val="Arial"/>
      <family val="2"/>
    </font>
    <font>
      <sz val="10"/>
      <color rgb="FFFF0000"/>
      <name val="Arial"/>
      <family val="2"/>
    </font>
    <font>
      <b/>
      <sz val="9"/>
      <color indexed="81"/>
      <name val="Tahoma"/>
      <family val="2"/>
    </font>
    <font>
      <sz val="9"/>
      <color indexed="81"/>
      <name val="Tahoma"/>
      <family val="2"/>
    </font>
    <font>
      <b/>
      <sz val="22"/>
      <name val="Arial"/>
      <family val="2"/>
    </font>
    <font>
      <b/>
      <sz val="22"/>
      <name val="Arial Narrow"/>
      <family val="2"/>
    </font>
    <font>
      <b/>
      <sz val="26"/>
      <name val="Arial"/>
      <family val="2"/>
    </font>
    <font>
      <sz val="11"/>
      <name val="Calibri"/>
      <family val="2"/>
    </font>
  </fonts>
  <fills count="96">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indexed="42"/>
        <bgColor indexed="64"/>
      </patternFill>
    </fill>
    <fill>
      <patternFill patternType="solid">
        <fgColor indexed="11"/>
        <bgColor indexed="64"/>
      </patternFill>
    </fill>
    <fill>
      <patternFill patternType="mediumGray">
        <fgColor indexed="22"/>
        <bgColor indexed="52"/>
      </patternFill>
    </fill>
    <fill>
      <patternFill patternType="solid">
        <fgColor indexed="26"/>
        <bgColor indexed="64"/>
      </patternFill>
    </fill>
    <fill>
      <patternFill patternType="solid">
        <fgColor indexed="44"/>
        <bgColor indexed="64"/>
      </patternFill>
    </fill>
    <fill>
      <patternFill patternType="solid">
        <fgColor indexed="47"/>
        <bgColor indexed="64"/>
      </patternFill>
    </fill>
    <fill>
      <patternFill patternType="solid">
        <fgColor indexed="5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indexed="10"/>
        <bgColor indexed="64"/>
      </patternFill>
    </fill>
    <fill>
      <patternFill patternType="solid">
        <fgColor theme="0" tint="-0.149998474074526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4"/>
      </patternFill>
    </fill>
    <fill>
      <patternFill patternType="solid">
        <fgColor indexed="31"/>
      </patternFill>
    </fill>
    <fill>
      <patternFill patternType="solid">
        <fgColor indexed="29"/>
      </patternFill>
    </fill>
    <fill>
      <patternFill patternType="solid">
        <fgColor indexed="45"/>
      </patternFill>
    </fill>
    <fill>
      <patternFill patternType="solid">
        <fgColor indexed="26"/>
      </patternFill>
    </fill>
    <fill>
      <patternFill patternType="solid">
        <fgColor indexed="42"/>
      </patternFill>
    </fill>
    <fill>
      <patternFill patternType="solid">
        <fgColor indexed="47"/>
      </patternFill>
    </fill>
    <fill>
      <patternFill patternType="solid">
        <fgColor indexed="46"/>
      </patternFill>
    </fill>
    <fill>
      <patternFill patternType="solid">
        <fgColor indexed="27"/>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3"/>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9"/>
        <bgColor indexed="9"/>
      </patternFill>
    </fill>
    <fill>
      <patternFill patternType="solid">
        <fgColor indexed="51"/>
        <bgColor indexed="64"/>
      </patternFill>
    </fill>
    <fill>
      <patternFill patternType="solid">
        <fgColor indexed="41"/>
        <bgColor indexed="64"/>
      </patternFill>
    </fill>
    <fill>
      <patternFill patternType="solid">
        <fgColor indexed="45"/>
        <bgColor indexed="64"/>
      </patternFill>
    </fill>
    <fill>
      <patternFill patternType="solid">
        <fgColor indexed="9"/>
        <bgColor indexed="64"/>
      </patternFill>
    </fill>
    <fill>
      <patternFill patternType="solid">
        <fgColor indexed="29"/>
        <bgColor indexed="64"/>
      </patternFill>
    </fill>
    <fill>
      <patternFill patternType="solid">
        <fgColor indexed="50"/>
        <bgColor indexed="64"/>
      </patternFill>
    </fill>
    <fill>
      <patternFill patternType="solid">
        <fgColor indexed="57"/>
        <bgColor indexed="64"/>
      </patternFill>
    </fill>
    <fill>
      <patternFill patternType="solid">
        <fgColor indexed="21"/>
        <bgColor indexed="64"/>
      </patternFill>
    </fill>
    <fill>
      <patternFill patternType="lightUp">
        <fgColor indexed="63"/>
        <bgColor indexed="9"/>
      </patternFill>
    </fill>
    <fill>
      <patternFill patternType="solid">
        <fgColor indexed="54"/>
        <bgColor indexed="64"/>
      </patternFill>
    </fill>
    <fill>
      <patternFill patternType="solid">
        <fgColor indexed="17"/>
        <bgColor indexed="64"/>
      </patternFill>
    </fill>
    <fill>
      <patternFill patternType="solid">
        <fgColor rgb="FFFFFF00"/>
        <bgColor indexed="64"/>
      </patternFill>
    </fill>
    <fill>
      <patternFill patternType="solid">
        <fgColor theme="7" tint="0.79998168889431442"/>
        <bgColor indexed="64"/>
      </patternFill>
    </fill>
    <fill>
      <patternFill patternType="solid">
        <fgColor rgb="FFFFFFCC"/>
        <bgColor indexed="64"/>
      </patternFill>
    </fill>
    <fill>
      <patternFill patternType="solid">
        <fgColor rgb="FF92D050"/>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rgb="FFFFC000"/>
        <bgColor indexed="64"/>
      </patternFill>
    </fill>
    <fill>
      <patternFill patternType="solid">
        <fgColor theme="8" tint="0.39997558519241921"/>
        <bgColor indexed="64"/>
      </patternFill>
    </fill>
    <fill>
      <patternFill patternType="solid">
        <fgColor rgb="FF00B0F0"/>
        <bgColor indexed="64"/>
      </patternFill>
    </fill>
    <fill>
      <patternFill patternType="solid">
        <fgColor indexed="40"/>
        <bgColor indexed="64"/>
      </patternFill>
    </fill>
    <fill>
      <patternFill patternType="solid">
        <fgColor rgb="FFDBDBDB"/>
        <bgColor indexed="64"/>
      </patternFill>
    </fill>
    <fill>
      <patternFill patternType="solid">
        <fgColor indexed="53"/>
        <bgColor indexed="64"/>
      </patternFill>
    </fill>
    <fill>
      <patternFill patternType="solid">
        <fgColor rgb="FF7030A0"/>
        <bgColor indexed="64"/>
      </patternFill>
    </fill>
    <fill>
      <patternFill patternType="solid">
        <fgColor rgb="FFFF0000"/>
        <bgColor indexed="64"/>
      </patternFill>
    </fill>
    <fill>
      <patternFill patternType="solid">
        <fgColor rgb="FFFFFF99"/>
        <bgColor indexed="64"/>
      </patternFill>
    </fill>
  </fills>
  <borders count="48">
    <border>
      <left/>
      <right/>
      <top/>
      <bottom/>
      <diagonal/>
    </border>
    <border>
      <left/>
      <right/>
      <top style="double">
        <color indexed="64"/>
      </top>
      <bottom/>
      <diagonal/>
    </border>
    <border>
      <left/>
      <right/>
      <top style="thick">
        <color indexed="61"/>
      </top>
      <bottom style="thick">
        <color indexed="61"/>
      </bottom>
      <diagonal/>
    </border>
    <border>
      <left/>
      <right style="thick">
        <color indexed="61"/>
      </right>
      <top style="thick">
        <color indexed="61"/>
      </top>
      <bottom style="thick">
        <color indexed="61"/>
      </bottom>
      <diagonal/>
    </border>
    <border>
      <left/>
      <right style="thick">
        <color indexed="61"/>
      </right>
      <top/>
      <bottom/>
      <diagonal/>
    </border>
    <border>
      <left/>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top/>
      <bottom style="thin">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bottom/>
      <diagonal/>
    </border>
    <border>
      <left/>
      <right style="medium">
        <color indexed="64"/>
      </right>
      <top/>
      <bottom style="medium">
        <color indexed="6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thick">
        <color theme="4"/>
      </bottom>
      <diagonal/>
    </border>
    <border>
      <left/>
      <right/>
      <top/>
      <bottom style="thick">
        <color theme="4" tint="0.49998474074526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4"/>
      </top>
      <bottom style="thick">
        <color indexed="64"/>
      </bottom>
      <diagonal/>
    </border>
    <border>
      <left style="thin">
        <color indexed="48"/>
      </left>
      <right style="thin">
        <color indexed="48"/>
      </right>
      <top style="thin">
        <color indexed="48"/>
      </top>
      <bottom style="thin">
        <color indexed="48"/>
      </bottom>
      <diagonal/>
    </border>
    <border>
      <left/>
      <right/>
      <top style="thin">
        <color indexed="48"/>
      </top>
      <bottom style="thin">
        <color indexed="48"/>
      </bottom>
      <diagonal/>
    </border>
    <border>
      <left/>
      <right/>
      <top style="thin">
        <color indexed="64"/>
      </top>
      <bottom style="thin">
        <color indexed="64"/>
      </bottom>
      <diagonal/>
    </border>
    <border>
      <left/>
      <right style="medium">
        <color indexed="8"/>
      </right>
      <top/>
      <bottom/>
      <diagonal/>
    </border>
    <border>
      <left/>
      <right style="medium">
        <color indexed="8"/>
      </right>
      <top/>
      <bottom style="medium">
        <color indexed="8"/>
      </bottom>
      <diagonal/>
    </border>
    <border>
      <left/>
      <right/>
      <top/>
      <bottom style="medium">
        <color indexed="8"/>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35464">
    <xf numFmtId="0" fontId="0" fillId="0" borderId="0"/>
    <xf numFmtId="43" fontId="7" fillId="0" borderId="0" applyFont="0" applyFill="0" applyBorder="0" applyAlignment="0" applyProtection="0"/>
    <xf numFmtId="3" fontId="24" fillId="0" borderId="0" applyFill="0" applyBorder="0" applyAlignment="0" applyProtection="0"/>
    <xf numFmtId="44" fontId="7" fillId="0" borderId="0" applyFont="0" applyFill="0" applyBorder="0" applyAlignment="0" applyProtection="0"/>
    <xf numFmtId="5" fontId="24" fillId="0" borderId="0" applyFill="0" applyBorder="0" applyAlignment="0" applyProtection="0"/>
    <xf numFmtId="168" fontId="24" fillId="0" borderId="0" applyFill="0" applyBorder="0" applyAlignment="0" applyProtection="0"/>
    <xf numFmtId="2" fontId="24" fillId="0" borderId="0" applyFill="0" applyBorder="0" applyAlignment="0" applyProtection="0"/>
    <xf numFmtId="169" fontId="25" fillId="0" borderId="0"/>
    <xf numFmtId="0" fontId="26"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4" fillId="0" borderId="1" applyNumberFormat="0" applyFill="0" applyAlignment="0" applyProtection="0"/>
    <xf numFmtId="0" fontId="31" fillId="0" borderId="0"/>
    <xf numFmtId="0" fontId="7" fillId="0" borderId="0"/>
    <xf numFmtId="0" fontId="36" fillId="0" borderId="0" applyNumberFormat="0" applyFill="0" applyBorder="0" applyAlignment="0" applyProtection="0"/>
    <xf numFmtId="0" fontId="37" fillId="0" borderId="0" applyNumberFormat="0" applyFill="0" applyBorder="0" applyAlignment="0" applyProtection="0"/>
    <xf numFmtId="0" fontId="7" fillId="0" borderId="0"/>
    <xf numFmtId="9" fontId="7" fillId="0" borderId="0" applyFont="0" applyFill="0" applyBorder="0" applyAlignment="0" applyProtection="0"/>
    <xf numFmtId="9" fontId="40" fillId="0" borderId="0" applyFont="0" applyFill="0" applyBorder="0" applyAlignment="0" applyProtection="0"/>
    <xf numFmtId="0" fontId="44" fillId="0" borderId="18" applyNumberFormat="0" applyFill="0" applyAlignment="0" applyProtection="0"/>
    <xf numFmtId="0" fontId="44" fillId="0" borderId="0" applyNumberFormat="0" applyFill="0" applyBorder="0" applyAlignment="0" applyProtection="0"/>
    <xf numFmtId="0" fontId="45" fillId="15" borderId="0" applyNumberFormat="0" applyBorder="0" applyAlignment="0" applyProtection="0"/>
    <xf numFmtId="0" fontId="46" fillId="16" borderId="0" applyNumberFormat="0" applyBorder="0" applyAlignment="0" applyProtection="0"/>
    <xf numFmtId="0" fontId="47" fillId="17" borderId="0" applyNumberFormat="0" applyBorder="0" applyAlignment="0" applyProtection="0"/>
    <xf numFmtId="0" fontId="48" fillId="18" borderId="19" applyNumberFormat="0" applyAlignment="0" applyProtection="0"/>
    <xf numFmtId="0" fontId="49" fillId="19" borderId="20" applyNumberFormat="0" applyAlignment="0" applyProtection="0"/>
    <xf numFmtId="0" fontId="50" fillId="19" borderId="19" applyNumberFormat="0" applyAlignment="0" applyProtection="0"/>
    <xf numFmtId="0" fontId="51" fillId="0" borderId="21" applyNumberFormat="0" applyFill="0" applyAlignment="0" applyProtection="0"/>
    <xf numFmtId="0" fontId="52" fillId="20" borderId="22" applyNumberFormat="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5" fillId="22"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55" fillId="25" borderId="0" applyNumberFormat="0" applyBorder="0" applyAlignment="0" applyProtection="0"/>
    <xf numFmtId="0" fontId="55" fillId="26"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55" fillId="29" borderId="0" applyNumberFormat="0" applyBorder="0" applyAlignment="0" applyProtection="0"/>
    <xf numFmtId="0" fontId="55" fillId="30"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55" fillId="33" borderId="0" applyNumberFormat="0" applyBorder="0" applyAlignment="0" applyProtection="0"/>
    <xf numFmtId="0" fontId="55" fillId="34" borderId="0" applyNumberFormat="0" applyBorder="0" applyAlignment="0" applyProtection="0"/>
    <xf numFmtId="0" fontId="6" fillId="35" borderId="0" applyNumberFormat="0" applyBorder="0" applyAlignment="0" applyProtection="0"/>
    <xf numFmtId="0" fontId="6" fillId="36" borderId="0" applyNumberFormat="0" applyBorder="0" applyAlignment="0" applyProtection="0"/>
    <xf numFmtId="0" fontId="55" fillId="37" borderId="0" applyNumberFormat="0" applyBorder="0" applyAlignment="0" applyProtection="0"/>
    <xf numFmtId="0" fontId="55" fillId="38" borderId="0" applyNumberFormat="0" applyBorder="0" applyAlignment="0" applyProtection="0"/>
    <xf numFmtId="0" fontId="6" fillId="39" borderId="0" applyNumberFormat="0" applyBorder="0" applyAlignment="0" applyProtection="0"/>
    <xf numFmtId="0" fontId="6" fillId="40" borderId="0" applyNumberFormat="0" applyBorder="0" applyAlignment="0" applyProtection="0"/>
    <xf numFmtId="0" fontId="55" fillId="41" borderId="0" applyNumberFormat="0" applyBorder="0" applyAlignment="0" applyProtection="0"/>
    <xf numFmtId="0" fontId="55" fillId="42" borderId="0" applyNumberFormat="0" applyBorder="0" applyAlignment="0" applyProtection="0"/>
    <xf numFmtId="0" fontId="6" fillId="43" borderId="0" applyNumberFormat="0" applyBorder="0" applyAlignment="0" applyProtection="0"/>
    <xf numFmtId="0" fontId="6" fillId="44" borderId="0" applyNumberFormat="0" applyBorder="0" applyAlignment="0" applyProtection="0"/>
    <xf numFmtId="0" fontId="55" fillId="45" borderId="0" applyNumberFormat="0" applyBorder="0" applyAlignment="0" applyProtection="0"/>
    <xf numFmtId="0" fontId="6" fillId="0" borderId="0"/>
    <xf numFmtId="43" fontId="6" fillId="0" borderId="0" applyFont="0" applyFill="0" applyBorder="0" applyAlignment="0" applyProtection="0"/>
    <xf numFmtId="0" fontId="7" fillId="0" borderId="0"/>
    <xf numFmtId="0" fontId="63" fillId="47" borderId="0" applyNumberFormat="0" applyBorder="0" applyAlignment="0" applyProtection="0"/>
    <xf numFmtId="0" fontId="63" fillId="47" borderId="0" applyNumberFormat="0" applyBorder="0" applyAlignment="0" applyProtection="0"/>
    <xf numFmtId="0" fontId="63" fillId="47" borderId="0" applyNumberFormat="0" applyBorder="0" applyAlignment="0" applyProtection="0"/>
    <xf numFmtId="0" fontId="63" fillId="47" borderId="0" applyNumberFormat="0" applyBorder="0" applyAlignment="0" applyProtection="0"/>
    <xf numFmtId="0" fontId="63" fillId="49" borderId="0" applyNumberFormat="0" applyBorder="0" applyAlignment="0" applyProtection="0"/>
    <xf numFmtId="0" fontId="63" fillId="49" borderId="0" applyNumberFormat="0" applyBorder="0" applyAlignment="0" applyProtection="0"/>
    <xf numFmtId="0" fontId="63" fillId="49" borderId="0" applyNumberFormat="0" applyBorder="0" applyAlignment="0" applyProtection="0"/>
    <xf numFmtId="0" fontId="63" fillId="49" borderId="0" applyNumberFormat="0" applyBorder="0" applyAlignment="0" applyProtection="0"/>
    <xf numFmtId="0" fontId="63" fillId="51" borderId="0" applyNumberFormat="0" applyBorder="0" applyAlignment="0" applyProtection="0"/>
    <xf numFmtId="0" fontId="63" fillId="51" borderId="0" applyNumberFormat="0" applyBorder="0" applyAlignment="0" applyProtection="0"/>
    <xf numFmtId="0" fontId="63" fillId="51" borderId="0" applyNumberFormat="0" applyBorder="0" applyAlignment="0" applyProtection="0"/>
    <xf numFmtId="0" fontId="63" fillId="51" borderId="0" applyNumberFormat="0" applyBorder="0" applyAlignment="0" applyProtection="0"/>
    <xf numFmtId="0" fontId="63" fillId="53" borderId="0" applyNumberFormat="0" applyBorder="0" applyAlignment="0" applyProtection="0"/>
    <xf numFmtId="0" fontId="63" fillId="53" borderId="0" applyNumberFormat="0" applyBorder="0" applyAlignment="0" applyProtection="0"/>
    <xf numFmtId="0" fontId="63" fillId="53" borderId="0" applyNumberFormat="0" applyBorder="0" applyAlignment="0" applyProtection="0"/>
    <xf numFmtId="0" fontId="63" fillId="53" borderId="0" applyNumberFormat="0" applyBorder="0" applyAlignment="0" applyProtection="0"/>
    <xf numFmtId="0" fontId="63" fillId="54" borderId="0" applyNumberFormat="0" applyBorder="0" applyAlignment="0" applyProtection="0"/>
    <xf numFmtId="0" fontId="63" fillId="54" borderId="0" applyNumberFormat="0" applyBorder="0" applyAlignment="0" applyProtection="0"/>
    <xf numFmtId="0" fontId="63" fillId="54" borderId="0" applyNumberFormat="0" applyBorder="0" applyAlignment="0" applyProtection="0"/>
    <xf numFmtId="0" fontId="63" fillId="54" borderId="0" applyNumberFormat="0" applyBorder="0" applyAlignment="0" applyProtection="0"/>
    <xf numFmtId="0" fontId="63" fillId="52" borderId="0" applyNumberFormat="0" applyBorder="0" applyAlignment="0" applyProtection="0"/>
    <xf numFmtId="0" fontId="63" fillId="52" borderId="0" applyNumberFormat="0" applyBorder="0" applyAlignment="0" applyProtection="0"/>
    <xf numFmtId="0" fontId="63" fillId="52" borderId="0" applyNumberFormat="0" applyBorder="0" applyAlignment="0" applyProtection="0"/>
    <xf numFmtId="0" fontId="63" fillId="52" borderId="0" applyNumberFormat="0" applyBorder="0" applyAlignment="0" applyProtection="0"/>
    <xf numFmtId="0" fontId="63" fillId="46" borderId="0" applyNumberFormat="0" applyBorder="0" applyAlignment="0" applyProtection="0"/>
    <xf numFmtId="0" fontId="63" fillId="46" borderId="0" applyNumberFormat="0" applyBorder="0" applyAlignment="0" applyProtection="0"/>
    <xf numFmtId="0" fontId="63" fillId="46" borderId="0" applyNumberFormat="0" applyBorder="0" applyAlignment="0" applyProtection="0"/>
    <xf numFmtId="0" fontId="63" fillId="46" borderId="0" applyNumberFormat="0" applyBorder="0" applyAlignment="0" applyProtection="0"/>
    <xf numFmtId="0" fontId="63" fillId="48" borderId="0" applyNumberFormat="0" applyBorder="0" applyAlignment="0" applyProtection="0"/>
    <xf numFmtId="0" fontId="63" fillId="48" borderId="0" applyNumberFormat="0" applyBorder="0" applyAlignment="0" applyProtection="0"/>
    <xf numFmtId="0" fontId="63" fillId="48" borderId="0" applyNumberFormat="0" applyBorder="0" applyAlignment="0" applyProtection="0"/>
    <xf numFmtId="0" fontId="63" fillId="48" borderId="0" applyNumberFormat="0" applyBorder="0" applyAlignment="0" applyProtection="0"/>
    <xf numFmtId="0" fontId="63" fillId="56" borderId="0" applyNumberFormat="0" applyBorder="0" applyAlignment="0" applyProtection="0"/>
    <xf numFmtId="0" fontId="63" fillId="56" borderId="0" applyNumberFormat="0" applyBorder="0" applyAlignment="0" applyProtection="0"/>
    <xf numFmtId="0" fontId="63" fillId="56" borderId="0" applyNumberFormat="0" applyBorder="0" applyAlignment="0" applyProtection="0"/>
    <xf numFmtId="0" fontId="63" fillId="56" borderId="0" applyNumberFormat="0" applyBorder="0" applyAlignment="0" applyProtection="0"/>
    <xf numFmtId="0" fontId="63" fillId="53" borderId="0" applyNumberFormat="0" applyBorder="0" applyAlignment="0" applyProtection="0"/>
    <xf numFmtId="0" fontId="63" fillId="53" borderId="0" applyNumberFormat="0" applyBorder="0" applyAlignment="0" applyProtection="0"/>
    <xf numFmtId="0" fontId="63" fillId="53" borderId="0" applyNumberFormat="0" applyBorder="0" applyAlignment="0" applyProtection="0"/>
    <xf numFmtId="0" fontId="63" fillId="53" borderId="0" applyNumberFormat="0" applyBorder="0" applyAlignment="0" applyProtection="0"/>
    <xf numFmtId="0" fontId="63" fillId="46" borderId="0" applyNumberFormat="0" applyBorder="0" applyAlignment="0" applyProtection="0"/>
    <xf numFmtId="0" fontId="63" fillId="46" borderId="0" applyNumberFormat="0" applyBorder="0" applyAlignment="0" applyProtection="0"/>
    <xf numFmtId="0" fontId="63" fillId="46" borderId="0" applyNumberFormat="0" applyBorder="0" applyAlignment="0" applyProtection="0"/>
    <xf numFmtId="0" fontId="63" fillId="46" borderId="0" applyNumberFormat="0" applyBorder="0" applyAlignment="0" applyProtection="0"/>
    <xf numFmtId="0" fontId="63" fillId="57" borderId="0" applyNumberFormat="0" applyBorder="0" applyAlignment="0" applyProtection="0"/>
    <xf numFmtId="0" fontId="63" fillId="57" borderId="0" applyNumberFormat="0" applyBorder="0" applyAlignment="0" applyProtection="0"/>
    <xf numFmtId="0" fontId="63" fillId="57" borderId="0" applyNumberFormat="0" applyBorder="0" applyAlignment="0" applyProtection="0"/>
    <xf numFmtId="0" fontId="63" fillId="57" borderId="0" applyNumberFormat="0" applyBorder="0" applyAlignment="0" applyProtection="0"/>
    <xf numFmtId="0" fontId="64" fillId="58" borderId="0" applyNumberFormat="0" applyBorder="0" applyAlignment="0" applyProtection="0"/>
    <xf numFmtId="0" fontId="64" fillId="58" borderId="0" applyNumberFormat="0" applyBorder="0" applyAlignment="0" applyProtection="0"/>
    <xf numFmtId="0" fontId="64" fillId="48" borderId="0" applyNumberFormat="0" applyBorder="0" applyAlignment="0" applyProtection="0"/>
    <xf numFmtId="0" fontId="64" fillId="48" borderId="0" applyNumberFormat="0" applyBorder="0" applyAlignment="0" applyProtection="0"/>
    <xf numFmtId="0" fontId="64" fillId="56" borderId="0" applyNumberFormat="0" applyBorder="0" applyAlignment="0" applyProtection="0"/>
    <xf numFmtId="0" fontId="64" fillId="56" borderId="0" applyNumberFormat="0" applyBorder="0" applyAlignment="0" applyProtection="0"/>
    <xf numFmtId="0" fontId="64" fillId="60" borderId="0" applyNumberFormat="0" applyBorder="0" applyAlignment="0" applyProtection="0"/>
    <xf numFmtId="0" fontId="64" fillId="60" borderId="0" applyNumberFormat="0" applyBorder="0" applyAlignment="0" applyProtection="0"/>
    <xf numFmtId="0" fontId="64" fillId="61" borderId="0" applyNumberFormat="0" applyBorder="0" applyAlignment="0" applyProtection="0"/>
    <xf numFmtId="0" fontId="64" fillId="61" borderId="0" applyNumberFormat="0" applyBorder="0" applyAlignment="0" applyProtection="0"/>
    <xf numFmtId="0" fontId="64" fillId="62" borderId="0" applyNumberFormat="0" applyBorder="0" applyAlignment="0" applyProtection="0"/>
    <xf numFmtId="0" fontId="64" fillId="62" borderId="0" applyNumberFormat="0" applyBorder="0" applyAlignment="0" applyProtection="0"/>
    <xf numFmtId="0" fontId="64" fillId="63" borderId="0" applyNumberFormat="0" applyBorder="0" applyAlignment="0" applyProtection="0"/>
    <xf numFmtId="0" fontId="64" fillId="63" borderId="0" applyNumberFormat="0" applyBorder="0" applyAlignment="0" applyProtection="0"/>
    <xf numFmtId="0" fontId="64" fillId="64" borderId="0" applyNumberFormat="0" applyBorder="0" applyAlignment="0" applyProtection="0"/>
    <xf numFmtId="0" fontId="64" fillId="64" borderId="0" applyNumberFormat="0" applyBorder="0" applyAlignment="0" applyProtection="0"/>
    <xf numFmtId="0" fontId="64" fillId="65" borderId="0" applyNumberFormat="0" applyBorder="0" applyAlignment="0" applyProtection="0"/>
    <xf numFmtId="0" fontId="64" fillId="65" borderId="0" applyNumberFormat="0" applyBorder="0" applyAlignment="0" applyProtection="0"/>
    <xf numFmtId="0" fontId="64" fillId="60" borderId="0" applyNumberFormat="0" applyBorder="0" applyAlignment="0" applyProtection="0"/>
    <xf numFmtId="0" fontId="64" fillId="60" borderId="0" applyNumberFormat="0" applyBorder="0" applyAlignment="0" applyProtection="0"/>
    <xf numFmtId="0" fontId="64" fillId="61" borderId="0" applyNumberFormat="0" applyBorder="0" applyAlignment="0" applyProtection="0"/>
    <xf numFmtId="0" fontId="64" fillId="61" borderId="0" applyNumberFormat="0" applyBorder="0" applyAlignment="0" applyProtection="0"/>
    <xf numFmtId="0" fontId="64" fillId="59" borderId="0" applyNumberFormat="0" applyBorder="0" applyAlignment="0" applyProtection="0"/>
    <xf numFmtId="0" fontId="64" fillId="59" borderId="0" applyNumberFormat="0" applyBorder="0" applyAlignment="0" applyProtection="0"/>
    <xf numFmtId="0" fontId="65" fillId="49" borderId="0" applyNumberFormat="0" applyBorder="0" applyAlignment="0" applyProtection="0"/>
    <xf numFmtId="0" fontId="65" fillId="49" borderId="0" applyNumberFormat="0" applyBorder="0" applyAlignment="0" applyProtection="0"/>
    <xf numFmtId="0" fontId="66" fillId="66" borderId="27" applyNumberFormat="0" applyAlignment="0" applyProtection="0"/>
    <xf numFmtId="0" fontId="66" fillId="66" borderId="27" applyNumberFormat="0" applyAlignment="0" applyProtection="0"/>
    <xf numFmtId="0" fontId="67" fillId="67" borderId="28" applyNumberFormat="0" applyAlignment="0" applyProtection="0"/>
    <xf numFmtId="0" fontId="67" fillId="67" borderId="28" applyNumberFormat="0" applyAlignment="0" applyProtection="0"/>
    <xf numFmtId="0" fontId="38" fillId="61" borderId="0" applyNumberFormat="0" applyFont="0" applyBorder="0" applyAlignment="0">
      <alignment horizontal="center"/>
    </xf>
    <xf numFmtId="43" fontId="7" fillId="0" borderId="0" applyFont="0" applyFill="0" applyBorder="0" applyAlignment="0" applyProtection="0"/>
    <xf numFmtId="177" fontId="7" fillId="0" borderId="0" applyFont="0" applyFill="0" applyBorder="0" applyAlignment="0" applyProtection="0"/>
    <xf numFmtId="43" fontId="7" fillId="0" borderId="0" applyFont="0" applyFill="0" applyBorder="0" applyAlignment="0" applyProtection="0"/>
    <xf numFmtId="43" fontId="6"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0" fontId="68" fillId="0" borderId="0" applyFont="0" applyFill="0" applyBorder="0" applyAlignment="0" applyProtection="0"/>
    <xf numFmtId="178" fontId="7" fillId="0" borderId="0" applyFont="0" applyFill="0" applyBorder="0" applyAlignment="0" applyProtection="0"/>
    <xf numFmtId="178"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18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179" fontId="11" fillId="68" borderId="0" applyBorder="0">
      <alignment horizontal="right"/>
    </xf>
    <xf numFmtId="179" fontId="11" fillId="68" borderId="0" applyBorder="0">
      <alignment horizontal="right"/>
    </xf>
    <xf numFmtId="180" fontId="7" fillId="0" borderId="0" applyFont="0" applyFill="0" applyBorder="0" applyAlignment="0" applyProtection="0"/>
    <xf numFmtId="180" fontId="7" fillId="0" borderId="0" applyFont="0" applyFill="0" applyBorder="0" applyAlignment="0" applyProtection="0"/>
    <xf numFmtId="180" fontId="7" fillId="0" borderId="0" applyFont="0" applyFill="0" applyBorder="0" applyAlignment="0" applyProtection="0"/>
    <xf numFmtId="180" fontId="7"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0" fillId="51" borderId="0" applyNumberFormat="0" applyBorder="0" applyAlignment="0" applyProtection="0"/>
    <xf numFmtId="0" fontId="70" fillId="51" borderId="0" applyNumberFormat="0" applyBorder="0" applyAlignment="0" applyProtection="0"/>
    <xf numFmtId="38" fontId="11" fillId="3" borderId="0" applyNumberFormat="0" applyBorder="0" applyAlignment="0" applyProtection="0"/>
    <xf numFmtId="38" fontId="11" fillId="3" borderId="0" applyNumberFormat="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71" fillId="0" borderId="29" applyNumberFormat="0" applyFill="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72" fillId="0" borderId="30" applyNumberFormat="0" applyFill="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73" fillId="0" borderId="31" applyNumberFormat="0" applyFill="0" applyAlignment="0" applyProtection="0"/>
    <xf numFmtId="0" fontId="73" fillId="0" borderId="31" applyNumberFormat="0" applyFill="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59"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60"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11" fillId="3" borderId="0" applyNumberFormat="0" applyAlignment="0"/>
    <xf numFmtId="0" fontId="11" fillId="3" borderId="0" applyNumberFormat="0" applyAlignment="0"/>
    <xf numFmtId="0" fontId="81" fillId="0" borderId="0" applyNumberFormat="0" applyFill="0" applyBorder="0" applyAlignment="0" applyProtection="0">
      <alignment vertical="top"/>
      <protection locked="0"/>
    </xf>
    <xf numFmtId="10" fontId="11" fillId="7" borderId="32" applyNumberFormat="0" applyBorder="0" applyAlignment="0" applyProtection="0"/>
    <xf numFmtId="10" fontId="11" fillId="7" borderId="32" applyNumberFormat="0" applyBorder="0" applyAlignment="0" applyProtection="0"/>
    <xf numFmtId="0" fontId="74" fillId="52" borderId="27" applyNumberFormat="0" applyAlignment="0" applyProtection="0"/>
    <xf numFmtId="0" fontId="74" fillId="52" borderId="27" applyNumberFormat="0" applyAlignment="0" applyProtection="0"/>
    <xf numFmtId="0" fontId="74" fillId="52" borderId="27" applyNumberFormat="0" applyAlignment="0" applyProtection="0"/>
    <xf numFmtId="0" fontId="74" fillId="52" borderId="27" applyNumberFormat="0" applyAlignment="0" applyProtection="0"/>
    <xf numFmtId="0" fontId="74" fillId="52" borderId="27" applyNumberFormat="0" applyAlignment="0" applyProtection="0"/>
    <xf numFmtId="0" fontId="74" fillId="52" borderId="27" applyNumberFormat="0" applyAlignment="0" applyProtection="0"/>
    <xf numFmtId="0" fontId="74" fillId="52" borderId="27" applyNumberFormat="0" applyAlignment="0" applyProtection="0"/>
    <xf numFmtId="0" fontId="74" fillId="52" borderId="27" applyNumberFormat="0" applyAlignment="0" applyProtection="0"/>
    <xf numFmtId="0" fontId="74" fillId="52" borderId="27" applyNumberFormat="0" applyAlignment="0" applyProtection="0"/>
    <xf numFmtId="0" fontId="74" fillId="52" borderId="27" applyNumberFormat="0" applyAlignment="0" applyProtection="0"/>
    <xf numFmtId="0" fontId="74" fillId="52" borderId="27" applyNumberFormat="0" applyAlignment="0" applyProtection="0"/>
    <xf numFmtId="0" fontId="74" fillId="52" borderId="27" applyNumberFormat="0" applyAlignment="0" applyProtection="0"/>
    <xf numFmtId="0" fontId="74" fillId="52" borderId="27" applyNumberFormat="0" applyAlignment="0" applyProtection="0"/>
    <xf numFmtId="0" fontId="74" fillId="52" borderId="27" applyNumberFormat="0" applyAlignment="0" applyProtection="0"/>
    <xf numFmtId="0" fontId="74" fillId="52" borderId="27" applyNumberFormat="0" applyAlignment="0" applyProtection="0"/>
    <xf numFmtId="0" fontId="74" fillId="52" borderId="27" applyNumberFormat="0" applyAlignment="0" applyProtection="0"/>
    <xf numFmtId="0" fontId="74" fillId="52" borderId="27" applyNumberFormat="0" applyAlignment="0" applyProtection="0"/>
    <xf numFmtId="0" fontId="74" fillId="52" borderId="27" applyNumberFormat="0" applyAlignment="0" applyProtection="0"/>
    <xf numFmtId="0" fontId="74" fillId="52" borderId="27" applyNumberFormat="0" applyAlignment="0" applyProtection="0"/>
    <xf numFmtId="0" fontId="74" fillId="52" borderId="27" applyNumberFormat="0" applyAlignment="0" applyProtection="0"/>
    <xf numFmtId="0" fontId="74" fillId="52" borderId="27" applyNumberFormat="0" applyAlignment="0" applyProtection="0"/>
    <xf numFmtId="0" fontId="74" fillId="52" borderId="27" applyNumberFormat="0" applyAlignment="0" applyProtection="0"/>
    <xf numFmtId="0" fontId="74" fillId="52" borderId="27" applyNumberFormat="0" applyAlignment="0" applyProtection="0"/>
    <xf numFmtId="0" fontId="74" fillId="52" borderId="27" applyNumberFormat="0" applyAlignment="0" applyProtection="0"/>
    <xf numFmtId="0" fontId="74" fillId="52" borderId="27" applyNumberFormat="0" applyAlignment="0" applyProtection="0"/>
    <xf numFmtId="0" fontId="74" fillId="52" borderId="27" applyNumberFormat="0" applyAlignment="0" applyProtection="0"/>
    <xf numFmtId="0" fontId="74" fillId="52" borderId="27" applyNumberFormat="0" applyAlignment="0" applyProtection="0"/>
    <xf numFmtId="0" fontId="74" fillId="52" borderId="27" applyNumberFormat="0" applyAlignment="0" applyProtection="0"/>
    <xf numFmtId="0" fontId="74" fillId="52" borderId="27" applyNumberFormat="0" applyAlignment="0" applyProtection="0"/>
    <xf numFmtId="0" fontId="74" fillId="52" borderId="27" applyNumberFormat="0" applyAlignment="0" applyProtection="0"/>
    <xf numFmtId="0" fontId="74" fillId="52" borderId="27" applyNumberFormat="0" applyAlignment="0" applyProtection="0"/>
    <xf numFmtId="0" fontId="74" fillId="52" borderId="27" applyNumberFormat="0" applyAlignment="0" applyProtection="0"/>
    <xf numFmtId="0" fontId="74" fillId="52" borderId="27" applyNumberFormat="0" applyAlignment="0" applyProtection="0"/>
    <xf numFmtId="0" fontId="74" fillId="52" borderId="27" applyNumberFormat="0" applyAlignment="0" applyProtection="0"/>
    <xf numFmtId="38" fontId="8" fillId="7" borderId="10" applyNumberFormat="0" applyBorder="0">
      <alignment horizontal="right"/>
      <protection locked="0"/>
    </xf>
    <xf numFmtId="0" fontId="75" fillId="0" borderId="33" applyNumberFormat="0" applyFill="0" applyAlignment="0" applyProtection="0"/>
    <xf numFmtId="0" fontId="75" fillId="0" borderId="33" applyNumberFormat="0" applyFill="0" applyAlignment="0" applyProtection="0"/>
    <xf numFmtId="0" fontId="76" fillId="55" borderId="0" applyNumberFormat="0" applyBorder="0" applyAlignment="0" applyProtection="0"/>
    <xf numFmtId="0" fontId="76" fillId="55" borderId="0" applyNumberFormat="0" applyBorder="0" applyAlignment="0" applyProtection="0"/>
    <xf numFmtId="176" fontId="77" fillId="0" borderId="0"/>
    <xf numFmtId="0" fontId="63" fillId="0" borderId="0"/>
    <xf numFmtId="0" fontId="7" fillId="0" borderId="0"/>
    <xf numFmtId="0" fontId="63" fillId="0" borderId="0"/>
    <xf numFmtId="0" fontId="63" fillId="0" borderId="0"/>
    <xf numFmtId="0" fontId="63" fillId="0" borderId="0"/>
    <xf numFmtId="0" fontId="6" fillId="0" borderId="0"/>
    <xf numFmtId="0" fontId="6" fillId="0" borderId="0"/>
    <xf numFmtId="0" fontId="6" fillId="0" borderId="0"/>
    <xf numFmtId="0" fontId="6" fillId="0" borderId="0"/>
    <xf numFmtId="0" fontId="7" fillId="0" borderId="0"/>
    <xf numFmtId="0" fontId="6" fillId="0" borderId="0"/>
    <xf numFmtId="0" fontId="6" fillId="0" borderId="0"/>
    <xf numFmtId="0" fontId="6" fillId="0" borderId="0"/>
    <xf numFmtId="0" fontId="6" fillId="0" borderId="0"/>
    <xf numFmtId="0" fontId="6" fillId="0" borderId="0"/>
    <xf numFmtId="0" fontId="7" fillId="0" borderId="0"/>
    <xf numFmtId="0" fontId="6" fillId="0" borderId="0"/>
    <xf numFmtId="0" fontId="6" fillId="0" borderId="0"/>
    <xf numFmtId="0" fontId="6" fillId="0" borderId="0"/>
    <xf numFmtId="0" fontId="6" fillId="0" borderId="0"/>
    <xf numFmtId="0" fontId="6"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7" fillId="0" borderId="0"/>
    <xf numFmtId="0" fontId="63" fillId="0" borderId="0"/>
    <xf numFmtId="0" fontId="63" fillId="0" borderId="0"/>
    <xf numFmtId="0" fontId="63" fillId="0" borderId="0"/>
    <xf numFmtId="0" fontId="63" fillId="0" borderId="0"/>
    <xf numFmtId="0" fontId="63" fillId="0" borderId="0"/>
    <xf numFmtId="0" fontId="63" fillId="0" borderId="0"/>
    <xf numFmtId="0" fontId="7"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63" fillId="0" borderId="0"/>
    <xf numFmtId="0" fontId="63" fillId="0" borderId="0"/>
    <xf numFmtId="0" fontId="7" fillId="0" borderId="0"/>
    <xf numFmtId="0" fontId="7" fillId="0" borderId="0"/>
    <xf numFmtId="0" fontId="7" fillId="0" borderId="0"/>
    <xf numFmtId="0" fontId="7" fillId="0" borderId="0"/>
    <xf numFmtId="0" fontId="63" fillId="0" borderId="0"/>
    <xf numFmtId="0" fontId="63" fillId="0" borderId="0"/>
    <xf numFmtId="0" fontId="63" fillId="0" borderId="0"/>
    <xf numFmtId="0" fontId="63" fillId="0" borderId="0"/>
    <xf numFmtId="0" fontId="63" fillId="0" borderId="0"/>
    <xf numFmtId="0" fontId="63" fillId="0" borderId="0"/>
    <xf numFmtId="0" fontId="7" fillId="0" borderId="0"/>
    <xf numFmtId="0" fontId="7" fillId="0" borderId="0"/>
    <xf numFmtId="0" fontId="7" fillId="0" borderId="0"/>
    <xf numFmtId="0" fontId="7" fillId="0" borderId="0"/>
    <xf numFmtId="0" fontId="7" fillId="0" borderId="0"/>
    <xf numFmtId="0" fontId="7" fillId="0" borderId="0"/>
    <xf numFmtId="0" fontId="62" fillId="0" borderId="0"/>
    <xf numFmtId="0" fontId="62" fillId="0" borderId="0"/>
    <xf numFmtId="0" fontId="62"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7" fillId="0" borderId="0"/>
    <xf numFmtId="0" fontId="78" fillId="0" borderId="0" applyProtection="0">
      <protection locked="0"/>
    </xf>
    <xf numFmtId="0" fontId="63" fillId="0" borderId="0"/>
    <xf numFmtId="0" fontId="7" fillId="0" borderId="0"/>
    <xf numFmtId="0" fontId="7" fillId="0" borderId="0"/>
    <xf numFmtId="0" fontId="7"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7" fillId="0" borderId="0"/>
    <xf numFmtId="0" fontId="7" fillId="0" borderId="0"/>
    <xf numFmtId="0" fontId="7" fillId="0" borderId="0"/>
    <xf numFmtId="0" fontId="6" fillId="0" borderId="0"/>
    <xf numFmtId="0" fontId="6" fillId="0" borderId="0"/>
    <xf numFmtId="0" fontId="7" fillId="0" borderId="0"/>
    <xf numFmtId="0" fontId="7" fillId="0" borderId="0"/>
    <xf numFmtId="0" fontId="6" fillId="0" borderId="0"/>
    <xf numFmtId="0" fontId="6" fillId="0" borderId="0"/>
    <xf numFmtId="0" fontId="6" fillId="0" borderId="0"/>
    <xf numFmtId="0" fontId="7"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 fillId="0" borderId="0"/>
    <xf numFmtId="0" fontId="6" fillId="0" borderId="0"/>
    <xf numFmtId="0" fontId="7" fillId="0" borderId="0"/>
    <xf numFmtId="0" fontId="6" fillId="0" borderId="0"/>
    <xf numFmtId="0" fontId="7" fillId="0" borderId="0"/>
    <xf numFmtId="0" fontId="6" fillId="0" borderId="0"/>
    <xf numFmtId="0" fontId="6" fillId="0" borderId="0"/>
    <xf numFmtId="0" fontId="6" fillId="0" borderId="0"/>
    <xf numFmtId="0" fontId="6" fillId="0" borderId="0"/>
    <xf numFmtId="0" fontId="7"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7" fillId="0" borderId="0"/>
    <xf numFmtId="0" fontId="7" fillId="0" borderId="0"/>
    <xf numFmtId="0" fontId="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50" borderId="34" applyNumberFormat="0" applyFont="0" applyAlignment="0" applyProtection="0"/>
    <xf numFmtId="0" fontId="7" fillId="50" borderId="34" applyNumberFormat="0" applyFont="0" applyAlignment="0" applyProtection="0"/>
    <xf numFmtId="43" fontId="7" fillId="0" borderId="0" applyFont="0" applyFill="0" applyBorder="0" applyAlignment="0" applyProtection="0"/>
    <xf numFmtId="41" fontId="7" fillId="0" borderId="0" applyFont="0" applyFill="0" applyBorder="0" applyAlignment="0" applyProtection="0"/>
    <xf numFmtId="0" fontId="79" fillId="66" borderId="35" applyNumberFormat="0" applyAlignment="0" applyProtection="0"/>
    <xf numFmtId="0" fontId="79" fillId="66" borderId="35" applyNumberFormat="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63" fillId="0" borderId="0" applyFont="0" applyFill="0" applyBorder="0" applyAlignment="0" applyProtection="0"/>
    <xf numFmtId="9" fontId="63" fillId="0" borderId="0" applyFont="0" applyFill="0" applyBorder="0" applyAlignment="0" applyProtection="0"/>
    <xf numFmtId="9" fontId="63" fillId="0" borderId="0" applyFont="0" applyFill="0" applyBorder="0" applyAlignment="0" applyProtection="0"/>
    <xf numFmtId="9" fontId="63" fillId="0" borderId="0" applyFont="0" applyFill="0" applyBorder="0" applyAlignment="0" applyProtection="0"/>
    <xf numFmtId="9" fontId="63" fillId="0" borderId="0" applyFont="0" applyFill="0" applyBorder="0" applyAlignment="0" applyProtection="0"/>
    <xf numFmtId="9" fontId="7" fillId="0" borderId="0" applyFont="0" applyFill="0" applyBorder="0" applyAlignment="0" applyProtection="0"/>
    <xf numFmtId="9" fontId="63" fillId="0" borderId="0" applyFont="0" applyFill="0" applyBorder="0" applyAlignment="0" applyProtection="0"/>
    <xf numFmtId="9" fontId="63" fillId="0" borderId="0" applyFont="0" applyFill="0" applyBorder="0" applyAlignment="0" applyProtection="0"/>
    <xf numFmtId="9" fontId="63" fillId="0" borderId="0" applyFont="0" applyFill="0" applyBorder="0" applyAlignment="0" applyProtection="0"/>
    <xf numFmtId="9" fontId="63" fillId="0" borderId="0" applyFont="0" applyFill="0" applyBorder="0" applyAlignment="0" applyProtection="0"/>
    <xf numFmtId="9" fontId="63" fillId="0" borderId="0" applyFont="0" applyFill="0" applyBorder="0" applyAlignment="0" applyProtection="0"/>
    <xf numFmtId="9" fontId="63"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0" fontId="7" fillId="68" borderId="0" applyNumberFormat="0" applyFont="0" applyBorder="0" applyAlignment="0"/>
    <xf numFmtId="0" fontId="7" fillId="68" borderId="0" applyNumberFormat="0" applyFont="0" applyBorder="0" applyAlignment="0"/>
    <xf numFmtId="0" fontId="7" fillId="68" borderId="0" applyNumberFormat="0" applyFont="0" applyBorder="0" applyAlignment="0"/>
    <xf numFmtId="0" fontId="7" fillId="68" borderId="0" applyNumberFormat="0" applyFont="0" applyBorder="0" applyAlignment="0"/>
    <xf numFmtId="0" fontId="61" fillId="0" borderId="0" applyNumberFormat="0" applyFill="0" applyBorder="0" applyAlignment="0" applyProtection="0"/>
    <xf numFmtId="0" fontId="61" fillId="0" borderId="0" applyNumberFormat="0" applyFill="0" applyBorder="0" applyAlignment="0" applyProtection="0"/>
    <xf numFmtId="0" fontId="7" fillId="61" borderId="0" applyFont="0" applyBorder="0" applyAlignment="0"/>
    <xf numFmtId="0" fontId="7" fillId="61" borderId="0" applyFont="0" applyBorder="0" applyAlignment="0"/>
    <xf numFmtId="0" fontId="7" fillId="61" borderId="0" applyFont="0" applyBorder="0" applyAlignment="0"/>
    <xf numFmtId="0" fontId="7" fillId="61" borderId="0" applyFont="0" applyBorder="0" applyAlignment="0"/>
    <xf numFmtId="0" fontId="24" fillId="0" borderId="1" applyNumberFormat="0" applyFill="0" applyAlignment="0" applyProtection="0"/>
    <xf numFmtId="0" fontId="24" fillId="0" borderId="1" applyNumberFormat="0" applyFill="0" applyAlignment="0" applyProtection="0"/>
    <xf numFmtId="0" fontId="24" fillId="0" borderId="1" applyNumberFormat="0" applyFill="0" applyAlignment="0" applyProtection="0"/>
    <xf numFmtId="0" fontId="24" fillId="0" borderId="1" applyNumberFormat="0" applyFill="0" applyAlignment="0" applyProtection="0"/>
    <xf numFmtId="4" fontId="8" fillId="61" borderId="36" applyNumberFormat="0" applyAlignment="0"/>
    <xf numFmtId="0" fontId="24" fillId="0" borderId="1" applyNumberFormat="0" applyFill="0" applyAlignment="0" applyProtection="0"/>
    <xf numFmtId="0" fontId="24" fillId="0" borderId="1" applyNumberFormat="0" applyFill="0" applyAlignment="0" applyProtection="0"/>
    <xf numFmtId="0" fontId="24" fillId="0" borderId="1" applyNumberFormat="0" applyFill="0" applyAlignment="0" applyProtection="0"/>
    <xf numFmtId="0" fontId="24" fillId="0" borderId="1" applyNumberFormat="0" applyFill="0" applyAlignment="0" applyProtection="0"/>
    <xf numFmtId="0" fontId="24" fillId="0" borderId="1" applyNumberFormat="0" applyFill="0" applyAlignment="0" applyProtection="0"/>
    <xf numFmtId="0" fontId="24" fillId="0" borderId="1" applyNumberFormat="0" applyFill="0" applyAlignment="0" applyProtection="0"/>
    <xf numFmtId="177" fontId="7" fillId="0" borderId="0" applyFont="0" applyFill="0" applyBorder="0" applyAlignment="0" applyProtection="0"/>
    <xf numFmtId="178" fontId="7" fillId="0" borderId="0" applyFont="0" applyFill="0" applyBorder="0" applyAlignment="0" applyProtection="0"/>
    <xf numFmtId="0" fontId="11" fillId="61" borderId="0" applyBorder="0">
      <alignment horizontal="left"/>
    </xf>
    <xf numFmtId="0" fontId="11" fillId="61" borderId="0" applyBorder="0">
      <alignment horizontal="left"/>
    </xf>
    <xf numFmtId="181" fontId="7" fillId="0" borderId="0" applyFont="0" applyFill="0" applyBorder="0" applyAlignment="0" applyProtection="0"/>
    <xf numFmtId="182" fontId="7" fillId="0" borderId="0" applyFon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38" fontId="82" fillId="0" borderId="0" applyFont="0" applyFill="0" applyBorder="0" applyAlignment="0" applyProtection="0"/>
    <xf numFmtId="0" fontId="83" fillId="0" borderId="0"/>
    <xf numFmtId="183" fontId="82" fillId="0" borderId="0" applyFont="0" applyFill="0" applyBorder="0" applyAlignment="0" applyProtection="0"/>
    <xf numFmtId="0" fontId="7" fillId="0" borderId="0"/>
    <xf numFmtId="0" fontId="6" fillId="0" borderId="0"/>
    <xf numFmtId="0" fontId="7" fillId="0" borderId="0"/>
    <xf numFmtId="43" fontId="7"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7"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78" fontId="7" fillId="0" borderId="0" applyFont="0" applyFill="0" applyBorder="0" applyAlignment="0" applyProtection="0"/>
    <xf numFmtId="178"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184" fontId="7" fillId="0" borderId="0" applyFont="0" applyFill="0" applyBorder="0" applyAlignment="0" applyProtection="0"/>
    <xf numFmtId="180" fontId="7" fillId="0" borderId="0" applyFont="0" applyFill="0" applyBorder="0" applyAlignment="0" applyProtection="0"/>
    <xf numFmtId="180" fontId="7" fillId="0" borderId="0" applyFont="0" applyFill="0" applyBorder="0" applyAlignment="0" applyProtection="0"/>
    <xf numFmtId="180" fontId="7" fillId="0" borderId="0" applyFont="0" applyFill="0" applyBorder="0" applyAlignment="0" applyProtection="0"/>
    <xf numFmtId="180"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6" fillId="0" borderId="0"/>
    <xf numFmtId="0" fontId="6" fillId="0" borderId="0"/>
    <xf numFmtId="0" fontId="7" fillId="0" borderId="0"/>
    <xf numFmtId="0" fontId="7" fillId="0" borderId="0"/>
    <xf numFmtId="0" fontId="7" fillId="50" borderId="34" applyNumberFormat="0" applyFont="0" applyAlignment="0" applyProtection="0"/>
    <xf numFmtId="0" fontId="7" fillId="50" borderId="34" applyNumberFormat="0" applyFont="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0" fontId="7" fillId="68" borderId="0" applyNumberFormat="0" applyFont="0" applyBorder="0" applyAlignment="0"/>
    <xf numFmtId="0" fontId="7" fillId="68" borderId="0" applyNumberFormat="0" applyFont="0" applyBorder="0" applyAlignment="0"/>
    <xf numFmtId="0" fontId="7" fillId="68" borderId="0" applyNumberFormat="0" applyFont="0" applyBorder="0" applyAlignment="0"/>
    <xf numFmtId="0" fontId="7" fillId="68" borderId="0" applyNumberFormat="0" applyFont="0" applyBorder="0" applyAlignment="0"/>
    <xf numFmtId="0" fontId="7" fillId="61" borderId="0" applyFont="0" applyBorder="0" applyAlignment="0"/>
    <xf numFmtId="0" fontId="7" fillId="61" borderId="0" applyFont="0" applyBorder="0" applyAlignment="0"/>
    <xf numFmtId="0" fontId="7" fillId="61" borderId="0" applyFont="0" applyBorder="0" applyAlignment="0"/>
    <xf numFmtId="0" fontId="7" fillId="61" borderId="0" applyFont="0" applyBorder="0" applyAlignment="0"/>
    <xf numFmtId="0" fontId="6" fillId="0" borderId="0"/>
    <xf numFmtId="0" fontId="7" fillId="0" borderId="0"/>
    <xf numFmtId="43" fontId="7" fillId="0" borderId="0" applyFont="0" applyFill="0" applyBorder="0" applyAlignment="0" applyProtection="0"/>
    <xf numFmtId="43" fontId="6"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43" fontId="6"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0" fontId="6" fillId="0" borderId="0"/>
    <xf numFmtId="0" fontId="6" fillId="0" borderId="0"/>
    <xf numFmtId="0" fontId="6" fillId="0" borderId="0"/>
    <xf numFmtId="0" fontId="6" fillId="0" borderId="0"/>
    <xf numFmtId="0" fontId="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0" fontId="6" fillId="0" borderId="0"/>
    <xf numFmtId="0" fontId="7" fillId="0" borderId="0"/>
    <xf numFmtId="0" fontId="6" fillId="0" borderId="0"/>
    <xf numFmtId="0" fontId="6" fillId="0" borderId="0"/>
    <xf numFmtId="0" fontId="6" fillId="0" borderId="0"/>
    <xf numFmtId="0" fontId="6" fillId="0" borderId="0"/>
    <xf numFmtId="0" fontId="7" fillId="0" borderId="0"/>
    <xf numFmtId="0" fontId="7" fillId="0" borderId="0"/>
    <xf numFmtId="0" fontId="7" fillId="0" borderId="0"/>
    <xf numFmtId="0" fontId="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43" fontId="7" fillId="0" borderId="0" applyFont="0" applyFill="0" applyBorder="0" applyAlignment="0" applyProtection="0"/>
    <xf numFmtId="43" fontId="6" fillId="0" borderId="0" applyFont="0" applyFill="0" applyBorder="0" applyAlignment="0" applyProtection="0"/>
    <xf numFmtId="44" fontId="7" fillId="0" borderId="0" applyFon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4" fillId="0" borderId="1" applyNumberFormat="0" applyFill="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43" fontId="7"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7"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7" fillId="0" borderId="0"/>
    <xf numFmtId="43" fontId="7" fillId="0" borderId="0" applyFont="0" applyFill="0" applyBorder="0" applyAlignment="0" applyProtection="0"/>
    <xf numFmtId="43" fontId="6" fillId="0" borderId="0" applyFont="0" applyFill="0" applyBorder="0" applyAlignment="0" applyProtection="0"/>
    <xf numFmtId="44" fontId="7" fillId="0" borderId="0" applyFon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4" fillId="0" borderId="1" applyNumberFormat="0" applyFill="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43" fontId="7"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0" fontId="7" fillId="0" borderId="0"/>
    <xf numFmtId="9" fontId="7" fillId="0" borderId="0" applyFont="0" applyFill="0" applyBorder="0" applyAlignment="0" applyProtection="0"/>
    <xf numFmtId="0" fontId="6" fillId="0" borderId="0"/>
    <xf numFmtId="4" fontId="84" fillId="7" borderId="35" applyNumberFormat="0" applyProtection="0">
      <alignment vertical="center"/>
    </xf>
    <xf numFmtId="4" fontId="85" fillId="2" borderId="37" applyNumberFormat="0" applyProtection="0">
      <alignment vertical="center"/>
    </xf>
    <xf numFmtId="4" fontId="86" fillId="7" borderId="35" applyNumberFormat="0" applyProtection="0">
      <alignment horizontal="left" vertical="center" indent="1"/>
    </xf>
    <xf numFmtId="4" fontId="87" fillId="72" borderId="0" applyNumberFormat="0" applyProtection="0">
      <alignment horizontal="left" vertical="center" indent="1"/>
    </xf>
    <xf numFmtId="4" fontId="86" fillId="13" borderId="37" applyNumberFormat="0" applyProtection="0">
      <alignment horizontal="right" vertical="center"/>
    </xf>
    <xf numFmtId="4" fontId="86" fillId="71" borderId="37" applyNumberFormat="0" applyProtection="0">
      <alignment horizontal="right" vertical="center"/>
    </xf>
    <xf numFmtId="4" fontId="86" fillId="73" borderId="37" applyNumberFormat="0" applyProtection="0">
      <alignment horizontal="right" vertical="center"/>
    </xf>
    <xf numFmtId="4" fontId="86" fillId="4" borderId="37" applyNumberFormat="0" applyProtection="0">
      <alignment horizontal="right" vertical="center"/>
    </xf>
    <xf numFmtId="4" fontId="86" fillId="69" borderId="37" applyNumberFormat="0" applyProtection="0">
      <alignment horizontal="right" vertical="center"/>
    </xf>
    <xf numFmtId="4" fontId="86" fillId="9" borderId="37" applyNumberFormat="0" applyProtection="0">
      <alignment horizontal="right" vertical="center"/>
    </xf>
    <xf numFmtId="4" fontId="86" fillId="74" borderId="37" applyNumberFormat="0" applyProtection="0">
      <alignment horizontal="right" vertical="center"/>
    </xf>
    <xf numFmtId="4" fontId="86" fillId="75" borderId="37" applyNumberFormat="0" applyProtection="0">
      <alignment horizontal="right" vertical="center"/>
    </xf>
    <xf numFmtId="4" fontId="86" fillId="76" borderId="37" applyNumberFormat="0" applyProtection="0">
      <alignment horizontal="right" vertical="center"/>
    </xf>
    <xf numFmtId="4" fontId="88" fillId="77" borderId="0" applyNumberFormat="0" applyProtection="0">
      <alignment horizontal="left" vertical="center" indent="1"/>
    </xf>
    <xf numFmtId="4" fontId="88" fillId="72" borderId="0" applyNumberFormat="0" applyProtection="0">
      <alignment horizontal="left" vertical="center" indent="1"/>
    </xf>
    <xf numFmtId="4" fontId="84" fillId="78" borderId="0" applyNumberFormat="0" applyProtection="0">
      <alignment horizontal="left" vertical="center" indent="1"/>
    </xf>
    <xf numFmtId="4" fontId="86" fillId="8" borderId="37" applyNumberFormat="0" applyProtection="0">
      <alignment horizontal="right" vertical="center"/>
    </xf>
    <xf numFmtId="4" fontId="89" fillId="72" borderId="35" applyNumberFormat="0" applyProtection="0">
      <alignment horizontal="left" vertical="center" indent="1"/>
    </xf>
    <xf numFmtId="4" fontId="7" fillId="72" borderId="35" applyNumberFormat="0" applyProtection="0">
      <alignment horizontal="left" vertical="center" indent="1"/>
    </xf>
    <xf numFmtId="4" fontId="86" fillId="70" borderId="37" applyNumberFormat="0" applyProtection="0">
      <alignment vertical="center"/>
    </xf>
    <xf numFmtId="4" fontId="90" fillId="70" borderId="37" applyNumberFormat="0" applyProtection="0">
      <alignment vertical="center"/>
    </xf>
    <xf numFmtId="4" fontId="84" fillId="8" borderId="38" applyNumberFormat="0" applyProtection="0">
      <alignment horizontal="left" vertical="center" indent="1"/>
    </xf>
    <xf numFmtId="4" fontId="86" fillId="72" borderId="35" applyNumberFormat="0" applyProtection="0">
      <alignment horizontal="right" vertical="center"/>
    </xf>
    <xf numFmtId="4" fontId="90" fillId="70" borderId="37" applyNumberFormat="0" applyProtection="0">
      <alignment horizontal="right" vertical="center"/>
    </xf>
    <xf numFmtId="4" fontId="84" fillId="72" borderId="32" applyNumberFormat="0" applyProtection="0">
      <alignment horizontal="left" vertical="center" indent="1"/>
    </xf>
    <xf numFmtId="4" fontId="91" fillId="72" borderId="0" applyNumberFormat="0" applyProtection="0">
      <alignment vertical="center"/>
    </xf>
    <xf numFmtId="4" fontId="92" fillId="70" borderId="37" applyNumberFormat="0" applyProtection="0">
      <alignment horizontal="right" vertical="center"/>
    </xf>
    <xf numFmtId="43" fontId="6" fillId="0" borderId="0" applyFont="0" applyFill="0" applyBorder="0" applyAlignment="0" applyProtection="0"/>
    <xf numFmtId="44" fontId="7" fillId="0" borderId="0" applyFon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4" fillId="0" borderId="1" applyNumberFormat="0" applyFill="0" applyAlignment="0" applyProtection="0"/>
    <xf numFmtId="9" fontId="7" fillId="0" borderId="0" applyFont="0" applyFill="0" applyBorder="0" applyAlignment="0" applyProtection="0"/>
    <xf numFmtId="0" fontId="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43" fontId="7" fillId="0" borderId="0" applyFont="0" applyFill="0" applyBorder="0" applyAlignment="0" applyProtection="0"/>
    <xf numFmtId="0" fontId="7" fillId="0" borderId="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0" fontId="7" fillId="0" borderId="0"/>
    <xf numFmtId="43" fontId="7" fillId="0" borderId="0" applyFont="0" applyFill="0" applyBorder="0" applyAlignment="0" applyProtection="0"/>
    <xf numFmtId="0" fontId="7" fillId="0" borderId="0"/>
    <xf numFmtId="43" fontId="7"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0" fontId="7" fillId="0" borderId="0"/>
    <xf numFmtId="43" fontId="7"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0" fontId="7" fillId="0" borderId="0"/>
    <xf numFmtId="43" fontId="7"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7"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0" fontId="43" fillId="0" borderId="0" applyNumberFormat="0" applyFill="0" applyBorder="0" applyAlignment="0" applyProtection="0"/>
    <xf numFmtId="0" fontId="6" fillId="0" borderId="0"/>
    <xf numFmtId="0" fontId="56" fillId="0" borderId="24" applyNumberFormat="0" applyFill="0" applyAlignment="0" applyProtection="0"/>
    <xf numFmtId="0" fontId="57" fillId="0" borderId="25" applyNumberFormat="0" applyFill="0" applyAlignment="0" applyProtection="0"/>
    <xf numFmtId="0" fontId="6" fillId="21" borderId="23" applyNumberFormat="0" applyFont="0" applyAlignment="0" applyProtection="0"/>
    <xf numFmtId="0" fontId="58" fillId="0" borderId="26" applyNumberFormat="0" applyFill="0" applyAlignment="0" applyProtection="0"/>
    <xf numFmtId="0" fontId="7" fillId="0" borderId="0"/>
    <xf numFmtId="43" fontId="7" fillId="0" borderId="0" applyFont="0" applyFill="0" applyBorder="0" applyAlignment="0" applyProtection="0"/>
    <xf numFmtId="43" fontId="6" fillId="0" borderId="0" applyFont="0" applyFill="0" applyBorder="0" applyAlignment="0" applyProtection="0"/>
    <xf numFmtId="44" fontId="7" fillId="0" borderId="0" applyFon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4" fillId="0" borderId="1" applyNumberFormat="0" applyFill="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0" fontId="6" fillId="0" borderId="0"/>
    <xf numFmtId="0" fontId="7" fillId="0" borderId="0"/>
    <xf numFmtId="172" fontId="7" fillId="0" borderId="0" applyFont="0" applyFill="0" applyBorder="0" applyProtection="0">
      <alignment horizontal="right"/>
    </xf>
    <xf numFmtId="172" fontId="7" fillId="0" borderId="0" applyFont="0" applyFill="0" applyBorder="0" applyProtection="0">
      <alignment horizontal="right"/>
    </xf>
    <xf numFmtId="165" fontId="7" fillId="0" borderId="0" applyFont="0" applyFill="0" applyBorder="0" applyProtection="0">
      <alignment horizontal="right"/>
    </xf>
    <xf numFmtId="165" fontId="7" fillId="0" borderId="0" applyFont="0" applyFill="0" applyBorder="0" applyProtection="0">
      <alignment horizontal="right"/>
    </xf>
    <xf numFmtId="175" fontId="7" fillId="0" borderId="0" applyFont="0" applyFill="0" applyBorder="0" applyProtection="0">
      <alignment horizontal="right"/>
    </xf>
    <xf numFmtId="175" fontId="7" fillId="0" borderId="0" applyFont="0" applyFill="0" applyBorder="0" applyProtection="0">
      <alignment horizontal="right"/>
    </xf>
    <xf numFmtId="187" fontId="11" fillId="0" borderId="0"/>
    <xf numFmtId="175" fontId="93" fillId="0" borderId="0" applyFont="0" applyFill="0" applyBorder="0" applyProtection="0">
      <alignment horizontal="right"/>
    </xf>
    <xf numFmtId="186" fontId="7" fillId="0" borderId="0" applyFont="0" applyFill="0" applyBorder="0" applyProtection="0">
      <alignment horizontal="left"/>
    </xf>
    <xf numFmtId="186" fontId="7" fillId="0" borderId="0" applyFont="0" applyFill="0" applyBorder="0" applyProtection="0">
      <alignment horizontal="left"/>
    </xf>
    <xf numFmtId="3" fontId="94" fillId="0" borderId="0" applyFill="0" applyBorder="0" applyAlignment="0" applyProtection="0"/>
    <xf numFmtId="5" fontId="94" fillId="0" borderId="0" applyFill="0" applyBorder="0" applyAlignment="0" applyProtection="0"/>
    <xf numFmtId="168" fontId="94" fillId="0" borderId="0" applyFill="0" applyBorder="0" applyAlignment="0" applyProtection="0"/>
    <xf numFmtId="2" fontId="94" fillId="0" borderId="0" applyFill="0" applyBorder="0" applyAlignment="0" applyProtection="0"/>
    <xf numFmtId="169" fontId="95" fillId="0" borderId="0"/>
    <xf numFmtId="0" fontId="7" fillId="0" borderId="0" applyFont="0" applyFill="0" applyBorder="0" applyProtection="0">
      <alignment horizontal="right"/>
    </xf>
    <xf numFmtId="0" fontId="7" fillId="0" borderId="0" applyFont="0" applyFill="0" applyBorder="0" applyProtection="0">
      <alignment horizontal="right"/>
    </xf>
    <xf numFmtId="0" fontId="12" fillId="0" borderId="13" applyNumberFormat="0" applyAlignment="0" applyProtection="0">
      <alignment horizontal="left" vertical="center"/>
    </xf>
    <xf numFmtId="0" fontId="12" fillId="0" borderId="39">
      <alignment horizontal="left" vertical="center"/>
    </xf>
    <xf numFmtId="0" fontId="96" fillId="79" borderId="40" applyProtection="0">
      <alignment horizontal="right"/>
    </xf>
    <xf numFmtId="0" fontId="97" fillId="79" borderId="0" applyProtection="0">
      <alignment horizontal="left"/>
    </xf>
    <xf numFmtId="0" fontId="98" fillId="0" borderId="0" applyNumberFormat="0" applyFill="0" applyBorder="0" applyAlignment="0" applyProtection="0"/>
    <xf numFmtId="0" fontId="99" fillId="0" borderId="0" applyNumberFormat="0" applyFill="0" applyBorder="0" applyAlignment="0" applyProtection="0"/>
    <xf numFmtId="0" fontId="100" fillId="0" borderId="0" applyFill="0" applyBorder="0" applyProtection="0">
      <alignment horizontal="left"/>
    </xf>
    <xf numFmtId="175" fontId="101" fillId="0" borderId="0" applyNumberFormat="0" applyFill="0" applyBorder="0" applyAlignment="0">
      <protection locked="0"/>
    </xf>
    <xf numFmtId="1" fontId="7" fillId="0" borderId="0"/>
    <xf numFmtId="1" fontId="7" fillId="0" borderId="0"/>
    <xf numFmtId="0" fontId="96" fillId="0" borderId="41" applyProtection="0">
      <alignment horizontal="right"/>
    </xf>
    <xf numFmtId="0" fontId="96" fillId="0" borderId="40" applyProtection="0">
      <alignment horizontal="right"/>
    </xf>
    <xf numFmtId="0" fontId="96" fillId="0" borderId="42" applyProtection="0">
      <alignment horizontal="center"/>
      <protection locked="0"/>
    </xf>
    <xf numFmtId="1" fontId="7" fillId="0" borderId="0" applyFont="0" applyFill="0" applyBorder="0" applyProtection="0">
      <alignment horizontal="right"/>
    </xf>
    <xf numFmtId="1" fontId="7" fillId="0" borderId="0" applyFont="0" applyFill="0" applyBorder="0" applyProtection="0">
      <alignment horizontal="right"/>
    </xf>
    <xf numFmtId="0" fontId="102" fillId="7" borderId="32" applyAlignment="0"/>
    <xf numFmtId="185" fontId="7" fillId="0" borderId="0" applyFont="0" applyFill="0" applyBorder="0" applyProtection="0">
      <alignment horizontal="right"/>
    </xf>
    <xf numFmtId="185" fontId="7" fillId="0" borderId="0" applyFont="0" applyFill="0" applyBorder="0" applyProtection="0">
      <alignment horizontal="right"/>
    </xf>
    <xf numFmtId="188" fontId="7" fillId="0" borderId="0" applyFont="0" applyFill="0" applyBorder="0" applyProtection="0">
      <alignment horizontal="right"/>
    </xf>
    <xf numFmtId="188" fontId="7" fillId="0" borderId="0" applyFont="0" applyFill="0" applyBorder="0" applyProtection="0">
      <alignment horizontal="right"/>
    </xf>
    <xf numFmtId="185" fontId="7" fillId="0" borderId="0" applyFont="0" applyFill="0" applyBorder="0" applyProtection="0">
      <alignment horizontal="right"/>
    </xf>
    <xf numFmtId="185" fontId="7" fillId="0" borderId="0" applyFont="0" applyFill="0" applyBorder="0" applyProtection="0">
      <alignment horizontal="right"/>
    </xf>
    <xf numFmtId="185" fontId="7" fillId="0" borderId="0" applyFont="0" applyFill="0" applyBorder="0" applyProtection="0">
      <alignment horizontal="right"/>
    </xf>
    <xf numFmtId="185" fontId="7" fillId="0" borderId="0" applyFont="0" applyFill="0" applyBorder="0" applyProtection="0">
      <alignment horizontal="right"/>
    </xf>
    <xf numFmtId="188" fontId="7" fillId="0" borderId="0" applyFont="0" applyFill="0" applyBorder="0" applyProtection="0">
      <alignment horizontal="right"/>
    </xf>
    <xf numFmtId="188" fontId="7" fillId="0" borderId="0" applyFont="0" applyFill="0" applyBorder="0" applyProtection="0">
      <alignment horizontal="right"/>
    </xf>
    <xf numFmtId="185" fontId="7" fillId="0" borderId="0" applyFont="0" applyFill="0" applyBorder="0" applyProtection="0">
      <alignment horizontal="right"/>
    </xf>
    <xf numFmtId="185" fontId="7" fillId="0" borderId="0" applyFont="0" applyFill="0" applyBorder="0" applyProtection="0">
      <alignment horizontal="right"/>
    </xf>
    <xf numFmtId="9" fontId="7" fillId="0" borderId="0" applyFont="0" applyFill="0" applyBorder="0" applyAlignment="0" applyProtection="0"/>
    <xf numFmtId="11" fontId="94" fillId="0" borderId="0"/>
    <xf numFmtId="0" fontId="94" fillId="0" borderId="1" applyNumberFormat="0" applyFill="0" applyAlignment="0" applyProtection="0"/>
    <xf numFmtId="0" fontId="6" fillId="0" borderId="0"/>
    <xf numFmtId="175" fontId="101" fillId="0" borderId="0" applyNumberFormat="0" applyFill="0" applyBorder="0" applyAlignment="0">
      <protection locked="0"/>
    </xf>
    <xf numFmtId="0" fontId="98" fillId="0" borderId="0" applyNumberFormat="0" applyFill="0" applyBorder="0" applyAlignment="0" applyProtection="0"/>
    <xf numFmtId="0" fontId="99" fillId="0" borderId="0" applyNumberFormat="0" applyFill="0" applyBorder="0" applyAlignment="0" applyProtection="0"/>
    <xf numFmtId="175" fontId="101" fillId="0" borderId="0" applyNumberFormat="0" applyFill="0" applyBorder="0" applyAlignment="0">
      <protection locked="0"/>
    </xf>
    <xf numFmtId="9" fontId="7" fillId="0" borderId="0" applyFont="0" applyFill="0" applyBorder="0" applyAlignment="0" applyProtection="0"/>
    <xf numFmtId="0" fontId="94" fillId="0" borderId="1" applyNumberFormat="0" applyFill="0" applyAlignment="0" applyProtection="0"/>
    <xf numFmtId="0" fontId="7" fillId="0" borderId="0"/>
    <xf numFmtId="9" fontId="7" fillId="0" borderId="0" applyFont="0" applyFill="0" applyBorder="0" applyAlignment="0" applyProtection="0"/>
    <xf numFmtId="0" fontId="7" fillId="0" borderId="0"/>
    <xf numFmtId="175" fontId="101" fillId="0" borderId="0" applyNumberFormat="0" applyFill="0" applyBorder="0" applyAlignment="0">
      <protection locked="0"/>
    </xf>
    <xf numFmtId="175" fontId="101" fillId="0" borderId="0" applyNumberFormat="0" applyFill="0" applyBorder="0" applyAlignment="0">
      <protection locked="0"/>
    </xf>
    <xf numFmtId="175" fontId="101" fillId="0" borderId="0" applyNumberFormat="0" applyFill="0" applyBorder="0" applyAlignment="0">
      <protection locked="0"/>
    </xf>
    <xf numFmtId="9" fontId="7" fillId="0" borderId="0" applyFont="0" applyFill="0" applyBorder="0" applyAlignment="0" applyProtection="0"/>
    <xf numFmtId="9" fontId="7" fillId="0" borderId="0" applyFont="0" applyFill="0" applyBorder="0" applyAlignment="0" applyProtection="0"/>
    <xf numFmtId="0" fontId="7" fillId="0" borderId="0"/>
    <xf numFmtId="0" fontId="6" fillId="0" borderId="0"/>
    <xf numFmtId="9" fontId="7" fillId="0" borderId="0" applyFont="0" applyFill="0" applyBorder="0" applyAlignment="0" applyProtection="0"/>
    <xf numFmtId="0" fontId="7" fillId="0" borderId="0"/>
    <xf numFmtId="0" fontId="7" fillId="0" borderId="0"/>
    <xf numFmtId="175" fontId="101" fillId="0" borderId="0" applyNumberFormat="0" applyFill="0" applyBorder="0" applyAlignment="0">
      <protection locked="0"/>
    </xf>
    <xf numFmtId="175" fontId="101" fillId="0" borderId="0" applyNumberFormat="0" applyFill="0" applyBorder="0" applyAlignment="0">
      <protection locked="0"/>
    </xf>
    <xf numFmtId="175" fontId="101" fillId="0" borderId="0" applyNumberFormat="0" applyFill="0" applyBorder="0" applyAlignment="0">
      <protection locked="0"/>
    </xf>
    <xf numFmtId="9" fontId="7" fillId="0" borderId="0" applyFont="0" applyFill="0" applyBorder="0" applyAlignment="0" applyProtection="0"/>
    <xf numFmtId="9" fontId="7" fillId="0" borderId="0" applyFont="0" applyFill="0" applyBorder="0" applyAlignment="0" applyProtection="0"/>
    <xf numFmtId="0" fontId="6" fillId="0" borderId="0"/>
    <xf numFmtId="9" fontId="7" fillId="0" borderId="0" applyFont="0" applyFill="0" applyBorder="0" applyAlignment="0" applyProtection="0"/>
    <xf numFmtId="0" fontId="7" fillId="0" borderId="0"/>
    <xf numFmtId="0" fontId="6" fillId="0" borderId="0"/>
    <xf numFmtId="0" fontId="7" fillId="0" borderId="0"/>
    <xf numFmtId="0" fontId="6" fillId="0" borderId="0"/>
    <xf numFmtId="0" fontId="6" fillId="0" borderId="0"/>
    <xf numFmtId="0" fontId="6" fillId="0" borderId="0"/>
    <xf numFmtId="0" fontId="6" fillId="0" borderId="0"/>
    <xf numFmtId="9" fontId="6" fillId="0" borderId="0" applyFont="0" applyFill="0" applyBorder="0" applyAlignment="0" applyProtection="0"/>
    <xf numFmtId="0" fontId="6" fillId="0" borderId="0"/>
    <xf numFmtId="0" fontId="5" fillId="0" borderId="0"/>
    <xf numFmtId="0" fontId="4" fillId="0" borderId="0"/>
    <xf numFmtId="0" fontId="3" fillId="0" borderId="0"/>
    <xf numFmtId="0" fontId="2" fillId="0" borderId="0"/>
    <xf numFmtId="0" fontId="63" fillId="0" borderId="0"/>
  </cellStyleXfs>
  <cellXfs count="382">
    <xf numFmtId="0" fontId="0" fillId="0" borderId="0" xfId="0"/>
    <xf numFmtId="0" fontId="8" fillId="0" borderId="0" xfId="0" applyFont="1"/>
    <xf numFmtId="0" fontId="9" fillId="0" borderId="0" xfId="0" applyFont="1"/>
    <xf numFmtId="164" fontId="9" fillId="0" borderId="0" xfId="0" applyNumberFormat="1" applyFont="1"/>
    <xf numFmtId="164" fontId="8" fillId="0" borderId="0" xfId="0" applyNumberFormat="1" applyFont="1" applyFill="1"/>
    <xf numFmtId="0" fontId="0" fillId="0" borderId="0" xfId="0" applyNumberFormat="1"/>
    <xf numFmtId="0" fontId="0" fillId="0" borderId="0" xfId="0" applyAlignment="1">
      <alignment horizontal="left" vertical="top"/>
    </xf>
    <xf numFmtId="0" fontId="13" fillId="0" borderId="0" xfId="0" applyFont="1"/>
    <xf numFmtId="0" fontId="0" fillId="2" borderId="0" xfId="0" applyFill="1"/>
    <xf numFmtId="164" fontId="8" fillId="0" borderId="0" xfId="0" applyNumberFormat="1" applyFont="1"/>
    <xf numFmtId="164" fontId="9" fillId="0" borderId="0" xfId="0" applyNumberFormat="1" applyFont="1" applyFill="1"/>
    <xf numFmtId="0" fontId="8" fillId="2" borderId="0" xfId="0" applyFont="1" applyFill="1" applyAlignment="1">
      <alignment horizontal="center" vertical="top"/>
    </xf>
    <xf numFmtId="0" fontId="8" fillId="0" borderId="0" xfId="0" applyFont="1" applyFill="1" applyAlignment="1">
      <alignment horizontal="center"/>
    </xf>
    <xf numFmtId="0" fontId="8" fillId="2" borderId="0" xfId="0" applyFont="1" applyFill="1"/>
    <xf numFmtId="0" fontId="8" fillId="3" borderId="0" xfId="0" applyFont="1" applyFill="1"/>
    <xf numFmtId="0" fontId="0" fillId="5" borderId="0" xfId="0" applyFill="1"/>
    <xf numFmtId="0" fontId="12" fillId="0" borderId="0" xfId="0" applyFont="1"/>
    <xf numFmtId="0" fontId="8" fillId="3" borderId="0" xfId="0" applyNumberFormat="1" applyFont="1" applyFill="1"/>
    <xf numFmtId="0" fontId="0" fillId="0" borderId="0" xfId="0" applyFill="1"/>
    <xf numFmtId="0" fontId="16" fillId="6" borderId="2" xfId="0" applyFont="1" applyFill="1" applyBorder="1"/>
    <xf numFmtId="0" fontId="0" fillId="6" borderId="2" xfId="0" applyFill="1" applyBorder="1"/>
    <xf numFmtId="166" fontId="0" fillId="6" borderId="2" xfId="0" applyNumberFormat="1" applyFill="1" applyBorder="1"/>
    <xf numFmtId="0" fontId="0" fillId="6" borderId="3" xfId="0" applyFill="1" applyBorder="1"/>
    <xf numFmtId="0" fontId="0" fillId="7" borderId="0" xfId="0" applyFill="1" applyBorder="1" applyAlignment="1">
      <alignment horizontal="left"/>
    </xf>
    <xf numFmtId="0" fontId="0" fillId="7" borderId="0" xfId="0" applyFill="1" applyBorder="1"/>
    <xf numFmtId="166" fontId="0" fillId="7" borderId="0" xfId="0" applyNumberFormat="1" applyFill="1" applyBorder="1"/>
    <xf numFmtId="0" fontId="0" fillId="7" borderId="4" xfId="0" applyFill="1" applyBorder="1"/>
    <xf numFmtId="0" fontId="0" fillId="7" borderId="0" xfId="0" applyFill="1" applyBorder="1" applyAlignment="1">
      <alignment horizontal="right"/>
    </xf>
    <xf numFmtId="0" fontId="18" fillId="7" borderId="0" xfId="0" applyFont="1" applyFill="1" applyBorder="1"/>
    <xf numFmtId="0" fontId="17" fillId="7" borderId="0" xfId="0" applyFont="1" applyFill="1" applyBorder="1" applyAlignment="1">
      <alignment horizontal="left" vertical="top" wrapText="1"/>
    </xf>
    <xf numFmtId="166" fontId="17" fillId="7" borderId="0" xfId="0" applyNumberFormat="1" applyFont="1" applyFill="1" applyBorder="1" applyAlignment="1">
      <alignment horizontal="left" vertical="top" wrapText="1"/>
    </xf>
    <xf numFmtId="0" fontId="17" fillId="7" borderId="0" xfId="0" applyFont="1" applyFill="1" applyBorder="1" applyAlignment="1">
      <alignment vertical="top" wrapText="1"/>
    </xf>
    <xf numFmtId="0" fontId="17" fillId="7" borderId="4" xfId="0" applyFont="1" applyFill="1" applyBorder="1" applyAlignment="1">
      <alignment vertical="top" wrapText="1"/>
    </xf>
    <xf numFmtId="0" fontId="19" fillId="7" borderId="0" xfId="0" applyFont="1" applyFill="1" applyBorder="1" applyAlignment="1">
      <alignment horizontal="left" vertical="top" wrapText="1"/>
    </xf>
    <xf numFmtId="0" fontId="8" fillId="0" borderId="0" xfId="0" applyFont="1" applyFill="1"/>
    <xf numFmtId="0" fontId="0" fillId="2" borderId="0" xfId="0" applyFill="1" applyAlignment="1">
      <alignment horizontal="center"/>
    </xf>
    <xf numFmtId="22" fontId="0" fillId="0" borderId="0" xfId="0" applyNumberFormat="1" applyAlignment="1">
      <alignment horizontal="center"/>
    </xf>
    <xf numFmtId="0" fontId="0" fillId="0" borderId="0" xfId="0" applyAlignment="1">
      <alignment horizontal="center"/>
    </xf>
    <xf numFmtId="0" fontId="0" fillId="2" borderId="0" xfId="0" applyFill="1" applyAlignment="1">
      <alignment horizontal="center" wrapText="1"/>
    </xf>
    <xf numFmtId="167" fontId="17" fillId="7" borderId="0" xfId="0" applyNumberFormat="1" applyFont="1" applyFill="1" applyBorder="1" applyAlignment="1">
      <alignment horizontal="left" vertical="top" wrapText="1"/>
    </xf>
    <xf numFmtId="0" fontId="17" fillId="7" borderId="0" xfId="0" applyNumberFormat="1" applyFont="1" applyFill="1" applyBorder="1" applyAlignment="1">
      <alignment horizontal="left" vertical="top" wrapText="1"/>
    </xf>
    <xf numFmtId="0" fontId="8" fillId="3" borderId="0" xfId="0" applyFont="1" applyFill="1" applyAlignment="1">
      <alignment horizontal="center"/>
    </xf>
    <xf numFmtId="0" fontId="0" fillId="0" borderId="0" xfId="0" quotePrefix="1" applyAlignment="1">
      <alignment horizontal="left"/>
    </xf>
    <xf numFmtId="14" fontId="0" fillId="0" borderId="0" xfId="0" applyNumberFormat="1" applyFill="1"/>
    <xf numFmtId="14" fontId="0" fillId="5" borderId="0" xfId="0" applyNumberFormat="1" applyFill="1"/>
    <xf numFmtId="0" fontId="0" fillId="5" borderId="0" xfId="0" quotePrefix="1" applyFill="1" applyAlignment="1">
      <alignment horizontal="left"/>
    </xf>
    <xf numFmtId="0" fontId="10" fillId="0" borderId="0" xfId="0" applyFont="1" applyFill="1"/>
    <xf numFmtId="0" fontId="9" fillId="0" borderId="0" xfId="0" quotePrefix="1" applyFont="1" applyAlignment="1">
      <alignment horizontal="left"/>
    </xf>
    <xf numFmtId="0" fontId="0" fillId="0" borderId="0" xfId="0" applyProtection="1">
      <protection locked="0"/>
    </xf>
    <xf numFmtId="0" fontId="0" fillId="0" borderId="0" xfId="0" quotePrefix="1" applyFill="1" applyAlignment="1" applyProtection="1">
      <alignment horizontal="left"/>
      <protection locked="0"/>
    </xf>
    <xf numFmtId="0" fontId="0" fillId="8" borderId="0" xfId="0" quotePrefix="1" applyFill="1" applyAlignment="1" applyProtection="1">
      <alignment horizontal="left"/>
      <protection locked="0"/>
    </xf>
    <xf numFmtId="0" fontId="0" fillId="8" borderId="0" xfId="0" applyFill="1" applyProtection="1">
      <protection locked="0"/>
    </xf>
    <xf numFmtId="0" fontId="0" fillId="0" borderId="0" xfId="0" applyFill="1" applyProtection="1">
      <protection locked="0"/>
    </xf>
    <xf numFmtId="22" fontId="12" fillId="0" borderId="0" xfId="0" quotePrefix="1" applyNumberFormat="1" applyFont="1" applyFill="1" applyAlignment="1">
      <alignment horizontal="center"/>
    </xf>
    <xf numFmtId="0" fontId="8" fillId="2" borderId="0" xfId="0" applyFont="1" applyFill="1" applyAlignment="1">
      <alignment vertical="center"/>
    </xf>
    <xf numFmtId="164" fontId="8" fillId="0" borderId="0" xfId="0" applyNumberFormat="1" applyFont="1" applyFill="1" applyAlignment="1">
      <alignment horizontal="center"/>
    </xf>
    <xf numFmtId="0" fontId="8" fillId="8" borderId="0" xfId="0" applyFont="1" applyFill="1" applyAlignment="1" applyProtection="1">
      <alignment horizontal="center" vertical="top"/>
      <protection locked="0"/>
    </xf>
    <xf numFmtId="0" fontId="8" fillId="8" borderId="0" xfId="0" applyFont="1" applyFill="1" applyAlignment="1" applyProtection="1">
      <alignment horizontal="center"/>
      <protection locked="0"/>
    </xf>
    <xf numFmtId="0" fontId="22" fillId="0" borderId="0" xfId="0" applyFont="1" applyBorder="1" applyAlignment="1">
      <alignment horizontal="center"/>
    </xf>
    <xf numFmtId="0" fontId="8" fillId="3" borderId="0" xfId="0" applyFont="1" applyFill="1" applyProtection="1">
      <protection locked="0"/>
    </xf>
    <xf numFmtId="0" fontId="8" fillId="3" borderId="0" xfId="0" applyFont="1" applyFill="1" applyProtection="1"/>
    <xf numFmtId="0" fontId="0" fillId="0" borderId="0" xfId="0" applyProtection="1"/>
    <xf numFmtId="0" fontId="20" fillId="0" borderId="0" xfId="0" applyFont="1" applyFill="1" applyBorder="1"/>
    <xf numFmtId="0" fontId="7" fillId="0" borderId="0" xfId="0" applyFont="1" applyFill="1" applyProtection="1">
      <protection locked="0"/>
    </xf>
    <xf numFmtId="0" fontId="0" fillId="0" borderId="0" xfId="0" applyAlignment="1">
      <alignment horizontal="left"/>
    </xf>
    <xf numFmtId="0" fontId="0" fillId="0" borderId="0" xfId="0" applyFill="1" applyBorder="1"/>
    <xf numFmtId="166" fontId="17" fillId="7" borderId="0" xfId="0" quotePrefix="1" applyNumberFormat="1" applyFont="1" applyFill="1" applyBorder="1" applyAlignment="1">
      <alignment horizontal="left" vertical="top" wrapText="1"/>
    </xf>
    <xf numFmtId="0" fontId="7" fillId="0" borderId="0" xfId="0" applyFont="1" applyFill="1"/>
    <xf numFmtId="0" fontId="0" fillId="0" borderId="0" xfId="0" applyFill="1" applyBorder="1" applyProtection="1">
      <protection locked="0"/>
    </xf>
    <xf numFmtId="0" fontId="0" fillId="8" borderId="0" xfId="0" applyFill="1" applyAlignment="1" applyProtection="1">
      <alignment horizontal="left"/>
      <protection locked="0"/>
    </xf>
    <xf numFmtId="0" fontId="0" fillId="0" borderId="0" xfId="0" applyFill="1" applyBorder="1" applyAlignment="1">
      <alignment horizontal="left" vertical="top"/>
    </xf>
    <xf numFmtId="0" fontId="8" fillId="10" borderId="0" xfId="0" applyFont="1" applyFill="1" applyProtection="1"/>
    <xf numFmtId="0" fontId="8" fillId="10" borderId="0" xfId="0" quotePrefix="1" applyFont="1" applyFill="1" applyAlignment="1" applyProtection="1">
      <alignment horizontal="left"/>
    </xf>
    <xf numFmtId="0" fontId="8" fillId="2" borderId="0" xfId="0" applyFont="1" applyFill="1" applyAlignment="1">
      <alignment wrapText="1"/>
    </xf>
    <xf numFmtId="0" fontId="8" fillId="3" borderId="0" xfId="0" quotePrefix="1" applyFont="1" applyFill="1" applyAlignment="1" applyProtection="1">
      <alignment horizontal="left" wrapText="1"/>
    </xf>
    <xf numFmtId="0" fontId="0" fillId="0" borderId="0" xfId="0" applyBorder="1" applyAlignment="1">
      <alignment horizontal="left" vertical="top"/>
    </xf>
    <xf numFmtId="0" fontId="23" fillId="0" borderId="0" xfId="0" applyFont="1" applyFill="1" applyBorder="1" applyProtection="1">
      <protection locked="0"/>
    </xf>
    <xf numFmtId="0" fontId="9" fillId="0" borderId="0" xfId="0" applyFont="1" applyFill="1" applyAlignment="1" applyProtection="1">
      <alignment horizontal="center" vertical="top"/>
      <protection locked="0"/>
    </xf>
    <xf numFmtId="0" fontId="0" fillId="5" borderId="0" xfId="0" applyFill="1" applyAlignment="1">
      <alignment horizontal="left"/>
    </xf>
    <xf numFmtId="0" fontId="8" fillId="2" borderId="9" xfId="0" applyFont="1" applyFill="1" applyBorder="1" applyAlignment="1">
      <alignment horizontal="right"/>
    </xf>
    <xf numFmtId="0" fontId="0" fillId="0" borderId="9" xfId="0" applyBorder="1" applyAlignment="1">
      <alignment horizontal="left" vertical="top"/>
    </xf>
    <xf numFmtId="14" fontId="0" fillId="0" borderId="0" xfId="0" applyNumberFormat="1" applyFill="1" applyBorder="1" applyAlignment="1">
      <alignment horizontal="right" wrapText="1"/>
    </xf>
    <xf numFmtId="0" fontId="0" fillId="0" borderId="0" xfId="0" applyFill="1" applyBorder="1" applyAlignment="1">
      <alignment horizontal="right" vertical="top"/>
    </xf>
    <xf numFmtId="0" fontId="0" fillId="0" borderId="0" xfId="0" applyNumberFormat="1" applyFill="1" applyBorder="1" applyAlignment="1">
      <alignment horizontal="right" vertical="top"/>
    </xf>
    <xf numFmtId="22" fontId="0" fillId="0" borderId="0" xfId="0" applyNumberFormat="1" applyFill="1" applyBorder="1" applyAlignment="1">
      <alignment horizontal="right" vertical="top"/>
    </xf>
    <xf numFmtId="2" fontId="0" fillId="0" borderId="0" xfId="0" applyNumberFormat="1" applyFill="1" applyBorder="1" applyAlignment="1">
      <alignment horizontal="right"/>
    </xf>
    <xf numFmtId="2" fontId="0" fillId="0" borderId="5" xfId="0" applyNumberFormat="1" applyFill="1" applyBorder="1" applyAlignment="1">
      <alignment horizontal="right"/>
    </xf>
    <xf numFmtId="0" fontId="0" fillId="0" borderId="5" xfId="0" applyFill="1" applyBorder="1" applyAlignment="1">
      <alignment horizontal="left" vertical="top"/>
    </xf>
    <xf numFmtId="0" fontId="8" fillId="9" borderId="5" xfId="0" applyFont="1" applyFill="1" applyBorder="1" applyAlignment="1">
      <alignment horizontal="center"/>
    </xf>
    <xf numFmtId="0" fontId="0" fillId="0" borderId="0" xfId="0" applyFill="1" applyBorder="1" applyAlignment="1">
      <alignment horizontal="center"/>
    </xf>
    <xf numFmtId="0" fontId="8" fillId="4" borderId="5" xfId="0" applyFont="1" applyFill="1" applyBorder="1" applyAlignment="1">
      <alignment horizontal="left"/>
    </xf>
    <xf numFmtId="0" fontId="8" fillId="4" borderId="5" xfId="0" quotePrefix="1" applyFont="1" applyFill="1" applyBorder="1" applyAlignment="1">
      <alignment horizontal="left" vertical="top" wrapText="1"/>
    </xf>
    <xf numFmtId="0" fontId="8" fillId="4" borderId="5" xfId="0" applyFont="1" applyFill="1" applyBorder="1" applyAlignment="1">
      <alignment horizontal="center" wrapText="1"/>
    </xf>
    <xf numFmtId="0" fontId="0" fillId="4" borderId="8" xfId="0" applyFill="1" applyBorder="1" applyAlignment="1">
      <alignment horizontal="left" vertical="top"/>
    </xf>
    <xf numFmtId="0" fontId="0" fillId="4" borderId="9" xfId="0" applyFill="1" applyBorder="1" applyAlignment="1">
      <alignment horizontal="left" vertical="top"/>
    </xf>
    <xf numFmtId="0" fontId="0" fillId="4" borderId="9" xfId="0" applyFill="1" applyBorder="1"/>
    <xf numFmtId="0" fontId="0" fillId="4" borderId="9" xfId="0" applyFill="1" applyBorder="1" applyAlignment="1">
      <alignment horizontal="center"/>
    </xf>
    <xf numFmtId="0" fontId="0" fillId="9" borderId="9" xfId="0" applyFill="1" applyBorder="1"/>
    <xf numFmtId="0" fontId="0" fillId="4" borderId="6" xfId="0" applyFill="1" applyBorder="1" applyAlignment="1">
      <alignment horizontal="left" vertical="top"/>
    </xf>
    <xf numFmtId="0" fontId="0" fillId="4" borderId="0" xfId="0" applyFill="1" applyBorder="1" applyAlignment="1">
      <alignment horizontal="left" vertical="top"/>
    </xf>
    <xf numFmtId="0" fontId="0" fillId="4" borderId="0" xfId="0" applyFill="1" applyBorder="1"/>
    <xf numFmtId="0" fontId="0" fillId="4" borderId="0" xfId="0" applyFill="1" applyBorder="1" applyAlignment="1">
      <alignment horizontal="center"/>
    </xf>
    <xf numFmtId="0" fontId="0" fillId="9" borderId="0" xfId="0" applyFill="1" applyBorder="1"/>
    <xf numFmtId="0" fontId="0" fillId="4" borderId="0" xfId="0" quotePrefix="1" applyFill="1" applyBorder="1" applyAlignment="1">
      <alignment horizontal="right" vertical="top"/>
    </xf>
    <xf numFmtId="0" fontId="12" fillId="9" borderId="0" xfId="0" applyFont="1" applyFill="1" applyBorder="1"/>
    <xf numFmtId="0" fontId="0" fillId="4" borderId="0" xfId="0" applyFill="1" applyBorder="1" applyAlignment="1">
      <alignment horizontal="center" vertical="top"/>
    </xf>
    <xf numFmtId="0" fontId="0" fillId="9" borderId="0" xfId="0" applyFill="1" applyBorder="1" applyAlignment="1">
      <alignment horizontal="left" vertical="top"/>
    </xf>
    <xf numFmtId="0" fontId="8" fillId="4" borderId="7" xfId="0" applyFont="1" applyFill="1" applyBorder="1" applyAlignment="1">
      <alignment horizontal="left"/>
    </xf>
    <xf numFmtId="0" fontId="7" fillId="0" borderId="0" xfId="0" applyFont="1" applyAlignment="1">
      <alignment horizontal="center"/>
    </xf>
    <xf numFmtId="0" fontId="9" fillId="0" borderId="0" xfId="0" applyFont="1" applyAlignment="1"/>
    <xf numFmtId="0" fontId="9" fillId="0" borderId="0" xfId="0" applyFont="1" applyFill="1" applyBorder="1" applyAlignment="1"/>
    <xf numFmtId="0" fontId="7" fillId="0" borderId="0" xfId="0" quotePrefix="1" applyFont="1" applyFill="1" applyAlignment="1">
      <alignment horizontal="left"/>
    </xf>
    <xf numFmtId="165" fontId="9" fillId="0" borderId="0" xfId="0" applyNumberFormat="1" applyFont="1" applyFill="1" applyBorder="1"/>
    <xf numFmtId="11" fontId="20" fillId="0" borderId="0" xfId="0" applyNumberFormat="1" applyFont="1" applyFill="1" applyBorder="1"/>
    <xf numFmtId="0" fontId="0" fillId="0" borderId="0" xfId="0" applyFill="1" applyBorder="1" applyProtection="1"/>
    <xf numFmtId="0" fontId="8" fillId="0" borderId="0" xfId="0" quotePrefix="1" applyFont="1" applyAlignment="1">
      <alignment horizontal="left"/>
    </xf>
    <xf numFmtId="0" fontId="0" fillId="5" borderId="0" xfId="0" applyNumberFormat="1" applyFill="1" applyAlignment="1">
      <alignment horizontal="center"/>
    </xf>
    <xf numFmtId="0" fontId="0" fillId="5" borderId="0" xfId="0" quotePrefix="1" applyNumberFormat="1" applyFill="1" applyAlignment="1">
      <alignment horizontal="center"/>
    </xf>
    <xf numFmtId="0" fontId="0" fillId="5" borderId="0" xfId="0" applyFill="1" applyAlignment="1">
      <alignment horizontal="center"/>
    </xf>
    <xf numFmtId="0" fontId="17" fillId="7" borderId="0" xfId="0" applyFont="1" applyFill="1" applyBorder="1" applyAlignment="1">
      <alignment horizontal="right"/>
    </xf>
    <xf numFmtId="0" fontId="11" fillId="7" borderId="0" xfId="0" applyFont="1" applyFill="1" applyBorder="1"/>
    <xf numFmtId="0" fontId="0" fillId="4" borderId="0" xfId="0" applyFill="1" applyBorder="1" applyAlignment="1">
      <alignment horizontal="right" vertical="top"/>
    </xf>
    <xf numFmtId="0" fontId="0" fillId="4" borderId="6" xfId="0" applyFill="1" applyBorder="1" applyAlignment="1">
      <alignment horizontal="left" vertical="top" wrapText="1"/>
    </xf>
    <xf numFmtId="0" fontId="0" fillId="4" borderId="0" xfId="0" applyFill="1" applyBorder="1" applyAlignment="1">
      <alignment horizontal="left" vertical="top" wrapText="1"/>
    </xf>
    <xf numFmtId="0" fontId="0" fillId="4" borderId="0" xfId="0" applyFill="1" applyBorder="1" applyAlignment="1">
      <alignment wrapText="1"/>
    </xf>
    <xf numFmtId="0" fontId="0" fillId="4" borderId="0" xfId="0" applyFill="1" applyBorder="1" applyAlignment="1">
      <alignment horizontal="center" wrapText="1"/>
    </xf>
    <xf numFmtId="0" fontId="0" fillId="9" borderId="0" xfId="0" applyFill="1" applyBorder="1" applyAlignment="1">
      <alignment wrapText="1"/>
    </xf>
    <xf numFmtId="0" fontId="0" fillId="0" borderId="0" xfId="0" applyFill="1" applyBorder="1" applyAlignment="1">
      <alignment horizontal="left" vertical="top" wrapText="1"/>
    </xf>
    <xf numFmtId="171" fontId="17" fillId="7" borderId="0" xfId="3" applyNumberFormat="1" applyFont="1" applyFill="1" applyBorder="1" applyAlignment="1">
      <alignment vertical="top" wrapText="1"/>
    </xf>
    <xf numFmtId="44" fontId="8" fillId="7" borderId="0" xfId="3" applyFont="1" applyFill="1" applyBorder="1" applyAlignment="1">
      <alignment vertical="top" wrapText="1"/>
    </xf>
    <xf numFmtId="0" fontId="0" fillId="2" borderId="0" xfId="0" applyFill="1" applyAlignment="1">
      <alignment wrapText="1"/>
    </xf>
    <xf numFmtId="170" fontId="0" fillId="6" borderId="2" xfId="1" applyNumberFormat="1" applyFont="1" applyFill="1" applyBorder="1" applyAlignment="1"/>
    <xf numFmtId="0" fontId="7" fillId="0" borderId="0" xfId="0" applyFont="1"/>
    <xf numFmtId="0" fontId="21" fillId="5" borderId="0" xfId="0" applyFont="1" applyFill="1"/>
    <xf numFmtId="0" fontId="31" fillId="0" borderId="0" xfId="13"/>
    <xf numFmtId="0" fontId="31" fillId="0" borderId="0" xfId="13" applyFont="1"/>
    <xf numFmtId="0" fontId="31" fillId="0" borderId="0" xfId="13" applyAlignment="1">
      <alignment horizontal="center"/>
    </xf>
    <xf numFmtId="0" fontId="31" fillId="0" borderId="0" xfId="13" applyFont="1" applyAlignment="1">
      <alignment horizontal="center" vertical="top"/>
    </xf>
    <xf numFmtId="0" fontId="31" fillId="0" borderId="0" xfId="13" applyAlignment="1">
      <alignment horizontal="center" vertical="top"/>
    </xf>
    <xf numFmtId="22" fontId="31" fillId="0" borderId="0" xfId="13" applyNumberFormat="1" applyFont="1" applyAlignment="1">
      <alignment horizontal="center" vertical="top"/>
    </xf>
    <xf numFmtId="0" fontId="32" fillId="0" borderId="0" xfId="13" quotePrefix="1" applyFont="1" applyAlignment="1">
      <alignment horizontal="center"/>
    </xf>
    <xf numFmtId="0" fontId="32" fillId="5" borderId="5" xfId="13" quotePrefix="1" applyFont="1" applyFill="1" applyBorder="1" applyAlignment="1">
      <alignment horizontal="left"/>
    </xf>
    <xf numFmtId="0" fontId="32" fillId="5" borderId="5" xfId="13" quotePrefix="1" applyFont="1" applyFill="1" applyBorder="1" applyAlignment="1">
      <alignment horizontal="center"/>
    </xf>
    <xf numFmtId="0" fontId="32" fillId="0" borderId="0" xfId="13" applyFont="1" applyAlignment="1">
      <alignment horizontal="center"/>
    </xf>
    <xf numFmtId="0" fontId="32" fillId="0" borderId="0" xfId="13" applyFont="1" applyBorder="1" applyAlignment="1">
      <alignment horizontal="center"/>
    </xf>
    <xf numFmtId="0" fontId="31" fillId="0" borderId="10" xfId="13" applyFill="1" applyBorder="1" applyAlignment="1">
      <alignment horizontal="center"/>
    </xf>
    <xf numFmtId="0" fontId="32" fillId="0" borderId="10" xfId="13" quotePrefix="1" applyFont="1" applyBorder="1" applyAlignment="1">
      <alignment horizontal="center"/>
    </xf>
    <xf numFmtId="0" fontId="31" fillId="0" borderId="0" xfId="13" quotePrefix="1" applyFont="1" applyAlignment="1">
      <alignment horizontal="left"/>
    </xf>
    <xf numFmtId="0" fontId="32" fillId="5" borderId="0" xfId="13" quotePrefix="1" applyFont="1" applyFill="1" applyBorder="1" applyAlignment="1">
      <alignment horizontal="left"/>
    </xf>
    <xf numFmtId="0" fontId="32" fillId="5" borderId="0" xfId="13" quotePrefix="1" applyFont="1" applyFill="1" applyBorder="1" applyAlignment="1">
      <alignment horizontal="center"/>
    </xf>
    <xf numFmtId="0" fontId="32" fillId="3" borderId="0" xfId="13" applyFont="1" applyFill="1" applyAlignment="1">
      <alignment horizontal="center"/>
    </xf>
    <xf numFmtId="172" fontId="31" fillId="0" borderId="0" xfId="13" applyNumberFormat="1" applyFont="1" applyAlignment="1">
      <alignment horizontal="center"/>
    </xf>
    <xf numFmtId="0" fontId="32" fillId="3" borderId="0" xfId="13" applyFont="1" applyFill="1" applyBorder="1" applyAlignment="1">
      <alignment horizontal="center"/>
    </xf>
    <xf numFmtId="0" fontId="31" fillId="0" borderId="0" xfId="13" applyFill="1" applyBorder="1" applyAlignment="1">
      <alignment horizontal="center"/>
    </xf>
    <xf numFmtId="0" fontId="32" fillId="0" borderId="0" xfId="13" quotePrefix="1" applyFont="1" applyBorder="1" applyAlignment="1">
      <alignment horizontal="center"/>
    </xf>
    <xf numFmtId="0" fontId="31" fillId="5" borderId="0" xfId="13" applyFill="1"/>
    <xf numFmtId="2" fontId="31" fillId="0" borderId="0" xfId="13" applyNumberFormat="1" applyAlignment="1">
      <alignment horizontal="center"/>
    </xf>
    <xf numFmtId="172" fontId="31" fillId="0" borderId="0" xfId="13" applyNumberFormat="1" applyAlignment="1">
      <alignment horizontal="center"/>
    </xf>
    <xf numFmtId="172" fontId="31" fillId="0" borderId="0" xfId="13" applyNumberFormat="1" applyFill="1" applyAlignment="1">
      <alignment horizontal="center"/>
    </xf>
    <xf numFmtId="172" fontId="31" fillId="0" borderId="0" xfId="13" applyNumberFormat="1" applyFill="1" applyBorder="1" applyAlignment="1">
      <alignment horizontal="center"/>
    </xf>
    <xf numFmtId="0" fontId="31" fillId="0" borderId="0" xfId="13" applyFill="1" applyAlignment="1">
      <alignment horizontal="center"/>
    </xf>
    <xf numFmtId="0" fontId="31" fillId="5" borderId="0" xfId="13" applyFill="1" applyAlignment="1">
      <alignment horizontal="center"/>
    </xf>
    <xf numFmtId="172" fontId="31" fillId="3" borderId="0" xfId="13" applyNumberFormat="1" applyFill="1" applyAlignment="1">
      <alignment horizontal="center"/>
    </xf>
    <xf numFmtId="0" fontId="31" fillId="0" borderId="5" xfId="13" applyBorder="1" applyAlignment="1">
      <alignment horizontal="center"/>
    </xf>
    <xf numFmtId="2" fontId="31" fillId="0" borderId="5" xfId="13" applyNumberFormat="1" applyBorder="1" applyAlignment="1">
      <alignment horizontal="center"/>
    </xf>
    <xf numFmtId="172" fontId="31" fillId="0" borderId="5" xfId="13" applyNumberFormat="1" applyBorder="1" applyAlignment="1">
      <alignment horizontal="center"/>
    </xf>
    <xf numFmtId="172" fontId="31" fillId="0" borderId="5" xfId="13" applyNumberFormat="1" applyFill="1" applyBorder="1" applyAlignment="1">
      <alignment horizontal="center"/>
    </xf>
    <xf numFmtId="172" fontId="31" fillId="0" borderId="5" xfId="13" applyNumberFormat="1" applyFont="1" applyBorder="1" applyAlignment="1">
      <alignment horizontal="center"/>
    </xf>
    <xf numFmtId="0" fontId="31" fillId="0" borderId="0" xfId="13" quotePrefix="1" applyAlignment="1">
      <alignment horizontal="center"/>
    </xf>
    <xf numFmtId="0" fontId="31" fillId="0" borderId="0" xfId="13" applyBorder="1" applyAlignment="1">
      <alignment horizontal="center"/>
    </xf>
    <xf numFmtId="0" fontId="32" fillId="0" borderId="5" xfId="13" applyFont="1" applyBorder="1" applyAlignment="1">
      <alignment horizontal="centerContinuous"/>
    </xf>
    <xf numFmtId="2" fontId="33" fillId="0" borderId="0" xfId="13" applyNumberFormat="1" applyFont="1"/>
    <xf numFmtId="172" fontId="31" fillId="0" borderId="0" xfId="13" applyNumberFormat="1"/>
    <xf numFmtId="0" fontId="31" fillId="0" borderId="0" xfId="13" applyFill="1"/>
    <xf numFmtId="0" fontId="31" fillId="0" borderId="11" xfId="13" applyFill="1" applyBorder="1" applyAlignment="1">
      <alignment horizontal="center"/>
    </xf>
    <xf numFmtId="0" fontId="32" fillId="5" borderId="0" xfId="13" applyFont="1" applyFill="1" applyAlignment="1">
      <alignment horizontal="center"/>
    </xf>
    <xf numFmtId="165" fontId="31" fillId="0" borderId="0" xfId="13" applyNumberFormat="1" applyFill="1" applyAlignment="1">
      <alignment horizontal="center"/>
    </xf>
    <xf numFmtId="165" fontId="31" fillId="5" borderId="0" xfId="13" applyNumberFormat="1" applyFill="1" applyAlignment="1">
      <alignment horizontal="center"/>
    </xf>
    <xf numFmtId="0" fontId="31" fillId="0" borderId="6" xfId="13" applyFill="1" applyBorder="1" applyAlignment="1">
      <alignment horizontal="center"/>
    </xf>
    <xf numFmtId="0" fontId="31" fillId="0" borderId="15" xfId="13" applyFill="1" applyBorder="1" applyAlignment="1">
      <alignment horizontal="center"/>
    </xf>
    <xf numFmtId="0" fontId="31" fillId="0" borderId="0" xfId="13" quotePrefix="1" applyAlignment="1">
      <alignment horizontal="left"/>
    </xf>
    <xf numFmtId="0" fontId="31" fillId="5" borderId="6" xfId="13" applyFill="1" applyBorder="1" applyAlignment="1">
      <alignment horizontal="center"/>
    </xf>
    <xf numFmtId="0" fontId="31" fillId="5" borderId="0" xfId="13" applyFill="1" applyBorder="1" applyAlignment="1">
      <alignment horizontal="center"/>
    </xf>
    <xf numFmtId="0" fontId="31" fillId="5" borderId="16" xfId="13" applyFill="1" applyBorder="1" applyAlignment="1">
      <alignment horizontal="center"/>
    </xf>
    <xf numFmtId="0" fontId="31" fillId="5" borderId="7" xfId="13" applyFill="1" applyBorder="1" applyAlignment="1">
      <alignment horizontal="center"/>
    </xf>
    <xf numFmtId="0" fontId="31" fillId="5" borderId="5" xfId="13" applyFill="1" applyBorder="1" applyAlignment="1">
      <alignment horizontal="center"/>
    </xf>
    <xf numFmtId="0" fontId="31" fillId="5" borderId="17" xfId="13" applyFill="1" applyBorder="1" applyAlignment="1">
      <alignment horizontal="center"/>
    </xf>
    <xf numFmtId="0" fontId="31" fillId="5" borderId="8" xfId="13" applyFill="1" applyBorder="1" applyAlignment="1">
      <alignment horizontal="center"/>
    </xf>
    <xf numFmtId="0" fontId="31" fillId="5" borderId="11" xfId="13" applyFill="1" applyBorder="1" applyAlignment="1">
      <alignment horizontal="center"/>
    </xf>
    <xf numFmtId="165" fontId="31" fillId="0" borderId="16" xfId="13" applyNumberFormat="1" applyFill="1" applyBorder="1" applyAlignment="1">
      <alignment horizontal="center"/>
    </xf>
    <xf numFmtId="0" fontId="31" fillId="3" borderId="0" xfId="13" applyFont="1" applyFill="1"/>
    <xf numFmtId="165" fontId="31" fillId="0" borderId="17" xfId="13" applyNumberFormat="1" applyFill="1" applyBorder="1" applyAlignment="1">
      <alignment horizontal="center"/>
    </xf>
    <xf numFmtId="0" fontId="32" fillId="0" borderId="0" xfId="13" applyFont="1" applyFill="1" applyAlignment="1">
      <alignment horizontal="center"/>
    </xf>
    <xf numFmtId="2" fontId="31" fillId="0" borderId="0" xfId="13" applyNumberFormat="1"/>
    <xf numFmtId="0" fontId="31" fillId="0" borderId="10" xfId="13" applyBorder="1" applyAlignment="1">
      <alignment horizontal="center"/>
    </xf>
    <xf numFmtId="0" fontId="34" fillId="0" borderId="5" xfId="13" applyFont="1" applyBorder="1" applyAlignment="1">
      <alignment horizontal="center"/>
    </xf>
    <xf numFmtId="0" fontId="31" fillId="0" borderId="0" xfId="13" applyAlignment="1">
      <alignment horizontal="right"/>
    </xf>
    <xf numFmtId="2" fontId="31" fillId="5" borderId="0" xfId="13" applyNumberFormat="1" applyFill="1"/>
    <xf numFmtId="0" fontId="31" fillId="5" borderId="0" xfId="13" applyFill="1" applyAlignment="1">
      <alignment horizontal="left"/>
    </xf>
    <xf numFmtId="164" fontId="0" fillId="0" borderId="0" xfId="0" applyNumberFormat="1" applyAlignment="1">
      <alignment horizontal="center"/>
    </xf>
    <xf numFmtId="0" fontId="0" fillId="11" borderId="0" xfId="0" applyFill="1"/>
    <xf numFmtId="0" fontId="8" fillId="11" borderId="0" xfId="0" applyFont="1" applyFill="1"/>
    <xf numFmtId="0" fontId="0" fillId="11" borderId="0" xfId="0" applyFill="1" applyAlignment="1">
      <alignment horizontal="center"/>
    </xf>
    <xf numFmtId="0" fontId="9" fillId="0" borderId="0" xfId="0" quotePrefix="1" applyFont="1" applyAlignment="1"/>
    <xf numFmtId="0" fontId="0" fillId="0" borderId="0" xfId="0" applyAlignment="1">
      <alignment wrapText="1"/>
    </xf>
    <xf numFmtId="164" fontId="7" fillId="0" borderId="0" xfId="0" applyNumberFormat="1" applyFont="1" applyFill="1"/>
    <xf numFmtId="0" fontId="23" fillId="0" borderId="0" xfId="0" applyFont="1" applyFill="1" applyProtection="1">
      <protection locked="0"/>
    </xf>
    <xf numFmtId="0" fontId="0" fillId="0" borderId="0" xfId="0" applyFill="1" applyProtection="1"/>
    <xf numFmtId="0" fontId="20" fillId="0" borderId="0" xfId="0" applyFont="1" applyFill="1"/>
    <xf numFmtId="0" fontId="7" fillId="0" borderId="0" xfId="0" quotePrefix="1" applyFont="1" applyFill="1" applyProtection="1">
      <protection locked="0"/>
    </xf>
    <xf numFmtId="0" fontId="7" fillId="0" borderId="0" xfId="0" applyFont="1" applyFill="1" applyBorder="1" applyProtection="1">
      <protection locked="0"/>
    </xf>
    <xf numFmtId="167" fontId="0" fillId="4" borderId="6" xfId="0" applyNumberFormat="1" applyFill="1" applyBorder="1" applyAlignment="1">
      <alignment horizontal="left" vertical="top"/>
    </xf>
    <xf numFmtId="167" fontId="0" fillId="4" borderId="0" xfId="0" applyNumberFormat="1" applyFill="1" applyBorder="1" applyAlignment="1">
      <alignment horizontal="left" vertical="top"/>
    </xf>
    <xf numFmtId="167" fontId="0" fillId="4" borderId="0" xfId="0" applyNumberFormat="1" applyFill="1" applyBorder="1"/>
    <xf numFmtId="167" fontId="0" fillId="4" borderId="0" xfId="0" applyNumberFormat="1" applyFill="1" applyBorder="1" applyAlignment="1">
      <alignment horizontal="center"/>
    </xf>
    <xf numFmtId="167" fontId="0" fillId="9" borderId="0" xfId="0" applyNumberFormat="1" applyFill="1" applyBorder="1"/>
    <xf numFmtId="167" fontId="0" fillId="0" borderId="0" xfId="0" applyNumberFormat="1" applyFill="1" applyBorder="1" applyAlignment="1">
      <alignment horizontal="left" vertical="top"/>
    </xf>
    <xf numFmtId="167" fontId="0" fillId="4" borderId="0" xfId="0" quotePrefix="1" applyNumberFormat="1" applyFill="1" applyBorder="1" applyAlignment="1">
      <alignment horizontal="right" vertical="top"/>
    </xf>
    <xf numFmtId="0" fontId="8" fillId="12" borderId="0" xfId="0" applyFont="1" applyFill="1" applyProtection="1"/>
    <xf numFmtId="0" fontId="7" fillId="0" borderId="0" xfId="0" applyFont="1" applyFill="1" applyBorder="1" applyAlignment="1"/>
    <xf numFmtId="0" fontId="38" fillId="7" borderId="0" xfId="0" applyFont="1" applyFill="1" applyBorder="1"/>
    <xf numFmtId="0" fontId="8" fillId="7" borderId="0" xfId="0" applyFont="1" applyFill="1" applyBorder="1" applyAlignment="1">
      <alignment horizontal="center"/>
    </xf>
    <xf numFmtId="0" fontId="8" fillId="2" borderId="0" xfId="0" applyFont="1" applyFill="1" applyAlignment="1">
      <alignment horizontal="right"/>
    </xf>
    <xf numFmtId="0" fontId="8" fillId="2" borderId="0" xfId="0" applyFont="1" applyFill="1" applyAlignment="1">
      <alignment horizontal="right" wrapText="1"/>
    </xf>
    <xf numFmtId="0" fontId="8" fillId="2" borderId="0" xfId="0" applyFont="1" applyFill="1" applyAlignment="1">
      <alignment horizontal="right" vertical="center"/>
    </xf>
    <xf numFmtId="0" fontId="8" fillId="11" borderId="0" xfId="0" applyFont="1" applyFill="1" applyAlignment="1">
      <alignment horizontal="right"/>
    </xf>
    <xf numFmtId="164" fontId="0" fillId="0" borderId="0" xfId="0" applyNumberFormat="1"/>
    <xf numFmtId="164" fontId="0" fillId="4" borderId="6" xfId="0" applyNumberFormat="1" applyFill="1" applyBorder="1" applyAlignment="1">
      <alignment horizontal="left" vertical="top"/>
    </xf>
    <xf numFmtId="164" fontId="0" fillId="4" borderId="0" xfId="0" applyNumberFormat="1" applyFill="1" applyBorder="1" applyAlignment="1">
      <alignment horizontal="left" vertical="top"/>
    </xf>
    <xf numFmtId="164" fontId="0" fillId="4" borderId="0" xfId="0" applyNumberFormat="1" applyFill="1" applyBorder="1"/>
    <xf numFmtId="164" fontId="0" fillId="4" borderId="0" xfId="0" applyNumberFormat="1" applyFill="1" applyBorder="1" applyAlignment="1">
      <alignment horizontal="center"/>
    </xf>
    <xf numFmtId="164" fontId="0" fillId="9" borderId="0" xfId="0" applyNumberFormat="1" applyFill="1" applyBorder="1"/>
    <xf numFmtId="164" fontId="0" fillId="0" borderId="0" xfId="0" applyNumberFormat="1" applyFill="1" applyBorder="1" applyAlignment="1">
      <alignment horizontal="right" wrapText="1"/>
    </xf>
    <xf numFmtId="164" fontId="0" fillId="0" borderId="0" xfId="0" applyNumberFormat="1" applyFill="1" applyBorder="1" applyAlignment="1">
      <alignment horizontal="left" vertical="top"/>
    </xf>
    <xf numFmtId="0" fontId="8" fillId="2" borderId="0" xfId="0" applyFont="1" applyFill="1" applyAlignment="1">
      <alignment horizontal="left" vertical="top"/>
    </xf>
    <xf numFmtId="0" fontId="38" fillId="2" borderId="0" xfId="0" applyFont="1" applyFill="1" applyAlignment="1">
      <alignment horizontal="left" vertical="top"/>
    </xf>
    <xf numFmtId="0" fontId="8" fillId="0" borderId="0" xfId="0" applyFont="1" applyFill="1" applyProtection="1">
      <protection locked="0"/>
    </xf>
    <xf numFmtId="43" fontId="0" fillId="0" borderId="0" xfId="1" applyFont="1" applyFill="1" applyProtection="1">
      <protection locked="0"/>
    </xf>
    <xf numFmtId="43" fontId="23" fillId="0" borderId="0" xfId="1" applyFont="1" applyFill="1" applyProtection="1">
      <protection locked="0"/>
    </xf>
    <xf numFmtId="43" fontId="0" fillId="0" borderId="0" xfId="1" applyFont="1" applyFill="1" applyProtection="1"/>
    <xf numFmtId="43" fontId="0" fillId="0" borderId="0" xfId="1" applyFont="1" applyFill="1" applyBorder="1" applyProtection="1">
      <protection locked="0"/>
    </xf>
    <xf numFmtId="165" fontId="41" fillId="0" borderId="0" xfId="0" applyNumberFormat="1" applyFont="1" applyFill="1" applyProtection="1">
      <protection locked="0"/>
    </xf>
    <xf numFmtId="0" fontId="8" fillId="14" borderId="0" xfId="0" applyFont="1" applyFill="1" applyBorder="1" applyProtection="1">
      <protection locked="0"/>
    </xf>
    <xf numFmtId="0" fontId="7" fillId="14" borderId="0" xfId="0" applyFont="1" applyFill="1" applyProtection="1">
      <protection locked="0"/>
    </xf>
    <xf numFmtId="0" fontId="0" fillId="14" borderId="0" xfId="0" applyFill="1" applyBorder="1" applyProtection="1">
      <protection locked="0"/>
    </xf>
    <xf numFmtId="0" fontId="0" fillId="14" borderId="0" xfId="0" applyFill="1" applyBorder="1" applyProtection="1"/>
    <xf numFmtId="0" fontId="23" fillId="14" borderId="0" xfId="0" applyFont="1" applyFill="1" applyBorder="1" applyProtection="1">
      <protection locked="0"/>
    </xf>
    <xf numFmtId="0" fontId="39" fillId="0" borderId="0" xfId="0" applyFont="1" applyFill="1" applyBorder="1" applyProtection="1">
      <protection locked="0"/>
    </xf>
    <xf numFmtId="165" fontId="0" fillId="0" borderId="0" xfId="0" applyNumberFormat="1" applyFill="1" applyBorder="1" applyProtection="1">
      <protection locked="0"/>
    </xf>
    <xf numFmtId="165" fontId="42" fillId="0" borderId="0" xfId="0" applyNumberFormat="1" applyFont="1" applyFill="1" applyProtection="1">
      <protection locked="0"/>
    </xf>
    <xf numFmtId="0" fontId="42" fillId="0" borderId="0" xfId="0" applyFont="1" applyFill="1" applyProtection="1">
      <protection locked="0"/>
    </xf>
    <xf numFmtId="174" fontId="8" fillId="0" borderId="0" xfId="19" applyNumberFormat="1" applyFont="1" applyFill="1" applyProtection="1"/>
    <xf numFmtId="0" fontId="8" fillId="4" borderId="9" xfId="0" applyFont="1" applyFill="1" applyBorder="1" applyAlignment="1">
      <alignment horizontal="right" vertical="center"/>
    </xf>
    <xf numFmtId="0" fontId="8" fillId="4" borderId="0" xfId="0" applyFont="1" applyFill="1" applyBorder="1" applyAlignment="1">
      <alignment horizontal="right" vertical="center" wrapText="1"/>
    </xf>
    <xf numFmtId="0" fontId="8" fillId="4" borderId="0" xfId="0" applyFont="1" applyFill="1" applyBorder="1" applyAlignment="1">
      <alignment horizontal="right" vertical="center"/>
    </xf>
    <xf numFmtId="164" fontId="8" fillId="4" borderId="0" xfId="0" applyNumberFormat="1" applyFont="1" applyFill="1" applyBorder="1" applyAlignment="1">
      <alignment horizontal="right" vertical="center"/>
    </xf>
    <xf numFmtId="167" fontId="8" fillId="4" borderId="0" xfId="0" applyNumberFormat="1" applyFont="1" applyFill="1" applyBorder="1" applyAlignment="1">
      <alignment horizontal="right" vertical="center"/>
    </xf>
    <xf numFmtId="0" fontId="8" fillId="4" borderId="0" xfId="0" quotePrefix="1" applyFont="1" applyFill="1" applyBorder="1" applyAlignment="1">
      <alignment horizontal="right" vertical="top"/>
    </xf>
    <xf numFmtId="0" fontId="7" fillId="0" borderId="0" xfId="0" applyFont="1" applyFill="1" applyAlignment="1" applyProtection="1">
      <alignment wrapText="1"/>
      <protection locked="0"/>
    </xf>
    <xf numFmtId="0" fontId="7" fillId="0" borderId="0" xfId="0" applyFont="1" applyFill="1" applyBorder="1" applyAlignment="1">
      <alignment horizontal="right" wrapText="1"/>
    </xf>
    <xf numFmtId="0" fontId="7" fillId="0" borderId="0" xfId="0" applyFont="1" applyFill="1" applyBorder="1" applyAlignment="1">
      <alignment horizontal="left" vertical="top"/>
    </xf>
    <xf numFmtId="173" fontId="7" fillId="0" borderId="0" xfId="0" applyNumberFormat="1" applyFont="1" applyFill="1" applyAlignment="1">
      <alignment horizontal="left" vertical="top"/>
    </xf>
    <xf numFmtId="175" fontId="0" fillId="0" borderId="0" xfId="0" applyNumberFormat="1"/>
    <xf numFmtId="172" fontId="0" fillId="5" borderId="0" xfId="0" applyNumberFormat="1" applyFill="1" applyAlignment="1">
      <alignment horizontal="center"/>
    </xf>
    <xf numFmtId="172" fontId="8" fillId="8" borderId="0" xfId="0" applyNumberFormat="1" applyFont="1" applyFill="1" applyAlignment="1" applyProtection="1">
      <alignment horizontal="center"/>
      <protection locked="0"/>
    </xf>
    <xf numFmtId="0" fontId="7" fillId="0" borderId="0" xfId="0" applyFont="1" applyAlignment="1">
      <alignment horizontal="left" vertical="top"/>
    </xf>
    <xf numFmtId="0" fontId="58" fillId="0" borderId="43" xfId="35460" applyFont="1" applyBorder="1" applyAlignment="1">
      <alignment horizontal="center" vertical="top"/>
    </xf>
    <xf numFmtId="0" fontId="4" fillId="0" borderId="0" xfId="35460"/>
    <xf numFmtId="0" fontId="3" fillId="0" borderId="0" xfId="35461"/>
    <xf numFmtId="0" fontId="58" fillId="0" borderId="43" xfId="35461" applyFont="1" applyBorder="1" applyAlignment="1">
      <alignment horizontal="center" vertical="top"/>
    </xf>
    <xf numFmtId="173" fontId="7" fillId="0" borderId="0" xfId="0" applyNumberFormat="1" applyFont="1" applyFill="1" applyBorder="1" applyAlignment="1">
      <alignment horizontal="left" vertical="top"/>
    </xf>
    <xf numFmtId="0" fontId="8" fillId="0" borderId="0" xfId="19" applyNumberFormat="1" applyFont="1" applyFill="1" applyProtection="1"/>
    <xf numFmtId="0" fontId="39" fillId="0" borderId="0" xfId="0" applyFont="1" applyProtection="1">
      <protection locked="0"/>
    </xf>
    <xf numFmtId="0" fontId="0" fillId="80" borderId="0" xfId="0" applyFill="1" applyBorder="1" applyProtection="1">
      <protection locked="0"/>
    </xf>
    <xf numFmtId="0" fontId="103" fillId="0" borderId="0" xfId="0" applyFont="1" applyFill="1" applyBorder="1" applyAlignment="1">
      <alignment horizontal="left" vertical="top"/>
    </xf>
    <xf numFmtId="0" fontId="103" fillId="0" borderId="0" xfId="0" applyFont="1" applyFill="1" applyBorder="1" applyAlignment="1"/>
    <xf numFmtId="173" fontId="103" fillId="0" borderId="0" xfId="0" applyNumberFormat="1" applyFont="1" applyFill="1" applyBorder="1" applyAlignment="1">
      <alignment horizontal="left" vertical="top"/>
    </xf>
    <xf numFmtId="173" fontId="103" fillId="0" borderId="0" xfId="0" applyNumberFormat="1" applyFont="1" applyFill="1" applyAlignment="1">
      <alignment horizontal="left" vertical="top"/>
    </xf>
    <xf numFmtId="0" fontId="0" fillId="0" borderId="44" xfId="0" applyBorder="1"/>
    <xf numFmtId="0" fontId="0" fillId="82" borderId="44" xfId="0" applyFill="1" applyBorder="1"/>
    <xf numFmtId="0" fontId="7" fillId="83" borderId="0" xfId="0" applyFont="1" applyFill="1" applyProtection="1">
      <protection locked="0"/>
    </xf>
    <xf numFmtId="0" fontId="1" fillId="83" borderId="0" xfId="56" applyFont="1" applyFill="1"/>
    <xf numFmtId="0" fontId="0" fillId="82" borderId="0" xfId="0" applyFill="1" applyProtection="1"/>
    <xf numFmtId="0" fontId="8" fillId="0" borderId="0" xfId="0" applyFont="1" applyFill="1" applyBorder="1" applyProtection="1">
      <protection locked="0"/>
    </xf>
    <xf numFmtId="0" fontId="8" fillId="83" borderId="0" xfId="0" applyFont="1" applyFill="1" applyProtection="1">
      <protection locked="0"/>
    </xf>
    <xf numFmtId="0" fontId="8" fillId="83" borderId="0" xfId="0" applyFont="1" applyFill="1" applyBorder="1" applyProtection="1">
      <protection locked="0"/>
    </xf>
    <xf numFmtId="0" fontId="7" fillId="0" borderId="0" xfId="0" applyFont="1" applyFill="1" applyBorder="1"/>
    <xf numFmtId="0" fontId="8" fillId="83" borderId="0" xfId="0" applyFont="1" applyFill="1" applyBorder="1"/>
    <xf numFmtId="0" fontId="8" fillId="0" borderId="0" xfId="0" applyFont="1" applyFill="1" applyBorder="1"/>
    <xf numFmtId="0" fontId="7" fillId="0" borderId="0" xfId="0" applyFont="1" applyFill="1" applyBorder="1" applyProtection="1"/>
    <xf numFmtId="0" fontId="0" fillId="0" borderId="0" xfId="0" applyFont="1" applyFill="1" applyBorder="1" applyProtection="1">
      <protection locked="0"/>
    </xf>
    <xf numFmtId="0" fontId="0" fillId="84" borderId="0" xfId="0" applyFill="1" applyBorder="1" applyProtection="1"/>
    <xf numFmtId="0" fontId="0" fillId="84" borderId="0" xfId="0" applyFill="1" applyBorder="1" applyProtection="1">
      <protection locked="0"/>
    </xf>
    <xf numFmtId="0" fontId="7" fillId="85" borderId="0" xfId="0" applyFont="1" applyFill="1" applyProtection="1">
      <protection locked="0"/>
    </xf>
    <xf numFmtId="0" fontId="0" fillId="85" borderId="0" xfId="0" applyFill="1" applyBorder="1" applyProtection="1">
      <protection locked="0"/>
    </xf>
    <xf numFmtId="0" fontId="7" fillId="80" borderId="0" xfId="0" applyFont="1" applyFill="1" applyBorder="1" applyProtection="1">
      <protection locked="0"/>
    </xf>
    <xf numFmtId="0" fontId="0" fillId="80" borderId="0" xfId="0" applyFill="1" applyBorder="1" applyProtection="1"/>
    <xf numFmtId="0" fontId="0" fillId="80" borderId="0" xfId="0" applyFill="1" applyProtection="1">
      <protection locked="0"/>
    </xf>
    <xf numFmtId="0" fontId="8" fillId="80" borderId="0" xfId="0" applyFont="1" applyFill="1" applyProtection="1">
      <protection locked="0"/>
    </xf>
    <xf numFmtId="0" fontId="8" fillId="80" borderId="0" xfId="0" applyFont="1" applyFill="1" applyBorder="1" applyProtection="1">
      <protection locked="0"/>
    </xf>
    <xf numFmtId="0" fontId="7" fillId="0" borderId="0" xfId="0" applyFont="1" applyProtection="1">
      <protection locked="0"/>
    </xf>
    <xf numFmtId="0" fontId="0" fillId="86" borderId="0" xfId="0" applyFill="1" applyBorder="1" applyProtection="1">
      <protection locked="0"/>
    </xf>
    <xf numFmtId="0" fontId="7" fillId="87" borderId="0" xfId="0" applyFont="1" applyFill="1" applyProtection="1">
      <protection locked="0"/>
    </xf>
    <xf numFmtId="0" fontId="7" fillId="87" borderId="0" xfId="0" applyFont="1" applyFill="1" applyBorder="1" applyProtection="1">
      <protection locked="0"/>
    </xf>
    <xf numFmtId="0" fontId="7" fillId="88" borderId="0" xfId="0" applyFont="1" applyFill="1" applyProtection="1">
      <protection locked="0"/>
    </xf>
    <xf numFmtId="0" fontId="23" fillId="88" borderId="0" xfId="0" applyFont="1" applyFill="1" applyBorder="1" applyProtection="1">
      <protection locked="0"/>
    </xf>
    <xf numFmtId="0" fontId="0" fillId="88" borderId="0" xfId="0" applyFill="1" applyBorder="1" applyProtection="1">
      <protection locked="0"/>
    </xf>
    <xf numFmtId="0" fontId="0" fillId="88" borderId="0" xfId="0" applyFill="1" applyBorder="1" applyProtection="1"/>
    <xf numFmtId="0" fontId="7" fillId="88" borderId="0" xfId="0" applyFont="1" applyFill="1" applyBorder="1" applyProtection="1">
      <protection locked="0"/>
    </xf>
    <xf numFmtId="0" fontId="0" fillId="88" borderId="0" xfId="0" applyFont="1" applyFill="1" applyBorder="1"/>
    <xf numFmtId="0" fontId="7" fillId="88" borderId="0" xfId="0" applyFont="1" applyFill="1" applyAlignment="1">
      <alignment horizontal="left" vertical="top"/>
    </xf>
    <xf numFmtId="0" fontId="0" fillId="88" borderId="0" xfId="0" applyFill="1" applyProtection="1">
      <protection locked="0"/>
    </xf>
    <xf numFmtId="165" fontId="0" fillId="88" borderId="0" xfId="0" applyNumberFormat="1" applyFill="1" applyBorder="1" applyProtection="1">
      <protection locked="0"/>
    </xf>
    <xf numFmtId="165" fontId="0" fillId="88" borderId="0" xfId="0" applyNumberFormat="1" applyFill="1" applyBorder="1" applyProtection="1"/>
    <xf numFmtId="0" fontId="7" fillId="81" borderId="43" xfId="35454" applyFont="1" applyFill="1" applyBorder="1" applyAlignment="1">
      <alignment horizontal="left" vertical="top"/>
    </xf>
    <xf numFmtId="0" fontId="0" fillId="81" borderId="44" xfId="0" applyFill="1" applyBorder="1"/>
    <xf numFmtId="0" fontId="0" fillId="0" borderId="44" xfId="0" applyFill="1" applyBorder="1"/>
    <xf numFmtId="0" fontId="7" fillId="0" borderId="44" xfId="0" applyFont="1" applyBorder="1"/>
    <xf numFmtId="0" fontId="7" fillId="82" borderId="43" xfId="35454" applyFont="1" applyFill="1" applyBorder="1" applyAlignment="1">
      <alignment horizontal="left" vertical="top"/>
    </xf>
    <xf numFmtId="0" fontId="7" fillId="0" borderId="43" xfId="0" applyNumberFormat="1" applyFont="1" applyFill="1" applyBorder="1" applyAlignment="1" applyProtection="1">
      <alignment horizontal="left" vertical="top"/>
    </xf>
    <xf numFmtId="0" fontId="63" fillId="0" borderId="0" xfId="35463"/>
    <xf numFmtId="0" fontId="7" fillId="0" borderId="43" xfId="35454" applyFont="1" applyFill="1" applyBorder="1" applyAlignment="1">
      <alignment horizontal="left" vertical="top"/>
    </xf>
    <xf numFmtId="0" fontId="7" fillId="0" borderId="0" xfId="0" applyFont="1" applyAlignment="1"/>
    <xf numFmtId="0" fontId="7" fillId="0" borderId="0" xfId="0" applyFont="1" applyFill="1" applyAlignment="1">
      <alignment horizontal="center"/>
    </xf>
    <xf numFmtId="0" fontId="0" fillId="81" borderId="45" xfId="0" applyFill="1" applyBorder="1"/>
    <xf numFmtId="0" fontId="0" fillId="0" borderId="45" xfId="0" applyFill="1" applyBorder="1"/>
    <xf numFmtId="0" fontId="7" fillId="0" borderId="0" xfId="0" applyFont="1" applyFill="1" applyBorder="1" applyAlignment="1">
      <alignment horizontal="left" vertical="top" wrapText="1"/>
    </xf>
    <xf numFmtId="0" fontId="7" fillId="80" borderId="45" xfId="0" applyFont="1" applyFill="1" applyBorder="1"/>
    <xf numFmtId="0" fontId="7" fillId="80" borderId="43" xfId="35454" applyFont="1" applyFill="1" applyBorder="1" applyAlignment="1">
      <alignment horizontal="left" vertical="top"/>
    </xf>
    <xf numFmtId="0" fontId="7" fillId="89" borderId="43" xfId="35454" applyFont="1" applyFill="1" applyBorder="1" applyAlignment="1">
      <alignment horizontal="left" vertical="top"/>
    </xf>
    <xf numFmtId="0" fontId="0" fillId="89" borderId="44" xfId="0" applyFill="1" applyBorder="1"/>
    <xf numFmtId="173" fontId="7" fillId="89" borderId="0" xfId="0" applyNumberFormat="1" applyFont="1" applyFill="1" applyBorder="1" applyAlignment="1">
      <alignment horizontal="left" vertical="top"/>
    </xf>
    <xf numFmtId="173" fontId="7" fillId="89" borderId="0" xfId="0" applyNumberFormat="1" applyFont="1" applyFill="1" applyAlignment="1">
      <alignment horizontal="left" vertical="top"/>
    </xf>
    <xf numFmtId="0" fontId="7" fillId="90" borderId="0" xfId="0" applyFont="1" applyFill="1" applyAlignment="1">
      <alignment horizontal="center"/>
    </xf>
    <xf numFmtId="0" fontId="7" fillId="80" borderId="0" xfId="0" applyFont="1" applyFill="1" applyBorder="1" applyAlignment="1"/>
    <xf numFmtId="0" fontId="106" fillId="0" borderId="0" xfId="0" applyFont="1" applyFill="1" applyProtection="1">
      <protection locked="0"/>
    </xf>
    <xf numFmtId="0" fontId="106" fillId="0" borderId="0" xfId="0" applyFont="1" applyFill="1" applyBorder="1" applyProtection="1">
      <protection locked="0"/>
    </xf>
    <xf numFmtId="0" fontId="106" fillId="0" borderId="0" xfId="0" applyFont="1" applyAlignment="1">
      <alignment horizontal="left" vertical="top"/>
    </xf>
    <xf numFmtId="0" fontId="106" fillId="0" borderId="0" xfId="0" applyFont="1" applyFill="1" applyProtection="1"/>
    <xf numFmtId="0" fontId="107" fillId="0" borderId="0" xfId="0" applyFont="1" applyFill="1"/>
    <xf numFmtId="0" fontId="106" fillId="0" borderId="0" xfId="0" quotePrefix="1" applyFont="1" applyFill="1" applyProtection="1">
      <protection locked="0"/>
    </xf>
    <xf numFmtId="11" fontId="107" fillId="0" borderId="0" xfId="0" applyNumberFormat="1" applyFont="1" applyFill="1" applyBorder="1"/>
    <xf numFmtId="0" fontId="107" fillId="0" borderId="0" xfId="0" applyFont="1" applyFill="1" applyBorder="1"/>
    <xf numFmtId="165" fontId="106" fillId="0" borderId="0" xfId="0" applyNumberFormat="1" applyFont="1" applyFill="1" applyBorder="1"/>
    <xf numFmtId="0" fontId="108" fillId="83" borderId="0" xfId="0" applyFont="1" applyFill="1" applyProtection="1">
      <protection locked="0"/>
    </xf>
    <xf numFmtId="0" fontId="23" fillId="83" borderId="0" xfId="0" applyFont="1" applyFill="1" applyBorder="1" applyProtection="1">
      <protection locked="0"/>
    </xf>
    <xf numFmtId="0" fontId="0" fillId="83" borderId="0" xfId="0" applyFill="1" applyBorder="1" applyProtection="1">
      <protection locked="0"/>
    </xf>
    <xf numFmtId="0" fontId="0" fillId="83" borderId="0" xfId="0" applyFill="1" applyBorder="1" applyProtection="1"/>
    <xf numFmtId="0" fontId="0" fillId="83" borderId="0" xfId="0" applyFill="1" applyProtection="1">
      <protection locked="0"/>
    </xf>
    <xf numFmtId="0" fontId="63" fillId="91" borderId="0" xfId="0" applyNumberFormat="1" applyFont="1" applyFill="1" applyBorder="1" applyAlignment="1" applyProtection="1"/>
    <xf numFmtId="0" fontId="63" fillId="80" borderId="0" xfId="0" applyNumberFormat="1" applyFont="1" applyFill="1" applyBorder="1" applyAlignment="1" applyProtection="1"/>
    <xf numFmtId="0" fontId="63" fillId="0" borderId="0" xfId="0" applyNumberFormat="1" applyFont="1" applyFill="1" applyBorder="1" applyAlignment="1" applyProtection="1"/>
    <xf numFmtId="0" fontId="63" fillId="0" borderId="46" xfId="0" applyNumberFormat="1" applyFont="1" applyFill="1" applyBorder="1" applyAlignment="1" applyProtection="1"/>
    <xf numFmtId="173" fontId="7" fillId="0" borderId="0" xfId="0" applyNumberFormat="1" applyFont="1" applyFill="1" applyBorder="1" applyAlignment="1" applyProtection="1">
      <alignment horizontal="left" vertical="top"/>
    </xf>
    <xf numFmtId="2" fontId="0" fillId="5" borderId="0" xfId="0" applyNumberFormat="1" applyFill="1" applyBorder="1" applyAlignment="1">
      <alignment horizontal="right"/>
    </xf>
    <xf numFmtId="173" fontId="7" fillId="92" borderId="0" xfId="0" applyNumberFormat="1" applyFont="1" applyFill="1" applyBorder="1" applyAlignment="1">
      <alignment horizontal="left" vertical="top"/>
    </xf>
    <xf numFmtId="173" fontId="7" fillId="92" borderId="0" xfId="0" applyNumberFormat="1" applyFont="1" applyFill="1" applyAlignment="1">
      <alignment horizontal="left" vertical="top"/>
    </xf>
    <xf numFmtId="0" fontId="106" fillId="83" borderId="0" xfId="0" applyFont="1" applyFill="1" applyBorder="1" applyProtection="1">
      <protection locked="0"/>
    </xf>
    <xf numFmtId="11" fontId="0" fillId="89" borderId="44" xfId="0" applyNumberFormat="1" applyFill="1" applyBorder="1"/>
    <xf numFmtId="11" fontId="0" fillId="0" borderId="44" xfId="0" applyNumberFormat="1" applyBorder="1"/>
    <xf numFmtId="173" fontId="7" fillId="80" borderId="0" xfId="0" applyNumberFormat="1" applyFont="1" applyFill="1" applyAlignment="1">
      <alignment horizontal="left" vertical="top"/>
    </xf>
    <xf numFmtId="0" fontId="7" fillId="82" borderId="0" xfId="0" applyFont="1" applyFill="1" applyProtection="1"/>
    <xf numFmtId="0" fontId="7" fillId="0" borderId="0" xfId="0" applyFont="1" applyFill="1" applyProtection="1"/>
    <xf numFmtId="0" fontId="7" fillId="80" borderId="0" xfId="0" applyFont="1" applyFill="1" applyProtection="1">
      <protection locked="0"/>
    </xf>
    <xf numFmtId="189" fontId="0" fillId="88" borderId="0" xfId="0" applyNumberFormat="1" applyFill="1" applyBorder="1" applyProtection="1">
      <protection locked="0"/>
    </xf>
    <xf numFmtId="1" fontId="0" fillId="88" borderId="0" xfId="0" applyNumberFormat="1" applyFill="1" applyBorder="1" applyProtection="1">
      <protection locked="0"/>
    </xf>
    <xf numFmtId="0" fontId="109" fillId="0" borderId="0" xfId="0" applyNumberFormat="1" applyFont="1" applyFill="1" applyBorder="1" applyAlignment="1" applyProtection="1"/>
    <xf numFmtId="0" fontId="7" fillId="93" borderId="0" xfId="0" applyFont="1" applyFill="1" applyBorder="1" applyProtection="1">
      <protection locked="0"/>
    </xf>
    <xf numFmtId="0" fontId="7" fillId="94" borderId="0" xfId="0" applyFont="1" applyFill="1" applyProtection="1">
      <protection locked="0"/>
    </xf>
    <xf numFmtId="0" fontId="7" fillId="0" borderId="0" xfId="35454" applyFont="1" applyFill="1" applyBorder="1" applyAlignment="1">
      <alignment horizontal="left" vertical="top"/>
    </xf>
    <xf numFmtId="0" fontId="0" fillId="0" borderId="0" xfId="0" applyBorder="1"/>
    <xf numFmtId="1" fontId="63" fillId="95" borderId="47" xfId="0" applyNumberFormat="1" applyFont="1" applyFill="1" applyBorder="1" applyAlignment="1" applyProtection="1">
      <alignment horizontal="left"/>
    </xf>
    <xf numFmtId="0" fontId="7" fillId="81" borderId="44" xfId="0" applyFont="1" applyFill="1" applyBorder="1"/>
    <xf numFmtId="0" fontId="34" fillId="0" borderId="5" xfId="13" applyFont="1" applyBorder="1" applyAlignment="1">
      <alignment horizontal="center"/>
    </xf>
    <xf numFmtId="0" fontId="34" fillId="0" borderId="5" xfId="13" quotePrefix="1" applyFont="1" applyBorder="1" applyAlignment="1">
      <alignment horizontal="center"/>
    </xf>
    <xf numFmtId="0" fontId="31" fillId="0" borderId="5" xfId="13" applyFill="1" applyBorder="1" applyAlignment="1">
      <alignment horizontal="center"/>
    </xf>
    <xf numFmtId="0" fontId="31" fillId="0" borderId="12" xfId="13" applyFill="1" applyBorder="1" applyAlignment="1">
      <alignment horizontal="center"/>
    </xf>
    <xf numFmtId="0" fontId="31" fillId="0" borderId="13" xfId="13" applyFill="1" applyBorder="1" applyAlignment="1">
      <alignment horizontal="center"/>
    </xf>
    <xf numFmtId="0" fontId="31" fillId="0" borderId="14" xfId="13" applyFill="1" applyBorder="1" applyAlignment="1">
      <alignment horizontal="center"/>
    </xf>
    <xf numFmtId="0" fontId="32" fillId="0" borderId="7" xfId="13" applyFont="1" applyBorder="1" applyAlignment="1">
      <alignment horizontal="center"/>
    </xf>
    <xf numFmtId="0" fontId="32" fillId="0" borderId="5" xfId="13" applyFont="1" applyBorder="1" applyAlignment="1">
      <alignment horizontal="center"/>
    </xf>
    <xf numFmtId="0" fontId="8" fillId="0" borderId="0" xfId="0" applyFont="1" applyFill="1" applyBorder="1" applyAlignment="1" applyProtection="1">
      <alignment horizontal="center" wrapText="1"/>
      <protection locked="0"/>
    </xf>
  </cellXfs>
  <cellStyles count="35464">
    <cellStyle name="1dp" xfId="35375"/>
    <cellStyle name="1dp 2" xfId="35376"/>
    <cellStyle name="20% - Accent1" xfId="33" builtinId="30" customBuiltin="1"/>
    <cellStyle name="20% - Accent1 2" xfId="59"/>
    <cellStyle name="20% - Accent1 2 2" xfId="60"/>
    <cellStyle name="20% - Accent1 3" xfId="61"/>
    <cellStyle name="20% - Accent1 3 2" xfId="62"/>
    <cellStyle name="20% - Accent2" xfId="37" builtinId="34" customBuiltin="1"/>
    <cellStyle name="20% - Accent2 2" xfId="63"/>
    <cellStyle name="20% - Accent2 2 2" xfId="64"/>
    <cellStyle name="20% - Accent2 3" xfId="65"/>
    <cellStyle name="20% - Accent2 3 2" xfId="66"/>
    <cellStyle name="20% - Accent3" xfId="41" builtinId="38" customBuiltin="1"/>
    <cellStyle name="20% - Accent3 2" xfId="67"/>
    <cellStyle name="20% - Accent3 2 2" xfId="68"/>
    <cellStyle name="20% - Accent3 3" xfId="69"/>
    <cellStyle name="20% - Accent3 3 2" xfId="70"/>
    <cellStyle name="20% - Accent4" xfId="45" builtinId="42" customBuiltin="1"/>
    <cellStyle name="20% - Accent4 2" xfId="71"/>
    <cellStyle name="20% - Accent4 2 2" xfId="72"/>
    <cellStyle name="20% - Accent4 3" xfId="73"/>
    <cellStyle name="20% - Accent4 3 2" xfId="74"/>
    <cellStyle name="20% - Accent5" xfId="49" builtinId="46" customBuiltin="1"/>
    <cellStyle name="20% - Accent5 2" xfId="75"/>
    <cellStyle name="20% - Accent5 2 2" xfId="76"/>
    <cellStyle name="20% - Accent5 3" xfId="77"/>
    <cellStyle name="20% - Accent5 3 2" xfId="78"/>
    <cellStyle name="20% - Accent6" xfId="53" builtinId="50" customBuiltin="1"/>
    <cellStyle name="20% - Accent6 2" xfId="79"/>
    <cellStyle name="20% - Accent6 2 2" xfId="80"/>
    <cellStyle name="20% - Accent6 3" xfId="81"/>
    <cellStyle name="20% - Accent6 3 2" xfId="82"/>
    <cellStyle name="3dp" xfId="35377"/>
    <cellStyle name="3dp 2" xfId="35378"/>
    <cellStyle name="40% - Accent1" xfId="34" builtinId="31" customBuiltin="1"/>
    <cellStyle name="40% - Accent1 2" xfId="83"/>
    <cellStyle name="40% - Accent1 2 2" xfId="84"/>
    <cellStyle name="40% - Accent1 3" xfId="85"/>
    <cellStyle name="40% - Accent1 3 2" xfId="86"/>
    <cellStyle name="40% - Accent2" xfId="38" builtinId="35" customBuiltin="1"/>
    <cellStyle name="40% - Accent2 2" xfId="87"/>
    <cellStyle name="40% - Accent2 2 2" xfId="88"/>
    <cellStyle name="40% - Accent2 3" xfId="89"/>
    <cellStyle name="40% - Accent2 3 2" xfId="90"/>
    <cellStyle name="40% - Accent3" xfId="42" builtinId="39" customBuiltin="1"/>
    <cellStyle name="40% - Accent3 2" xfId="91"/>
    <cellStyle name="40% - Accent3 2 2" xfId="92"/>
    <cellStyle name="40% - Accent3 3" xfId="93"/>
    <cellStyle name="40% - Accent3 3 2" xfId="94"/>
    <cellStyle name="40% - Accent4" xfId="46" builtinId="43" customBuiltin="1"/>
    <cellStyle name="40% - Accent4 2" xfId="95"/>
    <cellStyle name="40% - Accent4 2 2" xfId="96"/>
    <cellStyle name="40% - Accent4 3" xfId="97"/>
    <cellStyle name="40% - Accent4 3 2" xfId="98"/>
    <cellStyle name="40% - Accent5" xfId="50" builtinId="47" customBuiltin="1"/>
    <cellStyle name="40% - Accent5 2" xfId="99"/>
    <cellStyle name="40% - Accent5 2 2" xfId="100"/>
    <cellStyle name="40% - Accent5 3" xfId="101"/>
    <cellStyle name="40% - Accent5 3 2" xfId="102"/>
    <cellStyle name="40% - Accent6" xfId="54" builtinId="51" customBuiltin="1"/>
    <cellStyle name="40% - Accent6 2" xfId="103"/>
    <cellStyle name="40% - Accent6 2 2" xfId="104"/>
    <cellStyle name="40% - Accent6 3" xfId="105"/>
    <cellStyle name="40% - Accent6 3 2" xfId="106"/>
    <cellStyle name="4dp" xfId="35379"/>
    <cellStyle name="4dp 2" xfId="35380"/>
    <cellStyle name="60% - Accent1" xfId="35" builtinId="32" customBuiltin="1"/>
    <cellStyle name="60% - Accent1 2" xfId="107"/>
    <cellStyle name="60% - Accent1 3" xfId="108"/>
    <cellStyle name="60% - Accent2" xfId="39" builtinId="36" customBuiltin="1"/>
    <cellStyle name="60% - Accent2 2" xfId="109"/>
    <cellStyle name="60% - Accent2 3" xfId="110"/>
    <cellStyle name="60% - Accent3" xfId="43" builtinId="40" customBuiltin="1"/>
    <cellStyle name="60% - Accent3 2" xfId="111"/>
    <cellStyle name="60% - Accent3 3" xfId="112"/>
    <cellStyle name="60% - Accent4" xfId="47" builtinId="44" customBuiltin="1"/>
    <cellStyle name="60% - Accent4 2" xfId="113"/>
    <cellStyle name="60% - Accent4 3" xfId="114"/>
    <cellStyle name="60% - Accent5" xfId="51" builtinId="48" customBuiltin="1"/>
    <cellStyle name="60% - Accent5 2" xfId="115"/>
    <cellStyle name="60% - Accent5 3" xfId="116"/>
    <cellStyle name="60% - Accent6" xfId="55" builtinId="52" customBuiltin="1"/>
    <cellStyle name="60% - Accent6 2" xfId="117"/>
    <cellStyle name="60% - Accent6 3" xfId="118"/>
    <cellStyle name="Accent1" xfId="32" builtinId="29" customBuiltin="1"/>
    <cellStyle name="Accent1 2" xfId="119"/>
    <cellStyle name="Accent1 3" xfId="120"/>
    <cellStyle name="Accent2" xfId="36" builtinId="33" customBuiltin="1"/>
    <cellStyle name="Accent2 2" xfId="121"/>
    <cellStyle name="Accent2 3" xfId="122"/>
    <cellStyle name="Accent3" xfId="40" builtinId="37" customBuiltin="1"/>
    <cellStyle name="Accent3 2" xfId="123"/>
    <cellStyle name="Accent3 3" xfId="124"/>
    <cellStyle name="Accent4" xfId="44" builtinId="41" customBuiltin="1"/>
    <cellStyle name="Accent4 2" xfId="125"/>
    <cellStyle name="Accent4 3" xfId="126"/>
    <cellStyle name="Accent5" xfId="48" builtinId="45" customBuiltin="1"/>
    <cellStyle name="Accent5 2" xfId="127"/>
    <cellStyle name="Accent5 3" xfId="128"/>
    <cellStyle name="Accent6" xfId="52" builtinId="49" customBuiltin="1"/>
    <cellStyle name="Accent6 2" xfId="129"/>
    <cellStyle name="Accent6 3" xfId="130"/>
    <cellStyle name="AtP_AssaySheet" xfId="35381"/>
    <cellStyle name="Bad" xfId="23" builtinId="27" customBuiltin="1"/>
    <cellStyle name="Bad 2" xfId="131"/>
    <cellStyle name="Bad 3" xfId="132"/>
    <cellStyle name="Calculation" xfId="27" builtinId="22" customBuiltin="1"/>
    <cellStyle name="Calculation 2" xfId="133"/>
    <cellStyle name="Calculation 3" xfId="134"/>
    <cellStyle name="Check Cell" xfId="29" builtinId="23" customBuiltin="1"/>
    <cellStyle name="Check Cell 2" xfId="135"/>
    <cellStyle name="Check Cell 3" xfId="136"/>
    <cellStyle name="CIL" xfId="35382"/>
    <cellStyle name="CIU" xfId="35383"/>
    <cellStyle name="CIU 2" xfId="35384"/>
    <cellStyle name="ColHeading" xfId="137"/>
    <cellStyle name="Comma" xfId="1" builtinId="3"/>
    <cellStyle name="Comma [0] 2" xfId="139"/>
    <cellStyle name="Comma [0] 2 2" xfId="690"/>
    <cellStyle name="Comma 10" xfId="140"/>
    <cellStyle name="Comma 10 10" xfId="35371"/>
    <cellStyle name="Comma 10 2" xfId="141"/>
    <cellStyle name="Comma 10 2 10" xfId="13533"/>
    <cellStyle name="Comma 10 2 10 2" xfId="29913"/>
    <cellStyle name="Comma 10 2 11" xfId="4406"/>
    <cellStyle name="Comma 10 2 11 2" xfId="20824"/>
    <cellStyle name="Comma 10 2 12" xfId="17180"/>
    <cellStyle name="Comma 10 2 13" xfId="33555"/>
    <cellStyle name="Comma 10 2 2" xfId="780"/>
    <cellStyle name="Comma 10 2 2 10" xfId="4491"/>
    <cellStyle name="Comma 10 2 2 10 2" xfId="20900"/>
    <cellStyle name="Comma 10 2 2 11" xfId="17262"/>
    <cellStyle name="Comma 10 2 2 12" xfId="33556"/>
    <cellStyle name="Comma 10 2 2 2" xfId="951"/>
    <cellStyle name="Comma 10 2 2 2 10" xfId="17409"/>
    <cellStyle name="Comma 10 2 2 2 11" xfId="33557"/>
    <cellStyle name="Comma 10 2 2 2 2" xfId="1032"/>
    <cellStyle name="Comma 10 2 2 2 2 2" xfId="1946"/>
    <cellStyle name="Comma 10 2 2 2 2 2 2" xfId="3769"/>
    <cellStyle name="Comma 10 2 2 2 2 2 2 2" xfId="12924"/>
    <cellStyle name="Comma 10 2 2 2 2 2 2 2 2" xfId="29306"/>
    <cellStyle name="Comma 10 2 2 2 2 2 2 3" xfId="16565"/>
    <cellStyle name="Comma 10 2 2 2 2 2 2 3 2" xfId="32943"/>
    <cellStyle name="Comma 10 2 2 2 2 2 2 4" xfId="9285"/>
    <cellStyle name="Comma 10 2 2 2 2 2 2 4 2" xfId="25669"/>
    <cellStyle name="Comma 10 2 2 2 2 2 2 5" xfId="20216"/>
    <cellStyle name="Comma 10 2 2 2 2 2 3" xfId="7464"/>
    <cellStyle name="Comma 10 2 2 2 2 2 3 2" xfId="23848"/>
    <cellStyle name="Comma 10 2 2 2 2 2 4" xfId="11103"/>
    <cellStyle name="Comma 10 2 2 2 2 2 4 2" xfId="27485"/>
    <cellStyle name="Comma 10 2 2 2 2 2 5" xfId="14744"/>
    <cellStyle name="Comma 10 2 2 2 2 2 5 2" xfId="31122"/>
    <cellStyle name="Comma 10 2 2 2 2 2 6" xfId="5624"/>
    <cellStyle name="Comma 10 2 2 2 2 2 6 2" xfId="22033"/>
    <cellStyle name="Comma 10 2 2 2 2 2 7" xfId="18395"/>
    <cellStyle name="Comma 10 2 2 2 2 2 8" xfId="34762"/>
    <cellStyle name="Comma 10 2 2 2 2 3" xfId="2861"/>
    <cellStyle name="Comma 10 2 2 2 2 3 2" xfId="12016"/>
    <cellStyle name="Comma 10 2 2 2 2 3 2 2" xfId="28398"/>
    <cellStyle name="Comma 10 2 2 2 2 3 3" xfId="15657"/>
    <cellStyle name="Comma 10 2 2 2 2 3 3 2" xfId="32035"/>
    <cellStyle name="Comma 10 2 2 2 2 3 4" xfId="8377"/>
    <cellStyle name="Comma 10 2 2 2 2 3 4 2" xfId="24761"/>
    <cellStyle name="Comma 10 2 2 2 2 3 5" xfId="19308"/>
    <cellStyle name="Comma 10 2 2 2 2 4" xfId="6556"/>
    <cellStyle name="Comma 10 2 2 2 2 4 2" xfId="22940"/>
    <cellStyle name="Comma 10 2 2 2 2 5" xfId="10195"/>
    <cellStyle name="Comma 10 2 2 2 2 5 2" xfId="26577"/>
    <cellStyle name="Comma 10 2 2 2 2 6" xfId="13836"/>
    <cellStyle name="Comma 10 2 2 2 2 6 2" xfId="30214"/>
    <cellStyle name="Comma 10 2 2 2 2 7" xfId="4716"/>
    <cellStyle name="Comma 10 2 2 2 2 7 2" xfId="21125"/>
    <cellStyle name="Comma 10 2 2 2 2 8" xfId="17487"/>
    <cellStyle name="Comma 10 2 2 2 2 9" xfId="33854"/>
    <cellStyle name="Comma 10 2 2 2 3" xfId="1341"/>
    <cellStyle name="Comma 10 2 2 2 3 2" xfId="2255"/>
    <cellStyle name="Comma 10 2 2 2 3 2 2" xfId="4078"/>
    <cellStyle name="Comma 10 2 2 2 3 2 2 2" xfId="13233"/>
    <cellStyle name="Comma 10 2 2 2 3 2 2 2 2" xfId="29615"/>
    <cellStyle name="Comma 10 2 2 2 3 2 2 3" xfId="16874"/>
    <cellStyle name="Comma 10 2 2 2 3 2 2 3 2" xfId="33252"/>
    <cellStyle name="Comma 10 2 2 2 3 2 2 4" xfId="9594"/>
    <cellStyle name="Comma 10 2 2 2 3 2 2 4 2" xfId="25978"/>
    <cellStyle name="Comma 10 2 2 2 3 2 2 5" xfId="20525"/>
    <cellStyle name="Comma 10 2 2 2 3 2 3" xfId="7773"/>
    <cellStyle name="Comma 10 2 2 2 3 2 3 2" xfId="24157"/>
    <cellStyle name="Comma 10 2 2 2 3 2 4" xfId="11412"/>
    <cellStyle name="Comma 10 2 2 2 3 2 4 2" xfId="27794"/>
    <cellStyle name="Comma 10 2 2 2 3 2 5" xfId="15053"/>
    <cellStyle name="Comma 10 2 2 2 3 2 5 2" xfId="31431"/>
    <cellStyle name="Comma 10 2 2 2 3 2 6" xfId="5933"/>
    <cellStyle name="Comma 10 2 2 2 3 2 6 2" xfId="22342"/>
    <cellStyle name="Comma 10 2 2 2 3 2 7" xfId="18704"/>
    <cellStyle name="Comma 10 2 2 2 3 2 8" xfId="35071"/>
    <cellStyle name="Comma 10 2 2 2 3 3" xfId="3170"/>
    <cellStyle name="Comma 10 2 2 2 3 3 2" xfId="12325"/>
    <cellStyle name="Comma 10 2 2 2 3 3 2 2" xfId="28707"/>
    <cellStyle name="Comma 10 2 2 2 3 3 3" xfId="15966"/>
    <cellStyle name="Comma 10 2 2 2 3 3 3 2" xfId="32344"/>
    <cellStyle name="Comma 10 2 2 2 3 3 4" xfId="8686"/>
    <cellStyle name="Comma 10 2 2 2 3 3 4 2" xfId="25070"/>
    <cellStyle name="Comma 10 2 2 2 3 3 5" xfId="19617"/>
    <cellStyle name="Comma 10 2 2 2 3 4" xfId="6865"/>
    <cellStyle name="Comma 10 2 2 2 3 4 2" xfId="23249"/>
    <cellStyle name="Comma 10 2 2 2 3 5" xfId="10504"/>
    <cellStyle name="Comma 10 2 2 2 3 5 2" xfId="26886"/>
    <cellStyle name="Comma 10 2 2 2 3 6" xfId="14145"/>
    <cellStyle name="Comma 10 2 2 2 3 6 2" xfId="30523"/>
    <cellStyle name="Comma 10 2 2 2 3 7" xfId="5025"/>
    <cellStyle name="Comma 10 2 2 2 3 7 2" xfId="21434"/>
    <cellStyle name="Comma 10 2 2 2 3 8" xfId="17796"/>
    <cellStyle name="Comma 10 2 2 2 3 9" xfId="34163"/>
    <cellStyle name="Comma 10 2 2 2 4" xfId="1868"/>
    <cellStyle name="Comma 10 2 2 2 4 2" xfId="3691"/>
    <cellStyle name="Comma 10 2 2 2 4 2 2" xfId="12846"/>
    <cellStyle name="Comma 10 2 2 2 4 2 2 2" xfId="29228"/>
    <cellStyle name="Comma 10 2 2 2 4 2 3" xfId="16487"/>
    <cellStyle name="Comma 10 2 2 2 4 2 3 2" xfId="32865"/>
    <cellStyle name="Comma 10 2 2 2 4 2 4" xfId="9207"/>
    <cellStyle name="Comma 10 2 2 2 4 2 4 2" xfId="25591"/>
    <cellStyle name="Comma 10 2 2 2 4 2 5" xfId="20138"/>
    <cellStyle name="Comma 10 2 2 2 4 3" xfId="7386"/>
    <cellStyle name="Comma 10 2 2 2 4 3 2" xfId="23770"/>
    <cellStyle name="Comma 10 2 2 2 4 4" xfId="11025"/>
    <cellStyle name="Comma 10 2 2 2 4 4 2" xfId="27407"/>
    <cellStyle name="Comma 10 2 2 2 4 5" xfId="14666"/>
    <cellStyle name="Comma 10 2 2 2 4 5 2" xfId="31044"/>
    <cellStyle name="Comma 10 2 2 2 4 6" xfId="5546"/>
    <cellStyle name="Comma 10 2 2 2 4 6 2" xfId="21955"/>
    <cellStyle name="Comma 10 2 2 2 4 7" xfId="18317"/>
    <cellStyle name="Comma 10 2 2 2 4 8" xfId="34684"/>
    <cellStyle name="Comma 10 2 2 2 5" xfId="2561"/>
    <cellStyle name="Comma 10 2 2 2 5 2" xfId="11718"/>
    <cellStyle name="Comma 10 2 2 2 5 2 2" xfId="28100"/>
    <cellStyle name="Comma 10 2 2 2 5 3" xfId="15359"/>
    <cellStyle name="Comma 10 2 2 2 5 3 2" xfId="31737"/>
    <cellStyle name="Comma 10 2 2 2 5 4" xfId="8079"/>
    <cellStyle name="Comma 10 2 2 2 5 4 2" xfId="24463"/>
    <cellStyle name="Comma 10 2 2 2 5 5" xfId="19010"/>
    <cellStyle name="Comma 10 2 2 2 6" xfId="6478"/>
    <cellStyle name="Comma 10 2 2 2 6 2" xfId="22862"/>
    <cellStyle name="Comma 10 2 2 2 7" xfId="10117"/>
    <cellStyle name="Comma 10 2 2 2 7 2" xfId="26499"/>
    <cellStyle name="Comma 10 2 2 2 8" xfId="13758"/>
    <cellStyle name="Comma 10 2 2 2 8 2" xfId="30136"/>
    <cellStyle name="Comma 10 2 2 2 9" xfId="4638"/>
    <cellStyle name="Comma 10 2 2 2 9 2" xfId="21047"/>
    <cellStyle name="Comma 10 2 2 3" xfId="1031"/>
    <cellStyle name="Comma 10 2 2 3 2" xfId="1945"/>
    <cellStyle name="Comma 10 2 2 3 2 2" xfId="3768"/>
    <cellStyle name="Comma 10 2 2 3 2 2 2" xfId="12923"/>
    <cellStyle name="Comma 10 2 2 3 2 2 2 2" xfId="29305"/>
    <cellStyle name="Comma 10 2 2 3 2 2 3" xfId="16564"/>
    <cellStyle name="Comma 10 2 2 3 2 2 3 2" xfId="32942"/>
    <cellStyle name="Comma 10 2 2 3 2 2 4" xfId="9284"/>
    <cellStyle name="Comma 10 2 2 3 2 2 4 2" xfId="25668"/>
    <cellStyle name="Comma 10 2 2 3 2 2 5" xfId="20215"/>
    <cellStyle name="Comma 10 2 2 3 2 3" xfId="7463"/>
    <cellStyle name="Comma 10 2 2 3 2 3 2" xfId="23847"/>
    <cellStyle name="Comma 10 2 2 3 2 4" xfId="11102"/>
    <cellStyle name="Comma 10 2 2 3 2 4 2" xfId="27484"/>
    <cellStyle name="Comma 10 2 2 3 2 5" xfId="14743"/>
    <cellStyle name="Comma 10 2 2 3 2 5 2" xfId="31121"/>
    <cellStyle name="Comma 10 2 2 3 2 6" xfId="5623"/>
    <cellStyle name="Comma 10 2 2 3 2 6 2" xfId="22032"/>
    <cellStyle name="Comma 10 2 2 3 2 7" xfId="18394"/>
    <cellStyle name="Comma 10 2 2 3 2 8" xfId="34761"/>
    <cellStyle name="Comma 10 2 2 3 3" xfId="2860"/>
    <cellStyle name="Comma 10 2 2 3 3 2" xfId="12015"/>
    <cellStyle name="Comma 10 2 2 3 3 2 2" xfId="28397"/>
    <cellStyle name="Comma 10 2 2 3 3 3" xfId="15656"/>
    <cellStyle name="Comma 10 2 2 3 3 3 2" xfId="32034"/>
    <cellStyle name="Comma 10 2 2 3 3 4" xfId="8376"/>
    <cellStyle name="Comma 10 2 2 3 3 4 2" xfId="24760"/>
    <cellStyle name="Comma 10 2 2 3 3 5" xfId="19307"/>
    <cellStyle name="Comma 10 2 2 3 4" xfId="6555"/>
    <cellStyle name="Comma 10 2 2 3 4 2" xfId="22939"/>
    <cellStyle name="Comma 10 2 2 3 5" xfId="10194"/>
    <cellStyle name="Comma 10 2 2 3 5 2" xfId="26576"/>
    <cellStyle name="Comma 10 2 2 3 6" xfId="13835"/>
    <cellStyle name="Comma 10 2 2 3 6 2" xfId="30213"/>
    <cellStyle name="Comma 10 2 2 3 7" xfId="4715"/>
    <cellStyle name="Comma 10 2 2 3 7 2" xfId="21124"/>
    <cellStyle name="Comma 10 2 2 3 8" xfId="17486"/>
    <cellStyle name="Comma 10 2 2 3 9" xfId="33853"/>
    <cellStyle name="Comma 10 2 2 4" xfId="1340"/>
    <cellStyle name="Comma 10 2 2 4 2" xfId="2254"/>
    <cellStyle name="Comma 10 2 2 4 2 2" xfId="4077"/>
    <cellStyle name="Comma 10 2 2 4 2 2 2" xfId="13232"/>
    <cellStyle name="Comma 10 2 2 4 2 2 2 2" xfId="29614"/>
    <cellStyle name="Comma 10 2 2 4 2 2 3" xfId="16873"/>
    <cellStyle name="Comma 10 2 2 4 2 2 3 2" xfId="33251"/>
    <cellStyle name="Comma 10 2 2 4 2 2 4" xfId="9593"/>
    <cellStyle name="Comma 10 2 2 4 2 2 4 2" xfId="25977"/>
    <cellStyle name="Comma 10 2 2 4 2 2 5" xfId="20524"/>
    <cellStyle name="Comma 10 2 2 4 2 3" xfId="7772"/>
    <cellStyle name="Comma 10 2 2 4 2 3 2" xfId="24156"/>
    <cellStyle name="Comma 10 2 2 4 2 4" xfId="11411"/>
    <cellStyle name="Comma 10 2 2 4 2 4 2" xfId="27793"/>
    <cellStyle name="Comma 10 2 2 4 2 5" xfId="15052"/>
    <cellStyle name="Comma 10 2 2 4 2 5 2" xfId="31430"/>
    <cellStyle name="Comma 10 2 2 4 2 6" xfId="5932"/>
    <cellStyle name="Comma 10 2 2 4 2 6 2" xfId="22341"/>
    <cellStyle name="Comma 10 2 2 4 2 7" xfId="18703"/>
    <cellStyle name="Comma 10 2 2 4 2 8" xfId="35070"/>
    <cellStyle name="Comma 10 2 2 4 3" xfId="3169"/>
    <cellStyle name="Comma 10 2 2 4 3 2" xfId="12324"/>
    <cellStyle name="Comma 10 2 2 4 3 2 2" xfId="28706"/>
    <cellStyle name="Comma 10 2 2 4 3 3" xfId="15965"/>
    <cellStyle name="Comma 10 2 2 4 3 3 2" xfId="32343"/>
    <cellStyle name="Comma 10 2 2 4 3 4" xfId="8685"/>
    <cellStyle name="Comma 10 2 2 4 3 4 2" xfId="25069"/>
    <cellStyle name="Comma 10 2 2 4 3 5" xfId="19616"/>
    <cellStyle name="Comma 10 2 2 4 4" xfId="6864"/>
    <cellStyle name="Comma 10 2 2 4 4 2" xfId="23248"/>
    <cellStyle name="Comma 10 2 2 4 5" xfId="10503"/>
    <cellStyle name="Comma 10 2 2 4 5 2" xfId="26885"/>
    <cellStyle name="Comma 10 2 2 4 6" xfId="14144"/>
    <cellStyle name="Comma 10 2 2 4 6 2" xfId="30522"/>
    <cellStyle name="Comma 10 2 2 4 7" xfId="5024"/>
    <cellStyle name="Comma 10 2 2 4 7 2" xfId="21433"/>
    <cellStyle name="Comma 10 2 2 4 8" xfId="17795"/>
    <cellStyle name="Comma 10 2 2 4 9" xfId="34162"/>
    <cellStyle name="Comma 10 2 2 5" xfId="1721"/>
    <cellStyle name="Comma 10 2 2 5 2" xfId="3544"/>
    <cellStyle name="Comma 10 2 2 5 2 2" xfId="12699"/>
    <cellStyle name="Comma 10 2 2 5 2 2 2" xfId="29081"/>
    <cellStyle name="Comma 10 2 2 5 2 3" xfId="16340"/>
    <cellStyle name="Comma 10 2 2 5 2 3 2" xfId="32718"/>
    <cellStyle name="Comma 10 2 2 5 2 4" xfId="9060"/>
    <cellStyle name="Comma 10 2 2 5 2 4 2" xfId="25444"/>
    <cellStyle name="Comma 10 2 2 5 2 5" xfId="19991"/>
    <cellStyle name="Comma 10 2 2 5 3" xfId="7239"/>
    <cellStyle name="Comma 10 2 2 5 3 2" xfId="23623"/>
    <cellStyle name="Comma 10 2 2 5 4" xfId="10878"/>
    <cellStyle name="Comma 10 2 2 5 4 2" xfId="27260"/>
    <cellStyle name="Comma 10 2 2 5 5" xfId="14519"/>
    <cellStyle name="Comma 10 2 2 5 5 2" xfId="30897"/>
    <cellStyle name="Comma 10 2 2 5 6" xfId="5399"/>
    <cellStyle name="Comma 10 2 2 5 6 2" xfId="21808"/>
    <cellStyle name="Comma 10 2 2 5 7" xfId="18170"/>
    <cellStyle name="Comma 10 2 2 5 8" xfId="34537"/>
    <cellStyle name="Comma 10 2 2 6" xfId="2560"/>
    <cellStyle name="Comma 10 2 2 6 2" xfId="11717"/>
    <cellStyle name="Comma 10 2 2 6 2 2" xfId="28099"/>
    <cellStyle name="Comma 10 2 2 6 3" xfId="15358"/>
    <cellStyle name="Comma 10 2 2 6 3 2" xfId="31736"/>
    <cellStyle name="Comma 10 2 2 6 4" xfId="8078"/>
    <cellStyle name="Comma 10 2 2 6 4 2" xfId="24462"/>
    <cellStyle name="Comma 10 2 2 6 5" xfId="19009"/>
    <cellStyle name="Comma 10 2 2 7" xfId="6331"/>
    <cellStyle name="Comma 10 2 2 7 2" xfId="22715"/>
    <cellStyle name="Comma 10 2 2 8" xfId="9970"/>
    <cellStyle name="Comma 10 2 2 8 2" xfId="26352"/>
    <cellStyle name="Comma 10 2 2 9" xfId="13611"/>
    <cellStyle name="Comma 10 2 2 9 2" xfId="29989"/>
    <cellStyle name="Comma 10 2 3" xfId="870"/>
    <cellStyle name="Comma 10 2 3 10" xfId="17332"/>
    <cellStyle name="Comma 10 2 3 11" xfId="33558"/>
    <cellStyle name="Comma 10 2 3 2" xfId="1033"/>
    <cellStyle name="Comma 10 2 3 2 2" xfId="1947"/>
    <cellStyle name="Comma 10 2 3 2 2 2" xfId="3770"/>
    <cellStyle name="Comma 10 2 3 2 2 2 2" xfId="12925"/>
    <cellStyle name="Comma 10 2 3 2 2 2 2 2" xfId="29307"/>
    <cellStyle name="Comma 10 2 3 2 2 2 3" xfId="16566"/>
    <cellStyle name="Comma 10 2 3 2 2 2 3 2" xfId="32944"/>
    <cellStyle name="Comma 10 2 3 2 2 2 4" xfId="9286"/>
    <cellStyle name="Comma 10 2 3 2 2 2 4 2" xfId="25670"/>
    <cellStyle name="Comma 10 2 3 2 2 2 5" xfId="20217"/>
    <cellStyle name="Comma 10 2 3 2 2 3" xfId="7465"/>
    <cellStyle name="Comma 10 2 3 2 2 3 2" xfId="23849"/>
    <cellStyle name="Comma 10 2 3 2 2 4" xfId="11104"/>
    <cellStyle name="Comma 10 2 3 2 2 4 2" xfId="27486"/>
    <cellStyle name="Comma 10 2 3 2 2 5" xfId="14745"/>
    <cellStyle name="Comma 10 2 3 2 2 5 2" xfId="31123"/>
    <cellStyle name="Comma 10 2 3 2 2 6" xfId="5625"/>
    <cellStyle name="Comma 10 2 3 2 2 6 2" xfId="22034"/>
    <cellStyle name="Comma 10 2 3 2 2 7" xfId="18396"/>
    <cellStyle name="Comma 10 2 3 2 2 8" xfId="34763"/>
    <cellStyle name="Comma 10 2 3 2 3" xfId="2862"/>
    <cellStyle name="Comma 10 2 3 2 3 2" xfId="12017"/>
    <cellStyle name="Comma 10 2 3 2 3 2 2" xfId="28399"/>
    <cellStyle name="Comma 10 2 3 2 3 3" xfId="15658"/>
    <cellStyle name="Comma 10 2 3 2 3 3 2" xfId="32036"/>
    <cellStyle name="Comma 10 2 3 2 3 4" xfId="8378"/>
    <cellStyle name="Comma 10 2 3 2 3 4 2" xfId="24762"/>
    <cellStyle name="Comma 10 2 3 2 3 5" xfId="19309"/>
    <cellStyle name="Comma 10 2 3 2 4" xfId="6557"/>
    <cellStyle name="Comma 10 2 3 2 4 2" xfId="22941"/>
    <cellStyle name="Comma 10 2 3 2 5" xfId="10196"/>
    <cellStyle name="Comma 10 2 3 2 5 2" xfId="26578"/>
    <cellStyle name="Comma 10 2 3 2 6" xfId="13837"/>
    <cellStyle name="Comma 10 2 3 2 6 2" xfId="30215"/>
    <cellStyle name="Comma 10 2 3 2 7" xfId="4717"/>
    <cellStyle name="Comma 10 2 3 2 7 2" xfId="21126"/>
    <cellStyle name="Comma 10 2 3 2 8" xfId="17488"/>
    <cellStyle name="Comma 10 2 3 2 9" xfId="33855"/>
    <cellStyle name="Comma 10 2 3 3" xfId="1342"/>
    <cellStyle name="Comma 10 2 3 3 2" xfId="2256"/>
    <cellStyle name="Comma 10 2 3 3 2 2" xfId="4079"/>
    <cellStyle name="Comma 10 2 3 3 2 2 2" xfId="13234"/>
    <cellStyle name="Comma 10 2 3 3 2 2 2 2" xfId="29616"/>
    <cellStyle name="Comma 10 2 3 3 2 2 3" xfId="16875"/>
    <cellStyle name="Comma 10 2 3 3 2 2 3 2" xfId="33253"/>
    <cellStyle name="Comma 10 2 3 3 2 2 4" xfId="9595"/>
    <cellStyle name="Comma 10 2 3 3 2 2 4 2" xfId="25979"/>
    <cellStyle name="Comma 10 2 3 3 2 2 5" xfId="20526"/>
    <cellStyle name="Comma 10 2 3 3 2 3" xfId="7774"/>
    <cellStyle name="Comma 10 2 3 3 2 3 2" xfId="24158"/>
    <cellStyle name="Comma 10 2 3 3 2 4" xfId="11413"/>
    <cellStyle name="Comma 10 2 3 3 2 4 2" xfId="27795"/>
    <cellStyle name="Comma 10 2 3 3 2 5" xfId="15054"/>
    <cellStyle name="Comma 10 2 3 3 2 5 2" xfId="31432"/>
    <cellStyle name="Comma 10 2 3 3 2 6" xfId="5934"/>
    <cellStyle name="Comma 10 2 3 3 2 6 2" xfId="22343"/>
    <cellStyle name="Comma 10 2 3 3 2 7" xfId="18705"/>
    <cellStyle name="Comma 10 2 3 3 2 8" xfId="35072"/>
    <cellStyle name="Comma 10 2 3 3 3" xfId="3171"/>
    <cellStyle name="Comma 10 2 3 3 3 2" xfId="12326"/>
    <cellStyle name="Comma 10 2 3 3 3 2 2" xfId="28708"/>
    <cellStyle name="Comma 10 2 3 3 3 3" xfId="15967"/>
    <cellStyle name="Comma 10 2 3 3 3 3 2" xfId="32345"/>
    <cellStyle name="Comma 10 2 3 3 3 4" xfId="8687"/>
    <cellStyle name="Comma 10 2 3 3 3 4 2" xfId="25071"/>
    <cellStyle name="Comma 10 2 3 3 3 5" xfId="19618"/>
    <cellStyle name="Comma 10 2 3 3 4" xfId="6866"/>
    <cellStyle name="Comma 10 2 3 3 4 2" xfId="23250"/>
    <cellStyle name="Comma 10 2 3 3 5" xfId="10505"/>
    <cellStyle name="Comma 10 2 3 3 5 2" xfId="26887"/>
    <cellStyle name="Comma 10 2 3 3 6" xfId="14146"/>
    <cellStyle name="Comma 10 2 3 3 6 2" xfId="30524"/>
    <cellStyle name="Comma 10 2 3 3 7" xfId="5026"/>
    <cellStyle name="Comma 10 2 3 3 7 2" xfId="21435"/>
    <cellStyle name="Comma 10 2 3 3 8" xfId="17797"/>
    <cellStyle name="Comma 10 2 3 3 9" xfId="34164"/>
    <cellStyle name="Comma 10 2 3 4" xfId="1791"/>
    <cellStyle name="Comma 10 2 3 4 2" xfId="3614"/>
    <cellStyle name="Comma 10 2 3 4 2 2" xfId="12769"/>
    <cellStyle name="Comma 10 2 3 4 2 2 2" xfId="29151"/>
    <cellStyle name="Comma 10 2 3 4 2 3" xfId="16410"/>
    <cellStyle name="Comma 10 2 3 4 2 3 2" xfId="32788"/>
    <cellStyle name="Comma 10 2 3 4 2 4" xfId="9130"/>
    <cellStyle name="Comma 10 2 3 4 2 4 2" xfId="25514"/>
    <cellStyle name="Comma 10 2 3 4 2 5" xfId="20061"/>
    <cellStyle name="Comma 10 2 3 4 3" xfId="7309"/>
    <cellStyle name="Comma 10 2 3 4 3 2" xfId="23693"/>
    <cellStyle name="Comma 10 2 3 4 4" xfId="10948"/>
    <cellStyle name="Comma 10 2 3 4 4 2" xfId="27330"/>
    <cellStyle name="Comma 10 2 3 4 5" xfId="14589"/>
    <cellStyle name="Comma 10 2 3 4 5 2" xfId="30967"/>
    <cellStyle name="Comma 10 2 3 4 6" xfId="5469"/>
    <cellStyle name="Comma 10 2 3 4 6 2" xfId="21878"/>
    <cellStyle name="Comma 10 2 3 4 7" xfId="18240"/>
    <cellStyle name="Comma 10 2 3 4 8" xfId="34607"/>
    <cellStyle name="Comma 10 2 3 5" xfId="2562"/>
    <cellStyle name="Comma 10 2 3 5 2" xfId="11719"/>
    <cellStyle name="Comma 10 2 3 5 2 2" xfId="28101"/>
    <cellStyle name="Comma 10 2 3 5 3" xfId="15360"/>
    <cellStyle name="Comma 10 2 3 5 3 2" xfId="31738"/>
    <cellStyle name="Comma 10 2 3 5 4" xfId="8080"/>
    <cellStyle name="Comma 10 2 3 5 4 2" xfId="24464"/>
    <cellStyle name="Comma 10 2 3 5 5" xfId="19011"/>
    <cellStyle name="Comma 10 2 3 6" xfId="6401"/>
    <cellStyle name="Comma 10 2 3 6 2" xfId="22785"/>
    <cellStyle name="Comma 10 2 3 7" xfId="10040"/>
    <cellStyle name="Comma 10 2 3 7 2" xfId="26422"/>
    <cellStyle name="Comma 10 2 3 8" xfId="13681"/>
    <cellStyle name="Comma 10 2 3 8 2" xfId="30059"/>
    <cellStyle name="Comma 10 2 3 9" xfId="4561"/>
    <cellStyle name="Comma 10 2 3 9 2" xfId="20970"/>
    <cellStyle name="Comma 10 2 4" xfId="1030"/>
    <cellStyle name="Comma 10 2 4 2" xfId="1944"/>
    <cellStyle name="Comma 10 2 4 2 2" xfId="3767"/>
    <cellStyle name="Comma 10 2 4 2 2 2" xfId="12922"/>
    <cellStyle name="Comma 10 2 4 2 2 2 2" xfId="29304"/>
    <cellStyle name="Comma 10 2 4 2 2 3" xfId="16563"/>
    <cellStyle name="Comma 10 2 4 2 2 3 2" xfId="32941"/>
    <cellStyle name="Comma 10 2 4 2 2 4" xfId="9283"/>
    <cellStyle name="Comma 10 2 4 2 2 4 2" xfId="25667"/>
    <cellStyle name="Comma 10 2 4 2 2 5" xfId="20214"/>
    <cellStyle name="Comma 10 2 4 2 3" xfId="7462"/>
    <cellStyle name="Comma 10 2 4 2 3 2" xfId="23846"/>
    <cellStyle name="Comma 10 2 4 2 4" xfId="11101"/>
    <cellStyle name="Comma 10 2 4 2 4 2" xfId="27483"/>
    <cellStyle name="Comma 10 2 4 2 5" xfId="14742"/>
    <cellStyle name="Comma 10 2 4 2 5 2" xfId="31120"/>
    <cellStyle name="Comma 10 2 4 2 6" xfId="5622"/>
    <cellStyle name="Comma 10 2 4 2 6 2" xfId="22031"/>
    <cellStyle name="Comma 10 2 4 2 7" xfId="18393"/>
    <cellStyle name="Comma 10 2 4 2 8" xfId="34760"/>
    <cellStyle name="Comma 10 2 4 3" xfId="2859"/>
    <cellStyle name="Comma 10 2 4 3 2" xfId="12014"/>
    <cellStyle name="Comma 10 2 4 3 2 2" xfId="28396"/>
    <cellStyle name="Comma 10 2 4 3 3" xfId="15655"/>
    <cellStyle name="Comma 10 2 4 3 3 2" xfId="32033"/>
    <cellStyle name="Comma 10 2 4 3 4" xfId="8375"/>
    <cellStyle name="Comma 10 2 4 3 4 2" xfId="24759"/>
    <cellStyle name="Comma 10 2 4 3 5" xfId="19306"/>
    <cellStyle name="Comma 10 2 4 4" xfId="6554"/>
    <cellStyle name="Comma 10 2 4 4 2" xfId="22938"/>
    <cellStyle name="Comma 10 2 4 5" xfId="10193"/>
    <cellStyle name="Comma 10 2 4 5 2" xfId="26575"/>
    <cellStyle name="Comma 10 2 4 6" xfId="13834"/>
    <cellStyle name="Comma 10 2 4 6 2" xfId="30212"/>
    <cellStyle name="Comma 10 2 4 7" xfId="4714"/>
    <cellStyle name="Comma 10 2 4 7 2" xfId="21123"/>
    <cellStyle name="Comma 10 2 4 8" xfId="17485"/>
    <cellStyle name="Comma 10 2 4 9" xfId="33852"/>
    <cellStyle name="Comma 10 2 5" xfId="1339"/>
    <cellStyle name="Comma 10 2 5 2" xfId="2253"/>
    <cellStyle name="Comma 10 2 5 2 2" xfId="4076"/>
    <cellStyle name="Comma 10 2 5 2 2 2" xfId="13231"/>
    <cellStyle name="Comma 10 2 5 2 2 2 2" xfId="29613"/>
    <cellStyle name="Comma 10 2 5 2 2 3" xfId="16872"/>
    <cellStyle name="Comma 10 2 5 2 2 3 2" xfId="33250"/>
    <cellStyle name="Comma 10 2 5 2 2 4" xfId="9592"/>
    <cellStyle name="Comma 10 2 5 2 2 4 2" xfId="25976"/>
    <cellStyle name="Comma 10 2 5 2 2 5" xfId="20523"/>
    <cellStyle name="Comma 10 2 5 2 3" xfId="7771"/>
    <cellStyle name="Comma 10 2 5 2 3 2" xfId="24155"/>
    <cellStyle name="Comma 10 2 5 2 4" xfId="11410"/>
    <cellStyle name="Comma 10 2 5 2 4 2" xfId="27792"/>
    <cellStyle name="Comma 10 2 5 2 5" xfId="15051"/>
    <cellStyle name="Comma 10 2 5 2 5 2" xfId="31429"/>
    <cellStyle name="Comma 10 2 5 2 6" xfId="5931"/>
    <cellStyle name="Comma 10 2 5 2 6 2" xfId="22340"/>
    <cellStyle name="Comma 10 2 5 2 7" xfId="18702"/>
    <cellStyle name="Comma 10 2 5 2 8" xfId="35069"/>
    <cellStyle name="Comma 10 2 5 3" xfId="3168"/>
    <cellStyle name="Comma 10 2 5 3 2" xfId="12323"/>
    <cellStyle name="Comma 10 2 5 3 2 2" xfId="28705"/>
    <cellStyle name="Comma 10 2 5 3 3" xfId="15964"/>
    <cellStyle name="Comma 10 2 5 3 3 2" xfId="32342"/>
    <cellStyle name="Comma 10 2 5 3 4" xfId="8684"/>
    <cellStyle name="Comma 10 2 5 3 4 2" xfId="25068"/>
    <cellStyle name="Comma 10 2 5 3 5" xfId="19615"/>
    <cellStyle name="Comma 10 2 5 4" xfId="6863"/>
    <cellStyle name="Comma 10 2 5 4 2" xfId="23247"/>
    <cellStyle name="Comma 10 2 5 5" xfId="10502"/>
    <cellStyle name="Comma 10 2 5 5 2" xfId="26884"/>
    <cellStyle name="Comma 10 2 5 6" xfId="14143"/>
    <cellStyle name="Comma 10 2 5 6 2" xfId="30521"/>
    <cellStyle name="Comma 10 2 5 7" xfId="5023"/>
    <cellStyle name="Comma 10 2 5 7 2" xfId="21432"/>
    <cellStyle name="Comma 10 2 5 8" xfId="17794"/>
    <cellStyle name="Comma 10 2 5 9" xfId="34161"/>
    <cellStyle name="Comma 10 2 6" xfId="1641"/>
    <cellStyle name="Comma 10 2 6 2" xfId="3468"/>
    <cellStyle name="Comma 10 2 6 2 2" xfId="12623"/>
    <cellStyle name="Comma 10 2 6 2 2 2" xfId="29005"/>
    <cellStyle name="Comma 10 2 6 2 3" xfId="16264"/>
    <cellStyle name="Comma 10 2 6 2 3 2" xfId="32642"/>
    <cellStyle name="Comma 10 2 6 2 4" xfId="8984"/>
    <cellStyle name="Comma 10 2 6 2 4 2" xfId="25368"/>
    <cellStyle name="Comma 10 2 6 2 5" xfId="19915"/>
    <cellStyle name="Comma 10 2 6 3" xfId="7163"/>
    <cellStyle name="Comma 10 2 6 3 2" xfId="23547"/>
    <cellStyle name="Comma 10 2 6 4" xfId="10802"/>
    <cellStyle name="Comma 10 2 6 4 2" xfId="27184"/>
    <cellStyle name="Comma 10 2 6 5" xfId="14443"/>
    <cellStyle name="Comma 10 2 6 5 2" xfId="30821"/>
    <cellStyle name="Comma 10 2 6 6" xfId="5323"/>
    <cellStyle name="Comma 10 2 6 6 2" xfId="21732"/>
    <cellStyle name="Comma 10 2 6 7" xfId="18094"/>
    <cellStyle name="Comma 10 2 6 8" xfId="34461"/>
    <cellStyle name="Comma 10 2 7" xfId="2559"/>
    <cellStyle name="Comma 10 2 7 2" xfId="11716"/>
    <cellStyle name="Comma 10 2 7 2 2" xfId="28098"/>
    <cellStyle name="Comma 10 2 7 3" xfId="15357"/>
    <cellStyle name="Comma 10 2 7 3 2" xfId="31735"/>
    <cellStyle name="Comma 10 2 7 4" xfId="8077"/>
    <cellStyle name="Comma 10 2 7 4 2" xfId="24461"/>
    <cellStyle name="Comma 10 2 7 5" xfId="19008"/>
    <cellStyle name="Comma 10 2 8" xfId="6255"/>
    <cellStyle name="Comma 10 2 8 2" xfId="22639"/>
    <cellStyle name="Comma 10 2 9" xfId="9894"/>
    <cellStyle name="Comma 10 2 9 2" xfId="26276"/>
    <cellStyle name="Comma 10 3" xfId="779"/>
    <cellStyle name="Comma 10 4" xfId="776"/>
    <cellStyle name="Comma 10 4 10" xfId="4490"/>
    <cellStyle name="Comma 10 4 10 2" xfId="20899"/>
    <cellStyle name="Comma 10 4 11" xfId="17261"/>
    <cellStyle name="Comma 10 4 12" xfId="33559"/>
    <cellStyle name="Comma 10 4 2" xfId="950"/>
    <cellStyle name="Comma 10 4 2 10" xfId="17408"/>
    <cellStyle name="Comma 10 4 2 11" xfId="33560"/>
    <cellStyle name="Comma 10 4 2 2" xfId="1035"/>
    <cellStyle name="Comma 10 4 2 2 2" xfId="1949"/>
    <cellStyle name="Comma 10 4 2 2 2 2" xfId="3772"/>
    <cellStyle name="Comma 10 4 2 2 2 2 2" xfId="12927"/>
    <cellStyle name="Comma 10 4 2 2 2 2 2 2" xfId="29309"/>
    <cellStyle name="Comma 10 4 2 2 2 2 3" xfId="16568"/>
    <cellStyle name="Comma 10 4 2 2 2 2 3 2" xfId="32946"/>
    <cellStyle name="Comma 10 4 2 2 2 2 4" xfId="9288"/>
    <cellStyle name="Comma 10 4 2 2 2 2 4 2" xfId="25672"/>
    <cellStyle name="Comma 10 4 2 2 2 2 5" xfId="20219"/>
    <cellStyle name="Comma 10 4 2 2 2 3" xfId="7467"/>
    <cellStyle name="Comma 10 4 2 2 2 3 2" xfId="23851"/>
    <cellStyle name="Comma 10 4 2 2 2 4" xfId="11106"/>
    <cellStyle name="Comma 10 4 2 2 2 4 2" xfId="27488"/>
    <cellStyle name="Comma 10 4 2 2 2 5" xfId="14747"/>
    <cellStyle name="Comma 10 4 2 2 2 5 2" xfId="31125"/>
    <cellStyle name="Comma 10 4 2 2 2 6" xfId="5627"/>
    <cellStyle name="Comma 10 4 2 2 2 6 2" xfId="22036"/>
    <cellStyle name="Comma 10 4 2 2 2 7" xfId="18398"/>
    <cellStyle name="Comma 10 4 2 2 2 8" xfId="34765"/>
    <cellStyle name="Comma 10 4 2 2 3" xfId="2864"/>
    <cellStyle name="Comma 10 4 2 2 3 2" xfId="12019"/>
    <cellStyle name="Comma 10 4 2 2 3 2 2" xfId="28401"/>
    <cellStyle name="Comma 10 4 2 2 3 3" xfId="15660"/>
    <cellStyle name="Comma 10 4 2 2 3 3 2" xfId="32038"/>
    <cellStyle name="Comma 10 4 2 2 3 4" xfId="8380"/>
    <cellStyle name="Comma 10 4 2 2 3 4 2" xfId="24764"/>
    <cellStyle name="Comma 10 4 2 2 3 5" xfId="19311"/>
    <cellStyle name="Comma 10 4 2 2 4" xfId="6559"/>
    <cellStyle name="Comma 10 4 2 2 4 2" xfId="22943"/>
    <cellStyle name="Comma 10 4 2 2 5" xfId="10198"/>
    <cellStyle name="Comma 10 4 2 2 5 2" xfId="26580"/>
    <cellStyle name="Comma 10 4 2 2 6" xfId="13839"/>
    <cellStyle name="Comma 10 4 2 2 6 2" xfId="30217"/>
    <cellStyle name="Comma 10 4 2 2 7" xfId="4719"/>
    <cellStyle name="Comma 10 4 2 2 7 2" xfId="21128"/>
    <cellStyle name="Comma 10 4 2 2 8" xfId="17490"/>
    <cellStyle name="Comma 10 4 2 2 9" xfId="33857"/>
    <cellStyle name="Comma 10 4 2 3" xfId="1344"/>
    <cellStyle name="Comma 10 4 2 3 2" xfId="2258"/>
    <cellStyle name="Comma 10 4 2 3 2 2" xfId="4081"/>
    <cellStyle name="Comma 10 4 2 3 2 2 2" xfId="13236"/>
    <cellStyle name="Comma 10 4 2 3 2 2 2 2" xfId="29618"/>
    <cellStyle name="Comma 10 4 2 3 2 2 3" xfId="16877"/>
    <cellStyle name="Comma 10 4 2 3 2 2 3 2" xfId="33255"/>
    <cellStyle name="Comma 10 4 2 3 2 2 4" xfId="9597"/>
    <cellStyle name="Comma 10 4 2 3 2 2 4 2" xfId="25981"/>
    <cellStyle name="Comma 10 4 2 3 2 2 5" xfId="20528"/>
    <cellStyle name="Comma 10 4 2 3 2 3" xfId="7776"/>
    <cellStyle name="Comma 10 4 2 3 2 3 2" xfId="24160"/>
    <cellStyle name="Comma 10 4 2 3 2 4" xfId="11415"/>
    <cellStyle name="Comma 10 4 2 3 2 4 2" xfId="27797"/>
    <cellStyle name="Comma 10 4 2 3 2 5" xfId="15056"/>
    <cellStyle name="Comma 10 4 2 3 2 5 2" xfId="31434"/>
    <cellStyle name="Comma 10 4 2 3 2 6" xfId="5936"/>
    <cellStyle name="Comma 10 4 2 3 2 6 2" xfId="22345"/>
    <cellStyle name="Comma 10 4 2 3 2 7" xfId="18707"/>
    <cellStyle name="Comma 10 4 2 3 2 8" xfId="35074"/>
    <cellStyle name="Comma 10 4 2 3 3" xfId="3173"/>
    <cellStyle name="Comma 10 4 2 3 3 2" xfId="12328"/>
    <cellStyle name="Comma 10 4 2 3 3 2 2" xfId="28710"/>
    <cellStyle name="Comma 10 4 2 3 3 3" xfId="15969"/>
    <cellStyle name="Comma 10 4 2 3 3 3 2" xfId="32347"/>
    <cellStyle name="Comma 10 4 2 3 3 4" xfId="8689"/>
    <cellStyle name="Comma 10 4 2 3 3 4 2" xfId="25073"/>
    <cellStyle name="Comma 10 4 2 3 3 5" xfId="19620"/>
    <cellStyle name="Comma 10 4 2 3 4" xfId="6868"/>
    <cellStyle name="Comma 10 4 2 3 4 2" xfId="23252"/>
    <cellStyle name="Comma 10 4 2 3 5" xfId="10507"/>
    <cellStyle name="Comma 10 4 2 3 5 2" xfId="26889"/>
    <cellStyle name="Comma 10 4 2 3 6" xfId="14148"/>
    <cellStyle name="Comma 10 4 2 3 6 2" xfId="30526"/>
    <cellStyle name="Comma 10 4 2 3 7" xfId="5028"/>
    <cellStyle name="Comma 10 4 2 3 7 2" xfId="21437"/>
    <cellStyle name="Comma 10 4 2 3 8" xfId="17799"/>
    <cellStyle name="Comma 10 4 2 3 9" xfId="34166"/>
    <cellStyle name="Comma 10 4 2 4" xfId="1867"/>
    <cellStyle name="Comma 10 4 2 4 2" xfId="3690"/>
    <cellStyle name="Comma 10 4 2 4 2 2" xfId="12845"/>
    <cellStyle name="Comma 10 4 2 4 2 2 2" xfId="29227"/>
    <cellStyle name="Comma 10 4 2 4 2 3" xfId="16486"/>
    <cellStyle name="Comma 10 4 2 4 2 3 2" xfId="32864"/>
    <cellStyle name="Comma 10 4 2 4 2 4" xfId="9206"/>
    <cellStyle name="Comma 10 4 2 4 2 4 2" xfId="25590"/>
    <cellStyle name="Comma 10 4 2 4 2 5" xfId="20137"/>
    <cellStyle name="Comma 10 4 2 4 3" xfId="7385"/>
    <cellStyle name="Comma 10 4 2 4 3 2" xfId="23769"/>
    <cellStyle name="Comma 10 4 2 4 4" xfId="11024"/>
    <cellStyle name="Comma 10 4 2 4 4 2" xfId="27406"/>
    <cellStyle name="Comma 10 4 2 4 5" xfId="14665"/>
    <cellStyle name="Comma 10 4 2 4 5 2" xfId="31043"/>
    <cellStyle name="Comma 10 4 2 4 6" xfId="5545"/>
    <cellStyle name="Comma 10 4 2 4 6 2" xfId="21954"/>
    <cellStyle name="Comma 10 4 2 4 7" xfId="18316"/>
    <cellStyle name="Comma 10 4 2 4 8" xfId="34683"/>
    <cellStyle name="Comma 10 4 2 5" xfId="2564"/>
    <cellStyle name="Comma 10 4 2 5 2" xfId="11721"/>
    <cellStyle name="Comma 10 4 2 5 2 2" xfId="28103"/>
    <cellStyle name="Comma 10 4 2 5 3" xfId="15362"/>
    <cellStyle name="Comma 10 4 2 5 3 2" xfId="31740"/>
    <cellStyle name="Comma 10 4 2 5 4" xfId="8082"/>
    <cellStyle name="Comma 10 4 2 5 4 2" xfId="24466"/>
    <cellStyle name="Comma 10 4 2 5 5" xfId="19013"/>
    <cellStyle name="Comma 10 4 2 6" xfId="6477"/>
    <cellStyle name="Comma 10 4 2 6 2" xfId="22861"/>
    <cellStyle name="Comma 10 4 2 7" xfId="10116"/>
    <cellStyle name="Comma 10 4 2 7 2" xfId="26498"/>
    <cellStyle name="Comma 10 4 2 8" xfId="13757"/>
    <cellStyle name="Comma 10 4 2 8 2" xfId="30135"/>
    <cellStyle name="Comma 10 4 2 9" xfId="4637"/>
    <cellStyle name="Comma 10 4 2 9 2" xfId="21046"/>
    <cellStyle name="Comma 10 4 3" xfId="1034"/>
    <cellStyle name="Comma 10 4 3 2" xfId="1948"/>
    <cellStyle name="Comma 10 4 3 2 2" xfId="3771"/>
    <cellStyle name="Comma 10 4 3 2 2 2" xfId="12926"/>
    <cellStyle name="Comma 10 4 3 2 2 2 2" xfId="29308"/>
    <cellStyle name="Comma 10 4 3 2 2 3" xfId="16567"/>
    <cellStyle name="Comma 10 4 3 2 2 3 2" xfId="32945"/>
    <cellStyle name="Comma 10 4 3 2 2 4" xfId="9287"/>
    <cellStyle name="Comma 10 4 3 2 2 4 2" xfId="25671"/>
    <cellStyle name="Comma 10 4 3 2 2 5" xfId="20218"/>
    <cellStyle name="Comma 10 4 3 2 3" xfId="7466"/>
    <cellStyle name="Comma 10 4 3 2 3 2" xfId="23850"/>
    <cellStyle name="Comma 10 4 3 2 4" xfId="11105"/>
    <cellStyle name="Comma 10 4 3 2 4 2" xfId="27487"/>
    <cellStyle name="Comma 10 4 3 2 5" xfId="14746"/>
    <cellStyle name="Comma 10 4 3 2 5 2" xfId="31124"/>
    <cellStyle name="Comma 10 4 3 2 6" xfId="5626"/>
    <cellStyle name="Comma 10 4 3 2 6 2" xfId="22035"/>
    <cellStyle name="Comma 10 4 3 2 7" xfId="18397"/>
    <cellStyle name="Comma 10 4 3 2 8" xfId="34764"/>
    <cellStyle name="Comma 10 4 3 3" xfId="2863"/>
    <cellStyle name="Comma 10 4 3 3 2" xfId="12018"/>
    <cellStyle name="Comma 10 4 3 3 2 2" xfId="28400"/>
    <cellStyle name="Comma 10 4 3 3 3" xfId="15659"/>
    <cellStyle name="Comma 10 4 3 3 3 2" xfId="32037"/>
    <cellStyle name="Comma 10 4 3 3 4" xfId="8379"/>
    <cellStyle name="Comma 10 4 3 3 4 2" xfId="24763"/>
    <cellStyle name="Comma 10 4 3 3 5" xfId="19310"/>
    <cellStyle name="Comma 10 4 3 4" xfId="6558"/>
    <cellStyle name="Comma 10 4 3 4 2" xfId="22942"/>
    <cellStyle name="Comma 10 4 3 5" xfId="10197"/>
    <cellStyle name="Comma 10 4 3 5 2" xfId="26579"/>
    <cellStyle name="Comma 10 4 3 6" xfId="13838"/>
    <cellStyle name="Comma 10 4 3 6 2" xfId="30216"/>
    <cellStyle name="Comma 10 4 3 7" xfId="4718"/>
    <cellStyle name="Comma 10 4 3 7 2" xfId="21127"/>
    <cellStyle name="Comma 10 4 3 8" xfId="17489"/>
    <cellStyle name="Comma 10 4 3 9" xfId="33856"/>
    <cellStyle name="Comma 10 4 4" xfId="1343"/>
    <cellStyle name="Comma 10 4 4 2" xfId="2257"/>
    <cellStyle name="Comma 10 4 4 2 2" xfId="4080"/>
    <cellStyle name="Comma 10 4 4 2 2 2" xfId="13235"/>
    <cellStyle name="Comma 10 4 4 2 2 2 2" xfId="29617"/>
    <cellStyle name="Comma 10 4 4 2 2 3" xfId="16876"/>
    <cellStyle name="Comma 10 4 4 2 2 3 2" xfId="33254"/>
    <cellStyle name="Comma 10 4 4 2 2 4" xfId="9596"/>
    <cellStyle name="Comma 10 4 4 2 2 4 2" xfId="25980"/>
    <cellStyle name="Comma 10 4 4 2 2 5" xfId="20527"/>
    <cellStyle name="Comma 10 4 4 2 3" xfId="7775"/>
    <cellStyle name="Comma 10 4 4 2 3 2" xfId="24159"/>
    <cellStyle name="Comma 10 4 4 2 4" xfId="11414"/>
    <cellStyle name="Comma 10 4 4 2 4 2" xfId="27796"/>
    <cellStyle name="Comma 10 4 4 2 5" xfId="15055"/>
    <cellStyle name="Comma 10 4 4 2 5 2" xfId="31433"/>
    <cellStyle name="Comma 10 4 4 2 6" xfId="5935"/>
    <cellStyle name="Comma 10 4 4 2 6 2" xfId="22344"/>
    <cellStyle name="Comma 10 4 4 2 7" xfId="18706"/>
    <cellStyle name="Comma 10 4 4 2 8" xfId="35073"/>
    <cellStyle name="Comma 10 4 4 3" xfId="3172"/>
    <cellStyle name="Comma 10 4 4 3 2" xfId="12327"/>
    <cellStyle name="Comma 10 4 4 3 2 2" xfId="28709"/>
    <cellStyle name="Comma 10 4 4 3 3" xfId="15968"/>
    <cellStyle name="Comma 10 4 4 3 3 2" xfId="32346"/>
    <cellStyle name="Comma 10 4 4 3 4" xfId="8688"/>
    <cellStyle name="Comma 10 4 4 3 4 2" xfId="25072"/>
    <cellStyle name="Comma 10 4 4 3 5" xfId="19619"/>
    <cellStyle name="Comma 10 4 4 4" xfId="6867"/>
    <cellStyle name="Comma 10 4 4 4 2" xfId="23251"/>
    <cellStyle name="Comma 10 4 4 5" xfId="10506"/>
    <cellStyle name="Comma 10 4 4 5 2" xfId="26888"/>
    <cellStyle name="Comma 10 4 4 6" xfId="14147"/>
    <cellStyle name="Comma 10 4 4 6 2" xfId="30525"/>
    <cellStyle name="Comma 10 4 4 7" xfId="5027"/>
    <cellStyle name="Comma 10 4 4 7 2" xfId="21436"/>
    <cellStyle name="Comma 10 4 4 8" xfId="17798"/>
    <cellStyle name="Comma 10 4 4 9" xfId="34165"/>
    <cellStyle name="Comma 10 4 5" xfId="1720"/>
    <cellStyle name="Comma 10 4 5 2" xfId="3543"/>
    <cellStyle name="Comma 10 4 5 2 2" xfId="12698"/>
    <cellStyle name="Comma 10 4 5 2 2 2" xfId="29080"/>
    <cellStyle name="Comma 10 4 5 2 3" xfId="16339"/>
    <cellStyle name="Comma 10 4 5 2 3 2" xfId="32717"/>
    <cellStyle name="Comma 10 4 5 2 4" xfId="9059"/>
    <cellStyle name="Comma 10 4 5 2 4 2" xfId="25443"/>
    <cellStyle name="Comma 10 4 5 2 5" xfId="19990"/>
    <cellStyle name="Comma 10 4 5 3" xfId="7238"/>
    <cellStyle name="Comma 10 4 5 3 2" xfId="23622"/>
    <cellStyle name="Comma 10 4 5 4" xfId="10877"/>
    <cellStyle name="Comma 10 4 5 4 2" xfId="27259"/>
    <cellStyle name="Comma 10 4 5 5" xfId="14518"/>
    <cellStyle name="Comma 10 4 5 5 2" xfId="30896"/>
    <cellStyle name="Comma 10 4 5 6" xfId="5398"/>
    <cellStyle name="Comma 10 4 5 6 2" xfId="21807"/>
    <cellStyle name="Comma 10 4 5 7" xfId="18169"/>
    <cellStyle name="Comma 10 4 5 8" xfId="34536"/>
    <cellStyle name="Comma 10 4 6" xfId="2563"/>
    <cellStyle name="Comma 10 4 6 2" xfId="11720"/>
    <cellStyle name="Comma 10 4 6 2 2" xfId="28102"/>
    <cellStyle name="Comma 10 4 6 3" xfId="15361"/>
    <cellStyle name="Comma 10 4 6 3 2" xfId="31739"/>
    <cellStyle name="Comma 10 4 6 4" xfId="8081"/>
    <cellStyle name="Comma 10 4 6 4 2" xfId="24465"/>
    <cellStyle name="Comma 10 4 6 5" xfId="19012"/>
    <cellStyle name="Comma 10 4 7" xfId="6330"/>
    <cellStyle name="Comma 10 4 7 2" xfId="22714"/>
    <cellStyle name="Comma 10 4 8" xfId="9969"/>
    <cellStyle name="Comma 10 4 8 2" xfId="26351"/>
    <cellStyle name="Comma 10 4 9" xfId="13610"/>
    <cellStyle name="Comma 10 4 9 2" xfId="29988"/>
    <cellStyle name="Comma 10 5" xfId="1027"/>
    <cellStyle name="Comma 10 5 2" xfId="1942"/>
    <cellStyle name="Comma 10 5 2 2" xfId="3765"/>
    <cellStyle name="Comma 10 5 2 2 2" xfId="12920"/>
    <cellStyle name="Comma 10 5 2 2 2 2" xfId="29302"/>
    <cellStyle name="Comma 10 5 2 2 3" xfId="16561"/>
    <cellStyle name="Comma 10 5 2 2 3 2" xfId="32939"/>
    <cellStyle name="Comma 10 5 2 2 4" xfId="9281"/>
    <cellStyle name="Comma 10 5 2 2 4 2" xfId="25665"/>
    <cellStyle name="Comma 10 5 2 2 5" xfId="20212"/>
    <cellStyle name="Comma 10 5 2 3" xfId="7460"/>
    <cellStyle name="Comma 10 5 2 3 2" xfId="23844"/>
    <cellStyle name="Comma 10 5 2 4" xfId="11099"/>
    <cellStyle name="Comma 10 5 2 4 2" xfId="27481"/>
    <cellStyle name="Comma 10 5 2 5" xfId="14740"/>
    <cellStyle name="Comma 10 5 2 5 2" xfId="31118"/>
    <cellStyle name="Comma 10 5 2 6" xfId="5620"/>
    <cellStyle name="Comma 10 5 2 6 2" xfId="22029"/>
    <cellStyle name="Comma 10 5 2 7" xfId="18391"/>
    <cellStyle name="Comma 10 5 2 8" xfId="34758"/>
    <cellStyle name="Comma 10 5 3" xfId="2857"/>
    <cellStyle name="Comma 10 5 3 2" xfId="12012"/>
    <cellStyle name="Comma 10 5 3 2 2" xfId="28394"/>
    <cellStyle name="Comma 10 5 3 3" xfId="15653"/>
    <cellStyle name="Comma 10 5 3 3 2" xfId="32031"/>
    <cellStyle name="Comma 10 5 3 4" xfId="8373"/>
    <cellStyle name="Comma 10 5 3 4 2" xfId="24757"/>
    <cellStyle name="Comma 10 5 3 5" xfId="19304"/>
    <cellStyle name="Comma 10 5 4" xfId="6552"/>
    <cellStyle name="Comma 10 5 4 2" xfId="22936"/>
    <cellStyle name="Comma 10 5 5" xfId="10191"/>
    <cellStyle name="Comma 10 5 5 2" xfId="26573"/>
    <cellStyle name="Comma 10 5 6" xfId="13832"/>
    <cellStyle name="Comma 10 5 6 2" xfId="30210"/>
    <cellStyle name="Comma 10 5 7" xfId="4712"/>
    <cellStyle name="Comma 10 5 7 2" xfId="21121"/>
    <cellStyle name="Comma 10 5 8" xfId="17483"/>
    <cellStyle name="Comma 10 5 9" xfId="33850"/>
    <cellStyle name="Comma 10 6" xfId="1337"/>
    <cellStyle name="Comma 10 6 2" xfId="2251"/>
    <cellStyle name="Comma 10 6 2 2" xfId="4074"/>
    <cellStyle name="Comma 10 6 2 2 2" xfId="13229"/>
    <cellStyle name="Comma 10 6 2 2 2 2" xfId="29611"/>
    <cellStyle name="Comma 10 6 2 2 3" xfId="16870"/>
    <cellStyle name="Comma 10 6 2 2 3 2" xfId="33248"/>
    <cellStyle name="Comma 10 6 2 2 4" xfId="9590"/>
    <cellStyle name="Comma 10 6 2 2 4 2" xfId="25974"/>
    <cellStyle name="Comma 10 6 2 2 5" xfId="20521"/>
    <cellStyle name="Comma 10 6 2 3" xfId="7769"/>
    <cellStyle name="Comma 10 6 2 3 2" xfId="24153"/>
    <cellStyle name="Comma 10 6 2 4" xfId="11408"/>
    <cellStyle name="Comma 10 6 2 4 2" xfId="27790"/>
    <cellStyle name="Comma 10 6 2 5" xfId="15049"/>
    <cellStyle name="Comma 10 6 2 5 2" xfId="31427"/>
    <cellStyle name="Comma 10 6 2 6" xfId="5929"/>
    <cellStyle name="Comma 10 6 2 6 2" xfId="22338"/>
    <cellStyle name="Comma 10 6 2 7" xfId="18700"/>
    <cellStyle name="Comma 10 6 2 8" xfId="35067"/>
    <cellStyle name="Comma 10 6 3" xfId="3166"/>
    <cellStyle name="Comma 10 6 3 2" xfId="12321"/>
    <cellStyle name="Comma 10 6 3 2 2" xfId="28703"/>
    <cellStyle name="Comma 10 6 3 3" xfId="15962"/>
    <cellStyle name="Comma 10 6 3 3 2" xfId="32340"/>
    <cellStyle name="Comma 10 6 3 4" xfId="8682"/>
    <cellStyle name="Comma 10 6 3 4 2" xfId="25066"/>
    <cellStyle name="Comma 10 6 3 5" xfId="19613"/>
    <cellStyle name="Comma 10 6 4" xfId="6861"/>
    <cellStyle name="Comma 10 6 4 2" xfId="23245"/>
    <cellStyle name="Comma 10 6 5" xfId="10500"/>
    <cellStyle name="Comma 10 6 5 2" xfId="26882"/>
    <cellStyle name="Comma 10 6 6" xfId="14141"/>
    <cellStyle name="Comma 10 6 6 2" xfId="30519"/>
    <cellStyle name="Comma 10 6 7" xfId="5021"/>
    <cellStyle name="Comma 10 6 7 2" xfId="21430"/>
    <cellStyle name="Comma 10 6 8" xfId="17792"/>
    <cellStyle name="Comma 10 6 9" xfId="34159"/>
    <cellStyle name="Comma 10 7" xfId="2557"/>
    <cellStyle name="Comma 10 7 2" xfId="11714"/>
    <cellStyle name="Comma 10 7 2 2" xfId="28096"/>
    <cellStyle name="Comma 10 7 3" xfId="15355"/>
    <cellStyle name="Comma 10 7 3 2" xfId="31733"/>
    <cellStyle name="Comma 10 7 4" xfId="8075"/>
    <cellStyle name="Comma 10 7 4 2" xfId="24459"/>
    <cellStyle name="Comma 10 7 5" xfId="19006"/>
    <cellStyle name="Comma 10 8" xfId="33554"/>
    <cellStyle name="Comma 10 9" xfId="35369"/>
    <cellStyle name="Comma 11" xfId="142"/>
    <cellStyle name="Comma 11 2" xfId="781"/>
    <cellStyle name="Comma 12" xfId="143"/>
    <cellStyle name="Comma 12 2" xfId="782"/>
    <cellStyle name="Comma 13" xfId="144"/>
    <cellStyle name="Comma 13 2" xfId="783"/>
    <cellStyle name="Comma 14" xfId="145"/>
    <cellStyle name="Comma 14 2" xfId="784"/>
    <cellStyle name="Comma 15" xfId="146"/>
    <cellStyle name="Comma 15 2" xfId="785"/>
    <cellStyle name="Comma 16" xfId="147"/>
    <cellStyle name="Comma 16 2" xfId="786"/>
    <cellStyle name="Comma 17" xfId="778"/>
    <cellStyle name="Comma 18" xfId="869"/>
    <cellStyle name="Comma 19" xfId="1021"/>
    <cellStyle name="Comma 2" xfId="148"/>
    <cellStyle name="Comma 2 2" xfId="149"/>
    <cellStyle name="Comma 2 2 2" xfId="692"/>
    <cellStyle name="Comma 2 3" xfId="691"/>
    <cellStyle name="Comma 2_ROMeo Data" xfId="150"/>
    <cellStyle name="Comma 20" xfId="1028"/>
    <cellStyle name="Comma 20 2" xfId="1943"/>
    <cellStyle name="Comma 20 2 2" xfId="3766"/>
    <cellStyle name="Comma 20 2 2 2" xfId="12921"/>
    <cellStyle name="Comma 20 2 2 2 2" xfId="29303"/>
    <cellStyle name="Comma 20 2 2 3" xfId="16562"/>
    <cellStyle name="Comma 20 2 2 3 2" xfId="32940"/>
    <cellStyle name="Comma 20 2 2 4" xfId="9282"/>
    <cellStyle name="Comma 20 2 2 4 2" xfId="25666"/>
    <cellStyle name="Comma 20 2 2 5" xfId="20213"/>
    <cellStyle name="Comma 20 2 3" xfId="7461"/>
    <cellStyle name="Comma 20 2 3 2" xfId="23845"/>
    <cellStyle name="Comma 20 2 4" xfId="11100"/>
    <cellStyle name="Comma 20 2 4 2" xfId="27482"/>
    <cellStyle name="Comma 20 2 5" xfId="14741"/>
    <cellStyle name="Comma 20 2 5 2" xfId="31119"/>
    <cellStyle name="Comma 20 2 6" xfId="5621"/>
    <cellStyle name="Comma 20 2 6 2" xfId="22030"/>
    <cellStyle name="Comma 20 2 7" xfId="18392"/>
    <cellStyle name="Comma 20 2 8" xfId="34759"/>
    <cellStyle name="Comma 20 3" xfId="2858"/>
    <cellStyle name="Comma 20 3 2" xfId="12013"/>
    <cellStyle name="Comma 20 3 2 2" xfId="28395"/>
    <cellStyle name="Comma 20 3 3" xfId="15654"/>
    <cellStyle name="Comma 20 3 3 2" xfId="32032"/>
    <cellStyle name="Comma 20 3 4" xfId="8374"/>
    <cellStyle name="Comma 20 3 4 2" xfId="24758"/>
    <cellStyle name="Comma 20 3 5" xfId="19305"/>
    <cellStyle name="Comma 20 4" xfId="6553"/>
    <cellStyle name="Comma 20 4 2" xfId="22937"/>
    <cellStyle name="Comma 20 5" xfId="10192"/>
    <cellStyle name="Comma 20 5 2" xfId="26574"/>
    <cellStyle name="Comma 20 6" xfId="13833"/>
    <cellStyle name="Comma 20 6 2" xfId="30211"/>
    <cellStyle name="Comma 20 7" xfId="4713"/>
    <cellStyle name="Comma 20 7 2" xfId="21122"/>
    <cellStyle name="Comma 20 8" xfId="17484"/>
    <cellStyle name="Comma 20 9" xfId="33851"/>
    <cellStyle name="Comma 21" xfId="1338"/>
    <cellStyle name="Comma 21 2" xfId="2252"/>
    <cellStyle name="Comma 21 2 2" xfId="4075"/>
    <cellStyle name="Comma 21 2 2 2" xfId="13230"/>
    <cellStyle name="Comma 21 2 2 2 2" xfId="29612"/>
    <cellStyle name="Comma 21 2 2 3" xfId="16871"/>
    <cellStyle name="Comma 21 2 2 3 2" xfId="33249"/>
    <cellStyle name="Comma 21 2 2 4" xfId="9591"/>
    <cellStyle name="Comma 21 2 2 4 2" xfId="25975"/>
    <cellStyle name="Comma 21 2 2 5" xfId="20522"/>
    <cellStyle name="Comma 21 2 3" xfId="7770"/>
    <cellStyle name="Comma 21 2 3 2" xfId="24154"/>
    <cellStyle name="Comma 21 2 4" xfId="11409"/>
    <cellStyle name="Comma 21 2 4 2" xfId="27791"/>
    <cellStyle name="Comma 21 2 5" xfId="15050"/>
    <cellStyle name="Comma 21 2 5 2" xfId="31428"/>
    <cellStyle name="Comma 21 2 6" xfId="5930"/>
    <cellStyle name="Comma 21 2 6 2" xfId="22339"/>
    <cellStyle name="Comma 21 2 7" xfId="18701"/>
    <cellStyle name="Comma 21 2 8" xfId="35068"/>
    <cellStyle name="Comma 21 3" xfId="3167"/>
    <cellStyle name="Comma 21 3 2" xfId="12322"/>
    <cellStyle name="Comma 21 3 2 2" xfId="28704"/>
    <cellStyle name="Comma 21 3 3" xfId="15963"/>
    <cellStyle name="Comma 21 3 3 2" xfId="32341"/>
    <cellStyle name="Comma 21 3 4" xfId="8683"/>
    <cellStyle name="Comma 21 3 4 2" xfId="25067"/>
    <cellStyle name="Comma 21 3 5" xfId="19614"/>
    <cellStyle name="Comma 21 4" xfId="6862"/>
    <cellStyle name="Comma 21 4 2" xfId="23246"/>
    <cellStyle name="Comma 21 5" xfId="10501"/>
    <cellStyle name="Comma 21 5 2" xfId="26883"/>
    <cellStyle name="Comma 21 6" xfId="14142"/>
    <cellStyle name="Comma 21 6 2" xfId="30520"/>
    <cellStyle name="Comma 21 7" xfId="5022"/>
    <cellStyle name="Comma 21 7 2" xfId="21431"/>
    <cellStyle name="Comma 21 8" xfId="17793"/>
    <cellStyle name="Comma 21 9" xfId="34160"/>
    <cellStyle name="Comma 22" xfId="1335"/>
    <cellStyle name="Comma 22 2" xfId="2249"/>
    <cellStyle name="Comma 22 2 2" xfId="4072"/>
    <cellStyle name="Comma 22 2 2 2" xfId="13227"/>
    <cellStyle name="Comma 22 2 2 2 2" xfId="29609"/>
    <cellStyle name="Comma 22 2 2 3" xfId="16868"/>
    <cellStyle name="Comma 22 2 2 3 2" xfId="33246"/>
    <cellStyle name="Comma 22 2 2 4" xfId="9588"/>
    <cellStyle name="Comma 22 2 2 4 2" xfId="25972"/>
    <cellStyle name="Comma 22 2 2 5" xfId="20519"/>
    <cellStyle name="Comma 22 2 3" xfId="7767"/>
    <cellStyle name="Comma 22 2 3 2" xfId="24151"/>
    <cellStyle name="Comma 22 2 4" xfId="11406"/>
    <cellStyle name="Comma 22 2 4 2" xfId="27788"/>
    <cellStyle name="Comma 22 2 5" xfId="15047"/>
    <cellStyle name="Comma 22 2 5 2" xfId="31425"/>
    <cellStyle name="Comma 22 2 6" xfId="5927"/>
    <cellStyle name="Comma 22 2 6 2" xfId="22336"/>
    <cellStyle name="Comma 22 2 7" xfId="18698"/>
    <cellStyle name="Comma 22 2 8" xfId="35065"/>
    <cellStyle name="Comma 22 3" xfId="3164"/>
    <cellStyle name="Comma 22 3 2" xfId="12319"/>
    <cellStyle name="Comma 22 3 2 2" xfId="28701"/>
    <cellStyle name="Comma 22 3 3" xfId="15960"/>
    <cellStyle name="Comma 22 3 3 2" xfId="32338"/>
    <cellStyle name="Comma 22 3 4" xfId="8680"/>
    <cellStyle name="Comma 22 3 4 2" xfId="25064"/>
    <cellStyle name="Comma 22 3 5" xfId="19611"/>
    <cellStyle name="Comma 22 4" xfId="6859"/>
    <cellStyle name="Comma 22 4 2" xfId="23243"/>
    <cellStyle name="Comma 22 5" xfId="10498"/>
    <cellStyle name="Comma 22 5 2" xfId="26880"/>
    <cellStyle name="Comma 22 6" xfId="14139"/>
    <cellStyle name="Comma 22 6 2" xfId="30517"/>
    <cellStyle name="Comma 22 7" xfId="5019"/>
    <cellStyle name="Comma 22 7 2" xfId="21428"/>
    <cellStyle name="Comma 22 8" xfId="17790"/>
    <cellStyle name="Comma 22 9" xfId="34157"/>
    <cellStyle name="Comma 23" xfId="1325"/>
    <cellStyle name="Comma 23 2" xfId="2239"/>
    <cellStyle name="Comma 23 2 2" xfId="4062"/>
    <cellStyle name="Comma 23 2 2 2" xfId="13217"/>
    <cellStyle name="Comma 23 2 2 2 2" xfId="29599"/>
    <cellStyle name="Comma 23 2 2 3" xfId="16858"/>
    <cellStyle name="Comma 23 2 2 3 2" xfId="33236"/>
    <cellStyle name="Comma 23 2 2 4" xfId="9578"/>
    <cellStyle name="Comma 23 2 2 4 2" xfId="25962"/>
    <cellStyle name="Comma 23 2 2 5" xfId="20509"/>
    <cellStyle name="Comma 23 2 3" xfId="7757"/>
    <cellStyle name="Comma 23 2 3 2" xfId="24141"/>
    <cellStyle name="Comma 23 2 4" xfId="11396"/>
    <cellStyle name="Comma 23 2 4 2" xfId="27778"/>
    <cellStyle name="Comma 23 2 5" xfId="15037"/>
    <cellStyle name="Comma 23 2 5 2" xfId="31415"/>
    <cellStyle name="Comma 23 2 6" xfId="5917"/>
    <cellStyle name="Comma 23 2 6 2" xfId="22326"/>
    <cellStyle name="Comma 23 2 7" xfId="18688"/>
    <cellStyle name="Comma 23 2 8" xfId="35055"/>
    <cellStyle name="Comma 23 3" xfId="3154"/>
    <cellStyle name="Comma 23 3 2" xfId="12309"/>
    <cellStyle name="Comma 23 3 2 2" xfId="28691"/>
    <cellStyle name="Comma 23 3 3" xfId="15950"/>
    <cellStyle name="Comma 23 3 3 2" xfId="32328"/>
    <cellStyle name="Comma 23 3 4" xfId="8670"/>
    <cellStyle name="Comma 23 3 4 2" xfId="25054"/>
    <cellStyle name="Comma 23 3 5" xfId="19601"/>
    <cellStyle name="Comma 23 4" xfId="6849"/>
    <cellStyle name="Comma 23 4 2" xfId="23233"/>
    <cellStyle name="Comma 23 5" xfId="10488"/>
    <cellStyle name="Comma 23 5 2" xfId="26870"/>
    <cellStyle name="Comma 23 6" xfId="14129"/>
    <cellStyle name="Comma 23 6 2" xfId="30507"/>
    <cellStyle name="Comma 23 7" xfId="5009"/>
    <cellStyle name="Comma 23 7 2" xfId="21418"/>
    <cellStyle name="Comma 23 8" xfId="17780"/>
    <cellStyle name="Comma 23 9" xfId="34147"/>
    <cellStyle name="Comma 24" xfId="1330"/>
    <cellStyle name="Comma 24 2" xfId="2244"/>
    <cellStyle name="Comma 24 2 2" xfId="4067"/>
    <cellStyle name="Comma 24 2 2 2" xfId="13222"/>
    <cellStyle name="Comma 24 2 2 2 2" xfId="29604"/>
    <cellStyle name="Comma 24 2 2 3" xfId="16863"/>
    <cellStyle name="Comma 24 2 2 3 2" xfId="33241"/>
    <cellStyle name="Comma 24 2 2 4" xfId="9583"/>
    <cellStyle name="Comma 24 2 2 4 2" xfId="25967"/>
    <cellStyle name="Comma 24 2 2 5" xfId="20514"/>
    <cellStyle name="Comma 24 2 3" xfId="7762"/>
    <cellStyle name="Comma 24 2 3 2" xfId="24146"/>
    <cellStyle name="Comma 24 2 4" xfId="11401"/>
    <cellStyle name="Comma 24 2 4 2" xfId="27783"/>
    <cellStyle name="Comma 24 2 5" xfId="15042"/>
    <cellStyle name="Comma 24 2 5 2" xfId="31420"/>
    <cellStyle name="Comma 24 2 6" xfId="5922"/>
    <cellStyle name="Comma 24 2 6 2" xfId="22331"/>
    <cellStyle name="Comma 24 2 7" xfId="18693"/>
    <cellStyle name="Comma 24 2 8" xfId="35060"/>
    <cellStyle name="Comma 24 3" xfId="3159"/>
    <cellStyle name="Comma 24 3 2" xfId="12314"/>
    <cellStyle name="Comma 24 3 2 2" xfId="28696"/>
    <cellStyle name="Comma 24 3 3" xfId="15955"/>
    <cellStyle name="Comma 24 3 3 2" xfId="32333"/>
    <cellStyle name="Comma 24 3 4" xfId="8675"/>
    <cellStyle name="Comma 24 3 4 2" xfId="25059"/>
    <cellStyle name="Comma 24 3 5" xfId="19606"/>
    <cellStyle name="Comma 24 4" xfId="6854"/>
    <cellStyle name="Comma 24 4 2" xfId="23238"/>
    <cellStyle name="Comma 24 5" xfId="10493"/>
    <cellStyle name="Comma 24 5 2" xfId="26875"/>
    <cellStyle name="Comma 24 6" xfId="14134"/>
    <cellStyle name="Comma 24 6 2" xfId="30512"/>
    <cellStyle name="Comma 24 7" xfId="5014"/>
    <cellStyle name="Comma 24 7 2" xfId="21423"/>
    <cellStyle name="Comma 24 8" xfId="17785"/>
    <cellStyle name="Comma 24 9" xfId="34152"/>
    <cellStyle name="Comma 25" xfId="1635"/>
    <cellStyle name="Comma 25 2" xfId="2549"/>
    <cellStyle name="Comma 25 2 2" xfId="4372"/>
    <cellStyle name="Comma 25 2 2 2" xfId="13527"/>
    <cellStyle name="Comma 25 2 2 2 2" xfId="29909"/>
    <cellStyle name="Comma 25 2 2 3" xfId="17168"/>
    <cellStyle name="Comma 25 2 2 3 2" xfId="33546"/>
    <cellStyle name="Comma 25 2 2 4" xfId="9888"/>
    <cellStyle name="Comma 25 2 2 4 2" xfId="26272"/>
    <cellStyle name="Comma 25 2 2 5" xfId="20819"/>
    <cellStyle name="Comma 25 2 3" xfId="8067"/>
    <cellStyle name="Comma 25 2 3 2" xfId="24451"/>
    <cellStyle name="Comma 25 2 4" xfId="11706"/>
    <cellStyle name="Comma 25 2 4 2" xfId="28088"/>
    <cellStyle name="Comma 25 2 5" xfId="15347"/>
    <cellStyle name="Comma 25 2 5 2" xfId="31725"/>
    <cellStyle name="Comma 25 2 6" xfId="6227"/>
    <cellStyle name="Comma 25 2 6 2" xfId="22636"/>
    <cellStyle name="Comma 25 2 7" xfId="18998"/>
    <cellStyle name="Comma 25 2 8" xfId="35365"/>
    <cellStyle name="Comma 25 3" xfId="3464"/>
    <cellStyle name="Comma 25 3 2" xfId="12619"/>
    <cellStyle name="Comma 25 3 2 2" xfId="29001"/>
    <cellStyle name="Comma 25 3 3" xfId="16260"/>
    <cellStyle name="Comma 25 3 3 2" xfId="32638"/>
    <cellStyle name="Comma 25 3 4" xfId="8980"/>
    <cellStyle name="Comma 25 3 4 2" xfId="25364"/>
    <cellStyle name="Comma 25 3 5" xfId="19911"/>
    <cellStyle name="Comma 25 4" xfId="7159"/>
    <cellStyle name="Comma 25 4 2" xfId="23543"/>
    <cellStyle name="Comma 25 5" xfId="10798"/>
    <cellStyle name="Comma 25 5 2" xfId="27180"/>
    <cellStyle name="Comma 25 6" xfId="14439"/>
    <cellStyle name="Comma 25 6 2" xfId="30817"/>
    <cellStyle name="Comma 25 7" xfId="5319"/>
    <cellStyle name="Comma 25 7 2" xfId="21728"/>
    <cellStyle name="Comma 25 8" xfId="18090"/>
    <cellStyle name="Comma 25 9" xfId="34457"/>
    <cellStyle name="Comma 26" xfId="1323"/>
    <cellStyle name="Comma 26 2" xfId="2237"/>
    <cellStyle name="Comma 26 2 2" xfId="4060"/>
    <cellStyle name="Comma 26 2 2 2" xfId="13215"/>
    <cellStyle name="Comma 26 2 2 2 2" xfId="29597"/>
    <cellStyle name="Comma 26 2 2 3" xfId="16856"/>
    <cellStyle name="Comma 26 2 2 3 2" xfId="33234"/>
    <cellStyle name="Comma 26 2 2 4" xfId="9576"/>
    <cellStyle name="Comma 26 2 2 4 2" xfId="25960"/>
    <cellStyle name="Comma 26 2 2 5" xfId="20507"/>
    <cellStyle name="Comma 26 2 3" xfId="7755"/>
    <cellStyle name="Comma 26 2 3 2" xfId="24139"/>
    <cellStyle name="Comma 26 2 4" xfId="11394"/>
    <cellStyle name="Comma 26 2 4 2" xfId="27776"/>
    <cellStyle name="Comma 26 2 5" xfId="15035"/>
    <cellStyle name="Comma 26 2 5 2" xfId="31413"/>
    <cellStyle name="Comma 26 2 6" xfId="5915"/>
    <cellStyle name="Comma 26 2 6 2" xfId="22324"/>
    <cellStyle name="Comma 26 2 7" xfId="18686"/>
    <cellStyle name="Comma 26 2 8" xfId="35053"/>
    <cellStyle name="Comma 26 3" xfId="3152"/>
    <cellStyle name="Comma 26 3 2" xfId="12307"/>
    <cellStyle name="Comma 26 3 2 2" xfId="28689"/>
    <cellStyle name="Comma 26 3 3" xfId="15948"/>
    <cellStyle name="Comma 26 3 3 2" xfId="32326"/>
    <cellStyle name="Comma 26 3 4" xfId="8668"/>
    <cellStyle name="Comma 26 3 4 2" xfId="25052"/>
    <cellStyle name="Comma 26 3 5" xfId="19599"/>
    <cellStyle name="Comma 26 4" xfId="6847"/>
    <cellStyle name="Comma 26 4 2" xfId="23231"/>
    <cellStyle name="Comma 26 5" xfId="10486"/>
    <cellStyle name="Comma 26 5 2" xfId="26868"/>
    <cellStyle name="Comma 26 6" xfId="14127"/>
    <cellStyle name="Comma 26 6 2" xfId="30505"/>
    <cellStyle name="Comma 26 7" xfId="5007"/>
    <cellStyle name="Comma 26 7 2" xfId="21416"/>
    <cellStyle name="Comma 26 8" xfId="17778"/>
    <cellStyle name="Comma 26 9" xfId="34145"/>
    <cellStyle name="Comma 27" xfId="1634"/>
    <cellStyle name="Comma 27 2" xfId="2548"/>
    <cellStyle name="Comma 27 2 2" xfId="4371"/>
    <cellStyle name="Comma 27 2 2 2" xfId="13526"/>
    <cellStyle name="Comma 27 2 2 2 2" xfId="29908"/>
    <cellStyle name="Comma 27 2 2 3" xfId="17167"/>
    <cellStyle name="Comma 27 2 2 3 2" xfId="33545"/>
    <cellStyle name="Comma 27 2 2 4" xfId="9887"/>
    <cellStyle name="Comma 27 2 2 4 2" xfId="26271"/>
    <cellStyle name="Comma 27 2 2 5" xfId="20818"/>
    <cellStyle name="Comma 27 2 3" xfId="8066"/>
    <cellStyle name="Comma 27 2 3 2" xfId="24450"/>
    <cellStyle name="Comma 27 2 4" xfId="11705"/>
    <cellStyle name="Comma 27 2 4 2" xfId="28087"/>
    <cellStyle name="Comma 27 2 5" xfId="15346"/>
    <cellStyle name="Comma 27 2 5 2" xfId="31724"/>
    <cellStyle name="Comma 27 2 6" xfId="6226"/>
    <cellStyle name="Comma 27 2 6 2" xfId="22635"/>
    <cellStyle name="Comma 27 2 7" xfId="18997"/>
    <cellStyle name="Comma 27 2 8" xfId="35364"/>
    <cellStyle name="Comma 27 3" xfId="3463"/>
    <cellStyle name="Comma 27 3 2" xfId="12618"/>
    <cellStyle name="Comma 27 3 2 2" xfId="29000"/>
    <cellStyle name="Comma 27 3 3" xfId="16259"/>
    <cellStyle name="Comma 27 3 3 2" xfId="32637"/>
    <cellStyle name="Comma 27 3 4" xfId="8979"/>
    <cellStyle name="Comma 27 3 4 2" xfId="25363"/>
    <cellStyle name="Comma 27 3 5" xfId="19910"/>
    <cellStyle name="Comma 27 4" xfId="7158"/>
    <cellStyle name="Comma 27 4 2" xfId="23542"/>
    <cellStyle name="Comma 27 5" xfId="10797"/>
    <cellStyle name="Comma 27 5 2" xfId="27179"/>
    <cellStyle name="Comma 27 6" xfId="14438"/>
    <cellStyle name="Comma 27 6 2" xfId="30816"/>
    <cellStyle name="Comma 27 7" xfId="5318"/>
    <cellStyle name="Comma 27 7 2" xfId="21727"/>
    <cellStyle name="Comma 27 8" xfId="18089"/>
    <cellStyle name="Comma 27 9" xfId="34456"/>
    <cellStyle name="Comma 28" xfId="1331"/>
    <cellStyle name="Comma 28 2" xfId="2245"/>
    <cellStyle name="Comma 28 2 2" xfId="4068"/>
    <cellStyle name="Comma 28 2 2 2" xfId="13223"/>
    <cellStyle name="Comma 28 2 2 2 2" xfId="29605"/>
    <cellStyle name="Comma 28 2 2 3" xfId="16864"/>
    <cellStyle name="Comma 28 2 2 3 2" xfId="33242"/>
    <cellStyle name="Comma 28 2 2 4" xfId="9584"/>
    <cellStyle name="Comma 28 2 2 4 2" xfId="25968"/>
    <cellStyle name="Comma 28 2 2 5" xfId="20515"/>
    <cellStyle name="Comma 28 2 3" xfId="7763"/>
    <cellStyle name="Comma 28 2 3 2" xfId="24147"/>
    <cellStyle name="Comma 28 2 4" xfId="11402"/>
    <cellStyle name="Comma 28 2 4 2" xfId="27784"/>
    <cellStyle name="Comma 28 2 5" xfId="15043"/>
    <cellStyle name="Comma 28 2 5 2" xfId="31421"/>
    <cellStyle name="Comma 28 2 6" xfId="5923"/>
    <cellStyle name="Comma 28 2 6 2" xfId="22332"/>
    <cellStyle name="Comma 28 2 7" xfId="18694"/>
    <cellStyle name="Comma 28 2 8" xfId="35061"/>
    <cellStyle name="Comma 28 3" xfId="3160"/>
    <cellStyle name="Comma 28 3 2" xfId="12315"/>
    <cellStyle name="Comma 28 3 2 2" xfId="28697"/>
    <cellStyle name="Comma 28 3 3" xfId="15956"/>
    <cellStyle name="Comma 28 3 3 2" xfId="32334"/>
    <cellStyle name="Comma 28 3 4" xfId="8676"/>
    <cellStyle name="Comma 28 3 4 2" xfId="25060"/>
    <cellStyle name="Comma 28 3 5" xfId="19607"/>
    <cellStyle name="Comma 28 4" xfId="6855"/>
    <cellStyle name="Comma 28 4 2" xfId="23239"/>
    <cellStyle name="Comma 28 5" xfId="10494"/>
    <cellStyle name="Comma 28 5 2" xfId="26876"/>
    <cellStyle name="Comma 28 6" xfId="14135"/>
    <cellStyle name="Comma 28 6 2" xfId="30513"/>
    <cellStyle name="Comma 28 7" xfId="5015"/>
    <cellStyle name="Comma 28 7 2" xfId="21424"/>
    <cellStyle name="Comma 28 8" xfId="17786"/>
    <cellStyle name="Comma 28 9" xfId="34153"/>
    <cellStyle name="Comma 29" xfId="1327"/>
    <cellStyle name="Comma 29 2" xfId="2241"/>
    <cellStyle name="Comma 29 2 2" xfId="4064"/>
    <cellStyle name="Comma 29 2 2 2" xfId="13219"/>
    <cellStyle name="Comma 29 2 2 2 2" xfId="29601"/>
    <cellStyle name="Comma 29 2 2 3" xfId="16860"/>
    <cellStyle name="Comma 29 2 2 3 2" xfId="33238"/>
    <cellStyle name="Comma 29 2 2 4" xfId="9580"/>
    <cellStyle name="Comma 29 2 2 4 2" xfId="25964"/>
    <cellStyle name="Comma 29 2 2 5" xfId="20511"/>
    <cellStyle name="Comma 29 2 3" xfId="7759"/>
    <cellStyle name="Comma 29 2 3 2" xfId="24143"/>
    <cellStyle name="Comma 29 2 4" xfId="11398"/>
    <cellStyle name="Comma 29 2 4 2" xfId="27780"/>
    <cellStyle name="Comma 29 2 5" xfId="15039"/>
    <cellStyle name="Comma 29 2 5 2" xfId="31417"/>
    <cellStyle name="Comma 29 2 6" xfId="5919"/>
    <cellStyle name="Comma 29 2 6 2" xfId="22328"/>
    <cellStyle name="Comma 29 2 7" xfId="18690"/>
    <cellStyle name="Comma 29 2 8" xfId="35057"/>
    <cellStyle name="Comma 29 3" xfId="3156"/>
    <cellStyle name="Comma 29 3 2" xfId="12311"/>
    <cellStyle name="Comma 29 3 2 2" xfId="28693"/>
    <cellStyle name="Comma 29 3 3" xfId="15952"/>
    <cellStyle name="Comma 29 3 3 2" xfId="32330"/>
    <cellStyle name="Comma 29 3 4" xfId="8672"/>
    <cellStyle name="Comma 29 3 4 2" xfId="25056"/>
    <cellStyle name="Comma 29 3 5" xfId="19603"/>
    <cellStyle name="Comma 29 4" xfId="6851"/>
    <cellStyle name="Comma 29 4 2" xfId="23235"/>
    <cellStyle name="Comma 29 5" xfId="10490"/>
    <cellStyle name="Comma 29 5 2" xfId="26872"/>
    <cellStyle name="Comma 29 6" xfId="14131"/>
    <cellStyle name="Comma 29 6 2" xfId="30509"/>
    <cellStyle name="Comma 29 7" xfId="5011"/>
    <cellStyle name="Comma 29 7 2" xfId="21420"/>
    <cellStyle name="Comma 29 8" xfId="17782"/>
    <cellStyle name="Comma 29 9" xfId="34149"/>
    <cellStyle name="Comma 3" xfId="151"/>
    <cellStyle name="Comma 3 2" xfId="693"/>
    <cellStyle name="Comma 30" xfId="1329"/>
    <cellStyle name="Comma 30 2" xfId="2243"/>
    <cellStyle name="Comma 30 2 2" xfId="4066"/>
    <cellStyle name="Comma 30 2 2 2" xfId="13221"/>
    <cellStyle name="Comma 30 2 2 2 2" xfId="29603"/>
    <cellStyle name="Comma 30 2 2 3" xfId="16862"/>
    <cellStyle name="Comma 30 2 2 3 2" xfId="33240"/>
    <cellStyle name="Comma 30 2 2 4" xfId="9582"/>
    <cellStyle name="Comma 30 2 2 4 2" xfId="25966"/>
    <cellStyle name="Comma 30 2 2 5" xfId="20513"/>
    <cellStyle name="Comma 30 2 3" xfId="7761"/>
    <cellStyle name="Comma 30 2 3 2" xfId="24145"/>
    <cellStyle name="Comma 30 2 4" xfId="11400"/>
    <cellStyle name="Comma 30 2 4 2" xfId="27782"/>
    <cellStyle name="Comma 30 2 5" xfId="15041"/>
    <cellStyle name="Comma 30 2 5 2" xfId="31419"/>
    <cellStyle name="Comma 30 2 6" xfId="5921"/>
    <cellStyle name="Comma 30 2 6 2" xfId="22330"/>
    <cellStyle name="Comma 30 2 7" xfId="18692"/>
    <cellStyle name="Comma 30 2 8" xfId="35059"/>
    <cellStyle name="Comma 30 3" xfId="3158"/>
    <cellStyle name="Comma 30 3 2" xfId="12313"/>
    <cellStyle name="Comma 30 3 2 2" xfId="28695"/>
    <cellStyle name="Comma 30 3 3" xfId="15954"/>
    <cellStyle name="Comma 30 3 3 2" xfId="32332"/>
    <cellStyle name="Comma 30 3 4" xfId="8674"/>
    <cellStyle name="Comma 30 3 4 2" xfId="25058"/>
    <cellStyle name="Comma 30 3 5" xfId="19605"/>
    <cellStyle name="Comma 30 4" xfId="6853"/>
    <cellStyle name="Comma 30 4 2" xfId="23237"/>
    <cellStyle name="Comma 30 5" xfId="10492"/>
    <cellStyle name="Comma 30 5 2" xfId="26874"/>
    <cellStyle name="Comma 30 6" xfId="14133"/>
    <cellStyle name="Comma 30 6 2" xfId="30511"/>
    <cellStyle name="Comma 30 7" xfId="5013"/>
    <cellStyle name="Comma 30 7 2" xfId="21422"/>
    <cellStyle name="Comma 30 8" xfId="17784"/>
    <cellStyle name="Comma 30 9" xfId="34151"/>
    <cellStyle name="Comma 31" xfId="1328"/>
    <cellStyle name="Comma 31 2" xfId="2242"/>
    <cellStyle name="Comma 31 2 2" xfId="4065"/>
    <cellStyle name="Comma 31 2 2 2" xfId="13220"/>
    <cellStyle name="Comma 31 2 2 2 2" xfId="29602"/>
    <cellStyle name="Comma 31 2 2 3" xfId="16861"/>
    <cellStyle name="Comma 31 2 2 3 2" xfId="33239"/>
    <cellStyle name="Comma 31 2 2 4" xfId="9581"/>
    <cellStyle name="Comma 31 2 2 4 2" xfId="25965"/>
    <cellStyle name="Comma 31 2 2 5" xfId="20512"/>
    <cellStyle name="Comma 31 2 3" xfId="7760"/>
    <cellStyle name="Comma 31 2 3 2" xfId="24144"/>
    <cellStyle name="Comma 31 2 4" xfId="11399"/>
    <cellStyle name="Comma 31 2 4 2" xfId="27781"/>
    <cellStyle name="Comma 31 2 5" xfId="15040"/>
    <cellStyle name="Comma 31 2 5 2" xfId="31418"/>
    <cellStyle name="Comma 31 2 6" xfId="5920"/>
    <cellStyle name="Comma 31 2 6 2" xfId="22329"/>
    <cellStyle name="Comma 31 2 7" xfId="18691"/>
    <cellStyle name="Comma 31 2 8" xfId="35058"/>
    <cellStyle name="Comma 31 3" xfId="3157"/>
    <cellStyle name="Comma 31 3 2" xfId="12312"/>
    <cellStyle name="Comma 31 3 2 2" xfId="28694"/>
    <cellStyle name="Comma 31 3 3" xfId="15953"/>
    <cellStyle name="Comma 31 3 3 2" xfId="32331"/>
    <cellStyle name="Comma 31 3 4" xfId="8673"/>
    <cellStyle name="Comma 31 3 4 2" xfId="25057"/>
    <cellStyle name="Comma 31 3 5" xfId="19604"/>
    <cellStyle name="Comma 31 4" xfId="6852"/>
    <cellStyle name="Comma 31 4 2" xfId="23236"/>
    <cellStyle name="Comma 31 5" xfId="10491"/>
    <cellStyle name="Comma 31 5 2" xfId="26873"/>
    <cellStyle name="Comma 31 6" xfId="14132"/>
    <cellStyle name="Comma 31 6 2" xfId="30510"/>
    <cellStyle name="Comma 31 7" xfId="5012"/>
    <cellStyle name="Comma 31 7 2" xfId="21421"/>
    <cellStyle name="Comma 31 8" xfId="17783"/>
    <cellStyle name="Comma 31 9" xfId="34150"/>
    <cellStyle name="Comma 32" xfId="1640"/>
    <cellStyle name="Comma 33" xfId="2851"/>
    <cellStyle name="Comma 34" xfId="2558"/>
    <cellStyle name="Comma 34 2" xfId="8076"/>
    <cellStyle name="Comma 34 2 2" xfId="24460"/>
    <cellStyle name="Comma 34 3" xfId="11715"/>
    <cellStyle name="Comma 34 3 2" xfId="28097"/>
    <cellStyle name="Comma 34 4" xfId="15356"/>
    <cellStyle name="Comma 34 4 2" xfId="31734"/>
    <cellStyle name="Comma 34 5" xfId="6230"/>
    <cellStyle name="Comma 34 6" xfId="19007"/>
    <cellStyle name="Comma 35" xfId="2565"/>
    <cellStyle name="Comma 35 2" xfId="8083"/>
    <cellStyle name="Comma 35 2 2" xfId="24467"/>
    <cellStyle name="Comma 35 3" xfId="11722"/>
    <cellStyle name="Comma 35 3 2" xfId="28104"/>
    <cellStyle name="Comma 35 4" xfId="15363"/>
    <cellStyle name="Comma 35 4 2" xfId="31741"/>
    <cellStyle name="Comma 35 5" xfId="6235"/>
    <cellStyle name="Comma 35 6" xfId="19014"/>
    <cellStyle name="Comma 36" xfId="4375"/>
    <cellStyle name="Comma 36 2" xfId="9891"/>
    <cellStyle name="Comma 36 2 2" xfId="26275"/>
    <cellStyle name="Comma 36 3" xfId="13530"/>
    <cellStyle name="Comma 36 3 2" xfId="29912"/>
    <cellStyle name="Comma 36 4" xfId="17171"/>
    <cellStyle name="Comma 36 4 2" xfId="33549"/>
    <cellStyle name="Comma 36 5" xfId="6252"/>
    <cellStyle name="Comma 36 6" xfId="20822"/>
    <cellStyle name="Comma 37" xfId="6238"/>
    <cellStyle name="Comma 38" xfId="6237"/>
    <cellStyle name="Comma 39" xfId="6247"/>
    <cellStyle name="Comma 4" xfId="152"/>
    <cellStyle name="Comma 40" xfId="6236"/>
    <cellStyle name="Comma 41" xfId="6248"/>
    <cellStyle name="Comma 42" xfId="6242"/>
    <cellStyle name="Comma 43" xfId="6246"/>
    <cellStyle name="Comma 44" xfId="6245"/>
    <cellStyle name="Comma 45" xfId="6239"/>
    <cellStyle name="Comma 46" xfId="6254"/>
    <cellStyle name="Comma 47" xfId="9893"/>
    <cellStyle name="Comma 48" xfId="13532"/>
    <cellStyle name="Comma 49" xfId="13570"/>
    <cellStyle name="Comma 5" xfId="153"/>
    <cellStyle name="Comma 5 2" xfId="694"/>
    <cellStyle name="Comma 50" xfId="17179"/>
    <cellStyle name="Comma 51" xfId="138"/>
    <cellStyle name="Comma 52" xfId="57"/>
    <cellStyle name="Comma 6" xfId="154"/>
    <cellStyle name="Comma 6 2" xfId="695"/>
    <cellStyle name="Comma 7" xfId="155"/>
    <cellStyle name="Comma 7 2" xfId="663"/>
    <cellStyle name="Comma 8" xfId="156"/>
    <cellStyle name="Comma 8 2" xfId="775"/>
    <cellStyle name="Comma 9" xfId="157"/>
    <cellStyle name="Comma 9 2" xfId="787"/>
    <cellStyle name="Comma0" xfId="2"/>
    <cellStyle name="Comma0 2" xfId="35385"/>
    <cellStyle name="Currency" xfId="3" builtinId="4"/>
    <cellStyle name="Currency 10" xfId="871"/>
    <cellStyle name="Currency 11" xfId="1642"/>
    <cellStyle name="Currency 12" xfId="4407"/>
    <cellStyle name="Currency 13" xfId="17181"/>
    <cellStyle name="Currency 14" xfId="158"/>
    <cellStyle name="Currency 2" xfId="159"/>
    <cellStyle name="Currency 2 2" xfId="697"/>
    <cellStyle name="Currency 3" xfId="160"/>
    <cellStyle name="Currency 3 2" xfId="698"/>
    <cellStyle name="Currency 4" xfId="161"/>
    <cellStyle name="Currency 4 2" xfId="699"/>
    <cellStyle name="Currency 5" xfId="162"/>
    <cellStyle name="Currency 5 2" xfId="696"/>
    <cellStyle name="Currency 6" xfId="163"/>
    <cellStyle name="Currency 6 2" xfId="788"/>
    <cellStyle name="Currency 7" xfId="164"/>
    <cellStyle name="Currency 7 2" xfId="789"/>
    <cellStyle name="Currency 8" xfId="165"/>
    <cellStyle name="Currency 8 2" xfId="790"/>
    <cellStyle name="Currency 9" xfId="166"/>
    <cellStyle name="Currency 9 2" xfId="791"/>
    <cellStyle name="Currency0" xfId="4"/>
    <cellStyle name="Currency0 2" xfId="35386"/>
    <cellStyle name="Date" xfId="5"/>
    <cellStyle name="Date 2" xfId="35387"/>
    <cellStyle name="Enumerator" xfId="167"/>
    <cellStyle name="Enumerator 2" xfId="168"/>
    <cellStyle name="Euro" xfId="169"/>
    <cellStyle name="Euro 2" xfId="170"/>
    <cellStyle name="Euro 2 2" xfId="701"/>
    <cellStyle name="Euro 3" xfId="171"/>
    <cellStyle name="Euro 3 2" xfId="172"/>
    <cellStyle name="Euro 3 2 2" xfId="703"/>
    <cellStyle name="Euro 3 3" xfId="702"/>
    <cellStyle name="Euro 4" xfId="700"/>
    <cellStyle name="Explanatory Text" xfId="31" builtinId="53" customBuiltin="1"/>
    <cellStyle name="Explanatory Text 2" xfId="173"/>
    <cellStyle name="Explanatory Text 3" xfId="174"/>
    <cellStyle name="Fixed" xfId="6"/>
    <cellStyle name="Fixed 2" xfId="35388"/>
    <cellStyle name="Fixed1 - Style1" xfId="7"/>
    <cellStyle name="Fixed1 - Style1 2" xfId="35389"/>
    <cellStyle name="General" xfId="35390"/>
    <cellStyle name="General 2" xfId="35391"/>
    <cellStyle name="Good" xfId="22" builtinId="26" customBuiltin="1"/>
    <cellStyle name="Good 2" xfId="175"/>
    <cellStyle name="Good 3" xfId="176"/>
    <cellStyle name="Grey" xfId="177"/>
    <cellStyle name="Grey 2" xfId="178"/>
    <cellStyle name="Header1" xfId="35392"/>
    <cellStyle name="Header2" xfId="35393"/>
    <cellStyle name="HeaderLabel" xfId="35394"/>
    <cellStyle name="HeaderText" xfId="35395"/>
    <cellStyle name="Heading 1" xfId="8" builtinId="16" customBuiltin="1"/>
    <cellStyle name="Heading 1 10" xfId="872"/>
    <cellStyle name="Heading 1 11" xfId="1643"/>
    <cellStyle name="Heading 1 12" xfId="4408"/>
    <cellStyle name="Heading 1 13" xfId="17182"/>
    <cellStyle name="Heading 1 14" xfId="17174"/>
    <cellStyle name="Heading 1 15" xfId="35396"/>
    <cellStyle name="Heading 1 16" xfId="179"/>
    <cellStyle name="Heading 1 2" xfId="180"/>
    <cellStyle name="Heading 1 2 2" xfId="181"/>
    <cellStyle name="Heading 1 2 3" xfId="35425"/>
    <cellStyle name="Heading 1 2_ROMeo Data" xfId="182"/>
    <cellStyle name="Heading 1 3" xfId="183"/>
    <cellStyle name="Heading 1 4" xfId="184"/>
    <cellStyle name="Heading 1 5" xfId="185"/>
    <cellStyle name="Heading 1 6" xfId="186"/>
    <cellStyle name="Heading 1 7" xfId="187"/>
    <cellStyle name="Heading 1 8" xfId="188"/>
    <cellStyle name="Heading 1 9" xfId="189"/>
    <cellStyle name="Heading 2" xfId="9" builtinId="17" customBuiltin="1"/>
    <cellStyle name="Heading 2 10" xfId="873"/>
    <cellStyle name="Heading 2 11" xfId="1644"/>
    <cellStyle name="Heading 2 12" xfId="4409"/>
    <cellStyle name="Heading 2 13" xfId="17183"/>
    <cellStyle name="Heading 2 14" xfId="17175"/>
    <cellStyle name="Heading 2 15" xfId="35397"/>
    <cellStyle name="Heading 2 16" xfId="190"/>
    <cellStyle name="Heading 2 2" xfId="191"/>
    <cellStyle name="Heading 2 2 2" xfId="192"/>
    <cellStyle name="Heading 2 2 3" xfId="35426"/>
    <cellStyle name="Heading 2 2_ROMeo Data" xfId="193"/>
    <cellStyle name="Heading 2 3" xfId="194"/>
    <cellStyle name="Heading 2 4" xfId="195"/>
    <cellStyle name="Heading 2 5" xfId="196"/>
    <cellStyle name="Heading 2 6" xfId="197"/>
    <cellStyle name="Heading 2 7" xfId="198"/>
    <cellStyle name="Heading 2 8" xfId="199"/>
    <cellStyle name="Heading 2 9" xfId="200"/>
    <cellStyle name="Heading 3" xfId="20" builtinId="18" customBuiltin="1"/>
    <cellStyle name="Heading 3 2" xfId="201"/>
    <cellStyle name="Heading 3 3" xfId="202"/>
    <cellStyle name="Heading 4" xfId="21" builtinId="19" customBuiltin="1"/>
    <cellStyle name="Heading 4 2" xfId="203"/>
    <cellStyle name="Heading 4 3" xfId="204"/>
    <cellStyle name="HEADING1" xfId="10"/>
    <cellStyle name="HEADING1 2" xfId="15"/>
    <cellStyle name="HEADING1 2 2" xfId="206"/>
    <cellStyle name="HEADING1 3" xfId="4410"/>
    <cellStyle name="HEADING1 4" xfId="205"/>
    <cellStyle name="HEADING1_Case" xfId="207"/>
    <cellStyle name="HEADING2" xfId="11"/>
    <cellStyle name="HEADING2 2" xfId="16"/>
    <cellStyle name="HEADING2 2 2" xfId="209"/>
    <cellStyle name="HEADING2 3" xfId="4411"/>
    <cellStyle name="HEADING2 4" xfId="208"/>
    <cellStyle name="HEADING2_Case" xfId="210"/>
    <cellStyle name="Historical" xfId="211"/>
    <cellStyle name="Historical 2" xfId="212"/>
    <cellStyle name="Hyperlink 2" xfId="213"/>
    <cellStyle name="Information" xfId="35398"/>
    <cellStyle name="Input" xfId="25" builtinId="20" customBuiltin="1"/>
    <cellStyle name="Input [yellow]" xfId="214"/>
    <cellStyle name="Input [yellow] 2" xfId="215"/>
    <cellStyle name="Input 10" xfId="216"/>
    <cellStyle name="Input 11" xfId="217"/>
    <cellStyle name="Input 12" xfId="218"/>
    <cellStyle name="Input 13" xfId="219"/>
    <cellStyle name="Input 14" xfId="220"/>
    <cellStyle name="Input 15" xfId="221"/>
    <cellStyle name="Input 16" xfId="222"/>
    <cellStyle name="Input 17" xfId="223"/>
    <cellStyle name="Input 18" xfId="224"/>
    <cellStyle name="Input 19" xfId="225"/>
    <cellStyle name="Input 2" xfId="226"/>
    <cellStyle name="Input 2 2" xfId="35427"/>
    <cellStyle name="Input 20" xfId="227"/>
    <cellStyle name="Input 21" xfId="228"/>
    <cellStyle name="Input 22" xfId="229"/>
    <cellStyle name="Input 23" xfId="230"/>
    <cellStyle name="Input 24" xfId="231"/>
    <cellStyle name="Input 25" xfId="232"/>
    <cellStyle name="Input 26" xfId="233"/>
    <cellStyle name="Input 27" xfId="234"/>
    <cellStyle name="Input 28" xfId="235"/>
    <cellStyle name="Input 29" xfId="236"/>
    <cellStyle name="Input 3" xfId="237"/>
    <cellStyle name="Input 30" xfId="238"/>
    <cellStyle name="Input 31" xfId="239"/>
    <cellStyle name="Input 32" xfId="240"/>
    <cellStyle name="Input 33" xfId="241"/>
    <cellStyle name="Input 34" xfId="242"/>
    <cellStyle name="Input 35" xfId="243"/>
    <cellStyle name="Input 36" xfId="35399"/>
    <cellStyle name="Input 37" xfId="35424"/>
    <cellStyle name="Input 38" xfId="35434"/>
    <cellStyle name="Input 39" xfId="35435"/>
    <cellStyle name="Input 4" xfId="244"/>
    <cellStyle name="Input 40" xfId="35433"/>
    <cellStyle name="Input 41" xfId="35444"/>
    <cellStyle name="Input 42" xfId="35445"/>
    <cellStyle name="Input 43" xfId="35443"/>
    <cellStyle name="Input 5" xfId="245"/>
    <cellStyle name="Input 6" xfId="246"/>
    <cellStyle name="Input 7" xfId="247"/>
    <cellStyle name="Input 8" xfId="248"/>
    <cellStyle name="Input 9" xfId="249"/>
    <cellStyle name="InputPositive" xfId="250"/>
    <cellStyle name="Integers" xfId="35400"/>
    <cellStyle name="Integers 2" xfId="35401"/>
    <cellStyle name="LabelIntersect" xfId="35402"/>
    <cellStyle name="LabelLeft" xfId="35403"/>
    <cellStyle name="LabelTop" xfId="35404"/>
    <cellStyle name="Linked Cell" xfId="28" builtinId="24" customBuiltin="1"/>
    <cellStyle name="Linked Cell 2" xfId="251"/>
    <cellStyle name="Linked Cell 3" xfId="252"/>
    <cellStyle name="N" xfId="35405"/>
    <cellStyle name="N 2" xfId="35406"/>
    <cellStyle name="Neutral" xfId="24" builtinId="28" customBuiltin="1"/>
    <cellStyle name="Neutral 2" xfId="253"/>
    <cellStyle name="Neutral 3" xfId="254"/>
    <cellStyle name="Normal" xfId="0" builtinId="0"/>
    <cellStyle name="Normal - Style1" xfId="255"/>
    <cellStyle name="Normal 10" xfId="256"/>
    <cellStyle name="Normal 10 2" xfId="257"/>
    <cellStyle name="Normal 10 2 2" xfId="704"/>
    <cellStyle name="Normal 10 3" xfId="258"/>
    <cellStyle name="Normal 10 3 2" xfId="259"/>
    <cellStyle name="Normal 10 4" xfId="260"/>
    <cellStyle name="Normal 100" xfId="261"/>
    <cellStyle name="Normal 100 10" xfId="13534"/>
    <cellStyle name="Normal 100 10 2" xfId="29914"/>
    <cellStyle name="Normal 100 11" xfId="4412"/>
    <cellStyle name="Normal 100 11 2" xfId="20825"/>
    <cellStyle name="Normal 100 12" xfId="17184"/>
    <cellStyle name="Normal 100 13" xfId="33561"/>
    <cellStyle name="Normal 100 2" xfId="792"/>
    <cellStyle name="Normal 100 2 10" xfId="4492"/>
    <cellStyle name="Normal 100 2 10 2" xfId="20901"/>
    <cellStyle name="Normal 100 2 11" xfId="17263"/>
    <cellStyle name="Normal 100 2 12" xfId="33562"/>
    <cellStyle name="Normal 100 2 2" xfId="952"/>
    <cellStyle name="Normal 100 2 2 10" xfId="17410"/>
    <cellStyle name="Normal 100 2 2 11" xfId="33563"/>
    <cellStyle name="Normal 100 2 2 2" xfId="1038"/>
    <cellStyle name="Normal 100 2 2 2 2" xfId="1952"/>
    <cellStyle name="Normal 100 2 2 2 2 2" xfId="3775"/>
    <cellStyle name="Normal 100 2 2 2 2 2 2" xfId="12930"/>
    <cellStyle name="Normal 100 2 2 2 2 2 2 2" xfId="29312"/>
    <cellStyle name="Normal 100 2 2 2 2 2 3" xfId="16571"/>
    <cellStyle name="Normal 100 2 2 2 2 2 3 2" xfId="32949"/>
    <cellStyle name="Normal 100 2 2 2 2 2 4" xfId="9291"/>
    <cellStyle name="Normal 100 2 2 2 2 2 4 2" xfId="25675"/>
    <cellStyle name="Normal 100 2 2 2 2 2 5" xfId="20222"/>
    <cellStyle name="Normal 100 2 2 2 2 3" xfId="7470"/>
    <cellStyle name="Normal 100 2 2 2 2 3 2" xfId="23854"/>
    <cellStyle name="Normal 100 2 2 2 2 4" xfId="11109"/>
    <cellStyle name="Normal 100 2 2 2 2 4 2" xfId="27491"/>
    <cellStyle name="Normal 100 2 2 2 2 5" xfId="14750"/>
    <cellStyle name="Normal 100 2 2 2 2 5 2" xfId="31128"/>
    <cellStyle name="Normal 100 2 2 2 2 6" xfId="5630"/>
    <cellStyle name="Normal 100 2 2 2 2 6 2" xfId="22039"/>
    <cellStyle name="Normal 100 2 2 2 2 7" xfId="18401"/>
    <cellStyle name="Normal 100 2 2 2 2 8" xfId="34768"/>
    <cellStyle name="Normal 100 2 2 2 3" xfId="2867"/>
    <cellStyle name="Normal 100 2 2 2 3 2" xfId="12022"/>
    <cellStyle name="Normal 100 2 2 2 3 2 2" xfId="28404"/>
    <cellStyle name="Normal 100 2 2 2 3 3" xfId="15663"/>
    <cellStyle name="Normal 100 2 2 2 3 3 2" xfId="32041"/>
    <cellStyle name="Normal 100 2 2 2 3 4" xfId="8383"/>
    <cellStyle name="Normal 100 2 2 2 3 4 2" xfId="24767"/>
    <cellStyle name="Normal 100 2 2 2 3 5" xfId="19314"/>
    <cellStyle name="Normal 100 2 2 2 4" xfId="6562"/>
    <cellStyle name="Normal 100 2 2 2 4 2" xfId="22946"/>
    <cellStyle name="Normal 100 2 2 2 5" xfId="10201"/>
    <cellStyle name="Normal 100 2 2 2 5 2" xfId="26583"/>
    <cellStyle name="Normal 100 2 2 2 6" xfId="13842"/>
    <cellStyle name="Normal 100 2 2 2 6 2" xfId="30220"/>
    <cellStyle name="Normal 100 2 2 2 7" xfId="4722"/>
    <cellStyle name="Normal 100 2 2 2 7 2" xfId="21131"/>
    <cellStyle name="Normal 100 2 2 2 8" xfId="17493"/>
    <cellStyle name="Normal 100 2 2 2 9" xfId="33860"/>
    <cellStyle name="Normal 100 2 2 3" xfId="1349"/>
    <cellStyle name="Normal 100 2 2 3 2" xfId="2263"/>
    <cellStyle name="Normal 100 2 2 3 2 2" xfId="4086"/>
    <cellStyle name="Normal 100 2 2 3 2 2 2" xfId="13241"/>
    <cellStyle name="Normal 100 2 2 3 2 2 2 2" xfId="29623"/>
    <cellStyle name="Normal 100 2 2 3 2 2 3" xfId="16882"/>
    <cellStyle name="Normal 100 2 2 3 2 2 3 2" xfId="33260"/>
    <cellStyle name="Normal 100 2 2 3 2 2 4" xfId="9602"/>
    <cellStyle name="Normal 100 2 2 3 2 2 4 2" xfId="25986"/>
    <cellStyle name="Normal 100 2 2 3 2 2 5" xfId="20533"/>
    <cellStyle name="Normal 100 2 2 3 2 3" xfId="7781"/>
    <cellStyle name="Normal 100 2 2 3 2 3 2" xfId="24165"/>
    <cellStyle name="Normal 100 2 2 3 2 4" xfId="11420"/>
    <cellStyle name="Normal 100 2 2 3 2 4 2" xfId="27802"/>
    <cellStyle name="Normal 100 2 2 3 2 5" xfId="15061"/>
    <cellStyle name="Normal 100 2 2 3 2 5 2" xfId="31439"/>
    <cellStyle name="Normal 100 2 2 3 2 6" xfId="5941"/>
    <cellStyle name="Normal 100 2 2 3 2 6 2" xfId="22350"/>
    <cellStyle name="Normal 100 2 2 3 2 7" xfId="18712"/>
    <cellStyle name="Normal 100 2 2 3 2 8" xfId="35079"/>
    <cellStyle name="Normal 100 2 2 3 3" xfId="3178"/>
    <cellStyle name="Normal 100 2 2 3 3 2" xfId="12333"/>
    <cellStyle name="Normal 100 2 2 3 3 2 2" xfId="28715"/>
    <cellStyle name="Normal 100 2 2 3 3 3" xfId="15974"/>
    <cellStyle name="Normal 100 2 2 3 3 3 2" xfId="32352"/>
    <cellStyle name="Normal 100 2 2 3 3 4" xfId="8694"/>
    <cellStyle name="Normal 100 2 2 3 3 4 2" xfId="25078"/>
    <cellStyle name="Normal 100 2 2 3 3 5" xfId="19625"/>
    <cellStyle name="Normal 100 2 2 3 4" xfId="6873"/>
    <cellStyle name="Normal 100 2 2 3 4 2" xfId="23257"/>
    <cellStyle name="Normal 100 2 2 3 5" xfId="10512"/>
    <cellStyle name="Normal 100 2 2 3 5 2" xfId="26894"/>
    <cellStyle name="Normal 100 2 2 3 6" xfId="14153"/>
    <cellStyle name="Normal 100 2 2 3 6 2" xfId="30531"/>
    <cellStyle name="Normal 100 2 2 3 7" xfId="5033"/>
    <cellStyle name="Normal 100 2 2 3 7 2" xfId="21442"/>
    <cellStyle name="Normal 100 2 2 3 8" xfId="17804"/>
    <cellStyle name="Normal 100 2 2 3 9" xfId="34171"/>
    <cellStyle name="Normal 100 2 2 4" xfId="1869"/>
    <cellStyle name="Normal 100 2 2 4 2" xfId="3692"/>
    <cellStyle name="Normal 100 2 2 4 2 2" xfId="12847"/>
    <cellStyle name="Normal 100 2 2 4 2 2 2" xfId="29229"/>
    <cellStyle name="Normal 100 2 2 4 2 3" xfId="16488"/>
    <cellStyle name="Normal 100 2 2 4 2 3 2" xfId="32866"/>
    <cellStyle name="Normal 100 2 2 4 2 4" xfId="9208"/>
    <cellStyle name="Normal 100 2 2 4 2 4 2" xfId="25592"/>
    <cellStyle name="Normal 100 2 2 4 2 5" xfId="20139"/>
    <cellStyle name="Normal 100 2 2 4 3" xfId="7387"/>
    <cellStyle name="Normal 100 2 2 4 3 2" xfId="23771"/>
    <cellStyle name="Normal 100 2 2 4 4" xfId="11026"/>
    <cellStyle name="Normal 100 2 2 4 4 2" xfId="27408"/>
    <cellStyle name="Normal 100 2 2 4 5" xfId="14667"/>
    <cellStyle name="Normal 100 2 2 4 5 2" xfId="31045"/>
    <cellStyle name="Normal 100 2 2 4 6" xfId="5547"/>
    <cellStyle name="Normal 100 2 2 4 6 2" xfId="21956"/>
    <cellStyle name="Normal 100 2 2 4 7" xfId="18318"/>
    <cellStyle name="Normal 100 2 2 4 8" xfId="34685"/>
    <cellStyle name="Normal 100 2 2 5" xfId="2568"/>
    <cellStyle name="Normal 100 2 2 5 2" xfId="11725"/>
    <cellStyle name="Normal 100 2 2 5 2 2" xfId="28107"/>
    <cellStyle name="Normal 100 2 2 5 3" xfId="15366"/>
    <cellStyle name="Normal 100 2 2 5 3 2" xfId="31744"/>
    <cellStyle name="Normal 100 2 2 5 4" xfId="8086"/>
    <cellStyle name="Normal 100 2 2 5 4 2" xfId="24470"/>
    <cellStyle name="Normal 100 2 2 5 5" xfId="19017"/>
    <cellStyle name="Normal 100 2 2 6" xfId="6479"/>
    <cellStyle name="Normal 100 2 2 6 2" xfId="22863"/>
    <cellStyle name="Normal 100 2 2 7" xfId="10118"/>
    <cellStyle name="Normal 100 2 2 7 2" xfId="26500"/>
    <cellStyle name="Normal 100 2 2 8" xfId="13759"/>
    <cellStyle name="Normal 100 2 2 8 2" xfId="30137"/>
    <cellStyle name="Normal 100 2 2 9" xfId="4639"/>
    <cellStyle name="Normal 100 2 2 9 2" xfId="21048"/>
    <cellStyle name="Normal 100 2 3" xfId="1037"/>
    <cellStyle name="Normal 100 2 3 2" xfId="1951"/>
    <cellStyle name="Normal 100 2 3 2 2" xfId="3774"/>
    <cellStyle name="Normal 100 2 3 2 2 2" xfId="12929"/>
    <cellStyle name="Normal 100 2 3 2 2 2 2" xfId="29311"/>
    <cellStyle name="Normal 100 2 3 2 2 3" xfId="16570"/>
    <cellStyle name="Normal 100 2 3 2 2 3 2" xfId="32948"/>
    <cellStyle name="Normal 100 2 3 2 2 4" xfId="9290"/>
    <cellStyle name="Normal 100 2 3 2 2 4 2" xfId="25674"/>
    <cellStyle name="Normal 100 2 3 2 2 5" xfId="20221"/>
    <cellStyle name="Normal 100 2 3 2 3" xfId="7469"/>
    <cellStyle name="Normal 100 2 3 2 3 2" xfId="23853"/>
    <cellStyle name="Normal 100 2 3 2 4" xfId="11108"/>
    <cellStyle name="Normal 100 2 3 2 4 2" xfId="27490"/>
    <cellStyle name="Normal 100 2 3 2 5" xfId="14749"/>
    <cellStyle name="Normal 100 2 3 2 5 2" xfId="31127"/>
    <cellStyle name="Normal 100 2 3 2 6" xfId="5629"/>
    <cellStyle name="Normal 100 2 3 2 6 2" xfId="22038"/>
    <cellStyle name="Normal 100 2 3 2 7" xfId="18400"/>
    <cellStyle name="Normal 100 2 3 2 8" xfId="34767"/>
    <cellStyle name="Normal 100 2 3 3" xfId="2866"/>
    <cellStyle name="Normal 100 2 3 3 2" xfId="12021"/>
    <cellStyle name="Normal 100 2 3 3 2 2" xfId="28403"/>
    <cellStyle name="Normal 100 2 3 3 3" xfId="15662"/>
    <cellStyle name="Normal 100 2 3 3 3 2" xfId="32040"/>
    <cellStyle name="Normal 100 2 3 3 4" xfId="8382"/>
    <cellStyle name="Normal 100 2 3 3 4 2" xfId="24766"/>
    <cellStyle name="Normal 100 2 3 3 5" xfId="19313"/>
    <cellStyle name="Normal 100 2 3 4" xfId="6561"/>
    <cellStyle name="Normal 100 2 3 4 2" xfId="22945"/>
    <cellStyle name="Normal 100 2 3 5" xfId="10200"/>
    <cellStyle name="Normal 100 2 3 5 2" xfId="26582"/>
    <cellStyle name="Normal 100 2 3 6" xfId="13841"/>
    <cellStyle name="Normal 100 2 3 6 2" xfId="30219"/>
    <cellStyle name="Normal 100 2 3 7" xfId="4721"/>
    <cellStyle name="Normal 100 2 3 7 2" xfId="21130"/>
    <cellStyle name="Normal 100 2 3 8" xfId="17492"/>
    <cellStyle name="Normal 100 2 3 9" xfId="33859"/>
    <cellStyle name="Normal 100 2 4" xfId="1348"/>
    <cellStyle name="Normal 100 2 4 2" xfId="2262"/>
    <cellStyle name="Normal 100 2 4 2 2" xfId="4085"/>
    <cellStyle name="Normal 100 2 4 2 2 2" xfId="13240"/>
    <cellStyle name="Normal 100 2 4 2 2 2 2" xfId="29622"/>
    <cellStyle name="Normal 100 2 4 2 2 3" xfId="16881"/>
    <cellStyle name="Normal 100 2 4 2 2 3 2" xfId="33259"/>
    <cellStyle name="Normal 100 2 4 2 2 4" xfId="9601"/>
    <cellStyle name="Normal 100 2 4 2 2 4 2" xfId="25985"/>
    <cellStyle name="Normal 100 2 4 2 2 5" xfId="20532"/>
    <cellStyle name="Normal 100 2 4 2 3" xfId="7780"/>
    <cellStyle name="Normal 100 2 4 2 3 2" xfId="24164"/>
    <cellStyle name="Normal 100 2 4 2 4" xfId="11419"/>
    <cellStyle name="Normal 100 2 4 2 4 2" xfId="27801"/>
    <cellStyle name="Normal 100 2 4 2 5" xfId="15060"/>
    <cellStyle name="Normal 100 2 4 2 5 2" xfId="31438"/>
    <cellStyle name="Normal 100 2 4 2 6" xfId="5940"/>
    <cellStyle name="Normal 100 2 4 2 6 2" xfId="22349"/>
    <cellStyle name="Normal 100 2 4 2 7" xfId="18711"/>
    <cellStyle name="Normal 100 2 4 2 8" xfId="35078"/>
    <cellStyle name="Normal 100 2 4 3" xfId="3177"/>
    <cellStyle name="Normal 100 2 4 3 2" xfId="12332"/>
    <cellStyle name="Normal 100 2 4 3 2 2" xfId="28714"/>
    <cellStyle name="Normal 100 2 4 3 3" xfId="15973"/>
    <cellStyle name="Normal 100 2 4 3 3 2" xfId="32351"/>
    <cellStyle name="Normal 100 2 4 3 4" xfId="8693"/>
    <cellStyle name="Normal 100 2 4 3 4 2" xfId="25077"/>
    <cellStyle name="Normal 100 2 4 3 5" xfId="19624"/>
    <cellStyle name="Normal 100 2 4 4" xfId="6872"/>
    <cellStyle name="Normal 100 2 4 4 2" xfId="23256"/>
    <cellStyle name="Normal 100 2 4 5" xfId="10511"/>
    <cellStyle name="Normal 100 2 4 5 2" xfId="26893"/>
    <cellStyle name="Normal 100 2 4 6" xfId="14152"/>
    <cellStyle name="Normal 100 2 4 6 2" xfId="30530"/>
    <cellStyle name="Normal 100 2 4 7" xfId="5032"/>
    <cellStyle name="Normal 100 2 4 7 2" xfId="21441"/>
    <cellStyle name="Normal 100 2 4 8" xfId="17803"/>
    <cellStyle name="Normal 100 2 4 9" xfId="34170"/>
    <cellStyle name="Normal 100 2 5" xfId="1722"/>
    <cellStyle name="Normal 100 2 5 2" xfId="3545"/>
    <cellStyle name="Normal 100 2 5 2 2" xfId="12700"/>
    <cellStyle name="Normal 100 2 5 2 2 2" xfId="29082"/>
    <cellStyle name="Normal 100 2 5 2 3" xfId="16341"/>
    <cellStyle name="Normal 100 2 5 2 3 2" xfId="32719"/>
    <cellStyle name="Normal 100 2 5 2 4" xfId="9061"/>
    <cellStyle name="Normal 100 2 5 2 4 2" xfId="25445"/>
    <cellStyle name="Normal 100 2 5 2 5" xfId="19992"/>
    <cellStyle name="Normal 100 2 5 3" xfId="7240"/>
    <cellStyle name="Normal 100 2 5 3 2" xfId="23624"/>
    <cellStyle name="Normal 100 2 5 4" xfId="10879"/>
    <cellStyle name="Normal 100 2 5 4 2" xfId="27261"/>
    <cellStyle name="Normal 100 2 5 5" xfId="14520"/>
    <cellStyle name="Normal 100 2 5 5 2" xfId="30898"/>
    <cellStyle name="Normal 100 2 5 6" xfId="5400"/>
    <cellStyle name="Normal 100 2 5 6 2" xfId="21809"/>
    <cellStyle name="Normal 100 2 5 7" xfId="18171"/>
    <cellStyle name="Normal 100 2 5 8" xfId="34538"/>
    <cellStyle name="Normal 100 2 6" xfId="2567"/>
    <cellStyle name="Normal 100 2 6 2" xfId="11724"/>
    <cellStyle name="Normal 100 2 6 2 2" xfId="28106"/>
    <cellStyle name="Normal 100 2 6 3" xfId="15365"/>
    <cellStyle name="Normal 100 2 6 3 2" xfId="31743"/>
    <cellStyle name="Normal 100 2 6 4" xfId="8085"/>
    <cellStyle name="Normal 100 2 6 4 2" xfId="24469"/>
    <cellStyle name="Normal 100 2 6 5" xfId="19016"/>
    <cellStyle name="Normal 100 2 7" xfId="6332"/>
    <cellStyle name="Normal 100 2 7 2" xfId="22716"/>
    <cellStyle name="Normal 100 2 8" xfId="9971"/>
    <cellStyle name="Normal 100 2 8 2" xfId="26353"/>
    <cellStyle name="Normal 100 2 9" xfId="13612"/>
    <cellStyle name="Normal 100 2 9 2" xfId="29990"/>
    <cellStyle name="Normal 100 3" xfId="874"/>
    <cellStyle name="Normal 100 3 10" xfId="17333"/>
    <cellStyle name="Normal 100 3 11" xfId="33564"/>
    <cellStyle name="Normal 100 3 2" xfId="1039"/>
    <cellStyle name="Normal 100 3 2 2" xfId="1953"/>
    <cellStyle name="Normal 100 3 2 2 2" xfId="3776"/>
    <cellStyle name="Normal 100 3 2 2 2 2" xfId="12931"/>
    <cellStyle name="Normal 100 3 2 2 2 2 2" xfId="29313"/>
    <cellStyle name="Normal 100 3 2 2 2 3" xfId="16572"/>
    <cellStyle name="Normal 100 3 2 2 2 3 2" xfId="32950"/>
    <cellStyle name="Normal 100 3 2 2 2 4" xfId="9292"/>
    <cellStyle name="Normal 100 3 2 2 2 4 2" xfId="25676"/>
    <cellStyle name="Normal 100 3 2 2 2 5" xfId="20223"/>
    <cellStyle name="Normal 100 3 2 2 3" xfId="7471"/>
    <cellStyle name="Normal 100 3 2 2 3 2" xfId="23855"/>
    <cellStyle name="Normal 100 3 2 2 4" xfId="11110"/>
    <cellStyle name="Normal 100 3 2 2 4 2" xfId="27492"/>
    <cellStyle name="Normal 100 3 2 2 5" xfId="14751"/>
    <cellStyle name="Normal 100 3 2 2 5 2" xfId="31129"/>
    <cellStyle name="Normal 100 3 2 2 6" xfId="5631"/>
    <cellStyle name="Normal 100 3 2 2 6 2" xfId="22040"/>
    <cellStyle name="Normal 100 3 2 2 7" xfId="18402"/>
    <cellStyle name="Normal 100 3 2 2 8" xfId="34769"/>
    <cellStyle name="Normal 100 3 2 3" xfId="2868"/>
    <cellStyle name="Normal 100 3 2 3 2" xfId="12023"/>
    <cellStyle name="Normal 100 3 2 3 2 2" xfId="28405"/>
    <cellStyle name="Normal 100 3 2 3 3" xfId="15664"/>
    <cellStyle name="Normal 100 3 2 3 3 2" xfId="32042"/>
    <cellStyle name="Normal 100 3 2 3 4" xfId="8384"/>
    <cellStyle name="Normal 100 3 2 3 4 2" xfId="24768"/>
    <cellStyle name="Normal 100 3 2 3 5" xfId="19315"/>
    <cellStyle name="Normal 100 3 2 4" xfId="6563"/>
    <cellStyle name="Normal 100 3 2 4 2" xfId="22947"/>
    <cellStyle name="Normal 100 3 2 5" xfId="10202"/>
    <cellStyle name="Normal 100 3 2 5 2" xfId="26584"/>
    <cellStyle name="Normal 100 3 2 6" xfId="13843"/>
    <cellStyle name="Normal 100 3 2 6 2" xfId="30221"/>
    <cellStyle name="Normal 100 3 2 7" xfId="4723"/>
    <cellStyle name="Normal 100 3 2 7 2" xfId="21132"/>
    <cellStyle name="Normal 100 3 2 8" xfId="17494"/>
    <cellStyle name="Normal 100 3 2 9" xfId="33861"/>
    <cellStyle name="Normal 100 3 3" xfId="1350"/>
    <cellStyle name="Normal 100 3 3 2" xfId="2264"/>
    <cellStyle name="Normal 100 3 3 2 2" xfId="4087"/>
    <cellStyle name="Normal 100 3 3 2 2 2" xfId="13242"/>
    <cellStyle name="Normal 100 3 3 2 2 2 2" xfId="29624"/>
    <cellStyle name="Normal 100 3 3 2 2 3" xfId="16883"/>
    <cellStyle name="Normal 100 3 3 2 2 3 2" xfId="33261"/>
    <cellStyle name="Normal 100 3 3 2 2 4" xfId="9603"/>
    <cellStyle name="Normal 100 3 3 2 2 4 2" xfId="25987"/>
    <cellStyle name="Normal 100 3 3 2 2 5" xfId="20534"/>
    <cellStyle name="Normal 100 3 3 2 3" xfId="7782"/>
    <cellStyle name="Normal 100 3 3 2 3 2" xfId="24166"/>
    <cellStyle name="Normal 100 3 3 2 4" xfId="11421"/>
    <cellStyle name="Normal 100 3 3 2 4 2" xfId="27803"/>
    <cellStyle name="Normal 100 3 3 2 5" xfId="15062"/>
    <cellStyle name="Normal 100 3 3 2 5 2" xfId="31440"/>
    <cellStyle name="Normal 100 3 3 2 6" xfId="5942"/>
    <cellStyle name="Normal 100 3 3 2 6 2" xfId="22351"/>
    <cellStyle name="Normal 100 3 3 2 7" xfId="18713"/>
    <cellStyle name="Normal 100 3 3 2 8" xfId="35080"/>
    <cellStyle name="Normal 100 3 3 3" xfId="3179"/>
    <cellStyle name="Normal 100 3 3 3 2" xfId="12334"/>
    <cellStyle name="Normal 100 3 3 3 2 2" xfId="28716"/>
    <cellStyle name="Normal 100 3 3 3 3" xfId="15975"/>
    <cellStyle name="Normal 100 3 3 3 3 2" xfId="32353"/>
    <cellStyle name="Normal 100 3 3 3 4" xfId="8695"/>
    <cellStyle name="Normal 100 3 3 3 4 2" xfId="25079"/>
    <cellStyle name="Normal 100 3 3 3 5" xfId="19626"/>
    <cellStyle name="Normal 100 3 3 4" xfId="6874"/>
    <cellStyle name="Normal 100 3 3 4 2" xfId="23258"/>
    <cellStyle name="Normal 100 3 3 5" xfId="10513"/>
    <cellStyle name="Normal 100 3 3 5 2" xfId="26895"/>
    <cellStyle name="Normal 100 3 3 6" xfId="14154"/>
    <cellStyle name="Normal 100 3 3 6 2" xfId="30532"/>
    <cellStyle name="Normal 100 3 3 7" xfId="5034"/>
    <cellStyle name="Normal 100 3 3 7 2" xfId="21443"/>
    <cellStyle name="Normal 100 3 3 8" xfId="17805"/>
    <cellStyle name="Normal 100 3 3 9" xfId="34172"/>
    <cellStyle name="Normal 100 3 4" xfId="1792"/>
    <cellStyle name="Normal 100 3 4 2" xfId="3615"/>
    <cellStyle name="Normal 100 3 4 2 2" xfId="12770"/>
    <cellStyle name="Normal 100 3 4 2 2 2" xfId="29152"/>
    <cellStyle name="Normal 100 3 4 2 3" xfId="16411"/>
    <cellStyle name="Normal 100 3 4 2 3 2" xfId="32789"/>
    <cellStyle name="Normal 100 3 4 2 4" xfId="9131"/>
    <cellStyle name="Normal 100 3 4 2 4 2" xfId="25515"/>
    <cellStyle name="Normal 100 3 4 2 5" xfId="20062"/>
    <cellStyle name="Normal 100 3 4 3" xfId="7310"/>
    <cellStyle name="Normal 100 3 4 3 2" xfId="23694"/>
    <cellStyle name="Normal 100 3 4 4" xfId="10949"/>
    <cellStyle name="Normal 100 3 4 4 2" xfId="27331"/>
    <cellStyle name="Normal 100 3 4 5" xfId="14590"/>
    <cellStyle name="Normal 100 3 4 5 2" xfId="30968"/>
    <cellStyle name="Normal 100 3 4 6" xfId="5470"/>
    <cellStyle name="Normal 100 3 4 6 2" xfId="21879"/>
    <cellStyle name="Normal 100 3 4 7" xfId="18241"/>
    <cellStyle name="Normal 100 3 4 8" xfId="34608"/>
    <cellStyle name="Normal 100 3 5" xfId="2569"/>
    <cellStyle name="Normal 100 3 5 2" xfId="11726"/>
    <cellStyle name="Normal 100 3 5 2 2" xfId="28108"/>
    <cellStyle name="Normal 100 3 5 3" xfId="15367"/>
    <cellStyle name="Normal 100 3 5 3 2" xfId="31745"/>
    <cellStyle name="Normal 100 3 5 4" xfId="8087"/>
    <cellStyle name="Normal 100 3 5 4 2" xfId="24471"/>
    <cellStyle name="Normal 100 3 5 5" xfId="19018"/>
    <cellStyle name="Normal 100 3 6" xfId="6402"/>
    <cellStyle name="Normal 100 3 6 2" xfId="22786"/>
    <cellStyle name="Normal 100 3 7" xfId="10041"/>
    <cellStyle name="Normal 100 3 7 2" xfId="26423"/>
    <cellStyle name="Normal 100 3 8" xfId="13682"/>
    <cellStyle name="Normal 100 3 8 2" xfId="30060"/>
    <cellStyle name="Normal 100 3 9" xfId="4562"/>
    <cellStyle name="Normal 100 3 9 2" xfId="20971"/>
    <cellStyle name="Normal 100 4" xfId="1036"/>
    <cellStyle name="Normal 100 4 2" xfId="1950"/>
    <cellStyle name="Normal 100 4 2 2" xfId="3773"/>
    <cellStyle name="Normal 100 4 2 2 2" xfId="12928"/>
    <cellStyle name="Normal 100 4 2 2 2 2" xfId="29310"/>
    <cellStyle name="Normal 100 4 2 2 3" xfId="16569"/>
    <cellStyle name="Normal 100 4 2 2 3 2" xfId="32947"/>
    <cellStyle name="Normal 100 4 2 2 4" xfId="9289"/>
    <cellStyle name="Normal 100 4 2 2 4 2" xfId="25673"/>
    <cellStyle name="Normal 100 4 2 2 5" xfId="20220"/>
    <cellStyle name="Normal 100 4 2 3" xfId="7468"/>
    <cellStyle name="Normal 100 4 2 3 2" xfId="23852"/>
    <cellStyle name="Normal 100 4 2 4" xfId="11107"/>
    <cellStyle name="Normal 100 4 2 4 2" xfId="27489"/>
    <cellStyle name="Normal 100 4 2 5" xfId="14748"/>
    <cellStyle name="Normal 100 4 2 5 2" xfId="31126"/>
    <cellStyle name="Normal 100 4 2 6" xfId="5628"/>
    <cellStyle name="Normal 100 4 2 6 2" xfId="22037"/>
    <cellStyle name="Normal 100 4 2 7" xfId="18399"/>
    <cellStyle name="Normal 100 4 2 8" xfId="34766"/>
    <cellStyle name="Normal 100 4 3" xfId="2865"/>
    <cellStyle name="Normal 100 4 3 2" xfId="12020"/>
    <cellStyle name="Normal 100 4 3 2 2" xfId="28402"/>
    <cellStyle name="Normal 100 4 3 3" xfId="15661"/>
    <cellStyle name="Normal 100 4 3 3 2" xfId="32039"/>
    <cellStyle name="Normal 100 4 3 4" xfId="8381"/>
    <cellStyle name="Normal 100 4 3 4 2" xfId="24765"/>
    <cellStyle name="Normal 100 4 3 5" xfId="19312"/>
    <cellStyle name="Normal 100 4 4" xfId="6560"/>
    <cellStyle name="Normal 100 4 4 2" xfId="22944"/>
    <cellStyle name="Normal 100 4 5" xfId="10199"/>
    <cellStyle name="Normal 100 4 5 2" xfId="26581"/>
    <cellStyle name="Normal 100 4 6" xfId="13840"/>
    <cellStyle name="Normal 100 4 6 2" xfId="30218"/>
    <cellStyle name="Normal 100 4 7" xfId="4720"/>
    <cellStyle name="Normal 100 4 7 2" xfId="21129"/>
    <cellStyle name="Normal 100 4 8" xfId="17491"/>
    <cellStyle name="Normal 100 4 9" xfId="33858"/>
    <cellStyle name="Normal 100 5" xfId="1347"/>
    <cellStyle name="Normal 100 5 2" xfId="2261"/>
    <cellStyle name="Normal 100 5 2 2" xfId="4084"/>
    <cellStyle name="Normal 100 5 2 2 2" xfId="13239"/>
    <cellStyle name="Normal 100 5 2 2 2 2" xfId="29621"/>
    <cellStyle name="Normal 100 5 2 2 3" xfId="16880"/>
    <cellStyle name="Normal 100 5 2 2 3 2" xfId="33258"/>
    <cellStyle name="Normal 100 5 2 2 4" xfId="9600"/>
    <cellStyle name="Normal 100 5 2 2 4 2" xfId="25984"/>
    <cellStyle name="Normal 100 5 2 2 5" xfId="20531"/>
    <cellStyle name="Normal 100 5 2 3" xfId="7779"/>
    <cellStyle name="Normal 100 5 2 3 2" xfId="24163"/>
    <cellStyle name="Normal 100 5 2 4" xfId="11418"/>
    <cellStyle name="Normal 100 5 2 4 2" xfId="27800"/>
    <cellStyle name="Normal 100 5 2 5" xfId="15059"/>
    <cellStyle name="Normal 100 5 2 5 2" xfId="31437"/>
    <cellStyle name="Normal 100 5 2 6" xfId="5939"/>
    <cellStyle name="Normal 100 5 2 6 2" xfId="22348"/>
    <cellStyle name="Normal 100 5 2 7" xfId="18710"/>
    <cellStyle name="Normal 100 5 2 8" xfId="35077"/>
    <cellStyle name="Normal 100 5 3" xfId="3176"/>
    <cellStyle name="Normal 100 5 3 2" xfId="12331"/>
    <cellStyle name="Normal 100 5 3 2 2" xfId="28713"/>
    <cellStyle name="Normal 100 5 3 3" xfId="15972"/>
    <cellStyle name="Normal 100 5 3 3 2" xfId="32350"/>
    <cellStyle name="Normal 100 5 3 4" xfId="8692"/>
    <cellStyle name="Normal 100 5 3 4 2" xfId="25076"/>
    <cellStyle name="Normal 100 5 3 5" xfId="19623"/>
    <cellStyle name="Normal 100 5 4" xfId="6871"/>
    <cellStyle name="Normal 100 5 4 2" xfId="23255"/>
    <cellStyle name="Normal 100 5 5" xfId="10510"/>
    <cellStyle name="Normal 100 5 5 2" xfId="26892"/>
    <cellStyle name="Normal 100 5 6" xfId="14151"/>
    <cellStyle name="Normal 100 5 6 2" xfId="30529"/>
    <cellStyle name="Normal 100 5 7" xfId="5031"/>
    <cellStyle name="Normal 100 5 7 2" xfId="21440"/>
    <cellStyle name="Normal 100 5 8" xfId="17802"/>
    <cellStyle name="Normal 100 5 9" xfId="34169"/>
    <cellStyle name="Normal 100 6" xfId="1645"/>
    <cellStyle name="Normal 100 6 2" xfId="3469"/>
    <cellStyle name="Normal 100 6 2 2" xfId="12624"/>
    <cellStyle name="Normal 100 6 2 2 2" xfId="29006"/>
    <cellStyle name="Normal 100 6 2 3" xfId="16265"/>
    <cellStyle name="Normal 100 6 2 3 2" xfId="32643"/>
    <cellStyle name="Normal 100 6 2 4" xfId="8985"/>
    <cellStyle name="Normal 100 6 2 4 2" xfId="25369"/>
    <cellStyle name="Normal 100 6 2 5" xfId="19916"/>
    <cellStyle name="Normal 100 6 3" xfId="7164"/>
    <cellStyle name="Normal 100 6 3 2" xfId="23548"/>
    <cellStyle name="Normal 100 6 4" xfId="10803"/>
    <cellStyle name="Normal 100 6 4 2" xfId="27185"/>
    <cellStyle name="Normal 100 6 5" xfId="14444"/>
    <cellStyle name="Normal 100 6 5 2" xfId="30822"/>
    <cellStyle name="Normal 100 6 6" xfId="5324"/>
    <cellStyle name="Normal 100 6 6 2" xfId="21733"/>
    <cellStyle name="Normal 100 6 7" xfId="18095"/>
    <cellStyle name="Normal 100 6 8" xfId="34462"/>
    <cellStyle name="Normal 100 7" xfId="2566"/>
    <cellStyle name="Normal 100 7 2" xfId="11723"/>
    <cellStyle name="Normal 100 7 2 2" xfId="28105"/>
    <cellStyle name="Normal 100 7 3" xfId="15364"/>
    <cellStyle name="Normal 100 7 3 2" xfId="31742"/>
    <cellStyle name="Normal 100 7 4" xfId="8084"/>
    <cellStyle name="Normal 100 7 4 2" xfId="24468"/>
    <cellStyle name="Normal 100 7 5" xfId="19015"/>
    <cellStyle name="Normal 100 8" xfId="6256"/>
    <cellStyle name="Normal 100 8 2" xfId="22640"/>
    <cellStyle name="Normal 100 9" xfId="9895"/>
    <cellStyle name="Normal 100 9 2" xfId="26277"/>
    <cellStyle name="Normal 101" xfId="262"/>
    <cellStyle name="Normal 101 10" xfId="13535"/>
    <cellStyle name="Normal 101 10 2" xfId="29915"/>
    <cellStyle name="Normal 101 11" xfId="4413"/>
    <cellStyle name="Normal 101 11 2" xfId="20826"/>
    <cellStyle name="Normal 101 12" xfId="17185"/>
    <cellStyle name="Normal 101 13" xfId="33565"/>
    <cellStyle name="Normal 101 2" xfId="793"/>
    <cellStyle name="Normal 101 2 10" xfId="4493"/>
    <cellStyle name="Normal 101 2 10 2" xfId="20902"/>
    <cellStyle name="Normal 101 2 11" xfId="17264"/>
    <cellStyle name="Normal 101 2 12" xfId="33566"/>
    <cellStyle name="Normal 101 2 2" xfId="953"/>
    <cellStyle name="Normal 101 2 2 10" xfId="17411"/>
    <cellStyle name="Normal 101 2 2 11" xfId="33567"/>
    <cellStyle name="Normal 101 2 2 2" xfId="1042"/>
    <cellStyle name="Normal 101 2 2 2 2" xfId="1956"/>
    <cellStyle name="Normal 101 2 2 2 2 2" xfId="3779"/>
    <cellStyle name="Normal 101 2 2 2 2 2 2" xfId="12934"/>
    <cellStyle name="Normal 101 2 2 2 2 2 2 2" xfId="29316"/>
    <cellStyle name="Normal 101 2 2 2 2 2 3" xfId="16575"/>
    <cellStyle name="Normal 101 2 2 2 2 2 3 2" xfId="32953"/>
    <cellStyle name="Normal 101 2 2 2 2 2 4" xfId="9295"/>
    <cellStyle name="Normal 101 2 2 2 2 2 4 2" xfId="25679"/>
    <cellStyle name="Normal 101 2 2 2 2 2 5" xfId="20226"/>
    <cellStyle name="Normal 101 2 2 2 2 3" xfId="7474"/>
    <cellStyle name="Normal 101 2 2 2 2 3 2" xfId="23858"/>
    <cellStyle name="Normal 101 2 2 2 2 4" xfId="11113"/>
    <cellStyle name="Normal 101 2 2 2 2 4 2" xfId="27495"/>
    <cellStyle name="Normal 101 2 2 2 2 5" xfId="14754"/>
    <cellStyle name="Normal 101 2 2 2 2 5 2" xfId="31132"/>
    <cellStyle name="Normal 101 2 2 2 2 6" xfId="5634"/>
    <cellStyle name="Normal 101 2 2 2 2 6 2" xfId="22043"/>
    <cellStyle name="Normal 101 2 2 2 2 7" xfId="18405"/>
    <cellStyle name="Normal 101 2 2 2 2 8" xfId="34772"/>
    <cellStyle name="Normal 101 2 2 2 3" xfId="2871"/>
    <cellStyle name="Normal 101 2 2 2 3 2" xfId="12026"/>
    <cellStyle name="Normal 101 2 2 2 3 2 2" xfId="28408"/>
    <cellStyle name="Normal 101 2 2 2 3 3" xfId="15667"/>
    <cellStyle name="Normal 101 2 2 2 3 3 2" xfId="32045"/>
    <cellStyle name="Normal 101 2 2 2 3 4" xfId="8387"/>
    <cellStyle name="Normal 101 2 2 2 3 4 2" xfId="24771"/>
    <cellStyle name="Normal 101 2 2 2 3 5" xfId="19318"/>
    <cellStyle name="Normal 101 2 2 2 4" xfId="6566"/>
    <cellStyle name="Normal 101 2 2 2 4 2" xfId="22950"/>
    <cellStyle name="Normal 101 2 2 2 5" xfId="10205"/>
    <cellStyle name="Normal 101 2 2 2 5 2" xfId="26587"/>
    <cellStyle name="Normal 101 2 2 2 6" xfId="13846"/>
    <cellStyle name="Normal 101 2 2 2 6 2" xfId="30224"/>
    <cellStyle name="Normal 101 2 2 2 7" xfId="4726"/>
    <cellStyle name="Normal 101 2 2 2 7 2" xfId="21135"/>
    <cellStyle name="Normal 101 2 2 2 8" xfId="17497"/>
    <cellStyle name="Normal 101 2 2 2 9" xfId="33864"/>
    <cellStyle name="Normal 101 2 2 3" xfId="1353"/>
    <cellStyle name="Normal 101 2 2 3 2" xfId="2267"/>
    <cellStyle name="Normal 101 2 2 3 2 2" xfId="4090"/>
    <cellStyle name="Normal 101 2 2 3 2 2 2" xfId="13245"/>
    <cellStyle name="Normal 101 2 2 3 2 2 2 2" xfId="29627"/>
    <cellStyle name="Normal 101 2 2 3 2 2 3" xfId="16886"/>
    <cellStyle name="Normal 101 2 2 3 2 2 3 2" xfId="33264"/>
    <cellStyle name="Normal 101 2 2 3 2 2 4" xfId="9606"/>
    <cellStyle name="Normal 101 2 2 3 2 2 4 2" xfId="25990"/>
    <cellStyle name="Normal 101 2 2 3 2 2 5" xfId="20537"/>
    <cellStyle name="Normal 101 2 2 3 2 3" xfId="7785"/>
    <cellStyle name="Normal 101 2 2 3 2 3 2" xfId="24169"/>
    <cellStyle name="Normal 101 2 2 3 2 4" xfId="11424"/>
    <cellStyle name="Normal 101 2 2 3 2 4 2" xfId="27806"/>
    <cellStyle name="Normal 101 2 2 3 2 5" xfId="15065"/>
    <cellStyle name="Normal 101 2 2 3 2 5 2" xfId="31443"/>
    <cellStyle name="Normal 101 2 2 3 2 6" xfId="5945"/>
    <cellStyle name="Normal 101 2 2 3 2 6 2" xfId="22354"/>
    <cellStyle name="Normal 101 2 2 3 2 7" xfId="18716"/>
    <cellStyle name="Normal 101 2 2 3 2 8" xfId="35083"/>
    <cellStyle name="Normal 101 2 2 3 3" xfId="3182"/>
    <cellStyle name="Normal 101 2 2 3 3 2" xfId="12337"/>
    <cellStyle name="Normal 101 2 2 3 3 2 2" xfId="28719"/>
    <cellStyle name="Normal 101 2 2 3 3 3" xfId="15978"/>
    <cellStyle name="Normal 101 2 2 3 3 3 2" xfId="32356"/>
    <cellStyle name="Normal 101 2 2 3 3 4" xfId="8698"/>
    <cellStyle name="Normal 101 2 2 3 3 4 2" xfId="25082"/>
    <cellStyle name="Normal 101 2 2 3 3 5" xfId="19629"/>
    <cellStyle name="Normal 101 2 2 3 4" xfId="6877"/>
    <cellStyle name="Normal 101 2 2 3 4 2" xfId="23261"/>
    <cellStyle name="Normal 101 2 2 3 5" xfId="10516"/>
    <cellStyle name="Normal 101 2 2 3 5 2" xfId="26898"/>
    <cellStyle name="Normal 101 2 2 3 6" xfId="14157"/>
    <cellStyle name="Normal 101 2 2 3 6 2" xfId="30535"/>
    <cellStyle name="Normal 101 2 2 3 7" xfId="5037"/>
    <cellStyle name="Normal 101 2 2 3 7 2" xfId="21446"/>
    <cellStyle name="Normal 101 2 2 3 8" xfId="17808"/>
    <cellStyle name="Normal 101 2 2 3 9" xfId="34175"/>
    <cellStyle name="Normal 101 2 2 4" xfId="1870"/>
    <cellStyle name="Normal 101 2 2 4 2" xfId="3693"/>
    <cellStyle name="Normal 101 2 2 4 2 2" xfId="12848"/>
    <cellStyle name="Normal 101 2 2 4 2 2 2" xfId="29230"/>
    <cellStyle name="Normal 101 2 2 4 2 3" xfId="16489"/>
    <cellStyle name="Normal 101 2 2 4 2 3 2" xfId="32867"/>
    <cellStyle name="Normal 101 2 2 4 2 4" xfId="9209"/>
    <cellStyle name="Normal 101 2 2 4 2 4 2" xfId="25593"/>
    <cellStyle name="Normal 101 2 2 4 2 5" xfId="20140"/>
    <cellStyle name="Normal 101 2 2 4 3" xfId="7388"/>
    <cellStyle name="Normal 101 2 2 4 3 2" xfId="23772"/>
    <cellStyle name="Normal 101 2 2 4 4" xfId="11027"/>
    <cellStyle name="Normal 101 2 2 4 4 2" xfId="27409"/>
    <cellStyle name="Normal 101 2 2 4 5" xfId="14668"/>
    <cellStyle name="Normal 101 2 2 4 5 2" xfId="31046"/>
    <cellStyle name="Normal 101 2 2 4 6" xfId="5548"/>
    <cellStyle name="Normal 101 2 2 4 6 2" xfId="21957"/>
    <cellStyle name="Normal 101 2 2 4 7" xfId="18319"/>
    <cellStyle name="Normal 101 2 2 4 8" xfId="34686"/>
    <cellStyle name="Normal 101 2 2 5" xfId="2572"/>
    <cellStyle name="Normal 101 2 2 5 2" xfId="11729"/>
    <cellStyle name="Normal 101 2 2 5 2 2" xfId="28111"/>
    <cellStyle name="Normal 101 2 2 5 3" xfId="15370"/>
    <cellStyle name="Normal 101 2 2 5 3 2" xfId="31748"/>
    <cellStyle name="Normal 101 2 2 5 4" xfId="8090"/>
    <cellStyle name="Normal 101 2 2 5 4 2" xfId="24474"/>
    <cellStyle name="Normal 101 2 2 5 5" xfId="19021"/>
    <cellStyle name="Normal 101 2 2 6" xfId="6480"/>
    <cellStyle name="Normal 101 2 2 6 2" xfId="22864"/>
    <cellStyle name="Normal 101 2 2 7" xfId="10119"/>
    <cellStyle name="Normal 101 2 2 7 2" xfId="26501"/>
    <cellStyle name="Normal 101 2 2 8" xfId="13760"/>
    <cellStyle name="Normal 101 2 2 8 2" xfId="30138"/>
    <cellStyle name="Normal 101 2 2 9" xfId="4640"/>
    <cellStyle name="Normal 101 2 2 9 2" xfId="21049"/>
    <cellStyle name="Normal 101 2 3" xfId="1041"/>
    <cellStyle name="Normal 101 2 3 2" xfId="1955"/>
    <cellStyle name="Normal 101 2 3 2 2" xfId="3778"/>
    <cellStyle name="Normal 101 2 3 2 2 2" xfId="12933"/>
    <cellStyle name="Normal 101 2 3 2 2 2 2" xfId="29315"/>
    <cellStyle name="Normal 101 2 3 2 2 3" xfId="16574"/>
    <cellStyle name="Normal 101 2 3 2 2 3 2" xfId="32952"/>
    <cellStyle name="Normal 101 2 3 2 2 4" xfId="9294"/>
    <cellStyle name="Normal 101 2 3 2 2 4 2" xfId="25678"/>
    <cellStyle name="Normal 101 2 3 2 2 5" xfId="20225"/>
    <cellStyle name="Normal 101 2 3 2 3" xfId="7473"/>
    <cellStyle name="Normal 101 2 3 2 3 2" xfId="23857"/>
    <cellStyle name="Normal 101 2 3 2 4" xfId="11112"/>
    <cellStyle name="Normal 101 2 3 2 4 2" xfId="27494"/>
    <cellStyle name="Normal 101 2 3 2 5" xfId="14753"/>
    <cellStyle name="Normal 101 2 3 2 5 2" xfId="31131"/>
    <cellStyle name="Normal 101 2 3 2 6" xfId="5633"/>
    <cellStyle name="Normal 101 2 3 2 6 2" xfId="22042"/>
    <cellStyle name="Normal 101 2 3 2 7" xfId="18404"/>
    <cellStyle name="Normal 101 2 3 2 8" xfId="34771"/>
    <cellStyle name="Normal 101 2 3 3" xfId="2870"/>
    <cellStyle name="Normal 101 2 3 3 2" xfId="12025"/>
    <cellStyle name="Normal 101 2 3 3 2 2" xfId="28407"/>
    <cellStyle name="Normal 101 2 3 3 3" xfId="15666"/>
    <cellStyle name="Normal 101 2 3 3 3 2" xfId="32044"/>
    <cellStyle name="Normal 101 2 3 3 4" xfId="8386"/>
    <cellStyle name="Normal 101 2 3 3 4 2" xfId="24770"/>
    <cellStyle name="Normal 101 2 3 3 5" xfId="19317"/>
    <cellStyle name="Normal 101 2 3 4" xfId="6565"/>
    <cellStyle name="Normal 101 2 3 4 2" xfId="22949"/>
    <cellStyle name="Normal 101 2 3 5" xfId="10204"/>
    <cellStyle name="Normal 101 2 3 5 2" xfId="26586"/>
    <cellStyle name="Normal 101 2 3 6" xfId="13845"/>
    <cellStyle name="Normal 101 2 3 6 2" xfId="30223"/>
    <cellStyle name="Normal 101 2 3 7" xfId="4725"/>
    <cellStyle name="Normal 101 2 3 7 2" xfId="21134"/>
    <cellStyle name="Normal 101 2 3 8" xfId="17496"/>
    <cellStyle name="Normal 101 2 3 9" xfId="33863"/>
    <cellStyle name="Normal 101 2 4" xfId="1352"/>
    <cellStyle name="Normal 101 2 4 2" xfId="2266"/>
    <cellStyle name="Normal 101 2 4 2 2" xfId="4089"/>
    <cellStyle name="Normal 101 2 4 2 2 2" xfId="13244"/>
    <cellStyle name="Normal 101 2 4 2 2 2 2" xfId="29626"/>
    <cellStyle name="Normal 101 2 4 2 2 3" xfId="16885"/>
    <cellStyle name="Normal 101 2 4 2 2 3 2" xfId="33263"/>
    <cellStyle name="Normal 101 2 4 2 2 4" xfId="9605"/>
    <cellStyle name="Normal 101 2 4 2 2 4 2" xfId="25989"/>
    <cellStyle name="Normal 101 2 4 2 2 5" xfId="20536"/>
    <cellStyle name="Normal 101 2 4 2 3" xfId="7784"/>
    <cellStyle name="Normal 101 2 4 2 3 2" xfId="24168"/>
    <cellStyle name="Normal 101 2 4 2 4" xfId="11423"/>
    <cellStyle name="Normal 101 2 4 2 4 2" xfId="27805"/>
    <cellStyle name="Normal 101 2 4 2 5" xfId="15064"/>
    <cellStyle name="Normal 101 2 4 2 5 2" xfId="31442"/>
    <cellStyle name="Normal 101 2 4 2 6" xfId="5944"/>
    <cellStyle name="Normal 101 2 4 2 6 2" xfId="22353"/>
    <cellStyle name="Normal 101 2 4 2 7" xfId="18715"/>
    <cellStyle name="Normal 101 2 4 2 8" xfId="35082"/>
    <cellStyle name="Normal 101 2 4 3" xfId="3181"/>
    <cellStyle name="Normal 101 2 4 3 2" xfId="12336"/>
    <cellStyle name="Normal 101 2 4 3 2 2" xfId="28718"/>
    <cellStyle name="Normal 101 2 4 3 3" xfId="15977"/>
    <cellStyle name="Normal 101 2 4 3 3 2" xfId="32355"/>
    <cellStyle name="Normal 101 2 4 3 4" xfId="8697"/>
    <cellStyle name="Normal 101 2 4 3 4 2" xfId="25081"/>
    <cellStyle name="Normal 101 2 4 3 5" xfId="19628"/>
    <cellStyle name="Normal 101 2 4 4" xfId="6876"/>
    <cellStyle name="Normal 101 2 4 4 2" xfId="23260"/>
    <cellStyle name="Normal 101 2 4 5" xfId="10515"/>
    <cellStyle name="Normal 101 2 4 5 2" xfId="26897"/>
    <cellStyle name="Normal 101 2 4 6" xfId="14156"/>
    <cellStyle name="Normal 101 2 4 6 2" xfId="30534"/>
    <cellStyle name="Normal 101 2 4 7" xfId="5036"/>
    <cellStyle name="Normal 101 2 4 7 2" xfId="21445"/>
    <cellStyle name="Normal 101 2 4 8" xfId="17807"/>
    <cellStyle name="Normal 101 2 4 9" xfId="34174"/>
    <cellStyle name="Normal 101 2 5" xfId="1723"/>
    <cellStyle name="Normal 101 2 5 2" xfId="3546"/>
    <cellStyle name="Normal 101 2 5 2 2" xfId="12701"/>
    <cellStyle name="Normal 101 2 5 2 2 2" xfId="29083"/>
    <cellStyle name="Normal 101 2 5 2 3" xfId="16342"/>
    <cellStyle name="Normal 101 2 5 2 3 2" xfId="32720"/>
    <cellStyle name="Normal 101 2 5 2 4" xfId="9062"/>
    <cellStyle name="Normal 101 2 5 2 4 2" xfId="25446"/>
    <cellStyle name="Normal 101 2 5 2 5" xfId="19993"/>
    <cellStyle name="Normal 101 2 5 3" xfId="7241"/>
    <cellStyle name="Normal 101 2 5 3 2" xfId="23625"/>
    <cellStyle name="Normal 101 2 5 4" xfId="10880"/>
    <cellStyle name="Normal 101 2 5 4 2" xfId="27262"/>
    <cellStyle name="Normal 101 2 5 5" xfId="14521"/>
    <cellStyle name="Normal 101 2 5 5 2" xfId="30899"/>
    <cellStyle name="Normal 101 2 5 6" xfId="5401"/>
    <cellStyle name="Normal 101 2 5 6 2" xfId="21810"/>
    <cellStyle name="Normal 101 2 5 7" xfId="18172"/>
    <cellStyle name="Normal 101 2 5 8" xfId="34539"/>
    <cellStyle name="Normal 101 2 6" xfId="2571"/>
    <cellStyle name="Normal 101 2 6 2" xfId="11728"/>
    <cellStyle name="Normal 101 2 6 2 2" xfId="28110"/>
    <cellStyle name="Normal 101 2 6 3" xfId="15369"/>
    <cellStyle name="Normal 101 2 6 3 2" xfId="31747"/>
    <cellStyle name="Normal 101 2 6 4" xfId="8089"/>
    <cellStyle name="Normal 101 2 6 4 2" xfId="24473"/>
    <cellStyle name="Normal 101 2 6 5" xfId="19020"/>
    <cellStyle name="Normal 101 2 7" xfId="6333"/>
    <cellStyle name="Normal 101 2 7 2" xfId="22717"/>
    <cellStyle name="Normal 101 2 8" xfId="9972"/>
    <cellStyle name="Normal 101 2 8 2" xfId="26354"/>
    <cellStyle name="Normal 101 2 9" xfId="13613"/>
    <cellStyle name="Normal 101 2 9 2" xfId="29991"/>
    <cellStyle name="Normal 101 3" xfId="875"/>
    <cellStyle name="Normal 101 3 10" xfId="17334"/>
    <cellStyle name="Normal 101 3 11" xfId="33568"/>
    <cellStyle name="Normal 101 3 2" xfId="1043"/>
    <cellStyle name="Normal 101 3 2 2" xfId="1957"/>
    <cellStyle name="Normal 101 3 2 2 2" xfId="3780"/>
    <cellStyle name="Normal 101 3 2 2 2 2" xfId="12935"/>
    <cellStyle name="Normal 101 3 2 2 2 2 2" xfId="29317"/>
    <cellStyle name="Normal 101 3 2 2 2 3" xfId="16576"/>
    <cellStyle name="Normal 101 3 2 2 2 3 2" xfId="32954"/>
    <cellStyle name="Normal 101 3 2 2 2 4" xfId="9296"/>
    <cellStyle name="Normal 101 3 2 2 2 4 2" xfId="25680"/>
    <cellStyle name="Normal 101 3 2 2 2 5" xfId="20227"/>
    <cellStyle name="Normal 101 3 2 2 3" xfId="7475"/>
    <cellStyle name="Normal 101 3 2 2 3 2" xfId="23859"/>
    <cellStyle name="Normal 101 3 2 2 4" xfId="11114"/>
    <cellStyle name="Normal 101 3 2 2 4 2" xfId="27496"/>
    <cellStyle name="Normal 101 3 2 2 5" xfId="14755"/>
    <cellStyle name="Normal 101 3 2 2 5 2" xfId="31133"/>
    <cellStyle name="Normal 101 3 2 2 6" xfId="5635"/>
    <cellStyle name="Normal 101 3 2 2 6 2" xfId="22044"/>
    <cellStyle name="Normal 101 3 2 2 7" xfId="18406"/>
    <cellStyle name="Normal 101 3 2 2 8" xfId="34773"/>
    <cellStyle name="Normal 101 3 2 3" xfId="2872"/>
    <cellStyle name="Normal 101 3 2 3 2" xfId="12027"/>
    <cellStyle name="Normal 101 3 2 3 2 2" xfId="28409"/>
    <cellStyle name="Normal 101 3 2 3 3" xfId="15668"/>
    <cellStyle name="Normal 101 3 2 3 3 2" xfId="32046"/>
    <cellStyle name="Normal 101 3 2 3 4" xfId="8388"/>
    <cellStyle name="Normal 101 3 2 3 4 2" xfId="24772"/>
    <cellStyle name="Normal 101 3 2 3 5" xfId="19319"/>
    <cellStyle name="Normal 101 3 2 4" xfId="6567"/>
    <cellStyle name="Normal 101 3 2 4 2" xfId="22951"/>
    <cellStyle name="Normal 101 3 2 5" xfId="10206"/>
    <cellStyle name="Normal 101 3 2 5 2" xfId="26588"/>
    <cellStyle name="Normal 101 3 2 6" xfId="13847"/>
    <cellStyle name="Normal 101 3 2 6 2" xfId="30225"/>
    <cellStyle name="Normal 101 3 2 7" xfId="4727"/>
    <cellStyle name="Normal 101 3 2 7 2" xfId="21136"/>
    <cellStyle name="Normal 101 3 2 8" xfId="17498"/>
    <cellStyle name="Normal 101 3 2 9" xfId="33865"/>
    <cellStyle name="Normal 101 3 3" xfId="1354"/>
    <cellStyle name="Normal 101 3 3 2" xfId="2268"/>
    <cellStyle name="Normal 101 3 3 2 2" xfId="4091"/>
    <cellStyle name="Normal 101 3 3 2 2 2" xfId="13246"/>
    <cellStyle name="Normal 101 3 3 2 2 2 2" xfId="29628"/>
    <cellStyle name="Normal 101 3 3 2 2 3" xfId="16887"/>
    <cellStyle name="Normal 101 3 3 2 2 3 2" xfId="33265"/>
    <cellStyle name="Normal 101 3 3 2 2 4" xfId="9607"/>
    <cellStyle name="Normal 101 3 3 2 2 4 2" xfId="25991"/>
    <cellStyle name="Normal 101 3 3 2 2 5" xfId="20538"/>
    <cellStyle name="Normal 101 3 3 2 3" xfId="7786"/>
    <cellStyle name="Normal 101 3 3 2 3 2" xfId="24170"/>
    <cellStyle name="Normal 101 3 3 2 4" xfId="11425"/>
    <cellStyle name="Normal 101 3 3 2 4 2" xfId="27807"/>
    <cellStyle name="Normal 101 3 3 2 5" xfId="15066"/>
    <cellStyle name="Normal 101 3 3 2 5 2" xfId="31444"/>
    <cellStyle name="Normal 101 3 3 2 6" xfId="5946"/>
    <cellStyle name="Normal 101 3 3 2 6 2" xfId="22355"/>
    <cellStyle name="Normal 101 3 3 2 7" xfId="18717"/>
    <cellStyle name="Normal 101 3 3 2 8" xfId="35084"/>
    <cellStyle name="Normal 101 3 3 3" xfId="3183"/>
    <cellStyle name="Normal 101 3 3 3 2" xfId="12338"/>
    <cellStyle name="Normal 101 3 3 3 2 2" xfId="28720"/>
    <cellStyle name="Normal 101 3 3 3 3" xfId="15979"/>
    <cellStyle name="Normal 101 3 3 3 3 2" xfId="32357"/>
    <cellStyle name="Normal 101 3 3 3 4" xfId="8699"/>
    <cellStyle name="Normal 101 3 3 3 4 2" xfId="25083"/>
    <cellStyle name="Normal 101 3 3 3 5" xfId="19630"/>
    <cellStyle name="Normal 101 3 3 4" xfId="6878"/>
    <cellStyle name="Normal 101 3 3 4 2" xfId="23262"/>
    <cellStyle name="Normal 101 3 3 5" xfId="10517"/>
    <cellStyle name="Normal 101 3 3 5 2" xfId="26899"/>
    <cellStyle name="Normal 101 3 3 6" xfId="14158"/>
    <cellStyle name="Normal 101 3 3 6 2" xfId="30536"/>
    <cellStyle name="Normal 101 3 3 7" xfId="5038"/>
    <cellStyle name="Normal 101 3 3 7 2" xfId="21447"/>
    <cellStyle name="Normal 101 3 3 8" xfId="17809"/>
    <cellStyle name="Normal 101 3 3 9" xfId="34176"/>
    <cellStyle name="Normal 101 3 4" xfId="1793"/>
    <cellStyle name="Normal 101 3 4 2" xfId="3616"/>
    <cellStyle name="Normal 101 3 4 2 2" xfId="12771"/>
    <cellStyle name="Normal 101 3 4 2 2 2" xfId="29153"/>
    <cellStyle name="Normal 101 3 4 2 3" xfId="16412"/>
    <cellStyle name="Normal 101 3 4 2 3 2" xfId="32790"/>
    <cellStyle name="Normal 101 3 4 2 4" xfId="9132"/>
    <cellStyle name="Normal 101 3 4 2 4 2" xfId="25516"/>
    <cellStyle name="Normal 101 3 4 2 5" xfId="20063"/>
    <cellStyle name="Normal 101 3 4 3" xfId="7311"/>
    <cellStyle name="Normal 101 3 4 3 2" xfId="23695"/>
    <cellStyle name="Normal 101 3 4 4" xfId="10950"/>
    <cellStyle name="Normal 101 3 4 4 2" xfId="27332"/>
    <cellStyle name="Normal 101 3 4 5" xfId="14591"/>
    <cellStyle name="Normal 101 3 4 5 2" xfId="30969"/>
    <cellStyle name="Normal 101 3 4 6" xfId="5471"/>
    <cellStyle name="Normal 101 3 4 6 2" xfId="21880"/>
    <cellStyle name="Normal 101 3 4 7" xfId="18242"/>
    <cellStyle name="Normal 101 3 4 8" xfId="34609"/>
    <cellStyle name="Normal 101 3 5" xfId="2573"/>
    <cellStyle name="Normal 101 3 5 2" xfId="11730"/>
    <cellStyle name="Normal 101 3 5 2 2" xfId="28112"/>
    <cellStyle name="Normal 101 3 5 3" xfId="15371"/>
    <cellStyle name="Normal 101 3 5 3 2" xfId="31749"/>
    <cellStyle name="Normal 101 3 5 4" xfId="8091"/>
    <cellStyle name="Normal 101 3 5 4 2" xfId="24475"/>
    <cellStyle name="Normal 101 3 5 5" xfId="19022"/>
    <cellStyle name="Normal 101 3 6" xfId="6403"/>
    <cellStyle name="Normal 101 3 6 2" xfId="22787"/>
    <cellStyle name="Normal 101 3 7" xfId="10042"/>
    <cellStyle name="Normal 101 3 7 2" xfId="26424"/>
    <cellStyle name="Normal 101 3 8" xfId="13683"/>
    <cellStyle name="Normal 101 3 8 2" xfId="30061"/>
    <cellStyle name="Normal 101 3 9" xfId="4563"/>
    <cellStyle name="Normal 101 3 9 2" xfId="20972"/>
    <cellStyle name="Normal 101 4" xfId="1040"/>
    <cellStyle name="Normal 101 4 2" xfId="1954"/>
    <cellStyle name="Normal 101 4 2 2" xfId="3777"/>
    <cellStyle name="Normal 101 4 2 2 2" xfId="12932"/>
    <cellStyle name="Normal 101 4 2 2 2 2" xfId="29314"/>
    <cellStyle name="Normal 101 4 2 2 3" xfId="16573"/>
    <cellStyle name="Normal 101 4 2 2 3 2" xfId="32951"/>
    <cellStyle name="Normal 101 4 2 2 4" xfId="9293"/>
    <cellStyle name="Normal 101 4 2 2 4 2" xfId="25677"/>
    <cellStyle name="Normal 101 4 2 2 5" xfId="20224"/>
    <cellStyle name="Normal 101 4 2 3" xfId="7472"/>
    <cellStyle name="Normal 101 4 2 3 2" xfId="23856"/>
    <cellStyle name="Normal 101 4 2 4" xfId="11111"/>
    <cellStyle name="Normal 101 4 2 4 2" xfId="27493"/>
    <cellStyle name="Normal 101 4 2 5" xfId="14752"/>
    <cellStyle name="Normal 101 4 2 5 2" xfId="31130"/>
    <cellStyle name="Normal 101 4 2 6" xfId="5632"/>
    <cellStyle name="Normal 101 4 2 6 2" xfId="22041"/>
    <cellStyle name="Normal 101 4 2 7" xfId="18403"/>
    <cellStyle name="Normal 101 4 2 8" xfId="34770"/>
    <cellStyle name="Normal 101 4 3" xfId="2869"/>
    <cellStyle name="Normal 101 4 3 2" xfId="12024"/>
    <cellStyle name="Normal 101 4 3 2 2" xfId="28406"/>
    <cellStyle name="Normal 101 4 3 3" xfId="15665"/>
    <cellStyle name="Normal 101 4 3 3 2" xfId="32043"/>
    <cellStyle name="Normal 101 4 3 4" xfId="8385"/>
    <cellStyle name="Normal 101 4 3 4 2" xfId="24769"/>
    <cellStyle name="Normal 101 4 3 5" xfId="19316"/>
    <cellStyle name="Normal 101 4 4" xfId="6564"/>
    <cellStyle name="Normal 101 4 4 2" xfId="22948"/>
    <cellStyle name="Normal 101 4 5" xfId="10203"/>
    <cellStyle name="Normal 101 4 5 2" xfId="26585"/>
    <cellStyle name="Normal 101 4 6" xfId="13844"/>
    <cellStyle name="Normal 101 4 6 2" xfId="30222"/>
    <cellStyle name="Normal 101 4 7" xfId="4724"/>
    <cellStyle name="Normal 101 4 7 2" xfId="21133"/>
    <cellStyle name="Normal 101 4 8" xfId="17495"/>
    <cellStyle name="Normal 101 4 9" xfId="33862"/>
    <cellStyle name="Normal 101 5" xfId="1351"/>
    <cellStyle name="Normal 101 5 2" xfId="2265"/>
    <cellStyle name="Normal 101 5 2 2" xfId="4088"/>
    <cellStyle name="Normal 101 5 2 2 2" xfId="13243"/>
    <cellStyle name="Normal 101 5 2 2 2 2" xfId="29625"/>
    <cellStyle name="Normal 101 5 2 2 3" xfId="16884"/>
    <cellStyle name="Normal 101 5 2 2 3 2" xfId="33262"/>
    <cellStyle name="Normal 101 5 2 2 4" xfId="9604"/>
    <cellStyle name="Normal 101 5 2 2 4 2" xfId="25988"/>
    <cellStyle name="Normal 101 5 2 2 5" xfId="20535"/>
    <cellStyle name="Normal 101 5 2 3" xfId="7783"/>
    <cellStyle name="Normal 101 5 2 3 2" xfId="24167"/>
    <cellStyle name="Normal 101 5 2 4" xfId="11422"/>
    <cellStyle name="Normal 101 5 2 4 2" xfId="27804"/>
    <cellStyle name="Normal 101 5 2 5" xfId="15063"/>
    <cellStyle name="Normal 101 5 2 5 2" xfId="31441"/>
    <cellStyle name="Normal 101 5 2 6" xfId="5943"/>
    <cellStyle name="Normal 101 5 2 6 2" xfId="22352"/>
    <cellStyle name="Normal 101 5 2 7" xfId="18714"/>
    <cellStyle name="Normal 101 5 2 8" xfId="35081"/>
    <cellStyle name="Normal 101 5 3" xfId="3180"/>
    <cellStyle name="Normal 101 5 3 2" xfId="12335"/>
    <cellStyle name="Normal 101 5 3 2 2" xfId="28717"/>
    <cellStyle name="Normal 101 5 3 3" xfId="15976"/>
    <cellStyle name="Normal 101 5 3 3 2" xfId="32354"/>
    <cellStyle name="Normal 101 5 3 4" xfId="8696"/>
    <cellStyle name="Normal 101 5 3 4 2" xfId="25080"/>
    <cellStyle name="Normal 101 5 3 5" xfId="19627"/>
    <cellStyle name="Normal 101 5 4" xfId="6875"/>
    <cellStyle name="Normal 101 5 4 2" xfId="23259"/>
    <cellStyle name="Normal 101 5 5" xfId="10514"/>
    <cellStyle name="Normal 101 5 5 2" xfId="26896"/>
    <cellStyle name="Normal 101 5 6" xfId="14155"/>
    <cellStyle name="Normal 101 5 6 2" xfId="30533"/>
    <cellStyle name="Normal 101 5 7" xfId="5035"/>
    <cellStyle name="Normal 101 5 7 2" xfId="21444"/>
    <cellStyle name="Normal 101 5 8" xfId="17806"/>
    <cellStyle name="Normal 101 5 9" xfId="34173"/>
    <cellStyle name="Normal 101 6" xfId="1646"/>
    <cellStyle name="Normal 101 6 2" xfId="3470"/>
    <cellStyle name="Normal 101 6 2 2" xfId="12625"/>
    <cellStyle name="Normal 101 6 2 2 2" xfId="29007"/>
    <cellStyle name="Normal 101 6 2 3" xfId="16266"/>
    <cellStyle name="Normal 101 6 2 3 2" xfId="32644"/>
    <cellStyle name="Normal 101 6 2 4" xfId="8986"/>
    <cellStyle name="Normal 101 6 2 4 2" xfId="25370"/>
    <cellStyle name="Normal 101 6 2 5" xfId="19917"/>
    <cellStyle name="Normal 101 6 3" xfId="7165"/>
    <cellStyle name="Normal 101 6 3 2" xfId="23549"/>
    <cellStyle name="Normal 101 6 4" xfId="10804"/>
    <cellStyle name="Normal 101 6 4 2" xfId="27186"/>
    <cellStyle name="Normal 101 6 5" xfId="14445"/>
    <cellStyle name="Normal 101 6 5 2" xfId="30823"/>
    <cellStyle name="Normal 101 6 6" xfId="5325"/>
    <cellStyle name="Normal 101 6 6 2" xfId="21734"/>
    <cellStyle name="Normal 101 6 7" xfId="18096"/>
    <cellStyle name="Normal 101 6 8" xfId="34463"/>
    <cellStyle name="Normal 101 7" xfId="2570"/>
    <cellStyle name="Normal 101 7 2" xfId="11727"/>
    <cellStyle name="Normal 101 7 2 2" xfId="28109"/>
    <cellStyle name="Normal 101 7 3" xfId="15368"/>
    <cellStyle name="Normal 101 7 3 2" xfId="31746"/>
    <cellStyle name="Normal 101 7 4" xfId="8088"/>
    <cellStyle name="Normal 101 7 4 2" xfId="24472"/>
    <cellStyle name="Normal 101 7 5" xfId="19019"/>
    <cellStyle name="Normal 101 8" xfId="6257"/>
    <cellStyle name="Normal 101 8 2" xfId="22641"/>
    <cellStyle name="Normal 101 9" xfId="9896"/>
    <cellStyle name="Normal 101 9 2" xfId="26278"/>
    <cellStyle name="Normal 102" xfId="263"/>
    <cellStyle name="Normal 102 10" xfId="13536"/>
    <cellStyle name="Normal 102 10 2" xfId="29916"/>
    <cellStyle name="Normal 102 11" xfId="4414"/>
    <cellStyle name="Normal 102 11 2" xfId="20827"/>
    <cellStyle name="Normal 102 12" xfId="17186"/>
    <cellStyle name="Normal 102 13" xfId="33569"/>
    <cellStyle name="Normal 102 2" xfId="794"/>
    <cellStyle name="Normal 102 2 10" xfId="4494"/>
    <cellStyle name="Normal 102 2 10 2" xfId="20903"/>
    <cellStyle name="Normal 102 2 11" xfId="17265"/>
    <cellStyle name="Normal 102 2 12" xfId="33570"/>
    <cellStyle name="Normal 102 2 2" xfId="954"/>
    <cellStyle name="Normal 102 2 2 10" xfId="17412"/>
    <cellStyle name="Normal 102 2 2 11" xfId="33571"/>
    <cellStyle name="Normal 102 2 2 2" xfId="1046"/>
    <cellStyle name="Normal 102 2 2 2 2" xfId="1960"/>
    <cellStyle name="Normal 102 2 2 2 2 2" xfId="3783"/>
    <cellStyle name="Normal 102 2 2 2 2 2 2" xfId="12938"/>
    <cellStyle name="Normal 102 2 2 2 2 2 2 2" xfId="29320"/>
    <cellStyle name="Normal 102 2 2 2 2 2 3" xfId="16579"/>
    <cellStyle name="Normal 102 2 2 2 2 2 3 2" xfId="32957"/>
    <cellStyle name="Normal 102 2 2 2 2 2 4" xfId="9299"/>
    <cellStyle name="Normal 102 2 2 2 2 2 4 2" xfId="25683"/>
    <cellStyle name="Normal 102 2 2 2 2 2 5" xfId="20230"/>
    <cellStyle name="Normal 102 2 2 2 2 3" xfId="7478"/>
    <cellStyle name="Normal 102 2 2 2 2 3 2" xfId="23862"/>
    <cellStyle name="Normal 102 2 2 2 2 4" xfId="11117"/>
    <cellStyle name="Normal 102 2 2 2 2 4 2" xfId="27499"/>
    <cellStyle name="Normal 102 2 2 2 2 5" xfId="14758"/>
    <cellStyle name="Normal 102 2 2 2 2 5 2" xfId="31136"/>
    <cellStyle name="Normal 102 2 2 2 2 6" xfId="5638"/>
    <cellStyle name="Normal 102 2 2 2 2 6 2" xfId="22047"/>
    <cellStyle name="Normal 102 2 2 2 2 7" xfId="18409"/>
    <cellStyle name="Normal 102 2 2 2 2 8" xfId="34776"/>
    <cellStyle name="Normal 102 2 2 2 3" xfId="2875"/>
    <cellStyle name="Normal 102 2 2 2 3 2" xfId="12030"/>
    <cellStyle name="Normal 102 2 2 2 3 2 2" xfId="28412"/>
    <cellStyle name="Normal 102 2 2 2 3 3" xfId="15671"/>
    <cellStyle name="Normal 102 2 2 2 3 3 2" xfId="32049"/>
    <cellStyle name="Normal 102 2 2 2 3 4" xfId="8391"/>
    <cellStyle name="Normal 102 2 2 2 3 4 2" xfId="24775"/>
    <cellStyle name="Normal 102 2 2 2 3 5" xfId="19322"/>
    <cellStyle name="Normal 102 2 2 2 4" xfId="6570"/>
    <cellStyle name="Normal 102 2 2 2 4 2" xfId="22954"/>
    <cellStyle name="Normal 102 2 2 2 5" xfId="10209"/>
    <cellStyle name="Normal 102 2 2 2 5 2" xfId="26591"/>
    <cellStyle name="Normal 102 2 2 2 6" xfId="13850"/>
    <cellStyle name="Normal 102 2 2 2 6 2" xfId="30228"/>
    <cellStyle name="Normal 102 2 2 2 7" xfId="4730"/>
    <cellStyle name="Normal 102 2 2 2 7 2" xfId="21139"/>
    <cellStyle name="Normal 102 2 2 2 8" xfId="17501"/>
    <cellStyle name="Normal 102 2 2 2 9" xfId="33868"/>
    <cellStyle name="Normal 102 2 2 3" xfId="1357"/>
    <cellStyle name="Normal 102 2 2 3 2" xfId="2271"/>
    <cellStyle name="Normal 102 2 2 3 2 2" xfId="4094"/>
    <cellStyle name="Normal 102 2 2 3 2 2 2" xfId="13249"/>
    <cellStyle name="Normal 102 2 2 3 2 2 2 2" xfId="29631"/>
    <cellStyle name="Normal 102 2 2 3 2 2 3" xfId="16890"/>
    <cellStyle name="Normal 102 2 2 3 2 2 3 2" xfId="33268"/>
    <cellStyle name="Normal 102 2 2 3 2 2 4" xfId="9610"/>
    <cellStyle name="Normal 102 2 2 3 2 2 4 2" xfId="25994"/>
    <cellStyle name="Normal 102 2 2 3 2 2 5" xfId="20541"/>
    <cellStyle name="Normal 102 2 2 3 2 3" xfId="7789"/>
    <cellStyle name="Normal 102 2 2 3 2 3 2" xfId="24173"/>
    <cellStyle name="Normal 102 2 2 3 2 4" xfId="11428"/>
    <cellStyle name="Normal 102 2 2 3 2 4 2" xfId="27810"/>
    <cellStyle name="Normal 102 2 2 3 2 5" xfId="15069"/>
    <cellStyle name="Normal 102 2 2 3 2 5 2" xfId="31447"/>
    <cellStyle name="Normal 102 2 2 3 2 6" xfId="5949"/>
    <cellStyle name="Normal 102 2 2 3 2 6 2" xfId="22358"/>
    <cellStyle name="Normal 102 2 2 3 2 7" xfId="18720"/>
    <cellStyle name="Normal 102 2 2 3 2 8" xfId="35087"/>
    <cellStyle name="Normal 102 2 2 3 3" xfId="3186"/>
    <cellStyle name="Normal 102 2 2 3 3 2" xfId="12341"/>
    <cellStyle name="Normal 102 2 2 3 3 2 2" xfId="28723"/>
    <cellStyle name="Normal 102 2 2 3 3 3" xfId="15982"/>
    <cellStyle name="Normal 102 2 2 3 3 3 2" xfId="32360"/>
    <cellStyle name="Normal 102 2 2 3 3 4" xfId="8702"/>
    <cellStyle name="Normal 102 2 2 3 3 4 2" xfId="25086"/>
    <cellStyle name="Normal 102 2 2 3 3 5" xfId="19633"/>
    <cellStyle name="Normal 102 2 2 3 4" xfId="6881"/>
    <cellStyle name="Normal 102 2 2 3 4 2" xfId="23265"/>
    <cellStyle name="Normal 102 2 2 3 5" xfId="10520"/>
    <cellStyle name="Normal 102 2 2 3 5 2" xfId="26902"/>
    <cellStyle name="Normal 102 2 2 3 6" xfId="14161"/>
    <cellStyle name="Normal 102 2 2 3 6 2" xfId="30539"/>
    <cellStyle name="Normal 102 2 2 3 7" xfId="5041"/>
    <cellStyle name="Normal 102 2 2 3 7 2" xfId="21450"/>
    <cellStyle name="Normal 102 2 2 3 8" xfId="17812"/>
    <cellStyle name="Normal 102 2 2 3 9" xfId="34179"/>
    <cellStyle name="Normal 102 2 2 4" xfId="1871"/>
    <cellStyle name="Normal 102 2 2 4 2" xfId="3694"/>
    <cellStyle name="Normal 102 2 2 4 2 2" xfId="12849"/>
    <cellStyle name="Normal 102 2 2 4 2 2 2" xfId="29231"/>
    <cellStyle name="Normal 102 2 2 4 2 3" xfId="16490"/>
    <cellStyle name="Normal 102 2 2 4 2 3 2" xfId="32868"/>
    <cellStyle name="Normal 102 2 2 4 2 4" xfId="9210"/>
    <cellStyle name="Normal 102 2 2 4 2 4 2" xfId="25594"/>
    <cellStyle name="Normal 102 2 2 4 2 5" xfId="20141"/>
    <cellStyle name="Normal 102 2 2 4 3" xfId="7389"/>
    <cellStyle name="Normal 102 2 2 4 3 2" xfId="23773"/>
    <cellStyle name="Normal 102 2 2 4 4" xfId="11028"/>
    <cellStyle name="Normal 102 2 2 4 4 2" xfId="27410"/>
    <cellStyle name="Normal 102 2 2 4 5" xfId="14669"/>
    <cellStyle name="Normal 102 2 2 4 5 2" xfId="31047"/>
    <cellStyle name="Normal 102 2 2 4 6" xfId="5549"/>
    <cellStyle name="Normal 102 2 2 4 6 2" xfId="21958"/>
    <cellStyle name="Normal 102 2 2 4 7" xfId="18320"/>
    <cellStyle name="Normal 102 2 2 4 8" xfId="34687"/>
    <cellStyle name="Normal 102 2 2 5" xfId="2576"/>
    <cellStyle name="Normal 102 2 2 5 2" xfId="11733"/>
    <cellStyle name="Normal 102 2 2 5 2 2" xfId="28115"/>
    <cellStyle name="Normal 102 2 2 5 3" xfId="15374"/>
    <cellStyle name="Normal 102 2 2 5 3 2" xfId="31752"/>
    <cellStyle name="Normal 102 2 2 5 4" xfId="8094"/>
    <cellStyle name="Normal 102 2 2 5 4 2" xfId="24478"/>
    <cellStyle name="Normal 102 2 2 5 5" xfId="19025"/>
    <cellStyle name="Normal 102 2 2 6" xfId="6481"/>
    <cellStyle name="Normal 102 2 2 6 2" xfId="22865"/>
    <cellStyle name="Normal 102 2 2 7" xfId="10120"/>
    <cellStyle name="Normal 102 2 2 7 2" xfId="26502"/>
    <cellStyle name="Normal 102 2 2 8" xfId="13761"/>
    <cellStyle name="Normal 102 2 2 8 2" xfId="30139"/>
    <cellStyle name="Normal 102 2 2 9" xfId="4641"/>
    <cellStyle name="Normal 102 2 2 9 2" xfId="21050"/>
    <cellStyle name="Normal 102 2 3" xfId="1045"/>
    <cellStyle name="Normal 102 2 3 2" xfId="1959"/>
    <cellStyle name="Normal 102 2 3 2 2" xfId="3782"/>
    <cellStyle name="Normal 102 2 3 2 2 2" xfId="12937"/>
    <cellStyle name="Normal 102 2 3 2 2 2 2" xfId="29319"/>
    <cellStyle name="Normal 102 2 3 2 2 3" xfId="16578"/>
    <cellStyle name="Normal 102 2 3 2 2 3 2" xfId="32956"/>
    <cellStyle name="Normal 102 2 3 2 2 4" xfId="9298"/>
    <cellStyle name="Normal 102 2 3 2 2 4 2" xfId="25682"/>
    <cellStyle name="Normal 102 2 3 2 2 5" xfId="20229"/>
    <cellStyle name="Normal 102 2 3 2 3" xfId="7477"/>
    <cellStyle name="Normal 102 2 3 2 3 2" xfId="23861"/>
    <cellStyle name="Normal 102 2 3 2 4" xfId="11116"/>
    <cellStyle name="Normal 102 2 3 2 4 2" xfId="27498"/>
    <cellStyle name="Normal 102 2 3 2 5" xfId="14757"/>
    <cellStyle name="Normal 102 2 3 2 5 2" xfId="31135"/>
    <cellStyle name="Normal 102 2 3 2 6" xfId="5637"/>
    <cellStyle name="Normal 102 2 3 2 6 2" xfId="22046"/>
    <cellStyle name="Normal 102 2 3 2 7" xfId="18408"/>
    <cellStyle name="Normal 102 2 3 2 8" xfId="34775"/>
    <cellStyle name="Normal 102 2 3 3" xfId="2874"/>
    <cellStyle name="Normal 102 2 3 3 2" xfId="12029"/>
    <cellStyle name="Normal 102 2 3 3 2 2" xfId="28411"/>
    <cellStyle name="Normal 102 2 3 3 3" xfId="15670"/>
    <cellStyle name="Normal 102 2 3 3 3 2" xfId="32048"/>
    <cellStyle name="Normal 102 2 3 3 4" xfId="8390"/>
    <cellStyle name="Normal 102 2 3 3 4 2" xfId="24774"/>
    <cellStyle name="Normal 102 2 3 3 5" xfId="19321"/>
    <cellStyle name="Normal 102 2 3 4" xfId="6569"/>
    <cellStyle name="Normal 102 2 3 4 2" xfId="22953"/>
    <cellStyle name="Normal 102 2 3 5" xfId="10208"/>
    <cellStyle name="Normal 102 2 3 5 2" xfId="26590"/>
    <cellStyle name="Normal 102 2 3 6" xfId="13849"/>
    <cellStyle name="Normal 102 2 3 6 2" xfId="30227"/>
    <cellStyle name="Normal 102 2 3 7" xfId="4729"/>
    <cellStyle name="Normal 102 2 3 7 2" xfId="21138"/>
    <cellStyle name="Normal 102 2 3 8" xfId="17500"/>
    <cellStyle name="Normal 102 2 3 9" xfId="33867"/>
    <cellStyle name="Normal 102 2 4" xfId="1356"/>
    <cellStyle name="Normal 102 2 4 2" xfId="2270"/>
    <cellStyle name="Normal 102 2 4 2 2" xfId="4093"/>
    <cellStyle name="Normal 102 2 4 2 2 2" xfId="13248"/>
    <cellStyle name="Normal 102 2 4 2 2 2 2" xfId="29630"/>
    <cellStyle name="Normal 102 2 4 2 2 3" xfId="16889"/>
    <cellStyle name="Normal 102 2 4 2 2 3 2" xfId="33267"/>
    <cellStyle name="Normal 102 2 4 2 2 4" xfId="9609"/>
    <cellStyle name="Normal 102 2 4 2 2 4 2" xfId="25993"/>
    <cellStyle name="Normal 102 2 4 2 2 5" xfId="20540"/>
    <cellStyle name="Normal 102 2 4 2 3" xfId="7788"/>
    <cellStyle name="Normal 102 2 4 2 3 2" xfId="24172"/>
    <cellStyle name="Normal 102 2 4 2 4" xfId="11427"/>
    <cellStyle name="Normal 102 2 4 2 4 2" xfId="27809"/>
    <cellStyle name="Normal 102 2 4 2 5" xfId="15068"/>
    <cellStyle name="Normal 102 2 4 2 5 2" xfId="31446"/>
    <cellStyle name="Normal 102 2 4 2 6" xfId="5948"/>
    <cellStyle name="Normal 102 2 4 2 6 2" xfId="22357"/>
    <cellStyle name="Normal 102 2 4 2 7" xfId="18719"/>
    <cellStyle name="Normal 102 2 4 2 8" xfId="35086"/>
    <cellStyle name="Normal 102 2 4 3" xfId="3185"/>
    <cellStyle name="Normal 102 2 4 3 2" xfId="12340"/>
    <cellStyle name="Normal 102 2 4 3 2 2" xfId="28722"/>
    <cellStyle name="Normal 102 2 4 3 3" xfId="15981"/>
    <cellStyle name="Normal 102 2 4 3 3 2" xfId="32359"/>
    <cellStyle name="Normal 102 2 4 3 4" xfId="8701"/>
    <cellStyle name="Normal 102 2 4 3 4 2" xfId="25085"/>
    <cellStyle name="Normal 102 2 4 3 5" xfId="19632"/>
    <cellStyle name="Normal 102 2 4 4" xfId="6880"/>
    <cellStyle name="Normal 102 2 4 4 2" xfId="23264"/>
    <cellStyle name="Normal 102 2 4 5" xfId="10519"/>
    <cellStyle name="Normal 102 2 4 5 2" xfId="26901"/>
    <cellStyle name="Normal 102 2 4 6" xfId="14160"/>
    <cellStyle name="Normal 102 2 4 6 2" xfId="30538"/>
    <cellStyle name="Normal 102 2 4 7" xfId="5040"/>
    <cellStyle name="Normal 102 2 4 7 2" xfId="21449"/>
    <cellStyle name="Normal 102 2 4 8" xfId="17811"/>
    <cellStyle name="Normal 102 2 4 9" xfId="34178"/>
    <cellStyle name="Normal 102 2 5" xfId="1724"/>
    <cellStyle name="Normal 102 2 5 2" xfId="3547"/>
    <cellStyle name="Normal 102 2 5 2 2" xfId="12702"/>
    <cellStyle name="Normal 102 2 5 2 2 2" xfId="29084"/>
    <cellStyle name="Normal 102 2 5 2 3" xfId="16343"/>
    <cellStyle name="Normal 102 2 5 2 3 2" xfId="32721"/>
    <cellStyle name="Normal 102 2 5 2 4" xfId="9063"/>
    <cellStyle name="Normal 102 2 5 2 4 2" xfId="25447"/>
    <cellStyle name="Normal 102 2 5 2 5" xfId="19994"/>
    <cellStyle name="Normal 102 2 5 3" xfId="7242"/>
    <cellStyle name="Normal 102 2 5 3 2" xfId="23626"/>
    <cellStyle name="Normal 102 2 5 4" xfId="10881"/>
    <cellStyle name="Normal 102 2 5 4 2" xfId="27263"/>
    <cellStyle name="Normal 102 2 5 5" xfId="14522"/>
    <cellStyle name="Normal 102 2 5 5 2" xfId="30900"/>
    <cellStyle name="Normal 102 2 5 6" xfId="5402"/>
    <cellStyle name="Normal 102 2 5 6 2" xfId="21811"/>
    <cellStyle name="Normal 102 2 5 7" xfId="18173"/>
    <cellStyle name="Normal 102 2 5 8" xfId="34540"/>
    <cellStyle name="Normal 102 2 6" xfId="2575"/>
    <cellStyle name="Normal 102 2 6 2" xfId="11732"/>
    <cellStyle name="Normal 102 2 6 2 2" xfId="28114"/>
    <cellStyle name="Normal 102 2 6 3" xfId="15373"/>
    <cellStyle name="Normal 102 2 6 3 2" xfId="31751"/>
    <cellStyle name="Normal 102 2 6 4" xfId="8093"/>
    <cellStyle name="Normal 102 2 6 4 2" xfId="24477"/>
    <cellStyle name="Normal 102 2 6 5" xfId="19024"/>
    <cellStyle name="Normal 102 2 7" xfId="6334"/>
    <cellStyle name="Normal 102 2 7 2" xfId="22718"/>
    <cellStyle name="Normal 102 2 8" xfId="9973"/>
    <cellStyle name="Normal 102 2 8 2" xfId="26355"/>
    <cellStyle name="Normal 102 2 9" xfId="13614"/>
    <cellStyle name="Normal 102 2 9 2" xfId="29992"/>
    <cellStyle name="Normal 102 3" xfId="876"/>
    <cellStyle name="Normal 102 3 10" xfId="17335"/>
    <cellStyle name="Normal 102 3 11" xfId="33572"/>
    <cellStyle name="Normal 102 3 2" xfId="1047"/>
    <cellStyle name="Normal 102 3 2 2" xfId="1961"/>
    <cellStyle name="Normal 102 3 2 2 2" xfId="3784"/>
    <cellStyle name="Normal 102 3 2 2 2 2" xfId="12939"/>
    <cellStyle name="Normal 102 3 2 2 2 2 2" xfId="29321"/>
    <cellStyle name="Normal 102 3 2 2 2 3" xfId="16580"/>
    <cellStyle name="Normal 102 3 2 2 2 3 2" xfId="32958"/>
    <cellStyle name="Normal 102 3 2 2 2 4" xfId="9300"/>
    <cellStyle name="Normal 102 3 2 2 2 4 2" xfId="25684"/>
    <cellStyle name="Normal 102 3 2 2 2 5" xfId="20231"/>
    <cellStyle name="Normal 102 3 2 2 3" xfId="7479"/>
    <cellStyle name="Normal 102 3 2 2 3 2" xfId="23863"/>
    <cellStyle name="Normal 102 3 2 2 4" xfId="11118"/>
    <cellStyle name="Normal 102 3 2 2 4 2" xfId="27500"/>
    <cellStyle name="Normal 102 3 2 2 5" xfId="14759"/>
    <cellStyle name="Normal 102 3 2 2 5 2" xfId="31137"/>
    <cellStyle name="Normal 102 3 2 2 6" xfId="5639"/>
    <cellStyle name="Normal 102 3 2 2 6 2" xfId="22048"/>
    <cellStyle name="Normal 102 3 2 2 7" xfId="18410"/>
    <cellStyle name="Normal 102 3 2 2 8" xfId="34777"/>
    <cellStyle name="Normal 102 3 2 3" xfId="2876"/>
    <cellStyle name="Normal 102 3 2 3 2" xfId="12031"/>
    <cellStyle name="Normal 102 3 2 3 2 2" xfId="28413"/>
    <cellStyle name="Normal 102 3 2 3 3" xfId="15672"/>
    <cellStyle name="Normal 102 3 2 3 3 2" xfId="32050"/>
    <cellStyle name="Normal 102 3 2 3 4" xfId="8392"/>
    <cellStyle name="Normal 102 3 2 3 4 2" xfId="24776"/>
    <cellStyle name="Normal 102 3 2 3 5" xfId="19323"/>
    <cellStyle name="Normal 102 3 2 4" xfId="6571"/>
    <cellStyle name="Normal 102 3 2 4 2" xfId="22955"/>
    <cellStyle name="Normal 102 3 2 5" xfId="10210"/>
    <cellStyle name="Normal 102 3 2 5 2" xfId="26592"/>
    <cellStyle name="Normal 102 3 2 6" xfId="13851"/>
    <cellStyle name="Normal 102 3 2 6 2" xfId="30229"/>
    <cellStyle name="Normal 102 3 2 7" xfId="4731"/>
    <cellStyle name="Normal 102 3 2 7 2" xfId="21140"/>
    <cellStyle name="Normal 102 3 2 8" xfId="17502"/>
    <cellStyle name="Normal 102 3 2 9" xfId="33869"/>
    <cellStyle name="Normal 102 3 3" xfId="1358"/>
    <cellStyle name="Normal 102 3 3 2" xfId="2272"/>
    <cellStyle name="Normal 102 3 3 2 2" xfId="4095"/>
    <cellStyle name="Normal 102 3 3 2 2 2" xfId="13250"/>
    <cellStyle name="Normal 102 3 3 2 2 2 2" xfId="29632"/>
    <cellStyle name="Normal 102 3 3 2 2 3" xfId="16891"/>
    <cellStyle name="Normal 102 3 3 2 2 3 2" xfId="33269"/>
    <cellStyle name="Normal 102 3 3 2 2 4" xfId="9611"/>
    <cellStyle name="Normal 102 3 3 2 2 4 2" xfId="25995"/>
    <cellStyle name="Normal 102 3 3 2 2 5" xfId="20542"/>
    <cellStyle name="Normal 102 3 3 2 3" xfId="7790"/>
    <cellStyle name="Normal 102 3 3 2 3 2" xfId="24174"/>
    <cellStyle name="Normal 102 3 3 2 4" xfId="11429"/>
    <cellStyle name="Normal 102 3 3 2 4 2" xfId="27811"/>
    <cellStyle name="Normal 102 3 3 2 5" xfId="15070"/>
    <cellStyle name="Normal 102 3 3 2 5 2" xfId="31448"/>
    <cellStyle name="Normal 102 3 3 2 6" xfId="5950"/>
    <cellStyle name="Normal 102 3 3 2 6 2" xfId="22359"/>
    <cellStyle name="Normal 102 3 3 2 7" xfId="18721"/>
    <cellStyle name="Normal 102 3 3 2 8" xfId="35088"/>
    <cellStyle name="Normal 102 3 3 3" xfId="3187"/>
    <cellStyle name="Normal 102 3 3 3 2" xfId="12342"/>
    <cellStyle name="Normal 102 3 3 3 2 2" xfId="28724"/>
    <cellStyle name="Normal 102 3 3 3 3" xfId="15983"/>
    <cellStyle name="Normal 102 3 3 3 3 2" xfId="32361"/>
    <cellStyle name="Normal 102 3 3 3 4" xfId="8703"/>
    <cellStyle name="Normal 102 3 3 3 4 2" xfId="25087"/>
    <cellStyle name="Normal 102 3 3 3 5" xfId="19634"/>
    <cellStyle name="Normal 102 3 3 4" xfId="6882"/>
    <cellStyle name="Normal 102 3 3 4 2" xfId="23266"/>
    <cellStyle name="Normal 102 3 3 5" xfId="10521"/>
    <cellStyle name="Normal 102 3 3 5 2" xfId="26903"/>
    <cellStyle name="Normal 102 3 3 6" xfId="14162"/>
    <cellStyle name="Normal 102 3 3 6 2" xfId="30540"/>
    <cellStyle name="Normal 102 3 3 7" xfId="5042"/>
    <cellStyle name="Normal 102 3 3 7 2" xfId="21451"/>
    <cellStyle name="Normal 102 3 3 8" xfId="17813"/>
    <cellStyle name="Normal 102 3 3 9" xfId="34180"/>
    <cellStyle name="Normal 102 3 4" xfId="1794"/>
    <cellStyle name="Normal 102 3 4 2" xfId="3617"/>
    <cellStyle name="Normal 102 3 4 2 2" xfId="12772"/>
    <cellStyle name="Normal 102 3 4 2 2 2" xfId="29154"/>
    <cellStyle name="Normal 102 3 4 2 3" xfId="16413"/>
    <cellStyle name="Normal 102 3 4 2 3 2" xfId="32791"/>
    <cellStyle name="Normal 102 3 4 2 4" xfId="9133"/>
    <cellStyle name="Normal 102 3 4 2 4 2" xfId="25517"/>
    <cellStyle name="Normal 102 3 4 2 5" xfId="20064"/>
    <cellStyle name="Normal 102 3 4 3" xfId="7312"/>
    <cellStyle name="Normal 102 3 4 3 2" xfId="23696"/>
    <cellStyle name="Normal 102 3 4 4" xfId="10951"/>
    <cellStyle name="Normal 102 3 4 4 2" xfId="27333"/>
    <cellStyle name="Normal 102 3 4 5" xfId="14592"/>
    <cellStyle name="Normal 102 3 4 5 2" xfId="30970"/>
    <cellStyle name="Normal 102 3 4 6" xfId="5472"/>
    <cellStyle name="Normal 102 3 4 6 2" xfId="21881"/>
    <cellStyle name="Normal 102 3 4 7" xfId="18243"/>
    <cellStyle name="Normal 102 3 4 8" xfId="34610"/>
    <cellStyle name="Normal 102 3 5" xfId="2577"/>
    <cellStyle name="Normal 102 3 5 2" xfId="11734"/>
    <cellStyle name="Normal 102 3 5 2 2" xfId="28116"/>
    <cellStyle name="Normal 102 3 5 3" xfId="15375"/>
    <cellStyle name="Normal 102 3 5 3 2" xfId="31753"/>
    <cellStyle name="Normal 102 3 5 4" xfId="8095"/>
    <cellStyle name="Normal 102 3 5 4 2" xfId="24479"/>
    <cellStyle name="Normal 102 3 5 5" xfId="19026"/>
    <cellStyle name="Normal 102 3 6" xfId="6404"/>
    <cellStyle name="Normal 102 3 6 2" xfId="22788"/>
    <cellStyle name="Normal 102 3 7" xfId="10043"/>
    <cellStyle name="Normal 102 3 7 2" xfId="26425"/>
    <cellStyle name="Normal 102 3 8" xfId="13684"/>
    <cellStyle name="Normal 102 3 8 2" xfId="30062"/>
    <cellStyle name="Normal 102 3 9" xfId="4564"/>
    <cellStyle name="Normal 102 3 9 2" xfId="20973"/>
    <cellStyle name="Normal 102 4" xfId="1044"/>
    <cellStyle name="Normal 102 4 2" xfId="1958"/>
    <cellStyle name="Normal 102 4 2 2" xfId="3781"/>
    <cellStyle name="Normal 102 4 2 2 2" xfId="12936"/>
    <cellStyle name="Normal 102 4 2 2 2 2" xfId="29318"/>
    <cellStyle name="Normal 102 4 2 2 3" xfId="16577"/>
    <cellStyle name="Normal 102 4 2 2 3 2" xfId="32955"/>
    <cellStyle name="Normal 102 4 2 2 4" xfId="9297"/>
    <cellStyle name="Normal 102 4 2 2 4 2" xfId="25681"/>
    <cellStyle name="Normal 102 4 2 2 5" xfId="20228"/>
    <cellStyle name="Normal 102 4 2 3" xfId="7476"/>
    <cellStyle name="Normal 102 4 2 3 2" xfId="23860"/>
    <cellStyle name="Normal 102 4 2 4" xfId="11115"/>
    <cellStyle name="Normal 102 4 2 4 2" xfId="27497"/>
    <cellStyle name="Normal 102 4 2 5" xfId="14756"/>
    <cellStyle name="Normal 102 4 2 5 2" xfId="31134"/>
    <cellStyle name="Normal 102 4 2 6" xfId="5636"/>
    <cellStyle name="Normal 102 4 2 6 2" xfId="22045"/>
    <cellStyle name="Normal 102 4 2 7" xfId="18407"/>
    <cellStyle name="Normal 102 4 2 8" xfId="34774"/>
    <cellStyle name="Normal 102 4 3" xfId="2873"/>
    <cellStyle name="Normal 102 4 3 2" xfId="12028"/>
    <cellStyle name="Normal 102 4 3 2 2" xfId="28410"/>
    <cellStyle name="Normal 102 4 3 3" xfId="15669"/>
    <cellStyle name="Normal 102 4 3 3 2" xfId="32047"/>
    <cellStyle name="Normal 102 4 3 4" xfId="8389"/>
    <cellStyle name="Normal 102 4 3 4 2" xfId="24773"/>
    <cellStyle name="Normal 102 4 3 5" xfId="19320"/>
    <cellStyle name="Normal 102 4 4" xfId="6568"/>
    <cellStyle name="Normal 102 4 4 2" xfId="22952"/>
    <cellStyle name="Normal 102 4 5" xfId="10207"/>
    <cellStyle name="Normal 102 4 5 2" xfId="26589"/>
    <cellStyle name="Normal 102 4 6" xfId="13848"/>
    <cellStyle name="Normal 102 4 6 2" xfId="30226"/>
    <cellStyle name="Normal 102 4 7" xfId="4728"/>
    <cellStyle name="Normal 102 4 7 2" xfId="21137"/>
    <cellStyle name="Normal 102 4 8" xfId="17499"/>
    <cellStyle name="Normal 102 4 9" xfId="33866"/>
    <cellStyle name="Normal 102 5" xfId="1355"/>
    <cellStyle name="Normal 102 5 2" xfId="2269"/>
    <cellStyle name="Normal 102 5 2 2" xfId="4092"/>
    <cellStyle name="Normal 102 5 2 2 2" xfId="13247"/>
    <cellStyle name="Normal 102 5 2 2 2 2" xfId="29629"/>
    <cellStyle name="Normal 102 5 2 2 3" xfId="16888"/>
    <cellStyle name="Normal 102 5 2 2 3 2" xfId="33266"/>
    <cellStyle name="Normal 102 5 2 2 4" xfId="9608"/>
    <cellStyle name="Normal 102 5 2 2 4 2" xfId="25992"/>
    <cellStyle name="Normal 102 5 2 2 5" xfId="20539"/>
    <cellStyle name="Normal 102 5 2 3" xfId="7787"/>
    <cellStyle name="Normal 102 5 2 3 2" xfId="24171"/>
    <cellStyle name="Normal 102 5 2 4" xfId="11426"/>
    <cellStyle name="Normal 102 5 2 4 2" xfId="27808"/>
    <cellStyle name="Normal 102 5 2 5" xfId="15067"/>
    <cellStyle name="Normal 102 5 2 5 2" xfId="31445"/>
    <cellStyle name="Normal 102 5 2 6" xfId="5947"/>
    <cellStyle name="Normal 102 5 2 6 2" xfId="22356"/>
    <cellStyle name="Normal 102 5 2 7" xfId="18718"/>
    <cellStyle name="Normal 102 5 2 8" xfId="35085"/>
    <cellStyle name="Normal 102 5 3" xfId="3184"/>
    <cellStyle name="Normal 102 5 3 2" xfId="12339"/>
    <cellStyle name="Normal 102 5 3 2 2" xfId="28721"/>
    <cellStyle name="Normal 102 5 3 3" xfId="15980"/>
    <cellStyle name="Normal 102 5 3 3 2" xfId="32358"/>
    <cellStyle name="Normal 102 5 3 4" xfId="8700"/>
    <cellStyle name="Normal 102 5 3 4 2" xfId="25084"/>
    <cellStyle name="Normal 102 5 3 5" xfId="19631"/>
    <cellStyle name="Normal 102 5 4" xfId="6879"/>
    <cellStyle name="Normal 102 5 4 2" xfId="23263"/>
    <cellStyle name="Normal 102 5 5" xfId="10518"/>
    <cellStyle name="Normal 102 5 5 2" xfId="26900"/>
    <cellStyle name="Normal 102 5 6" xfId="14159"/>
    <cellStyle name="Normal 102 5 6 2" xfId="30537"/>
    <cellStyle name="Normal 102 5 7" xfId="5039"/>
    <cellStyle name="Normal 102 5 7 2" xfId="21448"/>
    <cellStyle name="Normal 102 5 8" xfId="17810"/>
    <cellStyle name="Normal 102 5 9" xfId="34177"/>
    <cellStyle name="Normal 102 6" xfId="1647"/>
    <cellStyle name="Normal 102 6 2" xfId="3471"/>
    <cellStyle name="Normal 102 6 2 2" xfId="12626"/>
    <cellStyle name="Normal 102 6 2 2 2" xfId="29008"/>
    <cellStyle name="Normal 102 6 2 3" xfId="16267"/>
    <cellStyle name="Normal 102 6 2 3 2" xfId="32645"/>
    <cellStyle name="Normal 102 6 2 4" xfId="8987"/>
    <cellStyle name="Normal 102 6 2 4 2" xfId="25371"/>
    <cellStyle name="Normal 102 6 2 5" xfId="19918"/>
    <cellStyle name="Normal 102 6 3" xfId="7166"/>
    <cellStyle name="Normal 102 6 3 2" xfId="23550"/>
    <cellStyle name="Normal 102 6 4" xfId="10805"/>
    <cellStyle name="Normal 102 6 4 2" xfId="27187"/>
    <cellStyle name="Normal 102 6 5" xfId="14446"/>
    <cellStyle name="Normal 102 6 5 2" xfId="30824"/>
    <cellStyle name="Normal 102 6 6" xfId="5326"/>
    <cellStyle name="Normal 102 6 6 2" xfId="21735"/>
    <cellStyle name="Normal 102 6 7" xfId="18097"/>
    <cellStyle name="Normal 102 6 8" xfId="34464"/>
    <cellStyle name="Normal 102 7" xfId="2574"/>
    <cellStyle name="Normal 102 7 2" xfId="11731"/>
    <cellStyle name="Normal 102 7 2 2" xfId="28113"/>
    <cellStyle name="Normal 102 7 3" xfId="15372"/>
    <cellStyle name="Normal 102 7 3 2" xfId="31750"/>
    <cellStyle name="Normal 102 7 4" xfId="8092"/>
    <cellStyle name="Normal 102 7 4 2" xfId="24476"/>
    <cellStyle name="Normal 102 7 5" xfId="19023"/>
    <cellStyle name="Normal 102 8" xfId="6258"/>
    <cellStyle name="Normal 102 8 2" xfId="22642"/>
    <cellStyle name="Normal 102 9" xfId="9897"/>
    <cellStyle name="Normal 102 9 2" xfId="26279"/>
    <cellStyle name="Normal 103" xfId="264"/>
    <cellStyle name="Normal 103 10" xfId="13537"/>
    <cellStyle name="Normal 103 10 2" xfId="29917"/>
    <cellStyle name="Normal 103 11" xfId="4415"/>
    <cellStyle name="Normal 103 11 2" xfId="20828"/>
    <cellStyle name="Normal 103 12" xfId="17187"/>
    <cellStyle name="Normal 103 13" xfId="33573"/>
    <cellStyle name="Normal 103 2" xfId="795"/>
    <cellStyle name="Normal 103 2 10" xfId="4495"/>
    <cellStyle name="Normal 103 2 10 2" xfId="20904"/>
    <cellStyle name="Normal 103 2 11" xfId="17266"/>
    <cellStyle name="Normal 103 2 12" xfId="33574"/>
    <cellStyle name="Normal 103 2 2" xfId="955"/>
    <cellStyle name="Normal 103 2 2 10" xfId="17413"/>
    <cellStyle name="Normal 103 2 2 11" xfId="33575"/>
    <cellStyle name="Normal 103 2 2 2" xfId="1050"/>
    <cellStyle name="Normal 103 2 2 2 2" xfId="1964"/>
    <cellStyle name="Normal 103 2 2 2 2 2" xfId="3787"/>
    <cellStyle name="Normal 103 2 2 2 2 2 2" xfId="12942"/>
    <cellStyle name="Normal 103 2 2 2 2 2 2 2" xfId="29324"/>
    <cellStyle name="Normal 103 2 2 2 2 2 3" xfId="16583"/>
    <cellStyle name="Normal 103 2 2 2 2 2 3 2" xfId="32961"/>
    <cellStyle name="Normal 103 2 2 2 2 2 4" xfId="9303"/>
    <cellStyle name="Normal 103 2 2 2 2 2 4 2" xfId="25687"/>
    <cellStyle name="Normal 103 2 2 2 2 2 5" xfId="20234"/>
    <cellStyle name="Normal 103 2 2 2 2 3" xfId="7482"/>
    <cellStyle name="Normal 103 2 2 2 2 3 2" xfId="23866"/>
    <cellStyle name="Normal 103 2 2 2 2 4" xfId="11121"/>
    <cellStyle name="Normal 103 2 2 2 2 4 2" xfId="27503"/>
    <cellStyle name="Normal 103 2 2 2 2 5" xfId="14762"/>
    <cellStyle name="Normal 103 2 2 2 2 5 2" xfId="31140"/>
    <cellStyle name="Normal 103 2 2 2 2 6" xfId="5642"/>
    <cellStyle name="Normal 103 2 2 2 2 6 2" xfId="22051"/>
    <cellStyle name="Normal 103 2 2 2 2 7" xfId="18413"/>
    <cellStyle name="Normal 103 2 2 2 2 8" xfId="34780"/>
    <cellStyle name="Normal 103 2 2 2 3" xfId="2879"/>
    <cellStyle name="Normal 103 2 2 2 3 2" xfId="12034"/>
    <cellStyle name="Normal 103 2 2 2 3 2 2" xfId="28416"/>
    <cellStyle name="Normal 103 2 2 2 3 3" xfId="15675"/>
    <cellStyle name="Normal 103 2 2 2 3 3 2" xfId="32053"/>
    <cellStyle name="Normal 103 2 2 2 3 4" xfId="8395"/>
    <cellStyle name="Normal 103 2 2 2 3 4 2" xfId="24779"/>
    <cellStyle name="Normal 103 2 2 2 3 5" xfId="19326"/>
    <cellStyle name="Normal 103 2 2 2 4" xfId="6574"/>
    <cellStyle name="Normal 103 2 2 2 4 2" xfId="22958"/>
    <cellStyle name="Normal 103 2 2 2 5" xfId="10213"/>
    <cellStyle name="Normal 103 2 2 2 5 2" xfId="26595"/>
    <cellStyle name="Normal 103 2 2 2 6" xfId="13854"/>
    <cellStyle name="Normal 103 2 2 2 6 2" xfId="30232"/>
    <cellStyle name="Normal 103 2 2 2 7" xfId="4734"/>
    <cellStyle name="Normal 103 2 2 2 7 2" xfId="21143"/>
    <cellStyle name="Normal 103 2 2 2 8" xfId="17505"/>
    <cellStyle name="Normal 103 2 2 2 9" xfId="33872"/>
    <cellStyle name="Normal 103 2 2 3" xfId="1361"/>
    <cellStyle name="Normal 103 2 2 3 2" xfId="2275"/>
    <cellStyle name="Normal 103 2 2 3 2 2" xfId="4098"/>
    <cellStyle name="Normal 103 2 2 3 2 2 2" xfId="13253"/>
    <cellStyle name="Normal 103 2 2 3 2 2 2 2" xfId="29635"/>
    <cellStyle name="Normal 103 2 2 3 2 2 3" xfId="16894"/>
    <cellStyle name="Normal 103 2 2 3 2 2 3 2" xfId="33272"/>
    <cellStyle name="Normal 103 2 2 3 2 2 4" xfId="9614"/>
    <cellStyle name="Normal 103 2 2 3 2 2 4 2" xfId="25998"/>
    <cellStyle name="Normal 103 2 2 3 2 2 5" xfId="20545"/>
    <cellStyle name="Normal 103 2 2 3 2 3" xfId="7793"/>
    <cellStyle name="Normal 103 2 2 3 2 3 2" xfId="24177"/>
    <cellStyle name="Normal 103 2 2 3 2 4" xfId="11432"/>
    <cellStyle name="Normal 103 2 2 3 2 4 2" xfId="27814"/>
    <cellStyle name="Normal 103 2 2 3 2 5" xfId="15073"/>
    <cellStyle name="Normal 103 2 2 3 2 5 2" xfId="31451"/>
    <cellStyle name="Normal 103 2 2 3 2 6" xfId="5953"/>
    <cellStyle name="Normal 103 2 2 3 2 6 2" xfId="22362"/>
    <cellStyle name="Normal 103 2 2 3 2 7" xfId="18724"/>
    <cellStyle name="Normal 103 2 2 3 2 8" xfId="35091"/>
    <cellStyle name="Normal 103 2 2 3 3" xfId="3190"/>
    <cellStyle name="Normal 103 2 2 3 3 2" xfId="12345"/>
    <cellStyle name="Normal 103 2 2 3 3 2 2" xfId="28727"/>
    <cellStyle name="Normal 103 2 2 3 3 3" xfId="15986"/>
    <cellStyle name="Normal 103 2 2 3 3 3 2" xfId="32364"/>
    <cellStyle name="Normal 103 2 2 3 3 4" xfId="8706"/>
    <cellStyle name="Normal 103 2 2 3 3 4 2" xfId="25090"/>
    <cellStyle name="Normal 103 2 2 3 3 5" xfId="19637"/>
    <cellStyle name="Normal 103 2 2 3 4" xfId="6885"/>
    <cellStyle name="Normal 103 2 2 3 4 2" xfId="23269"/>
    <cellStyle name="Normal 103 2 2 3 5" xfId="10524"/>
    <cellStyle name="Normal 103 2 2 3 5 2" xfId="26906"/>
    <cellStyle name="Normal 103 2 2 3 6" xfId="14165"/>
    <cellStyle name="Normal 103 2 2 3 6 2" xfId="30543"/>
    <cellStyle name="Normal 103 2 2 3 7" xfId="5045"/>
    <cellStyle name="Normal 103 2 2 3 7 2" xfId="21454"/>
    <cellStyle name="Normal 103 2 2 3 8" xfId="17816"/>
    <cellStyle name="Normal 103 2 2 3 9" xfId="34183"/>
    <cellStyle name="Normal 103 2 2 4" xfId="1872"/>
    <cellStyle name="Normal 103 2 2 4 2" xfId="3695"/>
    <cellStyle name="Normal 103 2 2 4 2 2" xfId="12850"/>
    <cellStyle name="Normal 103 2 2 4 2 2 2" xfId="29232"/>
    <cellStyle name="Normal 103 2 2 4 2 3" xfId="16491"/>
    <cellStyle name="Normal 103 2 2 4 2 3 2" xfId="32869"/>
    <cellStyle name="Normal 103 2 2 4 2 4" xfId="9211"/>
    <cellStyle name="Normal 103 2 2 4 2 4 2" xfId="25595"/>
    <cellStyle name="Normal 103 2 2 4 2 5" xfId="20142"/>
    <cellStyle name="Normal 103 2 2 4 3" xfId="7390"/>
    <cellStyle name="Normal 103 2 2 4 3 2" xfId="23774"/>
    <cellStyle name="Normal 103 2 2 4 4" xfId="11029"/>
    <cellStyle name="Normal 103 2 2 4 4 2" xfId="27411"/>
    <cellStyle name="Normal 103 2 2 4 5" xfId="14670"/>
    <cellStyle name="Normal 103 2 2 4 5 2" xfId="31048"/>
    <cellStyle name="Normal 103 2 2 4 6" xfId="5550"/>
    <cellStyle name="Normal 103 2 2 4 6 2" xfId="21959"/>
    <cellStyle name="Normal 103 2 2 4 7" xfId="18321"/>
    <cellStyle name="Normal 103 2 2 4 8" xfId="34688"/>
    <cellStyle name="Normal 103 2 2 5" xfId="2580"/>
    <cellStyle name="Normal 103 2 2 5 2" xfId="11737"/>
    <cellStyle name="Normal 103 2 2 5 2 2" xfId="28119"/>
    <cellStyle name="Normal 103 2 2 5 3" xfId="15378"/>
    <cellStyle name="Normal 103 2 2 5 3 2" xfId="31756"/>
    <cellStyle name="Normal 103 2 2 5 4" xfId="8098"/>
    <cellStyle name="Normal 103 2 2 5 4 2" xfId="24482"/>
    <cellStyle name="Normal 103 2 2 5 5" xfId="19029"/>
    <cellStyle name="Normal 103 2 2 6" xfId="6482"/>
    <cellStyle name="Normal 103 2 2 6 2" xfId="22866"/>
    <cellStyle name="Normal 103 2 2 7" xfId="10121"/>
    <cellStyle name="Normal 103 2 2 7 2" xfId="26503"/>
    <cellStyle name="Normal 103 2 2 8" xfId="13762"/>
    <cellStyle name="Normal 103 2 2 8 2" xfId="30140"/>
    <cellStyle name="Normal 103 2 2 9" xfId="4642"/>
    <cellStyle name="Normal 103 2 2 9 2" xfId="21051"/>
    <cellStyle name="Normal 103 2 3" xfId="1049"/>
    <cellStyle name="Normal 103 2 3 2" xfId="1963"/>
    <cellStyle name="Normal 103 2 3 2 2" xfId="3786"/>
    <cellStyle name="Normal 103 2 3 2 2 2" xfId="12941"/>
    <cellStyle name="Normal 103 2 3 2 2 2 2" xfId="29323"/>
    <cellStyle name="Normal 103 2 3 2 2 3" xfId="16582"/>
    <cellStyle name="Normal 103 2 3 2 2 3 2" xfId="32960"/>
    <cellStyle name="Normal 103 2 3 2 2 4" xfId="9302"/>
    <cellStyle name="Normal 103 2 3 2 2 4 2" xfId="25686"/>
    <cellStyle name="Normal 103 2 3 2 2 5" xfId="20233"/>
    <cellStyle name="Normal 103 2 3 2 3" xfId="7481"/>
    <cellStyle name="Normal 103 2 3 2 3 2" xfId="23865"/>
    <cellStyle name="Normal 103 2 3 2 4" xfId="11120"/>
    <cellStyle name="Normal 103 2 3 2 4 2" xfId="27502"/>
    <cellStyle name="Normal 103 2 3 2 5" xfId="14761"/>
    <cellStyle name="Normal 103 2 3 2 5 2" xfId="31139"/>
    <cellStyle name="Normal 103 2 3 2 6" xfId="5641"/>
    <cellStyle name="Normal 103 2 3 2 6 2" xfId="22050"/>
    <cellStyle name="Normal 103 2 3 2 7" xfId="18412"/>
    <cellStyle name="Normal 103 2 3 2 8" xfId="34779"/>
    <cellStyle name="Normal 103 2 3 3" xfId="2878"/>
    <cellStyle name="Normal 103 2 3 3 2" xfId="12033"/>
    <cellStyle name="Normal 103 2 3 3 2 2" xfId="28415"/>
    <cellStyle name="Normal 103 2 3 3 3" xfId="15674"/>
    <cellStyle name="Normal 103 2 3 3 3 2" xfId="32052"/>
    <cellStyle name="Normal 103 2 3 3 4" xfId="8394"/>
    <cellStyle name="Normal 103 2 3 3 4 2" xfId="24778"/>
    <cellStyle name="Normal 103 2 3 3 5" xfId="19325"/>
    <cellStyle name="Normal 103 2 3 4" xfId="6573"/>
    <cellStyle name="Normal 103 2 3 4 2" xfId="22957"/>
    <cellStyle name="Normal 103 2 3 5" xfId="10212"/>
    <cellStyle name="Normal 103 2 3 5 2" xfId="26594"/>
    <cellStyle name="Normal 103 2 3 6" xfId="13853"/>
    <cellStyle name="Normal 103 2 3 6 2" xfId="30231"/>
    <cellStyle name="Normal 103 2 3 7" xfId="4733"/>
    <cellStyle name="Normal 103 2 3 7 2" xfId="21142"/>
    <cellStyle name="Normal 103 2 3 8" xfId="17504"/>
    <cellStyle name="Normal 103 2 3 9" xfId="33871"/>
    <cellStyle name="Normal 103 2 4" xfId="1360"/>
    <cellStyle name="Normal 103 2 4 2" xfId="2274"/>
    <cellStyle name="Normal 103 2 4 2 2" xfId="4097"/>
    <cellStyle name="Normal 103 2 4 2 2 2" xfId="13252"/>
    <cellStyle name="Normal 103 2 4 2 2 2 2" xfId="29634"/>
    <cellStyle name="Normal 103 2 4 2 2 3" xfId="16893"/>
    <cellStyle name="Normal 103 2 4 2 2 3 2" xfId="33271"/>
    <cellStyle name="Normal 103 2 4 2 2 4" xfId="9613"/>
    <cellStyle name="Normal 103 2 4 2 2 4 2" xfId="25997"/>
    <cellStyle name="Normal 103 2 4 2 2 5" xfId="20544"/>
    <cellStyle name="Normal 103 2 4 2 3" xfId="7792"/>
    <cellStyle name="Normal 103 2 4 2 3 2" xfId="24176"/>
    <cellStyle name="Normal 103 2 4 2 4" xfId="11431"/>
    <cellStyle name="Normal 103 2 4 2 4 2" xfId="27813"/>
    <cellStyle name="Normal 103 2 4 2 5" xfId="15072"/>
    <cellStyle name="Normal 103 2 4 2 5 2" xfId="31450"/>
    <cellStyle name="Normal 103 2 4 2 6" xfId="5952"/>
    <cellStyle name="Normal 103 2 4 2 6 2" xfId="22361"/>
    <cellStyle name="Normal 103 2 4 2 7" xfId="18723"/>
    <cellStyle name="Normal 103 2 4 2 8" xfId="35090"/>
    <cellStyle name="Normal 103 2 4 3" xfId="3189"/>
    <cellStyle name="Normal 103 2 4 3 2" xfId="12344"/>
    <cellStyle name="Normal 103 2 4 3 2 2" xfId="28726"/>
    <cellStyle name="Normal 103 2 4 3 3" xfId="15985"/>
    <cellStyle name="Normal 103 2 4 3 3 2" xfId="32363"/>
    <cellStyle name="Normal 103 2 4 3 4" xfId="8705"/>
    <cellStyle name="Normal 103 2 4 3 4 2" xfId="25089"/>
    <cellStyle name="Normal 103 2 4 3 5" xfId="19636"/>
    <cellStyle name="Normal 103 2 4 4" xfId="6884"/>
    <cellStyle name="Normal 103 2 4 4 2" xfId="23268"/>
    <cellStyle name="Normal 103 2 4 5" xfId="10523"/>
    <cellStyle name="Normal 103 2 4 5 2" xfId="26905"/>
    <cellStyle name="Normal 103 2 4 6" xfId="14164"/>
    <cellStyle name="Normal 103 2 4 6 2" xfId="30542"/>
    <cellStyle name="Normal 103 2 4 7" xfId="5044"/>
    <cellStyle name="Normal 103 2 4 7 2" xfId="21453"/>
    <cellStyle name="Normal 103 2 4 8" xfId="17815"/>
    <cellStyle name="Normal 103 2 4 9" xfId="34182"/>
    <cellStyle name="Normal 103 2 5" xfId="1725"/>
    <cellStyle name="Normal 103 2 5 2" xfId="3548"/>
    <cellStyle name="Normal 103 2 5 2 2" xfId="12703"/>
    <cellStyle name="Normal 103 2 5 2 2 2" xfId="29085"/>
    <cellStyle name="Normal 103 2 5 2 3" xfId="16344"/>
    <cellStyle name="Normal 103 2 5 2 3 2" xfId="32722"/>
    <cellStyle name="Normal 103 2 5 2 4" xfId="9064"/>
    <cellStyle name="Normal 103 2 5 2 4 2" xfId="25448"/>
    <cellStyle name="Normal 103 2 5 2 5" xfId="19995"/>
    <cellStyle name="Normal 103 2 5 3" xfId="7243"/>
    <cellStyle name="Normal 103 2 5 3 2" xfId="23627"/>
    <cellStyle name="Normal 103 2 5 4" xfId="10882"/>
    <cellStyle name="Normal 103 2 5 4 2" xfId="27264"/>
    <cellStyle name="Normal 103 2 5 5" xfId="14523"/>
    <cellStyle name="Normal 103 2 5 5 2" xfId="30901"/>
    <cellStyle name="Normal 103 2 5 6" xfId="5403"/>
    <cellStyle name="Normal 103 2 5 6 2" xfId="21812"/>
    <cellStyle name="Normal 103 2 5 7" xfId="18174"/>
    <cellStyle name="Normal 103 2 5 8" xfId="34541"/>
    <cellStyle name="Normal 103 2 6" xfId="2579"/>
    <cellStyle name="Normal 103 2 6 2" xfId="11736"/>
    <cellStyle name="Normal 103 2 6 2 2" xfId="28118"/>
    <cellStyle name="Normal 103 2 6 3" xfId="15377"/>
    <cellStyle name="Normal 103 2 6 3 2" xfId="31755"/>
    <cellStyle name="Normal 103 2 6 4" xfId="8097"/>
    <cellStyle name="Normal 103 2 6 4 2" xfId="24481"/>
    <cellStyle name="Normal 103 2 6 5" xfId="19028"/>
    <cellStyle name="Normal 103 2 7" xfId="6335"/>
    <cellStyle name="Normal 103 2 7 2" xfId="22719"/>
    <cellStyle name="Normal 103 2 8" xfId="9974"/>
    <cellStyle name="Normal 103 2 8 2" xfId="26356"/>
    <cellStyle name="Normal 103 2 9" xfId="13615"/>
    <cellStyle name="Normal 103 2 9 2" xfId="29993"/>
    <cellStyle name="Normal 103 3" xfId="877"/>
    <cellStyle name="Normal 103 3 10" xfId="17336"/>
    <cellStyle name="Normal 103 3 11" xfId="33576"/>
    <cellStyle name="Normal 103 3 2" xfId="1051"/>
    <cellStyle name="Normal 103 3 2 2" xfId="1965"/>
    <cellStyle name="Normal 103 3 2 2 2" xfId="3788"/>
    <cellStyle name="Normal 103 3 2 2 2 2" xfId="12943"/>
    <cellStyle name="Normal 103 3 2 2 2 2 2" xfId="29325"/>
    <cellStyle name="Normal 103 3 2 2 2 3" xfId="16584"/>
    <cellStyle name="Normal 103 3 2 2 2 3 2" xfId="32962"/>
    <cellStyle name="Normal 103 3 2 2 2 4" xfId="9304"/>
    <cellStyle name="Normal 103 3 2 2 2 4 2" xfId="25688"/>
    <cellStyle name="Normal 103 3 2 2 2 5" xfId="20235"/>
    <cellStyle name="Normal 103 3 2 2 3" xfId="7483"/>
    <cellStyle name="Normal 103 3 2 2 3 2" xfId="23867"/>
    <cellStyle name="Normal 103 3 2 2 4" xfId="11122"/>
    <cellStyle name="Normal 103 3 2 2 4 2" xfId="27504"/>
    <cellStyle name="Normal 103 3 2 2 5" xfId="14763"/>
    <cellStyle name="Normal 103 3 2 2 5 2" xfId="31141"/>
    <cellStyle name="Normal 103 3 2 2 6" xfId="5643"/>
    <cellStyle name="Normal 103 3 2 2 6 2" xfId="22052"/>
    <cellStyle name="Normal 103 3 2 2 7" xfId="18414"/>
    <cellStyle name="Normal 103 3 2 2 8" xfId="34781"/>
    <cellStyle name="Normal 103 3 2 3" xfId="2880"/>
    <cellStyle name="Normal 103 3 2 3 2" xfId="12035"/>
    <cellStyle name="Normal 103 3 2 3 2 2" xfId="28417"/>
    <cellStyle name="Normal 103 3 2 3 3" xfId="15676"/>
    <cellStyle name="Normal 103 3 2 3 3 2" xfId="32054"/>
    <cellStyle name="Normal 103 3 2 3 4" xfId="8396"/>
    <cellStyle name="Normal 103 3 2 3 4 2" xfId="24780"/>
    <cellStyle name="Normal 103 3 2 3 5" xfId="19327"/>
    <cellStyle name="Normal 103 3 2 4" xfId="6575"/>
    <cellStyle name="Normal 103 3 2 4 2" xfId="22959"/>
    <cellStyle name="Normal 103 3 2 5" xfId="10214"/>
    <cellStyle name="Normal 103 3 2 5 2" xfId="26596"/>
    <cellStyle name="Normal 103 3 2 6" xfId="13855"/>
    <cellStyle name="Normal 103 3 2 6 2" xfId="30233"/>
    <cellStyle name="Normal 103 3 2 7" xfId="4735"/>
    <cellStyle name="Normal 103 3 2 7 2" xfId="21144"/>
    <cellStyle name="Normal 103 3 2 8" xfId="17506"/>
    <cellStyle name="Normal 103 3 2 9" xfId="33873"/>
    <cellStyle name="Normal 103 3 3" xfId="1362"/>
    <cellStyle name="Normal 103 3 3 2" xfId="2276"/>
    <cellStyle name="Normal 103 3 3 2 2" xfId="4099"/>
    <cellStyle name="Normal 103 3 3 2 2 2" xfId="13254"/>
    <cellStyle name="Normal 103 3 3 2 2 2 2" xfId="29636"/>
    <cellStyle name="Normal 103 3 3 2 2 3" xfId="16895"/>
    <cellStyle name="Normal 103 3 3 2 2 3 2" xfId="33273"/>
    <cellStyle name="Normal 103 3 3 2 2 4" xfId="9615"/>
    <cellStyle name="Normal 103 3 3 2 2 4 2" xfId="25999"/>
    <cellStyle name="Normal 103 3 3 2 2 5" xfId="20546"/>
    <cellStyle name="Normal 103 3 3 2 3" xfId="7794"/>
    <cellStyle name="Normal 103 3 3 2 3 2" xfId="24178"/>
    <cellStyle name="Normal 103 3 3 2 4" xfId="11433"/>
    <cellStyle name="Normal 103 3 3 2 4 2" xfId="27815"/>
    <cellStyle name="Normal 103 3 3 2 5" xfId="15074"/>
    <cellStyle name="Normal 103 3 3 2 5 2" xfId="31452"/>
    <cellStyle name="Normal 103 3 3 2 6" xfId="5954"/>
    <cellStyle name="Normal 103 3 3 2 6 2" xfId="22363"/>
    <cellStyle name="Normal 103 3 3 2 7" xfId="18725"/>
    <cellStyle name="Normal 103 3 3 2 8" xfId="35092"/>
    <cellStyle name="Normal 103 3 3 3" xfId="3191"/>
    <cellStyle name="Normal 103 3 3 3 2" xfId="12346"/>
    <cellStyle name="Normal 103 3 3 3 2 2" xfId="28728"/>
    <cellStyle name="Normal 103 3 3 3 3" xfId="15987"/>
    <cellStyle name="Normal 103 3 3 3 3 2" xfId="32365"/>
    <cellStyle name="Normal 103 3 3 3 4" xfId="8707"/>
    <cellStyle name="Normal 103 3 3 3 4 2" xfId="25091"/>
    <cellStyle name="Normal 103 3 3 3 5" xfId="19638"/>
    <cellStyle name="Normal 103 3 3 4" xfId="6886"/>
    <cellStyle name="Normal 103 3 3 4 2" xfId="23270"/>
    <cellStyle name="Normal 103 3 3 5" xfId="10525"/>
    <cellStyle name="Normal 103 3 3 5 2" xfId="26907"/>
    <cellStyle name="Normal 103 3 3 6" xfId="14166"/>
    <cellStyle name="Normal 103 3 3 6 2" xfId="30544"/>
    <cellStyle name="Normal 103 3 3 7" xfId="5046"/>
    <cellStyle name="Normal 103 3 3 7 2" xfId="21455"/>
    <cellStyle name="Normal 103 3 3 8" xfId="17817"/>
    <cellStyle name="Normal 103 3 3 9" xfId="34184"/>
    <cellStyle name="Normal 103 3 4" xfId="1795"/>
    <cellStyle name="Normal 103 3 4 2" xfId="3618"/>
    <cellStyle name="Normal 103 3 4 2 2" xfId="12773"/>
    <cellStyle name="Normal 103 3 4 2 2 2" xfId="29155"/>
    <cellStyle name="Normal 103 3 4 2 3" xfId="16414"/>
    <cellStyle name="Normal 103 3 4 2 3 2" xfId="32792"/>
    <cellStyle name="Normal 103 3 4 2 4" xfId="9134"/>
    <cellStyle name="Normal 103 3 4 2 4 2" xfId="25518"/>
    <cellStyle name="Normal 103 3 4 2 5" xfId="20065"/>
    <cellStyle name="Normal 103 3 4 3" xfId="7313"/>
    <cellStyle name="Normal 103 3 4 3 2" xfId="23697"/>
    <cellStyle name="Normal 103 3 4 4" xfId="10952"/>
    <cellStyle name="Normal 103 3 4 4 2" xfId="27334"/>
    <cellStyle name="Normal 103 3 4 5" xfId="14593"/>
    <cellStyle name="Normal 103 3 4 5 2" xfId="30971"/>
    <cellStyle name="Normal 103 3 4 6" xfId="5473"/>
    <cellStyle name="Normal 103 3 4 6 2" xfId="21882"/>
    <cellStyle name="Normal 103 3 4 7" xfId="18244"/>
    <cellStyle name="Normal 103 3 4 8" xfId="34611"/>
    <cellStyle name="Normal 103 3 5" xfId="2581"/>
    <cellStyle name="Normal 103 3 5 2" xfId="11738"/>
    <cellStyle name="Normal 103 3 5 2 2" xfId="28120"/>
    <cellStyle name="Normal 103 3 5 3" xfId="15379"/>
    <cellStyle name="Normal 103 3 5 3 2" xfId="31757"/>
    <cellStyle name="Normal 103 3 5 4" xfId="8099"/>
    <cellStyle name="Normal 103 3 5 4 2" xfId="24483"/>
    <cellStyle name="Normal 103 3 5 5" xfId="19030"/>
    <cellStyle name="Normal 103 3 6" xfId="6405"/>
    <cellStyle name="Normal 103 3 6 2" xfId="22789"/>
    <cellStyle name="Normal 103 3 7" xfId="10044"/>
    <cellStyle name="Normal 103 3 7 2" xfId="26426"/>
    <cellStyle name="Normal 103 3 8" xfId="13685"/>
    <cellStyle name="Normal 103 3 8 2" xfId="30063"/>
    <cellStyle name="Normal 103 3 9" xfId="4565"/>
    <cellStyle name="Normal 103 3 9 2" xfId="20974"/>
    <cellStyle name="Normal 103 4" xfId="1048"/>
    <cellStyle name="Normal 103 4 2" xfId="1962"/>
    <cellStyle name="Normal 103 4 2 2" xfId="3785"/>
    <cellStyle name="Normal 103 4 2 2 2" xfId="12940"/>
    <cellStyle name="Normal 103 4 2 2 2 2" xfId="29322"/>
    <cellStyle name="Normal 103 4 2 2 3" xfId="16581"/>
    <cellStyle name="Normal 103 4 2 2 3 2" xfId="32959"/>
    <cellStyle name="Normal 103 4 2 2 4" xfId="9301"/>
    <cellStyle name="Normal 103 4 2 2 4 2" xfId="25685"/>
    <cellStyle name="Normal 103 4 2 2 5" xfId="20232"/>
    <cellStyle name="Normal 103 4 2 3" xfId="7480"/>
    <cellStyle name="Normal 103 4 2 3 2" xfId="23864"/>
    <cellStyle name="Normal 103 4 2 4" xfId="11119"/>
    <cellStyle name="Normal 103 4 2 4 2" xfId="27501"/>
    <cellStyle name="Normal 103 4 2 5" xfId="14760"/>
    <cellStyle name="Normal 103 4 2 5 2" xfId="31138"/>
    <cellStyle name="Normal 103 4 2 6" xfId="5640"/>
    <cellStyle name="Normal 103 4 2 6 2" xfId="22049"/>
    <cellStyle name="Normal 103 4 2 7" xfId="18411"/>
    <cellStyle name="Normal 103 4 2 8" xfId="34778"/>
    <cellStyle name="Normal 103 4 3" xfId="2877"/>
    <cellStyle name="Normal 103 4 3 2" xfId="12032"/>
    <cellStyle name="Normal 103 4 3 2 2" xfId="28414"/>
    <cellStyle name="Normal 103 4 3 3" xfId="15673"/>
    <cellStyle name="Normal 103 4 3 3 2" xfId="32051"/>
    <cellStyle name="Normal 103 4 3 4" xfId="8393"/>
    <cellStyle name="Normal 103 4 3 4 2" xfId="24777"/>
    <cellStyle name="Normal 103 4 3 5" xfId="19324"/>
    <cellStyle name="Normal 103 4 4" xfId="6572"/>
    <cellStyle name="Normal 103 4 4 2" xfId="22956"/>
    <cellStyle name="Normal 103 4 5" xfId="10211"/>
    <cellStyle name="Normal 103 4 5 2" xfId="26593"/>
    <cellStyle name="Normal 103 4 6" xfId="13852"/>
    <cellStyle name="Normal 103 4 6 2" xfId="30230"/>
    <cellStyle name="Normal 103 4 7" xfId="4732"/>
    <cellStyle name="Normal 103 4 7 2" xfId="21141"/>
    <cellStyle name="Normal 103 4 8" xfId="17503"/>
    <cellStyle name="Normal 103 4 9" xfId="33870"/>
    <cellStyle name="Normal 103 5" xfId="1359"/>
    <cellStyle name="Normal 103 5 2" xfId="2273"/>
    <cellStyle name="Normal 103 5 2 2" xfId="4096"/>
    <cellStyle name="Normal 103 5 2 2 2" xfId="13251"/>
    <cellStyle name="Normal 103 5 2 2 2 2" xfId="29633"/>
    <cellStyle name="Normal 103 5 2 2 3" xfId="16892"/>
    <cellStyle name="Normal 103 5 2 2 3 2" xfId="33270"/>
    <cellStyle name="Normal 103 5 2 2 4" xfId="9612"/>
    <cellStyle name="Normal 103 5 2 2 4 2" xfId="25996"/>
    <cellStyle name="Normal 103 5 2 2 5" xfId="20543"/>
    <cellStyle name="Normal 103 5 2 3" xfId="7791"/>
    <cellStyle name="Normal 103 5 2 3 2" xfId="24175"/>
    <cellStyle name="Normal 103 5 2 4" xfId="11430"/>
    <cellStyle name="Normal 103 5 2 4 2" xfId="27812"/>
    <cellStyle name="Normal 103 5 2 5" xfId="15071"/>
    <cellStyle name="Normal 103 5 2 5 2" xfId="31449"/>
    <cellStyle name="Normal 103 5 2 6" xfId="5951"/>
    <cellStyle name="Normal 103 5 2 6 2" xfId="22360"/>
    <cellStyle name="Normal 103 5 2 7" xfId="18722"/>
    <cellStyle name="Normal 103 5 2 8" xfId="35089"/>
    <cellStyle name="Normal 103 5 3" xfId="3188"/>
    <cellStyle name="Normal 103 5 3 2" xfId="12343"/>
    <cellStyle name="Normal 103 5 3 2 2" xfId="28725"/>
    <cellStyle name="Normal 103 5 3 3" xfId="15984"/>
    <cellStyle name="Normal 103 5 3 3 2" xfId="32362"/>
    <cellStyle name="Normal 103 5 3 4" xfId="8704"/>
    <cellStyle name="Normal 103 5 3 4 2" xfId="25088"/>
    <cellStyle name="Normal 103 5 3 5" xfId="19635"/>
    <cellStyle name="Normal 103 5 4" xfId="6883"/>
    <cellStyle name="Normal 103 5 4 2" xfId="23267"/>
    <cellStyle name="Normal 103 5 5" xfId="10522"/>
    <cellStyle name="Normal 103 5 5 2" xfId="26904"/>
    <cellStyle name="Normal 103 5 6" xfId="14163"/>
    <cellStyle name="Normal 103 5 6 2" xfId="30541"/>
    <cellStyle name="Normal 103 5 7" xfId="5043"/>
    <cellStyle name="Normal 103 5 7 2" xfId="21452"/>
    <cellStyle name="Normal 103 5 8" xfId="17814"/>
    <cellStyle name="Normal 103 5 9" xfId="34181"/>
    <cellStyle name="Normal 103 6" xfId="1648"/>
    <cellStyle name="Normal 103 6 2" xfId="3472"/>
    <cellStyle name="Normal 103 6 2 2" xfId="12627"/>
    <cellStyle name="Normal 103 6 2 2 2" xfId="29009"/>
    <cellStyle name="Normal 103 6 2 3" xfId="16268"/>
    <cellStyle name="Normal 103 6 2 3 2" xfId="32646"/>
    <cellStyle name="Normal 103 6 2 4" xfId="8988"/>
    <cellStyle name="Normal 103 6 2 4 2" xfId="25372"/>
    <cellStyle name="Normal 103 6 2 5" xfId="19919"/>
    <cellStyle name="Normal 103 6 3" xfId="7167"/>
    <cellStyle name="Normal 103 6 3 2" xfId="23551"/>
    <cellStyle name="Normal 103 6 4" xfId="10806"/>
    <cellStyle name="Normal 103 6 4 2" xfId="27188"/>
    <cellStyle name="Normal 103 6 5" xfId="14447"/>
    <cellStyle name="Normal 103 6 5 2" xfId="30825"/>
    <cellStyle name="Normal 103 6 6" xfId="5327"/>
    <cellStyle name="Normal 103 6 6 2" xfId="21736"/>
    <cellStyle name="Normal 103 6 7" xfId="18098"/>
    <cellStyle name="Normal 103 6 8" xfId="34465"/>
    <cellStyle name="Normal 103 7" xfId="2578"/>
    <cellStyle name="Normal 103 7 2" xfId="11735"/>
    <cellStyle name="Normal 103 7 2 2" xfId="28117"/>
    <cellStyle name="Normal 103 7 3" xfId="15376"/>
    <cellStyle name="Normal 103 7 3 2" xfId="31754"/>
    <cellStyle name="Normal 103 7 4" xfId="8096"/>
    <cellStyle name="Normal 103 7 4 2" xfId="24480"/>
    <cellStyle name="Normal 103 7 5" xfId="19027"/>
    <cellStyle name="Normal 103 8" xfId="6259"/>
    <cellStyle name="Normal 103 8 2" xfId="22643"/>
    <cellStyle name="Normal 103 9" xfId="9898"/>
    <cellStyle name="Normal 103 9 2" xfId="26280"/>
    <cellStyle name="Normal 104" xfId="265"/>
    <cellStyle name="Normal 104 2" xfId="796"/>
    <cellStyle name="Normal 105" xfId="266"/>
    <cellStyle name="Normal 105 10" xfId="13538"/>
    <cellStyle name="Normal 105 10 2" xfId="29918"/>
    <cellStyle name="Normal 105 11" xfId="4416"/>
    <cellStyle name="Normal 105 11 2" xfId="20829"/>
    <cellStyle name="Normal 105 12" xfId="17188"/>
    <cellStyle name="Normal 105 13" xfId="33577"/>
    <cellStyle name="Normal 105 2" xfId="797"/>
    <cellStyle name="Normal 105 2 10" xfId="4496"/>
    <cellStyle name="Normal 105 2 10 2" xfId="20905"/>
    <cellStyle name="Normal 105 2 11" xfId="17267"/>
    <cellStyle name="Normal 105 2 12" xfId="33578"/>
    <cellStyle name="Normal 105 2 2" xfId="956"/>
    <cellStyle name="Normal 105 2 2 10" xfId="17414"/>
    <cellStyle name="Normal 105 2 2 11" xfId="33579"/>
    <cellStyle name="Normal 105 2 2 2" xfId="1054"/>
    <cellStyle name="Normal 105 2 2 2 2" xfId="1968"/>
    <cellStyle name="Normal 105 2 2 2 2 2" xfId="3791"/>
    <cellStyle name="Normal 105 2 2 2 2 2 2" xfId="12946"/>
    <cellStyle name="Normal 105 2 2 2 2 2 2 2" xfId="29328"/>
    <cellStyle name="Normal 105 2 2 2 2 2 3" xfId="16587"/>
    <cellStyle name="Normal 105 2 2 2 2 2 3 2" xfId="32965"/>
    <cellStyle name="Normal 105 2 2 2 2 2 4" xfId="9307"/>
    <cellStyle name="Normal 105 2 2 2 2 2 4 2" xfId="25691"/>
    <cellStyle name="Normal 105 2 2 2 2 2 5" xfId="20238"/>
    <cellStyle name="Normal 105 2 2 2 2 3" xfId="7486"/>
    <cellStyle name="Normal 105 2 2 2 2 3 2" xfId="23870"/>
    <cellStyle name="Normal 105 2 2 2 2 4" xfId="11125"/>
    <cellStyle name="Normal 105 2 2 2 2 4 2" xfId="27507"/>
    <cellStyle name="Normal 105 2 2 2 2 5" xfId="14766"/>
    <cellStyle name="Normal 105 2 2 2 2 5 2" xfId="31144"/>
    <cellStyle name="Normal 105 2 2 2 2 6" xfId="5646"/>
    <cellStyle name="Normal 105 2 2 2 2 6 2" xfId="22055"/>
    <cellStyle name="Normal 105 2 2 2 2 7" xfId="18417"/>
    <cellStyle name="Normal 105 2 2 2 2 8" xfId="34784"/>
    <cellStyle name="Normal 105 2 2 2 3" xfId="2883"/>
    <cellStyle name="Normal 105 2 2 2 3 2" xfId="12038"/>
    <cellStyle name="Normal 105 2 2 2 3 2 2" xfId="28420"/>
    <cellStyle name="Normal 105 2 2 2 3 3" xfId="15679"/>
    <cellStyle name="Normal 105 2 2 2 3 3 2" xfId="32057"/>
    <cellStyle name="Normal 105 2 2 2 3 4" xfId="8399"/>
    <cellStyle name="Normal 105 2 2 2 3 4 2" xfId="24783"/>
    <cellStyle name="Normal 105 2 2 2 3 5" xfId="19330"/>
    <cellStyle name="Normal 105 2 2 2 4" xfId="6578"/>
    <cellStyle name="Normal 105 2 2 2 4 2" xfId="22962"/>
    <cellStyle name="Normal 105 2 2 2 5" xfId="10217"/>
    <cellStyle name="Normal 105 2 2 2 5 2" xfId="26599"/>
    <cellStyle name="Normal 105 2 2 2 6" xfId="13858"/>
    <cellStyle name="Normal 105 2 2 2 6 2" xfId="30236"/>
    <cellStyle name="Normal 105 2 2 2 7" xfId="4738"/>
    <cellStyle name="Normal 105 2 2 2 7 2" xfId="21147"/>
    <cellStyle name="Normal 105 2 2 2 8" xfId="17509"/>
    <cellStyle name="Normal 105 2 2 2 9" xfId="33876"/>
    <cellStyle name="Normal 105 2 2 3" xfId="1365"/>
    <cellStyle name="Normal 105 2 2 3 2" xfId="2279"/>
    <cellStyle name="Normal 105 2 2 3 2 2" xfId="4102"/>
    <cellStyle name="Normal 105 2 2 3 2 2 2" xfId="13257"/>
    <cellStyle name="Normal 105 2 2 3 2 2 2 2" xfId="29639"/>
    <cellStyle name="Normal 105 2 2 3 2 2 3" xfId="16898"/>
    <cellStyle name="Normal 105 2 2 3 2 2 3 2" xfId="33276"/>
    <cellStyle name="Normal 105 2 2 3 2 2 4" xfId="9618"/>
    <cellStyle name="Normal 105 2 2 3 2 2 4 2" xfId="26002"/>
    <cellStyle name="Normal 105 2 2 3 2 2 5" xfId="20549"/>
    <cellStyle name="Normal 105 2 2 3 2 3" xfId="7797"/>
    <cellStyle name="Normal 105 2 2 3 2 3 2" xfId="24181"/>
    <cellStyle name="Normal 105 2 2 3 2 4" xfId="11436"/>
    <cellStyle name="Normal 105 2 2 3 2 4 2" xfId="27818"/>
    <cellStyle name="Normal 105 2 2 3 2 5" xfId="15077"/>
    <cellStyle name="Normal 105 2 2 3 2 5 2" xfId="31455"/>
    <cellStyle name="Normal 105 2 2 3 2 6" xfId="5957"/>
    <cellStyle name="Normal 105 2 2 3 2 6 2" xfId="22366"/>
    <cellStyle name="Normal 105 2 2 3 2 7" xfId="18728"/>
    <cellStyle name="Normal 105 2 2 3 2 8" xfId="35095"/>
    <cellStyle name="Normal 105 2 2 3 3" xfId="3194"/>
    <cellStyle name="Normal 105 2 2 3 3 2" xfId="12349"/>
    <cellStyle name="Normal 105 2 2 3 3 2 2" xfId="28731"/>
    <cellStyle name="Normal 105 2 2 3 3 3" xfId="15990"/>
    <cellStyle name="Normal 105 2 2 3 3 3 2" xfId="32368"/>
    <cellStyle name="Normal 105 2 2 3 3 4" xfId="8710"/>
    <cellStyle name="Normal 105 2 2 3 3 4 2" xfId="25094"/>
    <cellStyle name="Normal 105 2 2 3 3 5" xfId="19641"/>
    <cellStyle name="Normal 105 2 2 3 4" xfId="6889"/>
    <cellStyle name="Normal 105 2 2 3 4 2" xfId="23273"/>
    <cellStyle name="Normal 105 2 2 3 5" xfId="10528"/>
    <cellStyle name="Normal 105 2 2 3 5 2" xfId="26910"/>
    <cellStyle name="Normal 105 2 2 3 6" xfId="14169"/>
    <cellStyle name="Normal 105 2 2 3 6 2" xfId="30547"/>
    <cellStyle name="Normal 105 2 2 3 7" xfId="5049"/>
    <cellStyle name="Normal 105 2 2 3 7 2" xfId="21458"/>
    <cellStyle name="Normal 105 2 2 3 8" xfId="17820"/>
    <cellStyle name="Normal 105 2 2 3 9" xfId="34187"/>
    <cellStyle name="Normal 105 2 2 4" xfId="1873"/>
    <cellStyle name="Normal 105 2 2 4 2" xfId="3696"/>
    <cellStyle name="Normal 105 2 2 4 2 2" xfId="12851"/>
    <cellStyle name="Normal 105 2 2 4 2 2 2" xfId="29233"/>
    <cellStyle name="Normal 105 2 2 4 2 3" xfId="16492"/>
    <cellStyle name="Normal 105 2 2 4 2 3 2" xfId="32870"/>
    <cellStyle name="Normal 105 2 2 4 2 4" xfId="9212"/>
    <cellStyle name="Normal 105 2 2 4 2 4 2" xfId="25596"/>
    <cellStyle name="Normal 105 2 2 4 2 5" xfId="20143"/>
    <cellStyle name="Normal 105 2 2 4 3" xfId="7391"/>
    <cellStyle name="Normal 105 2 2 4 3 2" xfId="23775"/>
    <cellStyle name="Normal 105 2 2 4 4" xfId="11030"/>
    <cellStyle name="Normal 105 2 2 4 4 2" xfId="27412"/>
    <cellStyle name="Normal 105 2 2 4 5" xfId="14671"/>
    <cellStyle name="Normal 105 2 2 4 5 2" xfId="31049"/>
    <cellStyle name="Normal 105 2 2 4 6" xfId="5551"/>
    <cellStyle name="Normal 105 2 2 4 6 2" xfId="21960"/>
    <cellStyle name="Normal 105 2 2 4 7" xfId="18322"/>
    <cellStyle name="Normal 105 2 2 4 8" xfId="34689"/>
    <cellStyle name="Normal 105 2 2 5" xfId="2584"/>
    <cellStyle name="Normal 105 2 2 5 2" xfId="11741"/>
    <cellStyle name="Normal 105 2 2 5 2 2" xfId="28123"/>
    <cellStyle name="Normal 105 2 2 5 3" xfId="15382"/>
    <cellStyle name="Normal 105 2 2 5 3 2" xfId="31760"/>
    <cellStyle name="Normal 105 2 2 5 4" xfId="8102"/>
    <cellStyle name="Normal 105 2 2 5 4 2" xfId="24486"/>
    <cellStyle name="Normal 105 2 2 5 5" xfId="19033"/>
    <cellStyle name="Normal 105 2 2 6" xfId="6483"/>
    <cellStyle name="Normal 105 2 2 6 2" xfId="22867"/>
    <cellStyle name="Normal 105 2 2 7" xfId="10122"/>
    <cellStyle name="Normal 105 2 2 7 2" xfId="26504"/>
    <cellStyle name="Normal 105 2 2 8" xfId="13763"/>
    <cellStyle name="Normal 105 2 2 8 2" xfId="30141"/>
    <cellStyle name="Normal 105 2 2 9" xfId="4643"/>
    <cellStyle name="Normal 105 2 2 9 2" xfId="21052"/>
    <cellStyle name="Normal 105 2 3" xfId="1053"/>
    <cellStyle name="Normal 105 2 3 2" xfId="1967"/>
    <cellStyle name="Normal 105 2 3 2 2" xfId="3790"/>
    <cellStyle name="Normal 105 2 3 2 2 2" xfId="12945"/>
    <cellStyle name="Normal 105 2 3 2 2 2 2" xfId="29327"/>
    <cellStyle name="Normal 105 2 3 2 2 3" xfId="16586"/>
    <cellStyle name="Normal 105 2 3 2 2 3 2" xfId="32964"/>
    <cellStyle name="Normal 105 2 3 2 2 4" xfId="9306"/>
    <cellStyle name="Normal 105 2 3 2 2 4 2" xfId="25690"/>
    <cellStyle name="Normal 105 2 3 2 2 5" xfId="20237"/>
    <cellStyle name="Normal 105 2 3 2 3" xfId="7485"/>
    <cellStyle name="Normal 105 2 3 2 3 2" xfId="23869"/>
    <cellStyle name="Normal 105 2 3 2 4" xfId="11124"/>
    <cellStyle name="Normal 105 2 3 2 4 2" xfId="27506"/>
    <cellStyle name="Normal 105 2 3 2 5" xfId="14765"/>
    <cellStyle name="Normal 105 2 3 2 5 2" xfId="31143"/>
    <cellStyle name="Normal 105 2 3 2 6" xfId="5645"/>
    <cellStyle name="Normal 105 2 3 2 6 2" xfId="22054"/>
    <cellStyle name="Normal 105 2 3 2 7" xfId="18416"/>
    <cellStyle name="Normal 105 2 3 2 8" xfId="34783"/>
    <cellStyle name="Normal 105 2 3 3" xfId="2882"/>
    <cellStyle name="Normal 105 2 3 3 2" xfId="12037"/>
    <cellStyle name="Normal 105 2 3 3 2 2" xfId="28419"/>
    <cellStyle name="Normal 105 2 3 3 3" xfId="15678"/>
    <cellStyle name="Normal 105 2 3 3 3 2" xfId="32056"/>
    <cellStyle name="Normal 105 2 3 3 4" xfId="8398"/>
    <cellStyle name="Normal 105 2 3 3 4 2" xfId="24782"/>
    <cellStyle name="Normal 105 2 3 3 5" xfId="19329"/>
    <cellStyle name="Normal 105 2 3 4" xfId="6577"/>
    <cellStyle name="Normal 105 2 3 4 2" xfId="22961"/>
    <cellStyle name="Normal 105 2 3 5" xfId="10216"/>
    <cellStyle name="Normal 105 2 3 5 2" xfId="26598"/>
    <cellStyle name="Normal 105 2 3 6" xfId="13857"/>
    <cellStyle name="Normal 105 2 3 6 2" xfId="30235"/>
    <cellStyle name="Normal 105 2 3 7" xfId="4737"/>
    <cellStyle name="Normal 105 2 3 7 2" xfId="21146"/>
    <cellStyle name="Normal 105 2 3 8" xfId="17508"/>
    <cellStyle name="Normal 105 2 3 9" xfId="33875"/>
    <cellStyle name="Normal 105 2 4" xfId="1364"/>
    <cellStyle name="Normal 105 2 4 2" xfId="2278"/>
    <cellStyle name="Normal 105 2 4 2 2" xfId="4101"/>
    <cellStyle name="Normal 105 2 4 2 2 2" xfId="13256"/>
    <cellStyle name="Normal 105 2 4 2 2 2 2" xfId="29638"/>
    <cellStyle name="Normal 105 2 4 2 2 3" xfId="16897"/>
    <cellStyle name="Normal 105 2 4 2 2 3 2" xfId="33275"/>
    <cellStyle name="Normal 105 2 4 2 2 4" xfId="9617"/>
    <cellStyle name="Normal 105 2 4 2 2 4 2" xfId="26001"/>
    <cellStyle name="Normal 105 2 4 2 2 5" xfId="20548"/>
    <cellStyle name="Normal 105 2 4 2 3" xfId="7796"/>
    <cellStyle name="Normal 105 2 4 2 3 2" xfId="24180"/>
    <cellStyle name="Normal 105 2 4 2 4" xfId="11435"/>
    <cellStyle name="Normal 105 2 4 2 4 2" xfId="27817"/>
    <cellStyle name="Normal 105 2 4 2 5" xfId="15076"/>
    <cellStyle name="Normal 105 2 4 2 5 2" xfId="31454"/>
    <cellStyle name="Normal 105 2 4 2 6" xfId="5956"/>
    <cellStyle name="Normal 105 2 4 2 6 2" xfId="22365"/>
    <cellStyle name="Normal 105 2 4 2 7" xfId="18727"/>
    <cellStyle name="Normal 105 2 4 2 8" xfId="35094"/>
    <cellStyle name="Normal 105 2 4 3" xfId="3193"/>
    <cellStyle name="Normal 105 2 4 3 2" xfId="12348"/>
    <cellStyle name="Normal 105 2 4 3 2 2" xfId="28730"/>
    <cellStyle name="Normal 105 2 4 3 3" xfId="15989"/>
    <cellStyle name="Normal 105 2 4 3 3 2" xfId="32367"/>
    <cellStyle name="Normal 105 2 4 3 4" xfId="8709"/>
    <cellStyle name="Normal 105 2 4 3 4 2" xfId="25093"/>
    <cellStyle name="Normal 105 2 4 3 5" xfId="19640"/>
    <cellStyle name="Normal 105 2 4 4" xfId="6888"/>
    <cellStyle name="Normal 105 2 4 4 2" xfId="23272"/>
    <cellStyle name="Normal 105 2 4 5" xfId="10527"/>
    <cellStyle name="Normal 105 2 4 5 2" xfId="26909"/>
    <cellStyle name="Normal 105 2 4 6" xfId="14168"/>
    <cellStyle name="Normal 105 2 4 6 2" xfId="30546"/>
    <cellStyle name="Normal 105 2 4 7" xfId="5048"/>
    <cellStyle name="Normal 105 2 4 7 2" xfId="21457"/>
    <cellStyle name="Normal 105 2 4 8" xfId="17819"/>
    <cellStyle name="Normal 105 2 4 9" xfId="34186"/>
    <cellStyle name="Normal 105 2 5" xfId="1726"/>
    <cellStyle name="Normal 105 2 5 2" xfId="3549"/>
    <cellStyle name="Normal 105 2 5 2 2" xfId="12704"/>
    <cellStyle name="Normal 105 2 5 2 2 2" xfId="29086"/>
    <cellStyle name="Normal 105 2 5 2 3" xfId="16345"/>
    <cellStyle name="Normal 105 2 5 2 3 2" xfId="32723"/>
    <cellStyle name="Normal 105 2 5 2 4" xfId="9065"/>
    <cellStyle name="Normal 105 2 5 2 4 2" xfId="25449"/>
    <cellStyle name="Normal 105 2 5 2 5" xfId="19996"/>
    <cellStyle name="Normal 105 2 5 3" xfId="7244"/>
    <cellStyle name="Normal 105 2 5 3 2" xfId="23628"/>
    <cellStyle name="Normal 105 2 5 4" xfId="10883"/>
    <cellStyle name="Normal 105 2 5 4 2" xfId="27265"/>
    <cellStyle name="Normal 105 2 5 5" xfId="14524"/>
    <cellStyle name="Normal 105 2 5 5 2" xfId="30902"/>
    <cellStyle name="Normal 105 2 5 6" xfId="5404"/>
    <cellStyle name="Normal 105 2 5 6 2" xfId="21813"/>
    <cellStyle name="Normal 105 2 5 7" xfId="18175"/>
    <cellStyle name="Normal 105 2 5 8" xfId="34542"/>
    <cellStyle name="Normal 105 2 6" xfId="2583"/>
    <cellStyle name="Normal 105 2 6 2" xfId="11740"/>
    <cellStyle name="Normal 105 2 6 2 2" xfId="28122"/>
    <cellStyle name="Normal 105 2 6 3" xfId="15381"/>
    <cellStyle name="Normal 105 2 6 3 2" xfId="31759"/>
    <cellStyle name="Normal 105 2 6 4" xfId="8101"/>
    <cellStyle name="Normal 105 2 6 4 2" xfId="24485"/>
    <cellStyle name="Normal 105 2 6 5" xfId="19032"/>
    <cellStyle name="Normal 105 2 7" xfId="6336"/>
    <cellStyle name="Normal 105 2 7 2" xfId="22720"/>
    <cellStyle name="Normal 105 2 8" xfId="9975"/>
    <cellStyle name="Normal 105 2 8 2" xfId="26357"/>
    <cellStyle name="Normal 105 2 9" xfId="13616"/>
    <cellStyle name="Normal 105 2 9 2" xfId="29994"/>
    <cellStyle name="Normal 105 3" xfId="878"/>
    <cellStyle name="Normal 105 3 10" xfId="17337"/>
    <cellStyle name="Normal 105 3 11" xfId="33580"/>
    <cellStyle name="Normal 105 3 2" xfId="1055"/>
    <cellStyle name="Normal 105 3 2 2" xfId="1969"/>
    <cellStyle name="Normal 105 3 2 2 2" xfId="3792"/>
    <cellStyle name="Normal 105 3 2 2 2 2" xfId="12947"/>
    <cellStyle name="Normal 105 3 2 2 2 2 2" xfId="29329"/>
    <cellStyle name="Normal 105 3 2 2 2 3" xfId="16588"/>
    <cellStyle name="Normal 105 3 2 2 2 3 2" xfId="32966"/>
    <cellStyle name="Normal 105 3 2 2 2 4" xfId="9308"/>
    <cellStyle name="Normal 105 3 2 2 2 4 2" xfId="25692"/>
    <cellStyle name="Normal 105 3 2 2 2 5" xfId="20239"/>
    <cellStyle name="Normal 105 3 2 2 3" xfId="7487"/>
    <cellStyle name="Normal 105 3 2 2 3 2" xfId="23871"/>
    <cellStyle name="Normal 105 3 2 2 4" xfId="11126"/>
    <cellStyle name="Normal 105 3 2 2 4 2" xfId="27508"/>
    <cellStyle name="Normal 105 3 2 2 5" xfId="14767"/>
    <cellStyle name="Normal 105 3 2 2 5 2" xfId="31145"/>
    <cellStyle name="Normal 105 3 2 2 6" xfId="5647"/>
    <cellStyle name="Normal 105 3 2 2 6 2" xfId="22056"/>
    <cellStyle name="Normal 105 3 2 2 7" xfId="18418"/>
    <cellStyle name="Normal 105 3 2 2 8" xfId="34785"/>
    <cellStyle name="Normal 105 3 2 3" xfId="2884"/>
    <cellStyle name="Normal 105 3 2 3 2" xfId="12039"/>
    <cellStyle name="Normal 105 3 2 3 2 2" xfId="28421"/>
    <cellStyle name="Normal 105 3 2 3 3" xfId="15680"/>
    <cellStyle name="Normal 105 3 2 3 3 2" xfId="32058"/>
    <cellStyle name="Normal 105 3 2 3 4" xfId="8400"/>
    <cellStyle name="Normal 105 3 2 3 4 2" xfId="24784"/>
    <cellStyle name="Normal 105 3 2 3 5" xfId="19331"/>
    <cellStyle name="Normal 105 3 2 4" xfId="6579"/>
    <cellStyle name="Normal 105 3 2 4 2" xfId="22963"/>
    <cellStyle name="Normal 105 3 2 5" xfId="10218"/>
    <cellStyle name="Normal 105 3 2 5 2" xfId="26600"/>
    <cellStyle name="Normal 105 3 2 6" xfId="13859"/>
    <cellStyle name="Normal 105 3 2 6 2" xfId="30237"/>
    <cellStyle name="Normal 105 3 2 7" xfId="4739"/>
    <cellStyle name="Normal 105 3 2 7 2" xfId="21148"/>
    <cellStyle name="Normal 105 3 2 8" xfId="17510"/>
    <cellStyle name="Normal 105 3 2 9" xfId="33877"/>
    <cellStyle name="Normal 105 3 3" xfId="1366"/>
    <cellStyle name="Normal 105 3 3 2" xfId="2280"/>
    <cellStyle name="Normal 105 3 3 2 2" xfId="4103"/>
    <cellStyle name="Normal 105 3 3 2 2 2" xfId="13258"/>
    <cellStyle name="Normal 105 3 3 2 2 2 2" xfId="29640"/>
    <cellStyle name="Normal 105 3 3 2 2 3" xfId="16899"/>
    <cellStyle name="Normal 105 3 3 2 2 3 2" xfId="33277"/>
    <cellStyle name="Normal 105 3 3 2 2 4" xfId="9619"/>
    <cellStyle name="Normal 105 3 3 2 2 4 2" xfId="26003"/>
    <cellStyle name="Normal 105 3 3 2 2 5" xfId="20550"/>
    <cellStyle name="Normal 105 3 3 2 3" xfId="7798"/>
    <cellStyle name="Normal 105 3 3 2 3 2" xfId="24182"/>
    <cellStyle name="Normal 105 3 3 2 4" xfId="11437"/>
    <cellStyle name="Normal 105 3 3 2 4 2" xfId="27819"/>
    <cellStyle name="Normal 105 3 3 2 5" xfId="15078"/>
    <cellStyle name="Normal 105 3 3 2 5 2" xfId="31456"/>
    <cellStyle name="Normal 105 3 3 2 6" xfId="5958"/>
    <cellStyle name="Normal 105 3 3 2 6 2" xfId="22367"/>
    <cellStyle name="Normal 105 3 3 2 7" xfId="18729"/>
    <cellStyle name="Normal 105 3 3 2 8" xfId="35096"/>
    <cellStyle name="Normal 105 3 3 3" xfId="3195"/>
    <cellStyle name="Normal 105 3 3 3 2" xfId="12350"/>
    <cellStyle name="Normal 105 3 3 3 2 2" xfId="28732"/>
    <cellStyle name="Normal 105 3 3 3 3" xfId="15991"/>
    <cellStyle name="Normal 105 3 3 3 3 2" xfId="32369"/>
    <cellStyle name="Normal 105 3 3 3 4" xfId="8711"/>
    <cellStyle name="Normal 105 3 3 3 4 2" xfId="25095"/>
    <cellStyle name="Normal 105 3 3 3 5" xfId="19642"/>
    <cellStyle name="Normal 105 3 3 4" xfId="6890"/>
    <cellStyle name="Normal 105 3 3 4 2" xfId="23274"/>
    <cellStyle name="Normal 105 3 3 5" xfId="10529"/>
    <cellStyle name="Normal 105 3 3 5 2" xfId="26911"/>
    <cellStyle name="Normal 105 3 3 6" xfId="14170"/>
    <cellStyle name="Normal 105 3 3 6 2" xfId="30548"/>
    <cellStyle name="Normal 105 3 3 7" xfId="5050"/>
    <cellStyle name="Normal 105 3 3 7 2" xfId="21459"/>
    <cellStyle name="Normal 105 3 3 8" xfId="17821"/>
    <cellStyle name="Normal 105 3 3 9" xfId="34188"/>
    <cellStyle name="Normal 105 3 4" xfId="1796"/>
    <cellStyle name="Normal 105 3 4 2" xfId="3619"/>
    <cellStyle name="Normal 105 3 4 2 2" xfId="12774"/>
    <cellStyle name="Normal 105 3 4 2 2 2" xfId="29156"/>
    <cellStyle name="Normal 105 3 4 2 3" xfId="16415"/>
    <cellStyle name="Normal 105 3 4 2 3 2" xfId="32793"/>
    <cellStyle name="Normal 105 3 4 2 4" xfId="9135"/>
    <cellStyle name="Normal 105 3 4 2 4 2" xfId="25519"/>
    <cellStyle name="Normal 105 3 4 2 5" xfId="20066"/>
    <cellStyle name="Normal 105 3 4 3" xfId="7314"/>
    <cellStyle name="Normal 105 3 4 3 2" xfId="23698"/>
    <cellStyle name="Normal 105 3 4 4" xfId="10953"/>
    <cellStyle name="Normal 105 3 4 4 2" xfId="27335"/>
    <cellStyle name="Normal 105 3 4 5" xfId="14594"/>
    <cellStyle name="Normal 105 3 4 5 2" xfId="30972"/>
    <cellStyle name="Normal 105 3 4 6" xfId="5474"/>
    <cellStyle name="Normal 105 3 4 6 2" xfId="21883"/>
    <cellStyle name="Normal 105 3 4 7" xfId="18245"/>
    <cellStyle name="Normal 105 3 4 8" xfId="34612"/>
    <cellStyle name="Normal 105 3 5" xfId="2585"/>
    <cellStyle name="Normal 105 3 5 2" xfId="11742"/>
    <cellStyle name="Normal 105 3 5 2 2" xfId="28124"/>
    <cellStyle name="Normal 105 3 5 3" xfId="15383"/>
    <cellStyle name="Normal 105 3 5 3 2" xfId="31761"/>
    <cellStyle name="Normal 105 3 5 4" xfId="8103"/>
    <cellStyle name="Normal 105 3 5 4 2" xfId="24487"/>
    <cellStyle name="Normal 105 3 5 5" xfId="19034"/>
    <cellStyle name="Normal 105 3 6" xfId="6406"/>
    <cellStyle name="Normal 105 3 6 2" xfId="22790"/>
    <cellStyle name="Normal 105 3 7" xfId="10045"/>
    <cellStyle name="Normal 105 3 7 2" xfId="26427"/>
    <cellStyle name="Normal 105 3 8" xfId="13686"/>
    <cellStyle name="Normal 105 3 8 2" xfId="30064"/>
    <cellStyle name="Normal 105 3 9" xfId="4566"/>
    <cellStyle name="Normal 105 3 9 2" xfId="20975"/>
    <cellStyle name="Normal 105 4" xfId="1052"/>
    <cellStyle name="Normal 105 4 2" xfId="1966"/>
    <cellStyle name="Normal 105 4 2 2" xfId="3789"/>
    <cellStyle name="Normal 105 4 2 2 2" xfId="12944"/>
    <cellStyle name="Normal 105 4 2 2 2 2" xfId="29326"/>
    <cellStyle name="Normal 105 4 2 2 3" xfId="16585"/>
    <cellStyle name="Normal 105 4 2 2 3 2" xfId="32963"/>
    <cellStyle name="Normal 105 4 2 2 4" xfId="9305"/>
    <cellStyle name="Normal 105 4 2 2 4 2" xfId="25689"/>
    <cellStyle name="Normal 105 4 2 2 5" xfId="20236"/>
    <cellStyle name="Normal 105 4 2 3" xfId="7484"/>
    <cellStyle name="Normal 105 4 2 3 2" xfId="23868"/>
    <cellStyle name="Normal 105 4 2 4" xfId="11123"/>
    <cellStyle name="Normal 105 4 2 4 2" xfId="27505"/>
    <cellStyle name="Normal 105 4 2 5" xfId="14764"/>
    <cellStyle name="Normal 105 4 2 5 2" xfId="31142"/>
    <cellStyle name="Normal 105 4 2 6" xfId="5644"/>
    <cellStyle name="Normal 105 4 2 6 2" xfId="22053"/>
    <cellStyle name="Normal 105 4 2 7" xfId="18415"/>
    <cellStyle name="Normal 105 4 2 8" xfId="34782"/>
    <cellStyle name="Normal 105 4 3" xfId="2881"/>
    <cellStyle name="Normal 105 4 3 2" xfId="12036"/>
    <cellStyle name="Normal 105 4 3 2 2" xfId="28418"/>
    <cellStyle name="Normal 105 4 3 3" xfId="15677"/>
    <cellStyle name="Normal 105 4 3 3 2" xfId="32055"/>
    <cellStyle name="Normal 105 4 3 4" xfId="8397"/>
    <cellStyle name="Normal 105 4 3 4 2" xfId="24781"/>
    <cellStyle name="Normal 105 4 3 5" xfId="19328"/>
    <cellStyle name="Normal 105 4 4" xfId="6576"/>
    <cellStyle name="Normal 105 4 4 2" xfId="22960"/>
    <cellStyle name="Normal 105 4 5" xfId="10215"/>
    <cellStyle name="Normal 105 4 5 2" xfId="26597"/>
    <cellStyle name="Normal 105 4 6" xfId="13856"/>
    <cellStyle name="Normal 105 4 6 2" xfId="30234"/>
    <cellStyle name="Normal 105 4 7" xfId="4736"/>
    <cellStyle name="Normal 105 4 7 2" xfId="21145"/>
    <cellStyle name="Normal 105 4 8" xfId="17507"/>
    <cellStyle name="Normal 105 4 9" xfId="33874"/>
    <cellStyle name="Normal 105 5" xfId="1363"/>
    <cellStyle name="Normal 105 5 2" xfId="2277"/>
    <cellStyle name="Normal 105 5 2 2" xfId="4100"/>
    <cellStyle name="Normal 105 5 2 2 2" xfId="13255"/>
    <cellStyle name="Normal 105 5 2 2 2 2" xfId="29637"/>
    <cellStyle name="Normal 105 5 2 2 3" xfId="16896"/>
    <cellStyle name="Normal 105 5 2 2 3 2" xfId="33274"/>
    <cellStyle name="Normal 105 5 2 2 4" xfId="9616"/>
    <cellStyle name="Normal 105 5 2 2 4 2" xfId="26000"/>
    <cellStyle name="Normal 105 5 2 2 5" xfId="20547"/>
    <cellStyle name="Normal 105 5 2 3" xfId="7795"/>
    <cellStyle name="Normal 105 5 2 3 2" xfId="24179"/>
    <cellStyle name="Normal 105 5 2 4" xfId="11434"/>
    <cellStyle name="Normal 105 5 2 4 2" xfId="27816"/>
    <cellStyle name="Normal 105 5 2 5" xfId="15075"/>
    <cellStyle name="Normal 105 5 2 5 2" xfId="31453"/>
    <cellStyle name="Normal 105 5 2 6" xfId="5955"/>
    <cellStyle name="Normal 105 5 2 6 2" xfId="22364"/>
    <cellStyle name="Normal 105 5 2 7" xfId="18726"/>
    <cellStyle name="Normal 105 5 2 8" xfId="35093"/>
    <cellStyle name="Normal 105 5 3" xfId="3192"/>
    <cellStyle name="Normal 105 5 3 2" xfId="12347"/>
    <cellStyle name="Normal 105 5 3 2 2" xfId="28729"/>
    <cellStyle name="Normal 105 5 3 3" xfId="15988"/>
    <cellStyle name="Normal 105 5 3 3 2" xfId="32366"/>
    <cellStyle name="Normal 105 5 3 4" xfId="8708"/>
    <cellStyle name="Normal 105 5 3 4 2" xfId="25092"/>
    <cellStyle name="Normal 105 5 3 5" xfId="19639"/>
    <cellStyle name="Normal 105 5 4" xfId="6887"/>
    <cellStyle name="Normal 105 5 4 2" xfId="23271"/>
    <cellStyle name="Normal 105 5 5" xfId="10526"/>
    <cellStyle name="Normal 105 5 5 2" xfId="26908"/>
    <cellStyle name="Normal 105 5 6" xfId="14167"/>
    <cellStyle name="Normal 105 5 6 2" xfId="30545"/>
    <cellStyle name="Normal 105 5 7" xfId="5047"/>
    <cellStyle name="Normal 105 5 7 2" xfId="21456"/>
    <cellStyle name="Normal 105 5 8" xfId="17818"/>
    <cellStyle name="Normal 105 5 9" xfId="34185"/>
    <cellStyle name="Normal 105 6" xfId="1649"/>
    <cellStyle name="Normal 105 6 2" xfId="3473"/>
    <cellStyle name="Normal 105 6 2 2" xfId="12628"/>
    <cellStyle name="Normal 105 6 2 2 2" xfId="29010"/>
    <cellStyle name="Normal 105 6 2 3" xfId="16269"/>
    <cellStyle name="Normal 105 6 2 3 2" xfId="32647"/>
    <cellStyle name="Normal 105 6 2 4" xfId="8989"/>
    <cellStyle name="Normal 105 6 2 4 2" xfId="25373"/>
    <cellStyle name="Normal 105 6 2 5" xfId="19920"/>
    <cellStyle name="Normal 105 6 3" xfId="7168"/>
    <cellStyle name="Normal 105 6 3 2" xfId="23552"/>
    <cellStyle name="Normal 105 6 4" xfId="10807"/>
    <cellStyle name="Normal 105 6 4 2" xfId="27189"/>
    <cellStyle name="Normal 105 6 5" xfId="14448"/>
    <cellStyle name="Normal 105 6 5 2" xfId="30826"/>
    <cellStyle name="Normal 105 6 6" xfId="5328"/>
    <cellStyle name="Normal 105 6 6 2" xfId="21737"/>
    <cellStyle name="Normal 105 6 7" xfId="18099"/>
    <cellStyle name="Normal 105 6 8" xfId="34466"/>
    <cellStyle name="Normal 105 7" xfId="2582"/>
    <cellStyle name="Normal 105 7 2" xfId="11739"/>
    <cellStyle name="Normal 105 7 2 2" xfId="28121"/>
    <cellStyle name="Normal 105 7 3" xfId="15380"/>
    <cellStyle name="Normal 105 7 3 2" xfId="31758"/>
    <cellStyle name="Normal 105 7 4" xfId="8100"/>
    <cellStyle name="Normal 105 7 4 2" xfId="24484"/>
    <cellStyle name="Normal 105 7 5" xfId="19031"/>
    <cellStyle name="Normal 105 8" xfId="6260"/>
    <cellStyle name="Normal 105 8 2" xfId="22644"/>
    <cellStyle name="Normal 105 9" xfId="9899"/>
    <cellStyle name="Normal 105 9 2" xfId="26281"/>
    <cellStyle name="Normal 106" xfId="267"/>
    <cellStyle name="Normal 106 10" xfId="13539"/>
    <cellStyle name="Normal 106 10 2" xfId="29919"/>
    <cellStyle name="Normal 106 11" xfId="4417"/>
    <cellStyle name="Normal 106 11 2" xfId="20830"/>
    <cellStyle name="Normal 106 12" xfId="17189"/>
    <cellStyle name="Normal 106 13" xfId="33581"/>
    <cellStyle name="Normal 106 2" xfId="798"/>
    <cellStyle name="Normal 106 2 10" xfId="4497"/>
    <cellStyle name="Normal 106 2 10 2" xfId="20906"/>
    <cellStyle name="Normal 106 2 11" xfId="17268"/>
    <cellStyle name="Normal 106 2 12" xfId="33582"/>
    <cellStyle name="Normal 106 2 2" xfId="957"/>
    <cellStyle name="Normal 106 2 2 10" xfId="17415"/>
    <cellStyle name="Normal 106 2 2 11" xfId="33583"/>
    <cellStyle name="Normal 106 2 2 2" xfId="1058"/>
    <cellStyle name="Normal 106 2 2 2 2" xfId="1972"/>
    <cellStyle name="Normal 106 2 2 2 2 2" xfId="3795"/>
    <cellStyle name="Normal 106 2 2 2 2 2 2" xfId="12950"/>
    <cellStyle name="Normal 106 2 2 2 2 2 2 2" xfId="29332"/>
    <cellStyle name="Normal 106 2 2 2 2 2 3" xfId="16591"/>
    <cellStyle name="Normal 106 2 2 2 2 2 3 2" xfId="32969"/>
    <cellStyle name="Normal 106 2 2 2 2 2 4" xfId="9311"/>
    <cellStyle name="Normal 106 2 2 2 2 2 4 2" xfId="25695"/>
    <cellStyle name="Normal 106 2 2 2 2 2 5" xfId="20242"/>
    <cellStyle name="Normal 106 2 2 2 2 3" xfId="7490"/>
    <cellStyle name="Normal 106 2 2 2 2 3 2" xfId="23874"/>
    <cellStyle name="Normal 106 2 2 2 2 4" xfId="11129"/>
    <cellStyle name="Normal 106 2 2 2 2 4 2" xfId="27511"/>
    <cellStyle name="Normal 106 2 2 2 2 5" xfId="14770"/>
    <cellStyle name="Normal 106 2 2 2 2 5 2" xfId="31148"/>
    <cellStyle name="Normal 106 2 2 2 2 6" xfId="5650"/>
    <cellStyle name="Normal 106 2 2 2 2 6 2" xfId="22059"/>
    <cellStyle name="Normal 106 2 2 2 2 7" xfId="18421"/>
    <cellStyle name="Normal 106 2 2 2 2 8" xfId="34788"/>
    <cellStyle name="Normal 106 2 2 2 3" xfId="2887"/>
    <cellStyle name="Normal 106 2 2 2 3 2" xfId="12042"/>
    <cellStyle name="Normal 106 2 2 2 3 2 2" xfId="28424"/>
    <cellStyle name="Normal 106 2 2 2 3 3" xfId="15683"/>
    <cellStyle name="Normal 106 2 2 2 3 3 2" xfId="32061"/>
    <cellStyle name="Normal 106 2 2 2 3 4" xfId="8403"/>
    <cellStyle name="Normal 106 2 2 2 3 4 2" xfId="24787"/>
    <cellStyle name="Normal 106 2 2 2 3 5" xfId="19334"/>
    <cellStyle name="Normal 106 2 2 2 4" xfId="6582"/>
    <cellStyle name="Normal 106 2 2 2 4 2" xfId="22966"/>
    <cellStyle name="Normal 106 2 2 2 5" xfId="10221"/>
    <cellStyle name="Normal 106 2 2 2 5 2" xfId="26603"/>
    <cellStyle name="Normal 106 2 2 2 6" xfId="13862"/>
    <cellStyle name="Normal 106 2 2 2 6 2" xfId="30240"/>
    <cellStyle name="Normal 106 2 2 2 7" xfId="4742"/>
    <cellStyle name="Normal 106 2 2 2 7 2" xfId="21151"/>
    <cellStyle name="Normal 106 2 2 2 8" xfId="17513"/>
    <cellStyle name="Normal 106 2 2 2 9" xfId="33880"/>
    <cellStyle name="Normal 106 2 2 3" xfId="1369"/>
    <cellStyle name="Normal 106 2 2 3 2" xfId="2283"/>
    <cellStyle name="Normal 106 2 2 3 2 2" xfId="4106"/>
    <cellStyle name="Normal 106 2 2 3 2 2 2" xfId="13261"/>
    <cellStyle name="Normal 106 2 2 3 2 2 2 2" xfId="29643"/>
    <cellStyle name="Normal 106 2 2 3 2 2 3" xfId="16902"/>
    <cellStyle name="Normal 106 2 2 3 2 2 3 2" xfId="33280"/>
    <cellStyle name="Normal 106 2 2 3 2 2 4" xfId="9622"/>
    <cellStyle name="Normal 106 2 2 3 2 2 4 2" xfId="26006"/>
    <cellStyle name="Normal 106 2 2 3 2 2 5" xfId="20553"/>
    <cellStyle name="Normal 106 2 2 3 2 3" xfId="7801"/>
    <cellStyle name="Normal 106 2 2 3 2 3 2" xfId="24185"/>
    <cellStyle name="Normal 106 2 2 3 2 4" xfId="11440"/>
    <cellStyle name="Normal 106 2 2 3 2 4 2" xfId="27822"/>
    <cellStyle name="Normal 106 2 2 3 2 5" xfId="15081"/>
    <cellStyle name="Normal 106 2 2 3 2 5 2" xfId="31459"/>
    <cellStyle name="Normal 106 2 2 3 2 6" xfId="5961"/>
    <cellStyle name="Normal 106 2 2 3 2 6 2" xfId="22370"/>
    <cellStyle name="Normal 106 2 2 3 2 7" xfId="18732"/>
    <cellStyle name="Normal 106 2 2 3 2 8" xfId="35099"/>
    <cellStyle name="Normal 106 2 2 3 3" xfId="3198"/>
    <cellStyle name="Normal 106 2 2 3 3 2" xfId="12353"/>
    <cellStyle name="Normal 106 2 2 3 3 2 2" xfId="28735"/>
    <cellStyle name="Normal 106 2 2 3 3 3" xfId="15994"/>
    <cellStyle name="Normal 106 2 2 3 3 3 2" xfId="32372"/>
    <cellStyle name="Normal 106 2 2 3 3 4" xfId="8714"/>
    <cellStyle name="Normal 106 2 2 3 3 4 2" xfId="25098"/>
    <cellStyle name="Normal 106 2 2 3 3 5" xfId="19645"/>
    <cellStyle name="Normal 106 2 2 3 4" xfId="6893"/>
    <cellStyle name="Normal 106 2 2 3 4 2" xfId="23277"/>
    <cellStyle name="Normal 106 2 2 3 5" xfId="10532"/>
    <cellStyle name="Normal 106 2 2 3 5 2" xfId="26914"/>
    <cellStyle name="Normal 106 2 2 3 6" xfId="14173"/>
    <cellStyle name="Normal 106 2 2 3 6 2" xfId="30551"/>
    <cellStyle name="Normal 106 2 2 3 7" xfId="5053"/>
    <cellStyle name="Normal 106 2 2 3 7 2" xfId="21462"/>
    <cellStyle name="Normal 106 2 2 3 8" xfId="17824"/>
    <cellStyle name="Normal 106 2 2 3 9" xfId="34191"/>
    <cellStyle name="Normal 106 2 2 4" xfId="1874"/>
    <cellStyle name="Normal 106 2 2 4 2" xfId="3697"/>
    <cellStyle name="Normal 106 2 2 4 2 2" xfId="12852"/>
    <cellStyle name="Normal 106 2 2 4 2 2 2" xfId="29234"/>
    <cellStyle name="Normal 106 2 2 4 2 3" xfId="16493"/>
    <cellStyle name="Normal 106 2 2 4 2 3 2" xfId="32871"/>
    <cellStyle name="Normal 106 2 2 4 2 4" xfId="9213"/>
    <cellStyle name="Normal 106 2 2 4 2 4 2" xfId="25597"/>
    <cellStyle name="Normal 106 2 2 4 2 5" xfId="20144"/>
    <cellStyle name="Normal 106 2 2 4 3" xfId="7392"/>
    <cellStyle name="Normal 106 2 2 4 3 2" xfId="23776"/>
    <cellStyle name="Normal 106 2 2 4 4" xfId="11031"/>
    <cellStyle name="Normal 106 2 2 4 4 2" xfId="27413"/>
    <cellStyle name="Normal 106 2 2 4 5" xfId="14672"/>
    <cellStyle name="Normal 106 2 2 4 5 2" xfId="31050"/>
    <cellStyle name="Normal 106 2 2 4 6" xfId="5552"/>
    <cellStyle name="Normal 106 2 2 4 6 2" xfId="21961"/>
    <cellStyle name="Normal 106 2 2 4 7" xfId="18323"/>
    <cellStyle name="Normal 106 2 2 4 8" xfId="34690"/>
    <cellStyle name="Normal 106 2 2 5" xfId="2588"/>
    <cellStyle name="Normal 106 2 2 5 2" xfId="11745"/>
    <cellStyle name="Normal 106 2 2 5 2 2" xfId="28127"/>
    <cellStyle name="Normal 106 2 2 5 3" xfId="15386"/>
    <cellStyle name="Normal 106 2 2 5 3 2" xfId="31764"/>
    <cellStyle name="Normal 106 2 2 5 4" xfId="8106"/>
    <cellStyle name="Normal 106 2 2 5 4 2" xfId="24490"/>
    <cellStyle name="Normal 106 2 2 5 5" xfId="19037"/>
    <cellStyle name="Normal 106 2 2 6" xfId="6484"/>
    <cellStyle name="Normal 106 2 2 6 2" xfId="22868"/>
    <cellStyle name="Normal 106 2 2 7" xfId="10123"/>
    <cellStyle name="Normal 106 2 2 7 2" xfId="26505"/>
    <cellStyle name="Normal 106 2 2 8" xfId="13764"/>
    <cellStyle name="Normal 106 2 2 8 2" xfId="30142"/>
    <cellStyle name="Normal 106 2 2 9" xfId="4644"/>
    <cellStyle name="Normal 106 2 2 9 2" xfId="21053"/>
    <cellStyle name="Normal 106 2 3" xfId="1057"/>
    <cellStyle name="Normal 106 2 3 2" xfId="1971"/>
    <cellStyle name="Normal 106 2 3 2 2" xfId="3794"/>
    <cellStyle name="Normal 106 2 3 2 2 2" xfId="12949"/>
    <cellStyle name="Normal 106 2 3 2 2 2 2" xfId="29331"/>
    <cellStyle name="Normal 106 2 3 2 2 3" xfId="16590"/>
    <cellStyle name="Normal 106 2 3 2 2 3 2" xfId="32968"/>
    <cellStyle name="Normal 106 2 3 2 2 4" xfId="9310"/>
    <cellStyle name="Normal 106 2 3 2 2 4 2" xfId="25694"/>
    <cellStyle name="Normal 106 2 3 2 2 5" xfId="20241"/>
    <cellStyle name="Normal 106 2 3 2 3" xfId="7489"/>
    <cellStyle name="Normal 106 2 3 2 3 2" xfId="23873"/>
    <cellStyle name="Normal 106 2 3 2 4" xfId="11128"/>
    <cellStyle name="Normal 106 2 3 2 4 2" xfId="27510"/>
    <cellStyle name="Normal 106 2 3 2 5" xfId="14769"/>
    <cellStyle name="Normal 106 2 3 2 5 2" xfId="31147"/>
    <cellStyle name="Normal 106 2 3 2 6" xfId="5649"/>
    <cellStyle name="Normal 106 2 3 2 6 2" xfId="22058"/>
    <cellStyle name="Normal 106 2 3 2 7" xfId="18420"/>
    <cellStyle name="Normal 106 2 3 2 8" xfId="34787"/>
    <cellStyle name="Normal 106 2 3 3" xfId="2886"/>
    <cellStyle name="Normal 106 2 3 3 2" xfId="12041"/>
    <cellStyle name="Normal 106 2 3 3 2 2" xfId="28423"/>
    <cellStyle name="Normal 106 2 3 3 3" xfId="15682"/>
    <cellStyle name="Normal 106 2 3 3 3 2" xfId="32060"/>
    <cellStyle name="Normal 106 2 3 3 4" xfId="8402"/>
    <cellStyle name="Normal 106 2 3 3 4 2" xfId="24786"/>
    <cellStyle name="Normal 106 2 3 3 5" xfId="19333"/>
    <cellStyle name="Normal 106 2 3 4" xfId="6581"/>
    <cellStyle name="Normal 106 2 3 4 2" xfId="22965"/>
    <cellStyle name="Normal 106 2 3 5" xfId="10220"/>
    <cellStyle name="Normal 106 2 3 5 2" xfId="26602"/>
    <cellStyle name="Normal 106 2 3 6" xfId="13861"/>
    <cellStyle name="Normal 106 2 3 6 2" xfId="30239"/>
    <cellStyle name="Normal 106 2 3 7" xfId="4741"/>
    <cellStyle name="Normal 106 2 3 7 2" xfId="21150"/>
    <cellStyle name="Normal 106 2 3 8" xfId="17512"/>
    <cellStyle name="Normal 106 2 3 9" xfId="33879"/>
    <cellStyle name="Normal 106 2 4" xfId="1368"/>
    <cellStyle name="Normal 106 2 4 2" xfId="2282"/>
    <cellStyle name="Normal 106 2 4 2 2" xfId="4105"/>
    <cellStyle name="Normal 106 2 4 2 2 2" xfId="13260"/>
    <cellStyle name="Normal 106 2 4 2 2 2 2" xfId="29642"/>
    <cellStyle name="Normal 106 2 4 2 2 3" xfId="16901"/>
    <cellStyle name="Normal 106 2 4 2 2 3 2" xfId="33279"/>
    <cellStyle name="Normal 106 2 4 2 2 4" xfId="9621"/>
    <cellStyle name="Normal 106 2 4 2 2 4 2" xfId="26005"/>
    <cellStyle name="Normal 106 2 4 2 2 5" xfId="20552"/>
    <cellStyle name="Normal 106 2 4 2 3" xfId="7800"/>
    <cellStyle name="Normal 106 2 4 2 3 2" xfId="24184"/>
    <cellStyle name="Normal 106 2 4 2 4" xfId="11439"/>
    <cellStyle name="Normal 106 2 4 2 4 2" xfId="27821"/>
    <cellStyle name="Normal 106 2 4 2 5" xfId="15080"/>
    <cellStyle name="Normal 106 2 4 2 5 2" xfId="31458"/>
    <cellStyle name="Normal 106 2 4 2 6" xfId="5960"/>
    <cellStyle name="Normal 106 2 4 2 6 2" xfId="22369"/>
    <cellStyle name="Normal 106 2 4 2 7" xfId="18731"/>
    <cellStyle name="Normal 106 2 4 2 8" xfId="35098"/>
    <cellStyle name="Normal 106 2 4 3" xfId="3197"/>
    <cellStyle name="Normal 106 2 4 3 2" xfId="12352"/>
    <cellStyle name="Normal 106 2 4 3 2 2" xfId="28734"/>
    <cellStyle name="Normal 106 2 4 3 3" xfId="15993"/>
    <cellStyle name="Normal 106 2 4 3 3 2" xfId="32371"/>
    <cellStyle name="Normal 106 2 4 3 4" xfId="8713"/>
    <cellStyle name="Normal 106 2 4 3 4 2" xfId="25097"/>
    <cellStyle name="Normal 106 2 4 3 5" xfId="19644"/>
    <cellStyle name="Normal 106 2 4 4" xfId="6892"/>
    <cellStyle name="Normal 106 2 4 4 2" xfId="23276"/>
    <cellStyle name="Normal 106 2 4 5" xfId="10531"/>
    <cellStyle name="Normal 106 2 4 5 2" xfId="26913"/>
    <cellStyle name="Normal 106 2 4 6" xfId="14172"/>
    <cellStyle name="Normal 106 2 4 6 2" xfId="30550"/>
    <cellStyle name="Normal 106 2 4 7" xfId="5052"/>
    <cellStyle name="Normal 106 2 4 7 2" xfId="21461"/>
    <cellStyle name="Normal 106 2 4 8" xfId="17823"/>
    <cellStyle name="Normal 106 2 4 9" xfId="34190"/>
    <cellStyle name="Normal 106 2 5" xfId="1727"/>
    <cellStyle name="Normal 106 2 5 2" xfId="3550"/>
    <cellStyle name="Normal 106 2 5 2 2" xfId="12705"/>
    <cellStyle name="Normal 106 2 5 2 2 2" xfId="29087"/>
    <cellStyle name="Normal 106 2 5 2 3" xfId="16346"/>
    <cellStyle name="Normal 106 2 5 2 3 2" xfId="32724"/>
    <cellStyle name="Normal 106 2 5 2 4" xfId="9066"/>
    <cellStyle name="Normal 106 2 5 2 4 2" xfId="25450"/>
    <cellStyle name="Normal 106 2 5 2 5" xfId="19997"/>
    <cellStyle name="Normal 106 2 5 3" xfId="7245"/>
    <cellStyle name="Normal 106 2 5 3 2" xfId="23629"/>
    <cellStyle name="Normal 106 2 5 4" xfId="10884"/>
    <cellStyle name="Normal 106 2 5 4 2" xfId="27266"/>
    <cellStyle name="Normal 106 2 5 5" xfId="14525"/>
    <cellStyle name="Normal 106 2 5 5 2" xfId="30903"/>
    <cellStyle name="Normal 106 2 5 6" xfId="5405"/>
    <cellStyle name="Normal 106 2 5 6 2" xfId="21814"/>
    <cellStyle name="Normal 106 2 5 7" xfId="18176"/>
    <cellStyle name="Normal 106 2 5 8" xfId="34543"/>
    <cellStyle name="Normal 106 2 6" xfId="2587"/>
    <cellStyle name="Normal 106 2 6 2" xfId="11744"/>
    <cellStyle name="Normal 106 2 6 2 2" xfId="28126"/>
    <cellStyle name="Normal 106 2 6 3" xfId="15385"/>
    <cellStyle name="Normal 106 2 6 3 2" xfId="31763"/>
    <cellStyle name="Normal 106 2 6 4" xfId="8105"/>
    <cellStyle name="Normal 106 2 6 4 2" xfId="24489"/>
    <cellStyle name="Normal 106 2 6 5" xfId="19036"/>
    <cellStyle name="Normal 106 2 7" xfId="6337"/>
    <cellStyle name="Normal 106 2 7 2" xfId="22721"/>
    <cellStyle name="Normal 106 2 8" xfId="9976"/>
    <cellStyle name="Normal 106 2 8 2" xfId="26358"/>
    <cellStyle name="Normal 106 2 9" xfId="13617"/>
    <cellStyle name="Normal 106 2 9 2" xfId="29995"/>
    <cellStyle name="Normal 106 3" xfId="879"/>
    <cellStyle name="Normal 106 3 10" xfId="17338"/>
    <cellStyle name="Normal 106 3 11" xfId="33584"/>
    <cellStyle name="Normal 106 3 2" xfId="1059"/>
    <cellStyle name="Normal 106 3 2 2" xfId="1973"/>
    <cellStyle name="Normal 106 3 2 2 2" xfId="3796"/>
    <cellStyle name="Normal 106 3 2 2 2 2" xfId="12951"/>
    <cellStyle name="Normal 106 3 2 2 2 2 2" xfId="29333"/>
    <cellStyle name="Normal 106 3 2 2 2 3" xfId="16592"/>
    <cellStyle name="Normal 106 3 2 2 2 3 2" xfId="32970"/>
    <cellStyle name="Normal 106 3 2 2 2 4" xfId="9312"/>
    <cellStyle name="Normal 106 3 2 2 2 4 2" xfId="25696"/>
    <cellStyle name="Normal 106 3 2 2 2 5" xfId="20243"/>
    <cellStyle name="Normal 106 3 2 2 3" xfId="7491"/>
    <cellStyle name="Normal 106 3 2 2 3 2" xfId="23875"/>
    <cellStyle name="Normal 106 3 2 2 4" xfId="11130"/>
    <cellStyle name="Normal 106 3 2 2 4 2" xfId="27512"/>
    <cellStyle name="Normal 106 3 2 2 5" xfId="14771"/>
    <cellStyle name="Normal 106 3 2 2 5 2" xfId="31149"/>
    <cellStyle name="Normal 106 3 2 2 6" xfId="5651"/>
    <cellStyle name="Normal 106 3 2 2 6 2" xfId="22060"/>
    <cellStyle name="Normal 106 3 2 2 7" xfId="18422"/>
    <cellStyle name="Normal 106 3 2 2 8" xfId="34789"/>
    <cellStyle name="Normal 106 3 2 3" xfId="2888"/>
    <cellStyle name="Normal 106 3 2 3 2" xfId="12043"/>
    <cellStyle name="Normal 106 3 2 3 2 2" xfId="28425"/>
    <cellStyle name="Normal 106 3 2 3 3" xfId="15684"/>
    <cellStyle name="Normal 106 3 2 3 3 2" xfId="32062"/>
    <cellStyle name="Normal 106 3 2 3 4" xfId="8404"/>
    <cellStyle name="Normal 106 3 2 3 4 2" xfId="24788"/>
    <cellStyle name="Normal 106 3 2 3 5" xfId="19335"/>
    <cellStyle name="Normal 106 3 2 4" xfId="6583"/>
    <cellStyle name="Normal 106 3 2 4 2" xfId="22967"/>
    <cellStyle name="Normal 106 3 2 5" xfId="10222"/>
    <cellStyle name="Normal 106 3 2 5 2" xfId="26604"/>
    <cellStyle name="Normal 106 3 2 6" xfId="13863"/>
    <cellStyle name="Normal 106 3 2 6 2" xfId="30241"/>
    <cellStyle name="Normal 106 3 2 7" xfId="4743"/>
    <cellStyle name="Normal 106 3 2 7 2" xfId="21152"/>
    <cellStyle name="Normal 106 3 2 8" xfId="17514"/>
    <cellStyle name="Normal 106 3 2 9" xfId="33881"/>
    <cellStyle name="Normal 106 3 3" xfId="1370"/>
    <cellStyle name="Normal 106 3 3 2" xfId="2284"/>
    <cellStyle name="Normal 106 3 3 2 2" xfId="4107"/>
    <cellStyle name="Normal 106 3 3 2 2 2" xfId="13262"/>
    <cellStyle name="Normal 106 3 3 2 2 2 2" xfId="29644"/>
    <cellStyle name="Normal 106 3 3 2 2 3" xfId="16903"/>
    <cellStyle name="Normal 106 3 3 2 2 3 2" xfId="33281"/>
    <cellStyle name="Normal 106 3 3 2 2 4" xfId="9623"/>
    <cellStyle name="Normal 106 3 3 2 2 4 2" xfId="26007"/>
    <cellStyle name="Normal 106 3 3 2 2 5" xfId="20554"/>
    <cellStyle name="Normal 106 3 3 2 3" xfId="7802"/>
    <cellStyle name="Normal 106 3 3 2 3 2" xfId="24186"/>
    <cellStyle name="Normal 106 3 3 2 4" xfId="11441"/>
    <cellStyle name="Normal 106 3 3 2 4 2" xfId="27823"/>
    <cellStyle name="Normal 106 3 3 2 5" xfId="15082"/>
    <cellStyle name="Normal 106 3 3 2 5 2" xfId="31460"/>
    <cellStyle name="Normal 106 3 3 2 6" xfId="5962"/>
    <cellStyle name="Normal 106 3 3 2 6 2" xfId="22371"/>
    <cellStyle name="Normal 106 3 3 2 7" xfId="18733"/>
    <cellStyle name="Normal 106 3 3 2 8" xfId="35100"/>
    <cellStyle name="Normal 106 3 3 3" xfId="3199"/>
    <cellStyle name="Normal 106 3 3 3 2" xfId="12354"/>
    <cellStyle name="Normal 106 3 3 3 2 2" xfId="28736"/>
    <cellStyle name="Normal 106 3 3 3 3" xfId="15995"/>
    <cellStyle name="Normal 106 3 3 3 3 2" xfId="32373"/>
    <cellStyle name="Normal 106 3 3 3 4" xfId="8715"/>
    <cellStyle name="Normal 106 3 3 3 4 2" xfId="25099"/>
    <cellStyle name="Normal 106 3 3 3 5" xfId="19646"/>
    <cellStyle name="Normal 106 3 3 4" xfId="6894"/>
    <cellStyle name="Normal 106 3 3 4 2" xfId="23278"/>
    <cellStyle name="Normal 106 3 3 5" xfId="10533"/>
    <cellStyle name="Normal 106 3 3 5 2" xfId="26915"/>
    <cellStyle name="Normal 106 3 3 6" xfId="14174"/>
    <cellStyle name="Normal 106 3 3 6 2" xfId="30552"/>
    <cellStyle name="Normal 106 3 3 7" xfId="5054"/>
    <cellStyle name="Normal 106 3 3 7 2" xfId="21463"/>
    <cellStyle name="Normal 106 3 3 8" xfId="17825"/>
    <cellStyle name="Normal 106 3 3 9" xfId="34192"/>
    <cellStyle name="Normal 106 3 4" xfId="1797"/>
    <cellStyle name="Normal 106 3 4 2" xfId="3620"/>
    <cellStyle name="Normal 106 3 4 2 2" xfId="12775"/>
    <cellStyle name="Normal 106 3 4 2 2 2" xfId="29157"/>
    <cellStyle name="Normal 106 3 4 2 3" xfId="16416"/>
    <cellStyle name="Normal 106 3 4 2 3 2" xfId="32794"/>
    <cellStyle name="Normal 106 3 4 2 4" xfId="9136"/>
    <cellStyle name="Normal 106 3 4 2 4 2" xfId="25520"/>
    <cellStyle name="Normal 106 3 4 2 5" xfId="20067"/>
    <cellStyle name="Normal 106 3 4 3" xfId="7315"/>
    <cellStyle name="Normal 106 3 4 3 2" xfId="23699"/>
    <cellStyle name="Normal 106 3 4 4" xfId="10954"/>
    <cellStyle name="Normal 106 3 4 4 2" xfId="27336"/>
    <cellStyle name="Normal 106 3 4 5" xfId="14595"/>
    <cellStyle name="Normal 106 3 4 5 2" xfId="30973"/>
    <cellStyle name="Normal 106 3 4 6" xfId="5475"/>
    <cellStyle name="Normal 106 3 4 6 2" xfId="21884"/>
    <cellStyle name="Normal 106 3 4 7" xfId="18246"/>
    <cellStyle name="Normal 106 3 4 8" xfId="34613"/>
    <cellStyle name="Normal 106 3 5" xfId="2589"/>
    <cellStyle name="Normal 106 3 5 2" xfId="11746"/>
    <cellStyle name="Normal 106 3 5 2 2" xfId="28128"/>
    <cellStyle name="Normal 106 3 5 3" xfId="15387"/>
    <cellStyle name="Normal 106 3 5 3 2" xfId="31765"/>
    <cellStyle name="Normal 106 3 5 4" xfId="8107"/>
    <cellStyle name="Normal 106 3 5 4 2" xfId="24491"/>
    <cellStyle name="Normal 106 3 5 5" xfId="19038"/>
    <cellStyle name="Normal 106 3 6" xfId="6407"/>
    <cellStyle name="Normal 106 3 6 2" xfId="22791"/>
    <cellStyle name="Normal 106 3 7" xfId="10046"/>
    <cellStyle name="Normal 106 3 7 2" xfId="26428"/>
    <cellStyle name="Normal 106 3 8" xfId="13687"/>
    <cellStyle name="Normal 106 3 8 2" xfId="30065"/>
    <cellStyle name="Normal 106 3 9" xfId="4567"/>
    <cellStyle name="Normal 106 3 9 2" xfId="20976"/>
    <cellStyle name="Normal 106 4" xfId="1056"/>
    <cellStyle name="Normal 106 4 2" xfId="1970"/>
    <cellStyle name="Normal 106 4 2 2" xfId="3793"/>
    <cellStyle name="Normal 106 4 2 2 2" xfId="12948"/>
    <cellStyle name="Normal 106 4 2 2 2 2" xfId="29330"/>
    <cellStyle name="Normal 106 4 2 2 3" xfId="16589"/>
    <cellStyle name="Normal 106 4 2 2 3 2" xfId="32967"/>
    <cellStyle name="Normal 106 4 2 2 4" xfId="9309"/>
    <cellStyle name="Normal 106 4 2 2 4 2" xfId="25693"/>
    <cellStyle name="Normal 106 4 2 2 5" xfId="20240"/>
    <cellStyle name="Normal 106 4 2 3" xfId="7488"/>
    <cellStyle name="Normal 106 4 2 3 2" xfId="23872"/>
    <cellStyle name="Normal 106 4 2 4" xfId="11127"/>
    <cellStyle name="Normal 106 4 2 4 2" xfId="27509"/>
    <cellStyle name="Normal 106 4 2 5" xfId="14768"/>
    <cellStyle name="Normal 106 4 2 5 2" xfId="31146"/>
    <cellStyle name="Normal 106 4 2 6" xfId="5648"/>
    <cellStyle name="Normal 106 4 2 6 2" xfId="22057"/>
    <cellStyle name="Normal 106 4 2 7" xfId="18419"/>
    <cellStyle name="Normal 106 4 2 8" xfId="34786"/>
    <cellStyle name="Normal 106 4 3" xfId="2885"/>
    <cellStyle name="Normal 106 4 3 2" xfId="12040"/>
    <cellStyle name="Normal 106 4 3 2 2" xfId="28422"/>
    <cellStyle name="Normal 106 4 3 3" xfId="15681"/>
    <cellStyle name="Normal 106 4 3 3 2" xfId="32059"/>
    <cellStyle name="Normal 106 4 3 4" xfId="8401"/>
    <cellStyle name="Normal 106 4 3 4 2" xfId="24785"/>
    <cellStyle name="Normal 106 4 3 5" xfId="19332"/>
    <cellStyle name="Normal 106 4 4" xfId="6580"/>
    <cellStyle name="Normal 106 4 4 2" xfId="22964"/>
    <cellStyle name="Normal 106 4 5" xfId="10219"/>
    <cellStyle name="Normal 106 4 5 2" xfId="26601"/>
    <cellStyle name="Normal 106 4 6" xfId="13860"/>
    <cellStyle name="Normal 106 4 6 2" xfId="30238"/>
    <cellStyle name="Normal 106 4 7" xfId="4740"/>
    <cellStyle name="Normal 106 4 7 2" xfId="21149"/>
    <cellStyle name="Normal 106 4 8" xfId="17511"/>
    <cellStyle name="Normal 106 4 9" xfId="33878"/>
    <cellStyle name="Normal 106 5" xfId="1367"/>
    <cellStyle name="Normal 106 5 2" xfId="2281"/>
    <cellStyle name="Normal 106 5 2 2" xfId="4104"/>
    <cellStyle name="Normal 106 5 2 2 2" xfId="13259"/>
    <cellStyle name="Normal 106 5 2 2 2 2" xfId="29641"/>
    <cellStyle name="Normal 106 5 2 2 3" xfId="16900"/>
    <cellStyle name="Normal 106 5 2 2 3 2" xfId="33278"/>
    <cellStyle name="Normal 106 5 2 2 4" xfId="9620"/>
    <cellStyle name="Normal 106 5 2 2 4 2" xfId="26004"/>
    <cellStyle name="Normal 106 5 2 2 5" xfId="20551"/>
    <cellStyle name="Normal 106 5 2 3" xfId="7799"/>
    <cellStyle name="Normal 106 5 2 3 2" xfId="24183"/>
    <cellStyle name="Normal 106 5 2 4" xfId="11438"/>
    <cellStyle name="Normal 106 5 2 4 2" xfId="27820"/>
    <cellStyle name="Normal 106 5 2 5" xfId="15079"/>
    <cellStyle name="Normal 106 5 2 5 2" xfId="31457"/>
    <cellStyle name="Normal 106 5 2 6" xfId="5959"/>
    <cellStyle name="Normal 106 5 2 6 2" xfId="22368"/>
    <cellStyle name="Normal 106 5 2 7" xfId="18730"/>
    <cellStyle name="Normal 106 5 2 8" xfId="35097"/>
    <cellStyle name="Normal 106 5 3" xfId="3196"/>
    <cellStyle name="Normal 106 5 3 2" xfId="12351"/>
    <cellStyle name="Normal 106 5 3 2 2" xfId="28733"/>
    <cellStyle name="Normal 106 5 3 3" xfId="15992"/>
    <cellStyle name="Normal 106 5 3 3 2" xfId="32370"/>
    <cellStyle name="Normal 106 5 3 4" xfId="8712"/>
    <cellStyle name="Normal 106 5 3 4 2" xfId="25096"/>
    <cellStyle name="Normal 106 5 3 5" xfId="19643"/>
    <cellStyle name="Normal 106 5 4" xfId="6891"/>
    <cellStyle name="Normal 106 5 4 2" xfId="23275"/>
    <cellStyle name="Normal 106 5 5" xfId="10530"/>
    <cellStyle name="Normal 106 5 5 2" xfId="26912"/>
    <cellStyle name="Normal 106 5 6" xfId="14171"/>
    <cellStyle name="Normal 106 5 6 2" xfId="30549"/>
    <cellStyle name="Normal 106 5 7" xfId="5051"/>
    <cellStyle name="Normal 106 5 7 2" xfId="21460"/>
    <cellStyle name="Normal 106 5 8" xfId="17822"/>
    <cellStyle name="Normal 106 5 9" xfId="34189"/>
    <cellStyle name="Normal 106 6" xfId="1650"/>
    <cellStyle name="Normal 106 6 2" xfId="3474"/>
    <cellStyle name="Normal 106 6 2 2" xfId="12629"/>
    <cellStyle name="Normal 106 6 2 2 2" xfId="29011"/>
    <cellStyle name="Normal 106 6 2 3" xfId="16270"/>
    <cellStyle name="Normal 106 6 2 3 2" xfId="32648"/>
    <cellStyle name="Normal 106 6 2 4" xfId="8990"/>
    <cellStyle name="Normal 106 6 2 4 2" xfId="25374"/>
    <cellStyle name="Normal 106 6 2 5" xfId="19921"/>
    <cellStyle name="Normal 106 6 3" xfId="7169"/>
    <cellStyle name="Normal 106 6 3 2" xfId="23553"/>
    <cellStyle name="Normal 106 6 4" xfId="10808"/>
    <cellStyle name="Normal 106 6 4 2" xfId="27190"/>
    <cellStyle name="Normal 106 6 5" xfId="14449"/>
    <cellStyle name="Normal 106 6 5 2" xfId="30827"/>
    <cellStyle name="Normal 106 6 6" xfId="5329"/>
    <cellStyle name="Normal 106 6 6 2" xfId="21738"/>
    <cellStyle name="Normal 106 6 7" xfId="18100"/>
    <cellStyle name="Normal 106 6 8" xfId="34467"/>
    <cellStyle name="Normal 106 7" xfId="2586"/>
    <cellStyle name="Normal 106 7 2" xfId="11743"/>
    <cellStyle name="Normal 106 7 2 2" xfId="28125"/>
    <cellStyle name="Normal 106 7 3" xfId="15384"/>
    <cellStyle name="Normal 106 7 3 2" xfId="31762"/>
    <cellStyle name="Normal 106 7 4" xfId="8104"/>
    <cellStyle name="Normal 106 7 4 2" xfId="24488"/>
    <cellStyle name="Normal 106 7 5" xfId="19035"/>
    <cellStyle name="Normal 106 8" xfId="6261"/>
    <cellStyle name="Normal 106 8 2" xfId="22645"/>
    <cellStyle name="Normal 106 9" xfId="9900"/>
    <cellStyle name="Normal 106 9 2" xfId="26282"/>
    <cellStyle name="Normal 107" xfId="268"/>
    <cellStyle name="Normal 107 10" xfId="13540"/>
    <cellStyle name="Normal 107 10 2" xfId="29920"/>
    <cellStyle name="Normal 107 11" xfId="4418"/>
    <cellStyle name="Normal 107 11 2" xfId="20831"/>
    <cellStyle name="Normal 107 12" xfId="17190"/>
    <cellStyle name="Normal 107 13" xfId="33585"/>
    <cellStyle name="Normal 107 2" xfId="799"/>
    <cellStyle name="Normal 107 2 10" xfId="4498"/>
    <cellStyle name="Normal 107 2 10 2" xfId="20907"/>
    <cellStyle name="Normal 107 2 11" xfId="17269"/>
    <cellStyle name="Normal 107 2 12" xfId="33586"/>
    <cellStyle name="Normal 107 2 2" xfId="958"/>
    <cellStyle name="Normal 107 2 2 10" xfId="17416"/>
    <cellStyle name="Normal 107 2 2 11" xfId="33587"/>
    <cellStyle name="Normal 107 2 2 2" xfId="1062"/>
    <cellStyle name="Normal 107 2 2 2 2" xfId="1976"/>
    <cellStyle name="Normal 107 2 2 2 2 2" xfId="3799"/>
    <cellStyle name="Normal 107 2 2 2 2 2 2" xfId="12954"/>
    <cellStyle name="Normal 107 2 2 2 2 2 2 2" xfId="29336"/>
    <cellStyle name="Normal 107 2 2 2 2 2 3" xfId="16595"/>
    <cellStyle name="Normal 107 2 2 2 2 2 3 2" xfId="32973"/>
    <cellStyle name="Normal 107 2 2 2 2 2 4" xfId="9315"/>
    <cellStyle name="Normal 107 2 2 2 2 2 4 2" xfId="25699"/>
    <cellStyle name="Normal 107 2 2 2 2 2 5" xfId="20246"/>
    <cellStyle name="Normal 107 2 2 2 2 3" xfId="7494"/>
    <cellStyle name="Normal 107 2 2 2 2 3 2" xfId="23878"/>
    <cellStyle name="Normal 107 2 2 2 2 4" xfId="11133"/>
    <cellStyle name="Normal 107 2 2 2 2 4 2" xfId="27515"/>
    <cellStyle name="Normal 107 2 2 2 2 5" xfId="14774"/>
    <cellStyle name="Normal 107 2 2 2 2 5 2" xfId="31152"/>
    <cellStyle name="Normal 107 2 2 2 2 6" xfId="5654"/>
    <cellStyle name="Normal 107 2 2 2 2 6 2" xfId="22063"/>
    <cellStyle name="Normal 107 2 2 2 2 7" xfId="18425"/>
    <cellStyle name="Normal 107 2 2 2 2 8" xfId="34792"/>
    <cellStyle name="Normal 107 2 2 2 3" xfId="2891"/>
    <cellStyle name="Normal 107 2 2 2 3 2" xfId="12046"/>
    <cellStyle name="Normal 107 2 2 2 3 2 2" xfId="28428"/>
    <cellStyle name="Normal 107 2 2 2 3 3" xfId="15687"/>
    <cellStyle name="Normal 107 2 2 2 3 3 2" xfId="32065"/>
    <cellStyle name="Normal 107 2 2 2 3 4" xfId="8407"/>
    <cellStyle name="Normal 107 2 2 2 3 4 2" xfId="24791"/>
    <cellStyle name="Normal 107 2 2 2 3 5" xfId="19338"/>
    <cellStyle name="Normal 107 2 2 2 4" xfId="6586"/>
    <cellStyle name="Normal 107 2 2 2 4 2" xfId="22970"/>
    <cellStyle name="Normal 107 2 2 2 5" xfId="10225"/>
    <cellStyle name="Normal 107 2 2 2 5 2" xfId="26607"/>
    <cellStyle name="Normal 107 2 2 2 6" xfId="13866"/>
    <cellStyle name="Normal 107 2 2 2 6 2" xfId="30244"/>
    <cellStyle name="Normal 107 2 2 2 7" xfId="4746"/>
    <cellStyle name="Normal 107 2 2 2 7 2" xfId="21155"/>
    <cellStyle name="Normal 107 2 2 2 8" xfId="17517"/>
    <cellStyle name="Normal 107 2 2 2 9" xfId="33884"/>
    <cellStyle name="Normal 107 2 2 3" xfId="1373"/>
    <cellStyle name="Normal 107 2 2 3 2" xfId="2287"/>
    <cellStyle name="Normal 107 2 2 3 2 2" xfId="4110"/>
    <cellStyle name="Normal 107 2 2 3 2 2 2" xfId="13265"/>
    <cellStyle name="Normal 107 2 2 3 2 2 2 2" xfId="29647"/>
    <cellStyle name="Normal 107 2 2 3 2 2 3" xfId="16906"/>
    <cellStyle name="Normal 107 2 2 3 2 2 3 2" xfId="33284"/>
    <cellStyle name="Normal 107 2 2 3 2 2 4" xfId="9626"/>
    <cellStyle name="Normal 107 2 2 3 2 2 4 2" xfId="26010"/>
    <cellStyle name="Normal 107 2 2 3 2 2 5" xfId="20557"/>
    <cellStyle name="Normal 107 2 2 3 2 3" xfId="7805"/>
    <cellStyle name="Normal 107 2 2 3 2 3 2" xfId="24189"/>
    <cellStyle name="Normal 107 2 2 3 2 4" xfId="11444"/>
    <cellStyle name="Normal 107 2 2 3 2 4 2" xfId="27826"/>
    <cellStyle name="Normal 107 2 2 3 2 5" xfId="15085"/>
    <cellStyle name="Normal 107 2 2 3 2 5 2" xfId="31463"/>
    <cellStyle name="Normal 107 2 2 3 2 6" xfId="5965"/>
    <cellStyle name="Normal 107 2 2 3 2 6 2" xfId="22374"/>
    <cellStyle name="Normal 107 2 2 3 2 7" xfId="18736"/>
    <cellStyle name="Normal 107 2 2 3 2 8" xfId="35103"/>
    <cellStyle name="Normal 107 2 2 3 3" xfId="3202"/>
    <cellStyle name="Normal 107 2 2 3 3 2" xfId="12357"/>
    <cellStyle name="Normal 107 2 2 3 3 2 2" xfId="28739"/>
    <cellStyle name="Normal 107 2 2 3 3 3" xfId="15998"/>
    <cellStyle name="Normal 107 2 2 3 3 3 2" xfId="32376"/>
    <cellStyle name="Normal 107 2 2 3 3 4" xfId="8718"/>
    <cellStyle name="Normal 107 2 2 3 3 4 2" xfId="25102"/>
    <cellStyle name="Normal 107 2 2 3 3 5" xfId="19649"/>
    <cellStyle name="Normal 107 2 2 3 4" xfId="6897"/>
    <cellStyle name="Normal 107 2 2 3 4 2" xfId="23281"/>
    <cellStyle name="Normal 107 2 2 3 5" xfId="10536"/>
    <cellStyle name="Normal 107 2 2 3 5 2" xfId="26918"/>
    <cellStyle name="Normal 107 2 2 3 6" xfId="14177"/>
    <cellStyle name="Normal 107 2 2 3 6 2" xfId="30555"/>
    <cellStyle name="Normal 107 2 2 3 7" xfId="5057"/>
    <cellStyle name="Normal 107 2 2 3 7 2" xfId="21466"/>
    <cellStyle name="Normal 107 2 2 3 8" xfId="17828"/>
    <cellStyle name="Normal 107 2 2 3 9" xfId="34195"/>
    <cellStyle name="Normal 107 2 2 4" xfId="1875"/>
    <cellStyle name="Normal 107 2 2 4 2" xfId="3698"/>
    <cellStyle name="Normal 107 2 2 4 2 2" xfId="12853"/>
    <cellStyle name="Normal 107 2 2 4 2 2 2" xfId="29235"/>
    <cellStyle name="Normal 107 2 2 4 2 3" xfId="16494"/>
    <cellStyle name="Normal 107 2 2 4 2 3 2" xfId="32872"/>
    <cellStyle name="Normal 107 2 2 4 2 4" xfId="9214"/>
    <cellStyle name="Normal 107 2 2 4 2 4 2" xfId="25598"/>
    <cellStyle name="Normal 107 2 2 4 2 5" xfId="20145"/>
    <cellStyle name="Normal 107 2 2 4 3" xfId="7393"/>
    <cellStyle name="Normal 107 2 2 4 3 2" xfId="23777"/>
    <cellStyle name="Normal 107 2 2 4 4" xfId="11032"/>
    <cellStyle name="Normal 107 2 2 4 4 2" xfId="27414"/>
    <cellStyle name="Normal 107 2 2 4 5" xfId="14673"/>
    <cellStyle name="Normal 107 2 2 4 5 2" xfId="31051"/>
    <cellStyle name="Normal 107 2 2 4 6" xfId="5553"/>
    <cellStyle name="Normal 107 2 2 4 6 2" xfId="21962"/>
    <cellStyle name="Normal 107 2 2 4 7" xfId="18324"/>
    <cellStyle name="Normal 107 2 2 4 8" xfId="34691"/>
    <cellStyle name="Normal 107 2 2 5" xfId="2592"/>
    <cellStyle name="Normal 107 2 2 5 2" xfId="11749"/>
    <cellStyle name="Normal 107 2 2 5 2 2" xfId="28131"/>
    <cellStyle name="Normal 107 2 2 5 3" xfId="15390"/>
    <cellStyle name="Normal 107 2 2 5 3 2" xfId="31768"/>
    <cellStyle name="Normal 107 2 2 5 4" xfId="8110"/>
    <cellStyle name="Normal 107 2 2 5 4 2" xfId="24494"/>
    <cellStyle name="Normal 107 2 2 5 5" xfId="19041"/>
    <cellStyle name="Normal 107 2 2 6" xfId="6485"/>
    <cellStyle name="Normal 107 2 2 6 2" xfId="22869"/>
    <cellStyle name="Normal 107 2 2 7" xfId="10124"/>
    <cellStyle name="Normal 107 2 2 7 2" xfId="26506"/>
    <cellStyle name="Normal 107 2 2 8" xfId="13765"/>
    <cellStyle name="Normal 107 2 2 8 2" xfId="30143"/>
    <cellStyle name="Normal 107 2 2 9" xfId="4645"/>
    <cellStyle name="Normal 107 2 2 9 2" xfId="21054"/>
    <cellStyle name="Normal 107 2 3" xfId="1061"/>
    <cellStyle name="Normal 107 2 3 2" xfId="1975"/>
    <cellStyle name="Normal 107 2 3 2 2" xfId="3798"/>
    <cellStyle name="Normal 107 2 3 2 2 2" xfId="12953"/>
    <cellStyle name="Normal 107 2 3 2 2 2 2" xfId="29335"/>
    <cellStyle name="Normal 107 2 3 2 2 3" xfId="16594"/>
    <cellStyle name="Normal 107 2 3 2 2 3 2" xfId="32972"/>
    <cellStyle name="Normal 107 2 3 2 2 4" xfId="9314"/>
    <cellStyle name="Normal 107 2 3 2 2 4 2" xfId="25698"/>
    <cellStyle name="Normal 107 2 3 2 2 5" xfId="20245"/>
    <cellStyle name="Normal 107 2 3 2 3" xfId="7493"/>
    <cellStyle name="Normal 107 2 3 2 3 2" xfId="23877"/>
    <cellStyle name="Normal 107 2 3 2 4" xfId="11132"/>
    <cellStyle name="Normal 107 2 3 2 4 2" xfId="27514"/>
    <cellStyle name="Normal 107 2 3 2 5" xfId="14773"/>
    <cellStyle name="Normal 107 2 3 2 5 2" xfId="31151"/>
    <cellStyle name="Normal 107 2 3 2 6" xfId="5653"/>
    <cellStyle name="Normal 107 2 3 2 6 2" xfId="22062"/>
    <cellStyle name="Normal 107 2 3 2 7" xfId="18424"/>
    <cellStyle name="Normal 107 2 3 2 8" xfId="34791"/>
    <cellStyle name="Normal 107 2 3 3" xfId="2890"/>
    <cellStyle name="Normal 107 2 3 3 2" xfId="12045"/>
    <cellStyle name="Normal 107 2 3 3 2 2" xfId="28427"/>
    <cellStyle name="Normal 107 2 3 3 3" xfId="15686"/>
    <cellStyle name="Normal 107 2 3 3 3 2" xfId="32064"/>
    <cellStyle name="Normal 107 2 3 3 4" xfId="8406"/>
    <cellStyle name="Normal 107 2 3 3 4 2" xfId="24790"/>
    <cellStyle name="Normal 107 2 3 3 5" xfId="19337"/>
    <cellStyle name="Normal 107 2 3 4" xfId="6585"/>
    <cellStyle name="Normal 107 2 3 4 2" xfId="22969"/>
    <cellStyle name="Normal 107 2 3 5" xfId="10224"/>
    <cellStyle name="Normal 107 2 3 5 2" xfId="26606"/>
    <cellStyle name="Normal 107 2 3 6" xfId="13865"/>
    <cellStyle name="Normal 107 2 3 6 2" xfId="30243"/>
    <cellStyle name="Normal 107 2 3 7" xfId="4745"/>
    <cellStyle name="Normal 107 2 3 7 2" xfId="21154"/>
    <cellStyle name="Normal 107 2 3 8" xfId="17516"/>
    <cellStyle name="Normal 107 2 3 9" xfId="33883"/>
    <cellStyle name="Normal 107 2 4" xfId="1372"/>
    <cellStyle name="Normal 107 2 4 2" xfId="2286"/>
    <cellStyle name="Normal 107 2 4 2 2" xfId="4109"/>
    <cellStyle name="Normal 107 2 4 2 2 2" xfId="13264"/>
    <cellStyle name="Normal 107 2 4 2 2 2 2" xfId="29646"/>
    <cellStyle name="Normal 107 2 4 2 2 3" xfId="16905"/>
    <cellStyle name="Normal 107 2 4 2 2 3 2" xfId="33283"/>
    <cellStyle name="Normal 107 2 4 2 2 4" xfId="9625"/>
    <cellStyle name="Normal 107 2 4 2 2 4 2" xfId="26009"/>
    <cellStyle name="Normal 107 2 4 2 2 5" xfId="20556"/>
    <cellStyle name="Normal 107 2 4 2 3" xfId="7804"/>
    <cellStyle name="Normal 107 2 4 2 3 2" xfId="24188"/>
    <cellStyle name="Normal 107 2 4 2 4" xfId="11443"/>
    <cellStyle name="Normal 107 2 4 2 4 2" xfId="27825"/>
    <cellStyle name="Normal 107 2 4 2 5" xfId="15084"/>
    <cellStyle name="Normal 107 2 4 2 5 2" xfId="31462"/>
    <cellStyle name="Normal 107 2 4 2 6" xfId="5964"/>
    <cellStyle name="Normal 107 2 4 2 6 2" xfId="22373"/>
    <cellStyle name="Normal 107 2 4 2 7" xfId="18735"/>
    <cellStyle name="Normal 107 2 4 2 8" xfId="35102"/>
    <cellStyle name="Normal 107 2 4 3" xfId="3201"/>
    <cellStyle name="Normal 107 2 4 3 2" xfId="12356"/>
    <cellStyle name="Normal 107 2 4 3 2 2" xfId="28738"/>
    <cellStyle name="Normal 107 2 4 3 3" xfId="15997"/>
    <cellStyle name="Normal 107 2 4 3 3 2" xfId="32375"/>
    <cellStyle name="Normal 107 2 4 3 4" xfId="8717"/>
    <cellStyle name="Normal 107 2 4 3 4 2" xfId="25101"/>
    <cellStyle name="Normal 107 2 4 3 5" xfId="19648"/>
    <cellStyle name="Normal 107 2 4 4" xfId="6896"/>
    <cellStyle name="Normal 107 2 4 4 2" xfId="23280"/>
    <cellStyle name="Normal 107 2 4 5" xfId="10535"/>
    <cellStyle name="Normal 107 2 4 5 2" xfId="26917"/>
    <cellStyle name="Normal 107 2 4 6" xfId="14176"/>
    <cellStyle name="Normal 107 2 4 6 2" xfId="30554"/>
    <cellStyle name="Normal 107 2 4 7" xfId="5056"/>
    <cellStyle name="Normal 107 2 4 7 2" xfId="21465"/>
    <cellStyle name="Normal 107 2 4 8" xfId="17827"/>
    <cellStyle name="Normal 107 2 4 9" xfId="34194"/>
    <cellStyle name="Normal 107 2 5" xfId="1728"/>
    <cellStyle name="Normal 107 2 5 2" xfId="3551"/>
    <cellStyle name="Normal 107 2 5 2 2" xfId="12706"/>
    <cellStyle name="Normal 107 2 5 2 2 2" xfId="29088"/>
    <cellStyle name="Normal 107 2 5 2 3" xfId="16347"/>
    <cellStyle name="Normal 107 2 5 2 3 2" xfId="32725"/>
    <cellStyle name="Normal 107 2 5 2 4" xfId="9067"/>
    <cellStyle name="Normal 107 2 5 2 4 2" xfId="25451"/>
    <cellStyle name="Normal 107 2 5 2 5" xfId="19998"/>
    <cellStyle name="Normal 107 2 5 3" xfId="7246"/>
    <cellStyle name="Normal 107 2 5 3 2" xfId="23630"/>
    <cellStyle name="Normal 107 2 5 4" xfId="10885"/>
    <cellStyle name="Normal 107 2 5 4 2" xfId="27267"/>
    <cellStyle name="Normal 107 2 5 5" xfId="14526"/>
    <cellStyle name="Normal 107 2 5 5 2" xfId="30904"/>
    <cellStyle name="Normal 107 2 5 6" xfId="5406"/>
    <cellStyle name="Normal 107 2 5 6 2" xfId="21815"/>
    <cellStyle name="Normal 107 2 5 7" xfId="18177"/>
    <cellStyle name="Normal 107 2 5 8" xfId="34544"/>
    <cellStyle name="Normal 107 2 6" xfId="2591"/>
    <cellStyle name="Normal 107 2 6 2" xfId="11748"/>
    <cellStyle name="Normal 107 2 6 2 2" xfId="28130"/>
    <cellStyle name="Normal 107 2 6 3" xfId="15389"/>
    <cellStyle name="Normal 107 2 6 3 2" xfId="31767"/>
    <cellStyle name="Normal 107 2 6 4" xfId="8109"/>
    <cellStyle name="Normal 107 2 6 4 2" xfId="24493"/>
    <cellStyle name="Normal 107 2 6 5" xfId="19040"/>
    <cellStyle name="Normal 107 2 7" xfId="6338"/>
    <cellStyle name="Normal 107 2 7 2" xfId="22722"/>
    <cellStyle name="Normal 107 2 8" xfId="9977"/>
    <cellStyle name="Normal 107 2 8 2" xfId="26359"/>
    <cellStyle name="Normal 107 2 9" xfId="13618"/>
    <cellStyle name="Normal 107 2 9 2" xfId="29996"/>
    <cellStyle name="Normal 107 3" xfId="880"/>
    <cellStyle name="Normal 107 3 10" xfId="17339"/>
    <cellStyle name="Normal 107 3 11" xfId="33588"/>
    <cellStyle name="Normal 107 3 2" xfId="1063"/>
    <cellStyle name="Normal 107 3 2 2" xfId="1977"/>
    <cellStyle name="Normal 107 3 2 2 2" xfId="3800"/>
    <cellStyle name="Normal 107 3 2 2 2 2" xfId="12955"/>
    <cellStyle name="Normal 107 3 2 2 2 2 2" xfId="29337"/>
    <cellStyle name="Normal 107 3 2 2 2 3" xfId="16596"/>
    <cellStyle name="Normal 107 3 2 2 2 3 2" xfId="32974"/>
    <cellStyle name="Normal 107 3 2 2 2 4" xfId="9316"/>
    <cellStyle name="Normal 107 3 2 2 2 4 2" xfId="25700"/>
    <cellStyle name="Normal 107 3 2 2 2 5" xfId="20247"/>
    <cellStyle name="Normal 107 3 2 2 3" xfId="7495"/>
    <cellStyle name="Normal 107 3 2 2 3 2" xfId="23879"/>
    <cellStyle name="Normal 107 3 2 2 4" xfId="11134"/>
    <cellStyle name="Normal 107 3 2 2 4 2" xfId="27516"/>
    <cellStyle name="Normal 107 3 2 2 5" xfId="14775"/>
    <cellStyle name="Normal 107 3 2 2 5 2" xfId="31153"/>
    <cellStyle name="Normal 107 3 2 2 6" xfId="5655"/>
    <cellStyle name="Normal 107 3 2 2 6 2" xfId="22064"/>
    <cellStyle name="Normal 107 3 2 2 7" xfId="18426"/>
    <cellStyle name="Normal 107 3 2 2 8" xfId="34793"/>
    <cellStyle name="Normal 107 3 2 3" xfId="2892"/>
    <cellStyle name="Normal 107 3 2 3 2" xfId="12047"/>
    <cellStyle name="Normal 107 3 2 3 2 2" xfId="28429"/>
    <cellStyle name="Normal 107 3 2 3 3" xfId="15688"/>
    <cellStyle name="Normal 107 3 2 3 3 2" xfId="32066"/>
    <cellStyle name="Normal 107 3 2 3 4" xfId="8408"/>
    <cellStyle name="Normal 107 3 2 3 4 2" xfId="24792"/>
    <cellStyle name="Normal 107 3 2 3 5" xfId="19339"/>
    <cellStyle name="Normal 107 3 2 4" xfId="6587"/>
    <cellStyle name="Normal 107 3 2 4 2" xfId="22971"/>
    <cellStyle name="Normal 107 3 2 5" xfId="10226"/>
    <cellStyle name="Normal 107 3 2 5 2" xfId="26608"/>
    <cellStyle name="Normal 107 3 2 6" xfId="13867"/>
    <cellStyle name="Normal 107 3 2 6 2" xfId="30245"/>
    <cellStyle name="Normal 107 3 2 7" xfId="4747"/>
    <cellStyle name="Normal 107 3 2 7 2" xfId="21156"/>
    <cellStyle name="Normal 107 3 2 8" xfId="17518"/>
    <cellStyle name="Normal 107 3 2 9" xfId="33885"/>
    <cellStyle name="Normal 107 3 3" xfId="1374"/>
    <cellStyle name="Normal 107 3 3 2" xfId="2288"/>
    <cellStyle name="Normal 107 3 3 2 2" xfId="4111"/>
    <cellStyle name="Normal 107 3 3 2 2 2" xfId="13266"/>
    <cellStyle name="Normal 107 3 3 2 2 2 2" xfId="29648"/>
    <cellStyle name="Normal 107 3 3 2 2 3" xfId="16907"/>
    <cellStyle name="Normal 107 3 3 2 2 3 2" xfId="33285"/>
    <cellStyle name="Normal 107 3 3 2 2 4" xfId="9627"/>
    <cellStyle name="Normal 107 3 3 2 2 4 2" xfId="26011"/>
    <cellStyle name="Normal 107 3 3 2 2 5" xfId="20558"/>
    <cellStyle name="Normal 107 3 3 2 3" xfId="7806"/>
    <cellStyle name="Normal 107 3 3 2 3 2" xfId="24190"/>
    <cellStyle name="Normal 107 3 3 2 4" xfId="11445"/>
    <cellStyle name="Normal 107 3 3 2 4 2" xfId="27827"/>
    <cellStyle name="Normal 107 3 3 2 5" xfId="15086"/>
    <cellStyle name="Normal 107 3 3 2 5 2" xfId="31464"/>
    <cellStyle name="Normal 107 3 3 2 6" xfId="5966"/>
    <cellStyle name="Normal 107 3 3 2 6 2" xfId="22375"/>
    <cellStyle name="Normal 107 3 3 2 7" xfId="18737"/>
    <cellStyle name="Normal 107 3 3 2 8" xfId="35104"/>
    <cellStyle name="Normal 107 3 3 3" xfId="3203"/>
    <cellStyle name="Normal 107 3 3 3 2" xfId="12358"/>
    <cellStyle name="Normal 107 3 3 3 2 2" xfId="28740"/>
    <cellStyle name="Normal 107 3 3 3 3" xfId="15999"/>
    <cellStyle name="Normal 107 3 3 3 3 2" xfId="32377"/>
    <cellStyle name="Normal 107 3 3 3 4" xfId="8719"/>
    <cellStyle name="Normal 107 3 3 3 4 2" xfId="25103"/>
    <cellStyle name="Normal 107 3 3 3 5" xfId="19650"/>
    <cellStyle name="Normal 107 3 3 4" xfId="6898"/>
    <cellStyle name="Normal 107 3 3 4 2" xfId="23282"/>
    <cellStyle name="Normal 107 3 3 5" xfId="10537"/>
    <cellStyle name="Normal 107 3 3 5 2" xfId="26919"/>
    <cellStyle name="Normal 107 3 3 6" xfId="14178"/>
    <cellStyle name="Normal 107 3 3 6 2" xfId="30556"/>
    <cellStyle name="Normal 107 3 3 7" xfId="5058"/>
    <cellStyle name="Normal 107 3 3 7 2" xfId="21467"/>
    <cellStyle name="Normal 107 3 3 8" xfId="17829"/>
    <cellStyle name="Normal 107 3 3 9" xfId="34196"/>
    <cellStyle name="Normal 107 3 4" xfId="1798"/>
    <cellStyle name="Normal 107 3 4 2" xfId="3621"/>
    <cellStyle name="Normal 107 3 4 2 2" xfId="12776"/>
    <cellStyle name="Normal 107 3 4 2 2 2" xfId="29158"/>
    <cellStyle name="Normal 107 3 4 2 3" xfId="16417"/>
    <cellStyle name="Normal 107 3 4 2 3 2" xfId="32795"/>
    <cellStyle name="Normal 107 3 4 2 4" xfId="9137"/>
    <cellStyle name="Normal 107 3 4 2 4 2" xfId="25521"/>
    <cellStyle name="Normal 107 3 4 2 5" xfId="20068"/>
    <cellStyle name="Normal 107 3 4 3" xfId="7316"/>
    <cellStyle name="Normal 107 3 4 3 2" xfId="23700"/>
    <cellStyle name="Normal 107 3 4 4" xfId="10955"/>
    <cellStyle name="Normal 107 3 4 4 2" xfId="27337"/>
    <cellStyle name="Normal 107 3 4 5" xfId="14596"/>
    <cellStyle name="Normal 107 3 4 5 2" xfId="30974"/>
    <cellStyle name="Normal 107 3 4 6" xfId="5476"/>
    <cellStyle name="Normal 107 3 4 6 2" xfId="21885"/>
    <cellStyle name="Normal 107 3 4 7" xfId="18247"/>
    <cellStyle name="Normal 107 3 4 8" xfId="34614"/>
    <cellStyle name="Normal 107 3 5" xfId="2593"/>
    <cellStyle name="Normal 107 3 5 2" xfId="11750"/>
    <cellStyle name="Normal 107 3 5 2 2" xfId="28132"/>
    <cellStyle name="Normal 107 3 5 3" xfId="15391"/>
    <cellStyle name="Normal 107 3 5 3 2" xfId="31769"/>
    <cellStyle name="Normal 107 3 5 4" xfId="8111"/>
    <cellStyle name="Normal 107 3 5 4 2" xfId="24495"/>
    <cellStyle name="Normal 107 3 5 5" xfId="19042"/>
    <cellStyle name="Normal 107 3 6" xfId="6408"/>
    <cellStyle name="Normal 107 3 6 2" xfId="22792"/>
    <cellStyle name="Normal 107 3 7" xfId="10047"/>
    <cellStyle name="Normal 107 3 7 2" xfId="26429"/>
    <cellStyle name="Normal 107 3 8" xfId="13688"/>
    <cellStyle name="Normal 107 3 8 2" xfId="30066"/>
    <cellStyle name="Normal 107 3 9" xfId="4568"/>
    <cellStyle name="Normal 107 3 9 2" xfId="20977"/>
    <cellStyle name="Normal 107 4" xfId="1060"/>
    <cellStyle name="Normal 107 4 2" xfId="1974"/>
    <cellStyle name="Normal 107 4 2 2" xfId="3797"/>
    <cellStyle name="Normal 107 4 2 2 2" xfId="12952"/>
    <cellStyle name="Normal 107 4 2 2 2 2" xfId="29334"/>
    <cellStyle name="Normal 107 4 2 2 3" xfId="16593"/>
    <cellStyle name="Normal 107 4 2 2 3 2" xfId="32971"/>
    <cellStyle name="Normal 107 4 2 2 4" xfId="9313"/>
    <cellStyle name="Normal 107 4 2 2 4 2" xfId="25697"/>
    <cellStyle name="Normal 107 4 2 2 5" xfId="20244"/>
    <cellStyle name="Normal 107 4 2 3" xfId="7492"/>
    <cellStyle name="Normal 107 4 2 3 2" xfId="23876"/>
    <cellStyle name="Normal 107 4 2 4" xfId="11131"/>
    <cellStyle name="Normal 107 4 2 4 2" xfId="27513"/>
    <cellStyle name="Normal 107 4 2 5" xfId="14772"/>
    <cellStyle name="Normal 107 4 2 5 2" xfId="31150"/>
    <cellStyle name="Normal 107 4 2 6" xfId="5652"/>
    <cellStyle name="Normal 107 4 2 6 2" xfId="22061"/>
    <cellStyle name="Normal 107 4 2 7" xfId="18423"/>
    <cellStyle name="Normal 107 4 2 8" xfId="34790"/>
    <cellStyle name="Normal 107 4 3" xfId="2889"/>
    <cellStyle name="Normal 107 4 3 2" xfId="12044"/>
    <cellStyle name="Normal 107 4 3 2 2" xfId="28426"/>
    <cellStyle name="Normal 107 4 3 3" xfId="15685"/>
    <cellStyle name="Normal 107 4 3 3 2" xfId="32063"/>
    <cellStyle name="Normal 107 4 3 4" xfId="8405"/>
    <cellStyle name="Normal 107 4 3 4 2" xfId="24789"/>
    <cellStyle name="Normal 107 4 3 5" xfId="19336"/>
    <cellStyle name="Normal 107 4 4" xfId="6584"/>
    <cellStyle name="Normal 107 4 4 2" xfId="22968"/>
    <cellStyle name="Normal 107 4 5" xfId="10223"/>
    <cellStyle name="Normal 107 4 5 2" xfId="26605"/>
    <cellStyle name="Normal 107 4 6" xfId="13864"/>
    <cellStyle name="Normal 107 4 6 2" xfId="30242"/>
    <cellStyle name="Normal 107 4 7" xfId="4744"/>
    <cellStyle name="Normal 107 4 7 2" xfId="21153"/>
    <cellStyle name="Normal 107 4 8" xfId="17515"/>
    <cellStyle name="Normal 107 4 9" xfId="33882"/>
    <cellStyle name="Normal 107 5" xfId="1371"/>
    <cellStyle name="Normal 107 5 2" xfId="2285"/>
    <cellStyle name="Normal 107 5 2 2" xfId="4108"/>
    <cellStyle name="Normal 107 5 2 2 2" xfId="13263"/>
    <cellStyle name="Normal 107 5 2 2 2 2" xfId="29645"/>
    <cellStyle name="Normal 107 5 2 2 3" xfId="16904"/>
    <cellStyle name="Normal 107 5 2 2 3 2" xfId="33282"/>
    <cellStyle name="Normal 107 5 2 2 4" xfId="9624"/>
    <cellStyle name="Normal 107 5 2 2 4 2" xfId="26008"/>
    <cellStyle name="Normal 107 5 2 2 5" xfId="20555"/>
    <cellStyle name="Normal 107 5 2 3" xfId="7803"/>
    <cellStyle name="Normal 107 5 2 3 2" xfId="24187"/>
    <cellStyle name="Normal 107 5 2 4" xfId="11442"/>
    <cellStyle name="Normal 107 5 2 4 2" xfId="27824"/>
    <cellStyle name="Normal 107 5 2 5" xfId="15083"/>
    <cellStyle name="Normal 107 5 2 5 2" xfId="31461"/>
    <cellStyle name="Normal 107 5 2 6" xfId="5963"/>
    <cellStyle name="Normal 107 5 2 6 2" xfId="22372"/>
    <cellStyle name="Normal 107 5 2 7" xfId="18734"/>
    <cellStyle name="Normal 107 5 2 8" xfId="35101"/>
    <cellStyle name="Normal 107 5 3" xfId="3200"/>
    <cellStyle name="Normal 107 5 3 2" xfId="12355"/>
    <cellStyle name="Normal 107 5 3 2 2" xfId="28737"/>
    <cellStyle name="Normal 107 5 3 3" xfId="15996"/>
    <cellStyle name="Normal 107 5 3 3 2" xfId="32374"/>
    <cellStyle name="Normal 107 5 3 4" xfId="8716"/>
    <cellStyle name="Normal 107 5 3 4 2" xfId="25100"/>
    <cellStyle name="Normal 107 5 3 5" xfId="19647"/>
    <cellStyle name="Normal 107 5 4" xfId="6895"/>
    <cellStyle name="Normal 107 5 4 2" xfId="23279"/>
    <cellStyle name="Normal 107 5 5" xfId="10534"/>
    <cellStyle name="Normal 107 5 5 2" xfId="26916"/>
    <cellStyle name="Normal 107 5 6" xfId="14175"/>
    <cellStyle name="Normal 107 5 6 2" xfId="30553"/>
    <cellStyle name="Normal 107 5 7" xfId="5055"/>
    <cellStyle name="Normal 107 5 7 2" xfId="21464"/>
    <cellStyle name="Normal 107 5 8" xfId="17826"/>
    <cellStyle name="Normal 107 5 9" xfId="34193"/>
    <cellStyle name="Normal 107 6" xfId="1651"/>
    <cellStyle name="Normal 107 6 2" xfId="3475"/>
    <cellStyle name="Normal 107 6 2 2" xfId="12630"/>
    <cellStyle name="Normal 107 6 2 2 2" xfId="29012"/>
    <cellStyle name="Normal 107 6 2 3" xfId="16271"/>
    <cellStyle name="Normal 107 6 2 3 2" xfId="32649"/>
    <cellStyle name="Normal 107 6 2 4" xfId="8991"/>
    <cellStyle name="Normal 107 6 2 4 2" xfId="25375"/>
    <cellStyle name="Normal 107 6 2 5" xfId="19922"/>
    <cellStyle name="Normal 107 6 3" xfId="7170"/>
    <cellStyle name="Normal 107 6 3 2" xfId="23554"/>
    <cellStyle name="Normal 107 6 4" xfId="10809"/>
    <cellStyle name="Normal 107 6 4 2" xfId="27191"/>
    <cellStyle name="Normal 107 6 5" xfId="14450"/>
    <cellStyle name="Normal 107 6 5 2" xfId="30828"/>
    <cellStyle name="Normal 107 6 6" xfId="5330"/>
    <cellStyle name="Normal 107 6 6 2" xfId="21739"/>
    <cellStyle name="Normal 107 6 7" xfId="18101"/>
    <cellStyle name="Normal 107 6 8" xfId="34468"/>
    <cellStyle name="Normal 107 7" xfId="2590"/>
    <cellStyle name="Normal 107 7 2" xfId="11747"/>
    <cellStyle name="Normal 107 7 2 2" xfId="28129"/>
    <cellStyle name="Normal 107 7 3" xfId="15388"/>
    <cellStyle name="Normal 107 7 3 2" xfId="31766"/>
    <cellStyle name="Normal 107 7 4" xfId="8108"/>
    <cellStyle name="Normal 107 7 4 2" xfId="24492"/>
    <cellStyle name="Normal 107 7 5" xfId="19039"/>
    <cellStyle name="Normal 107 8" xfId="6262"/>
    <cellStyle name="Normal 107 8 2" xfId="22646"/>
    <cellStyle name="Normal 107 9" xfId="9901"/>
    <cellStyle name="Normal 107 9 2" xfId="26283"/>
    <cellStyle name="Normal 108" xfId="269"/>
    <cellStyle name="Normal 108 10" xfId="13541"/>
    <cellStyle name="Normal 108 10 2" xfId="29921"/>
    <cellStyle name="Normal 108 11" xfId="4419"/>
    <cellStyle name="Normal 108 11 2" xfId="20832"/>
    <cellStyle name="Normal 108 12" xfId="17191"/>
    <cellStyle name="Normal 108 13" xfId="33589"/>
    <cellStyle name="Normal 108 2" xfId="800"/>
    <cellStyle name="Normal 108 2 10" xfId="4499"/>
    <cellStyle name="Normal 108 2 10 2" xfId="20908"/>
    <cellStyle name="Normal 108 2 11" xfId="17270"/>
    <cellStyle name="Normal 108 2 12" xfId="33590"/>
    <cellStyle name="Normal 108 2 2" xfId="959"/>
    <cellStyle name="Normal 108 2 2 10" xfId="17417"/>
    <cellStyle name="Normal 108 2 2 11" xfId="33591"/>
    <cellStyle name="Normal 108 2 2 2" xfId="1066"/>
    <cellStyle name="Normal 108 2 2 2 2" xfId="1980"/>
    <cellStyle name="Normal 108 2 2 2 2 2" xfId="3803"/>
    <cellStyle name="Normal 108 2 2 2 2 2 2" xfId="12958"/>
    <cellStyle name="Normal 108 2 2 2 2 2 2 2" xfId="29340"/>
    <cellStyle name="Normal 108 2 2 2 2 2 3" xfId="16599"/>
    <cellStyle name="Normal 108 2 2 2 2 2 3 2" xfId="32977"/>
    <cellStyle name="Normal 108 2 2 2 2 2 4" xfId="9319"/>
    <cellStyle name="Normal 108 2 2 2 2 2 4 2" xfId="25703"/>
    <cellStyle name="Normal 108 2 2 2 2 2 5" xfId="20250"/>
    <cellStyle name="Normal 108 2 2 2 2 3" xfId="7498"/>
    <cellStyle name="Normal 108 2 2 2 2 3 2" xfId="23882"/>
    <cellStyle name="Normal 108 2 2 2 2 4" xfId="11137"/>
    <cellStyle name="Normal 108 2 2 2 2 4 2" xfId="27519"/>
    <cellStyle name="Normal 108 2 2 2 2 5" xfId="14778"/>
    <cellStyle name="Normal 108 2 2 2 2 5 2" xfId="31156"/>
    <cellStyle name="Normal 108 2 2 2 2 6" xfId="5658"/>
    <cellStyle name="Normal 108 2 2 2 2 6 2" xfId="22067"/>
    <cellStyle name="Normal 108 2 2 2 2 7" xfId="18429"/>
    <cellStyle name="Normal 108 2 2 2 2 8" xfId="34796"/>
    <cellStyle name="Normal 108 2 2 2 3" xfId="2895"/>
    <cellStyle name="Normal 108 2 2 2 3 2" xfId="12050"/>
    <cellStyle name="Normal 108 2 2 2 3 2 2" xfId="28432"/>
    <cellStyle name="Normal 108 2 2 2 3 3" xfId="15691"/>
    <cellStyle name="Normal 108 2 2 2 3 3 2" xfId="32069"/>
    <cellStyle name="Normal 108 2 2 2 3 4" xfId="8411"/>
    <cellStyle name="Normal 108 2 2 2 3 4 2" xfId="24795"/>
    <cellStyle name="Normal 108 2 2 2 3 5" xfId="19342"/>
    <cellStyle name="Normal 108 2 2 2 4" xfId="6590"/>
    <cellStyle name="Normal 108 2 2 2 4 2" xfId="22974"/>
    <cellStyle name="Normal 108 2 2 2 5" xfId="10229"/>
    <cellStyle name="Normal 108 2 2 2 5 2" xfId="26611"/>
    <cellStyle name="Normal 108 2 2 2 6" xfId="13870"/>
    <cellStyle name="Normal 108 2 2 2 6 2" xfId="30248"/>
    <cellStyle name="Normal 108 2 2 2 7" xfId="4750"/>
    <cellStyle name="Normal 108 2 2 2 7 2" xfId="21159"/>
    <cellStyle name="Normal 108 2 2 2 8" xfId="17521"/>
    <cellStyle name="Normal 108 2 2 2 9" xfId="33888"/>
    <cellStyle name="Normal 108 2 2 3" xfId="1377"/>
    <cellStyle name="Normal 108 2 2 3 2" xfId="2291"/>
    <cellStyle name="Normal 108 2 2 3 2 2" xfId="4114"/>
    <cellStyle name="Normal 108 2 2 3 2 2 2" xfId="13269"/>
    <cellStyle name="Normal 108 2 2 3 2 2 2 2" xfId="29651"/>
    <cellStyle name="Normal 108 2 2 3 2 2 3" xfId="16910"/>
    <cellStyle name="Normal 108 2 2 3 2 2 3 2" xfId="33288"/>
    <cellStyle name="Normal 108 2 2 3 2 2 4" xfId="9630"/>
    <cellStyle name="Normal 108 2 2 3 2 2 4 2" xfId="26014"/>
    <cellStyle name="Normal 108 2 2 3 2 2 5" xfId="20561"/>
    <cellStyle name="Normal 108 2 2 3 2 3" xfId="7809"/>
    <cellStyle name="Normal 108 2 2 3 2 3 2" xfId="24193"/>
    <cellStyle name="Normal 108 2 2 3 2 4" xfId="11448"/>
    <cellStyle name="Normal 108 2 2 3 2 4 2" xfId="27830"/>
    <cellStyle name="Normal 108 2 2 3 2 5" xfId="15089"/>
    <cellStyle name="Normal 108 2 2 3 2 5 2" xfId="31467"/>
    <cellStyle name="Normal 108 2 2 3 2 6" xfId="5969"/>
    <cellStyle name="Normal 108 2 2 3 2 6 2" xfId="22378"/>
    <cellStyle name="Normal 108 2 2 3 2 7" xfId="18740"/>
    <cellStyle name="Normal 108 2 2 3 2 8" xfId="35107"/>
    <cellStyle name="Normal 108 2 2 3 3" xfId="3206"/>
    <cellStyle name="Normal 108 2 2 3 3 2" xfId="12361"/>
    <cellStyle name="Normal 108 2 2 3 3 2 2" xfId="28743"/>
    <cellStyle name="Normal 108 2 2 3 3 3" xfId="16002"/>
    <cellStyle name="Normal 108 2 2 3 3 3 2" xfId="32380"/>
    <cellStyle name="Normal 108 2 2 3 3 4" xfId="8722"/>
    <cellStyle name="Normal 108 2 2 3 3 4 2" xfId="25106"/>
    <cellStyle name="Normal 108 2 2 3 3 5" xfId="19653"/>
    <cellStyle name="Normal 108 2 2 3 4" xfId="6901"/>
    <cellStyle name="Normal 108 2 2 3 4 2" xfId="23285"/>
    <cellStyle name="Normal 108 2 2 3 5" xfId="10540"/>
    <cellStyle name="Normal 108 2 2 3 5 2" xfId="26922"/>
    <cellStyle name="Normal 108 2 2 3 6" xfId="14181"/>
    <cellStyle name="Normal 108 2 2 3 6 2" xfId="30559"/>
    <cellStyle name="Normal 108 2 2 3 7" xfId="5061"/>
    <cellStyle name="Normal 108 2 2 3 7 2" xfId="21470"/>
    <cellStyle name="Normal 108 2 2 3 8" xfId="17832"/>
    <cellStyle name="Normal 108 2 2 3 9" xfId="34199"/>
    <cellStyle name="Normal 108 2 2 4" xfId="1876"/>
    <cellStyle name="Normal 108 2 2 4 2" xfId="3699"/>
    <cellStyle name="Normal 108 2 2 4 2 2" xfId="12854"/>
    <cellStyle name="Normal 108 2 2 4 2 2 2" xfId="29236"/>
    <cellStyle name="Normal 108 2 2 4 2 3" xfId="16495"/>
    <cellStyle name="Normal 108 2 2 4 2 3 2" xfId="32873"/>
    <cellStyle name="Normal 108 2 2 4 2 4" xfId="9215"/>
    <cellStyle name="Normal 108 2 2 4 2 4 2" xfId="25599"/>
    <cellStyle name="Normal 108 2 2 4 2 5" xfId="20146"/>
    <cellStyle name="Normal 108 2 2 4 3" xfId="7394"/>
    <cellStyle name="Normal 108 2 2 4 3 2" xfId="23778"/>
    <cellStyle name="Normal 108 2 2 4 4" xfId="11033"/>
    <cellStyle name="Normal 108 2 2 4 4 2" xfId="27415"/>
    <cellStyle name="Normal 108 2 2 4 5" xfId="14674"/>
    <cellStyle name="Normal 108 2 2 4 5 2" xfId="31052"/>
    <cellStyle name="Normal 108 2 2 4 6" xfId="5554"/>
    <cellStyle name="Normal 108 2 2 4 6 2" xfId="21963"/>
    <cellStyle name="Normal 108 2 2 4 7" xfId="18325"/>
    <cellStyle name="Normal 108 2 2 4 8" xfId="34692"/>
    <cellStyle name="Normal 108 2 2 5" xfId="2596"/>
    <cellStyle name="Normal 108 2 2 5 2" xfId="11753"/>
    <cellStyle name="Normal 108 2 2 5 2 2" xfId="28135"/>
    <cellStyle name="Normal 108 2 2 5 3" xfId="15394"/>
    <cellStyle name="Normal 108 2 2 5 3 2" xfId="31772"/>
    <cellStyle name="Normal 108 2 2 5 4" xfId="8114"/>
    <cellStyle name="Normal 108 2 2 5 4 2" xfId="24498"/>
    <cellStyle name="Normal 108 2 2 5 5" xfId="19045"/>
    <cellStyle name="Normal 108 2 2 6" xfId="6486"/>
    <cellStyle name="Normal 108 2 2 6 2" xfId="22870"/>
    <cellStyle name="Normal 108 2 2 7" xfId="10125"/>
    <cellStyle name="Normal 108 2 2 7 2" xfId="26507"/>
    <cellStyle name="Normal 108 2 2 8" xfId="13766"/>
    <cellStyle name="Normal 108 2 2 8 2" xfId="30144"/>
    <cellStyle name="Normal 108 2 2 9" xfId="4646"/>
    <cellStyle name="Normal 108 2 2 9 2" xfId="21055"/>
    <cellStyle name="Normal 108 2 3" xfId="1065"/>
    <cellStyle name="Normal 108 2 3 2" xfId="1979"/>
    <cellStyle name="Normal 108 2 3 2 2" xfId="3802"/>
    <cellStyle name="Normal 108 2 3 2 2 2" xfId="12957"/>
    <cellStyle name="Normal 108 2 3 2 2 2 2" xfId="29339"/>
    <cellStyle name="Normal 108 2 3 2 2 3" xfId="16598"/>
    <cellStyle name="Normal 108 2 3 2 2 3 2" xfId="32976"/>
    <cellStyle name="Normal 108 2 3 2 2 4" xfId="9318"/>
    <cellStyle name="Normal 108 2 3 2 2 4 2" xfId="25702"/>
    <cellStyle name="Normal 108 2 3 2 2 5" xfId="20249"/>
    <cellStyle name="Normal 108 2 3 2 3" xfId="7497"/>
    <cellStyle name="Normal 108 2 3 2 3 2" xfId="23881"/>
    <cellStyle name="Normal 108 2 3 2 4" xfId="11136"/>
    <cellStyle name="Normal 108 2 3 2 4 2" xfId="27518"/>
    <cellStyle name="Normal 108 2 3 2 5" xfId="14777"/>
    <cellStyle name="Normal 108 2 3 2 5 2" xfId="31155"/>
    <cellStyle name="Normal 108 2 3 2 6" xfId="5657"/>
    <cellStyle name="Normal 108 2 3 2 6 2" xfId="22066"/>
    <cellStyle name="Normal 108 2 3 2 7" xfId="18428"/>
    <cellStyle name="Normal 108 2 3 2 8" xfId="34795"/>
    <cellStyle name="Normal 108 2 3 3" xfId="2894"/>
    <cellStyle name="Normal 108 2 3 3 2" xfId="12049"/>
    <cellStyle name="Normal 108 2 3 3 2 2" xfId="28431"/>
    <cellStyle name="Normal 108 2 3 3 3" xfId="15690"/>
    <cellStyle name="Normal 108 2 3 3 3 2" xfId="32068"/>
    <cellStyle name="Normal 108 2 3 3 4" xfId="8410"/>
    <cellStyle name="Normal 108 2 3 3 4 2" xfId="24794"/>
    <cellStyle name="Normal 108 2 3 3 5" xfId="19341"/>
    <cellStyle name="Normal 108 2 3 4" xfId="6589"/>
    <cellStyle name="Normal 108 2 3 4 2" xfId="22973"/>
    <cellStyle name="Normal 108 2 3 5" xfId="10228"/>
    <cellStyle name="Normal 108 2 3 5 2" xfId="26610"/>
    <cellStyle name="Normal 108 2 3 6" xfId="13869"/>
    <cellStyle name="Normal 108 2 3 6 2" xfId="30247"/>
    <cellStyle name="Normal 108 2 3 7" xfId="4749"/>
    <cellStyle name="Normal 108 2 3 7 2" xfId="21158"/>
    <cellStyle name="Normal 108 2 3 8" xfId="17520"/>
    <cellStyle name="Normal 108 2 3 9" xfId="33887"/>
    <cellStyle name="Normal 108 2 4" xfId="1376"/>
    <cellStyle name="Normal 108 2 4 2" xfId="2290"/>
    <cellStyle name="Normal 108 2 4 2 2" xfId="4113"/>
    <cellStyle name="Normal 108 2 4 2 2 2" xfId="13268"/>
    <cellStyle name="Normal 108 2 4 2 2 2 2" xfId="29650"/>
    <cellStyle name="Normal 108 2 4 2 2 3" xfId="16909"/>
    <cellStyle name="Normal 108 2 4 2 2 3 2" xfId="33287"/>
    <cellStyle name="Normal 108 2 4 2 2 4" xfId="9629"/>
    <cellStyle name="Normal 108 2 4 2 2 4 2" xfId="26013"/>
    <cellStyle name="Normal 108 2 4 2 2 5" xfId="20560"/>
    <cellStyle name="Normal 108 2 4 2 3" xfId="7808"/>
    <cellStyle name="Normal 108 2 4 2 3 2" xfId="24192"/>
    <cellStyle name="Normal 108 2 4 2 4" xfId="11447"/>
    <cellStyle name="Normal 108 2 4 2 4 2" xfId="27829"/>
    <cellStyle name="Normal 108 2 4 2 5" xfId="15088"/>
    <cellStyle name="Normal 108 2 4 2 5 2" xfId="31466"/>
    <cellStyle name="Normal 108 2 4 2 6" xfId="5968"/>
    <cellStyle name="Normal 108 2 4 2 6 2" xfId="22377"/>
    <cellStyle name="Normal 108 2 4 2 7" xfId="18739"/>
    <cellStyle name="Normal 108 2 4 2 8" xfId="35106"/>
    <cellStyle name="Normal 108 2 4 3" xfId="3205"/>
    <cellStyle name="Normal 108 2 4 3 2" xfId="12360"/>
    <cellStyle name="Normal 108 2 4 3 2 2" xfId="28742"/>
    <cellStyle name="Normal 108 2 4 3 3" xfId="16001"/>
    <cellStyle name="Normal 108 2 4 3 3 2" xfId="32379"/>
    <cellStyle name="Normal 108 2 4 3 4" xfId="8721"/>
    <cellStyle name="Normal 108 2 4 3 4 2" xfId="25105"/>
    <cellStyle name="Normal 108 2 4 3 5" xfId="19652"/>
    <cellStyle name="Normal 108 2 4 4" xfId="6900"/>
    <cellStyle name="Normal 108 2 4 4 2" xfId="23284"/>
    <cellStyle name="Normal 108 2 4 5" xfId="10539"/>
    <cellStyle name="Normal 108 2 4 5 2" xfId="26921"/>
    <cellStyle name="Normal 108 2 4 6" xfId="14180"/>
    <cellStyle name="Normal 108 2 4 6 2" xfId="30558"/>
    <cellStyle name="Normal 108 2 4 7" xfId="5060"/>
    <cellStyle name="Normal 108 2 4 7 2" xfId="21469"/>
    <cellStyle name="Normal 108 2 4 8" xfId="17831"/>
    <cellStyle name="Normal 108 2 4 9" xfId="34198"/>
    <cellStyle name="Normal 108 2 5" xfId="1729"/>
    <cellStyle name="Normal 108 2 5 2" xfId="3552"/>
    <cellStyle name="Normal 108 2 5 2 2" xfId="12707"/>
    <cellStyle name="Normal 108 2 5 2 2 2" xfId="29089"/>
    <cellStyle name="Normal 108 2 5 2 3" xfId="16348"/>
    <cellStyle name="Normal 108 2 5 2 3 2" xfId="32726"/>
    <cellStyle name="Normal 108 2 5 2 4" xfId="9068"/>
    <cellStyle name="Normal 108 2 5 2 4 2" xfId="25452"/>
    <cellStyle name="Normal 108 2 5 2 5" xfId="19999"/>
    <cellStyle name="Normal 108 2 5 3" xfId="7247"/>
    <cellStyle name="Normal 108 2 5 3 2" xfId="23631"/>
    <cellStyle name="Normal 108 2 5 4" xfId="10886"/>
    <cellStyle name="Normal 108 2 5 4 2" xfId="27268"/>
    <cellStyle name="Normal 108 2 5 5" xfId="14527"/>
    <cellStyle name="Normal 108 2 5 5 2" xfId="30905"/>
    <cellStyle name="Normal 108 2 5 6" xfId="5407"/>
    <cellStyle name="Normal 108 2 5 6 2" xfId="21816"/>
    <cellStyle name="Normal 108 2 5 7" xfId="18178"/>
    <cellStyle name="Normal 108 2 5 8" xfId="34545"/>
    <cellStyle name="Normal 108 2 6" xfId="2595"/>
    <cellStyle name="Normal 108 2 6 2" xfId="11752"/>
    <cellStyle name="Normal 108 2 6 2 2" xfId="28134"/>
    <cellStyle name="Normal 108 2 6 3" xfId="15393"/>
    <cellStyle name="Normal 108 2 6 3 2" xfId="31771"/>
    <cellStyle name="Normal 108 2 6 4" xfId="8113"/>
    <cellStyle name="Normal 108 2 6 4 2" xfId="24497"/>
    <cellStyle name="Normal 108 2 6 5" xfId="19044"/>
    <cellStyle name="Normal 108 2 7" xfId="6339"/>
    <cellStyle name="Normal 108 2 7 2" xfId="22723"/>
    <cellStyle name="Normal 108 2 8" xfId="9978"/>
    <cellStyle name="Normal 108 2 8 2" xfId="26360"/>
    <cellStyle name="Normal 108 2 9" xfId="13619"/>
    <cellStyle name="Normal 108 2 9 2" xfId="29997"/>
    <cellStyle name="Normal 108 3" xfId="881"/>
    <cellStyle name="Normal 108 3 10" xfId="17340"/>
    <cellStyle name="Normal 108 3 11" xfId="33592"/>
    <cellStyle name="Normal 108 3 2" xfId="1067"/>
    <cellStyle name="Normal 108 3 2 2" xfId="1981"/>
    <cellStyle name="Normal 108 3 2 2 2" xfId="3804"/>
    <cellStyle name="Normal 108 3 2 2 2 2" xfId="12959"/>
    <cellStyle name="Normal 108 3 2 2 2 2 2" xfId="29341"/>
    <cellStyle name="Normal 108 3 2 2 2 3" xfId="16600"/>
    <cellStyle name="Normal 108 3 2 2 2 3 2" xfId="32978"/>
    <cellStyle name="Normal 108 3 2 2 2 4" xfId="9320"/>
    <cellStyle name="Normal 108 3 2 2 2 4 2" xfId="25704"/>
    <cellStyle name="Normal 108 3 2 2 2 5" xfId="20251"/>
    <cellStyle name="Normal 108 3 2 2 3" xfId="7499"/>
    <cellStyle name="Normal 108 3 2 2 3 2" xfId="23883"/>
    <cellStyle name="Normal 108 3 2 2 4" xfId="11138"/>
    <cellStyle name="Normal 108 3 2 2 4 2" xfId="27520"/>
    <cellStyle name="Normal 108 3 2 2 5" xfId="14779"/>
    <cellStyle name="Normal 108 3 2 2 5 2" xfId="31157"/>
    <cellStyle name="Normal 108 3 2 2 6" xfId="5659"/>
    <cellStyle name="Normal 108 3 2 2 6 2" xfId="22068"/>
    <cellStyle name="Normal 108 3 2 2 7" xfId="18430"/>
    <cellStyle name="Normal 108 3 2 2 8" xfId="34797"/>
    <cellStyle name="Normal 108 3 2 3" xfId="2896"/>
    <cellStyle name="Normal 108 3 2 3 2" xfId="12051"/>
    <cellStyle name="Normal 108 3 2 3 2 2" xfId="28433"/>
    <cellStyle name="Normal 108 3 2 3 3" xfId="15692"/>
    <cellStyle name="Normal 108 3 2 3 3 2" xfId="32070"/>
    <cellStyle name="Normal 108 3 2 3 4" xfId="8412"/>
    <cellStyle name="Normal 108 3 2 3 4 2" xfId="24796"/>
    <cellStyle name="Normal 108 3 2 3 5" xfId="19343"/>
    <cellStyle name="Normal 108 3 2 4" xfId="6591"/>
    <cellStyle name="Normal 108 3 2 4 2" xfId="22975"/>
    <cellStyle name="Normal 108 3 2 5" xfId="10230"/>
    <cellStyle name="Normal 108 3 2 5 2" xfId="26612"/>
    <cellStyle name="Normal 108 3 2 6" xfId="13871"/>
    <cellStyle name="Normal 108 3 2 6 2" xfId="30249"/>
    <cellStyle name="Normal 108 3 2 7" xfId="4751"/>
    <cellStyle name="Normal 108 3 2 7 2" xfId="21160"/>
    <cellStyle name="Normal 108 3 2 8" xfId="17522"/>
    <cellStyle name="Normal 108 3 2 9" xfId="33889"/>
    <cellStyle name="Normal 108 3 3" xfId="1378"/>
    <cellStyle name="Normal 108 3 3 2" xfId="2292"/>
    <cellStyle name="Normal 108 3 3 2 2" xfId="4115"/>
    <cellStyle name="Normal 108 3 3 2 2 2" xfId="13270"/>
    <cellStyle name="Normal 108 3 3 2 2 2 2" xfId="29652"/>
    <cellStyle name="Normal 108 3 3 2 2 3" xfId="16911"/>
    <cellStyle name="Normal 108 3 3 2 2 3 2" xfId="33289"/>
    <cellStyle name="Normal 108 3 3 2 2 4" xfId="9631"/>
    <cellStyle name="Normal 108 3 3 2 2 4 2" xfId="26015"/>
    <cellStyle name="Normal 108 3 3 2 2 5" xfId="20562"/>
    <cellStyle name="Normal 108 3 3 2 3" xfId="7810"/>
    <cellStyle name="Normal 108 3 3 2 3 2" xfId="24194"/>
    <cellStyle name="Normal 108 3 3 2 4" xfId="11449"/>
    <cellStyle name="Normal 108 3 3 2 4 2" xfId="27831"/>
    <cellStyle name="Normal 108 3 3 2 5" xfId="15090"/>
    <cellStyle name="Normal 108 3 3 2 5 2" xfId="31468"/>
    <cellStyle name="Normal 108 3 3 2 6" xfId="5970"/>
    <cellStyle name="Normal 108 3 3 2 6 2" xfId="22379"/>
    <cellStyle name="Normal 108 3 3 2 7" xfId="18741"/>
    <cellStyle name="Normal 108 3 3 2 8" xfId="35108"/>
    <cellStyle name="Normal 108 3 3 3" xfId="3207"/>
    <cellStyle name="Normal 108 3 3 3 2" xfId="12362"/>
    <cellStyle name="Normal 108 3 3 3 2 2" xfId="28744"/>
    <cellStyle name="Normal 108 3 3 3 3" xfId="16003"/>
    <cellStyle name="Normal 108 3 3 3 3 2" xfId="32381"/>
    <cellStyle name="Normal 108 3 3 3 4" xfId="8723"/>
    <cellStyle name="Normal 108 3 3 3 4 2" xfId="25107"/>
    <cellStyle name="Normal 108 3 3 3 5" xfId="19654"/>
    <cellStyle name="Normal 108 3 3 4" xfId="6902"/>
    <cellStyle name="Normal 108 3 3 4 2" xfId="23286"/>
    <cellStyle name="Normal 108 3 3 5" xfId="10541"/>
    <cellStyle name="Normal 108 3 3 5 2" xfId="26923"/>
    <cellStyle name="Normal 108 3 3 6" xfId="14182"/>
    <cellStyle name="Normal 108 3 3 6 2" xfId="30560"/>
    <cellStyle name="Normal 108 3 3 7" xfId="5062"/>
    <cellStyle name="Normal 108 3 3 7 2" xfId="21471"/>
    <cellStyle name="Normal 108 3 3 8" xfId="17833"/>
    <cellStyle name="Normal 108 3 3 9" xfId="34200"/>
    <cellStyle name="Normal 108 3 4" xfId="1799"/>
    <cellStyle name="Normal 108 3 4 2" xfId="3622"/>
    <cellStyle name="Normal 108 3 4 2 2" xfId="12777"/>
    <cellStyle name="Normal 108 3 4 2 2 2" xfId="29159"/>
    <cellStyle name="Normal 108 3 4 2 3" xfId="16418"/>
    <cellStyle name="Normal 108 3 4 2 3 2" xfId="32796"/>
    <cellStyle name="Normal 108 3 4 2 4" xfId="9138"/>
    <cellStyle name="Normal 108 3 4 2 4 2" xfId="25522"/>
    <cellStyle name="Normal 108 3 4 2 5" xfId="20069"/>
    <cellStyle name="Normal 108 3 4 3" xfId="7317"/>
    <cellStyle name="Normal 108 3 4 3 2" xfId="23701"/>
    <cellStyle name="Normal 108 3 4 4" xfId="10956"/>
    <cellStyle name="Normal 108 3 4 4 2" xfId="27338"/>
    <cellStyle name="Normal 108 3 4 5" xfId="14597"/>
    <cellStyle name="Normal 108 3 4 5 2" xfId="30975"/>
    <cellStyle name="Normal 108 3 4 6" xfId="5477"/>
    <cellStyle name="Normal 108 3 4 6 2" xfId="21886"/>
    <cellStyle name="Normal 108 3 4 7" xfId="18248"/>
    <cellStyle name="Normal 108 3 4 8" xfId="34615"/>
    <cellStyle name="Normal 108 3 5" xfId="2597"/>
    <cellStyle name="Normal 108 3 5 2" xfId="11754"/>
    <cellStyle name="Normal 108 3 5 2 2" xfId="28136"/>
    <cellStyle name="Normal 108 3 5 3" xfId="15395"/>
    <cellStyle name="Normal 108 3 5 3 2" xfId="31773"/>
    <cellStyle name="Normal 108 3 5 4" xfId="8115"/>
    <cellStyle name="Normal 108 3 5 4 2" xfId="24499"/>
    <cellStyle name="Normal 108 3 5 5" xfId="19046"/>
    <cellStyle name="Normal 108 3 6" xfId="6409"/>
    <cellStyle name="Normal 108 3 6 2" xfId="22793"/>
    <cellStyle name="Normal 108 3 7" xfId="10048"/>
    <cellStyle name="Normal 108 3 7 2" xfId="26430"/>
    <cellStyle name="Normal 108 3 8" xfId="13689"/>
    <cellStyle name="Normal 108 3 8 2" xfId="30067"/>
    <cellStyle name="Normal 108 3 9" xfId="4569"/>
    <cellStyle name="Normal 108 3 9 2" xfId="20978"/>
    <cellStyle name="Normal 108 4" xfId="1064"/>
    <cellStyle name="Normal 108 4 2" xfId="1978"/>
    <cellStyle name="Normal 108 4 2 2" xfId="3801"/>
    <cellStyle name="Normal 108 4 2 2 2" xfId="12956"/>
    <cellStyle name="Normal 108 4 2 2 2 2" xfId="29338"/>
    <cellStyle name="Normal 108 4 2 2 3" xfId="16597"/>
    <cellStyle name="Normal 108 4 2 2 3 2" xfId="32975"/>
    <cellStyle name="Normal 108 4 2 2 4" xfId="9317"/>
    <cellStyle name="Normal 108 4 2 2 4 2" xfId="25701"/>
    <cellStyle name="Normal 108 4 2 2 5" xfId="20248"/>
    <cellStyle name="Normal 108 4 2 3" xfId="7496"/>
    <cellStyle name="Normal 108 4 2 3 2" xfId="23880"/>
    <cellStyle name="Normal 108 4 2 4" xfId="11135"/>
    <cellStyle name="Normal 108 4 2 4 2" xfId="27517"/>
    <cellStyle name="Normal 108 4 2 5" xfId="14776"/>
    <cellStyle name="Normal 108 4 2 5 2" xfId="31154"/>
    <cellStyle name="Normal 108 4 2 6" xfId="5656"/>
    <cellStyle name="Normal 108 4 2 6 2" xfId="22065"/>
    <cellStyle name="Normal 108 4 2 7" xfId="18427"/>
    <cellStyle name="Normal 108 4 2 8" xfId="34794"/>
    <cellStyle name="Normal 108 4 3" xfId="2893"/>
    <cellStyle name="Normal 108 4 3 2" xfId="12048"/>
    <cellStyle name="Normal 108 4 3 2 2" xfId="28430"/>
    <cellStyle name="Normal 108 4 3 3" xfId="15689"/>
    <cellStyle name="Normal 108 4 3 3 2" xfId="32067"/>
    <cellStyle name="Normal 108 4 3 4" xfId="8409"/>
    <cellStyle name="Normal 108 4 3 4 2" xfId="24793"/>
    <cellStyle name="Normal 108 4 3 5" xfId="19340"/>
    <cellStyle name="Normal 108 4 4" xfId="6588"/>
    <cellStyle name="Normal 108 4 4 2" xfId="22972"/>
    <cellStyle name="Normal 108 4 5" xfId="10227"/>
    <cellStyle name="Normal 108 4 5 2" xfId="26609"/>
    <cellStyle name="Normal 108 4 6" xfId="13868"/>
    <cellStyle name="Normal 108 4 6 2" xfId="30246"/>
    <cellStyle name="Normal 108 4 7" xfId="4748"/>
    <cellStyle name="Normal 108 4 7 2" xfId="21157"/>
    <cellStyle name="Normal 108 4 8" xfId="17519"/>
    <cellStyle name="Normal 108 4 9" xfId="33886"/>
    <cellStyle name="Normal 108 5" xfId="1375"/>
    <cellStyle name="Normal 108 5 2" xfId="2289"/>
    <cellStyle name="Normal 108 5 2 2" xfId="4112"/>
    <cellStyle name="Normal 108 5 2 2 2" xfId="13267"/>
    <cellStyle name="Normal 108 5 2 2 2 2" xfId="29649"/>
    <cellStyle name="Normal 108 5 2 2 3" xfId="16908"/>
    <cellStyle name="Normal 108 5 2 2 3 2" xfId="33286"/>
    <cellStyle name="Normal 108 5 2 2 4" xfId="9628"/>
    <cellStyle name="Normal 108 5 2 2 4 2" xfId="26012"/>
    <cellStyle name="Normal 108 5 2 2 5" xfId="20559"/>
    <cellStyle name="Normal 108 5 2 3" xfId="7807"/>
    <cellStyle name="Normal 108 5 2 3 2" xfId="24191"/>
    <cellStyle name="Normal 108 5 2 4" xfId="11446"/>
    <cellStyle name="Normal 108 5 2 4 2" xfId="27828"/>
    <cellStyle name="Normal 108 5 2 5" xfId="15087"/>
    <cellStyle name="Normal 108 5 2 5 2" xfId="31465"/>
    <cellStyle name="Normal 108 5 2 6" xfId="5967"/>
    <cellStyle name="Normal 108 5 2 6 2" xfId="22376"/>
    <cellStyle name="Normal 108 5 2 7" xfId="18738"/>
    <cellStyle name="Normal 108 5 2 8" xfId="35105"/>
    <cellStyle name="Normal 108 5 3" xfId="3204"/>
    <cellStyle name="Normal 108 5 3 2" xfId="12359"/>
    <cellStyle name="Normal 108 5 3 2 2" xfId="28741"/>
    <cellStyle name="Normal 108 5 3 3" xfId="16000"/>
    <cellStyle name="Normal 108 5 3 3 2" xfId="32378"/>
    <cellStyle name="Normal 108 5 3 4" xfId="8720"/>
    <cellStyle name="Normal 108 5 3 4 2" xfId="25104"/>
    <cellStyle name="Normal 108 5 3 5" xfId="19651"/>
    <cellStyle name="Normal 108 5 4" xfId="6899"/>
    <cellStyle name="Normal 108 5 4 2" xfId="23283"/>
    <cellStyle name="Normal 108 5 5" xfId="10538"/>
    <cellStyle name="Normal 108 5 5 2" xfId="26920"/>
    <cellStyle name="Normal 108 5 6" xfId="14179"/>
    <cellStyle name="Normal 108 5 6 2" xfId="30557"/>
    <cellStyle name="Normal 108 5 7" xfId="5059"/>
    <cellStyle name="Normal 108 5 7 2" xfId="21468"/>
    <cellStyle name="Normal 108 5 8" xfId="17830"/>
    <cellStyle name="Normal 108 5 9" xfId="34197"/>
    <cellStyle name="Normal 108 6" xfId="1652"/>
    <cellStyle name="Normal 108 6 2" xfId="3476"/>
    <cellStyle name="Normal 108 6 2 2" xfId="12631"/>
    <cellStyle name="Normal 108 6 2 2 2" xfId="29013"/>
    <cellStyle name="Normal 108 6 2 3" xfId="16272"/>
    <cellStyle name="Normal 108 6 2 3 2" xfId="32650"/>
    <cellStyle name="Normal 108 6 2 4" xfId="8992"/>
    <cellStyle name="Normal 108 6 2 4 2" xfId="25376"/>
    <cellStyle name="Normal 108 6 2 5" xfId="19923"/>
    <cellStyle name="Normal 108 6 3" xfId="7171"/>
    <cellStyle name="Normal 108 6 3 2" xfId="23555"/>
    <cellStyle name="Normal 108 6 4" xfId="10810"/>
    <cellStyle name="Normal 108 6 4 2" xfId="27192"/>
    <cellStyle name="Normal 108 6 5" xfId="14451"/>
    <cellStyle name="Normal 108 6 5 2" xfId="30829"/>
    <cellStyle name="Normal 108 6 6" xfId="5331"/>
    <cellStyle name="Normal 108 6 6 2" xfId="21740"/>
    <cellStyle name="Normal 108 6 7" xfId="18102"/>
    <cellStyle name="Normal 108 6 8" xfId="34469"/>
    <cellStyle name="Normal 108 7" xfId="2594"/>
    <cellStyle name="Normal 108 7 2" xfId="11751"/>
    <cellStyle name="Normal 108 7 2 2" xfId="28133"/>
    <cellStyle name="Normal 108 7 3" xfId="15392"/>
    <cellStyle name="Normal 108 7 3 2" xfId="31770"/>
    <cellStyle name="Normal 108 7 4" xfId="8112"/>
    <cellStyle name="Normal 108 7 4 2" xfId="24496"/>
    <cellStyle name="Normal 108 7 5" xfId="19043"/>
    <cellStyle name="Normal 108 8" xfId="6263"/>
    <cellStyle name="Normal 108 8 2" xfId="22647"/>
    <cellStyle name="Normal 108 9" xfId="9902"/>
    <cellStyle name="Normal 108 9 2" xfId="26284"/>
    <cellStyle name="Normal 109" xfId="270"/>
    <cellStyle name="Normal 109 10" xfId="13542"/>
    <cellStyle name="Normal 109 10 2" xfId="29922"/>
    <cellStyle name="Normal 109 11" xfId="4420"/>
    <cellStyle name="Normal 109 11 2" xfId="20833"/>
    <cellStyle name="Normal 109 12" xfId="17192"/>
    <cellStyle name="Normal 109 13" xfId="33593"/>
    <cellStyle name="Normal 109 2" xfId="801"/>
    <cellStyle name="Normal 109 2 10" xfId="4500"/>
    <cellStyle name="Normal 109 2 10 2" xfId="20909"/>
    <cellStyle name="Normal 109 2 11" xfId="17271"/>
    <cellStyle name="Normal 109 2 12" xfId="33594"/>
    <cellStyle name="Normal 109 2 2" xfId="960"/>
    <cellStyle name="Normal 109 2 2 10" xfId="17418"/>
    <cellStyle name="Normal 109 2 2 11" xfId="33595"/>
    <cellStyle name="Normal 109 2 2 2" xfId="1070"/>
    <cellStyle name="Normal 109 2 2 2 2" xfId="1984"/>
    <cellStyle name="Normal 109 2 2 2 2 2" xfId="3807"/>
    <cellStyle name="Normal 109 2 2 2 2 2 2" xfId="12962"/>
    <cellStyle name="Normal 109 2 2 2 2 2 2 2" xfId="29344"/>
    <cellStyle name="Normal 109 2 2 2 2 2 3" xfId="16603"/>
    <cellStyle name="Normal 109 2 2 2 2 2 3 2" xfId="32981"/>
    <cellStyle name="Normal 109 2 2 2 2 2 4" xfId="9323"/>
    <cellStyle name="Normal 109 2 2 2 2 2 4 2" xfId="25707"/>
    <cellStyle name="Normal 109 2 2 2 2 2 5" xfId="20254"/>
    <cellStyle name="Normal 109 2 2 2 2 3" xfId="7502"/>
    <cellStyle name="Normal 109 2 2 2 2 3 2" xfId="23886"/>
    <cellStyle name="Normal 109 2 2 2 2 4" xfId="11141"/>
    <cellStyle name="Normal 109 2 2 2 2 4 2" xfId="27523"/>
    <cellStyle name="Normal 109 2 2 2 2 5" xfId="14782"/>
    <cellStyle name="Normal 109 2 2 2 2 5 2" xfId="31160"/>
    <cellStyle name="Normal 109 2 2 2 2 6" xfId="5662"/>
    <cellStyle name="Normal 109 2 2 2 2 6 2" xfId="22071"/>
    <cellStyle name="Normal 109 2 2 2 2 7" xfId="18433"/>
    <cellStyle name="Normal 109 2 2 2 2 8" xfId="34800"/>
    <cellStyle name="Normal 109 2 2 2 3" xfId="2899"/>
    <cellStyle name="Normal 109 2 2 2 3 2" xfId="12054"/>
    <cellStyle name="Normal 109 2 2 2 3 2 2" xfId="28436"/>
    <cellStyle name="Normal 109 2 2 2 3 3" xfId="15695"/>
    <cellStyle name="Normal 109 2 2 2 3 3 2" xfId="32073"/>
    <cellStyle name="Normal 109 2 2 2 3 4" xfId="8415"/>
    <cellStyle name="Normal 109 2 2 2 3 4 2" xfId="24799"/>
    <cellStyle name="Normal 109 2 2 2 3 5" xfId="19346"/>
    <cellStyle name="Normal 109 2 2 2 4" xfId="6594"/>
    <cellStyle name="Normal 109 2 2 2 4 2" xfId="22978"/>
    <cellStyle name="Normal 109 2 2 2 5" xfId="10233"/>
    <cellStyle name="Normal 109 2 2 2 5 2" xfId="26615"/>
    <cellStyle name="Normal 109 2 2 2 6" xfId="13874"/>
    <cellStyle name="Normal 109 2 2 2 6 2" xfId="30252"/>
    <cellStyle name="Normal 109 2 2 2 7" xfId="4754"/>
    <cellStyle name="Normal 109 2 2 2 7 2" xfId="21163"/>
    <cellStyle name="Normal 109 2 2 2 8" xfId="17525"/>
    <cellStyle name="Normal 109 2 2 2 9" xfId="33892"/>
    <cellStyle name="Normal 109 2 2 3" xfId="1381"/>
    <cellStyle name="Normal 109 2 2 3 2" xfId="2295"/>
    <cellStyle name="Normal 109 2 2 3 2 2" xfId="4118"/>
    <cellStyle name="Normal 109 2 2 3 2 2 2" xfId="13273"/>
    <cellStyle name="Normal 109 2 2 3 2 2 2 2" xfId="29655"/>
    <cellStyle name="Normal 109 2 2 3 2 2 3" xfId="16914"/>
    <cellStyle name="Normal 109 2 2 3 2 2 3 2" xfId="33292"/>
    <cellStyle name="Normal 109 2 2 3 2 2 4" xfId="9634"/>
    <cellStyle name="Normal 109 2 2 3 2 2 4 2" xfId="26018"/>
    <cellStyle name="Normal 109 2 2 3 2 2 5" xfId="20565"/>
    <cellStyle name="Normal 109 2 2 3 2 3" xfId="7813"/>
    <cellStyle name="Normal 109 2 2 3 2 3 2" xfId="24197"/>
    <cellStyle name="Normal 109 2 2 3 2 4" xfId="11452"/>
    <cellStyle name="Normal 109 2 2 3 2 4 2" xfId="27834"/>
    <cellStyle name="Normal 109 2 2 3 2 5" xfId="15093"/>
    <cellStyle name="Normal 109 2 2 3 2 5 2" xfId="31471"/>
    <cellStyle name="Normal 109 2 2 3 2 6" xfId="5973"/>
    <cellStyle name="Normal 109 2 2 3 2 6 2" xfId="22382"/>
    <cellStyle name="Normal 109 2 2 3 2 7" xfId="18744"/>
    <cellStyle name="Normal 109 2 2 3 2 8" xfId="35111"/>
    <cellStyle name="Normal 109 2 2 3 3" xfId="3210"/>
    <cellStyle name="Normal 109 2 2 3 3 2" xfId="12365"/>
    <cellStyle name="Normal 109 2 2 3 3 2 2" xfId="28747"/>
    <cellStyle name="Normal 109 2 2 3 3 3" xfId="16006"/>
    <cellStyle name="Normal 109 2 2 3 3 3 2" xfId="32384"/>
    <cellStyle name="Normal 109 2 2 3 3 4" xfId="8726"/>
    <cellStyle name="Normal 109 2 2 3 3 4 2" xfId="25110"/>
    <cellStyle name="Normal 109 2 2 3 3 5" xfId="19657"/>
    <cellStyle name="Normal 109 2 2 3 4" xfId="6905"/>
    <cellStyle name="Normal 109 2 2 3 4 2" xfId="23289"/>
    <cellStyle name="Normal 109 2 2 3 5" xfId="10544"/>
    <cellStyle name="Normal 109 2 2 3 5 2" xfId="26926"/>
    <cellStyle name="Normal 109 2 2 3 6" xfId="14185"/>
    <cellStyle name="Normal 109 2 2 3 6 2" xfId="30563"/>
    <cellStyle name="Normal 109 2 2 3 7" xfId="5065"/>
    <cellStyle name="Normal 109 2 2 3 7 2" xfId="21474"/>
    <cellStyle name="Normal 109 2 2 3 8" xfId="17836"/>
    <cellStyle name="Normal 109 2 2 3 9" xfId="34203"/>
    <cellStyle name="Normal 109 2 2 4" xfId="1877"/>
    <cellStyle name="Normal 109 2 2 4 2" xfId="3700"/>
    <cellStyle name="Normal 109 2 2 4 2 2" xfId="12855"/>
    <cellStyle name="Normal 109 2 2 4 2 2 2" xfId="29237"/>
    <cellStyle name="Normal 109 2 2 4 2 3" xfId="16496"/>
    <cellStyle name="Normal 109 2 2 4 2 3 2" xfId="32874"/>
    <cellStyle name="Normal 109 2 2 4 2 4" xfId="9216"/>
    <cellStyle name="Normal 109 2 2 4 2 4 2" xfId="25600"/>
    <cellStyle name="Normal 109 2 2 4 2 5" xfId="20147"/>
    <cellStyle name="Normal 109 2 2 4 3" xfId="7395"/>
    <cellStyle name="Normal 109 2 2 4 3 2" xfId="23779"/>
    <cellStyle name="Normal 109 2 2 4 4" xfId="11034"/>
    <cellStyle name="Normal 109 2 2 4 4 2" xfId="27416"/>
    <cellStyle name="Normal 109 2 2 4 5" xfId="14675"/>
    <cellStyle name="Normal 109 2 2 4 5 2" xfId="31053"/>
    <cellStyle name="Normal 109 2 2 4 6" xfId="5555"/>
    <cellStyle name="Normal 109 2 2 4 6 2" xfId="21964"/>
    <cellStyle name="Normal 109 2 2 4 7" xfId="18326"/>
    <cellStyle name="Normal 109 2 2 4 8" xfId="34693"/>
    <cellStyle name="Normal 109 2 2 5" xfId="2600"/>
    <cellStyle name="Normal 109 2 2 5 2" xfId="11757"/>
    <cellStyle name="Normal 109 2 2 5 2 2" xfId="28139"/>
    <cellStyle name="Normal 109 2 2 5 3" xfId="15398"/>
    <cellStyle name="Normal 109 2 2 5 3 2" xfId="31776"/>
    <cellStyle name="Normal 109 2 2 5 4" xfId="8118"/>
    <cellStyle name="Normal 109 2 2 5 4 2" xfId="24502"/>
    <cellStyle name="Normal 109 2 2 5 5" xfId="19049"/>
    <cellStyle name="Normal 109 2 2 6" xfId="6487"/>
    <cellStyle name="Normal 109 2 2 6 2" xfId="22871"/>
    <cellStyle name="Normal 109 2 2 7" xfId="10126"/>
    <cellStyle name="Normal 109 2 2 7 2" xfId="26508"/>
    <cellStyle name="Normal 109 2 2 8" xfId="13767"/>
    <cellStyle name="Normal 109 2 2 8 2" xfId="30145"/>
    <cellStyle name="Normal 109 2 2 9" xfId="4647"/>
    <cellStyle name="Normal 109 2 2 9 2" xfId="21056"/>
    <cellStyle name="Normal 109 2 3" xfId="1069"/>
    <cellStyle name="Normal 109 2 3 2" xfId="1983"/>
    <cellStyle name="Normal 109 2 3 2 2" xfId="3806"/>
    <cellStyle name="Normal 109 2 3 2 2 2" xfId="12961"/>
    <cellStyle name="Normal 109 2 3 2 2 2 2" xfId="29343"/>
    <cellStyle name="Normal 109 2 3 2 2 3" xfId="16602"/>
    <cellStyle name="Normal 109 2 3 2 2 3 2" xfId="32980"/>
    <cellStyle name="Normal 109 2 3 2 2 4" xfId="9322"/>
    <cellStyle name="Normal 109 2 3 2 2 4 2" xfId="25706"/>
    <cellStyle name="Normal 109 2 3 2 2 5" xfId="20253"/>
    <cellStyle name="Normal 109 2 3 2 3" xfId="7501"/>
    <cellStyle name="Normal 109 2 3 2 3 2" xfId="23885"/>
    <cellStyle name="Normal 109 2 3 2 4" xfId="11140"/>
    <cellStyle name="Normal 109 2 3 2 4 2" xfId="27522"/>
    <cellStyle name="Normal 109 2 3 2 5" xfId="14781"/>
    <cellStyle name="Normal 109 2 3 2 5 2" xfId="31159"/>
    <cellStyle name="Normal 109 2 3 2 6" xfId="5661"/>
    <cellStyle name="Normal 109 2 3 2 6 2" xfId="22070"/>
    <cellStyle name="Normal 109 2 3 2 7" xfId="18432"/>
    <cellStyle name="Normal 109 2 3 2 8" xfId="34799"/>
    <cellStyle name="Normal 109 2 3 3" xfId="2898"/>
    <cellStyle name="Normal 109 2 3 3 2" xfId="12053"/>
    <cellStyle name="Normal 109 2 3 3 2 2" xfId="28435"/>
    <cellStyle name="Normal 109 2 3 3 3" xfId="15694"/>
    <cellStyle name="Normal 109 2 3 3 3 2" xfId="32072"/>
    <cellStyle name="Normal 109 2 3 3 4" xfId="8414"/>
    <cellStyle name="Normal 109 2 3 3 4 2" xfId="24798"/>
    <cellStyle name="Normal 109 2 3 3 5" xfId="19345"/>
    <cellStyle name="Normal 109 2 3 4" xfId="6593"/>
    <cellStyle name="Normal 109 2 3 4 2" xfId="22977"/>
    <cellStyle name="Normal 109 2 3 5" xfId="10232"/>
    <cellStyle name="Normal 109 2 3 5 2" xfId="26614"/>
    <cellStyle name="Normal 109 2 3 6" xfId="13873"/>
    <cellStyle name="Normal 109 2 3 6 2" xfId="30251"/>
    <cellStyle name="Normal 109 2 3 7" xfId="4753"/>
    <cellStyle name="Normal 109 2 3 7 2" xfId="21162"/>
    <cellStyle name="Normal 109 2 3 8" xfId="17524"/>
    <cellStyle name="Normal 109 2 3 9" xfId="33891"/>
    <cellStyle name="Normal 109 2 4" xfId="1380"/>
    <cellStyle name="Normal 109 2 4 2" xfId="2294"/>
    <cellStyle name="Normal 109 2 4 2 2" xfId="4117"/>
    <cellStyle name="Normal 109 2 4 2 2 2" xfId="13272"/>
    <cellStyle name="Normal 109 2 4 2 2 2 2" xfId="29654"/>
    <cellStyle name="Normal 109 2 4 2 2 3" xfId="16913"/>
    <cellStyle name="Normal 109 2 4 2 2 3 2" xfId="33291"/>
    <cellStyle name="Normal 109 2 4 2 2 4" xfId="9633"/>
    <cellStyle name="Normal 109 2 4 2 2 4 2" xfId="26017"/>
    <cellStyle name="Normal 109 2 4 2 2 5" xfId="20564"/>
    <cellStyle name="Normal 109 2 4 2 3" xfId="7812"/>
    <cellStyle name="Normal 109 2 4 2 3 2" xfId="24196"/>
    <cellStyle name="Normal 109 2 4 2 4" xfId="11451"/>
    <cellStyle name="Normal 109 2 4 2 4 2" xfId="27833"/>
    <cellStyle name="Normal 109 2 4 2 5" xfId="15092"/>
    <cellStyle name="Normal 109 2 4 2 5 2" xfId="31470"/>
    <cellStyle name="Normal 109 2 4 2 6" xfId="5972"/>
    <cellStyle name="Normal 109 2 4 2 6 2" xfId="22381"/>
    <cellStyle name="Normal 109 2 4 2 7" xfId="18743"/>
    <cellStyle name="Normal 109 2 4 2 8" xfId="35110"/>
    <cellStyle name="Normal 109 2 4 3" xfId="3209"/>
    <cellStyle name="Normal 109 2 4 3 2" xfId="12364"/>
    <cellStyle name="Normal 109 2 4 3 2 2" xfId="28746"/>
    <cellStyle name="Normal 109 2 4 3 3" xfId="16005"/>
    <cellStyle name="Normal 109 2 4 3 3 2" xfId="32383"/>
    <cellStyle name="Normal 109 2 4 3 4" xfId="8725"/>
    <cellStyle name="Normal 109 2 4 3 4 2" xfId="25109"/>
    <cellStyle name="Normal 109 2 4 3 5" xfId="19656"/>
    <cellStyle name="Normal 109 2 4 4" xfId="6904"/>
    <cellStyle name="Normal 109 2 4 4 2" xfId="23288"/>
    <cellStyle name="Normal 109 2 4 5" xfId="10543"/>
    <cellStyle name="Normal 109 2 4 5 2" xfId="26925"/>
    <cellStyle name="Normal 109 2 4 6" xfId="14184"/>
    <cellStyle name="Normal 109 2 4 6 2" xfId="30562"/>
    <cellStyle name="Normal 109 2 4 7" xfId="5064"/>
    <cellStyle name="Normal 109 2 4 7 2" xfId="21473"/>
    <cellStyle name="Normal 109 2 4 8" xfId="17835"/>
    <cellStyle name="Normal 109 2 4 9" xfId="34202"/>
    <cellStyle name="Normal 109 2 5" xfId="1730"/>
    <cellStyle name="Normal 109 2 5 2" xfId="3553"/>
    <cellStyle name="Normal 109 2 5 2 2" xfId="12708"/>
    <cellStyle name="Normal 109 2 5 2 2 2" xfId="29090"/>
    <cellStyle name="Normal 109 2 5 2 3" xfId="16349"/>
    <cellStyle name="Normal 109 2 5 2 3 2" xfId="32727"/>
    <cellStyle name="Normal 109 2 5 2 4" xfId="9069"/>
    <cellStyle name="Normal 109 2 5 2 4 2" xfId="25453"/>
    <cellStyle name="Normal 109 2 5 2 5" xfId="20000"/>
    <cellStyle name="Normal 109 2 5 3" xfId="7248"/>
    <cellStyle name="Normal 109 2 5 3 2" xfId="23632"/>
    <cellStyle name="Normal 109 2 5 4" xfId="10887"/>
    <cellStyle name="Normal 109 2 5 4 2" xfId="27269"/>
    <cellStyle name="Normal 109 2 5 5" xfId="14528"/>
    <cellStyle name="Normal 109 2 5 5 2" xfId="30906"/>
    <cellStyle name="Normal 109 2 5 6" xfId="5408"/>
    <cellStyle name="Normal 109 2 5 6 2" xfId="21817"/>
    <cellStyle name="Normal 109 2 5 7" xfId="18179"/>
    <cellStyle name="Normal 109 2 5 8" xfId="34546"/>
    <cellStyle name="Normal 109 2 6" xfId="2599"/>
    <cellStyle name="Normal 109 2 6 2" xfId="11756"/>
    <cellStyle name="Normal 109 2 6 2 2" xfId="28138"/>
    <cellStyle name="Normal 109 2 6 3" xfId="15397"/>
    <cellStyle name="Normal 109 2 6 3 2" xfId="31775"/>
    <cellStyle name="Normal 109 2 6 4" xfId="8117"/>
    <cellStyle name="Normal 109 2 6 4 2" xfId="24501"/>
    <cellStyle name="Normal 109 2 6 5" xfId="19048"/>
    <cellStyle name="Normal 109 2 7" xfId="6340"/>
    <cellStyle name="Normal 109 2 7 2" xfId="22724"/>
    <cellStyle name="Normal 109 2 8" xfId="9979"/>
    <cellStyle name="Normal 109 2 8 2" xfId="26361"/>
    <cellStyle name="Normal 109 2 9" xfId="13620"/>
    <cellStyle name="Normal 109 2 9 2" xfId="29998"/>
    <cellStyle name="Normal 109 3" xfId="882"/>
    <cellStyle name="Normal 109 3 10" xfId="17341"/>
    <cellStyle name="Normal 109 3 11" xfId="33596"/>
    <cellStyle name="Normal 109 3 2" xfId="1071"/>
    <cellStyle name="Normal 109 3 2 2" xfId="1985"/>
    <cellStyle name="Normal 109 3 2 2 2" xfId="3808"/>
    <cellStyle name="Normal 109 3 2 2 2 2" xfId="12963"/>
    <cellStyle name="Normal 109 3 2 2 2 2 2" xfId="29345"/>
    <cellStyle name="Normal 109 3 2 2 2 3" xfId="16604"/>
    <cellStyle name="Normal 109 3 2 2 2 3 2" xfId="32982"/>
    <cellStyle name="Normal 109 3 2 2 2 4" xfId="9324"/>
    <cellStyle name="Normal 109 3 2 2 2 4 2" xfId="25708"/>
    <cellStyle name="Normal 109 3 2 2 2 5" xfId="20255"/>
    <cellStyle name="Normal 109 3 2 2 3" xfId="7503"/>
    <cellStyle name="Normal 109 3 2 2 3 2" xfId="23887"/>
    <cellStyle name="Normal 109 3 2 2 4" xfId="11142"/>
    <cellStyle name="Normal 109 3 2 2 4 2" xfId="27524"/>
    <cellStyle name="Normal 109 3 2 2 5" xfId="14783"/>
    <cellStyle name="Normal 109 3 2 2 5 2" xfId="31161"/>
    <cellStyle name="Normal 109 3 2 2 6" xfId="5663"/>
    <cellStyle name="Normal 109 3 2 2 6 2" xfId="22072"/>
    <cellStyle name="Normal 109 3 2 2 7" xfId="18434"/>
    <cellStyle name="Normal 109 3 2 2 8" xfId="34801"/>
    <cellStyle name="Normal 109 3 2 3" xfId="2900"/>
    <cellStyle name="Normal 109 3 2 3 2" xfId="12055"/>
    <cellStyle name="Normal 109 3 2 3 2 2" xfId="28437"/>
    <cellStyle name="Normal 109 3 2 3 3" xfId="15696"/>
    <cellStyle name="Normal 109 3 2 3 3 2" xfId="32074"/>
    <cellStyle name="Normal 109 3 2 3 4" xfId="8416"/>
    <cellStyle name="Normal 109 3 2 3 4 2" xfId="24800"/>
    <cellStyle name="Normal 109 3 2 3 5" xfId="19347"/>
    <cellStyle name="Normal 109 3 2 4" xfId="6595"/>
    <cellStyle name="Normal 109 3 2 4 2" xfId="22979"/>
    <cellStyle name="Normal 109 3 2 5" xfId="10234"/>
    <cellStyle name="Normal 109 3 2 5 2" xfId="26616"/>
    <cellStyle name="Normal 109 3 2 6" xfId="13875"/>
    <cellStyle name="Normal 109 3 2 6 2" xfId="30253"/>
    <cellStyle name="Normal 109 3 2 7" xfId="4755"/>
    <cellStyle name="Normal 109 3 2 7 2" xfId="21164"/>
    <cellStyle name="Normal 109 3 2 8" xfId="17526"/>
    <cellStyle name="Normal 109 3 2 9" xfId="33893"/>
    <cellStyle name="Normal 109 3 3" xfId="1382"/>
    <cellStyle name="Normal 109 3 3 2" xfId="2296"/>
    <cellStyle name="Normal 109 3 3 2 2" xfId="4119"/>
    <cellStyle name="Normal 109 3 3 2 2 2" xfId="13274"/>
    <cellStyle name="Normal 109 3 3 2 2 2 2" xfId="29656"/>
    <cellStyle name="Normal 109 3 3 2 2 3" xfId="16915"/>
    <cellStyle name="Normal 109 3 3 2 2 3 2" xfId="33293"/>
    <cellStyle name="Normal 109 3 3 2 2 4" xfId="9635"/>
    <cellStyle name="Normal 109 3 3 2 2 4 2" xfId="26019"/>
    <cellStyle name="Normal 109 3 3 2 2 5" xfId="20566"/>
    <cellStyle name="Normal 109 3 3 2 3" xfId="7814"/>
    <cellStyle name="Normal 109 3 3 2 3 2" xfId="24198"/>
    <cellStyle name="Normal 109 3 3 2 4" xfId="11453"/>
    <cellStyle name="Normal 109 3 3 2 4 2" xfId="27835"/>
    <cellStyle name="Normal 109 3 3 2 5" xfId="15094"/>
    <cellStyle name="Normal 109 3 3 2 5 2" xfId="31472"/>
    <cellStyle name="Normal 109 3 3 2 6" xfId="5974"/>
    <cellStyle name="Normal 109 3 3 2 6 2" xfId="22383"/>
    <cellStyle name="Normal 109 3 3 2 7" xfId="18745"/>
    <cellStyle name="Normal 109 3 3 2 8" xfId="35112"/>
    <cellStyle name="Normal 109 3 3 3" xfId="3211"/>
    <cellStyle name="Normal 109 3 3 3 2" xfId="12366"/>
    <cellStyle name="Normal 109 3 3 3 2 2" xfId="28748"/>
    <cellStyle name="Normal 109 3 3 3 3" xfId="16007"/>
    <cellStyle name="Normal 109 3 3 3 3 2" xfId="32385"/>
    <cellStyle name="Normal 109 3 3 3 4" xfId="8727"/>
    <cellStyle name="Normal 109 3 3 3 4 2" xfId="25111"/>
    <cellStyle name="Normal 109 3 3 3 5" xfId="19658"/>
    <cellStyle name="Normal 109 3 3 4" xfId="6906"/>
    <cellStyle name="Normal 109 3 3 4 2" xfId="23290"/>
    <cellStyle name="Normal 109 3 3 5" xfId="10545"/>
    <cellStyle name="Normal 109 3 3 5 2" xfId="26927"/>
    <cellStyle name="Normal 109 3 3 6" xfId="14186"/>
    <cellStyle name="Normal 109 3 3 6 2" xfId="30564"/>
    <cellStyle name="Normal 109 3 3 7" xfId="5066"/>
    <cellStyle name="Normal 109 3 3 7 2" xfId="21475"/>
    <cellStyle name="Normal 109 3 3 8" xfId="17837"/>
    <cellStyle name="Normal 109 3 3 9" xfId="34204"/>
    <cellStyle name="Normal 109 3 4" xfId="1800"/>
    <cellStyle name="Normal 109 3 4 2" xfId="3623"/>
    <cellStyle name="Normal 109 3 4 2 2" xfId="12778"/>
    <cellStyle name="Normal 109 3 4 2 2 2" xfId="29160"/>
    <cellStyle name="Normal 109 3 4 2 3" xfId="16419"/>
    <cellStyle name="Normal 109 3 4 2 3 2" xfId="32797"/>
    <cellStyle name="Normal 109 3 4 2 4" xfId="9139"/>
    <cellStyle name="Normal 109 3 4 2 4 2" xfId="25523"/>
    <cellStyle name="Normal 109 3 4 2 5" xfId="20070"/>
    <cellStyle name="Normal 109 3 4 3" xfId="7318"/>
    <cellStyle name="Normal 109 3 4 3 2" xfId="23702"/>
    <cellStyle name="Normal 109 3 4 4" xfId="10957"/>
    <cellStyle name="Normal 109 3 4 4 2" xfId="27339"/>
    <cellStyle name="Normal 109 3 4 5" xfId="14598"/>
    <cellStyle name="Normal 109 3 4 5 2" xfId="30976"/>
    <cellStyle name="Normal 109 3 4 6" xfId="5478"/>
    <cellStyle name="Normal 109 3 4 6 2" xfId="21887"/>
    <cellStyle name="Normal 109 3 4 7" xfId="18249"/>
    <cellStyle name="Normal 109 3 4 8" xfId="34616"/>
    <cellStyle name="Normal 109 3 5" xfId="2601"/>
    <cellStyle name="Normal 109 3 5 2" xfId="11758"/>
    <cellStyle name="Normal 109 3 5 2 2" xfId="28140"/>
    <cellStyle name="Normal 109 3 5 3" xfId="15399"/>
    <cellStyle name="Normal 109 3 5 3 2" xfId="31777"/>
    <cellStyle name="Normal 109 3 5 4" xfId="8119"/>
    <cellStyle name="Normal 109 3 5 4 2" xfId="24503"/>
    <cellStyle name="Normal 109 3 5 5" xfId="19050"/>
    <cellStyle name="Normal 109 3 6" xfId="6410"/>
    <cellStyle name="Normal 109 3 6 2" xfId="22794"/>
    <cellStyle name="Normal 109 3 7" xfId="10049"/>
    <cellStyle name="Normal 109 3 7 2" xfId="26431"/>
    <cellStyle name="Normal 109 3 8" xfId="13690"/>
    <cellStyle name="Normal 109 3 8 2" xfId="30068"/>
    <cellStyle name="Normal 109 3 9" xfId="4570"/>
    <cellStyle name="Normal 109 3 9 2" xfId="20979"/>
    <cellStyle name="Normal 109 4" xfId="1068"/>
    <cellStyle name="Normal 109 4 2" xfId="1982"/>
    <cellStyle name="Normal 109 4 2 2" xfId="3805"/>
    <cellStyle name="Normal 109 4 2 2 2" xfId="12960"/>
    <cellStyle name="Normal 109 4 2 2 2 2" xfId="29342"/>
    <cellStyle name="Normal 109 4 2 2 3" xfId="16601"/>
    <cellStyle name="Normal 109 4 2 2 3 2" xfId="32979"/>
    <cellStyle name="Normal 109 4 2 2 4" xfId="9321"/>
    <cellStyle name="Normal 109 4 2 2 4 2" xfId="25705"/>
    <cellStyle name="Normal 109 4 2 2 5" xfId="20252"/>
    <cellStyle name="Normal 109 4 2 3" xfId="7500"/>
    <cellStyle name="Normal 109 4 2 3 2" xfId="23884"/>
    <cellStyle name="Normal 109 4 2 4" xfId="11139"/>
    <cellStyle name="Normal 109 4 2 4 2" xfId="27521"/>
    <cellStyle name="Normal 109 4 2 5" xfId="14780"/>
    <cellStyle name="Normal 109 4 2 5 2" xfId="31158"/>
    <cellStyle name="Normal 109 4 2 6" xfId="5660"/>
    <cellStyle name="Normal 109 4 2 6 2" xfId="22069"/>
    <cellStyle name="Normal 109 4 2 7" xfId="18431"/>
    <cellStyle name="Normal 109 4 2 8" xfId="34798"/>
    <cellStyle name="Normal 109 4 3" xfId="2897"/>
    <cellStyle name="Normal 109 4 3 2" xfId="12052"/>
    <cellStyle name="Normal 109 4 3 2 2" xfId="28434"/>
    <cellStyle name="Normal 109 4 3 3" xfId="15693"/>
    <cellStyle name="Normal 109 4 3 3 2" xfId="32071"/>
    <cellStyle name="Normal 109 4 3 4" xfId="8413"/>
    <cellStyle name="Normal 109 4 3 4 2" xfId="24797"/>
    <cellStyle name="Normal 109 4 3 5" xfId="19344"/>
    <cellStyle name="Normal 109 4 4" xfId="6592"/>
    <cellStyle name="Normal 109 4 4 2" xfId="22976"/>
    <cellStyle name="Normal 109 4 5" xfId="10231"/>
    <cellStyle name="Normal 109 4 5 2" xfId="26613"/>
    <cellStyle name="Normal 109 4 6" xfId="13872"/>
    <cellStyle name="Normal 109 4 6 2" xfId="30250"/>
    <cellStyle name="Normal 109 4 7" xfId="4752"/>
    <cellStyle name="Normal 109 4 7 2" xfId="21161"/>
    <cellStyle name="Normal 109 4 8" xfId="17523"/>
    <cellStyle name="Normal 109 4 9" xfId="33890"/>
    <cellStyle name="Normal 109 5" xfId="1379"/>
    <cellStyle name="Normal 109 5 2" xfId="2293"/>
    <cellStyle name="Normal 109 5 2 2" xfId="4116"/>
    <cellStyle name="Normal 109 5 2 2 2" xfId="13271"/>
    <cellStyle name="Normal 109 5 2 2 2 2" xfId="29653"/>
    <cellStyle name="Normal 109 5 2 2 3" xfId="16912"/>
    <cellStyle name="Normal 109 5 2 2 3 2" xfId="33290"/>
    <cellStyle name="Normal 109 5 2 2 4" xfId="9632"/>
    <cellStyle name="Normal 109 5 2 2 4 2" xfId="26016"/>
    <cellStyle name="Normal 109 5 2 2 5" xfId="20563"/>
    <cellStyle name="Normal 109 5 2 3" xfId="7811"/>
    <cellStyle name="Normal 109 5 2 3 2" xfId="24195"/>
    <cellStyle name="Normal 109 5 2 4" xfId="11450"/>
    <cellStyle name="Normal 109 5 2 4 2" xfId="27832"/>
    <cellStyle name="Normal 109 5 2 5" xfId="15091"/>
    <cellStyle name="Normal 109 5 2 5 2" xfId="31469"/>
    <cellStyle name="Normal 109 5 2 6" xfId="5971"/>
    <cellStyle name="Normal 109 5 2 6 2" xfId="22380"/>
    <cellStyle name="Normal 109 5 2 7" xfId="18742"/>
    <cellStyle name="Normal 109 5 2 8" xfId="35109"/>
    <cellStyle name="Normal 109 5 3" xfId="3208"/>
    <cellStyle name="Normal 109 5 3 2" xfId="12363"/>
    <cellStyle name="Normal 109 5 3 2 2" xfId="28745"/>
    <cellStyle name="Normal 109 5 3 3" xfId="16004"/>
    <cellStyle name="Normal 109 5 3 3 2" xfId="32382"/>
    <cellStyle name="Normal 109 5 3 4" xfId="8724"/>
    <cellStyle name="Normal 109 5 3 4 2" xfId="25108"/>
    <cellStyle name="Normal 109 5 3 5" xfId="19655"/>
    <cellStyle name="Normal 109 5 4" xfId="6903"/>
    <cellStyle name="Normal 109 5 4 2" xfId="23287"/>
    <cellStyle name="Normal 109 5 5" xfId="10542"/>
    <cellStyle name="Normal 109 5 5 2" xfId="26924"/>
    <cellStyle name="Normal 109 5 6" xfId="14183"/>
    <cellStyle name="Normal 109 5 6 2" xfId="30561"/>
    <cellStyle name="Normal 109 5 7" xfId="5063"/>
    <cellStyle name="Normal 109 5 7 2" xfId="21472"/>
    <cellStyle name="Normal 109 5 8" xfId="17834"/>
    <cellStyle name="Normal 109 5 9" xfId="34201"/>
    <cellStyle name="Normal 109 6" xfId="1653"/>
    <cellStyle name="Normal 109 6 2" xfId="3477"/>
    <cellStyle name="Normal 109 6 2 2" xfId="12632"/>
    <cellStyle name="Normal 109 6 2 2 2" xfId="29014"/>
    <cellStyle name="Normal 109 6 2 3" xfId="16273"/>
    <cellStyle name="Normal 109 6 2 3 2" xfId="32651"/>
    <cellStyle name="Normal 109 6 2 4" xfId="8993"/>
    <cellStyle name="Normal 109 6 2 4 2" xfId="25377"/>
    <cellStyle name="Normal 109 6 2 5" xfId="19924"/>
    <cellStyle name="Normal 109 6 3" xfId="7172"/>
    <cellStyle name="Normal 109 6 3 2" xfId="23556"/>
    <cellStyle name="Normal 109 6 4" xfId="10811"/>
    <cellStyle name="Normal 109 6 4 2" xfId="27193"/>
    <cellStyle name="Normal 109 6 5" xfId="14452"/>
    <cellStyle name="Normal 109 6 5 2" xfId="30830"/>
    <cellStyle name="Normal 109 6 6" xfId="5332"/>
    <cellStyle name="Normal 109 6 6 2" xfId="21741"/>
    <cellStyle name="Normal 109 6 7" xfId="18103"/>
    <cellStyle name="Normal 109 6 8" xfId="34470"/>
    <cellStyle name="Normal 109 7" xfId="2598"/>
    <cellStyle name="Normal 109 7 2" xfId="11755"/>
    <cellStyle name="Normal 109 7 2 2" xfId="28137"/>
    <cellStyle name="Normal 109 7 3" xfId="15396"/>
    <cellStyle name="Normal 109 7 3 2" xfId="31774"/>
    <cellStyle name="Normal 109 7 4" xfId="8116"/>
    <cellStyle name="Normal 109 7 4 2" xfId="24500"/>
    <cellStyle name="Normal 109 7 5" xfId="19047"/>
    <cellStyle name="Normal 109 8" xfId="6264"/>
    <cellStyle name="Normal 109 8 2" xfId="22648"/>
    <cellStyle name="Normal 109 9" xfId="9903"/>
    <cellStyle name="Normal 109 9 2" xfId="26285"/>
    <cellStyle name="Normal 11" xfId="271"/>
    <cellStyle name="Normal 11 2" xfId="705"/>
    <cellStyle name="Normal 110" xfId="272"/>
    <cellStyle name="Normal 110 10" xfId="13543"/>
    <cellStyle name="Normal 110 10 2" xfId="29923"/>
    <cellStyle name="Normal 110 11" xfId="4421"/>
    <cellStyle name="Normal 110 11 2" xfId="20834"/>
    <cellStyle name="Normal 110 12" xfId="17193"/>
    <cellStyle name="Normal 110 13" xfId="33597"/>
    <cellStyle name="Normal 110 2" xfId="802"/>
    <cellStyle name="Normal 110 2 10" xfId="4501"/>
    <cellStyle name="Normal 110 2 10 2" xfId="20910"/>
    <cellStyle name="Normal 110 2 11" xfId="17272"/>
    <cellStyle name="Normal 110 2 12" xfId="33598"/>
    <cellStyle name="Normal 110 2 2" xfId="961"/>
    <cellStyle name="Normal 110 2 2 10" xfId="17419"/>
    <cellStyle name="Normal 110 2 2 11" xfId="33599"/>
    <cellStyle name="Normal 110 2 2 2" xfId="1074"/>
    <cellStyle name="Normal 110 2 2 2 2" xfId="1988"/>
    <cellStyle name="Normal 110 2 2 2 2 2" xfId="3811"/>
    <cellStyle name="Normal 110 2 2 2 2 2 2" xfId="12966"/>
    <cellStyle name="Normal 110 2 2 2 2 2 2 2" xfId="29348"/>
    <cellStyle name="Normal 110 2 2 2 2 2 3" xfId="16607"/>
    <cellStyle name="Normal 110 2 2 2 2 2 3 2" xfId="32985"/>
    <cellStyle name="Normal 110 2 2 2 2 2 4" xfId="9327"/>
    <cellStyle name="Normal 110 2 2 2 2 2 4 2" xfId="25711"/>
    <cellStyle name="Normal 110 2 2 2 2 2 5" xfId="20258"/>
    <cellStyle name="Normal 110 2 2 2 2 3" xfId="7506"/>
    <cellStyle name="Normal 110 2 2 2 2 3 2" xfId="23890"/>
    <cellStyle name="Normal 110 2 2 2 2 4" xfId="11145"/>
    <cellStyle name="Normal 110 2 2 2 2 4 2" xfId="27527"/>
    <cellStyle name="Normal 110 2 2 2 2 5" xfId="14786"/>
    <cellStyle name="Normal 110 2 2 2 2 5 2" xfId="31164"/>
    <cellStyle name="Normal 110 2 2 2 2 6" xfId="5666"/>
    <cellStyle name="Normal 110 2 2 2 2 6 2" xfId="22075"/>
    <cellStyle name="Normal 110 2 2 2 2 7" xfId="18437"/>
    <cellStyle name="Normal 110 2 2 2 2 8" xfId="34804"/>
    <cellStyle name="Normal 110 2 2 2 3" xfId="2903"/>
    <cellStyle name="Normal 110 2 2 2 3 2" xfId="12058"/>
    <cellStyle name="Normal 110 2 2 2 3 2 2" xfId="28440"/>
    <cellStyle name="Normal 110 2 2 2 3 3" xfId="15699"/>
    <cellStyle name="Normal 110 2 2 2 3 3 2" xfId="32077"/>
    <cellStyle name="Normal 110 2 2 2 3 4" xfId="8419"/>
    <cellStyle name="Normal 110 2 2 2 3 4 2" xfId="24803"/>
    <cellStyle name="Normal 110 2 2 2 3 5" xfId="19350"/>
    <cellStyle name="Normal 110 2 2 2 4" xfId="6598"/>
    <cellStyle name="Normal 110 2 2 2 4 2" xfId="22982"/>
    <cellStyle name="Normal 110 2 2 2 5" xfId="10237"/>
    <cellStyle name="Normal 110 2 2 2 5 2" xfId="26619"/>
    <cellStyle name="Normal 110 2 2 2 6" xfId="13878"/>
    <cellStyle name="Normal 110 2 2 2 6 2" xfId="30256"/>
    <cellStyle name="Normal 110 2 2 2 7" xfId="4758"/>
    <cellStyle name="Normal 110 2 2 2 7 2" xfId="21167"/>
    <cellStyle name="Normal 110 2 2 2 8" xfId="17529"/>
    <cellStyle name="Normal 110 2 2 2 9" xfId="33896"/>
    <cellStyle name="Normal 110 2 2 3" xfId="1385"/>
    <cellStyle name="Normal 110 2 2 3 2" xfId="2299"/>
    <cellStyle name="Normal 110 2 2 3 2 2" xfId="4122"/>
    <cellStyle name="Normal 110 2 2 3 2 2 2" xfId="13277"/>
    <cellStyle name="Normal 110 2 2 3 2 2 2 2" xfId="29659"/>
    <cellStyle name="Normal 110 2 2 3 2 2 3" xfId="16918"/>
    <cellStyle name="Normal 110 2 2 3 2 2 3 2" xfId="33296"/>
    <cellStyle name="Normal 110 2 2 3 2 2 4" xfId="9638"/>
    <cellStyle name="Normal 110 2 2 3 2 2 4 2" xfId="26022"/>
    <cellStyle name="Normal 110 2 2 3 2 2 5" xfId="20569"/>
    <cellStyle name="Normal 110 2 2 3 2 3" xfId="7817"/>
    <cellStyle name="Normal 110 2 2 3 2 3 2" xfId="24201"/>
    <cellStyle name="Normal 110 2 2 3 2 4" xfId="11456"/>
    <cellStyle name="Normal 110 2 2 3 2 4 2" xfId="27838"/>
    <cellStyle name="Normal 110 2 2 3 2 5" xfId="15097"/>
    <cellStyle name="Normal 110 2 2 3 2 5 2" xfId="31475"/>
    <cellStyle name="Normal 110 2 2 3 2 6" xfId="5977"/>
    <cellStyle name="Normal 110 2 2 3 2 6 2" xfId="22386"/>
    <cellStyle name="Normal 110 2 2 3 2 7" xfId="18748"/>
    <cellStyle name="Normal 110 2 2 3 2 8" xfId="35115"/>
    <cellStyle name="Normal 110 2 2 3 3" xfId="3214"/>
    <cellStyle name="Normal 110 2 2 3 3 2" xfId="12369"/>
    <cellStyle name="Normal 110 2 2 3 3 2 2" xfId="28751"/>
    <cellStyle name="Normal 110 2 2 3 3 3" xfId="16010"/>
    <cellStyle name="Normal 110 2 2 3 3 3 2" xfId="32388"/>
    <cellStyle name="Normal 110 2 2 3 3 4" xfId="8730"/>
    <cellStyle name="Normal 110 2 2 3 3 4 2" xfId="25114"/>
    <cellStyle name="Normal 110 2 2 3 3 5" xfId="19661"/>
    <cellStyle name="Normal 110 2 2 3 4" xfId="6909"/>
    <cellStyle name="Normal 110 2 2 3 4 2" xfId="23293"/>
    <cellStyle name="Normal 110 2 2 3 5" xfId="10548"/>
    <cellStyle name="Normal 110 2 2 3 5 2" xfId="26930"/>
    <cellStyle name="Normal 110 2 2 3 6" xfId="14189"/>
    <cellStyle name="Normal 110 2 2 3 6 2" xfId="30567"/>
    <cellStyle name="Normal 110 2 2 3 7" xfId="5069"/>
    <cellStyle name="Normal 110 2 2 3 7 2" xfId="21478"/>
    <cellStyle name="Normal 110 2 2 3 8" xfId="17840"/>
    <cellStyle name="Normal 110 2 2 3 9" xfId="34207"/>
    <cellStyle name="Normal 110 2 2 4" xfId="1878"/>
    <cellStyle name="Normal 110 2 2 4 2" xfId="3701"/>
    <cellStyle name="Normal 110 2 2 4 2 2" xfId="12856"/>
    <cellStyle name="Normal 110 2 2 4 2 2 2" xfId="29238"/>
    <cellStyle name="Normal 110 2 2 4 2 3" xfId="16497"/>
    <cellStyle name="Normal 110 2 2 4 2 3 2" xfId="32875"/>
    <cellStyle name="Normal 110 2 2 4 2 4" xfId="9217"/>
    <cellStyle name="Normal 110 2 2 4 2 4 2" xfId="25601"/>
    <cellStyle name="Normal 110 2 2 4 2 5" xfId="20148"/>
    <cellStyle name="Normal 110 2 2 4 3" xfId="7396"/>
    <cellStyle name="Normal 110 2 2 4 3 2" xfId="23780"/>
    <cellStyle name="Normal 110 2 2 4 4" xfId="11035"/>
    <cellStyle name="Normal 110 2 2 4 4 2" xfId="27417"/>
    <cellStyle name="Normal 110 2 2 4 5" xfId="14676"/>
    <cellStyle name="Normal 110 2 2 4 5 2" xfId="31054"/>
    <cellStyle name="Normal 110 2 2 4 6" xfId="5556"/>
    <cellStyle name="Normal 110 2 2 4 6 2" xfId="21965"/>
    <cellStyle name="Normal 110 2 2 4 7" xfId="18327"/>
    <cellStyle name="Normal 110 2 2 4 8" xfId="34694"/>
    <cellStyle name="Normal 110 2 2 5" xfId="2604"/>
    <cellStyle name="Normal 110 2 2 5 2" xfId="11761"/>
    <cellStyle name="Normal 110 2 2 5 2 2" xfId="28143"/>
    <cellStyle name="Normal 110 2 2 5 3" xfId="15402"/>
    <cellStyle name="Normal 110 2 2 5 3 2" xfId="31780"/>
    <cellStyle name="Normal 110 2 2 5 4" xfId="8122"/>
    <cellStyle name="Normal 110 2 2 5 4 2" xfId="24506"/>
    <cellStyle name="Normal 110 2 2 5 5" xfId="19053"/>
    <cellStyle name="Normal 110 2 2 6" xfId="6488"/>
    <cellStyle name="Normal 110 2 2 6 2" xfId="22872"/>
    <cellStyle name="Normal 110 2 2 7" xfId="10127"/>
    <cellStyle name="Normal 110 2 2 7 2" xfId="26509"/>
    <cellStyle name="Normal 110 2 2 8" xfId="13768"/>
    <cellStyle name="Normal 110 2 2 8 2" xfId="30146"/>
    <cellStyle name="Normal 110 2 2 9" xfId="4648"/>
    <cellStyle name="Normal 110 2 2 9 2" xfId="21057"/>
    <cellStyle name="Normal 110 2 3" xfId="1073"/>
    <cellStyle name="Normal 110 2 3 2" xfId="1987"/>
    <cellStyle name="Normal 110 2 3 2 2" xfId="3810"/>
    <cellStyle name="Normal 110 2 3 2 2 2" xfId="12965"/>
    <cellStyle name="Normal 110 2 3 2 2 2 2" xfId="29347"/>
    <cellStyle name="Normal 110 2 3 2 2 3" xfId="16606"/>
    <cellStyle name="Normal 110 2 3 2 2 3 2" xfId="32984"/>
    <cellStyle name="Normal 110 2 3 2 2 4" xfId="9326"/>
    <cellStyle name="Normal 110 2 3 2 2 4 2" xfId="25710"/>
    <cellStyle name="Normal 110 2 3 2 2 5" xfId="20257"/>
    <cellStyle name="Normal 110 2 3 2 3" xfId="7505"/>
    <cellStyle name="Normal 110 2 3 2 3 2" xfId="23889"/>
    <cellStyle name="Normal 110 2 3 2 4" xfId="11144"/>
    <cellStyle name="Normal 110 2 3 2 4 2" xfId="27526"/>
    <cellStyle name="Normal 110 2 3 2 5" xfId="14785"/>
    <cellStyle name="Normal 110 2 3 2 5 2" xfId="31163"/>
    <cellStyle name="Normal 110 2 3 2 6" xfId="5665"/>
    <cellStyle name="Normal 110 2 3 2 6 2" xfId="22074"/>
    <cellStyle name="Normal 110 2 3 2 7" xfId="18436"/>
    <cellStyle name="Normal 110 2 3 2 8" xfId="34803"/>
    <cellStyle name="Normal 110 2 3 3" xfId="2902"/>
    <cellStyle name="Normal 110 2 3 3 2" xfId="12057"/>
    <cellStyle name="Normal 110 2 3 3 2 2" xfId="28439"/>
    <cellStyle name="Normal 110 2 3 3 3" xfId="15698"/>
    <cellStyle name="Normal 110 2 3 3 3 2" xfId="32076"/>
    <cellStyle name="Normal 110 2 3 3 4" xfId="8418"/>
    <cellStyle name="Normal 110 2 3 3 4 2" xfId="24802"/>
    <cellStyle name="Normal 110 2 3 3 5" xfId="19349"/>
    <cellStyle name="Normal 110 2 3 4" xfId="6597"/>
    <cellStyle name="Normal 110 2 3 4 2" xfId="22981"/>
    <cellStyle name="Normal 110 2 3 5" xfId="10236"/>
    <cellStyle name="Normal 110 2 3 5 2" xfId="26618"/>
    <cellStyle name="Normal 110 2 3 6" xfId="13877"/>
    <cellStyle name="Normal 110 2 3 6 2" xfId="30255"/>
    <cellStyle name="Normal 110 2 3 7" xfId="4757"/>
    <cellStyle name="Normal 110 2 3 7 2" xfId="21166"/>
    <cellStyle name="Normal 110 2 3 8" xfId="17528"/>
    <cellStyle name="Normal 110 2 3 9" xfId="33895"/>
    <cellStyle name="Normal 110 2 4" xfId="1384"/>
    <cellStyle name="Normal 110 2 4 2" xfId="2298"/>
    <cellStyle name="Normal 110 2 4 2 2" xfId="4121"/>
    <cellStyle name="Normal 110 2 4 2 2 2" xfId="13276"/>
    <cellStyle name="Normal 110 2 4 2 2 2 2" xfId="29658"/>
    <cellStyle name="Normal 110 2 4 2 2 3" xfId="16917"/>
    <cellStyle name="Normal 110 2 4 2 2 3 2" xfId="33295"/>
    <cellStyle name="Normal 110 2 4 2 2 4" xfId="9637"/>
    <cellStyle name="Normal 110 2 4 2 2 4 2" xfId="26021"/>
    <cellStyle name="Normal 110 2 4 2 2 5" xfId="20568"/>
    <cellStyle name="Normal 110 2 4 2 3" xfId="7816"/>
    <cellStyle name="Normal 110 2 4 2 3 2" xfId="24200"/>
    <cellStyle name="Normal 110 2 4 2 4" xfId="11455"/>
    <cellStyle name="Normal 110 2 4 2 4 2" xfId="27837"/>
    <cellStyle name="Normal 110 2 4 2 5" xfId="15096"/>
    <cellStyle name="Normal 110 2 4 2 5 2" xfId="31474"/>
    <cellStyle name="Normal 110 2 4 2 6" xfId="5976"/>
    <cellStyle name="Normal 110 2 4 2 6 2" xfId="22385"/>
    <cellStyle name="Normal 110 2 4 2 7" xfId="18747"/>
    <cellStyle name="Normal 110 2 4 2 8" xfId="35114"/>
    <cellStyle name="Normal 110 2 4 3" xfId="3213"/>
    <cellStyle name="Normal 110 2 4 3 2" xfId="12368"/>
    <cellStyle name="Normal 110 2 4 3 2 2" xfId="28750"/>
    <cellStyle name="Normal 110 2 4 3 3" xfId="16009"/>
    <cellStyle name="Normal 110 2 4 3 3 2" xfId="32387"/>
    <cellStyle name="Normal 110 2 4 3 4" xfId="8729"/>
    <cellStyle name="Normal 110 2 4 3 4 2" xfId="25113"/>
    <cellStyle name="Normal 110 2 4 3 5" xfId="19660"/>
    <cellStyle name="Normal 110 2 4 4" xfId="6908"/>
    <cellStyle name="Normal 110 2 4 4 2" xfId="23292"/>
    <cellStyle name="Normal 110 2 4 5" xfId="10547"/>
    <cellStyle name="Normal 110 2 4 5 2" xfId="26929"/>
    <cellStyle name="Normal 110 2 4 6" xfId="14188"/>
    <cellStyle name="Normal 110 2 4 6 2" xfId="30566"/>
    <cellStyle name="Normal 110 2 4 7" xfId="5068"/>
    <cellStyle name="Normal 110 2 4 7 2" xfId="21477"/>
    <cellStyle name="Normal 110 2 4 8" xfId="17839"/>
    <cellStyle name="Normal 110 2 4 9" xfId="34206"/>
    <cellStyle name="Normal 110 2 5" xfId="1731"/>
    <cellStyle name="Normal 110 2 5 2" xfId="3554"/>
    <cellStyle name="Normal 110 2 5 2 2" xfId="12709"/>
    <cellStyle name="Normal 110 2 5 2 2 2" xfId="29091"/>
    <cellStyle name="Normal 110 2 5 2 3" xfId="16350"/>
    <cellStyle name="Normal 110 2 5 2 3 2" xfId="32728"/>
    <cellStyle name="Normal 110 2 5 2 4" xfId="9070"/>
    <cellStyle name="Normal 110 2 5 2 4 2" xfId="25454"/>
    <cellStyle name="Normal 110 2 5 2 5" xfId="20001"/>
    <cellStyle name="Normal 110 2 5 3" xfId="7249"/>
    <cellStyle name="Normal 110 2 5 3 2" xfId="23633"/>
    <cellStyle name="Normal 110 2 5 4" xfId="10888"/>
    <cellStyle name="Normal 110 2 5 4 2" xfId="27270"/>
    <cellStyle name="Normal 110 2 5 5" xfId="14529"/>
    <cellStyle name="Normal 110 2 5 5 2" xfId="30907"/>
    <cellStyle name="Normal 110 2 5 6" xfId="5409"/>
    <cellStyle name="Normal 110 2 5 6 2" xfId="21818"/>
    <cellStyle name="Normal 110 2 5 7" xfId="18180"/>
    <cellStyle name="Normal 110 2 5 8" xfId="34547"/>
    <cellStyle name="Normal 110 2 6" xfId="2603"/>
    <cellStyle name="Normal 110 2 6 2" xfId="11760"/>
    <cellStyle name="Normal 110 2 6 2 2" xfId="28142"/>
    <cellStyle name="Normal 110 2 6 3" xfId="15401"/>
    <cellStyle name="Normal 110 2 6 3 2" xfId="31779"/>
    <cellStyle name="Normal 110 2 6 4" xfId="8121"/>
    <cellStyle name="Normal 110 2 6 4 2" xfId="24505"/>
    <cellStyle name="Normal 110 2 6 5" xfId="19052"/>
    <cellStyle name="Normal 110 2 7" xfId="6341"/>
    <cellStyle name="Normal 110 2 7 2" xfId="22725"/>
    <cellStyle name="Normal 110 2 8" xfId="9980"/>
    <cellStyle name="Normal 110 2 8 2" xfId="26362"/>
    <cellStyle name="Normal 110 2 9" xfId="13621"/>
    <cellStyle name="Normal 110 2 9 2" xfId="29999"/>
    <cellStyle name="Normal 110 3" xfId="883"/>
    <cellStyle name="Normal 110 3 10" xfId="17342"/>
    <cellStyle name="Normal 110 3 11" xfId="33600"/>
    <cellStyle name="Normal 110 3 2" xfId="1075"/>
    <cellStyle name="Normal 110 3 2 2" xfId="1989"/>
    <cellStyle name="Normal 110 3 2 2 2" xfId="3812"/>
    <cellStyle name="Normal 110 3 2 2 2 2" xfId="12967"/>
    <cellStyle name="Normal 110 3 2 2 2 2 2" xfId="29349"/>
    <cellStyle name="Normal 110 3 2 2 2 3" xfId="16608"/>
    <cellStyle name="Normal 110 3 2 2 2 3 2" xfId="32986"/>
    <cellStyle name="Normal 110 3 2 2 2 4" xfId="9328"/>
    <cellStyle name="Normal 110 3 2 2 2 4 2" xfId="25712"/>
    <cellStyle name="Normal 110 3 2 2 2 5" xfId="20259"/>
    <cellStyle name="Normal 110 3 2 2 3" xfId="7507"/>
    <cellStyle name="Normal 110 3 2 2 3 2" xfId="23891"/>
    <cellStyle name="Normal 110 3 2 2 4" xfId="11146"/>
    <cellStyle name="Normal 110 3 2 2 4 2" xfId="27528"/>
    <cellStyle name="Normal 110 3 2 2 5" xfId="14787"/>
    <cellStyle name="Normal 110 3 2 2 5 2" xfId="31165"/>
    <cellStyle name="Normal 110 3 2 2 6" xfId="5667"/>
    <cellStyle name="Normal 110 3 2 2 6 2" xfId="22076"/>
    <cellStyle name="Normal 110 3 2 2 7" xfId="18438"/>
    <cellStyle name="Normal 110 3 2 2 8" xfId="34805"/>
    <cellStyle name="Normal 110 3 2 3" xfId="2904"/>
    <cellStyle name="Normal 110 3 2 3 2" xfId="12059"/>
    <cellStyle name="Normal 110 3 2 3 2 2" xfId="28441"/>
    <cellStyle name="Normal 110 3 2 3 3" xfId="15700"/>
    <cellStyle name="Normal 110 3 2 3 3 2" xfId="32078"/>
    <cellStyle name="Normal 110 3 2 3 4" xfId="8420"/>
    <cellStyle name="Normal 110 3 2 3 4 2" xfId="24804"/>
    <cellStyle name="Normal 110 3 2 3 5" xfId="19351"/>
    <cellStyle name="Normal 110 3 2 4" xfId="6599"/>
    <cellStyle name="Normal 110 3 2 4 2" xfId="22983"/>
    <cellStyle name="Normal 110 3 2 5" xfId="10238"/>
    <cellStyle name="Normal 110 3 2 5 2" xfId="26620"/>
    <cellStyle name="Normal 110 3 2 6" xfId="13879"/>
    <cellStyle name="Normal 110 3 2 6 2" xfId="30257"/>
    <cellStyle name="Normal 110 3 2 7" xfId="4759"/>
    <cellStyle name="Normal 110 3 2 7 2" xfId="21168"/>
    <cellStyle name="Normal 110 3 2 8" xfId="17530"/>
    <cellStyle name="Normal 110 3 2 9" xfId="33897"/>
    <cellStyle name="Normal 110 3 3" xfId="1386"/>
    <cellStyle name="Normal 110 3 3 2" xfId="2300"/>
    <cellStyle name="Normal 110 3 3 2 2" xfId="4123"/>
    <cellStyle name="Normal 110 3 3 2 2 2" xfId="13278"/>
    <cellStyle name="Normal 110 3 3 2 2 2 2" xfId="29660"/>
    <cellStyle name="Normal 110 3 3 2 2 3" xfId="16919"/>
    <cellStyle name="Normal 110 3 3 2 2 3 2" xfId="33297"/>
    <cellStyle name="Normal 110 3 3 2 2 4" xfId="9639"/>
    <cellStyle name="Normal 110 3 3 2 2 4 2" xfId="26023"/>
    <cellStyle name="Normal 110 3 3 2 2 5" xfId="20570"/>
    <cellStyle name="Normal 110 3 3 2 3" xfId="7818"/>
    <cellStyle name="Normal 110 3 3 2 3 2" xfId="24202"/>
    <cellStyle name="Normal 110 3 3 2 4" xfId="11457"/>
    <cellStyle name="Normal 110 3 3 2 4 2" xfId="27839"/>
    <cellStyle name="Normal 110 3 3 2 5" xfId="15098"/>
    <cellStyle name="Normal 110 3 3 2 5 2" xfId="31476"/>
    <cellStyle name="Normal 110 3 3 2 6" xfId="5978"/>
    <cellStyle name="Normal 110 3 3 2 6 2" xfId="22387"/>
    <cellStyle name="Normal 110 3 3 2 7" xfId="18749"/>
    <cellStyle name="Normal 110 3 3 2 8" xfId="35116"/>
    <cellStyle name="Normal 110 3 3 3" xfId="3215"/>
    <cellStyle name="Normal 110 3 3 3 2" xfId="12370"/>
    <cellStyle name="Normal 110 3 3 3 2 2" xfId="28752"/>
    <cellStyle name="Normal 110 3 3 3 3" xfId="16011"/>
    <cellStyle name="Normal 110 3 3 3 3 2" xfId="32389"/>
    <cellStyle name="Normal 110 3 3 3 4" xfId="8731"/>
    <cellStyle name="Normal 110 3 3 3 4 2" xfId="25115"/>
    <cellStyle name="Normal 110 3 3 3 5" xfId="19662"/>
    <cellStyle name="Normal 110 3 3 4" xfId="6910"/>
    <cellStyle name="Normal 110 3 3 4 2" xfId="23294"/>
    <cellStyle name="Normal 110 3 3 5" xfId="10549"/>
    <cellStyle name="Normal 110 3 3 5 2" xfId="26931"/>
    <cellStyle name="Normal 110 3 3 6" xfId="14190"/>
    <cellStyle name="Normal 110 3 3 6 2" xfId="30568"/>
    <cellStyle name="Normal 110 3 3 7" xfId="5070"/>
    <cellStyle name="Normal 110 3 3 7 2" xfId="21479"/>
    <cellStyle name="Normal 110 3 3 8" xfId="17841"/>
    <cellStyle name="Normal 110 3 3 9" xfId="34208"/>
    <cellStyle name="Normal 110 3 4" xfId="1801"/>
    <cellStyle name="Normal 110 3 4 2" xfId="3624"/>
    <cellStyle name="Normal 110 3 4 2 2" xfId="12779"/>
    <cellStyle name="Normal 110 3 4 2 2 2" xfId="29161"/>
    <cellStyle name="Normal 110 3 4 2 3" xfId="16420"/>
    <cellStyle name="Normal 110 3 4 2 3 2" xfId="32798"/>
    <cellStyle name="Normal 110 3 4 2 4" xfId="9140"/>
    <cellStyle name="Normal 110 3 4 2 4 2" xfId="25524"/>
    <cellStyle name="Normal 110 3 4 2 5" xfId="20071"/>
    <cellStyle name="Normal 110 3 4 3" xfId="7319"/>
    <cellStyle name="Normal 110 3 4 3 2" xfId="23703"/>
    <cellStyle name="Normal 110 3 4 4" xfId="10958"/>
    <cellStyle name="Normal 110 3 4 4 2" xfId="27340"/>
    <cellStyle name="Normal 110 3 4 5" xfId="14599"/>
    <cellStyle name="Normal 110 3 4 5 2" xfId="30977"/>
    <cellStyle name="Normal 110 3 4 6" xfId="5479"/>
    <cellStyle name="Normal 110 3 4 6 2" xfId="21888"/>
    <cellStyle name="Normal 110 3 4 7" xfId="18250"/>
    <cellStyle name="Normal 110 3 4 8" xfId="34617"/>
    <cellStyle name="Normal 110 3 5" xfId="2605"/>
    <cellStyle name="Normal 110 3 5 2" xfId="11762"/>
    <cellStyle name="Normal 110 3 5 2 2" xfId="28144"/>
    <cellStyle name="Normal 110 3 5 3" xfId="15403"/>
    <cellStyle name="Normal 110 3 5 3 2" xfId="31781"/>
    <cellStyle name="Normal 110 3 5 4" xfId="8123"/>
    <cellStyle name="Normal 110 3 5 4 2" xfId="24507"/>
    <cellStyle name="Normal 110 3 5 5" xfId="19054"/>
    <cellStyle name="Normal 110 3 6" xfId="6411"/>
    <cellStyle name="Normal 110 3 6 2" xfId="22795"/>
    <cellStyle name="Normal 110 3 7" xfId="10050"/>
    <cellStyle name="Normal 110 3 7 2" xfId="26432"/>
    <cellStyle name="Normal 110 3 8" xfId="13691"/>
    <cellStyle name="Normal 110 3 8 2" xfId="30069"/>
    <cellStyle name="Normal 110 3 9" xfId="4571"/>
    <cellStyle name="Normal 110 3 9 2" xfId="20980"/>
    <cellStyle name="Normal 110 4" xfId="1072"/>
    <cellStyle name="Normal 110 4 2" xfId="1986"/>
    <cellStyle name="Normal 110 4 2 2" xfId="3809"/>
    <cellStyle name="Normal 110 4 2 2 2" xfId="12964"/>
    <cellStyle name="Normal 110 4 2 2 2 2" xfId="29346"/>
    <cellStyle name="Normal 110 4 2 2 3" xfId="16605"/>
    <cellStyle name="Normal 110 4 2 2 3 2" xfId="32983"/>
    <cellStyle name="Normal 110 4 2 2 4" xfId="9325"/>
    <cellStyle name="Normal 110 4 2 2 4 2" xfId="25709"/>
    <cellStyle name="Normal 110 4 2 2 5" xfId="20256"/>
    <cellStyle name="Normal 110 4 2 3" xfId="7504"/>
    <cellStyle name="Normal 110 4 2 3 2" xfId="23888"/>
    <cellStyle name="Normal 110 4 2 4" xfId="11143"/>
    <cellStyle name="Normal 110 4 2 4 2" xfId="27525"/>
    <cellStyle name="Normal 110 4 2 5" xfId="14784"/>
    <cellStyle name="Normal 110 4 2 5 2" xfId="31162"/>
    <cellStyle name="Normal 110 4 2 6" xfId="5664"/>
    <cellStyle name="Normal 110 4 2 6 2" xfId="22073"/>
    <cellStyle name="Normal 110 4 2 7" xfId="18435"/>
    <cellStyle name="Normal 110 4 2 8" xfId="34802"/>
    <cellStyle name="Normal 110 4 3" xfId="2901"/>
    <cellStyle name="Normal 110 4 3 2" xfId="12056"/>
    <cellStyle name="Normal 110 4 3 2 2" xfId="28438"/>
    <cellStyle name="Normal 110 4 3 3" xfId="15697"/>
    <cellStyle name="Normal 110 4 3 3 2" xfId="32075"/>
    <cellStyle name="Normal 110 4 3 4" xfId="8417"/>
    <cellStyle name="Normal 110 4 3 4 2" xfId="24801"/>
    <cellStyle name="Normal 110 4 3 5" xfId="19348"/>
    <cellStyle name="Normal 110 4 4" xfId="6596"/>
    <cellStyle name="Normal 110 4 4 2" xfId="22980"/>
    <cellStyle name="Normal 110 4 5" xfId="10235"/>
    <cellStyle name="Normal 110 4 5 2" xfId="26617"/>
    <cellStyle name="Normal 110 4 6" xfId="13876"/>
    <cellStyle name="Normal 110 4 6 2" xfId="30254"/>
    <cellStyle name="Normal 110 4 7" xfId="4756"/>
    <cellStyle name="Normal 110 4 7 2" xfId="21165"/>
    <cellStyle name="Normal 110 4 8" xfId="17527"/>
    <cellStyle name="Normal 110 4 9" xfId="33894"/>
    <cellStyle name="Normal 110 5" xfId="1383"/>
    <cellStyle name="Normal 110 5 2" xfId="2297"/>
    <cellStyle name="Normal 110 5 2 2" xfId="4120"/>
    <cellStyle name="Normal 110 5 2 2 2" xfId="13275"/>
    <cellStyle name="Normal 110 5 2 2 2 2" xfId="29657"/>
    <cellStyle name="Normal 110 5 2 2 3" xfId="16916"/>
    <cellStyle name="Normal 110 5 2 2 3 2" xfId="33294"/>
    <cellStyle name="Normal 110 5 2 2 4" xfId="9636"/>
    <cellStyle name="Normal 110 5 2 2 4 2" xfId="26020"/>
    <cellStyle name="Normal 110 5 2 2 5" xfId="20567"/>
    <cellStyle name="Normal 110 5 2 3" xfId="7815"/>
    <cellStyle name="Normal 110 5 2 3 2" xfId="24199"/>
    <cellStyle name="Normal 110 5 2 4" xfId="11454"/>
    <cellStyle name="Normal 110 5 2 4 2" xfId="27836"/>
    <cellStyle name="Normal 110 5 2 5" xfId="15095"/>
    <cellStyle name="Normal 110 5 2 5 2" xfId="31473"/>
    <cellStyle name="Normal 110 5 2 6" xfId="5975"/>
    <cellStyle name="Normal 110 5 2 6 2" xfId="22384"/>
    <cellStyle name="Normal 110 5 2 7" xfId="18746"/>
    <cellStyle name="Normal 110 5 2 8" xfId="35113"/>
    <cellStyle name="Normal 110 5 3" xfId="3212"/>
    <cellStyle name="Normal 110 5 3 2" xfId="12367"/>
    <cellStyle name="Normal 110 5 3 2 2" xfId="28749"/>
    <cellStyle name="Normal 110 5 3 3" xfId="16008"/>
    <cellStyle name="Normal 110 5 3 3 2" xfId="32386"/>
    <cellStyle name="Normal 110 5 3 4" xfId="8728"/>
    <cellStyle name="Normal 110 5 3 4 2" xfId="25112"/>
    <cellStyle name="Normal 110 5 3 5" xfId="19659"/>
    <cellStyle name="Normal 110 5 4" xfId="6907"/>
    <cellStyle name="Normal 110 5 4 2" xfId="23291"/>
    <cellStyle name="Normal 110 5 5" xfId="10546"/>
    <cellStyle name="Normal 110 5 5 2" xfId="26928"/>
    <cellStyle name="Normal 110 5 6" xfId="14187"/>
    <cellStyle name="Normal 110 5 6 2" xfId="30565"/>
    <cellStyle name="Normal 110 5 7" xfId="5067"/>
    <cellStyle name="Normal 110 5 7 2" xfId="21476"/>
    <cellStyle name="Normal 110 5 8" xfId="17838"/>
    <cellStyle name="Normal 110 5 9" xfId="34205"/>
    <cellStyle name="Normal 110 6" xfId="1654"/>
    <cellStyle name="Normal 110 6 2" xfId="3478"/>
    <cellStyle name="Normal 110 6 2 2" xfId="12633"/>
    <cellStyle name="Normal 110 6 2 2 2" xfId="29015"/>
    <cellStyle name="Normal 110 6 2 3" xfId="16274"/>
    <cellStyle name="Normal 110 6 2 3 2" xfId="32652"/>
    <cellStyle name="Normal 110 6 2 4" xfId="8994"/>
    <cellStyle name="Normal 110 6 2 4 2" xfId="25378"/>
    <cellStyle name="Normal 110 6 2 5" xfId="19925"/>
    <cellStyle name="Normal 110 6 3" xfId="7173"/>
    <cellStyle name="Normal 110 6 3 2" xfId="23557"/>
    <cellStyle name="Normal 110 6 4" xfId="10812"/>
    <cellStyle name="Normal 110 6 4 2" xfId="27194"/>
    <cellStyle name="Normal 110 6 5" xfId="14453"/>
    <cellStyle name="Normal 110 6 5 2" xfId="30831"/>
    <cellStyle name="Normal 110 6 6" xfId="5333"/>
    <cellStyle name="Normal 110 6 6 2" xfId="21742"/>
    <cellStyle name="Normal 110 6 7" xfId="18104"/>
    <cellStyle name="Normal 110 6 8" xfId="34471"/>
    <cellStyle name="Normal 110 7" xfId="2602"/>
    <cellStyle name="Normal 110 7 2" xfId="11759"/>
    <cellStyle name="Normal 110 7 2 2" xfId="28141"/>
    <cellStyle name="Normal 110 7 3" xfId="15400"/>
    <cellStyle name="Normal 110 7 3 2" xfId="31778"/>
    <cellStyle name="Normal 110 7 4" xfId="8120"/>
    <cellStyle name="Normal 110 7 4 2" xfId="24504"/>
    <cellStyle name="Normal 110 7 5" xfId="19051"/>
    <cellStyle name="Normal 110 8" xfId="6265"/>
    <cellStyle name="Normal 110 8 2" xfId="22649"/>
    <cellStyle name="Normal 110 9" xfId="9904"/>
    <cellStyle name="Normal 110 9 2" xfId="26286"/>
    <cellStyle name="Normal 111" xfId="273"/>
    <cellStyle name="Normal 111 10" xfId="13544"/>
    <cellStyle name="Normal 111 10 2" xfId="29924"/>
    <cellStyle name="Normal 111 11" xfId="4422"/>
    <cellStyle name="Normal 111 11 2" xfId="20835"/>
    <cellStyle name="Normal 111 12" xfId="17194"/>
    <cellStyle name="Normal 111 13" xfId="33601"/>
    <cellStyle name="Normal 111 2" xfId="803"/>
    <cellStyle name="Normal 111 2 10" xfId="4502"/>
    <cellStyle name="Normal 111 2 10 2" xfId="20911"/>
    <cellStyle name="Normal 111 2 11" xfId="17273"/>
    <cellStyle name="Normal 111 2 12" xfId="33602"/>
    <cellStyle name="Normal 111 2 2" xfId="962"/>
    <cellStyle name="Normal 111 2 2 10" xfId="17420"/>
    <cellStyle name="Normal 111 2 2 11" xfId="33603"/>
    <cellStyle name="Normal 111 2 2 2" xfId="1078"/>
    <cellStyle name="Normal 111 2 2 2 2" xfId="1992"/>
    <cellStyle name="Normal 111 2 2 2 2 2" xfId="3815"/>
    <cellStyle name="Normal 111 2 2 2 2 2 2" xfId="12970"/>
    <cellStyle name="Normal 111 2 2 2 2 2 2 2" xfId="29352"/>
    <cellStyle name="Normal 111 2 2 2 2 2 3" xfId="16611"/>
    <cellStyle name="Normal 111 2 2 2 2 2 3 2" xfId="32989"/>
    <cellStyle name="Normal 111 2 2 2 2 2 4" xfId="9331"/>
    <cellStyle name="Normal 111 2 2 2 2 2 4 2" xfId="25715"/>
    <cellStyle name="Normal 111 2 2 2 2 2 5" xfId="20262"/>
    <cellStyle name="Normal 111 2 2 2 2 3" xfId="7510"/>
    <cellStyle name="Normal 111 2 2 2 2 3 2" xfId="23894"/>
    <cellStyle name="Normal 111 2 2 2 2 4" xfId="11149"/>
    <cellStyle name="Normal 111 2 2 2 2 4 2" xfId="27531"/>
    <cellStyle name="Normal 111 2 2 2 2 5" xfId="14790"/>
    <cellStyle name="Normal 111 2 2 2 2 5 2" xfId="31168"/>
    <cellStyle name="Normal 111 2 2 2 2 6" xfId="5670"/>
    <cellStyle name="Normal 111 2 2 2 2 6 2" xfId="22079"/>
    <cellStyle name="Normal 111 2 2 2 2 7" xfId="18441"/>
    <cellStyle name="Normal 111 2 2 2 2 8" xfId="34808"/>
    <cellStyle name="Normal 111 2 2 2 3" xfId="2907"/>
    <cellStyle name="Normal 111 2 2 2 3 2" xfId="12062"/>
    <cellStyle name="Normal 111 2 2 2 3 2 2" xfId="28444"/>
    <cellStyle name="Normal 111 2 2 2 3 3" xfId="15703"/>
    <cellStyle name="Normal 111 2 2 2 3 3 2" xfId="32081"/>
    <cellStyle name="Normal 111 2 2 2 3 4" xfId="8423"/>
    <cellStyle name="Normal 111 2 2 2 3 4 2" xfId="24807"/>
    <cellStyle name="Normal 111 2 2 2 3 5" xfId="19354"/>
    <cellStyle name="Normal 111 2 2 2 4" xfId="6602"/>
    <cellStyle name="Normal 111 2 2 2 4 2" xfId="22986"/>
    <cellStyle name="Normal 111 2 2 2 5" xfId="10241"/>
    <cellStyle name="Normal 111 2 2 2 5 2" xfId="26623"/>
    <cellStyle name="Normal 111 2 2 2 6" xfId="13882"/>
    <cellStyle name="Normal 111 2 2 2 6 2" xfId="30260"/>
    <cellStyle name="Normal 111 2 2 2 7" xfId="4762"/>
    <cellStyle name="Normal 111 2 2 2 7 2" xfId="21171"/>
    <cellStyle name="Normal 111 2 2 2 8" xfId="17533"/>
    <cellStyle name="Normal 111 2 2 2 9" xfId="33900"/>
    <cellStyle name="Normal 111 2 2 3" xfId="1389"/>
    <cellStyle name="Normal 111 2 2 3 2" xfId="2303"/>
    <cellStyle name="Normal 111 2 2 3 2 2" xfId="4126"/>
    <cellStyle name="Normal 111 2 2 3 2 2 2" xfId="13281"/>
    <cellStyle name="Normal 111 2 2 3 2 2 2 2" xfId="29663"/>
    <cellStyle name="Normal 111 2 2 3 2 2 3" xfId="16922"/>
    <cellStyle name="Normal 111 2 2 3 2 2 3 2" xfId="33300"/>
    <cellStyle name="Normal 111 2 2 3 2 2 4" xfId="9642"/>
    <cellStyle name="Normal 111 2 2 3 2 2 4 2" xfId="26026"/>
    <cellStyle name="Normal 111 2 2 3 2 2 5" xfId="20573"/>
    <cellStyle name="Normal 111 2 2 3 2 3" xfId="7821"/>
    <cellStyle name="Normal 111 2 2 3 2 3 2" xfId="24205"/>
    <cellStyle name="Normal 111 2 2 3 2 4" xfId="11460"/>
    <cellStyle name="Normal 111 2 2 3 2 4 2" xfId="27842"/>
    <cellStyle name="Normal 111 2 2 3 2 5" xfId="15101"/>
    <cellStyle name="Normal 111 2 2 3 2 5 2" xfId="31479"/>
    <cellStyle name="Normal 111 2 2 3 2 6" xfId="5981"/>
    <cellStyle name="Normal 111 2 2 3 2 6 2" xfId="22390"/>
    <cellStyle name="Normal 111 2 2 3 2 7" xfId="18752"/>
    <cellStyle name="Normal 111 2 2 3 2 8" xfId="35119"/>
    <cellStyle name="Normal 111 2 2 3 3" xfId="3218"/>
    <cellStyle name="Normal 111 2 2 3 3 2" xfId="12373"/>
    <cellStyle name="Normal 111 2 2 3 3 2 2" xfId="28755"/>
    <cellStyle name="Normal 111 2 2 3 3 3" xfId="16014"/>
    <cellStyle name="Normal 111 2 2 3 3 3 2" xfId="32392"/>
    <cellStyle name="Normal 111 2 2 3 3 4" xfId="8734"/>
    <cellStyle name="Normal 111 2 2 3 3 4 2" xfId="25118"/>
    <cellStyle name="Normal 111 2 2 3 3 5" xfId="19665"/>
    <cellStyle name="Normal 111 2 2 3 4" xfId="6913"/>
    <cellStyle name="Normal 111 2 2 3 4 2" xfId="23297"/>
    <cellStyle name="Normal 111 2 2 3 5" xfId="10552"/>
    <cellStyle name="Normal 111 2 2 3 5 2" xfId="26934"/>
    <cellStyle name="Normal 111 2 2 3 6" xfId="14193"/>
    <cellStyle name="Normal 111 2 2 3 6 2" xfId="30571"/>
    <cellStyle name="Normal 111 2 2 3 7" xfId="5073"/>
    <cellStyle name="Normal 111 2 2 3 7 2" xfId="21482"/>
    <cellStyle name="Normal 111 2 2 3 8" xfId="17844"/>
    <cellStyle name="Normal 111 2 2 3 9" xfId="34211"/>
    <cellStyle name="Normal 111 2 2 4" xfId="1879"/>
    <cellStyle name="Normal 111 2 2 4 2" xfId="3702"/>
    <cellStyle name="Normal 111 2 2 4 2 2" xfId="12857"/>
    <cellStyle name="Normal 111 2 2 4 2 2 2" xfId="29239"/>
    <cellStyle name="Normal 111 2 2 4 2 3" xfId="16498"/>
    <cellStyle name="Normal 111 2 2 4 2 3 2" xfId="32876"/>
    <cellStyle name="Normal 111 2 2 4 2 4" xfId="9218"/>
    <cellStyle name="Normal 111 2 2 4 2 4 2" xfId="25602"/>
    <cellStyle name="Normal 111 2 2 4 2 5" xfId="20149"/>
    <cellStyle name="Normal 111 2 2 4 3" xfId="7397"/>
    <cellStyle name="Normal 111 2 2 4 3 2" xfId="23781"/>
    <cellStyle name="Normal 111 2 2 4 4" xfId="11036"/>
    <cellStyle name="Normal 111 2 2 4 4 2" xfId="27418"/>
    <cellStyle name="Normal 111 2 2 4 5" xfId="14677"/>
    <cellStyle name="Normal 111 2 2 4 5 2" xfId="31055"/>
    <cellStyle name="Normal 111 2 2 4 6" xfId="5557"/>
    <cellStyle name="Normal 111 2 2 4 6 2" xfId="21966"/>
    <cellStyle name="Normal 111 2 2 4 7" xfId="18328"/>
    <cellStyle name="Normal 111 2 2 4 8" xfId="34695"/>
    <cellStyle name="Normal 111 2 2 5" xfId="2608"/>
    <cellStyle name="Normal 111 2 2 5 2" xfId="11765"/>
    <cellStyle name="Normal 111 2 2 5 2 2" xfId="28147"/>
    <cellStyle name="Normal 111 2 2 5 3" xfId="15406"/>
    <cellStyle name="Normal 111 2 2 5 3 2" xfId="31784"/>
    <cellStyle name="Normal 111 2 2 5 4" xfId="8126"/>
    <cellStyle name="Normal 111 2 2 5 4 2" xfId="24510"/>
    <cellStyle name="Normal 111 2 2 5 5" xfId="19057"/>
    <cellStyle name="Normal 111 2 2 6" xfId="6489"/>
    <cellStyle name="Normal 111 2 2 6 2" xfId="22873"/>
    <cellStyle name="Normal 111 2 2 7" xfId="10128"/>
    <cellStyle name="Normal 111 2 2 7 2" xfId="26510"/>
    <cellStyle name="Normal 111 2 2 8" xfId="13769"/>
    <cellStyle name="Normal 111 2 2 8 2" xfId="30147"/>
    <cellStyle name="Normal 111 2 2 9" xfId="4649"/>
    <cellStyle name="Normal 111 2 2 9 2" xfId="21058"/>
    <cellStyle name="Normal 111 2 3" xfId="1077"/>
    <cellStyle name="Normal 111 2 3 2" xfId="1991"/>
    <cellStyle name="Normal 111 2 3 2 2" xfId="3814"/>
    <cellStyle name="Normal 111 2 3 2 2 2" xfId="12969"/>
    <cellStyle name="Normal 111 2 3 2 2 2 2" xfId="29351"/>
    <cellStyle name="Normal 111 2 3 2 2 3" xfId="16610"/>
    <cellStyle name="Normal 111 2 3 2 2 3 2" xfId="32988"/>
    <cellStyle name="Normal 111 2 3 2 2 4" xfId="9330"/>
    <cellStyle name="Normal 111 2 3 2 2 4 2" xfId="25714"/>
    <cellStyle name="Normal 111 2 3 2 2 5" xfId="20261"/>
    <cellStyle name="Normal 111 2 3 2 3" xfId="7509"/>
    <cellStyle name="Normal 111 2 3 2 3 2" xfId="23893"/>
    <cellStyle name="Normal 111 2 3 2 4" xfId="11148"/>
    <cellStyle name="Normal 111 2 3 2 4 2" xfId="27530"/>
    <cellStyle name="Normal 111 2 3 2 5" xfId="14789"/>
    <cellStyle name="Normal 111 2 3 2 5 2" xfId="31167"/>
    <cellStyle name="Normal 111 2 3 2 6" xfId="5669"/>
    <cellStyle name="Normal 111 2 3 2 6 2" xfId="22078"/>
    <cellStyle name="Normal 111 2 3 2 7" xfId="18440"/>
    <cellStyle name="Normal 111 2 3 2 8" xfId="34807"/>
    <cellStyle name="Normal 111 2 3 3" xfId="2906"/>
    <cellStyle name="Normal 111 2 3 3 2" xfId="12061"/>
    <cellStyle name="Normal 111 2 3 3 2 2" xfId="28443"/>
    <cellStyle name="Normal 111 2 3 3 3" xfId="15702"/>
    <cellStyle name="Normal 111 2 3 3 3 2" xfId="32080"/>
    <cellStyle name="Normal 111 2 3 3 4" xfId="8422"/>
    <cellStyle name="Normal 111 2 3 3 4 2" xfId="24806"/>
    <cellStyle name="Normal 111 2 3 3 5" xfId="19353"/>
    <cellStyle name="Normal 111 2 3 4" xfId="6601"/>
    <cellStyle name="Normal 111 2 3 4 2" xfId="22985"/>
    <cellStyle name="Normal 111 2 3 5" xfId="10240"/>
    <cellStyle name="Normal 111 2 3 5 2" xfId="26622"/>
    <cellStyle name="Normal 111 2 3 6" xfId="13881"/>
    <cellStyle name="Normal 111 2 3 6 2" xfId="30259"/>
    <cellStyle name="Normal 111 2 3 7" xfId="4761"/>
    <cellStyle name="Normal 111 2 3 7 2" xfId="21170"/>
    <cellStyle name="Normal 111 2 3 8" xfId="17532"/>
    <cellStyle name="Normal 111 2 3 9" xfId="33899"/>
    <cellStyle name="Normal 111 2 4" xfId="1388"/>
    <cellStyle name="Normal 111 2 4 2" xfId="2302"/>
    <cellStyle name="Normal 111 2 4 2 2" xfId="4125"/>
    <cellStyle name="Normal 111 2 4 2 2 2" xfId="13280"/>
    <cellStyle name="Normal 111 2 4 2 2 2 2" xfId="29662"/>
    <cellStyle name="Normal 111 2 4 2 2 3" xfId="16921"/>
    <cellStyle name="Normal 111 2 4 2 2 3 2" xfId="33299"/>
    <cellStyle name="Normal 111 2 4 2 2 4" xfId="9641"/>
    <cellStyle name="Normal 111 2 4 2 2 4 2" xfId="26025"/>
    <cellStyle name="Normal 111 2 4 2 2 5" xfId="20572"/>
    <cellStyle name="Normal 111 2 4 2 3" xfId="7820"/>
    <cellStyle name="Normal 111 2 4 2 3 2" xfId="24204"/>
    <cellStyle name="Normal 111 2 4 2 4" xfId="11459"/>
    <cellStyle name="Normal 111 2 4 2 4 2" xfId="27841"/>
    <cellStyle name="Normal 111 2 4 2 5" xfId="15100"/>
    <cellStyle name="Normal 111 2 4 2 5 2" xfId="31478"/>
    <cellStyle name="Normal 111 2 4 2 6" xfId="5980"/>
    <cellStyle name="Normal 111 2 4 2 6 2" xfId="22389"/>
    <cellStyle name="Normal 111 2 4 2 7" xfId="18751"/>
    <cellStyle name="Normal 111 2 4 2 8" xfId="35118"/>
    <cellStyle name="Normal 111 2 4 3" xfId="3217"/>
    <cellStyle name="Normal 111 2 4 3 2" xfId="12372"/>
    <cellStyle name="Normal 111 2 4 3 2 2" xfId="28754"/>
    <cellStyle name="Normal 111 2 4 3 3" xfId="16013"/>
    <cellStyle name="Normal 111 2 4 3 3 2" xfId="32391"/>
    <cellStyle name="Normal 111 2 4 3 4" xfId="8733"/>
    <cellStyle name="Normal 111 2 4 3 4 2" xfId="25117"/>
    <cellStyle name="Normal 111 2 4 3 5" xfId="19664"/>
    <cellStyle name="Normal 111 2 4 4" xfId="6912"/>
    <cellStyle name="Normal 111 2 4 4 2" xfId="23296"/>
    <cellStyle name="Normal 111 2 4 5" xfId="10551"/>
    <cellStyle name="Normal 111 2 4 5 2" xfId="26933"/>
    <cellStyle name="Normal 111 2 4 6" xfId="14192"/>
    <cellStyle name="Normal 111 2 4 6 2" xfId="30570"/>
    <cellStyle name="Normal 111 2 4 7" xfId="5072"/>
    <cellStyle name="Normal 111 2 4 7 2" xfId="21481"/>
    <cellStyle name="Normal 111 2 4 8" xfId="17843"/>
    <cellStyle name="Normal 111 2 4 9" xfId="34210"/>
    <cellStyle name="Normal 111 2 5" xfId="1732"/>
    <cellStyle name="Normal 111 2 5 2" xfId="3555"/>
    <cellStyle name="Normal 111 2 5 2 2" xfId="12710"/>
    <cellStyle name="Normal 111 2 5 2 2 2" xfId="29092"/>
    <cellStyle name="Normal 111 2 5 2 3" xfId="16351"/>
    <cellStyle name="Normal 111 2 5 2 3 2" xfId="32729"/>
    <cellStyle name="Normal 111 2 5 2 4" xfId="9071"/>
    <cellStyle name="Normal 111 2 5 2 4 2" xfId="25455"/>
    <cellStyle name="Normal 111 2 5 2 5" xfId="20002"/>
    <cellStyle name="Normal 111 2 5 3" xfId="7250"/>
    <cellStyle name="Normal 111 2 5 3 2" xfId="23634"/>
    <cellStyle name="Normal 111 2 5 4" xfId="10889"/>
    <cellStyle name="Normal 111 2 5 4 2" xfId="27271"/>
    <cellStyle name="Normal 111 2 5 5" xfId="14530"/>
    <cellStyle name="Normal 111 2 5 5 2" xfId="30908"/>
    <cellStyle name="Normal 111 2 5 6" xfId="5410"/>
    <cellStyle name="Normal 111 2 5 6 2" xfId="21819"/>
    <cellStyle name="Normal 111 2 5 7" xfId="18181"/>
    <cellStyle name="Normal 111 2 5 8" xfId="34548"/>
    <cellStyle name="Normal 111 2 6" xfId="2607"/>
    <cellStyle name="Normal 111 2 6 2" xfId="11764"/>
    <cellStyle name="Normal 111 2 6 2 2" xfId="28146"/>
    <cellStyle name="Normal 111 2 6 3" xfId="15405"/>
    <cellStyle name="Normal 111 2 6 3 2" xfId="31783"/>
    <cellStyle name="Normal 111 2 6 4" xfId="8125"/>
    <cellStyle name="Normal 111 2 6 4 2" xfId="24509"/>
    <cellStyle name="Normal 111 2 6 5" xfId="19056"/>
    <cellStyle name="Normal 111 2 7" xfId="6342"/>
    <cellStyle name="Normal 111 2 7 2" xfId="22726"/>
    <cellStyle name="Normal 111 2 8" xfId="9981"/>
    <cellStyle name="Normal 111 2 8 2" xfId="26363"/>
    <cellStyle name="Normal 111 2 9" xfId="13622"/>
    <cellStyle name="Normal 111 2 9 2" xfId="30000"/>
    <cellStyle name="Normal 111 3" xfId="884"/>
    <cellStyle name="Normal 111 3 10" xfId="17343"/>
    <cellStyle name="Normal 111 3 11" xfId="33604"/>
    <cellStyle name="Normal 111 3 2" xfId="1079"/>
    <cellStyle name="Normal 111 3 2 2" xfId="1993"/>
    <cellStyle name="Normal 111 3 2 2 2" xfId="3816"/>
    <cellStyle name="Normal 111 3 2 2 2 2" xfId="12971"/>
    <cellStyle name="Normal 111 3 2 2 2 2 2" xfId="29353"/>
    <cellStyle name="Normal 111 3 2 2 2 3" xfId="16612"/>
    <cellStyle name="Normal 111 3 2 2 2 3 2" xfId="32990"/>
    <cellStyle name="Normal 111 3 2 2 2 4" xfId="9332"/>
    <cellStyle name="Normal 111 3 2 2 2 4 2" xfId="25716"/>
    <cellStyle name="Normal 111 3 2 2 2 5" xfId="20263"/>
    <cellStyle name="Normal 111 3 2 2 3" xfId="7511"/>
    <cellStyle name="Normal 111 3 2 2 3 2" xfId="23895"/>
    <cellStyle name="Normal 111 3 2 2 4" xfId="11150"/>
    <cellStyle name="Normal 111 3 2 2 4 2" xfId="27532"/>
    <cellStyle name="Normal 111 3 2 2 5" xfId="14791"/>
    <cellStyle name="Normal 111 3 2 2 5 2" xfId="31169"/>
    <cellStyle name="Normal 111 3 2 2 6" xfId="5671"/>
    <cellStyle name="Normal 111 3 2 2 6 2" xfId="22080"/>
    <cellStyle name="Normal 111 3 2 2 7" xfId="18442"/>
    <cellStyle name="Normal 111 3 2 2 8" xfId="34809"/>
    <cellStyle name="Normal 111 3 2 3" xfId="2908"/>
    <cellStyle name="Normal 111 3 2 3 2" xfId="12063"/>
    <cellStyle name="Normal 111 3 2 3 2 2" xfId="28445"/>
    <cellStyle name="Normal 111 3 2 3 3" xfId="15704"/>
    <cellStyle name="Normal 111 3 2 3 3 2" xfId="32082"/>
    <cellStyle name="Normal 111 3 2 3 4" xfId="8424"/>
    <cellStyle name="Normal 111 3 2 3 4 2" xfId="24808"/>
    <cellStyle name="Normal 111 3 2 3 5" xfId="19355"/>
    <cellStyle name="Normal 111 3 2 4" xfId="6603"/>
    <cellStyle name="Normal 111 3 2 4 2" xfId="22987"/>
    <cellStyle name="Normal 111 3 2 5" xfId="10242"/>
    <cellStyle name="Normal 111 3 2 5 2" xfId="26624"/>
    <cellStyle name="Normal 111 3 2 6" xfId="13883"/>
    <cellStyle name="Normal 111 3 2 6 2" xfId="30261"/>
    <cellStyle name="Normal 111 3 2 7" xfId="4763"/>
    <cellStyle name="Normal 111 3 2 7 2" xfId="21172"/>
    <cellStyle name="Normal 111 3 2 8" xfId="17534"/>
    <cellStyle name="Normal 111 3 2 9" xfId="33901"/>
    <cellStyle name="Normal 111 3 3" xfId="1390"/>
    <cellStyle name="Normal 111 3 3 2" xfId="2304"/>
    <cellStyle name="Normal 111 3 3 2 2" xfId="4127"/>
    <cellStyle name="Normal 111 3 3 2 2 2" xfId="13282"/>
    <cellStyle name="Normal 111 3 3 2 2 2 2" xfId="29664"/>
    <cellStyle name="Normal 111 3 3 2 2 3" xfId="16923"/>
    <cellStyle name="Normal 111 3 3 2 2 3 2" xfId="33301"/>
    <cellStyle name="Normal 111 3 3 2 2 4" xfId="9643"/>
    <cellStyle name="Normal 111 3 3 2 2 4 2" xfId="26027"/>
    <cellStyle name="Normal 111 3 3 2 2 5" xfId="20574"/>
    <cellStyle name="Normal 111 3 3 2 3" xfId="7822"/>
    <cellStyle name="Normal 111 3 3 2 3 2" xfId="24206"/>
    <cellStyle name="Normal 111 3 3 2 4" xfId="11461"/>
    <cellStyle name="Normal 111 3 3 2 4 2" xfId="27843"/>
    <cellStyle name="Normal 111 3 3 2 5" xfId="15102"/>
    <cellStyle name="Normal 111 3 3 2 5 2" xfId="31480"/>
    <cellStyle name="Normal 111 3 3 2 6" xfId="5982"/>
    <cellStyle name="Normal 111 3 3 2 6 2" xfId="22391"/>
    <cellStyle name="Normal 111 3 3 2 7" xfId="18753"/>
    <cellStyle name="Normal 111 3 3 2 8" xfId="35120"/>
    <cellStyle name="Normal 111 3 3 3" xfId="3219"/>
    <cellStyle name="Normal 111 3 3 3 2" xfId="12374"/>
    <cellStyle name="Normal 111 3 3 3 2 2" xfId="28756"/>
    <cellStyle name="Normal 111 3 3 3 3" xfId="16015"/>
    <cellStyle name="Normal 111 3 3 3 3 2" xfId="32393"/>
    <cellStyle name="Normal 111 3 3 3 4" xfId="8735"/>
    <cellStyle name="Normal 111 3 3 3 4 2" xfId="25119"/>
    <cellStyle name="Normal 111 3 3 3 5" xfId="19666"/>
    <cellStyle name="Normal 111 3 3 4" xfId="6914"/>
    <cellStyle name="Normal 111 3 3 4 2" xfId="23298"/>
    <cellStyle name="Normal 111 3 3 5" xfId="10553"/>
    <cellStyle name="Normal 111 3 3 5 2" xfId="26935"/>
    <cellStyle name="Normal 111 3 3 6" xfId="14194"/>
    <cellStyle name="Normal 111 3 3 6 2" xfId="30572"/>
    <cellStyle name="Normal 111 3 3 7" xfId="5074"/>
    <cellStyle name="Normal 111 3 3 7 2" xfId="21483"/>
    <cellStyle name="Normal 111 3 3 8" xfId="17845"/>
    <cellStyle name="Normal 111 3 3 9" xfId="34212"/>
    <cellStyle name="Normal 111 3 4" xfId="1802"/>
    <cellStyle name="Normal 111 3 4 2" xfId="3625"/>
    <cellStyle name="Normal 111 3 4 2 2" xfId="12780"/>
    <cellStyle name="Normal 111 3 4 2 2 2" xfId="29162"/>
    <cellStyle name="Normal 111 3 4 2 3" xfId="16421"/>
    <cellStyle name="Normal 111 3 4 2 3 2" xfId="32799"/>
    <cellStyle name="Normal 111 3 4 2 4" xfId="9141"/>
    <cellStyle name="Normal 111 3 4 2 4 2" xfId="25525"/>
    <cellStyle name="Normal 111 3 4 2 5" xfId="20072"/>
    <cellStyle name="Normal 111 3 4 3" xfId="7320"/>
    <cellStyle name="Normal 111 3 4 3 2" xfId="23704"/>
    <cellStyle name="Normal 111 3 4 4" xfId="10959"/>
    <cellStyle name="Normal 111 3 4 4 2" xfId="27341"/>
    <cellStyle name="Normal 111 3 4 5" xfId="14600"/>
    <cellStyle name="Normal 111 3 4 5 2" xfId="30978"/>
    <cellStyle name="Normal 111 3 4 6" xfId="5480"/>
    <cellStyle name="Normal 111 3 4 6 2" xfId="21889"/>
    <cellStyle name="Normal 111 3 4 7" xfId="18251"/>
    <cellStyle name="Normal 111 3 4 8" xfId="34618"/>
    <cellStyle name="Normal 111 3 5" xfId="2609"/>
    <cellStyle name="Normal 111 3 5 2" xfId="11766"/>
    <cellStyle name="Normal 111 3 5 2 2" xfId="28148"/>
    <cellStyle name="Normal 111 3 5 3" xfId="15407"/>
    <cellStyle name="Normal 111 3 5 3 2" xfId="31785"/>
    <cellStyle name="Normal 111 3 5 4" xfId="8127"/>
    <cellStyle name="Normal 111 3 5 4 2" xfId="24511"/>
    <cellStyle name="Normal 111 3 5 5" xfId="19058"/>
    <cellStyle name="Normal 111 3 6" xfId="6412"/>
    <cellStyle name="Normal 111 3 6 2" xfId="22796"/>
    <cellStyle name="Normal 111 3 7" xfId="10051"/>
    <cellStyle name="Normal 111 3 7 2" xfId="26433"/>
    <cellStyle name="Normal 111 3 8" xfId="13692"/>
    <cellStyle name="Normal 111 3 8 2" xfId="30070"/>
    <cellStyle name="Normal 111 3 9" xfId="4572"/>
    <cellStyle name="Normal 111 3 9 2" xfId="20981"/>
    <cellStyle name="Normal 111 4" xfId="1076"/>
    <cellStyle name="Normal 111 4 2" xfId="1990"/>
    <cellStyle name="Normal 111 4 2 2" xfId="3813"/>
    <cellStyle name="Normal 111 4 2 2 2" xfId="12968"/>
    <cellStyle name="Normal 111 4 2 2 2 2" xfId="29350"/>
    <cellStyle name="Normal 111 4 2 2 3" xfId="16609"/>
    <cellStyle name="Normal 111 4 2 2 3 2" xfId="32987"/>
    <cellStyle name="Normal 111 4 2 2 4" xfId="9329"/>
    <cellStyle name="Normal 111 4 2 2 4 2" xfId="25713"/>
    <cellStyle name="Normal 111 4 2 2 5" xfId="20260"/>
    <cellStyle name="Normal 111 4 2 3" xfId="7508"/>
    <cellStyle name="Normal 111 4 2 3 2" xfId="23892"/>
    <cellStyle name="Normal 111 4 2 4" xfId="11147"/>
    <cellStyle name="Normal 111 4 2 4 2" xfId="27529"/>
    <cellStyle name="Normal 111 4 2 5" xfId="14788"/>
    <cellStyle name="Normal 111 4 2 5 2" xfId="31166"/>
    <cellStyle name="Normal 111 4 2 6" xfId="5668"/>
    <cellStyle name="Normal 111 4 2 6 2" xfId="22077"/>
    <cellStyle name="Normal 111 4 2 7" xfId="18439"/>
    <cellStyle name="Normal 111 4 2 8" xfId="34806"/>
    <cellStyle name="Normal 111 4 3" xfId="2905"/>
    <cellStyle name="Normal 111 4 3 2" xfId="12060"/>
    <cellStyle name="Normal 111 4 3 2 2" xfId="28442"/>
    <cellStyle name="Normal 111 4 3 3" xfId="15701"/>
    <cellStyle name="Normal 111 4 3 3 2" xfId="32079"/>
    <cellStyle name="Normal 111 4 3 4" xfId="8421"/>
    <cellStyle name="Normal 111 4 3 4 2" xfId="24805"/>
    <cellStyle name="Normal 111 4 3 5" xfId="19352"/>
    <cellStyle name="Normal 111 4 4" xfId="6600"/>
    <cellStyle name="Normal 111 4 4 2" xfId="22984"/>
    <cellStyle name="Normal 111 4 5" xfId="10239"/>
    <cellStyle name="Normal 111 4 5 2" xfId="26621"/>
    <cellStyle name="Normal 111 4 6" xfId="13880"/>
    <cellStyle name="Normal 111 4 6 2" xfId="30258"/>
    <cellStyle name="Normal 111 4 7" xfId="4760"/>
    <cellStyle name="Normal 111 4 7 2" xfId="21169"/>
    <cellStyle name="Normal 111 4 8" xfId="17531"/>
    <cellStyle name="Normal 111 4 9" xfId="33898"/>
    <cellStyle name="Normal 111 5" xfId="1387"/>
    <cellStyle name="Normal 111 5 2" xfId="2301"/>
    <cellStyle name="Normal 111 5 2 2" xfId="4124"/>
    <cellStyle name="Normal 111 5 2 2 2" xfId="13279"/>
    <cellStyle name="Normal 111 5 2 2 2 2" xfId="29661"/>
    <cellStyle name="Normal 111 5 2 2 3" xfId="16920"/>
    <cellStyle name="Normal 111 5 2 2 3 2" xfId="33298"/>
    <cellStyle name="Normal 111 5 2 2 4" xfId="9640"/>
    <cellStyle name="Normal 111 5 2 2 4 2" xfId="26024"/>
    <cellStyle name="Normal 111 5 2 2 5" xfId="20571"/>
    <cellStyle name="Normal 111 5 2 3" xfId="7819"/>
    <cellStyle name="Normal 111 5 2 3 2" xfId="24203"/>
    <cellStyle name="Normal 111 5 2 4" xfId="11458"/>
    <cellStyle name="Normal 111 5 2 4 2" xfId="27840"/>
    <cellStyle name="Normal 111 5 2 5" xfId="15099"/>
    <cellStyle name="Normal 111 5 2 5 2" xfId="31477"/>
    <cellStyle name="Normal 111 5 2 6" xfId="5979"/>
    <cellStyle name="Normal 111 5 2 6 2" xfId="22388"/>
    <cellStyle name="Normal 111 5 2 7" xfId="18750"/>
    <cellStyle name="Normal 111 5 2 8" xfId="35117"/>
    <cellStyle name="Normal 111 5 3" xfId="3216"/>
    <cellStyle name="Normal 111 5 3 2" xfId="12371"/>
    <cellStyle name="Normal 111 5 3 2 2" xfId="28753"/>
    <cellStyle name="Normal 111 5 3 3" xfId="16012"/>
    <cellStyle name="Normal 111 5 3 3 2" xfId="32390"/>
    <cellStyle name="Normal 111 5 3 4" xfId="8732"/>
    <cellStyle name="Normal 111 5 3 4 2" xfId="25116"/>
    <cellStyle name="Normal 111 5 3 5" xfId="19663"/>
    <cellStyle name="Normal 111 5 4" xfId="6911"/>
    <cellStyle name="Normal 111 5 4 2" xfId="23295"/>
    <cellStyle name="Normal 111 5 5" xfId="10550"/>
    <cellStyle name="Normal 111 5 5 2" xfId="26932"/>
    <cellStyle name="Normal 111 5 6" xfId="14191"/>
    <cellStyle name="Normal 111 5 6 2" xfId="30569"/>
    <cellStyle name="Normal 111 5 7" xfId="5071"/>
    <cellStyle name="Normal 111 5 7 2" xfId="21480"/>
    <cellStyle name="Normal 111 5 8" xfId="17842"/>
    <cellStyle name="Normal 111 5 9" xfId="34209"/>
    <cellStyle name="Normal 111 6" xfId="1655"/>
    <cellStyle name="Normal 111 6 2" xfId="3479"/>
    <cellStyle name="Normal 111 6 2 2" xfId="12634"/>
    <cellStyle name="Normal 111 6 2 2 2" xfId="29016"/>
    <cellStyle name="Normal 111 6 2 3" xfId="16275"/>
    <cellStyle name="Normal 111 6 2 3 2" xfId="32653"/>
    <cellStyle name="Normal 111 6 2 4" xfId="8995"/>
    <cellStyle name="Normal 111 6 2 4 2" xfId="25379"/>
    <cellStyle name="Normal 111 6 2 5" xfId="19926"/>
    <cellStyle name="Normal 111 6 3" xfId="7174"/>
    <cellStyle name="Normal 111 6 3 2" xfId="23558"/>
    <cellStyle name="Normal 111 6 4" xfId="10813"/>
    <cellStyle name="Normal 111 6 4 2" xfId="27195"/>
    <cellStyle name="Normal 111 6 5" xfId="14454"/>
    <cellStyle name="Normal 111 6 5 2" xfId="30832"/>
    <cellStyle name="Normal 111 6 6" xfId="5334"/>
    <cellStyle name="Normal 111 6 6 2" xfId="21743"/>
    <cellStyle name="Normal 111 6 7" xfId="18105"/>
    <cellStyle name="Normal 111 6 8" xfId="34472"/>
    <cellStyle name="Normal 111 7" xfId="2606"/>
    <cellStyle name="Normal 111 7 2" xfId="11763"/>
    <cellStyle name="Normal 111 7 2 2" xfId="28145"/>
    <cellStyle name="Normal 111 7 3" xfId="15404"/>
    <cellStyle name="Normal 111 7 3 2" xfId="31782"/>
    <cellStyle name="Normal 111 7 4" xfId="8124"/>
    <cellStyle name="Normal 111 7 4 2" xfId="24508"/>
    <cellStyle name="Normal 111 7 5" xfId="19055"/>
    <cellStyle name="Normal 111 8" xfId="6266"/>
    <cellStyle name="Normal 111 8 2" xfId="22650"/>
    <cellStyle name="Normal 111 9" xfId="9905"/>
    <cellStyle name="Normal 111 9 2" xfId="26287"/>
    <cellStyle name="Normal 112" xfId="274"/>
    <cellStyle name="Normal 112 10" xfId="13545"/>
    <cellStyle name="Normal 112 10 2" xfId="29925"/>
    <cellStyle name="Normal 112 11" xfId="4423"/>
    <cellStyle name="Normal 112 11 2" xfId="20836"/>
    <cellStyle name="Normal 112 12" xfId="17195"/>
    <cellStyle name="Normal 112 13" xfId="33605"/>
    <cellStyle name="Normal 112 2" xfId="804"/>
    <cellStyle name="Normal 112 2 10" xfId="4503"/>
    <cellStyle name="Normal 112 2 10 2" xfId="20912"/>
    <cellStyle name="Normal 112 2 11" xfId="17274"/>
    <cellStyle name="Normal 112 2 12" xfId="33606"/>
    <cellStyle name="Normal 112 2 2" xfId="963"/>
    <cellStyle name="Normal 112 2 2 10" xfId="17421"/>
    <cellStyle name="Normal 112 2 2 11" xfId="33607"/>
    <cellStyle name="Normal 112 2 2 2" xfId="1082"/>
    <cellStyle name="Normal 112 2 2 2 2" xfId="1996"/>
    <cellStyle name="Normal 112 2 2 2 2 2" xfId="3819"/>
    <cellStyle name="Normal 112 2 2 2 2 2 2" xfId="12974"/>
    <cellStyle name="Normal 112 2 2 2 2 2 2 2" xfId="29356"/>
    <cellStyle name="Normal 112 2 2 2 2 2 3" xfId="16615"/>
    <cellStyle name="Normal 112 2 2 2 2 2 3 2" xfId="32993"/>
    <cellStyle name="Normal 112 2 2 2 2 2 4" xfId="9335"/>
    <cellStyle name="Normal 112 2 2 2 2 2 4 2" xfId="25719"/>
    <cellStyle name="Normal 112 2 2 2 2 2 5" xfId="20266"/>
    <cellStyle name="Normal 112 2 2 2 2 3" xfId="7514"/>
    <cellStyle name="Normal 112 2 2 2 2 3 2" xfId="23898"/>
    <cellStyle name="Normal 112 2 2 2 2 4" xfId="11153"/>
    <cellStyle name="Normal 112 2 2 2 2 4 2" xfId="27535"/>
    <cellStyle name="Normal 112 2 2 2 2 5" xfId="14794"/>
    <cellStyle name="Normal 112 2 2 2 2 5 2" xfId="31172"/>
    <cellStyle name="Normal 112 2 2 2 2 6" xfId="5674"/>
    <cellStyle name="Normal 112 2 2 2 2 6 2" xfId="22083"/>
    <cellStyle name="Normal 112 2 2 2 2 7" xfId="18445"/>
    <cellStyle name="Normal 112 2 2 2 2 8" xfId="34812"/>
    <cellStyle name="Normal 112 2 2 2 3" xfId="2911"/>
    <cellStyle name="Normal 112 2 2 2 3 2" xfId="12066"/>
    <cellStyle name="Normal 112 2 2 2 3 2 2" xfId="28448"/>
    <cellStyle name="Normal 112 2 2 2 3 3" xfId="15707"/>
    <cellStyle name="Normal 112 2 2 2 3 3 2" xfId="32085"/>
    <cellStyle name="Normal 112 2 2 2 3 4" xfId="8427"/>
    <cellStyle name="Normal 112 2 2 2 3 4 2" xfId="24811"/>
    <cellStyle name="Normal 112 2 2 2 3 5" xfId="19358"/>
    <cellStyle name="Normal 112 2 2 2 4" xfId="6606"/>
    <cellStyle name="Normal 112 2 2 2 4 2" xfId="22990"/>
    <cellStyle name="Normal 112 2 2 2 5" xfId="10245"/>
    <cellStyle name="Normal 112 2 2 2 5 2" xfId="26627"/>
    <cellStyle name="Normal 112 2 2 2 6" xfId="13886"/>
    <cellStyle name="Normal 112 2 2 2 6 2" xfId="30264"/>
    <cellStyle name="Normal 112 2 2 2 7" xfId="4766"/>
    <cellStyle name="Normal 112 2 2 2 7 2" xfId="21175"/>
    <cellStyle name="Normal 112 2 2 2 8" xfId="17537"/>
    <cellStyle name="Normal 112 2 2 2 9" xfId="33904"/>
    <cellStyle name="Normal 112 2 2 3" xfId="1393"/>
    <cellStyle name="Normal 112 2 2 3 2" xfId="2307"/>
    <cellStyle name="Normal 112 2 2 3 2 2" xfId="4130"/>
    <cellStyle name="Normal 112 2 2 3 2 2 2" xfId="13285"/>
    <cellStyle name="Normal 112 2 2 3 2 2 2 2" xfId="29667"/>
    <cellStyle name="Normal 112 2 2 3 2 2 3" xfId="16926"/>
    <cellStyle name="Normal 112 2 2 3 2 2 3 2" xfId="33304"/>
    <cellStyle name="Normal 112 2 2 3 2 2 4" xfId="9646"/>
    <cellStyle name="Normal 112 2 2 3 2 2 4 2" xfId="26030"/>
    <cellStyle name="Normal 112 2 2 3 2 2 5" xfId="20577"/>
    <cellStyle name="Normal 112 2 2 3 2 3" xfId="7825"/>
    <cellStyle name="Normal 112 2 2 3 2 3 2" xfId="24209"/>
    <cellStyle name="Normal 112 2 2 3 2 4" xfId="11464"/>
    <cellStyle name="Normal 112 2 2 3 2 4 2" xfId="27846"/>
    <cellStyle name="Normal 112 2 2 3 2 5" xfId="15105"/>
    <cellStyle name="Normal 112 2 2 3 2 5 2" xfId="31483"/>
    <cellStyle name="Normal 112 2 2 3 2 6" xfId="5985"/>
    <cellStyle name="Normal 112 2 2 3 2 6 2" xfId="22394"/>
    <cellStyle name="Normal 112 2 2 3 2 7" xfId="18756"/>
    <cellStyle name="Normal 112 2 2 3 2 8" xfId="35123"/>
    <cellStyle name="Normal 112 2 2 3 3" xfId="3222"/>
    <cellStyle name="Normal 112 2 2 3 3 2" xfId="12377"/>
    <cellStyle name="Normal 112 2 2 3 3 2 2" xfId="28759"/>
    <cellStyle name="Normal 112 2 2 3 3 3" xfId="16018"/>
    <cellStyle name="Normal 112 2 2 3 3 3 2" xfId="32396"/>
    <cellStyle name="Normal 112 2 2 3 3 4" xfId="8738"/>
    <cellStyle name="Normal 112 2 2 3 3 4 2" xfId="25122"/>
    <cellStyle name="Normal 112 2 2 3 3 5" xfId="19669"/>
    <cellStyle name="Normal 112 2 2 3 4" xfId="6917"/>
    <cellStyle name="Normal 112 2 2 3 4 2" xfId="23301"/>
    <cellStyle name="Normal 112 2 2 3 5" xfId="10556"/>
    <cellStyle name="Normal 112 2 2 3 5 2" xfId="26938"/>
    <cellStyle name="Normal 112 2 2 3 6" xfId="14197"/>
    <cellStyle name="Normal 112 2 2 3 6 2" xfId="30575"/>
    <cellStyle name="Normal 112 2 2 3 7" xfId="5077"/>
    <cellStyle name="Normal 112 2 2 3 7 2" xfId="21486"/>
    <cellStyle name="Normal 112 2 2 3 8" xfId="17848"/>
    <cellStyle name="Normal 112 2 2 3 9" xfId="34215"/>
    <cellStyle name="Normal 112 2 2 4" xfId="1880"/>
    <cellStyle name="Normal 112 2 2 4 2" xfId="3703"/>
    <cellStyle name="Normal 112 2 2 4 2 2" xfId="12858"/>
    <cellStyle name="Normal 112 2 2 4 2 2 2" xfId="29240"/>
    <cellStyle name="Normal 112 2 2 4 2 3" xfId="16499"/>
    <cellStyle name="Normal 112 2 2 4 2 3 2" xfId="32877"/>
    <cellStyle name="Normal 112 2 2 4 2 4" xfId="9219"/>
    <cellStyle name="Normal 112 2 2 4 2 4 2" xfId="25603"/>
    <cellStyle name="Normal 112 2 2 4 2 5" xfId="20150"/>
    <cellStyle name="Normal 112 2 2 4 3" xfId="7398"/>
    <cellStyle name="Normal 112 2 2 4 3 2" xfId="23782"/>
    <cellStyle name="Normal 112 2 2 4 4" xfId="11037"/>
    <cellStyle name="Normal 112 2 2 4 4 2" xfId="27419"/>
    <cellStyle name="Normal 112 2 2 4 5" xfId="14678"/>
    <cellStyle name="Normal 112 2 2 4 5 2" xfId="31056"/>
    <cellStyle name="Normal 112 2 2 4 6" xfId="5558"/>
    <cellStyle name="Normal 112 2 2 4 6 2" xfId="21967"/>
    <cellStyle name="Normal 112 2 2 4 7" xfId="18329"/>
    <cellStyle name="Normal 112 2 2 4 8" xfId="34696"/>
    <cellStyle name="Normal 112 2 2 5" xfId="2612"/>
    <cellStyle name="Normal 112 2 2 5 2" xfId="11769"/>
    <cellStyle name="Normal 112 2 2 5 2 2" xfId="28151"/>
    <cellStyle name="Normal 112 2 2 5 3" xfId="15410"/>
    <cellStyle name="Normal 112 2 2 5 3 2" xfId="31788"/>
    <cellStyle name="Normal 112 2 2 5 4" xfId="8130"/>
    <cellStyle name="Normal 112 2 2 5 4 2" xfId="24514"/>
    <cellStyle name="Normal 112 2 2 5 5" xfId="19061"/>
    <cellStyle name="Normal 112 2 2 6" xfId="6490"/>
    <cellStyle name="Normal 112 2 2 6 2" xfId="22874"/>
    <cellStyle name="Normal 112 2 2 7" xfId="10129"/>
    <cellStyle name="Normal 112 2 2 7 2" xfId="26511"/>
    <cellStyle name="Normal 112 2 2 8" xfId="13770"/>
    <cellStyle name="Normal 112 2 2 8 2" xfId="30148"/>
    <cellStyle name="Normal 112 2 2 9" xfId="4650"/>
    <cellStyle name="Normal 112 2 2 9 2" xfId="21059"/>
    <cellStyle name="Normal 112 2 3" xfId="1081"/>
    <cellStyle name="Normal 112 2 3 2" xfId="1995"/>
    <cellStyle name="Normal 112 2 3 2 2" xfId="3818"/>
    <cellStyle name="Normal 112 2 3 2 2 2" xfId="12973"/>
    <cellStyle name="Normal 112 2 3 2 2 2 2" xfId="29355"/>
    <cellStyle name="Normal 112 2 3 2 2 3" xfId="16614"/>
    <cellStyle name="Normal 112 2 3 2 2 3 2" xfId="32992"/>
    <cellStyle name="Normal 112 2 3 2 2 4" xfId="9334"/>
    <cellStyle name="Normal 112 2 3 2 2 4 2" xfId="25718"/>
    <cellStyle name="Normal 112 2 3 2 2 5" xfId="20265"/>
    <cellStyle name="Normal 112 2 3 2 3" xfId="7513"/>
    <cellStyle name="Normal 112 2 3 2 3 2" xfId="23897"/>
    <cellStyle name="Normal 112 2 3 2 4" xfId="11152"/>
    <cellStyle name="Normal 112 2 3 2 4 2" xfId="27534"/>
    <cellStyle name="Normal 112 2 3 2 5" xfId="14793"/>
    <cellStyle name="Normal 112 2 3 2 5 2" xfId="31171"/>
    <cellStyle name="Normal 112 2 3 2 6" xfId="5673"/>
    <cellStyle name="Normal 112 2 3 2 6 2" xfId="22082"/>
    <cellStyle name="Normal 112 2 3 2 7" xfId="18444"/>
    <cellStyle name="Normal 112 2 3 2 8" xfId="34811"/>
    <cellStyle name="Normal 112 2 3 3" xfId="2910"/>
    <cellStyle name="Normal 112 2 3 3 2" xfId="12065"/>
    <cellStyle name="Normal 112 2 3 3 2 2" xfId="28447"/>
    <cellStyle name="Normal 112 2 3 3 3" xfId="15706"/>
    <cellStyle name="Normal 112 2 3 3 3 2" xfId="32084"/>
    <cellStyle name="Normal 112 2 3 3 4" xfId="8426"/>
    <cellStyle name="Normal 112 2 3 3 4 2" xfId="24810"/>
    <cellStyle name="Normal 112 2 3 3 5" xfId="19357"/>
    <cellStyle name="Normal 112 2 3 4" xfId="6605"/>
    <cellStyle name="Normal 112 2 3 4 2" xfId="22989"/>
    <cellStyle name="Normal 112 2 3 5" xfId="10244"/>
    <cellStyle name="Normal 112 2 3 5 2" xfId="26626"/>
    <cellStyle name="Normal 112 2 3 6" xfId="13885"/>
    <cellStyle name="Normal 112 2 3 6 2" xfId="30263"/>
    <cellStyle name="Normal 112 2 3 7" xfId="4765"/>
    <cellStyle name="Normal 112 2 3 7 2" xfId="21174"/>
    <cellStyle name="Normal 112 2 3 8" xfId="17536"/>
    <cellStyle name="Normal 112 2 3 9" xfId="33903"/>
    <cellStyle name="Normal 112 2 4" xfId="1392"/>
    <cellStyle name="Normal 112 2 4 2" xfId="2306"/>
    <cellStyle name="Normal 112 2 4 2 2" xfId="4129"/>
    <cellStyle name="Normal 112 2 4 2 2 2" xfId="13284"/>
    <cellStyle name="Normal 112 2 4 2 2 2 2" xfId="29666"/>
    <cellStyle name="Normal 112 2 4 2 2 3" xfId="16925"/>
    <cellStyle name="Normal 112 2 4 2 2 3 2" xfId="33303"/>
    <cellStyle name="Normal 112 2 4 2 2 4" xfId="9645"/>
    <cellStyle name="Normal 112 2 4 2 2 4 2" xfId="26029"/>
    <cellStyle name="Normal 112 2 4 2 2 5" xfId="20576"/>
    <cellStyle name="Normal 112 2 4 2 3" xfId="7824"/>
    <cellStyle name="Normal 112 2 4 2 3 2" xfId="24208"/>
    <cellStyle name="Normal 112 2 4 2 4" xfId="11463"/>
    <cellStyle name="Normal 112 2 4 2 4 2" xfId="27845"/>
    <cellStyle name="Normal 112 2 4 2 5" xfId="15104"/>
    <cellStyle name="Normal 112 2 4 2 5 2" xfId="31482"/>
    <cellStyle name="Normal 112 2 4 2 6" xfId="5984"/>
    <cellStyle name="Normal 112 2 4 2 6 2" xfId="22393"/>
    <cellStyle name="Normal 112 2 4 2 7" xfId="18755"/>
    <cellStyle name="Normal 112 2 4 2 8" xfId="35122"/>
    <cellStyle name="Normal 112 2 4 3" xfId="3221"/>
    <cellStyle name="Normal 112 2 4 3 2" xfId="12376"/>
    <cellStyle name="Normal 112 2 4 3 2 2" xfId="28758"/>
    <cellStyle name="Normal 112 2 4 3 3" xfId="16017"/>
    <cellStyle name="Normal 112 2 4 3 3 2" xfId="32395"/>
    <cellStyle name="Normal 112 2 4 3 4" xfId="8737"/>
    <cellStyle name="Normal 112 2 4 3 4 2" xfId="25121"/>
    <cellStyle name="Normal 112 2 4 3 5" xfId="19668"/>
    <cellStyle name="Normal 112 2 4 4" xfId="6916"/>
    <cellStyle name="Normal 112 2 4 4 2" xfId="23300"/>
    <cellStyle name="Normal 112 2 4 5" xfId="10555"/>
    <cellStyle name="Normal 112 2 4 5 2" xfId="26937"/>
    <cellStyle name="Normal 112 2 4 6" xfId="14196"/>
    <cellStyle name="Normal 112 2 4 6 2" xfId="30574"/>
    <cellStyle name="Normal 112 2 4 7" xfId="5076"/>
    <cellStyle name="Normal 112 2 4 7 2" xfId="21485"/>
    <cellStyle name="Normal 112 2 4 8" xfId="17847"/>
    <cellStyle name="Normal 112 2 4 9" xfId="34214"/>
    <cellStyle name="Normal 112 2 5" xfId="1733"/>
    <cellStyle name="Normal 112 2 5 2" xfId="3556"/>
    <cellStyle name="Normal 112 2 5 2 2" xfId="12711"/>
    <cellStyle name="Normal 112 2 5 2 2 2" xfId="29093"/>
    <cellStyle name="Normal 112 2 5 2 3" xfId="16352"/>
    <cellStyle name="Normal 112 2 5 2 3 2" xfId="32730"/>
    <cellStyle name="Normal 112 2 5 2 4" xfId="9072"/>
    <cellStyle name="Normal 112 2 5 2 4 2" xfId="25456"/>
    <cellStyle name="Normal 112 2 5 2 5" xfId="20003"/>
    <cellStyle name="Normal 112 2 5 3" xfId="7251"/>
    <cellStyle name="Normal 112 2 5 3 2" xfId="23635"/>
    <cellStyle name="Normal 112 2 5 4" xfId="10890"/>
    <cellStyle name="Normal 112 2 5 4 2" xfId="27272"/>
    <cellStyle name="Normal 112 2 5 5" xfId="14531"/>
    <cellStyle name="Normal 112 2 5 5 2" xfId="30909"/>
    <cellStyle name="Normal 112 2 5 6" xfId="5411"/>
    <cellStyle name="Normal 112 2 5 6 2" xfId="21820"/>
    <cellStyle name="Normal 112 2 5 7" xfId="18182"/>
    <cellStyle name="Normal 112 2 5 8" xfId="34549"/>
    <cellStyle name="Normal 112 2 6" xfId="2611"/>
    <cellStyle name="Normal 112 2 6 2" xfId="11768"/>
    <cellStyle name="Normal 112 2 6 2 2" xfId="28150"/>
    <cellStyle name="Normal 112 2 6 3" xfId="15409"/>
    <cellStyle name="Normal 112 2 6 3 2" xfId="31787"/>
    <cellStyle name="Normal 112 2 6 4" xfId="8129"/>
    <cellStyle name="Normal 112 2 6 4 2" xfId="24513"/>
    <cellStyle name="Normal 112 2 6 5" xfId="19060"/>
    <cellStyle name="Normal 112 2 7" xfId="6343"/>
    <cellStyle name="Normal 112 2 7 2" xfId="22727"/>
    <cellStyle name="Normal 112 2 8" xfId="9982"/>
    <cellStyle name="Normal 112 2 8 2" xfId="26364"/>
    <cellStyle name="Normal 112 2 9" xfId="13623"/>
    <cellStyle name="Normal 112 2 9 2" xfId="30001"/>
    <cellStyle name="Normal 112 3" xfId="885"/>
    <cellStyle name="Normal 112 3 10" xfId="17344"/>
    <cellStyle name="Normal 112 3 11" xfId="33608"/>
    <cellStyle name="Normal 112 3 2" xfId="1083"/>
    <cellStyle name="Normal 112 3 2 2" xfId="1997"/>
    <cellStyle name="Normal 112 3 2 2 2" xfId="3820"/>
    <cellStyle name="Normal 112 3 2 2 2 2" xfId="12975"/>
    <cellStyle name="Normal 112 3 2 2 2 2 2" xfId="29357"/>
    <cellStyle name="Normal 112 3 2 2 2 3" xfId="16616"/>
    <cellStyle name="Normal 112 3 2 2 2 3 2" xfId="32994"/>
    <cellStyle name="Normal 112 3 2 2 2 4" xfId="9336"/>
    <cellStyle name="Normal 112 3 2 2 2 4 2" xfId="25720"/>
    <cellStyle name="Normal 112 3 2 2 2 5" xfId="20267"/>
    <cellStyle name="Normal 112 3 2 2 3" xfId="7515"/>
    <cellStyle name="Normal 112 3 2 2 3 2" xfId="23899"/>
    <cellStyle name="Normal 112 3 2 2 4" xfId="11154"/>
    <cellStyle name="Normal 112 3 2 2 4 2" xfId="27536"/>
    <cellStyle name="Normal 112 3 2 2 5" xfId="14795"/>
    <cellStyle name="Normal 112 3 2 2 5 2" xfId="31173"/>
    <cellStyle name="Normal 112 3 2 2 6" xfId="5675"/>
    <cellStyle name="Normal 112 3 2 2 6 2" xfId="22084"/>
    <cellStyle name="Normal 112 3 2 2 7" xfId="18446"/>
    <cellStyle name="Normal 112 3 2 2 8" xfId="34813"/>
    <cellStyle name="Normal 112 3 2 3" xfId="2912"/>
    <cellStyle name="Normal 112 3 2 3 2" xfId="12067"/>
    <cellStyle name="Normal 112 3 2 3 2 2" xfId="28449"/>
    <cellStyle name="Normal 112 3 2 3 3" xfId="15708"/>
    <cellStyle name="Normal 112 3 2 3 3 2" xfId="32086"/>
    <cellStyle name="Normal 112 3 2 3 4" xfId="8428"/>
    <cellStyle name="Normal 112 3 2 3 4 2" xfId="24812"/>
    <cellStyle name="Normal 112 3 2 3 5" xfId="19359"/>
    <cellStyle name="Normal 112 3 2 4" xfId="6607"/>
    <cellStyle name="Normal 112 3 2 4 2" xfId="22991"/>
    <cellStyle name="Normal 112 3 2 5" xfId="10246"/>
    <cellStyle name="Normal 112 3 2 5 2" xfId="26628"/>
    <cellStyle name="Normal 112 3 2 6" xfId="13887"/>
    <cellStyle name="Normal 112 3 2 6 2" xfId="30265"/>
    <cellStyle name="Normal 112 3 2 7" xfId="4767"/>
    <cellStyle name="Normal 112 3 2 7 2" xfId="21176"/>
    <cellStyle name="Normal 112 3 2 8" xfId="17538"/>
    <cellStyle name="Normal 112 3 2 9" xfId="33905"/>
    <cellStyle name="Normal 112 3 3" xfId="1394"/>
    <cellStyle name="Normal 112 3 3 2" xfId="2308"/>
    <cellStyle name="Normal 112 3 3 2 2" xfId="4131"/>
    <cellStyle name="Normal 112 3 3 2 2 2" xfId="13286"/>
    <cellStyle name="Normal 112 3 3 2 2 2 2" xfId="29668"/>
    <cellStyle name="Normal 112 3 3 2 2 3" xfId="16927"/>
    <cellStyle name="Normal 112 3 3 2 2 3 2" xfId="33305"/>
    <cellStyle name="Normal 112 3 3 2 2 4" xfId="9647"/>
    <cellStyle name="Normal 112 3 3 2 2 4 2" xfId="26031"/>
    <cellStyle name="Normal 112 3 3 2 2 5" xfId="20578"/>
    <cellStyle name="Normal 112 3 3 2 3" xfId="7826"/>
    <cellStyle name="Normal 112 3 3 2 3 2" xfId="24210"/>
    <cellStyle name="Normal 112 3 3 2 4" xfId="11465"/>
    <cellStyle name="Normal 112 3 3 2 4 2" xfId="27847"/>
    <cellStyle name="Normal 112 3 3 2 5" xfId="15106"/>
    <cellStyle name="Normal 112 3 3 2 5 2" xfId="31484"/>
    <cellStyle name="Normal 112 3 3 2 6" xfId="5986"/>
    <cellStyle name="Normal 112 3 3 2 6 2" xfId="22395"/>
    <cellStyle name="Normal 112 3 3 2 7" xfId="18757"/>
    <cellStyle name="Normal 112 3 3 2 8" xfId="35124"/>
    <cellStyle name="Normal 112 3 3 3" xfId="3223"/>
    <cellStyle name="Normal 112 3 3 3 2" xfId="12378"/>
    <cellStyle name="Normal 112 3 3 3 2 2" xfId="28760"/>
    <cellStyle name="Normal 112 3 3 3 3" xfId="16019"/>
    <cellStyle name="Normal 112 3 3 3 3 2" xfId="32397"/>
    <cellStyle name="Normal 112 3 3 3 4" xfId="8739"/>
    <cellStyle name="Normal 112 3 3 3 4 2" xfId="25123"/>
    <cellStyle name="Normal 112 3 3 3 5" xfId="19670"/>
    <cellStyle name="Normal 112 3 3 4" xfId="6918"/>
    <cellStyle name="Normal 112 3 3 4 2" xfId="23302"/>
    <cellStyle name="Normal 112 3 3 5" xfId="10557"/>
    <cellStyle name="Normal 112 3 3 5 2" xfId="26939"/>
    <cellStyle name="Normal 112 3 3 6" xfId="14198"/>
    <cellStyle name="Normal 112 3 3 6 2" xfId="30576"/>
    <cellStyle name="Normal 112 3 3 7" xfId="5078"/>
    <cellStyle name="Normal 112 3 3 7 2" xfId="21487"/>
    <cellStyle name="Normal 112 3 3 8" xfId="17849"/>
    <cellStyle name="Normal 112 3 3 9" xfId="34216"/>
    <cellStyle name="Normal 112 3 4" xfId="1803"/>
    <cellStyle name="Normal 112 3 4 2" xfId="3626"/>
    <cellStyle name="Normal 112 3 4 2 2" xfId="12781"/>
    <cellStyle name="Normal 112 3 4 2 2 2" xfId="29163"/>
    <cellStyle name="Normal 112 3 4 2 3" xfId="16422"/>
    <cellStyle name="Normal 112 3 4 2 3 2" xfId="32800"/>
    <cellStyle name="Normal 112 3 4 2 4" xfId="9142"/>
    <cellStyle name="Normal 112 3 4 2 4 2" xfId="25526"/>
    <cellStyle name="Normal 112 3 4 2 5" xfId="20073"/>
    <cellStyle name="Normal 112 3 4 3" xfId="7321"/>
    <cellStyle name="Normal 112 3 4 3 2" xfId="23705"/>
    <cellStyle name="Normal 112 3 4 4" xfId="10960"/>
    <cellStyle name="Normal 112 3 4 4 2" xfId="27342"/>
    <cellStyle name="Normal 112 3 4 5" xfId="14601"/>
    <cellStyle name="Normal 112 3 4 5 2" xfId="30979"/>
    <cellStyle name="Normal 112 3 4 6" xfId="5481"/>
    <cellStyle name="Normal 112 3 4 6 2" xfId="21890"/>
    <cellStyle name="Normal 112 3 4 7" xfId="18252"/>
    <cellStyle name="Normal 112 3 4 8" xfId="34619"/>
    <cellStyle name="Normal 112 3 5" xfId="2613"/>
    <cellStyle name="Normal 112 3 5 2" xfId="11770"/>
    <cellStyle name="Normal 112 3 5 2 2" xfId="28152"/>
    <cellStyle name="Normal 112 3 5 3" xfId="15411"/>
    <cellStyle name="Normal 112 3 5 3 2" xfId="31789"/>
    <cellStyle name="Normal 112 3 5 4" xfId="8131"/>
    <cellStyle name="Normal 112 3 5 4 2" xfId="24515"/>
    <cellStyle name="Normal 112 3 5 5" xfId="19062"/>
    <cellStyle name="Normal 112 3 6" xfId="6413"/>
    <cellStyle name="Normal 112 3 6 2" xfId="22797"/>
    <cellStyle name="Normal 112 3 7" xfId="10052"/>
    <cellStyle name="Normal 112 3 7 2" xfId="26434"/>
    <cellStyle name="Normal 112 3 8" xfId="13693"/>
    <cellStyle name="Normal 112 3 8 2" xfId="30071"/>
    <cellStyle name="Normal 112 3 9" xfId="4573"/>
    <cellStyle name="Normal 112 3 9 2" xfId="20982"/>
    <cellStyle name="Normal 112 4" xfId="1080"/>
    <cellStyle name="Normal 112 4 2" xfId="1994"/>
    <cellStyle name="Normal 112 4 2 2" xfId="3817"/>
    <cellStyle name="Normal 112 4 2 2 2" xfId="12972"/>
    <cellStyle name="Normal 112 4 2 2 2 2" xfId="29354"/>
    <cellStyle name="Normal 112 4 2 2 3" xfId="16613"/>
    <cellStyle name="Normal 112 4 2 2 3 2" xfId="32991"/>
    <cellStyle name="Normal 112 4 2 2 4" xfId="9333"/>
    <cellStyle name="Normal 112 4 2 2 4 2" xfId="25717"/>
    <cellStyle name="Normal 112 4 2 2 5" xfId="20264"/>
    <cellStyle name="Normal 112 4 2 3" xfId="7512"/>
    <cellStyle name="Normal 112 4 2 3 2" xfId="23896"/>
    <cellStyle name="Normal 112 4 2 4" xfId="11151"/>
    <cellStyle name="Normal 112 4 2 4 2" xfId="27533"/>
    <cellStyle name="Normal 112 4 2 5" xfId="14792"/>
    <cellStyle name="Normal 112 4 2 5 2" xfId="31170"/>
    <cellStyle name="Normal 112 4 2 6" xfId="5672"/>
    <cellStyle name="Normal 112 4 2 6 2" xfId="22081"/>
    <cellStyle name="Normal 112 4 2 7" xfId="18443"/>
    <cellStyle name="Normal 112 4 2 8" xfId="34810"/>
    <cellStyle name="Normal 112 4 3" xfId="2909"/>
    <cellStyle name="Normal 112 4 3 2" xfId="12064"/>
    <cellStyle name="Normal 112 4 3 2 2" xfId="28446"/>
    <cellStyle name="Normal 112 4 3 3" xfId="15705"/>
    <cellStyle name="Normal 112 4 3 3 2" xfId="32083"/>
    <cellStyle name="Normal 112 4 3 4" xfId="8425"/>
    <cellStyle name="Normal 112 4 3 4 2" xfId="24809"/>
    <cellStyle name="Normal 112 4 3 5" xfId="19356"/>
    <cellStyle name="Normal 112 4 4" xfId="6604"/>
    <cellStyle name="Normal 112 4 4 2" xfId="22988"/>
    <cellStyle name="Normal 112 4 5" xfId="10243"/>
    <cellStyle name="Normal 112 4 5 2" xfId="26625"/>
    <cellStyle name="Normal 112 4 6" xfId="13884"/>
    <cellStyle name="Normal 112 4 6 2" xfId="30262"/>
    <cellStyle name="Normal 112 4 7" xfId="4764"/>
    <cellStyle name="Normal 112 4 7 2" xfId="21173"/>
    <cellStyle name="Normal 112 4 8" xfId="17535"/>
    <cellStyle name="Normal 112 4 9" xfId="33902"/>
    <cellStyle name="Normal 112 5" xfId="1391"/>
    <cellStyle name="Normal 112 5 2" xfId="2305"/>
    <cellStyle name="Normal 112 5 2 2" xfId="4128"/>
    <cellStyle name="Normal 112 5 2 2 2" xfId="13283"/>
    <cellStyle name="Normal 112 5 2 2 2 2" xfId="29665"/>
    <cellStyle name="Normal 112 5 2 2 3" xfId="16924"/>
    <cellStyle name="Normal 112 5 2 2 3 2" xfId="33302"/>
    <cellStyle name="Normal 112 5 2 2 4" xfId="9644"/>
    <cellStyle name="Normal 112 5 2 2 4 2" xfId="26028"/>
    <cellStyle name="Normal 112 5 2 2 5" xfId="20575"/>
    <cellStyle name="Normal 112 5 2 3" xfId="7823"/>
    <cellStyle name="Normal 112 5 2 3 2" xfId="24207"/>
    <cellStyle name="Normal 112 5 2 4" xfId="11462"/>
    <cellStyle name="Normal 112 5 2 4 2" xfId="27844"/>
    <cellStyle name="Normal 112 5 2 5" xfId="15103"/>
    <cellStyle name="Normal 112 5 2 5 2" xfId="31481"/>
    <cellStyle name="Normal 112 5 2 6" xfId="5983"/>
    <cellStyle name="Normal 112 5 2 6 2" xfId="22392"/>
    <cellStyle name="Normal 112 5 2 7" xfId="18754"/>
    <cellStyle name="Normal 112 5 2 8" xfId="35121"/>
    <cellStyle name="Normal 112 5 3" xfId="3220"/>
    <cellStyle name="Normal 112 5 3 2" xfId="12375"/>
    <cellStyle name="Normal 112 5 3 2 2" xfId="28757"/>
    <cellStyle name="Normal 112 5 3 3" xfId="16016"/>
    <cellStyle name="Normal 112 5 3 3 2" xfId="32394"/>
    <cellStyle name="Normal 112 5 3 4" xfId="8736"/>
    <cellStyle name="Normal 112 5 3 4 2" xfId="25120"/>
    <cellStyle name="Normal 112 5 3 5" xfId="19667"/>
    <cellStyle name="Normal 112 5 4" xfId="6915"/>
    <cellStyle name="Normal 112 5 4 2" xfId="23299"/>
    <cellStyle name="Normal 112 5 5" xfId="10554"/>
    <cellStyle name="Normal 112 5 5 2" xfId="26936"/>
    <cellStyle name="Normal 112 5 6" xfId="14195"/>
    <cellStyle name="Normal 112 5 6 2" xfId="30573"/>
    <cellStyle name="Normal 112 5 7" xfId="5075"/>
    <cellStyle name="Normal 112 5 7 2" xfId="21484"/>
    <cellStyle name="Normal 112 5 8" xfId="17846"/>
    <cellStyle name="Normal 112 5 9" xfId="34213"/>
    <cellStyle name="Normal 112 6" xfId="1656"/>
    <cellStyle name="Normal 112 6 2" xfId="3480"/>
    <cellStyle name="Normal 112 6 2 2" xfId="12635"/>
    <cellStyle name="Normal 112 6 2 2 2" xfId="29017"/>
    <cellStyle name="Normal 112 6 2 3" xfId="16276"/>
    <cellStyle name="Normal 112 6 2 3 2" xfId="32654"/>
    <cellStyle name="Normal 112 6 2 4" xfId="8996"/>
    <cellStyle name="Normal 112 6 2 4 2" xfId="25380"/>
    <cellStyle name="Normal 112 6 2 5" xfId="19927"/>
    <cellStyle name="Normal 112 6 3" xfId="7175"/>
    <cellStyle name="Normal 112 6 3 2" xfId="23559"/>
    <cellStyle name="Normal 112 6 4" xfId="10814"/>
    <cellStyle name="Normal 112 6 4 2" xfId="27196"/>
    <cellStyle name="Normal 112 6 5" xfId="14455"/>
    <cellStyle name="Normal 112 6 5 2" xfId="30833"/>
    <cellStyle name="Normal 112 6 6" xfId="5335"/>
    <cellStyle name="Normal 112 6 6 2" xfId="21744"/>
    <cellStyle name="Normal 112 6 7" xfId="18106"/>
    <cellStyle name="Normal 112 6 8" xfId="34473"/>
    <cellStyle name="Normal 112 7" xfId="2610"/>
    <cellStyle name="Normal 112 7 2" xfId="11767"/>
    <cellStyle name="Normal 112 7 2 2" xfId="28149"/>
    <cellStyle name="Normal 112 7 3" xfId="15408"/>
    <cellStyle name="Normal 112 7 3 2" xfId="31786"/>
    <cellStyle name="Normal 112 7 4" xfId="8128"/>
    <cellStyle name="Normal 112 7 4 2" xfId="24512"/>
    <cellStyle name="Normal 112 7 5" xfId="19059"/>
    <cellStyle name="Normal 112 8" xfId="6267"/>
    <cellStyle name="Normal 112 8 2" xfId="22651"/>
    <cellStyle name="Normal 112 9" xfId="9906"/>
    <cellStyle name="Normal 112 9 2" xfId="26288"/>
    <cellStyle name="Normal 113" xfId="275"/>
    <cellStyle name="Normal 113 10" xfId="13546"/>
    <cellStyle name="Normal 113 10 2" xfId="29926"/>
    <cellStyle name="Normal 113 11" xfId="4424"/>
    <cellStyle name="Normal 113 11 2" xfId="20837"/>
    <cellStyle name="Normal 113 12" xfId="17196"/>
    <cellStyle name="Normal 113 13" xfId="33609"/>
    <cellStyle name="Normal 113 2" xfId="805"/>
    <cellStyle name="Normal 113 2 10" xfId="4504"/>
    <cellStyle name="Normal 113 2 10 2" xfId="20913"/>
    <cellStyle name="Normal 113 2 11" xfId="17275"/>
    <cellStyle name="Normal 113 2 12" xfId="33610"/>
    <cellStyle name="Normal 113 2 2" xfId="964"/>
    <cellStyle name="Normal 113 2 2 10" xfId="17422"/>
    <cellStyle name="Normal 113 2 2 11" xfId="33611"/>
    <cellStyle name="Normal 113 2 2 2" xfId="1086"/>
    <cellStyle name="Normal 113 2 2 2 2" xfId="2000"/>
    <cellStyle name="Normal 113 2 2 2 2 2" xfId="3823"/>
    <cellStyle name="Normal 113 2 2 2 2 2 2" xfId="12978"/>
    <cellStyle name="Normal 113 2 2 2 2 2 2 2" xfId="29360"/>
    <cellStyle name="Normal 113 2 2 2 2 2 3" xfId="16619"/>
    <cellStyle name="Normal 113 2 2 2 2 2 3 2" xfId="32997"/>
    <cellStyle name="Normal 113 2 2 2 2 2 4" xfId="9339"/>
    <cellStyle name="Normal 113 2 2 2 2 2 4 2" xfId="25723"/>
    <cellStyle name="Normal 113 2 2 2 2 2 5" xfId="20270"/>
    <cellStyle name="Normal 113 2 2 2 2 3" xfId="7518"/>
    <cellStyle name="Normal 113 2 2 2 2 3 2" xfId="23902"/>
    <cellStyle name="Normal 113 2 2 2 2 4" xfId="11157"/>
    <cellStyle name="Normal 113 2 2 2 2 4 2" xfId="27539"/>
    <cellStyle name="Normal 113 2 2 2 2 5" xfId="14798"/>
    <cellStyle name="Normal 113 2 2 2 2 5 2" xfId="31176"/>
    <cellStyle name="Normal 113 2 2 2 2 6" xfId="5678"/>
    <cellStyle name="Normal 113 2 2 2 2 6 2" xfId="22087"/>
    <cellStyle name="Normal 113 2 2 2 2 7" xfId="18449"/>
    <cellStyle name="Normal 113 2 2 2 2 8" xfId="34816"/>
    <cellStyle name="Normal 113 2 2 2 3" xfId="2915"/>
    <cellStyle name="Normal 113 2 2 2 3 2" xfId="12070"/>
    <cellStyle name="Normal 113 2 2 2 3 2 2" xfId="28452"/>
    <cellStyle name="Normal 113 2 2 2 3 3" xfId="15711"/>
    <cellStyle name="Normal 113 2 2 2 3 3 2" xfId="32089"/>
    <cellStyle name="Normal 113 2 2 2 3 4" xfId="8431"/>
    <cellStyle name="Normal 113 2 2 2 3 4 2" xfId="24815"/>
    <cellStyle name="Normal 113 2 2 2 3 5" xfId="19362"/>
    <cellStyle name="Normal 113 2 2 2 4" xfId="6610"/>
    <cellStyle name="Normal 113 2 2 2 4 2" xfId="22994"/>
    <cellStyle name="Normal 113 2 2 2 5" xfId="10249"/>
    <cellStyle name="Normal 113 2 2 2 5 2" xfId="26631"/>
    <cellStyle name="Normal 113 2 2 2 6" xfId="13890"/>
    <cellStyle name="Normal 113 2 2 2 6 2" xfId="30268"/>
    <cellStyle name="Normal 113 2 2 2 7" xfId="4770"/>
    <cellStyle name="Normal 113 2 2 2 7 2" xfId="21179"/>
    <cellStyle name="Normal 113 2 2 2 8" xfId="17541"/>
    <cellStyle name="Normal 113 2 2 2 9" xfId="33908"/>
    <cellStyle name="Normal 113 2 2 3" xfId="1397"/>
    <cellStyle name="Normal 113 2 2 3 2" xfId="2311"/>
    <cellStyle name="Normal 113 2 2 3 2 2" xfId="4134"/>
    <cellStyle name="Normal 113 2 2 3 2 2 2" xfId="13289"/>
    <cellStyle name="Normal 113 2 2 3 2 2 2 2" xfId="29671"/>
    <cellStyle name="Normal 113 2 2 3 2 2 3" xfId="16930"/>
    <cellStyle name="Normal 113 2 2 3 2 2 3 2" xfId="33308"/>
    <cellStyle name="Normal 113 2 2 3 2 2 4" xfId="9650"/>
    <cellStyle name="Normal 113 2 2 3 2 2 4 2" xfId="26034"/>
    <cellStyle name="Normal 113 2 2 3 2 2 5" xfId="20581"/>
    <cellStyle name="Normal 113 2 2 3 2 3" xfId="7829"/>
    <cellStyle name="Normal 113 2 2 3 2 3 2" xfId="24213"/>
    <cellStyle name="Normal 113 2 2 3 2 4" xfId="11468"/>
    <cellStyle name="Normal 113 2 2 3 2 4 2" xfId="27850"/>
    <cellStyle name="Normal 113 2 2 3 2 5" xfId="15109"/>
    <cellStyle name="Normal 113 2 2 3 2 5 2" xfId="31487"/>
    <cellStyle name="Normal 113 2 2 3 2 6" xfId="5989"/>
    <cellStyle name="Normal 113 2 2 3 2 6 2" xfId="22398"/>
    <cellStyle name="Normal 113 2 2 3 2 7" xfId="18760"/>
    <cellStyle name="Normal 113 2 2 3 2 8" xfId="35127"/>
    <cellStyle name="Normal 113 2 2 3 3" xfId="3226"/>
    <cellStyle name="Normal 113 2 2 3 3 2" xfId="12381"/>
    <cellStyle name="Normal 113 2 2 3 3 2 2" xfId="28763"/>
    <cellStyle name="Normal 113 2 2 3 3 3" xfId="16022"/>
    <cellStyle name="Normal 113 2 2 3 3 3 2" xfId="32400"/>
    <cellStyle name="Normal 113 2 2 3 3 4" xfId="8742"/>
    <cellStyle name="Normal 113 2 2 3 3 4 2" xfId="25126"/>
    <cellStyle name="Normal 113 2 2 3 3 5" xfId="19673"/>
    <cellStyle name="Normal 113 2 2 3 4" xfId="6921"/>
    <cellStyle name="Normal 113 2 2 3 4 2" xfId="23305"/>
    <cellStyle name="Normal 113 2 2 3 5" xfId="10560"/>
    <cellStyle name="Normal 113 2 2 3 5 2" xfId="26942"/>
    <cellStyle name="Normal 113 2 2 3 6" xfId="14201"/>
    <cellStyle name="Normal 113 2 2 3 6 2" xfId="30579"/>
    <cellStyle name="Normal 113 2 2 3 7" xfId="5081"/>
    <cellStyle name="Normal 113 2 2 3 7 2" xfId="21490"/>
    <cellStyle name="Normal 113 2 2 3 8" xfId="17852"/>
    <cellStyle name="Normal 113 2 2 3 9" xfId="34219"/>
    <cellStyle name="Normal 113 2 2 4" xfId="1881"/>
    <cellStyle name="Normal 113 2 2 4 2" xfId="3704"/>
    <cellStyle name="Normal 113 2 2 4 2 2" xfId="12859"/>
    <cellStyle name="Normal 113 2 2 4 2 2 2" xfId="29241"/>
    <cellStyle name="Normal 113 2 2 4 2 3" xfId="16500"/>
    <cellStyle name="Normal 113 2 2 4 2 3 2" xfId="32878"/>
    <cellStyle name="Normal 113 2 2 4 2 4" xfId="9220"/>
    <cellStyle name="Normal 113 2 2 4 2 4 2" xfId="25604"/>
    <cellStyle name="Normal 113 2 2 4 2 5" xfId="20151"/>
    <cellStyle name="Normal 113 2 2 4 3" xfId="7399"/>
    <cellStyle name="Normal 113 2 2 4 3 2" xfId="23783"/>
    <cellStyle name="Normal 113 2 2 4 4" xfId="11038"/>
    <cellStyle name="Normal 113 2 2 4 4 2" xfId="27420"/>
    <cellStyle name="Normal 113 2 2 4 5" xfId="14679"/>
    <cellStyle name="Normal 113 2 2 4 5 2" xfId="31057"/>
    <cellStyle name="Normal 113 2 2 4 6" xfId="5559"/>
    <cellStyle name="Normal 113 2 2 4 6 2" xfId="21968"/>
    <cellStyle name="Normal 113 2 2 4 7" xfId="18330"/>
    <cellStyle name="Normal 113 2 2 4 8" xfId="34697"/>
    <cellStyle name="Normal 113 2 2 5" xfId="2616"/>
    <cellStyle name="Normal 113 2 2 5 2" xfId="11773"/>
    <cellStyle name="Normal 113 2 2 5 2 2" xfId="28155"/>
    <cellStyle name="Normal 113 2 2 5 3" xfId="15414"/>
    <cellStyle name="Normal 113 2 2 5 3 2" xfId="31792"/>
    <cellStyle name="Normal 113 2 2 5 4" xfId="8134"/>
    <cellStyle name="Normal 113 2 2 5 4 2" xfId="24518"/>
    <cellStyle name="Normal 113 2 2 5 5" xfId="19065"/>
    <cellStyle name="Normal 113 2 2 6" xfId="6491"/>
    <cellStyle name="Normal 113 2 2 6 2" xfId="22875"/>
    <cellStyle name="Normal 113 2 2 7" xfId="10130"/>
    <cellStyle name="Normal 113 2 2 7 2" xfId="26512"/>
    <cellStyle name="Normal 113 2 2 8" xfId="13771"/>
    <cellStyle name="Normal 113 2 2 8 2" xfId="30149"/>
    <cellStyle name="Normal 113 2 2 9" xfId="4651"/>
    <cellStyle name="Normal 113 2 2 9 2" xfId="21060"/>
    <cellStyle name="Normal 113 2 3" xfId="1085"/>
    <cellStyle name="Normal 113 2 3 2" xfId="1999"/>
    <cellStyle name="Normal 113 2 3 2 2" xfId="3822"/>
    <cellStyle name="Normal 113 2 3 2 2 2" xfId="12977"/>
    <cellStyle name="Normal 113 2 3 2 2 2 2" xfId="29359"/>
    <cellStyle name="Normal 113 2 3 2 2 3" xfId="16618"/>
    <cellStyle name="Normal 113 2 3 2 2 3 2" xfId="32996"/>
    <cellStyle name="Normal 113 2 3 2 2 4" xfId="9338"/>
    <cellStyle name="Normal 113 2 3 2 2 4 2" xfId="25722"/>
    <cellStyle name="Normal 113 2 3 2 2 5" xfId="20269"/>
    <cellStyle name="Normal 113 2 3 2 3" xfId="7517"/>
    <cellStyle name="Normal 113 2 3 2 3 2" xfId="23901"/>
    <cellStyle name="Normal 113 2 3 2 4" xfId="11156"/>
    <cellStyle name="Normal 113 2 3 2 4 2" xfId="27538"/>
    <cellStyle name="Normal 113 2 3 2 5" xfId="14797"/>
    <cellStyle name="Normal 113 2 3 2 5 2" xfId="31175"/>
    <cellStyle name="Normal 113 2 3 2 6" xfId="5677"/>
    <cellStyle name="Normal 113 2 3 2 6 2" xfId="22086"/>
    <cellStyle name="Normal 113 2 3 2 7" xfId="18448"/>
    <cellStyle name="Normal 113 2 3 2 8" xfId="34815"/>
    <cellStyle name="Normal 113 2 3 3" xfId="2914"/>
    <cellStyle name="Normal 113 2 3 3 2" xfId="12069"/>
    <cellStyle name="Normal 113 2 3 3 2 2" xfId="28451"/>
    <cellStyle name="Normal 113 2 3 3 3" xfId="15710"/>
    <cellStyle name="Normal 113 2 3 3 3 2" xfId="32088"/>
    <cellStyle name="Normal 113 2 3 3 4" xfId="8430"/>
    <cellStyle name="Normal 113 2 3 3 4 2" xfId="24814"/>
    <cellStyle name="Normal 113 2 3 3 5" xfId="19361"/>
    <cellStyle name="Normal 113 2 3 4" xfId="6609"/>
    <cellStyle name="Normal 113 2 3 4 2" xfId="22993"/>
    <cellStyle name="Normal 113 2 3 5" xfId="10248"/>
    <cellStyle name="Normal 113 2 3 5 2" xfId="26630"/>
    <cellStyle name="Normal 113 2 3 6" xfId="13889"/>
    <cellStyle name="Normal 113 2 3 6 2" xfId="30267"/>
    <cellStyle name="Normal 113 2 3 7" xfId="4769"/>
    <cellStyle name="Normal 113 2 3 7 2" xfId="21178"/>
    <cellStyle name="Normal 113 2 3 8" xfId="17540"/>
    <cellStyle name="Normal 113 2 3 9" xfId="33907"/>
    <cellStyle name="Normal 113 2 4" xfId="1396"/>
    <cellStyle name="Normal 113 2 4 2" xfId="2310"/>
    <cellStyle name="Normal 113 2 4 2 2" xfId="4133"/>
    <cellStyle name="Normal 113 2 4 2 2 2" xfId="13288"/>
    <cellStyle name="Normal 113 2 4 2 2 2 2" xfId="29670"/>
    <cellStyle name="Normal 113 2 4 2 2 3" xfId="16929"/>
    <cellStyle name="Normal 113 2 4 2 2 3 2" xfId="33307"/>
    <cellStyle name="Normal 113 2 4 2 2 4" xfId="9649"/>
    <cellStyle name="Normal 113 2 4 2 2 4 2" xfId="26033"/>
    <cellStyle name="Normal 113 2 4 2 2 5" xfId="20580"/>
    <cellStyle name="Normal 113 2 4 2 3" xfId="7828"/>
    <cellStyle name="Normal 113 2 4 2 3 2" xfId="24212"/>
    <cellStyle name="Normal 113 2 4 2 4" xfId="11467"/>
    <cellStyle name="Normal 113 2 4 2 4 2" xfId="27849"/>
    <cellStyle name="Normal 113 2 4 2 5" xfId="15108"/>
    <cellStyle name="Normal 113 2 4 2 5 2" xfId="31486"/>
    <cellStyle name="Normal 113 2 4 2 6" xfId="5988"/>
    <cellStyle name="Normal 113 2 4 2 6 2" xfId="22397"/>
    <cellStyle name="Normal 113 2 4 2 7" xfId="18759"/>
    <cellStyle name="Normal 113 2 4 2 8" xfId="35126"/>
    <cellStyle name="Normal 113 2 4 3" xfId="3225"/>
    <cellStyle name="Normal 113 2 4 3 2" xfId="12380"/>
    <cellStyle name="Normal 113 2 4 3 2 2" xfId="28762"/>
    <cellStyle name="Normal 113 2 4 3 3" xfId="16021"/>
    <cellStyle name="Normal 113 2 4 3 3 2" xfId="32399"/>
    <cellStyle name="Normal 113 2 4 3 4" xfId="8741"/>
    <cellStyle name="Normal 113 2 4 3 4 2" xfId="25125"/>
    <cellStyle name="Normal 113 2 4 3 5" xfId="19672"/>
    <cellStyle name="Normal 113 2 4 4" xfId="6920"/>
    <cellStyle name="Normal 113 2 4 4 2" xfId="23304"/>
    <cellStyle name="Normal 113 2 4 5" xfId="10559"/>
    <cellStyle name="Normal 113 2 4 5 2" xfId="26941"/>
    <cellStyle name="Normal 113 2 4 6" xfId="14200"/>
    <cellStyle name="Normal 113 2 4 6 2" xfId="30578"/>
    <cellStyle name="Normal 113 2 4 7" xfId="5080"/>
    <cellStyle name="Normal 113 2 4 7 2" xfId="21489"/>
    <cellStyle name="Normal 113 2 4 8" xfId="17851"/>
    <cellStyle name="Normal 113 2 4 9" xfId="34218"/>
    <cellStyle name="Normal 113 2 5" xfId="1734"/>
    <cellStyle name="Normal 113 2 5 2" xfId="3557"/>
    <cellStyle name="Normal 113 2 5 2 2" xfId="12712"/>
    <cellStyle name="Normal 113 2 5 2 2 2" xfId="29094"/>
    <cellStyle name="Normal 113 2 5 2 3" xfId="16353"/>
    <cellStyle name="Normal 113 2 5 2 3 2" xfId="32731"/>
    <cellStyle name="Normal 113 2 5 2 4" xfId="9073"/>
    <cellStyle name="Normal 113 2 5 2 4 2" xfId="25457"/>
    <cellStyle name="Normal 113 2 5 2 5" xfId="20004"/>
    <cellStyle name="Normal 113 2 5 3" xfId="7252"/>
    <cellStyle name="Normal 113 2 5 3 2" xfId="23636"/>
    <cellStyle name="Normal 113 2 5 4" xfId="10891"/>
    <cellStyle name="Normal 113 2 5 4 2" xfId="27273"/>
    <cellStyle name="Normal 113 2 5 5" xfId="14532"/>
    <cellStyle name="Normal 113 2 5 5 2" xfId="30910"/>
    <cellStyle name="Normal 113 2 5 6" xfId="5412"/>
    <cellStyle name="Normal 113 2 5 6 2" xfId="21821"/>
    <cellStyle name="Normal 113 2 5 7" xfId="18183"/>
    <cellStyle name="Normal 113 2 5 8" xfId="34550"/>
    <cellStyle name="Normal 113 2 6" xfId="2615"/>
    <cellStyle name="Normal 113 2 6 2" xfId="11772"/>
    <cellStyle name="Normal 113 2 6 2 2" xfId="28154"/>
    <cellStyle name="Normal 113 2 6 3" xfId="15413"/>
    <cellStyle name="Normal 113 2 6 3 2" xfId="31791"/>
    <cellStyle name="Normal 113 2 6 4" xfId="8133"/>
    <cellStyle name="Normal 113 2 6 4 2" xfId="24517"/>
    <cellStyle name="Normal 113 2 6 5" xfId="19064"/>
    <cellStyle name="Normal 113 2 7" xfId="6344"/>
    <cellStyle name="Normal 113 2 7 2" xfId="22728"/>
    <cellStyle name="Normal 113 2 8" xfId="9983"/>
    <cellStyle name="Normal 113 2 8 2" xfId="26365"/>
    <cellStyle name="Normal 113 2 9" xfId="13624"/>
    <cellStyle name="Normal 113 2 9 2" xfId="30002"/>
    <cellStyle name="Normal 113 3" xfId="886"/>
    <cellStyle name="Normal 113 3 10" xfId="17345"/>
    <cellStyle name="Normal 113 3 11" xfId="33612"/>
    <cellStyle name="Normal 113 3 2" xfId="1087"/>
    <cellStyle name="Normal 113 3 2 2" xfId="2001"/>
    <cellStyle name="Normal 113 3 2 2 2" xfId="3824"/>
    <cellStyle name="Normal 113 3 2 2 2 2" xfId="12979"/>
    <cellStyle name="Normal 113 3 2 2 2 2 2" xfId="29361"/>
    <cellStyle name="Normal 113 3 2 2 2 3" xfId="16620"/>
    <cellStyle name="Normal 113 3 2 2 2 3 2" xfId="32998"/>
    <cellStyle name="Normal 113 3 2 2 2 4" xfId="9340"/>
    <cellStyle name="Normal 113 3 2 2 2 4 2" xfId="25724"/>
    <cellStyle name="Normal 113 3 2 2 2 5" xfId="20271"/>
    <cellStyle name="Normal 113 3 2 2 3" xfId="7519"/>
    <cellStyle name="Normal 113 3 2 2 3 2" xfId="23903"/>
    <cellStyle name="Normal 113 3 2 2 4" xfId="11158"/>
    <cellStyle name="Normal 113 3 2 2 4 2" xfId="27540"/>
    <cellStyle name="Normal 113 3 2 2 5" xfId="14799"/>
    <cellStyle name="Normal 113 3 2 2 5 2" xfId="31177"/>
    <cellStyle name="Normal 113 3 2 2 6" xfId="5679"/>
    <cellStyle name="Normal 113 3 2 2 6 2" xfId="22088"/>
    <cellStyle name="Normal 113 3 2 2 7" xfId="18450"/>
    <cellStyle name="Normal 113 3 2 2 8" xfId="34817"/>
    <cellStyle name="Normal 113 3 2 3" xfId="2916"/>
    <cellStyle name="Normal 113 3 2 3 2" xfId="12071"/>
    <cellStyle name="Normal 113 3 2 3 2 2" xfId="28453"/>
    <cellStyle name="Normal 113 3 2 3 3" xfId="15712"/>
    <cellStyle name="Normal 113 3 2 3 3 2" xfId="32090"/>
    <cellStyle name="Normal 113 3 2 3 4" xfId="8432"/>
    <cellStyle name="Normal 113 3 2 3 4 2" xfId="24816"/>
    <cellStyle name="Normal 113 3 2 3 5" xfId="19363"/>
    <cellStyle name="Normal 113 3 2 4" xfId="6611"/>
    <cellStyle name="Normal 113 3 2 4 2" xfId="22995"/>
    <cellStyle name="Normal 113 3 2 5" xfId="10250"/>
    <cellStyle name="Normal 113 3 2 5 2" xfId="26632"/>
    <cellStyle name="Normal 113 3 2 6" xfId="13891"/>
    <cellStyle name="Normal 113 3 2 6 2" xfId="30269"/>
    <cellStyle name="Normal 113 3 2 7" xfId="4771"/>
    <cellStyle name="Normal 113 3 2 7 2" xfId="21180"/>
    <cellStyle name="Normal 113 3 2 8" xfId="17542"/>
    <cellStyle name="Normal 113 3 2 9" xfId="33909"/>
    <cellStyle name="Normal 113 3 3" xfId="1398"/>
    <cellStyle name="Normal 113 3 3 2" xfId="2312"/>
    <cellStyle name="Normal 113 3 3 2 2" xfId="4135"/>
    <cellStyle name="Normal 113 3 3 2 2 2" xfId="13290"/>
    <cellStyle name="Normal 113 3 3 2 2 2 2" xfId="29672"/>
    <cellStyle name="Normal 113 3 3 2 2 3" xfId="16931"/>
    <cellStyle name="Normal 113 3 3 2 2 3 2" xfId="33309"/>
    <cellStyle name="Normal 113 3 3 2 2 4" xfId="9651"/>
    <cellStyle name="Normal 113 3 3 2 2 4 2" xfId="26035"/>
    <cellStyle name="Normal 113 3 3 2 2 5" xfId="20582"/>
    <cellStyle name="Normal 113 3 3 2 3" xfId="7830"/>
    <cellStyle name="Normal 113 3 3 2 3 2" xfId="24214"/>
    <cellStyle name="Normal 113 3 3 2 4" xfId="11469"/>
    <cellStyle name="Normal 113 3 3 2 4 2" xfId="27851"/>
    <cellStyle name="Normal 113 3 3 2 5" xfId="15110"/>
    <cellStyle name="Normal 113 3 3 2 5 2" xfId="31488"/>
    <cellStyle name="Normal 113 3 3 2 6" xfId="5990"/>
    <cellStyle name="Normal 113 3 3 2 6 2" xfId="22399"/>
    <cellStyle name="Normal 113 3 3 2 7" xfId="18761"/>
    <cellStyle name="Normal 113 3 3 2 8" xfId="35128"/>
    <cellStyle name="Normal 113 3 3 3" xfId="3227"/>
    <cellStyle name="Normal 113 3 3 3 2" xfId="12382"/>
    <cellStyle name="Normal 113 3 3 3 2 2" xfId="28764"/>
    <cellStyle name="Normal 113 3 3 3 3" xfId="16023"/>
    <cellStyle name="Normal 113 3 3 3 3 2" xfId="32401"/>
    <cellStyle name="Normal 113 3 3 3 4" xfId="8743"/>
    <cellStyle name="Normal 113 3 3 3 4 2" xfId="25127"/>
    <cellStyle name="Normal 113 3 3 3 5" xfId="19674"/>
    <cellStyle name="Normal 113 3 3 4" xfId="6922"/>
    <cellStyle name="Normal 113 3 3 4 2" xfId="23306"/>
    <cellStyle name="Normal 113 3 3 5" xfId="10561"/>
    <cellStyle name="Normal 113 3 3 5 2" xfId="26943"/>
    <cellStyle name="Normal 113 3 3 6" xfId="14202"/>
    <cellStyle name="Normal 113 3 3 6 2" xfId="30580"/>
    <cellStyle name="Normal 113 3 3 7" xfId="5082"/>
    <cellStyle name="Normal 113 3 3 7 2" xfId="21491"/>
    <cellStyle name="Normal 113 3 3 8" xfId="17853"/>
    <cellStyle name="Normal 113 3 3 9" xfId="34220"/>
    <cellStyle name="Normal 113 3 4" xfId="1804"/>
    <cellStyle name="Normal 113 3 4 2" xfId="3627"/>
    <cellStyle name="Normal 113 3 4 2 2" xfId="12782"/>
    <cellStyle name="Normal 113 3 4 2 2 2" xfId="29164"/>
    <cellStyle name="Normal 113 3 4 2 3" xfId="16423"/>
    <cellStyle name="Normal 113 3 4 2 3 2" xfId="32801"/>
    <cellStyle name="Normal 113 3 4 2 4" xfId="9143"/>
    <cellStyle name="Normal 113 3 4 2 4 2" xfId="25527"/>
    <cellStyle name="Normal 113 3 4 2 5" xfId="20074"/>
    <cellStyle name="Normal 113 3 4 3" xfId="7322"/>
    <cellStyle name="Normal 113 3 4 3 2" xfId="23706"/>
    <cellStyle name="Normal 113 3 4 4" xfId="10961"/>
    <cellStyle name="Normal 113 3 4 4 2" xfId="27343"/>
    <cellStyle name="Normal 113 3 4 5" xfId="14602"/>
    <cellStyle name="Normal 113 3 4 5 2" xfId="30980"/>
    <cellStyle name="Normal 113 3 4 6" xfId="5482"/>
    <cellStyle name="Normal 113 3 4 6 2" xfId="21891"/>
    <cellStyle name="Normal 113 3 4 7" xfId="18253"/>
    <cellStyle name="Normal 113 3 4 8" xfId="34620"/>
    <cellStyle name="Normal 113 3 5" xfId="2617"/>
    <cellStyle name="Normal 113 3 5 2" xfId="11774"/>
    <cellStyle name="Normal 113 3 5 2 2" xfId="28156"/>
    <cellStyle name="Normal 113 3 5 3" xfId="15415"/>
    <cellStyle name="Normal 113 3 5 3 2" xfId="31793"/>
    <cellStyle name="Normal 113 3 5 4" xfId="8135"/>
    <cellStyle name="Normal 113 3 5 4 2" xfId="24519"/>
    <cellStyle name="Normal 113 3 5 5" xfId="19066"/>
    <cellStyle name="Normal 113 3 6" xfId="6414"/>
    <cellStyle name="Normal 113 3 6 2" xfId="22798"/>
    <cellStyle name="Normal 113 3 7" xfId="10053"/>
    <cellStyle name="Normal 113 3 7 2" xfId="26435"/>
    <cellStyle name="Normal 113 3 8" xfId="13694"/>
    <cellStyle name="Normal 113 3 8 2" xfId="30072"/>
    <cellStyle name="Normal 113 3 9" xfId="4574"/>
    <cellStyle name="Normal 113 3 9 2" xfId="20983"/>
    <cellStyle name="Normal 113 4" xfId="1084"/>
    <cellStyle name="Normal 113 4 2" xfId="1998"/>
    <cellStyle name="Normal 113 4 2 2" xfId="3821"/>
    <cellStyle name="Normal 113 4 2 2 2" xfId="12976"/>
    <cellStyle name="Normal 113 4 2 2 2 2" xfId="29358"/>
    <cellStyle name="Normal 113 4 2 2 3" xfId="16617"/>
    <cellStyle name="Normal 113 4 2 2 3 2" xfId="32995"/>
    <cellStyle name="Normal 113 4 2 2 4" xfId="9337"/>
    <cellStyle name="Normal 113 4 2 2 4 2" xfId="25721"/>
    <cellStyle name="Normal 113 4 2 2 5" xfId="20268"/>
    <cellStyle name="Normal 113 4 2 3" xfId="7516"/>
    <cellStyle name="Normal 113 4 2 3 2" xfId="23900"/>
    <cellStyle name="Normal 113 4 2 4" xfId="11155"/>
    <cellStyle name="Normal 113 4 2 4 2" xfId="27537"/>
    <cellStyle name="Normal 113 4 2 5" xfId="14796"/>
    <cellStyle name="Normal 113 4 2 5 2" xfId="31174"/>
    <cellStyle name="Normal 113 4 2 6" xfId="5676"/>
    <cellStyle name="Normal 113 4 2 6 2" xfId="22085"/>
    <cellStyle name="Normal 113 4 2 7" xfId="18447"/>
    <cellStyle name="Normal 113 4 2 8" xfId="34814"/>
    <cellStyle name="Normal 113 4 3" xfId="2913"/>
    <cellStyle name="Normal 113 4 3 2" xfId="12068"/>
    <cellStyle name="Normal 113 4 3 2 2" xfId="28450"/>
    <cellStyle name="Normal 113 4 3 3" xfId="15709"/>
    <cellStyle name="Normal 113 4 3 3 2" xfId="32087"/>
    <cellStyle name="Normal 113 4 3 4" xfId="8429"/>
    <cellStyle name="Normal 113 4 3 4 2" xfId="24813"/>
    <cellStyle name="Normal 113 4 3 5" xfId="19360"/>
    <cellStyle name="Normal 113 4 4" xfId="6608"/>
    <cellStyle name="Normal 113 4 4 2" xfId="22992"/>
    <cellStyle name="Normal 113 4 5" xfId="10247"/>
    <cellStyle name="Normal 113 4 5 2" xfId="26629"/>
    <cellStyle name="Normal 113 4 6" xfId="13888"/>
    <cellStyle name="Normal 113 4 6 2" xfId="30266"/>
    <cellStyle name="Normal 113 4 7" xfId="4768"/>
    <cellStyle name="Normal 113 4 7 2" xfId="21177"/>
    <cellStyle name="Normal 113 4 8" xfId="17539"/>
    <cellStyle name="Normal 113 4 9" xfId="33906"/>
    <cellStyle name="Normal 113 5" xfId="1395"/>
    <cellStyle name="Normal 113 5 2" xfId="2309"/>
    <cellStyle name="Normal 113 5 2 2" xfId="4132"/>
    <cellStyle name="Normal 113 5 2 2 2" xfId="13287"/>
    <cellStyle name="Normal 113 5 2 2 2 2" xfId="29669"/>
    <cellStyle name="Normal 113 5 2 2 3" xfId="16928"/>
    <cellStyle name="Normal 113 5 2 2 3 2" xfId="33306"/>
    <cellStyle name="Normal 113 5 2 2 4" xfId="9648"/>
    <cellStyle name="Normal 113 5 2 2 4 2" xfId="26032"/>
    <cellStyle name="Normal 113 5 2 2 5" xfId="20579"/>
    <cellStyle name="Normal 113 5 2 3" xfId="7827"/>
    <cellStyle name="Normal 113 5 2 3 2" xfId="24211"/>
    <cellStyle name="Normal 113 5 2 4" xfId="11466"/>
    <cellStyle name="Normal 113 5 2 4 2" xfId="27848"/>
    <cellStyle name="Normal 113 5 2 5" xfId="15107"/>
    <cellStyle name="Normal 113 5 2 5 2" xfId="31485"/>
    <cellStyle name="Normal 113 5 2 6" xfId="5987"/>
    <cellStyle name="Normal 113 5 2 6 2" xfId="22396"/>
    <cellStyle name="Normal 113 5 2 7" xfId="18758"/>
    <cellStyle name="Normal 113 5 2 8" xfId="35125"/>
    <cellStyle name="Normal 113 5 3" xfId="3224"/>
    <cellStyle name="Normal 113 5 3 2" xfId="12379"/>
    <cellStyle name="Normal 113 5 3 2 2" xfId="28761"/>
    <cellStyle name="Normal 113 5 3 3" xfId="16020"/>
    <cellStyle name="Normal 113 5 3 3 2" xfId="32398"/>
    <cellStyle name="Normal 113 5 3 4" xfId="8740"/>
    <cellStyle name="Normal 113 5 3 4 2" xfId="25124"/>
    <cellStyle name="Normal 113 5 3 5" xfId="19671"/>
    <cellStyle name="Normal 113 5 4" xfId="6919"/>
    <cellStyle name="Normal 113 5 4 2" xfId="23303"/>
    <cellStyle name="Normal 113 5 5" xfId="10558"/>
    <cellStyle name="Normal 113 5 5 2" xfId="26940"/>
    <cellStyle name="Normal 113 5 6" xfId="14199"/>
    <cellStyle name="Normal 113 5 6 2" xfId="30577"/>
    <cellStyle name="Normal 113 5 7" xfId="5079"/>
    <cellStyle name="Normal 113 5 7 2" xfId="21488"/>
    <cellStyle name="Normal 113 5 8" xfId="17850"/>
    <cellStyle name="Normal 113 5 9" xfId="34217"/>
    <cellStyle name="Normal 113 6" xfId="1657"/>
    <cellStyle name="Normal 113 6 2" xfId="3481"/>
    <cellStyle name="Normal 113 6 2 2" xfId="12636"/>
    <cellStyle name="Normal 113 6 2 2 2" xfId="29018"/>
    <cellStyle name="Normal 113 6 2 3" xfId="16277"/>
    <cellStyle name="Normal 113 6 2 3 2" xfId="32655"/>
    <cellStyle name="Normal 113 6 2 4" xfId="8997"/>
    <cellStyle name="Normal 113 6 2 4 2" xfId="25381"/>
    <cellStyle name="Normal 113 6 2 5" xfId="19928"/>
    <cellStyle name="Normal 113 6 3" xfId="7176"/>
    <cellStyle name="Normal 113 6 3 2" xfId="23560"/>
    <cellStyle name="Normal 113 6 4" xfId="10815"/>
    <cellStyle name="Normal 113 6 4 2" xfId="27197"/>
    <cellStyle name="Normal 113 6 5" xfId="14456"/>
    <cellStyle name="Normal 113 6 5 2" xfId="30834"/>
    <cellStyle name="Normal 113 6 6" xfId="5336"/>
    <cellStyle name="Normal 113 6 6 2" xfId="21745"/>
    <cellStyle name="Normal 113 6 7" xfId="18107"/>
    <cellStyle name="Normal 113 6 8" xfId="34474"/>
    <cellStyle name="Normal 113 7" xfId="2614"/>
    <cellStyle name="Normal 113 7 2" xfId="11771"/>
    <cellStyle name="Normal 113 7 2 2" xfId="28153"/>
    <cellStyle name="Normal 113 7 3" xfId="15412"/>
    <cellStyle name="Normal 113 7 3 2" xfId="31790"/>
    <cellStyle name="Normal 113 7 4" xfId="8132"/>
    <cellStyle name="Normal 113 7 4 2" xfId="24516"/>
    <cellStyle name="Normal 113 7 5" xfId="19063"/>
    <cellStyle name="Normal 113 8" xfId="6268"/>
    <cellStyle name="Normal 113 8 2" xfId="22652"/>
    <cellStyle name="Normal 113 9" xfId="9907"/>
    <cellStyle name="Normal 113 9 2" xfId="26289"/>
    <cellStyle name="Normal 114" xfId="276"/>
    <cellStyle name="Normal 114 10" xfId="13547"/>
    <cellStyle name="Normal 114 10 2" xfId="29927"/>
    <cellStyle name="Normal 114 11" xfId="4425"/>
    <cellStyle name="Normal 114 11 2" xfId="20838"/>
    <cellStyle name="Normal 114 12" xfId="17197"/>
    <cellStyle name="Normal 114 13" xfId="33613"/>
    <cellStyle name="Normal 114 2" xfId="806"/>
    <cellStyle name="Normal 114 2 10" xfId="4505"/>
    <cellStyle name="Normal 114 2 10 2" xfId="20914"/>
    <cellStyle name="Normal 114 2 11" xfId="17276"/>
    <cellStyle name="Normal 114 2 12" xfId="33614"/>
    <cellStyle name="Normal 114 2 2" xfId="965"/>
    <cellStyle name="Normal 114 2 2 10" xfId="17423"/>
    <cellStyle name="Normal 114 2 2 11" xfId="33615"/>
    <cellStyle name="Normal 114 2 2 2" xfId="1090"/>
    <cellStyle name="Normal 114 2 2 2 2" xfId="2004"/>
    <cellStyle name="Normal 114 2 2 2 2 2" xfId="3827"/>
    <cellStyle name="Normal 114 2 2 2 2 2 2" xfId="12982"/>
    <cellStyle name="Normal 114 2 2 2 2 2 2 2" xfId="29364"/>
    <cellStyle name="Normal 114 2 2 2 2 2 3" xfId="16623"/>
    <cellStyle name="Normal 114 2 2 2 2 2 3 2" xfId="33001"/>
    <cellStyle name="Normal 114 2 2 2 2 2 4" xfId="9343"/>
    <cellStyle name="Normal 114 2 2 2 2 2 4 2" xfId="25727"/>
    <cellStyle name="Normal 114 2 2 2 2 2 5" xfId="20274"/>
    <cellStyle name="Normal 114 2 2 2 2 3" xfId="7522"/>
    <cellStyle name="Normal 114 2 2 2 2 3 2" xfId="23906"/>
    <cellStyle name="Normal 114 2 2 2 2 4" xfId="11161"/>
    <cellStyle name="Normal 114 2 2 2 2 4 2" xfId="27543"/>
    <cellStyle name="Normal 114 2 2 2 2 5" xfId="14802"/>
    <cellStyle name="Normal 114 2 2 2 2 5 2" xfId="31180"/>
    <cellStyle name="Normal 114 2 2 2 2 6" xfId="5682"/>
    <cellStyle name="Normal 114 2 2 2 2 6 2" xfId="22091"/>
    <cellStyle name="Normal 114 2 2 2 2 7" xfId="18453"/>
    <cellStyle name="Normal 114 2 2 2 2 8" xfId="34820"/>
    <cellStyle name="Normal 114 2 2 2 3" xfId="2919"/>
    <cellStyle name="Normal 114 2 2 2 3 2" xfId="12074"/>
    <cellStyle name="Normal 114 2 2 2 3 2 2" xfId="28456"/>
    <cellStyle name="Normal 114 2 2 2 3 3" xfId="15715"/>
    <cellStyle name="Normal 114 2 2 2 3 3 2" xfId="32093"/>
    <cellStyle name="Normal 114 2 2 2 3 4" xfId="8435"/>
    <cellStyle name="Normal 114 2 2 2 3 4 2" xfId="24819"/>
    <cellStyle name="Normal 114 2 2 2 3 5" xfId="19366"/>
    <cellStyle name="Normal 114 2 2 2 4" xfId="6614"/>
    <cellStyle name="Normal 114 2 2 2 4 2" xfId="22998"/>
    <cellStyle name="Normal 114 2 2 2 5" xfId="10253"/>
    <cellStyle name="Normal 114 2 2 2 5 2" xfId="26635"/>
    <cellStyle name="Normal 114 2 2 2 6" xfId="13894"/>
    <cellStyle name="Normal 114 2 2 2 6 2" xfId="30272"/>
    <cellStyle name="Normal 114 2 2 2 7" xfId="4774"/>
    <cellStyle name="Normal 114 2 2 2 7 2" xfId="21183"/>
    <cellStyle name="Normal 114 2 2 2 8" xfId="17545"/>
    <cellStyle name="Normal 114 2 2 2 9" xfId="33912"/>
    <cellStyle name="Normal 114 2 2 3" xfId="1401"/>
    <cellStyle name="Normal 114 2 2 3 2" xfId="2315"/>
    <cellStyle name="Normal 114 2 2 3 2 2" xfId="4138"/>
    <cellStyle name="Normal 114 2 2 3 2 2 2" xfId="13293"/>
    <cellStyle name="Normal 114 2 2 3 2 2 2 2" xfId="29675"/>
    <cellStyle name="Normal 114 2 2 3 2 2 3" xfId="16934"/>
    <cellStyle name="Normal 114 2 2 3 2 2 3 2" xfId="33312"/>
    <cellStyle name="Normal 114 2 2 3 2 2 4" xfId="9654"/>
    <cellStyle name="Normal 114 2 2 3 2 2 4 2" xfId="26038"/>
    <cellStyle name="Normal 114 2 2 3 2 2 5" xfId="20585"/>
    <cellStyle name="Normal 114 2 2 3 2 3" xfId="7833"/>
    <cellStyle name="Normal 114 2 2 3 2 3 2" xfId="24217"/>
    <cellStyle name="Normal 114 2 2 3 2 4" xfId="11472"/>
    <cellStyle name="Normal 114 2 2 3 2 4 2" xfId="27854"/>
    <cellStyle name="Normal 114 2 2 3 2 5" xfId="15113"/>
    <cellStyle name="Normal 114 2 2 3 2 5 2" xfId="31491"/>
    <cellStyle name="Normal 114 2 2 3 2 6" xfId="5993"/>
    <cellStyle name="Normal 114 2 2 3 2 6 2" xfId="22402"/>
    <cellStyle name="Normal 114 2 2 3 2 7" xfId="18764"/>
    <cellStyle name="Normal 114 2 2 3 2 8" xfId="35131"/>
    <cellStyle name="Normal 114 2 2 3 3" xfId="3230"/>
    <cellStyle name="Normal 114 2 2 3 3 2" xfId="12385"/>
    <cellStyle name="Normal 114 2 2 3 3 2 2" xfId="28767"/>
    <cellStyle name="Normal 114 2 2 3 3 3" xfId="16026"/>
    <cellStyle name="Normal 114 2 2 3 3 3 2" xfId="32404"/>
    <cellStyle name="Normal 114 2 2 3 3 4" xfId="8746"/>
    <cellStyle name="Normal 114 2 2 3 3 4 2" xfId="25130"/>
    <cellStyle name="Normal 114 2 2 3 3 5" xfId="19677"/>
    <cellStyle name="Normal 114 2 2 3 4" xfId="6925"/>
    <cellStyle name="Normal 114 2 2 3 4 2" xfId="23309"/>
    <cellStyle name="Normal 114 2 2 3 5" xfId="10564"/>
    <cellStyle name="Normal 114 2 2 3 5 2" xfId="26946"/>
    <cellStyle name="Normal 114 2 2 3 6" xfId="14205"/>
    <cellStyle name="Normal 114 2 2 3 6 2" xfId="30583"/>
    <cellStyle name="Normal 114 2 2 3 7" xfId="5085"/>
    <cellStyle name="Normal 114 2 2 3 7 2" xfId="21494"/>
    <cellStyle name="Normal 114 2 2 3 8" xfId="17856"/>
    <cellStyle name="Normal 114 2 2 3 9" xfId="34223"/>
    <cellStyle name="Normal 114 2 2 4" xfId="1882"/>
    <cellStyle name="Normal 114 2 2 4 2" xfId="3705"/>
    <cellStyle name="Normal 114 2 2 4 2 2" xfId="12860"/>
    <cellStyle name="Normal 114 2 2 4 2 2 2" xfId="29242"/>
    <cellStyle name="Normal 114 2 2 4 2 3" xfId="16501"/>
    <cellStyle name="Normal 114 2 2 4 2 3 2" xfId="32879"/>
    <cellStyle name="Normal 114 2 2 4 2 4" xfId="9221"/>
    <cellStyle name="Normal 114 2 2 4 2 4 2" xfId="25605"/>
    <cellStyle name="Normal 114 2 2 4 2 5" xfId="20152"/>
    <cellStyle name="Normal 114 2 2 4 3" xfId="7400"/>
    <cellStyle name="Normal 114 2 2 4 3 2" xfId="23784"/>
    <cellStyle name="Normal 114 2 2 4 4" xfId="11039"/>
    <cellStyle name="Normal 114 2 2 4 4 2" xfId="27421"/>
    <cellStyle name="Normal 114 2 2 4 5" xfId="14680"/>
    <cellStyle name="Normal 114 2 2 4 5 2" xfId="31058"/>
    <cellStyle name="Normal 114 2 2 4 6" xfId="5560"/>
    <cellStyle name="Normal 114 2 2 4 6 2" xfId="21969"/>
    <cellStyle name="Normal 114 2 2 4 7" xfId="18331"/>
    <cellStyle name="Normal 114 2 2 4 8" xfId="34698"/>
    <cellStyle name="Normal 114 2 2 5" xfId="2620"/>
    <cellStyle name="Normal 114 2 2 5 2" xfId="11777"/>
    <cellStyle name="Normal 114 2 2 5 2 2" xfId="28159"/>
    <cellStyle name="Normal 114 2 2 5 3" xfId="15418"/>
    <cellStyle name="Normal 114 2 2 5 3 2" xfId="31796"/>
    <cellStyle name="Normal 114 2 2 5 4" xfId="8138"/>
    <cellStyle name="Normal 114 2 2 5 4 2" xfId="24522"/>
    <cellStyle name="Normal 114 2 2 5 5" xfId="19069"/>
    <cellStyle name="Normal 114 2 2 6" xfId="6492"/>
    <cellStyle name="Normal 114 2 2 6 2" xfId="22876"/>
    <cellStyle name="Normal 114 2 2 7" xfId="10131"/>
    <cellStyle name="Normal 114 2 2 7 2" xfId="26513"/>
    <cellStyle name="Normal 114 2 2 8" xfId="13772"/>
    <cellStyle name="Normal 114 2 2 8 2" xfId="30150"/>
    <cellStyle name="Normal 114 2 2 9" xfId="4652"/>
    <cellStyle name="Normal 114 2 2 9 2" xfId="21061"/>
    <cellStyle name="Normal 114 2 3" xfId="1089"/>
    <cellStyle name="Normal 114 2 3 2" xfId="2003"/>
    <cellStyle name="Normal 114 2 3 2 2" xfId="3826"/>
    <cellStyle name="Normal 114 2 3 2 2 2" xfId="12981"/>
    <cellStyle name="Normal 114 2 3 2 2 2 2" xfId="29363"/>
    <cellStyle name="Normal 114 2 3 2 2 3" xfId="16622"/>
    <cellStyle name="Normal 114 2 3 2 2 3 2" xfId="33000"/>
    <cellStyle name="Normal 114 2 3 2 2 4" xfId="9342"/>
    <cellStyle name="Normal 114 2 3 2 2 4 2" xfId="25726"/>
    <cellStyle name="Normal 114 2 3 2 2 5" xfId="20273"/>
    <cellStyle name="Normal 114 2 3 2 3" xfId="7521"/>
    <cellStyle name="Normal 114 2 3 2 3 2" xfId="23905"/>
    <cellStyle name="Normal 114 2 3 2 4" xfId="11160"/>
    <cellStyle name="Normal 114 2 3 2 4 2" xfId="27542"/>
    <cellStyle name="Normal 114 2 3 2 5" xfId="14801"/>
    <cellStyle name="Normal 114 2 3 2 5 2" xfId="31179"/>
    <cellStyle name="Normal 114 2 3 2 6" xfId="5681"/>
    <cellStyle name="Normal 114 2 3 2 6 2" xfId="22090"/>
    <cellStyle name="Normal 114 2 3 2 7" xfId="18452"/>
    <cellStyle name="Normal 114 2 3 2 8" xfId="34819"/>
    <cellStyle name="Normal 114 2 3 3" xfId="2918"/>
    <cellStyle name="Normal 114 2 3 3 2" xfId="12073"/>
    <cellStyle name="Normal 114 2 3 3 2 2" xfId="28455"/>
    <cellStyle name="Normal 114 2 3 3 3" xfId="15714"/>
    <cellStyle name="Normal 114 2 3 3 3 2" xfId="32092"/>
    <cellStyle name="Normal 114 2 3 3 4" xfId="8434"/>
    <cellStyle name="Normal 114 2 3 3 4 2" xfId="24818"/>
    <cellStyle name="Normal 114 2 3 3 5" xfId="19365"/>
    <cellStyle name="Normal 114 2 3 4" xfId="6613"/>
    <cellStyle name="Normal 114 2 3 4 2" xfId="22997"/>
    <cellStyle name="Normal 114 2 3 5" xfId="10252"/>
    <cellStyle name="Normal 114 2 3 5 2" xfId="26634"/>
    <cellStyle name="Normal 114 2 3 6" xfId="13893"/>
    <cellStyle name="Normal 114 2 3 6 2" xfId="30271"/>
    <cellStyle name="Normal 114 2 3 7" xfId="4773"/>
    <cellStyle name="Normal 114 2 3 7 2" xfId="21182"/>
    <cellStyle name="Normal 114 2 3 8" xfId="17544"/>
    <cellStyle name="Normal 114 2 3 9" xfId="33911"/>
    <cellStyle name="Normal 114 2 4" xfId="1400"/>
    <cellStyle name="Normal 114 2 4 2" xfId="2314"/>
    <cellStyle name="Normal 114 2 4 2 2" xfId="4137"/>
    <cellStyle name="Normal 114 2 4 2 2 2" xfId="13292"/>
    <cellStyle name="Normal 114 2 4 2 2 2 2" xfId="29674"/>
    <cellStyle name="Normal 114 2 4 2 2 3" xfId="16933"/>
    <cellStyle name="Normal 114 2 4 2 2 3 2" xfId="33311"/>
    <cellStyle name="Normal 114 2 4 2 2 4" xfId="9653"/>
    <cellStyle name="Normal 114 2 4 2 2 4 2" xfId="26037"/>
    <cellStyle name="Normal 114 2 4 2 2 5" xfId="20584"/>
    <cellStyle name="Normal 114 2 4 2 3" xfId="7832"/>
    <cellStyle name="Normal 114 2 4 2 3 2" xfId="24216"/>
    <cellStyle name="Normal 114 2 4 2 4" xfId="11471"/>
    <cellStyle name="Normal 114 2 4 2 4 2" xfId="27853"/>
    <cellStyle name="Normal 114 2 4 2 5" xfId="15112"/>
    <cellStyle name="Normal 114 2 4 2 5 2" xfId="31490"/>
    <cellStyle name="Normal 114 2 4 2 6" xfId="5992"/>
    <cellStyle name="Normal 114 2 4 2 6 2" xfId="22401"/>
    <cellStyle name="Normal 114 2 4 2 7" xfId="18763"/>
    <cellStyle name="Normal 114 2 4 2 8" xfId="35130"/>
    <cellStyle name="Normal 114 2 4 3" xfId="3229"/>
    <cellStyle name="Normal 114 2 4 3 2" xfId="12384"/>
    <cellStyle name="Normal 114 2 4 3 2 2" xfId="28766"/>
    <cellStyle name="Normal 114 2 4 3 3" xfId="16025"/>
    <cellStyle name="Normal 114 2 4 3 3 2" xfId="32403"/>
    <cellStyle name="Normal 114 2 4 3 4" xfId="8745"/>
    <cellStyle name="Normal 114 2 4 3 4 2" xfId="25129"/>
    <cellStyle name="Normal 114 2 4 3 5" xfId="19676"/>
    <cellStyle name="Normal 114 2 4 4" xfId="6924"/>
    <cellStyle name="Normal 114 2 4 4 2" xfId="23308"/>
    <cellStyle name="Normal 114 2 4 5" xfId="10563"/>
    <cellStyle name="Normal 114 2 4 5 2" xfId="26945"/>
    <cellStyle name="Normal 114 2 4 6" xfId="14204"/>
    <cellStyle name="Normal 114 2 4 6 2" xfId="30582"/>
    <cellStyle name="Normal 114 2 4 7" xfId="5084"/>
    <cellStyle name="Normal 114 2 4 7 2" xfId="21493"/>
    <cellStyle name="Normal 114 2 4 8" xfId="17855"/>
    <cellStyle name="Normal 114 2 4 9" xfId="34222"/>
    <cellStyle name="Normal 114 2 5" xfId="1735"/>
    <cellStyle name="Normal 114 2 5 2" xfId="3558"/>
    <cellStyle name="Normal 114 2 5 2 2" xfId="12713"/>
    <cellStyle name="Normal 114 2 5 2 2 2" xfId="29095"/>
    <cellStyle name="Normal 114 2 5 2 3" xfId="16354"/>
    <cellStyle name="Normal 114 2 5 2 3 2" xfId="32732"/>
    <cellStyle name="Normal 114 2 5 2 4" xfId="9074"/>
    <cellStyle name="Normal 114 2 5 2 4 2" xfId="25458"/>
    <cellStyle name="Normal 114 2 5 2 5" xfId="20005"/>
    <cellStyle name="Normal 114 2 5 3" xfId="7253"/>
    <cellStyle name="Normal 114 2 5 3 2" xfId="23637"/>
    <cellStyle name="Normal 114 2 5 4" xfId="10892"/>
    <cellStyle name="Normal 114 2 5 4 2" xfId="27274"/>
    <cellStyle name="Normal 114 2 5 5" xfId="14533"/>
    <cellStyle name="Normal 114 2 5 5 2" xfId="30911"/>
    <cellStyle name="Normal 114 2 5 6" xfId="5413"/>
    <cellStyle name="Normal 114 2 5 6 2" xfId="21822"/>
    <cellStyle name="Normal 114 2 5 7" xfId="18184"/>
    <cellStyle name="Normal 114 2 5 8" xfId="34551"/>
    <cellStyle name="Normal 114 2 6" xfId="2619"/>
    <cellStyle name="Normal 114 2 6 2" xfId="11776"/>
    <cellStyle name="Normal 114 2 6 2 2" xfId="28158"/>
    <cellStyle name="Normal 114 2 6 3" xfId="15417"/>
    <cellStyle name="Normal 114 2 6 3 2" xfId="31795"/>
    <cellStyle name="Normal 114 2 6 4" xfId="8137"/>
    <cellStyle name="Normal 114 2 6 4 2" xfId="24521"/>
    <cellStyle name="Normal 114 2 6 5" xfId="19068"/>
    <cellStyle name="Normal 114 2 7" xfId="6345"/>
    <cellStyle name="Normal 114 2 7 2" xfId="22729"/>
    <cellStyle name="Normal 114 2 8" xfId="9984"/>
    <cellStyle name="Normal 114 2 8 2" xfId="26366"/>
    <cellStyle name="Normal 114 2 9" xfId="13625"/>
    <cellStyle name="Normal 114 2 9 2" xfId="30003"/>
    <cellStyle name="Normal 114 3" xfId="887"/>
    <cellStyle name="Normal 114 3 10" xfId="17346"/>
    <cellStyle name="Normal 114 3 11" xfId="33616"/>
    <cellStyle name="Normal 114 3 2" xfId="1091"/>
    <cellStyle name="Normal 114 3 2 2" xfId="2005"/>
    <cellStyle name="Normal 114 3 2 2 2" xfId="3828"/>
    <cellStyle name="Normal 114 3 2 2 2 2" xfId="12983"/>
    <cellStyle name="Normal 114 3 2 2 2 2 2" xfId="29365"/>
    <cellStyle name="Normal 114 3 2 2 2 3" xfId="16624"/>
    <cellStyle name="Normal 114 3 2 2 2 3 2" xfId="33002"/>
    <cellStyle name="Normal 114 3 2 2 2 4" xfId="9344"/>
    <cellStyle name="Normal 114 3 2 2 2 4 2" xfId="25728"/>
    <cellStyle name="Normal 114 3 2 2 2 5" xfId="20275"/>
    <cellStyle name="Normal 114 3 2 2 3" xfId="7523"/>
    <cellStyle name="Normal 114 3 2 2 3 2" xfId="23907"/>
    <cellStyle name="Normal 114 3 2 2 4" xfId="11162"/>
    <cellStyle name="Normal 114 3 2 2 4 2" xfId="27544"/>
    <cellStyle name="Normal 114 3 2 2 5" xfId="14803"/>
    <cellStyle name="Normal 114 3 2 2 5 2" xfId="31181"/>
    <cellStyle name="Normal 114 3 2 2 6" xfId="5683"/>
    <cellStyle name="Normal 114 3 2 2 6 2" xfId="22092"/>
    <cellStyle name="Normal 114 3 2 2 7" xfId="18454"/>
    <cellStyle name="Normal 114 3 2 2 8" xfId="34821"/>
    <cellStyle name="Normal 114 3 2 3" xfId="2920"/>
    <cellStyle name="Normal 114 3 2 3 2" xfId="12075"/>
    <cellStyle name="Normal 114 3 2 3 2 2" xfId="28457"/>
    <cellStyle name="Normal 114 3 2 3 3" xfId="15716"/>
    <cellStyle name="Normal 114 3 2 3 3 2" xfId="32094"/>
    <cellStyle name="Normal 114 3 2 3 4" xfId="8436"/>
    <cellStyle name="Normal 114 3 2 3 4 2" xfId="24820"/>
    <cellStyle name="Normal 114 3 2 3 5" xfId="19367"/>
    <cellStyle name="Normal 114 3 2 4" xfId="6615"/>
    <cellStyle name="Normal 114 3 2 4 2" xfId="22999"/>
    <cellStyle name="Normal 114 3 2 5" xfId="10254"/>
    <cellStyle name="Normal 114 3 2 5 2" xfId="26636"/>
    <cellStyle name="Normal 114 3 2 6" xfId="13895"/>
    <cellStyle name="Normal 114 3 2 6 2" xfId="30273"/>
    <cellStyle name="Normal 114 3 2 7" xfId="4775"/>
    <cellStyle name="Normal 114 3 2 7 2" xfId="21184"/>
    <cellStyle name="Normal 114 3 2 8" xfId="17546"/>
    <cellStyle name="Normal 114 3 2 9" xfId="33913"/>
    <cellStyle name="Normal 114 3 3" xfId="1402"/>
    <cellStyle name="Normal 114 3 3 2" xfId="2316"/>
    <cellStyle name="Normal 114 3 3 2 2" xfId="4139"/>
    <cellStyle name="Normal 114 3 3 2 2 2" xfId="13294"/>
    <cellStyle name="Normal 114 3 3 2 2 2 2" xfId="29676"/>
    <cellStyle name="Normal 114 3 3 2 2 3" xfId="16935"/>
    <cellStyle name="Normal 114 3 3 2 2 3 2" xfId="33313"/>
    <cellStyle name="Normal 114 3 3 2 2 4" xfId="9655"/>
    <cellStyle name="Normal 114 3 3 2 2 4 2" xfId="26039"/>
    <cellStyle name="Normal 114 3 3 2 2 5" xfId="20586"/>
    <cellStyle name="Normal 114 3 3 2 3" xfId="7834"/>
    <cellStyle name="Normal 114 3 3 2 3 2" xfId="24218"/>
    <cellStyle name="Normal 114 3 3 2 4" xfId="11473"/>
    <cellStyle name="Normal 114 3 3 2 4 2" xfId="27855"/>
    <cellStyle name="Normal 114 3 3 2 5" xfId="15114"/>
    <cellStyle name="Normal 114 3 3 2 5 2" xfId="31492"/>
    <cellStyle name="Normal 114 3 3 2 6" xfId="5994"/>
    <cellStyle name="Normal 114 3 3 2 6 2" xfId="22403"/>
    <cellStyle name="Normal 114 3 3 2 7" xfId="18765"/>
    <cellStyle name="Normal 114 3 3 2 8" xfId="35132"/>
    <cellStyle name="Normal 114 3 3 3" xfId="3231"/>
    <cellStyle name="Normal 114 3 3 3 2" xfId="12386"/>
    <cellStyle name="Normal 114 3 3 3 2 2" xfId="28768"/>
    <cellStyle name="Normal 114 3 3 3 3" xfId="16027"/>
    <cellStyle name="Normal 114 3 3 3 3 2" xfId="32405"/>
    <cellStyle name="Normal 114 3 3 3 4" xfId="8747"/>
    <cellStyle name="Normal 114 3 3 3 4 2" xfId="25131"/>
    <cellStyle name="Normal 114 3 3 3 5" xfId="19678"/>
    <cellStyle name="Normal 114 3 3 4" xfId="6926"/>
    <cellStyle name="Normal 114 3 3 4 2" xfId="23310"/>
    <cellStyle name="Normal 114 3 3 5" xfId="10565"/>
    <cellStyle name="Normal 114 3 3 5 2" xfId="26947"/>
    <cellStyle name="Normal 114 3 3 6" xfId="14206"/>
    <cellStyle name="Normal 114 3 3 6 2" xfId="30584"/>
    <cellStyle name="Normal 114 3 3 7" xfId="5086"/>
    <cellStyle name="Normal 114 3 3 7 2" xfId="21495"/>
    <cellStyle name="Normal 114 3 3 8" xfId="17857"/>
    <cellStyle name="Normal 114 3 3 9" xfId="34224"/>
    <cellStyle name="Normal 114 3 4" xfId="1805"/>
    <cellStyle name="Normal 114 3 4 2" xfId="3628"/>
    <cellStyle name="Normal 114 3 4 2 2" xfId="12783"/>
    <cellStyle name="Normal 114 3 4 2 2 2" xfId="29165"/>
    <cellStyle name="Normal 114 3 4 2 3" xfId="16424"/>
    <cellStyle name="Normal 114 3 4 2 3 2" xfId="32802"/>
    <cellStyle name="Normal 114 3 4 2 4" xfId="9144"/>
    <cellStyle name="Normal 114 3 4 2 4 2" xfId="25528"/>
    <cellStyle name="Normal 114 3 4 2 5" xfId="20075"/>
    <cellStyle name="Normal 114 3 4 3" xfId="7323"/>
    <cellStyle name="Normal 114 3 4 3 2" xfId="23707"/>
    <cellStyle name="Normal 114 3 4 4" xfId="10962"/>
    <cellStyle name="Normal 114 3 4 4 2" xfId="27344"/>
    <cellStyle name="Normal 114 3 4 5" xfId="14603"/>
    <cellStyle name="Normal 114 3 4 5 2" xfId="30981"/>
    <cellStyle name="Normal 114 3 4 6" xfId="5483"/>
    <cellStyle name="Normal 114 3 4 6 2" xfId="21892"/>
    <cellStyle name="Normal 114 3 4 7" xfId="18254"/>
    <cellStyle name="Normal 114 3 4 8" xfId="34621"/>
    <cellStyle name="Normal 114 3 5" xfId="2621"/>
    <cellStyle name="Normal 114 3 5 2" xfId="11778"/>
    <cellStyle name="Normal 114 3 5 2 2" xfId="28160"/>
    <cellStyle name="Normal 114 3 5 3" xfId="15419"/>
    <cellStyle name="Normal 114 3 5 3 2" xfId="31797"/>
    <cellStyle name="Normal 114 3 5 4" xfId="8139"/>
    <cellStyle name="Normal 114 3 5 4 2" xfId="24523"/>
    <cellStyle name="Normal 114 3 5 5" xfId="19070"/>
    <cellStyle name="Normal 114 3 6" xfId="6415"/>
    <cellStyle name="Normal 114 3 6 2" xfId="22799"/>
    <cellStyle name="Normal 114 3 7" xfId="10054"/>
    <cellStyle name="Normal 114 3 7 2" xfId="26436"/>
    <cellStyle name="Normal 114 3 8" xfId="13695"/>
    <cellStyle name="Normal 114 3 8 2" xfId="30073"/>
    <cellStyle name="Normal 114 3 9" xfId="4575"/>
    <cellStyle name="Normal 114 3 9 2" xfId="20984"/>
    <cellStyle name="Normal 114 4" xfId="1088"/>
    <cellStyle name="Normal 114 4 2" xfId="2002"/>
    <cellStyle name="Normal 114 4 2 2" xfId="3825"/>
    <cellStyle name="Normal 114 4 2 2 2" xfId="12980"/>
    <cellStyle name="Normal 114 4 2 2 2 2" xfId="29362"/>
    <cellStyle name="Normal 114 4 2 2 3" xfId="16621"/>
    <cellStyle name="Normal 114 4 2 2 3 2" xfId="32999"/>
    <cellStyle name="Normal 114 4 2 2 4" xfId="9341"/>
    <cellStyle name="Normal 114 4 2 2 4 2" xfId="25725"/>
    <cellStyle name="Normal 114 4 2 2 5" xfId="20272"/>
    <cellStyle name="Normal 114 4 2 3" xfId="7520"/>
    <cellStyle name="Normal 114 4 2 3 2" xfId="23904"/>
    <cellStyle name="Normal 114 4 2 4" xfId="11159"/>
    <cellStyle name="Normal 114 4 2 4 2" xfId="27541"/>
    <cellStyle name="Normal 114 4 2 5" xfId="14800"/>
    <cellStyle name="Normal 114 4 2 5 2" xfId="31178"/>
    <cellStyle name="Normal 114 4 2 6" xfId="5680"/>
    <cellStyle name="Normal 114 4 2 6 2" xfId="22089"/>
    <cellStyle name="Normal 114 4 2 7" xfId="18451"/>
    <cellStyle name="Normal 114 4 2 8" xfId="34818"/>
    <cellStyle name="Normal 114 4 3" xfId="2917"/>
    <cellStyle name="Normal 114 4 3 2" xfId="12072"/>
    <cellStyle name="Normal 114 4 3 2 2" xfId="28454"/>
    <cellStyle name="Normal 114 4 3 3" xfId="15713"/>
    <cellStyle name="Normal 114 4 3 3 2" xfId="32091"/>
    <cellStyle name="Normal 114 4 3 4" xfId="8433"/>
    <cellStyle name="Normal 114 4 3 4 2" xfId="24817"/>
    <cellStyle name="Normal 114 4 3 5" xfId="19364"/>
    <cellStyle name="Normal 114 4 4" xfId="6612"/>
    <cellStyle name="Normal 114 4 4 2" xfId="22996"/>
    <cellStyle name="Normal 114 4 5" xfId="10251"/>
    <cellStyle name="Normal 114 4 5 2" xfId="26633"/>
    <cellStyle name="Normal 114 4 6" xfId="13892"/>
    <cellStyle name="Normal 114 4 6 2" xfId="30270"/>
    <cellStyle name="Normal 114 4 7" xfId="4772"/>
    <cellStyle name="Normal 114 4 7 2" xfId="21181"/>
    <cellStyle name="Normal 114 4 8" xfId="17543"/>
    <cellStyle name="Normal 114 4 9" xfId="33910"/>
    <cellStyle name="Normal 114 5" xfId="1399"/>
    <cellStyle name="Normal 114 5 2" xfId="2313"/>
    <cellStyle name="Normal 114 5 2 2" xfId="4136"/>
    <cellStyle name="Normal 114 5 2 2 2" xfId="13291"/>
    <cellStyle name="Normal 114 5 2 2 2 2" xfId="29673"/>
    <cellStyle name="Normal 114 5 2 2 3" xfId="16932"/>
    <cellStyle name="Normal 114 5 2 2 3 2" xfId="33310"/>
    <cellStyle name="Normal 114 5 2 2 4" xfId="9652"/>
    <cellStyle name="Normal 114 5 2 2 4 2" xfId="26036"/>
    <cellStyle name="Normal 114 5 2 2 5" xfId="20583"/>
    <cellStyle name="Normal 114 5 2 3" xfId="7831"/>
    <cellStyle name="Normal 114 5 2 3 2" xfId="24215"/>
    <cellStyle name="Normal 114 5 2 4" xfId="11470"/>
    <cellStyle name="Normal 114 5 2 4 2" xfId="27852"/>
    <cellStyle name="Normal 114 5 2 5" xfId="15111"/>
    <cellStyle name="Normal 114 5 2 5 2" xfId="31489"/>
    <cellStyle name="Normal 114 5 2 6" xfId="5991"/>
    <cellStyle name="Normal 114 5 2 6 2" xfId="22400"/>
    <cellStyle name="Normal 114 5 2 7" xfId="18762"/>
    <cellStyle name="Normal 114 5 2 8" xfId="35129"/>
    <cellStyle name="Normal 114 5 3" xfId="3228"/>
    <cellStyle name="Normal 114 5 3 2" xfId="12383"/>
    <cellStyle name="Normal 114 5 3 2 2" xfId="28765"/>
    <cellStyle name="Normal 114 5 3 3" xfId="16024"/>
    <cellStyle name="Normal 114 5 3 3 2" xfId="32402"/>
    <cellStyle name="Normal 114 5 3 4" xfId="8744"/>
    <cellStyle name="Normal 114 5 3 4 2" xfId="25128"/>
    <cellStyle name="Normal 114 5 3 5" xfId="19675"/>
    <cellStyle name="Normal 114 5 4" xfId="6923"/>
    <cellStyle name="Normal 114 5 4 2" xfId="23307"/>
    <cellStyle name="Normal 114 5 5" xfId="10562"/>
    <cellStyle name="Normal 114 5 5 2" xfId="26944"/>
    <cellStyle name="Normal 114 5 6" xfId="14203"/>
    <cellStyle name="Normal 114 5 6 2" xfId="30581"/>
    <cellStyle name="Normal 114 5 7" xfId="5083"/>
    <cellStyle name="Normal 114 5 7 2" xfId="21492"/>
    <cellStyle name="Normal 114 5 8" xfId="17854"/>
    <cellStyle name="Normal 114 5 9" xfId="34221"/>
    <cellStyle name="Normal 114 6" xfId="1658"/>
    <cellStyle name="Normal 114 6 2" xfId="3482"/>
    <cellStyle name="Normal 114 6 2 2" xfId="12637"/>
    <cellStyle name="Normal 114 6 2 2 2" xfId="29019"/>
    <cellStyle name="Normal 114 6 2 3" xfId="16278"/>
    <cellStyle name="Normal 114 6 2 3 2" xfId="32656"/>
    <cellStyle name="Normal 114 6 2 4" xfId="8998"/>
    <cellStyle name="Normal 114 6 2 4 2" xfId="25382"/>
    <cellStyle name="Normal 114 6 2 5" xfId="19929"/>
    <cellStyle name="Normal 114 6 3" xfId="7177"/>
    <cellStyle name="Normal 114 6 3 2" xfId="23561"/>
    <cellStyle name="Normal 114 6 4" xfId="10816"/>
    <cellStyle name="Normal 114 6 4 2" xfId="27198"/>
    <cellStyle name="Normal 114 6 5" xfId="14457"/>
    <cellStyle name="Normal 114 6 5 2" xfId="30835"/>
    <cellStyle name="Normal 114 6 6" xfId="5337"/>
    <cellStyle name="Normal 114 6 6 2" xfId="21746"/>
    <cellStyle name="Normal 114 6 7" xfId="18108"/>
    <cellStyle name="Normal 114 6 8" xfId="34475"/>
    <cellStyle name="Normal 114 7" xfId="2618"/>
    <cellStyle name="Normal 114 7 2" xfId="11775"/>
    <cellStyle name="Normal 114 7 2 2" xfId="28157"/>
    <cellStyle name="Normal 114 7 3" xfId="15416"/>
    <cellStyle name="Normal 114 7 3 2" xfId="31794"/>
    <cellStyle name="Normal 114 7 4" xfId="8136"/>
    <cellStyle name="Normal 114 7 4 2" xfId="24520"/>
    <cellStyle name="Normal 114 7 5" xfId="19067"/>
    <cellStyle name="Normal 114 8" xfId="6269"/>
    <cellStyle name="Normal 114 8 2" xfId="22653"/>
    <cellStyle name="Normal 114 9" xfId="9908"/>
    <cellStyle name="Normal 114 9 2" xfId="26290"/>
    <cellStyle name="Normal 115" xfId="661"/>
    <cellStyle name="Normal 115 10" xfId="13579"/>
    <cellStyle name="Normal 115 10 2" xfId="29957"/>
    <cellStyle name="Normal 115 11" xfId="4459"/>
    <cellStyle name="Normal 115 11 2" xfId="20868"/>
    <cellStyle name="Normal 115 12" xfId="17229"/>
    <cellStyle name="Normal 115 13" xfId="33617"/>
    <cellStyle name="Normal 115 2" xfId="840"/>
    <cellStyle name="Normal 115 2 10" xfId="4533"/>
    <cellStyle name="Normal 115 2 10 2" xfId="20942"/>
    <cellStyle name="Normal 115 2 11" xfId="17304"/>
    <cellStyle name="Normal 115 2 12" xfId="33618"/>
    <cellStyle name="Normal 115 2 2" xfId="993"/>
    <cellStyle name="Normal 115 2 2 10" xfId="17451"/>
    <cellStyle name="Normal 115 2 2 11" xfId="33619"/>
    <cellStyle name="Normal 115 2 2 2" xfId="1094"/>
    <cellStyle name="Normal 115 2 2 2 2" xfId="2008"/>
    <cellStyle name="Normal 115 2 2 2 2 2" xfId="3831"/>
    <cellStyle name="Normal 115 2 2 2 2 2 2" xfId="12986"/>
    <cellStyle name="Normal 115 2 2 2 2 2 2 2" xfId="29368"/>
    <cellStyle name="Normal 115 2 2 2 2 2 3" xfId="16627"/>
    <cellStyle name="Normal 115 2 2 2 2 2 3 2" xfId="33005"/>
    <cellStyle name="Normal 115 2 2 2 2 2 4" xfId="9347"/>
    <cellStyle name="Normal 115 2 2 2 2 2 4 2" xfId="25731"/>
    <cellStyle name="Normal 115 2 2 2 2 2 5" xfId="20278"/>
    <cellStyle name="Normal 115 2 2 2 2 3" xfId="7526"/>
    <cellStyle name="Normal 115 2 2 2 2 3 2" xfId="23910"/>
    <cellStyle name="Normal 115 2 2 2 2 4" xfId="11165"/>
    <cellStyle name="Normal 115 2 2 2 2 4 2" xfId="27547"/>
    <cellStyle name="Normal 115 2 2 2 2 5" xfId="14806"/>
    <cellStyle name="Normal 115 2 2 2 2 5 2" xfId="31184"/>
    <cellStyle name="Normal 115 2 2 2 2 6" xfId="5686"/>
    <cellStyle name="Normal 115 2 2 2 2 6 2" xfId="22095"/>
    <cellStyle name="Normal 115 2 2 2 2 7" xfId="18457"/>
    <cellStyle name="Normal 115 2 2 2 2 8" xfId="34824"/>
    <cellStyle name="Normal 115 2 2 2 3" xfId="2923"/>
    <cellStyle name="Normal 115 2 2 2 3 2" xfId="12078"/>
    <cellStyle name="Normal 115 2 2 2 3 2 2" xfId="28460"/>
    <cellStyle name="Normal 115 2 2 2 3 3" xfId="15719"/>
    <cellStyle name="Normal 115 2 2 2 3 3 2" xfId="32097"/>
    <cellStyle name="Normal 115 2 2 2 3 4" xfId="8439"/>
    <cellStyle name="Normal 115 2 2 2 3 4 2" xfId="24823"/>
    <cellStyle name="Normal 115 2 2 2 3 5" xfId="19370"/>
    <cellStyle name="Normal 115 2 2 2 4" xfId="6618"/>
    <cellStyle name="Normal 115 2 2 2 4 2" xfId="23002"/>
    <cellStyle name="Normal 115 2 2 2 5" xfId="10257"/>
    <cellStyle name="Normal 115 2 2 2 5 2" xfId="26639"/>
    <cellStyle name="Normal 115 2 2 2 6" xfId="13898"/>
    <cellStyle name="Normal 115 2 2 2 6 2" xfId="30276"/>
    <cellStyle name="Normal 115 2 2 2 7" xfId="4778"/>
    <cellStyle name="Normal 115 2 2 2 7 2" xfId="21187"/>
    <cellStyle name="Normal 115 2 2 2 8" xfId="17549"/>
    <cellStyle name="Normal 115 2 2 2 9" xfId="33916"/>
    <cellStyle name="Normal 115 2 2 3" xfId="1405"/>
    <cellStyle name="Normal 115 2 2 3 2" xfId="2319"/>
    <cellStyle name="Normal 115 2 2 3 2 2" xfId="4142"/>
    <cellStyle name="Normal 115 2 2 3 2 2 2" xfId="13297"/>
    <cellStyle name="Normal 115 2 2 3 2 2 2 2" xfId="29679"/>
    <cellStyle name="Normal 115 2 2 3 2 2 3" xfId="16938"/>
    <cellStyle name="Normal 115 2 2 3 2 2 3 2" xfId="33316"/>
    <cellStyle name="Normal 115 2 2 3 2 2 4" xfId="9658"/>
    <cellStyle name="Normal 115 2 2 3 2 2 4 2" xfId="26042"/>
    <cellStyle name="Normal 115 2 2 3 2 2 5" xfId="20589"/>
    <cellStyle name="Normal 115 2 2 3 2 3" xfId="7837"/>
    <cellStyle name="Normal 115 2 2 3 2 3 2" xfId="24221"/>
    <cellStyle name="Normal 115 2 2 3 2 4" xfId="11476"/>
    <cellStyle name="Normal 115 2 2 3 2 4 2" xfId="27858"/>
    <cellStyle name="Normal 115 2 2 3 2 5" xfId="15117"/>
    <cellStyle name="Normal 115 2 2 3 2 5 2" xfId="31495"/>
    <cellStyle name="Normal 115 2 2 3 2 6" xfId="5997"/>
    <cellStyle name="Normal 115 2 2 3 2 6 2" xfId="22406"/>
    <cellStyle name="Normal 115 2 2 3 2 7" xfId="18768"/>
    <cellStyle name="Normal 115 2 2 3 2 8" xfId="35135"/>
    <cellStyle name="Normal 115 2 2 3 3" xfId="3234"/>
    <cellStyle name="Normal 115 2 2 3 3 2" xfId="12389"/>
    <cellStyle name="Normal 115 2 2 3 3 2 2" xfId="28771"/>
    <cellStyle name="Normal 115 2 2 3 3 3" xfId="16030"/>
    <cellStyle name="Normal 115 2 2 3 3 3 2" xfId="32408"/>
    <cellStyle name="Normal 115 2 2 3 3 4" xfId="8750"/>
    <cellStyle name="Normal 115 2 2 3 3 4 2" xfId="25134"/>
    <cellStyle name="Normal 115 2 2 3 3 5" xfId="19681"/>
    <cellStyle name="Normal 115 2 2 3 4" xfId="6929"/>
    <cellStyle name="Normal 115 2 2 3 4 2" xfId="23313"/>
    <cellStyle name="Normal 115 2 2 3 5" xfId="10568"/>
    <cellStyle name="Normal 115 2 2 3 5 2" xfId="26950"/>
    <cellStyle name="Normal 115 2 2 3 6" xfId="14209"/>
    <cellStyle name="Normal 115 2 2 3 6 2" xfId="30587"/>
    <cellStyle name="Normal 115 2 2 3 7" xfId="5089"/>
    <cellStyle name="Normal 115 2 2 3 7 2" xfId="21498"/>
    <cellStyle name="Normal 115 2 2 3 8" xfId="17860"/>
    <cellStyle name="Normal 115 2 2 3 9" xfId="34227"/>
    <cellStyle name="Normal 115 2 2 4" xfId="1910"/>
    <cellStyle name="Normal 115 2 2 4 2" xfId="3733"/>
    <cellStyle name="Normal 115 2 2 4 2 2" xfId="12888"/>
    <cellStyle name="Normal 115 2 2 4 2 2 2" xfId="29270"/>
    <cellStyle name="Normal 115 2 2 4 2 3" xfId="16529"/>
    <cellStyle name="Normal 115 2 2 4 2 3 2" xfId="32907"/>
    <cellStyle name="Normal 115 2 2 4 2 4" xfId="9249"/>
    <cellStyle name="Normal 115 2 2 4 2 4 2" xfId="25633"/>
    <cellStyle name="Normal 115 2 2 4 2 5" xfId="20180"/>
    <cellStyle name="Normal 115 2 2 4 3" xfId="7428"/>
    <cellStyle name="Normal 115 2 2 4 3 2" xfId="23812"/>
    <cellStyle name="Normal 115 2 2 4 4" xfId="11067"/>
    <cellStyle name="Normal 115 2 2 4 4 2" xfId="27449"/>
    <cellStyle name="Normal 115 2 2 4 5" xfId="14708"/>
    <cellStyle name="Normal 115 2 2 4 5 2" xfId="31086"/>
    <cellStyle name="Normal 115 2 2 4 6" xfId="5588"/>
    <cellStyle name="Normal 115 2 2 4 6 2" xfId="21997"/>
    <cellStyle name="Normal 115 2 2 4 7" xfId="18359"/>
    <cellStyle name="Normal 115 2 2 4 8" xfId="34726"/>
    <cellStyle name="Normal 115 2 2 5" xfId="2624"/>
    <cellStyle name="Normal 115 2 2 5 2" xfId="11781"/>
    <cellStyle name="Normal 115 2 2 5 2 2" xfId="28163"/>
    <cellStyle name="Normal 115 2 2 5 3" xfId="15422"/>
    <cellStyle name="Normal 115 2 2 5 3 2" xfId="31800"/>
    <cellStyle name="Normal 115 2 2 5 4" xfId="8142"/>
    <cellStyle name="Normal 115 2 2 5 4 2" xfId="24526"/>
    <cellStyle name="Normal 115 2 2 5 5" xfId="19073"/>
    <cellStyle name="Normal 115 2 2 6" xfId="6520"/>
    <cellStyle name="Normal 115 2 2 6 2" xfId="22904"/>
    <cellStyle name="Normal 115 2 2 7" xfId="10159"/>
    <cellStyle name="Normal 115 2 2 7 2" xfId="26541"/>
    <cellStyle name="Normal 115 2 2 8" xfId="13800"/>
    <cellStyle name="Normal 115 2 2 8 2" xfId="30178"/>
    <cellStyle name="Normal 115 2 2 9" xfId="4680"/>
    <cellStyle name="Normal 115 2 2 9 2" xfId="21089"/>
    <cellStyle name="Normal 115 2 3" xfId="1093"/>
    <cellStyle name="Normal 115 2 3 2" xfId="2007"/>
    <cellStyle name="Normal 115 2 3 2 2" xfId="3830"/>
    <cellStyle name="Normal 115 2 3 2 2 2" xfId="12985"/>
    <cellStyle name="Normal 115 2 3 2 2 2 2" xfId="29367"/>
    <cellStyle name="Normal 115 2 3 2 2 3" xfId="16626"/>
    <cellStyle name="Normal 115 2 3 2 2 3 2" xfId="33004"/>
    <cellStyle name="Normal 115 2 3 2 2 4" xfId="9346"/>
    <cellStyle name="Normal 115 2 3 2 2 4 2" xfId="25730"/>
    <cellStyle name="Normal 115 2 3 2 2 5" xfId="20277"/>
    <cellStyle name="Normal 115 2 3 2 3" xfId="7525"/>
    <cellStyle name="Normal 115 2 3 2 3 2" xfId="23909"/>
    <cellStyle name="Normal 115 2 3 2 4" xfId="11164"/>
    <cellStyle name="Normal 115 2 3 2 4 2" xfId="27546"/>
    <cellStyle name="Normal 115 2 3 2 5" xfId="14805"/>
    <cellStyle name="Normal 115 2 3 2 5 2" xfId="31183"/>
    <cellStyle name="Normal 115 2 3 2 6" xfId="5685"/>
    <cellStyle name="Normal 115 2 3 2 6 2" xfId="22094"/>
    <cellStyle name="Normal 115 2 3 2 7" xfId="18456"/>
    <cellStyle name="Normal 115 2 3 2 8" xfId="34823"/>
    <cellStyle name="Normal 115 2 3 3" xfId="2922"/>
    <cellStyle name="Normal 115 2 3 3 2" xfId="12077"/>
    <cellStyle name="Normal 115 2 3 3 2 2" xfId="28459"/>
    <cellStyle name="Normal 115 2 3 3 3" xfId="15718"/>
    <cellStyle name="Normal 115 2 3 3 3 2" xfId="32096"/>
    <cellStyle name="Normal 115 2 3 3 4" xfId="8438"/>
    <cellStyle name="Normal 115 2 3 3 4 2" xfId="24822"/>
    <cellStyle name="Normal 115 2 3 3 5" xfId="19369"/>
    <cellStyle name="Normal 115 2 3 4" xfId="6617"/>
    <cellStyle name="Normal 115 2 3 4 2" xfId="23001"/>
    <cellStyle name="Normal 115 2 3 5" xfId="10256"/>
    <cellStyle name="Normal 115 2 3 5 2" xfId="26638"/>
    <cellStyle name="Normal 115 2 3 6" xfId="13897"/>
    <cellStyle name="Normal 115 2 3 6 2" xfId="30275"/>
    <cellStyle name="Normal 115 2 3 7" xfId="4777"/>
    <cellStyle name="Normal 115 2 3 7 2" xfId="21186"/>
    <cellStyle name="Normal 115 2 3 8" xfId="17548"/>
    <cellStyle name="Normal 115 2 3 9" xfId="33915"/>
    <cellStyle name="Normal 115 2 4" xfId="1404"/>
    <cellStyle name="Normal 115 2 4 2" xfId="2318"/>
    <cellStyle name="Normal 115 2 4 2 2" xfId="4141"/>
    <cellStyle name="Normal 115 2 4 2 2 2" xfId="13296"/>
    <cellStyle name="Normal 115 2 4 2 2 2 2" xfId="29678"/>
    <cellStyle name="Normal 115 2 4 2 2 3" xfId="16937"/>
    <cellStyle name="Normal 115 2 4 2 2 3 2" xfId="33315"/>
    <cellStyle name="Normal 115 2 4 2 2 4" xfId="9657"/>
    <cellStyle name="Normal 115 2 4 2 2 4 2" xfId="26041"/>
    <cellStyle name="Normal 115 2 4 2 2 5" xfId="20588"/>
    <cellStyle name="Normal 115 2 4 2 3" xfId="7836"/>
    <cellStyle name="Normal 115 2 4 2 3 2" xfId="24220"/>
    <cellStyle name="Normal 115 2 4 2 4" xfId="11475"/>
    <cellStyle name="Normal 115 2 4 2 4 2" xfId="27857"/>
    <cellStyle name="Normal 115 2 4 2 5" xfId="15116"/>
    <cellStyle name="Normal 115 2 4 2 5 2" xfId="31494"/>
    <cellStyle name="Normal 115 2 4 2 6" xfId="5996"/>
    <cellStyle name="Normal 115 2 4 2 6 2" xfId="22405"/>
    <cellStyle name="Normal 115 2 4 2 7" xfId="18767"/>
    <cellStyle name="Normal 115 2 4 2 8" xfId="35134"/>
    <cellStyle name="Normal 115 2 4 3" xfId="3233"/>
    <cellStyle name="Normal 115 2 4 3 2" xfId="12388"/>
    <cellStyle name="Normal 115 2 4 3 2 2" xfId="28770"/>
    <cellStyle name="Normal 115 2 4 3 3" xfId="16029"/>
    <cellStyle name="Normal 115 2 4 3 3 2" xfId="32407"/>
    <cellStyle name="Normal 115 2 4 3 4" xfId="8749"/>
    <cellStyle name="Normal 115 2 4 3 4 2" xfId="25133"/>
    <cellStyle name="Normal 115 2 4 3 5" xfId="19680"/>
    <cellStyle name="Normal 115 2 4 4" xfId="6928"/>
    <cellStyle name="Normal 115 2 4 4 2" xfId="23312"/>
    <cellStyle name="Normal 115 2 4 5" xfId="10567"/>
    <cellStyle name="Normal 115 2 4 5 2" xfId="26949"/>
    <cellStyle name="Normal 115 2 4 6" xfId="14208"/>
    <cellStyle name="Normal 115 2 4 6 2" xfId="30586"/>
    <cellStyle name="Normal 115 2 4 7" xfId="5088"/>
    <cellStyle name="Normal 115 2 4 7 2" xfId="21497"/>
    <cellStyle name="Normal 115 2 4 8" xfId="17859"/>
    <cellStyle name="Normal 115 2 4 9" xfId="34226"/>
    <cellStyle name="Normal 115 2 5" xfId="1763"/>
    <cellStyle name="Normal 115 2 5 2" xfId="3586"/>
    <cellStyle name="Normal 115 2 5 2 2" xfId="12741"/>
    <cellStyle name="Normal 115 2 5 2 2 2" xfId="29123"/>
    <cellStyle name="Normal 115 2 5 2 3" xfId="16382"/>
    <cellStyle name="Normal 115 2 5 2 3 2" xfId="32760"/>
    <cellStyle name="Normal 115 2 5 2 4" xfId="9102"/>
    <cellStyle name="Normal 115 2 5 2 4 2" xfId="25486"/>
    <cellStyle name="Normal 115 2 5 2 5" xfId="20033"/>
    <cellStyle name="Normal 115 2 5 3" xfId="7281"/>
    <cellStyle name="Normal 115 2 5 3 2" xfId="23665"/>
    <cellStyle name="Normal 115 2 5 4" xfId="10920"/>
    <cellStyle name="Normal 115 2 5 4 2" xfId="27302"/>
    <cellStyle name="Normal 115 2 5 5" xfId="14561"/>
    <cellStyle name="Normal 115 2 5 5 2" xfId="30939"/>
    <cellStyle name="Normal 115 2 5 6" xfId="5441"/>
    <cellStyle name="Normal 115 2 5 6 2" xfId="21850"/>
    <cellStyle name="Normal 115 2 5 7" xfId="18212"/>
    <cellStyle name="Normal 115 2 5 8" xfId="34579"/>
    <cellStyle name="Normal 115 2 6" xfId="2623"/>
    <cellStyle name="Normal 115 2 6 2" xfId="11780"/>
    <cellStyle name="Normal 115 2 6 2 2" xfId="28162"/>
    <cellStyle name="Normal 115 2 6 3" xfId="15421"/>
    <cellStyle name="Normal 115 2 6 3 2" xfId="31799"/>
    <cellStyle name="Normal 115 2 6 4" xfId="8141"/>
    <cellStyle name="Normal 115 2 6 4 2" xfId="24525"/>
    <cellStyle name="Normal 115 2 6 5" xfId="19072"/>
    <cellStyle name="Normal 115 2 7" xfId="6373"/>
    <cellStyle name="Normal 115 2 7 2" xfId="22757"/>
    <cellStyle name="Normal 115 2 8" xfId="10012"/>
    <cellStyle name="Normal 115 2 8 2" xfId="26394"/>
    <cellStyle name="Normal 115 2 9" xfId="13653"/>
    <cellStyle name="Normal 115 2 9 2" xfId="30031"/>
    <cellStyle name="Normal 115 3" xfId="919"/>
    <cellStyle name="Normal 115 3 10" xfId="17377"/>
    <cellStyle name="Normal 115 3 11" xfId="33620"/>
    <cellStyle name="Normal 115 3 2" xfId="1095"/>
    <cellStyle name="Normal 115 3 2 2" xfId="2009"/>
    <cellStyle name="Normal 115 3 2 2 2" xfId="3832"/>
    <cellStyle name="Normal 115 3 2 2 2 2" xfId="12987"/>
    <cellStyle name="Normal 115 3 2 2 2 2 2" xfId="29369"/>
    <cellStyle name="Normal 115 3 2 2 2 3" xfId="16628"/>
    <cellStyle name="Normal 115 3 2 2 2 3 2" xfId="33006"/>
    <cellStyle name="Normal 115 3 2 2 2 4" xfId="9348"/>
    <cellStyle name="Normal 115 3 2 2 2 4 2" xfId="25732"/>
    <cellStyle name="Normal 115 3 2 2 2 5" xfId="20279"/>
    <cellStyle name="Normal 115 3 2 2 3" xfId="7527"/>
    <cellStyle name="Normal 115 3 2 2 3 2" xfId="23911"/>
    <cellStyle name="Normal 115 3 2 2 4" xfId="11166"/>
    <cellStyle name="Normal 115 3 2 2 4 2" xfId="27548"/>
    <cellStyle name="Normal 115 3 2 2 5" xfId="14807"/>
    <cellStyle name="Normal 115 3 2 2 5 2" xfId="31185"/>
    <cellStyle name="Normal 115 3 2 2 6" xfId="5687"/>
    <cellStyle name="Normal 115 3 2 2 6 2" xfId="22096"/>
    <cellStyle name="Normal 115 3 2 2 7" xfId="18458"/>
    <cellStyle name="Normal 115 3 2 2 8" xfId="34825"/>
    <cellStyle name="Normal 115 3 2 3" xfId="2924"/>
    <cellStyle name="Normal 115 3 2 3 2" xfId="12079"/>
    <cellStyle name="Normal 115 3 2 3 2 2" xfId="28461"/>
    <cellStyle name="Normal 115 3 2 3 3" xfId="15720"/>
    <cellStyle name="Normal 115 3 2 3 3 2" xfId="32098"/>
    <cellStyle name="Normal 115 3 2 3 4" xfId="8440"/>
    <cellStyle name="Normal 115 3 2 3 4 2" xfId="24824"/>
    <cellStyle name="Normal 115 3 2 3 5" xfId="19371"/>
    <cellStyle name="Normal 115 3 2 4" xfId="6619"/>
    <cellStyle name="Normal 115 3 2 4 2" xfId="23003"/>
    <cellStyle name="Normal 115 3 2 5" xfId="10258"/>
    <cellStyle name="Normal 115 3 2 5 2" xfId="26640"/>
    <cellStyle name="Normal 115 3 2 6" xfId="13899"/>
    <cellStyle name="Normal 115 3 2 6 2" xfId="30277"/>
    <cellStyle name="Normal 115 3 2 7" xfId="4779"/>
    <cellStyle name="Normal 115 3 2 7 2" xfId="21188"/>
    <cellStyle name="Normal 115 3 2 8" xfId="17550"/>
    <cellStyle name="Normal 115 3 2 9" xfId="33917"/>
    <cellStyle name="Normal 115 3 3" xfId="1406"/>
    <cellStyle name="Normal 115 3 3 2" xfId="2320"/>
    <cellStyle name="Normal 115 3 3 2 2" xfId="4143"/>
    <cellStyle name="Normal 115 3 3 2 2 2" xfId="13298"/>
    <cellStyle name="Normal 115 3 3 2 2 2 2" xfId="29680"/>
    <cellStyle name="Normal 115 3 3 2 2 3" xfId="16939"/>
    <cellStyle name="Normal 115 3 3 2 2 3 2" xfId="33317"/>
    <cellStyle name="Normal 115 3 3 2 2 4" xfId="9659"/>
    <cellStyle name="Normal 115 3 3 2 2 4 2" xfId="26043"/>
    <cellStyle name="Normal 115 3 3 2 2 5" xfId="20590"/>
    <cellStyle name="Normal 115 3 3 2 3" xfId="7838"/>
    <cellStyle name="Normal 115 3 3 2 3 2" xfId="24222"/>
    <cellStyle name="Normal 115 3 3 2 4" xfId="11477"/>
    <cellStyle name="Normal 115 3 3 2 4 2" xfId="27859"/>
    <cellStyle name="Normal 115 3 3 2 5" xfId="15118"/>
    <cellStyle name="Normal 115 3 3 2 5 2" xfId="31496"/>
    <cellStyle name="Normal 115 3 3 2 6" xfId="5998"/>
    <cellStyle name="Normal 115 3 3 2 6 2" xfId="22407"/>
    <cellStyle name="Normal 115 3 3 2 7" xfId="18769"/>
    <cellStyle name="Normal 115 3 3 2 8" xfId="35136"/>
    <cellStyle name="Normal 115 3 3 3" xfId="3235"/>
    <cellStyle name="Normal 115 3 3 3 2" xfId="12390"/>
    <cellStyle name="Normal 115 3 3 3 2 2" xfId="28772"/>
    <cellStyle name="Normal 115 3 3 3 3" xfId="16031"/>
    <cellStyle name="Normal 115 3 3 3 3 2" xfId="32409"/>
    <cellStyle name="Normal 115 3 3 3 4" xfId="8751"/>
    <cellStyle name="Normal 115 3 3 3 4 2" xfId="25135"/>
    <cellStyle name="Normal 115 3 3 3 5" xfId="19682"/>
    <cellStyle name="Normal 115 3 3 4" xfId="6930"/>
    <cellStyle name="Normal 115 3 3 4 2" xfId="23314"/>
    <cellStyle name="Normal 115 3 3 5" xfId="10569"/>
    <cellStyle name="Normal 115 3 3 5 2" xfId="26951"/>
    <cellStyle name="Normal 115 3 3 6" xfId="14210"/>
    <cellStyle name="Normal 115 3 3 6 2" xfId="30588"/>
    <cellStyle name="Normal 115 3 3 7" xfId="5090"/>
    <cellStyle name="Normal 115 3 3 7 2" xfId="21499"/>
    <cellStyle name="Normal 115 3 3 8" xfId="17861"/>
    <cellStyle name="Normal 115 3 3 9" xfId="34228"/>
    <cellStyle name="Normal 115 3 4" xfId="1836"/>
    <cellStyle name="Normal 115 3 4 2" xfId="3659"/>
    <cellStyle name="Normal 115 3 4 2 2" xfId="12814"/>
    <cellStyle name="Normal 115 3 4 2 2 2" xfId="29196"/>
    <cellStyle name="Normal 115 3 4 2 3" xfId="16455"/>
    <cellStyle name="Normal 115 3 4 2 3 2" xfId="32833"/>
    <cellStyle name="Normal 115 3 4 2 4" xfId="9175"/>
    <cellStyle name="Normal 115 3 4 2 4 2" xfId="25559"/>
    <cellStyle name="Normal 115 3 4 2 5" xfId="20106"/>
    <cellStyle name="Normal 115 3 4 3" xfId="7354"/>
    <cellStyle name="Normal 115 3 4 3 2" xfId="23738"/>
    <cellStyle name="Normal 115 3 4 4" xfId="10993"/>
    <cellStyle name="Normal 115 3 4 4 2" xfId="27375"/>
    <cellStyle name="Normal 115 3 4 5" xfId="14634"/>
    <cellStyle name="Normal 115 3 4 5 2" xfId="31012"/>
    <cellStyle name="Normal 115 3 4 6" xfId="5514"/>
    <cellStyle name="Normal 115 3 4 6 2" xfId="21923"/>
    <cellStyle name="Normal 115 3 4 7" xfId="18285"/>
    <cellStyle name="Normal 115 3 4 8" xfId="34652"/>
    <cellStyle name="Normal 115 3 5" xfId="2625"/>
    <cellStyle name="Normal 115 3 5 2" xfId="11782"/>
    <cellStyle name="Normal 115 3 5 2 2" xfId="28164"/>
    <cellStyle name="Normal 115 3 5 3" xfId="15423"/>
    <cellStyle name="Normal 115 3 5 3 2" xfId="31801"/>
    <cellStyle name="Normal 115 3 5 4" xfId="8143"/>
    <cellStyle name="Normal 115 3 5 4 2" xfId="24527"/>
    <cellStyle name="Normal 115 3 5 5" xfId="19074"/>
    <cellStyle name="Normal 115 3 6" xfId="6446"/>
    <cellStyle name="Normal 115 3 6 2" xfId="22830"/>
    <cellStyle name="Normal 115 3 7" xfId="10085"/>
    <cellStyle name="Normal 115 3 7 2" xfId="26467"/>
    <cellStyle name="Normal 115 3 8" xfId="13726"/>
    <cellStyle name="Normal 115 3 8 2" xfId="30104"/>
    <cellStyle name="Normal 115 3 9" xfId="4606"/>
    <cellStyle name="Normal 115 3 9 2" xfId="21015"/>
    <cellStyle name="Normal 115 4" xfId="1092"/>
    <cellStyle name="Normal 115 4 2" xfId="2006"/>
    <cellStyle name="Normal 115 4 2 2" xfId="3829"/>
    <cellStyle name="Normal 115 4 2 2 2" xfId="12984"/>
    <cellStyle name="Normal 115 4 2 2 2 2" xfId="29366"/>
    <cellStyle name="Normal 115 4 2 2 3" xfId="16625"/>
    <cellStyle name="Normal 115 4 2 2 3 2" xfId="33003"/>
    <cellStyle name="Normal 115 4 2 2 4" xfId="9345"/>
    <cellStyle name="Normal 115 4 2 2 4 2" xfId="25729"/>
    <cellStyle name="Normal 115 4 2 2 5" xfId="20276"/>
    <cellStyle name="Normal 115 4 2 3" xfId="7524"/>
    <cellStyle name="Normal 115 4 2 3 2" xfId="23908"/>
    <cellStyle name="Normal 115 4 2 4" xfId="11163"/>
    <cellStyle name="Normal 115 4 2 4 2" xfId="27545"/>
    <cellStyle name="Normal 115 4 2 5" xfId="14804"/>
    <cellStyle name="Normal 115 4 2 5 2" xfId="31182"/>
    <cellStyle name="Normal 115 4 2 6" xfId="5684"/>
    <cellStyle name="Normal 115 4 2 6 2" xfId="22093"/>
    <cellStyle name="Normal 115 4 2 7" xfId="18455"/>
    <cellStyle name="Normal 115 4 2 8" xfId="34822"/>
    <cellStyle name="Normal 115 4 3" xfId="2921"/>
    <cellStyle name="Normal 115 4 3 2" xfId="12076"/>
    <cellStyle name="Normal 115 4 3 2 2" xfId="28458"/>
    <cellStyle name="Normal 115 4 3 3" xfId="15717"/>
    <cellStyle name="Normal 115 4 3 3 2" xfId="32095"/>
    <cellStyle name="Normal 115 4 3 4" xfId="8437"/>
    <cellStyle name="Normal 115 4 3 4 2" xfId="24821"/>
    <cellStyle name="Normal 115 4 3 5" xfId="19368"/>
    <cellStyle name="Normal 115 4 4" xfId="6616"/>
    <cellStyle name="Normal 115 4 4 2" xfId="23000"/>
    <cellStyle name="Normal 115 4 5" xfId="10255"/>
    <cellStyle name="Normal 115 4 5 2" xfId="26637"/>
    <cellStyle name="Normal 115 4 6" xfId="13896"/>
    <cellStyle name="Normal 115 4 6 2" xfId="30274"/>
    <cellStyle name="Normal 115 4 7" xfId="4776"/>
    <cellStyle name="Normal 115 4 7 2" xfId="21185"/>
    <cellStyle name="Normal 115 4 8" xfId="17547"/>
    <cellStyle name="Normal 115 4 9" xfId="33914"/>
    <cellStyle name="Normal 115 5" xfId="1403"/>
    <cellStyle name="Normal 115 5 2" xfId="2317"/>
    <cellStyle name="Normal 115 5 2 2" xfId="4140"/>
    <cellStyle name="Normal 115 5 2 2 2" xfId="13295"/>
    <cellStyle name="Normal 115 5 2 2 2 2" xfId="29677"/>
    <cellStyle name="Normal 115 5 2 2 3" xfId="16936"/>
    <cellStyle name="Normal 115 5 2 2 3 2" xfId="33314"/>
    <cellStyle name="Normal 115 5 2 2 4" xfId="9656"/>
    <cellStyle name="Normal 115 5 2 2 4 2" xfId="26040"/>
    <cellStyle name="Normal 115 5 2 2 5" xfId="20587"/>
    <cellStyle name="Normal 115 5 2 3" xfId="7835"/>
    <cellStyle name="Normal 115 5 2 3 2" xfId="24219"/>
    <cellStyle name="Normal 115 5 2 4" xfId="11474"/>
    <cellStyle name="Normal 115 5 2 4 2" xfId="27856"/>
    <cellStyle name="Normal 115 5 2 5" xfId="15115"/>
    <cellStyle name="Normal 115 5 2 5 2" xfId="31493"/>
    <cellStyle name="Normal 115 5 2 6" xfId="5995"/>
    <cellStyle name="Normal 115 5 2 6 2" xfId="22404"/>
    <cellStyle name="Normal 115 5 2 7" xfId="18766"/>
    <cellStyle name="Normal 115 5 2 8" xfId="35133"/>
    <cellStyle name="Normal 115 5 3" xfId="3232"/>
    <cellStyle name="Normal 115 5 3 2" xfId="12387"/>
    <cellStyle name="Normal 115 5 3 2 2" xfId="28769"/>
    <cellStyle name="Normal 115 5 3 3" xfId="16028"/>
    <cellStyle name="Normal 115 5 3 3 2" xfId="32406"/>
    <cellStyle name="Normal 115 5 3 4" xfId="8748"/>
    <cellStyle name="Normal 115 5 3 4 2" xfId="25132"/>
    <cellStyle name="Normal 115 5 3 5" xfId="19679"/>
    <cellStyle name="Normal 115 5 4" xfId="6927"/>
    <cellStyle name="Normal 115 5 4 2" xfId="23311"/>
    <cellStyle name="Normal 115 5 5" xfId="10566"/>
    <cellStyle name="Normal 115 5 5 2" xfId="26948"/>
    <cellStyle name="Normal 115 5 6" xfId="14207"/>
    <cellStyle name="Normal 115 5 6 2" xfId="30585"/>
    <cellStyle name="Normal 115 5 7" xfId="5087"/>
    <cellStyle name="Normal 115 5 7 2" xfId="21496"/>
    <cellStyle name="Normal 115 5 8" xfId="17858"/>
    <cellStyle name="Normal 115 5 9" xfId="34225"/>
    <cellStyle name="Normal 115 6" xfId="1689"/>
    <cellStyle name="Normal 115 6 2" xfId="3512"/>
    <cellStyle name="Normal 115 6 2 2" xfId="12667"/>
    <cellStyle name="Normal 115 6 2 2 2" xfId="29049"/>
    <cellStyle name="Normal 115 6 2 3" xfId="16308"/>
    <cellStyle name="Normal 115 6 2 3 2" xfId="32686"/>
    <cellStyle name="Normal 115 6 2 4" xfId="9028"/>
    <cellStyle name="Normal 115 6 2 4 2" xfId="25412"/>
    <cellStyle name="Normal 115 6 2 5" xfId="19959"/>
    <cellStyle name="Normal 115 6 3" xfId="7207"/>
    <cellStyle name="Normal 115 6 3 2" xfId="23591"/>
    <cellStyle name="Normal 115 6 4" xfId="10846"/>
    <cellStyle name="Normal 115 6 4 2" xfId="27228"/>
    <cellStyle name="Normal 115 6 5" xfId="14487"/>
    <cellStyle name="Normal 115 6 5 2" xfId="30865"/>
    <cellStyle name="Normal 115 6 6" xfId="5367"/>
    <cellStyle name="Normal 115 6 6 2" xfId="21776"/>
    <cellStyle name="Normal 115 6 7" xfId="18138"/>
    <cellStyle name="Normal 115 6 8" xfId="34505"/>
    <cellStyle name="Normal 115 7" xfId="2622"/>
    <cellStyle name="Normal 115 7 2" xfId="11779"/>
    <cellStyle name="Normal 115 7 2 2" xfId="28161"/>
    <cellStyle name="Normal 115 7 3" xfId="15420"/>
    <cellStyle name="Normal 115 7 3 2" xfId="31798"/>
    <cellStyle name="Normal 115 7 4" xfId="8140"/>
    <cellStyle name="Normal 115 7 4 2" xfId="24524"/>
    <cellStyle name="Normal 115 7 5" xfId="19071"/>
    <cellStyle name="Normal 115 8" xfId="6299"/>
    <cellStyle name="Normal 115 8 2" xfId="22683"/>
    <cellStyle name="Normal 115 9" xfId="9938"/>
    <cellStyle name="Normal 115 9 2" xfId="26320"/>
    <cellStyle name="Normal 116" xfId="664"/>
    <cellStyle name="Normal 116 10" xfId="13580"/>
    <cellStyle name="Normal 116 10 2" xfId="29958"/>
    <cellStyle name="Normal 116 11" xfId="4460"/>
    <cellStyle name="Normal 116 11 2" xfId="20869"/>
    <cellStyle name="Normal 116 12" xfId="17230"/>
    <cellStyle name="Normal 116 13" xfId="33621"/>
    <cellStyle name="Normal 116 2" xfId="841"/>
    <cellStyle name="Normal 116 2 10" xfId="4534"/>
    <cellStyle name="Normal 116 2 10 2" xfId="20943"/>
    <cellStyle name="Normal 116 2 11" xfId="17305"/>
    <cellStyle name="Normal 116 2 12" xfId="33622"/>
    <cellStyle name="Normal 116 2 2" xfId="994"/>
    <cellStyle name="Normal 116 2 2 10" xfId="17452"/>
    <cellStyle name="Normal 116 2 2 11" xfId="33623"/>
    <cellStyle name="Normal 116 2 2 2" xfId="1098"/>
    <cellStyle name="Normal 116 2 2 2 2" xfId="2012"/>
    <cellStyle name="Normal 116 2 2 2 2 2" xfId="3835"/>
    <cellStyle name="Normal 116 2 2 2 2 2 2" xfId="12990"/>
    <cellStyle name="Normal 116 2 2 2 2 2 2 2" xfId="29372"/>
    <cellStyle name="Normal 116 2 2 2 2 2 3" xfId="16631"/>
    <cellStyle name="Normal 116 2 2 2 2 2 3 2" xfId="33009"/>
    <cellStyle name="Normal 116 2 2 2 2 2 4" xfId="9351"/>
    <cellStyle name="Normal 116 2 2 2 2 2 4 2" xfId="25735"/>
    <cellStyle name="Normal 116 2 2 2 2 2 5" xfId="20282"/>
    <cellStyle name="Normal 116 2 2 2 2 3" xfId="7530"/>
    <cellStyle name="Normal 116 2 2 2 2 3 2" xfId="23914"/>
    <cellStyle name="Normal 116 2 2 2 2 4" xfId="11169"/>
    <cellStyle name="Normal 116 2 2 2 2 4 2" xfId="27551"/>
    <cellStyle name="Normal 116 2 2 2 2 5" xfId="14810"/>
    <cellStyle name="Normal 116 2 2 2 2 5 2" xfId="31188"/>
    <cellStyle name="Normal 116 2 2 2 2 6" xfId="5690"/>
    <cellStyle name="Normal 116 2 2 2 2 6 2" xfId="22099"/>
    <cellStyle name="Normal 116 2 2 2 2 7" xfId="18461"/>
    <cellStyle name="Normal 116 2 2 2 2 8" xfId="34828"/>
    <cellStyle name="Normal 116 2 2 2 3" xfId="2927"/>
    <cellStyle name="Normal 116 2 2 2 3 2" xfId="12082"/>
    <cellStyle name="Normal 116 2 2 2 3 2 2" xfId="28464"/>
    <cellStyle name="Normal 116 2 2 2 3 3" xfId="15723"/>
    <cellStyle name="Normal 116 2 2 2 3 3 2" xfId="32101"/>
    <cellStyle name="Normal 116 2 2 2 3 4" xfId="8443"/>
    <cellStyle name="Normal 116 2 2 2 3 4 2" xfId="24827"/>
    <cellStyle name="Normal 116 2 2 2 3 5" xfId="19374"/>
    <cellStyle name="Normal 116 2 2 2 4" xfId="6622"/>
    <cellStyle name="Normal 116 2 2 2 4 2" xfId="23006"/>
    <cellStyle name="Normal 116 2 2 2 5" xfId="10261"/>
    <cellStyle name="Normal 116 2 2 2 5 2" xfId="26643"/>
    <cellStyle name="Normal 116 2 2 2 6" xfId="13902"/>
    <cellStyle name="Normal 116 2 2 2 6 2" xfId="30280"/>
    <cellStyle name="Normal 116 2 2 2 7" xfId="4782"/>
    <cellStyle name="Normal 116 2 2 2 7 2" xfId="21191"/>
    <cellStyle name="Normal 116 2 2 2 8" xfId="17553"/>
    <cellStyle name="Normal 116 2 2 2 9" xfId="33920"/>
    <cellStyle name="Normal 116 2 2 3" xfId="1409"/>
    <cellStyle name="Normal 116 2 2 3 2" xfId="2323"/>
    <cellStyle name="Normal 116 2 2 3 2 2" xfId="4146"/>
    <cellStyle name="Normal 116 2 2 3 2 2 2" xfId="13301"/>
    <cellStyle name="Normal 116 2 2 3 2 2 2 2" xfId="29683"/>
    <cellStyle name="Normal 116 2 2 3 2 2 3" xfId="16942"/>
    <cellStyle name="Normal 116 2 2 3 2 2 3 2" xfId="33320"/>
    <cellStyle name="Normal 116 2 2 3 2 2 4" xfId="9662"/>
    <cellStyle name="Normal 116 2 2 3 2 2 4 2" xfId="26046"/>
    <cellStyle name="Normal 116 2 2 3 2 2 5" xfId="20593"/>
    <cellStyle name="Normal 116 2 2 3 2 3" xfId="7841"/>
    <cellStyle name="Normal 116 2 2 3 2 3 2" xfId="24225"/>
    <cellStyle name="Normal 116 2 2 3 2 4" xfId="11480"/>
    <cellStyle name="Normal 116 2 2 3 2 4 2" xfId="27862"/>
    <cellStyle name="Normal 116 2 2 3 2 5" xfId="15121"/>
    <cellStyle name="Normal 116 2 2 3 2 5 2" xfId="31499"/>
    <cellStyle name="Normal 116 2 2 3 2 6" xfId="6001"/>
    <cellStyle name="Normal 116 2 2 3 2 6 2" xfId="22410"/>
    <cellStyle name="Normal 116 2 2 3 2 7" xfId="18772"/>
    <cellStyle name="Normal 116 2 2 3 2 8" xfId="35139"/>
    <cellStyle name="Normal 116 2 2 3 3" xfId="3238"/>
    <cellStyle name="Normal 116 2 2 3 3 2" xfId="12393"/>
    <cellStyle name="Normal 116 2 2 3 3 2 2" xfId="28775"/>
    <cellStyle name="Normal 116 2 2 3 3 3" xfId="16034"/>
    <cellStyle name="Normal 116 2 2 3 3 3 2" xfId="32412"/>
    <cellStyle name="Normal 116 2 2 3 3 4" xfId="8754"/>
    <cellStyle name="Normal 116 2 2 3 3 4 2" xfId="25138"/>
    <cellStyle name="Normal 116 2 2 3 3 5" xfId="19685"/>
    <cellStyle name="Normal 116 2 2 3 4" xfId="6933"/>
    <cellStyle name="Normal 116 2 2 3 4 2" xfId="23317"/>
    <cellStyle name="Normal 116 2 2 3 5" xfId="10572"/>
    <cellStyle name="Normal 116 2 2 3 5 2" xfId="26954"/>
    <cellStyle name="Normal 116 2 2 3 6" xfId="14213"/>
    <cellStyle name="Normal 116 2 2 3 6 2" xfId="30591"/>
    <cellStyle name="Normal 116 2 2 3 7" xfId="5093"/>
    <cellStyle name="Normal 116 2 2 3 7 2" xfId="21502"/>
    <cellStyle name="Normal 116 2 2 3 8" xfId="17864"/>
    <cellStyle name="Normal 116 2 2 3 9" xfId="34231"/>
    <cellStyle name="Normal 116 2 2 4" xfId="1911"/>
    <cellStyle name="Normal 116 2 2 4 2" xfId="3734"/>
    <cellStyle name="Normal 116 2 2 4 2 2" xfId="12889"/>
    <cellStyle name="Normal 116 2 2 4 2 2 2" xfId="29271"/>
    <cellStyle name="Normal 116 2 2 4 2 3" xfId="16530"/>
    <cellStyle name="Normal 116 2 2 4 2 3 2" xfId="32908"/>
    <cellStyle name="Normal 116 2 2 4 2 4" xfId="9250"/>
    <cellStyle name="Normal 116 2 2 4 2 4 2" xfId="25634"/>
    <cellStyle name="Normal 116 2 2 4 2 5" xfId="20181"/>
    <cellStyle name="Normal 116 2 2 4 3" xfId="7429"/>
    <cellStyle name="Normal 116 2 2 4 3 2" xfId="23813"/>
    <cellStyle name="Normal 116 2 2 4 4" xfId="11068"/>
    <cellStyle name="Normal 116 2 2 4 4 2" xfId="27450"/>
    <cellStyle name="Normal 116 2 2 4 5" xfId="14709"/>
    <cellStyle name="Normal 116 2 2 4 5 2" xfId="31087"/>
    <cellStyle name="Normal 116 2 2 4 6" xfId="5589"/>
    <cellStyle name="Normal 116 2 2 4 6 2" xfId="21998"/>
    <cellStyle name="Normal 116 2 2 4 7" xfId="18360"/>
    <cellStyle name="Normal 116 2 2 4 8" xfId="34727"/>
    <cellStyle name="Normal 116 2 2 5" xfId="2628"/>
    <cellStyle name="Normal 116 2 2 5 2" xfId="11785"/>
    <cellStyle name="Normal 116 2 2 5 2 2" xfId="28167"/>
    <cellStyle name="Normal 116 2 2 5 3" xfId="15426"/>
    <cellStyle name="Normal 116 2 2 5 3 2" xfId="31804"/>
    <cellStyle name="Normal 116 2 2 5 4" xfId="8146"/>
    <cellStyle name="Normal 116 2 2 5 4 2" xfId="24530"/>
    <cellStyle name="Normal 116 2 2 5 5" xfId="19077"/>
    <cellStyle name="Normal 116 2 2 6" xfId="6521"/>
    <cellStyle name="Normal 116 2 2 6 2" xfId="22905"/>
    <cellStyle name="Normal 116 2 2 7" xfId="10160"/>
    <cellStyle name="Normal 116 2 2 7 2" xfId="26542"/>
    <cellStyle name="Normal 116 2 2 8" xfId="13801"/>
    <cellStyle name="Normal 116 2 2 8 2" xfId="30179"/>
    <cellStyle name="Normal 116 2 2 9" xfId="4681"/>
    <cellStyle name="Normal 116 2 2 9 2" xfId="21090"/>
    <cellStyle name="Normal 116 2 3" xfId="1097"/>
    <cellStyle name="Normal 116 2 3 2" xfId="2011"/>
    <cellStyle name="Normal 116 2 3 2 2" xfId="3834"/>
    <cellStyle name="Normal 116 2 3 2 2 2" xfId="12989"/>
    <cellStyle name="Normal 116 2 3 2 2 2 2" xfId="29371"/>
    <cellStyle name="Normal 116 2 3 2 2 3" xfId="16630"/>
    <cellStyle name="Normal 116 2 3 2 2 3 2" xfId="33008"/>
    <cellStyle name="Normal 116 2 3 2 2 4" xfId="9350"/>
    <cellStyle name="Normal 116 2 3 2 2 4 2" xfId="25734"/>
    <cellStyle name="Normal 116 2 3 2 2 5" xfId="20281"/>
    <cellStyle name="Normal 116 2 3 2 3" xfId="7529"/>
    <cellStyle name="Normal 116 2 3 2 3 2" xfId="23913"/>
    <cellStyle name="Normal 116 2 3 2 4" xfId="11168"/>
    <cellStyle name="Normal 116 2 3 2 4 2" xfId="27550"/>
    <cellStyle name="Normal 116 2 3 2 5" xfId="14809"/>
    <cellStyle name="Normal 116 2 3 2 5 2" xfId="31187"/>
    <cellStyle name="Normal 116 2 3 2 6" xfId="5689"/>
    <cellStyle name="Normal 116 2 3 2 6 2" xfId="22098"/>
    <cellStyle name="Normal 116 2 3 2 7" xfId="18460"/>
    <cellStyle name="Normal 116 2 3 2 8" xfId="34827"/>
    <cellStyle name="Normal 116 2 3 3" xfId="2926"/>
    <cellStyle name="Normal 116 2 3 3 2" xfId="12081"/>
    <cellStyle name="Normal 116 2 3 3 2 2" xfId="28463"/>
    <cellStyle name="Normal 116 2 3 3 3" xfId="15722"/>
    <cellStyle name="Normal 116 2 3 3 3 2" xfId="32100"/>
    <cellStyle name="Normal 116 2 3 3 4" xfId="8442"/>
    <cellStyle name="Normal 116 2 3 3 4 2" xfId="24826"/>
    <cellStyle name="Normal 116 2 3 3 5" xfId="19373"/>
    <cellStyle name="Normal 116 2 3 4" xfId="6621"/>
    <cellStyle name="Normal 116 2 3 4 2" xfId="23005"/>
    <cellStyle name="Normal 116 2 3 5" xfId="10260"/>
    <cellStyle name="Normal 116 2 3 5 2" xfId="26642"/>
    <cellStyle name="Normal 116 2 3 6" xfId="13901"/>
    <cellStyle name="Normal 116 2 3 6 2" xfId="30279"/>
    <cellStyle name="Normal 116 2 3 7" xfId="4781"/>
    <cellStyle name="Normal 116 2 3 7 2" xfId="21190"/>
    <cellStyle name="Normal 116 2 3 8" xfId="17552"/>
    <cellStyle name="Normal 116 2 3 9" xfId="33919"/>
    <cellStyle name="Normal 116 2 4" xfId="1408"/>
    <cellStyle name="Normal 116 2 4 2" xfId="2322"/>
    <cellStyle name="Normal 116 2 4 2 2" xfId="4145"/>
    <cellStyle name="Normal 116 2 4 2 2 2" xfId="13300"/>
    <cellStyle name="Normal 116 2 4 2 2 2 2" xfId="29682"/>
    <cellStyle name="Normal 116 2 4 2 2 3" xfId="16941"/>
    <cellStyle name="Normal 116 2 4 2 2 3 2" xfId="33319"/>
    <cellStyle name="Normal 116 2 4 2 2 4" xfId="9661"/>
    <cellStyle name="Normal 116 2 4 2 2 4 2" xfId="26045"/>
    <cellStyle name="Normal 116 2 4 2 2 5" xfId="20592"/>
    <cellStyle name="Normal 116 2 4 2 3" xfId="7840"/>
    <cellStyle name="Normal 116 2 4 2 3 2" xfId="24224"/>
    <cellStyle name="Normal 116 2 4 2 4" xfId="11479"/>
    <cellStyle name="Normal 116 2 4 2 4 2" xfId="27861"/>
    <cellStyle name="Normal 116 2 4 2 5" xfId="15120"/>
    <cellStyle name="Normal 116 2 4 2 5 2" xfId="31498"/>
    <cellStyle name="Normal 116 2 4 2 6" xfId="6000"/>
    <cellStyle name="Normal 116 2 4 2 6 2" xfId="22409"/>
    <cellStyle name="Normal 116 2 4 2 7" xfId="18771"/>
    <cellStyle name="Normal 116 2 4 2 8" xfId="35138"/>
    <cellStyle name="Normal 116 2 4 3" xfId="3237"/>
    <cellStyle name="Normal 116 2 4 3 2" xfId="12392"/>
    <cellStyle name="Normal 116 2 4 3 2 2" xfId="28774"/>
    <cellStyle name="Normal 116 2 4 3 3" xfId="16033"/>
    <cellStyle name="Normal 116 2 4 3 3 2" xfId="32411"/>
    <cellStyle name="Normal 116 2 4 3 4" xfId="8753"/>
    <cellStyle name="Normal 116 2 4 3 4 2" xfId="25137"/>
    <cellStyle name="Normal 116 2 4 3 5" xfId="19684"/>
    <cellStyle name="Normal 116 2 4 4" xfId="6932"/>
    <cellStyle name="Normal 116 2 4 4 2" xfId="23316"/>
    <cellStyle name="Normal 116 2 4 5" xfId="10571"/>
    <cellStyle name="Normal 116 2 4 5 2" xfId="26953"/>
    <cellStyle name="Normal 116 2 4 6" xfId="14212"/>
    <cellStyle name="Normal 116 2 4 6 2" xfId="30590"/>
    <cellStyle name="Normal 116 2 4 7" xfId="5092"/>
    <cellStyle name="Normal 116 2 4 7 2" xfId="21501"/>
    <cellStyle name="Normal 116 2 4 8" xfId="17863"/>
    <cellStyle name="Normal 116 2 4 9" xfId="34230"/>
    <cellStyle name="Normal 116 2 5" xfId="1764"/>
    <cellStyle name="Normal 116 2 5 2" xfId="3587"/>
    <cellStyle name="Normal 116 2 5 2 2" xfId="12742"/>
    <cellStyle name="Normal 116 2 5 2 2 2" xfId="29124"/>
    <cellStyle name="Normal 116 2 5 2 3" xfId="16383"/>
    <cellStyle name="Normal 116 2 5 2 3 2" xfId="32761"/>
    <cellStyle name="Normal 116 2 5 2 4" xfId="9103"/>
    <cellStyle name="Normal 116 2 5 2 4 2" xfId="25487"/>
    <cellStyle name="Normal 116 2 5 2 5" xfId="20034"/>
    <cellStyle name="Normal 116 2 5 3" xfId="7282"/>
    <cellStyle name="Normal 116 2 5 3 2" xfId="23666"/>
    <cellStyle name="Normal 116 2 5 4" xfId="10921"/>
    <cellStyle name="Normal 116 2 5 4 2" xfId="27303"/>
    <cellStyle name="Normal 116 2 5 5" xfId="14562"/>
    <cellStyle name="Normal 116 2 5 5 2" xfId="30940"/>
    <cellStyle name="Normal 116 2 5 6" xfId="5442"/>
    <cellStyle name="Normal 116 2 5 6 2" xfId="21851"/>
    <cellStyle name="Normal 116 2 5 7" xfId="18213"/>
    <cellStyle name="Normal 116 2 5 8" xfId="34580"/>
    <cellStyle name="Normal 116 2 6" xfId="2627"/>
    <cellStyle name="Normal 116 2 6 2" xfId="11784"/>
    <cellStyle name="Normal 116 2 6 2 2" xfId="28166"/>
    <cellStyle name="Normal 116 2 6 3" xfId="15425"/>
    <cellStyle name="Normal 116 2 6 3 2" xfId="31803"/>
    <cellStyle name="Normal 116 2 6 4" xfId="8145"/>
    <cellStyle name="Normal 116 2 6 4 2" xfId="24529"/>
    <cellStyle name="Normal 116 2 6 5" xfId="19076"/>
    <cellStyle name="Normal 116 2 7" xfId="6374"/>
    <cellStyle name="Normal 116 2 7 2" xfId="22758"/>
    <cellStyle name="Normal 116 2 8" xfId="10013"/>
    <cellStyle name="Normal 116 2 8 2" xfId="26395"/>
    <cellStyle name="Normal 116 2 9" xfId="13654"/>
    <cellStyle name="Normal 116 2 9 2" xfId="30032"/>
    <cellStyle name="Normal 116 3" xfId="920"/>
    <cellStyle name="Normal 116 3 10" xfId="17378"/>
    <cellStyle name="Normal 116 3 11" xfId="33624"/>
    <cellStyle name="Normal 116 3 2" xfId="1099"/>
    <cellStyle name="Normal 116 3 2 2" xfId="2013"/>
    <cellStyle name="Normal 116 3 2 2 2" xfId="3836"/>
    <cellStyle name="Normal 116 3 2 2 2 2" xfId="12991"/>
    <cellStyle name="Normal 116 3 2 2 2 2 2" xfId="29373"/>
    <cellStyle name="Normal 116 3 2 2 2 3" xfId="16632"/>
    <cellStyle name="Normal 116 3 2 2 2 3 2" xfId="33010"/>
    <cellStyle name="Normal 116 3 2 2 2 4" xfId="9352"/>
    <cellStyle name="Normal 116 3 2 2 2 4 2" xfId="25736"/>
    <cellStyle name="Normal 116 3 2 2 2 5" xfId="20283"/>
    <cellStyle name="Normal 116 3 2 2 3" xfId="7531"/>
    <cellStyle name="Normal 116 3 2 2 3 2" xfId="23915"/>
    <cellStyle name="Normal 116 3 2 2 4" xfId="11170"/>
    <cellStyle name="Normal 116 3 2 2 4 2" xfId="27552"/>
    <cellStyle name="Normal 116 3 2 2 5" xfId="14811"/>
    <cellStyle name="Normal 116 3 2 2 5 2" xfId="31189"/>
    <cellStyle name="Normal 116 3 2 2 6" xfId="5691"/>
    <cellStyle name="Normal 116 3 2 2 6 2" xfId="22100"/>
    <cellStyle name="Normal 116 3 2 2 7" xfId="18462"/>
    <cellStyle name="Normal 116 3 2 2 8" xfId="34829"/>
    <cellStyle name="Normal 116 3 2 3" xfId="2928"/>
    <cellStyle name="Normal 116 3 2 3 2" xfId="12083"/>
    <cellStyle name="Normal 116 3 2 3 2 2" xfId="28465"/>
    <cellStyle name="Normal 116 3 2 3 3" xfId="15724"/>
    <cellStyle name="Normal 116 3 2 3 3 2" xfId="32102"/>
    <cellStyle name="Normal 116 3 2 3 4" xfId="8444"/>
    <cellStyle name="Normal 116 3 2 3 4 2" xfId="24828"/>
    <cellStyle name="Normal 116 3 2 3 5" xfId="19375"/>
    <cellStyle name="Normal 116 3 2 4" xfId="6623"/>
    <cellStyle name="Normal 116 3 2 4 2" xfId="23007"/>
    <cellStyle name="Normal 116 3 2 5" xfId="10262"/>
    <cellStyle name="Normal 116 3 2 5 2" xfId="26644"/>
    <cellStyle name="Normal 116 3 2 6" xfId="13903"/>
    <cellStyle name="Normal 116 3 2 6 2" xfId="30281"/>
    <cellStyle name="Normal 116 3 2 7" xfId="4783"/>
    <cellStyle name="Normal 116 3 2 7 2" xfId="21192"/>
    <cellStyle name="Normal 116 3 2 8" xfId="17554"/>
    <cellStyle name="Normal 116 3 2 9" xfId="33921"/>
    <cellStyle name="Normal 116 3 3" xfId="1410"/>
    <cellStyle name="Normal 116 3 3 2" xfId="2324"/>
    <cellStyle name="Normal 116 3 3 2 2" xfId="4147"/>
    <cellStyle name="Normal 116 3 3 2 2 2" xfId="13302"/>
    <cellStyle name="Normal 116 3 3 2 2 2 2" xfId="29684"/>
    <cellStyle name="Normal 116 3 3 2 2 3" xfId="16943"/>
    <cellStyle name="Normal 116 3 3 2 2 3 2" xfId="33321"/>
    <cellStyle name="Normal 116 3 3 2 2 4" xfId="9663"/>
    <cellStyle name="Normal 116 3 3 2 2 4 2" xfId="26047"/>
    <cellStyle name="Normal 116 3 3 2 2 5" xfId="20594"/>
    <cellStyle name="Normal 116 3 3 2 3" xfId="7842"/>
    <cellStyle name="Normal 116 3 3 2 3 2" xfId="24226"/>
    <cellStyle name="Normal 116 3 3 2 4" xfId="11481"/>
    <cellStyle name="Normal 116 3 3 2 4 2" xfId="27863"/>
    <cellStyle name="Normal 116 3 3 2 5" xfId="15122"/>
    <cellStyle name="Normal 116 3 3 2 5 2" xfId="31500"/>
    <cellStyle name="Normal 116 3 3 2 6" xfId="6002"/>
    <cellStyle name="Normal 116 3 3 2 6 2" xfId="22411"/>
    <cellStyle name="Normal 116 3 3 2 7" xfId="18773"/>
    <cellStyle name="Normal 116 3 3 2 8" xfId="35140"/>
    <cellStyle name="Normal 116 3 3 3" xfId="3239"/>
    <cellStyle name="Normal 116 3 3 3 2" xfId="12394"/>
    <cellStyle name="Normal 116 3 3 3 2 2" xfId="28776"/>
    <cellStyle name="Normal 116 3 3 3 3" xfId="16035"/>
    <cellStyle name="Normal 116 3 3 3 3 2" xfId="32413"/>
    <cellStyle name="Normal 116 3 3 3 4" xfId="8755"/>
    <cellStyle name="Normal 116 3 3 3 4 2" xfId="25139"/>
    <cellStyle name="Normal 116 3 3 3 5" xfId="19686"/>
    <cellStyle name="Normal 116 3 3 4" xfId="6934"/>
    <cellStyle name="Normal 116 3 3 4 2" xfId="23318"/>
    <cellStyle name="Normal 116 3 3 5" xfId="10573"/>
    <cellStyle name="Normal 116 3 3 5 2" xfId="26955"/>
    <cellStyle name="Normal 116 3 3 6" xfId="14214"/>
    <cellStyle name="Normal 116 3 3 6 2" xfId="30592"/>
    <cellStyle name="Normal 116 3 3 7" xfId="5094"/>
    <cellStyle name="Normal 116 3 3 7 2" xfId="21503"/>
    <cellStyle name="Normal 116 3 3 8" xfId="17865"/>
    <cellStyle name="Normal 116 3 3 9" xfId="34232"/>
    <cellStyle name="Normal 116 3 4" xfId="1837"/>
    <cellStyle name="Normal 116 3 4 2" xfId="3660"/>
    <cellStyle name="Normal 116 3 4 2 2" xfId="12815"/>
    <cellStyle name="Normal 116 3 4 2 2 2" xfId="29197"/>
    <cellStyle name="Normal 116 3 4 2 3" xfId="16456"/>
    <cellStyle name="Normal 116 3 4 2 3 2" xfId="32834"/>
    <cellStyle name="Normal 116 3 4 2 4" xfId="9176"/>
    <cellStyle name="Normal 116 3 4 2 4 2" xfId="25560"/>
    <cellStyle name="Normal 116 3 4 2 5" xfId="20107"/>
    <cellStyle name="Normal 116 3 4 3" xfId="7355"/>
    <cellStyle name="Normal 116 3 4 3 2" xfId="23739"/>
    <cellStyle name="Normal 116 3 4 4" xfId="10994"/>
    <cellStyle name="Normal 116 3 4 4 2" xfId="27376"/>
    <cellStyle name="Normal 116 3 4 5" xfId="14635"/>
    <cellStyle name="Normal 116 3 4 5 2" xfId="31013"/>
    <cellStyle name="Normal 116 3 4 6" xfId="5515"/>
    <cellStyle name="Normal 116 3 4 6 2" xfId="21924"/>
    <cellStyle name="Normal 116 3 4 7" xfId="18286"/>
    <cellStyle name="Normal 116 3 4 8" xfId="34653"/>
    <cellStyle name="Normal 116 3 5" xfId="2629"/>
    <cellStyle name="Normal 116 3 5 2" xfId="11786"/>
    <cellStyle name="Normal 116 3 5 2 2" xfId="28168"/>
    <cellStyle name="Normal 116 3 5 3" xfId="15427"/>
    <cellStyle name="Normal 116 3 5 3 2" xfId="31805"/>
    <cellStyle name="Normal 116 3 5 4" xfId="8147"/>
    <cellStyle name="Normal 116 3 5 4 2" xfId="24531"/>
    <cellStyle name="Normal 116 3 5 5" xfId="19078"/>
    <cellStyle name="Normal 116 3 6" xfId="6447"/>
    <cellStyle name="Normal 116 3 6 2" xfId="22831"/>
    <cellStyle name="Normal 116 3 7" xfId="10086"/>
    <cellStyle name="Normal 116 3 7 2" xfId="26468"/>
    <cellStyle name="Normal 116 3 8" xfId="13727"/>
    <cellStyle name="Normal 116 3 8 2" xfId="30105"/>
    <cellStyle name="Normal 116 3 9" xfId="4607"/>
    <cellStyle name="Normal 116 3 9 2" xfId="21016"/>
    <cellStyle name="Normal 116 4" xfId="1096"/>
    <cellStyle name="Normal 116 4 2" xfId="2010"/>
    <cellStyle name="Normal 116 4 2 2" xfId="3833"/>
    <cellStyle name="Normal 116 4 2 2 2" xfId="12988"/>
    <cellStyle name="Normal 116 4 2 2 2 2" xfId="29370"/>
    <cellStyle name="Normal 116 4 2 2 3" xfId="16629"/>
    <cellStyle name="Normal 116 4 2 2 3 2" xfId="33007"/>
    <cellStyle name="Normal 116 4 2 2 4" xfId="9349"/>
    <cellStyle name="Normal 116 4 2 2 4 2" xfId="25733"/>
    <cellStyle name="Normal 116 4 2 2 5" xfId="20280"/>
    <cellStyle name="Normal 116 4 2 3" xfId="7528"/>
    <cellStyle name="Normal 116 4 2 3 2" xfId="23912"/>
    <cellStyle name="Normal 116 4 2 4" xfId="11167"/>
    <cellStyle name="Normal 116 4 2 4 2" xfId="27549"/>
    <cellStyle name="Normal 116 4 2 5" xfId="14808"/>
    <cellStyle name="Normal 116 4 2 5 2" xfId="31186"/>
    <cellStyle name="Normal 116 4 2 6" xfId="5688"/>
    <cellStyle name="Normal 116 4 2 6 2" xfId="22097"/>
    <cellStyle name="Normal 116 4 2 7" xfId="18459"/>
    <cellStyle name="Normal 116 4 2 8" xfId="34826"/>
    <cellStyle name="Normal 116 4 3" xfId="2925"/>
    <cellStyle name="Normal 116 4 3 2" xfId="12080"/>
    <cellStyle name="Normal 116 4 3 2 2" xfId="28462"/>
    <cellStyle name="Normal 116 4 3 3" xfId="15721"/>
    <cellStyle name="Normal 116 4 3 3 2" xfId="32099"/>
    <cellStyle name="Normal 116 4 3 4" xfId="8441"/>
    <cellStyle name="Normal 116 4 3 4 2" xfId="24825"/>
    <cellStyle name="Normal 116 4 3 5" xfId="19372"/>
    <cellStyle name="Normal 116 4 4" xfId="6620"/>
    <cellStyle name="Normal 116 4 4 2" xfId="23004"/>
    <cellStyle name="Normal 116 4 5" xfId="10259"/>
    <cellStyle name="Normal 116 4 5 2" xfId="26641"/>
    <cellStyle name="Normal 116 4 6" xfId="13900"/>
    <cellStyle name="Normal 116 4 6 2" xfId="30278"/>
    <cellStyle name="Normal 116 4 7" xfId="4780"/>
    <cellStyle name="Normal 116 4 7 2" xfId="21189"/>
    <cellStyle name="Normal 116 4 8" xfId="17551"/>
    <cellStyle name="Normal 116 4 9" xfId="33918"/>
    <cellStyle name="Normal 116 5" xfId="1407"/>
    <cellStyle name="Normal 116 5 2" xfId="2321"/>
    <cellStyle name="Normal 116 5 2 2" xfId="4144"/>
    <cellStyle name="Normal 116 5 2 2 2" xfId="13299"/>
    <cellStyle name="Normal 116 5 2 2 2 2" xfId="29681"/>
    <cellStyle name="Normal 116 5 2 2 3" xfId="16940"/>
    <cellStyle name="Normal 116 5 2 2 3 2" xfId="33318"/>
    <cellStyle name="Normal 116 5 2 2 4" xfId="9660"/>
    <cellStyle name="Normal 116 5 2 2 4 2" xfId="26044"/>
    <cellStyle name="Normal 116 5 2 2 5" xfId="20591"/>
    <cellStyle name="Normal 116 5 2 3" xfId="7839"/>
    <cellStyle name="Normal 116 5 2 3 2" xfId="24223"/>
    <cellStyle name="Normal 116 5 2 4" xfId="11478"/>
    <cellStyle name="Normal 116 5 2 4 2" xfId="27860"/>
    <cellStyle name="Normal 116 5 2 5" xfId="15119"/>
    <cellStyle name="Normal 116 5 2 5 2" xfId="31497"/>
    <cellStyle name="Normal 116 5 2 6" xfId="5999"/>
    <cellStyle name="Normal 116 5 2 6 2" xfId="22408"/>
    <cellStyle name="Normal 116 5 2 7" xfId="18770"/>
    <cellStyle name="Normal 116 5 2 8" xfId="35137"/>
    <cellStyle name="Normal 116 5 3" xfId="3236"/>
    <cellStyle name="Normal 116 5 3 2" xfId="12391"/>
    <cellStyle name="Normal 116 5 3 2 2" xfId="28773"/>
    <cellStyle name="Normal 116 5 3 3" xfId="16032"/>
    <cellStyle name="Normal 116 5 3 3 2" xfId="32410"/>
    <cellStyle name="Normal 116 5 3 4" xfId="8752"/>
    <cellStyle name="Normal 116 5 3 4 2" xfId="25136"/>
    <cellStyle name="Normal 116 5 3 5" xfId="19683"/>
    <cellStyle name="Normal 116 5 4" xfId="6931"/>
    <cellStyle name="Normal 116 5 4 2" xfId="23315"/>
    <cellStyle name="Normal 116 5 5" xfId="10570"/>
    <cellStyle name="Normal 116 5 5 2" xfId="26952"/>
    <cellStyle name="Normal 116 5 6" xfId="14211"/>
    <cellStyle name="Normal 116 5 6 2" xfId="30589"/>
    <cellStyle name="Normal 116 5 7" xfId="5091"/>
    <cellStyle name="Normal 116 5 7 2" xfId="21500"/>
    <cellStyle name="Normal 116 5 8" xfId="17862"/>
    <cellStyle name="Normal 116 5 9" xfId="34229"/>
    <cellStyle name="Normal 116 6" xfId="1690"/>
    <cellStyle name="Normal 116 6 2" xfId="3513"/>
    <cellStyle name="Normal 116 6 2 2" xfId="12668"/>
    <cellStyle name="Normal 116 6 2 2 2" xfId="29050"/>
    <cellStyle name="Normal 116 6 2 3" xfId="16309"/>
    <cellStyle name="Normal 116 6 2 3 2" xfId="32687"/>
    <cellStyle name="Normal 116 6 2 4" xfId="9029"/>
    <cellStyle name="Normal 116 6 2 4 2" xfId="25413"/>
    <cellStyle name="Normal 116 6 2 5" xfId="19960"/>
    <cellStyle name="Normal 116 6 3" xfId="7208"/>
    <cellStyle name="Normal 116 6 3 2" xfId="23592"/>
    <cellStyle name="Normal 116 6 4" xfId="10847"/>
    <cellStyle name="Normal 116 6 4 2" xfId="27229"/>
    <cellStyle name="Normal 116 6 5" xfId="14488"/>
    <cellStyle name="Normal 116 6 5 2" xfId="30866"/>
    <cellStyle name="Normal 116 6 6" xfId="5368"/>
    <cellStyle name="Normal 116 6 6 2" xfId="21777"/>
    <cellStyle name="Normal 116 6 7" xfId="18139"/>
    <cellStyle name="Normal 116 6 8" xfId="34506"/>
    <cellStyle name="Normal 116 7" xfId="2626"/>
    <cellStyle name="Normal 116 7 2" xfId="11783"/>
    <cellStyle name="Normal 116 7 2 2" xfId="28165"/>
    <cellStyle name="Normal 116 7 3" xfId="15424"/>
    <cellStyle name="Normal 116 7 3 2" xfId="31802"/>
    <cellStyle name="Normal 116 7 4" xfId="8144"/>
    <cellStyle name="Normal 116 7 4 2" xfId="24528"/>
    <cellStyle name="Normal 116 7 5" xfId="19075"/>
    <cellStyle name="Normal 116 8" xfId="6300"/>
    <cellStyle name="Normal 116 8 2" xfId="22684"/>
    <cellStyle name="Normal 116 9" xfId="9939"/>
    <cellStyle name="Normal 116 9 2" xfId="26321"/>
    <cellStyle name="Normal 117" xfId="665"/>
    <cellStyle name="Normal 117 10" xfId="13581"/>
    <cellStyle name="Normal 117 10 2" xfId="29959"/>
    <cellStyle name="Normal 117 11" xfId="4461"/>
    <cellStyle name="Normal 117 11 2" xfId="20870"/>
    <cellStyle name="Normal 117 12" xfId="17231"/>
    <cellStyle name="Normal 117 13" xfId="33625"/>
    <cellStyle name="Normal 117 2" xfId="842"/>
    <cellStyle name="Normal 117 2 10" xfId="4535"/>
    <cellStyle name="Normal 117 2 10 2" xfId="20944"/>
    <cellStyle name="Normal 117 2 11" xfId="17306"/>
    <cellStyle name="Normal 117 2 12" xfId="33626"/>
    <cellStyle name="Normal 117 2 2" xfId="995"/>
    <cellStyle name="Normal 117 2 2 10" xfId="17453"/>
    <cellStyle name="Normal 117 2 2 11" xfId="33627"/>
    <cellStyle name="Normal 117 2 2 2" xfId="1102"/>
    <cellStyle name="Normal 117 2 2 2 2" xfId="2016"/>
    <cellStyle name="Normal 117 2 2 2 2 2" xfId="3839"/>
    <cellStyle name="Normal 117 2 2 2 2 2 2" xfId="12994"/>
    <cellStyle name="Normal 117 2 2 2 2 2 2 2" xfId="29376"/>
    <cellStyle name="Normal 117 2 2 2 2 2 3" xfId="16635"/>
    <cellStyle name="Normal 117 2 2 2 2 2 3 2" xfId="33013"/>
    <cellStyle name="Normal 117 2 2 2 2 2 4" xfId="9355"/>
    <cellStyle name="Normal 117 2 2 2 2 2 4 2" xfId="25739"/>
    <cellStyle name="Normal 117 2 2 2 2 2 5" xfId="20286"/>
    <cellStyle name="Normal 117 2 2 2 2 3" xfId="7534"/>
    <cellStyle name="Normal 117 2 2 2 2 3 2" xfId="23918"/>
    <cellStyle name="Normal 117 2 2 2 2 4" xfId="11173"/>
    <cellStyle name="Normal 117 2 2 2 2 4 2" xfId="27555"/>
    <cellStyle name="Normal 117 2 2 2 2 5" xfId="14814"/>
    <cellStyle name="Normal 117 2 2 2 2 5 2" xfId="31192"/>
    <cellStyle name="Normal 117 2 2 2 2 6" xfId="5694"/>
    <cellStyle name="Normal 117 2 2 2 2 6 2" xfId="22103"/>
    <cellStyle name="Normal 117 2 2 2 2 7" xfId="18465"/>
    <cellStyle name="Normal 117 2 2 2 2 8" xfId="34832"/>
    <cellStyle name="Normal 117 2 2 2 3" xfId="2931"/>
    <cellStyle name="Normal 117 2 2 2 3 2" xfId="12086"/>
    <cellStyle name="Normal 117 2 2 2 3 2 2" xfId="28468"/>
    <cellStyle name="Normal 117 2 2 2 3 3" xfId="15727"/>
    <cellStyle name="Normal 117 2 2 2 3 3 2" xfId="32105"/>
    <cellStyle name="Normal 117 2 2 2 3 4" xfId="8447"/>
    <cellStyle name="Normal 117 2 2 2 3 4 2" xfId="24831"/>
    <cellStyle name="Normal 117 2 2 2 3 5" xfId="19378"/>
    <cellStyle name="Normal 117 2 2 2 4" xfId="6626"/>
    <cellStyle name="Normal 117 2 2 2 4 2" xfId="23010"/>
    <cellStyle name="Normal 117 2 2 2 5" xfId="10265"/>
    <cellStyle name="Normal 117 2 2 2 5 2" xfId="26647"/>
    <cellStyle name="Normal 117 2 2 2 6" xfId="13906"/>
    <cellStyle name="Normal 117 2 2 2 6 2" xfId="30284"/>
    <cellStyle name="Normal 117 2 2 2 7" xfId="4786"/>
    <cellStyle name="Normal 117 2 2 2 7 2" xfId="21195"/>
    <cellStyle name="Normal 117 2 2 2 8" xfId="17557"/>
    <cellStyle name="Normal 117 2 2 2 9" xfId="33924"/>
    <cellStyle name="Normal 117 2 2 3" xfId="1413"/>
    <cellStyle name="Normal 117 2 2 3 2" xfId="2327"/>
    <cellStyle name="Normal 117 2 2 3 2 2" xfId="4150"/>
    <cellStyle name="Normal 117 2 2 3 2 2 2" xfId="13305"/>
    <cellStyle name="Normal 117 2 2 3 2 2 2 2" xfId="29687"/>
    <cellStyle name="Normal 117 2 2 3 2 2 3" xfId="16946"/>
    <cellStyle name="Normal 117 2 2 3 2 2 3 2" xfId="33324"/>
    <cellStyle name="Normal 117 2 2 3 2 2 4" xfId="9666"/>
    <cellStyle name="Normal 117 2 2 3 2 2 4 2" xfId="26050"/>
    <cellStyle name="Normal 117 2 2 3 2 2 5" xfId="20597"/>
    <cellStyle name="Normal 117 2 2 3 2 3" xfId="7845"/>
    <cellStyle name="Normal 117 2 2 3 2 3 2" xfId="24229"/>
    <cellStyle name="Normal 117 2 2 3 2 4" xfId="11484"/>
    <cellStyle name="Normal 117 2 2 3 2 4 2" xfId="27866"/>
    <cellStyle name="Normal 117 2 2 3 2 5" xfId="15125"/>
    <cellStyle name="Normal 117 2 2 3 2 5 2" xfId="31503"/>
    <cellStyle name="Normal 117 2 2 3 2 6" xfId="6005"/>
    <cellStyle name="Normal 117 2 2 3 2 6 2" xfId="22414"/>
    <cellStyle name="Normal 117 2 2 3 2 7" xfId="18776"/>
    <cellStyle name="Normal 117 2 2 3 2 8" xfId="35143"/>
    <cellStyle name="Normal 117 2 2 3 3" xfId="3242"/>
    <cellStyle name="Normal 117 2 2 3 3 2" xfId="12397"/>
    <cellStyle name="Normal 117 2 2 3 3 2 2" xfId="28779"/>
    <cellStyle name="Normal 117 2 2 3 3 3" xfId="16038"/>
    <cellStyle name="Normal 117 2 2 3 3 3 2" xfId="32416"/>
    <cellStyle name="Normal 117 2 2 3 3 4" xfId="8758"/>
    <cellStyle name="Normal 117 2 2 3 3 4 2" xfId="25142"/>
    <cellStyle name="Normal 117 2 2 3 3 5" xfId="19689"/>
    <cellStyle name="Normal 117 2 2 3 4" xfId="6937"/>
    <cellStyle name="Normal 117 2 2 3 4 2" xfId="23321"/>
    <cellStyle name="Normal 117 2 2 3 5" xfId="10576"/>
    <cellStyle name="Normal 117 2 2 3 5 2" xfId="26958"/>
    <cellStyle name="Normal 117 2 2 3 6" xfId="14217"/>
    <cellStyle name="Normal 117 2 2 3 6 2" xfId="30595"/>
    <cellStyle name="Normal 117 2 2 3 7" xfId="5097"/>
    <cellStyle name="Normal 117 2 2 3 7 2" xfId="21506"/>
    <cellStyle name="Normal 117 2 2 3 8" xfId="17868"/>
    <cellStyle name="Normal 117 2 2 3 9" xfId="34235"/>
    <cellStyle name="Normal 117 2 2 4" xfId="1912"/>
    <cellStyle name="Normal 117 2 2 4 2" xfId="3735"/>
    <cellStyle name="Normal 117 2 2 4 2 2" xfId="12890"/>
    <cellStyle name="Normal 117 2 2 4 2 2 2" xfId="29272"/>
    <cellStyle name="Normal 117 2 2 4 2 3" xfId="16531"/>
    <cellStyle name="Normal 117 2 2 4 2 3 2" xfId="32909"/>
    <cellStyle name="Normal 117 2 2 4 2 4" xfId="9251"/>
    <cellStyle name="Normal 117 2 2 4 2 4 2" xfId="25635"/>
    <cellStyle name="Normal 117 2 2 4 2 5" xfId="20182"/>
    <cellStyle name="Normal 117 2 2 4 3" xfId="7430"/>
    <cellStyle name="Normal 117 2 2 4 3 2" xfId="23814"/>
    <cellStyle name="Normal 117 2 2 4 4" xfId="11069"/>
    <cellStyle name="Normal 117 2 2 4 4 2" xfId="27451"/>
    <cellStyle name="Normal 117 2 2 4 5" xfId="14710"/>
    <cellStyle name="Normal 117 2 2 4 5 2" xfId="31088"/>
    <cellStyle name="Normal 117 2 2 4 6" xfId="5590"/>
    <cellStyle name="Normal 117 2 2 4 6 2" xfId="21999"/>
    <cellStyle name="Normal 117 2 2 4 7" xfId="18361"/>
    <cellStyle name="Normal 117 2 2 4 8" xfId="34728"/>
    <cellStyle name="Normal 117 2 2 5" xfId="2632"/>
    <cellStyle name="Normal 117 2 2 5 2" xfId="11789"/>
    <cellStyle name="Normal 117 2 2 5 2 2" xfId="28171"/>
    <cellStyle name="Normal 117 2 2 5 3" xfId="15430"/>
    <cellStyle name="Normal 117 2 2 5 3 2" xfId="31808"/>
    <cellStyle name="Normal 117 2 2 5 4" xfId="8150"/>
    <cellStyle name="Normal 117 2 2 5 4 2" xfId="24534"/>
    <cellStyle name="Normal 117 2 2 5 5" xfId="19081"/>
    <cellStyle name="Normal 117 2 2 6" xfId="6522"/>
    <cellStyle name="Normal 117 2 2 6 2" xfId="22906"/>
    <cellStyle name="Normal 117 2 2 7" xfId="10161"/>
    <cellStyle name="Normal 117 2 2 7 2" xfId="26543"/>
    <cellStyle name="Normal 117 2 2 8" xfId="13802"/>
    <cellStyle name="Normal 117 2 2 8 2" xfId="30180"/>
    <cellStyle name="Normal 117 2 2 9" xfId="4682"/>
    <cellStyle name="Normal 117 2 2 9 2" xfId="21091"/>
    <cellStyle name="Normal 117 2 3" xfId="1101"/>
    <cellStyle name="Normal 117 2 3 2" xfId="2015"/>
    <cellStyle name="Normal 117 2 3 2 2" xfId="3838"/>
    <cellStyle name="Normal 117 2 3 2 2 2" xfId="12993"/>
    <cellStyle name="Normal 117 2 3 2 2 2 2" xfId="29375"/>
    <cellStyle name="Normal 117 2 3 2 2 3" xfId="16634"/>
    <cellStyle name="Normal 117 2 3 2 2 3 2" xfId="33012"/>
    <cellStyle name="Normal 117 2 3 2 2 4" xfId="9354"/>
    <cellStyle name="Normal 117 2 3 2 2 4 2" xfId="25738"/>
    <cellStyle name="Normal 117 2 3 2 2 5" xfId="20285"/>
    <cellStyle name="Normal 117 2 3 2 3" xfId="7533"/>
    <cellStyle name="Normal 117 2 3 2 3 2" xfId="23917"/>
    <cellStyle name="Normal 117 2 3 2 4" xfId="11172"/>
    <cellStyle name="Normal 117 2 3 2 4 2" xfId="27554"/>
    <cellStyle name="Normal 117 2 3 2 5" xfId="14813"/>
    <cellStyle name="Normal 117 2 3 2 5 2" xfId="31191"/>
    <cellStyle name="Normal 117 2 3 2 6" xfId="5693"/>
    <cellStyle name="Normal 117 2 3 2 6 2" xfId="22102"/>
    <cellStyle name="Normal 117 2 3 2 7" xfId="18464"/>
    <cellStyle name="Normal 117 2 3 2 8" xfId="34831"/>
    <cellStyle name="Normal 117 2 3 3" xfId="2930"/>
    <cellStyle name="Normal 117 2 3 3 2" xfId="12085"/>
    <cellStyle name="Normal 117 2 3 3 2 2" xfId="28467"/>
    <cellStyle name="Normal 117 2 3 3 3" xfId="15726"/>
    <cellStyle name="Normal 117 2 3 3 3 2" xfId="32104"/>
    <cellStyle name="Normal 117 2 3 3 4" xfId="8446"/>
    <cellStyle name="Normal 117 2 3 3 4 2" xfId="24830"/>
    <cellStyle name="Normal 117 2 3 3 5" xfId="19377"/>
    <cellStyle name="Normal 117 2 3 4" xfId="6625"/>
    <cellStyle name="Normal 117 2 3 4 2" xfId="23009"/>
    <cellStyle name="Normal 117 2 3 5" xfId="10264"/>
    <cellStyle name="Normal 117 2 3 5 2" xfId="26646"/>
    <cellStyle name="Normal 117 2 3 6" xfId="13905"/>
    <cellStyle name="Normal 117 2 3 6 2" xfId="30283"/>
    <cellStyle name="Normal 117 2 3 7" xfId="4785"/>
    <cellStyle name="Normal 117 2 3 7 2" xfId="21194"/>
    <cellStyle name="Normal 117 2 3 8" xfId="17556"/>
    <cellStyle name="Normal 117 2 3 9" xfId="33923"/>
    <cellStyle name="Normal 117 2 4" xfId="1412"/>
    <cellStyle name="Normal 117 2 4 2" xfId="2326"/>
    <cellStyle name="Normal 117 2 4 2 2" xfId="4149"/>
    <cellStyle name="Normal 117 2 4 2 2 2" xfId="13304"/>
    <cellStyle name="Normal 117 2 4 2 2 2 2" xfId="29686"/>
    <cellStyle name="Normal 117 2 4 2 2 3" xfId="16945"/>
    <cellStyle name="Normal 117 2 4 2 2 3 2" xfId="33323"/>
    <cellStyle name="Normal 117 2 4 2 2 4" xfId="9665"/>
    <cellStyle name="Normal 117 2 4 2 2 4 2" xfId="26049"/>
    <cellStyle name="Normal 117 2 4 2 2 5" xfId="20596"/>
    <cellStyle name="Normal 117 2 4 2 3" xfId="7844"/>
    <cellStyle name="Normal 117 2 4 2 3 2" xfId="24228"/>
    <cellStyle name="Normal 117 2 4 2 4" xfId="11483"/>
    <cellStyle name="Normal 117 2 4 2 4 2" xfId="27865"/>
    <cellStyle name="Normal 117 2 4 2 5" xfId="15124"/>
    <cellStyle name="Normal 117 2 4 2 5 2" xfId="31502"/>
    <cellStyle name="Normal 117 2 4 2 6" xfId="6004"/>
    <cellStyle name="Normal 117 2 4 2 6 2" xfId="22413"/>
    <cellStyle name="Normal 117 2 4 2 7" xfId="18775"/>
    <cellStyle name="Normal 117 2 4 2 8" xfId="35142"/>
    <cellStyle name="Normal 117 2 4 3" xfId="3241"/>
    <cellStyle name="Normal 117 2 4 3 2" xfId="12396"/>
    <cellStyle name="Normal 117 2 4 3 2 2" xfId="28778"/>
    <cellStyle name="Normal 117 2 4 3 3" xfId="16037"/>
    <cellStyle name="Normal 117 2 4 3 3 2" xfId="32415"/>
    <cellStyle name="Normal 117 2 4 3 4" xfId="8757"/>
    <cellStyle name="Normal 117 2 4 3 4 2" xfId="25141"/>
    <cellStyle name="Normal 117 2 4 3 5" xfId="19688"/>
    <cellStyle name="Normal 117 2 4 4" xfId="6936"/>
    <cellStyle name="Normal 117 2 4 4 2" xfId="23320"/>
    <cellStyle name="Normal 117 2 4 5" xfId="10575"/>
    <cellStyle name="Normal 117 2 4 5 2" xfId="26957"/>
    <cellStyle name="Normal 117 2 4 6" xfId="14216"/>
    <cellStyle name="Normal 117 2 4 6 2" xfId="30594"/>
    <cellStyle name="Normal 117 2 4 7" xfId="5096"/>
    <cellStyle name="Normal 117 2 4 7 2" xfId="21505"/>
    <cellStyle name="Normal 117 2 4 8" xfId="17867"/>
    <cellStyle name="Normal 117 2 4 9" xfId="34234"/>
    <cellStyle name="Normal 117 2 5" xfId="1765"/>
    <cellStyle name="Normal 117 2 5 2" xfId="3588"/>
    <cellStyle name="Normal 117 2 5 2 2" xfId="12743"/>
    <cellStyle name="Normal 117 2 5 2 2 2" xfId="29125"/>
    <cellStyle name="Normal 117 2 5 2 3" xfId="16384"/>
    <cellStyle name="Normal 117 2 5 2 3 2" xfId="32762"/>
    <cellStyle name="Normal 117 2 5 2 4" xfId="9104"/>
    <cellStyle name="Normal 117 2 5 2 4 2" xfId="25488"/>
    <cellStyle name="Normal 117 2 5 2 5" xfId="20035"/>
    <cellStyle name="Normal 117 2 5 3" xfId="7283"/>
    <cellStyle name="Normal 117 2 5 3 2" xfId="23667"/>
    <cellStyle name="Normal 117 2 5 4" xfId="10922"/>
    <cellStyle name="Normal 117 2 5 4 2" xfId="27304"/>
    <cellStyle name="Normal 117 2 5 5" xfId="14563"/>
    <cellStyle name="Normal 117 2 5 5 2" xfId="30941"/>
    <cellStyle name="Normal 117 2 5 6" xfId="5443"/>
    <cellStyle name="Normal 117 2 5 6 2" xfId="21852"/>
    <cellStyle name="Normal 117 2 5 7" xfId="18214"/>
    <cellStyle name="Normal 117 2 5 8" xfId="34581"/>
    <cellStyle name="Normal 117 2 6" xfId="2631"/>
    <cellStyle name="Normal 117 2 6 2" xfId="11788"/>
    <cellStyle name="Normal 117 2 6 2 2" xfId="28170"/>
    <cellStyle name="Normal 117 2 6 3" xfId="15429"/>
    <cellStyle name="Normal 117 2 6 3 2" xfId="31807"/>
    <cellStyle name="Normal 117 2 6 4" xfId="8149"/>
    <cellStyle name="Normal 117 2 6 4 2" xfId="24533"/>
    <cellStyle name="Normal 117 2 6 5" xfId="19080"/>
    <cellStyle name="Normal 117 2 7" xfId="6375"/>
    <cellStyle name="Normal 117 2 7 2" xfId="22759"/>
    <cellStyle name="Normal 117 2 8" xfId="10014"/>
    <cellStyle name="Normal 117 2 8 2" xfId="26396"/>
    <cellStyle name="Normal 117 2 9" xfId="13655"/>
    <cellStyle name="Normal 117 2 9 2" xfId="30033"/>
    <cellStyle name="Normal 117 3" xfId="921"/>
    <cellStyle name="Normal 117 3 10" xfId="17379"/>
    <cellStyle name="Normal 117 3 11" xfId="33628"/>
    <cellStyle name="Normal 117 3 2" xfId="1103"/>
    <cellStyle name="Normal 117 3 2 2" xfId="2017"/>
    <cellStyle name="Normal 117 3 2 2 2" xfId="3840"/>
    <cellStyle name="Normal 117 3 2 2 2 2" xfId="12995"/>
    <cellStyle name="Normal 117 3 2 2 2 2 2" xfId="29377"/>
    <cellStyle name="Normal 117 3 2 2 2 3" xfId="16636"/>
    <cellStyle name="Normal 117 3 2 2 2 3 2" xfId="33014"/>
    <cellStyle name="Normal 117 3 2 2 2 4" xfId="9356"/>
    <cellStyle name="Normal 117 3 2 2 2 4 2" xfId="25740"/>
    <cellStyle name="Normal 117 3 2 2 2 5" xfId="20287"/>
    <cellStyle name="Normal 117 3 2 2 3" xfId="7535"/>
    <cellStyle name="Normal 117 3 2 2 3 2" xfId="23919"/>
    <cellStyle name="Normal 117 3 2 2 4" xfId="11174"/>
    <cellStyle name="Normal 117 3 2 2 4 2" xfId="27556"/>
    <cellStyle name="Normal 117 3 2 2 5" xfId="14815"/>
    <cellStyle name="Normal 117 3 2 2 5 2" xfId="31193"/>
    <cellStyle name="Normal 117 3 2 2 6" xfId="5695"/>
    <cellStyle name="Normal 117 3 2 2 6 2" xfId="22104"/>
    <cellStyle name="Normal 117 3 2 2 7" xfId="18466"/>
    <cellStyle name="Normal 117 3 2 2 8" xfId="34833"/>
    <cellStyle name="Normal 117 3 2 3" xfId="2932"/>
    <cellStyle name="Normal 117 3 2 3 2" xfId="12087"/>
    <cellStyle name="Normal 117 3 2 3 2 2" xfId="28469"/>
    <cellStyle name="Normal 117 3 2 3 3" xfId="15728"/>
    <cellStyle name="Normal 117 3 2 3 3 2" xfId="32106"/>
    <cellStyle name="Normal 117 3 2 3 4" xfId="8448"/>
    <cellStyle name="Normal 117 3 2 3 4 2" xfId="24832"/>
    <cellStyle name="Normal 117 3 2 3 5" xfId="19379"/>
    <cellStyle name="Normal 117 3 2 4" xfId="6627"/>
    <cellStyle name="Normal 117 3 2 4 2" xfId="23011"/>
    <cellStyle name="Normal 117 3 2 5" xfId="10266"/>
    <cellStyle name="Normal 117 3 2 5 2" xfId="26648"/>
    <cellStyle name="Normal 117 3 2 6" xfId="13907"/>
    <cellStyle name="Normal 117 3 2 6 2" xfId="30285"/>
    <cellStyle name="Normal 117 3 2 7" xfId="4787"/>
    <cellStyle name="Normal 117 3 2 7 2" xfId="21196"/>
    <cellStyle name="Normal 117 3 2 8" xfId="17558"/>
    <cellStyle name="Normal 117 3 2 9" xfId="33925"/>
    <cellStyle name="Normal 117 3 3" xfId="1414"/>
    <cellStyle name="Normal 117 3 3 2" xfId="2328"/>
    <cellStyle name="Normal 117 3 3 2 2" xfId="4151"/>
    <cellStyle name="Normal 117 3 3 2 2 2" xfId="13306"/>
    <cellStyle name="Normal 117 3 3 2 2 2 2" xfId="29688"/>
    <cellStyle name="Normal 117 3 3 2 2 3" xfId="16947"/>
    <cellStyle name="Normal 117 3 3 2 2 3 2" xfId="33325"/>
    <cellStyle name="Normal 117 3 3 2 2 4" xfId="9667"/>
    <cellStyle name="Normal 117 3 3 2 2 4 2" xfId="26051"/>
    <cellStyle name="Normal 117 3 3 2 2 5" xfId="20598"/>
    <cellStyle name="Normal 117 3 3 2 3" xfId="7846"/>
    <cellStyle name="Normal 117 3 3 2 3 2" xfId="24230"/>
    <cellStyle name="Normal 117 3 3 2 4" xfId="11485"/>
    <cellStyle name="Normal 117 3 3 2 4 2" xfId="27867"/>
    <cellStyle name="Normal 117 3 3 2 5" xfId="15126"/>
    <cellStyle name="Normal 117 3 3 2 5 2" xfId="31504"/>
    <cellStyle name="Normal 117 3 3 2 6" xfId="6006"/>
    <cellStyle name="Normal 117 3 3 2 6 2" xfId="22415"/>
    <cellStyle name="Normal 117 3 3 2 7" xfId="18777"/>
    <cellStyle name="Normal 117 3 3 2 8" xfId="35144"/>
    <cellStyle name="Normal 117 3 3 3" xfId="3243"/>
    <cellStyle name="Normal 117 3 3 3 2" xfId="12398"/>
    <cellStyle name="Normal 117 3 3 3 2 2" xfId="28780"/>
    <cellStyle name="Normal 117 3 3 3 3" xfId="16039"/>
    <cellStyle name="Normal 117 3 3 3 3 2" xfId="32417"/>
    <cellStyle name="Normal 117 3 3 3 4" xfId="8759"/>
    <cellStyle name="Normal 117 3 3 3 4 2" xfId="25143"/>
    <cellStyle name="Normal 117 3 3 3 5" xfId="19690"/>
    <cellStyle name="Normal 117 3 3 4" xfId="6938"/>
    <cellStyle name="Normal 117 3 3 4 2" xfId="23322"/>
    <cellStyle name="Normal 117 3 3 5" xfId="10577"/>
    <cellStyle name="Normal 117 3 3 5 2" xfId="26959"/>
    <cellStyle name="Normal 117 3 3 6" xfId="14218"/>
    <cellStyle name="Normal 117 3 3 6 2" xfId="30596"/>
    <cellStyle name="Normal 117 3 3 7" xfId="5098"/>
    <cellStyle name="Normal 117 3 3 7 2" xfId="21507"/>
    <cellStyle name="Normal 117 3 3 8" xfId="17869"/>
    <cellStyle name="Normal 117 3 3 9" xfId="34236"/>
    <cellStyle name="Normal 117 3 4" xfId="1838"/>
    <cellStyle name="Normal 117 3 4 2" xfId="3661"/>
    <cellStyle name="Normal 117 3 4 2 2" xfId="12816"/>
    <cellStyle name="Normal 117 3 4 2 2 2" xfId="29198"/>
    <cellStyle name="Normal 117 3 4 2 3" xfId="16457"/>
    <cellStyle name="Normal 117 3 4 2 3 2" xfId="32835"/>
    <cellStyle name="Normal 117 3 4 2 4" xfId="9177"/>
    <cellStyle name="Normal 117 3 4 2 4 2" xfId="25561"/>
    <cellStyle name="Normal 117 3 4 2 5" xfId="20108"/>
    <cellStyle name="Normal 117 3 4 3" xfId="7356"/>
    <cellStyle name="Normal 117 3 4 3 2" xfId="23740"/>
    <cellStyle name="Normal 117 3 4 4" xfId="10995"/>
    <cellStyle name="Normal 117 3 4 4 2" xfId="27377"/>
    <cellStyle name="Normal 117 3 4 5" xfId="14636"/>
    <cellStyle name="Normal 117 3 4 5 2" xfId="31014"/>
    <cellStyle name="Normal 117 3 4 6" xfId="5516"/>
    <cellStyle name="Normal 117 3 4 6 2" xfId="21925"/>
    <cellStyle name="Normal 117 3 4 7" xfId="18287"/>
    <cellStyle name="Normal 117 3 4 8" xfId="34654"/>
    <cellStyle name="Normal 117 3 5" xfId="2633"/>
    <cellStyle name="Normal 117 3 5 2" xfId="11790"/>
    <cellStyle name="Normal 117 3 5 2 2" xfId="28172"/>
    <cellStyle name="Normal 117 3 5 3" xfId="15431"/>
    <cellStyle name="Normal 117 3 5 3 2" xfId="31809"/>
    <cellStyle name="Normal 117 3 5 4" xfId="8151"/>
    <cellStyle name="Normal 117 3 5 4 2" xfId="24535"/>
    <cellStyle name="Normal 117 3 5 5" xfId="19082"/>
    <cellStyle name="Normal 117 3 6" xfId="6448"/>
    <cellStyle name="Normal 117 3 6 2" xfId="22832"/>
    <cellStyle name="Normal 117 3 7" xfId="10087"/>
    <cellStyle name="Normal 117 3 7 2" xfId="26469"/>
    <cellStyle name="Normal 117 3 8" xfId="13728"/>
    <cellStyle name="Normal 117 3 8 2" xfId="30106"/>
    <cellStyle name="Normal 117 3 9" xfId="4608"/>
    <cellStyle name="Normal 117 3 9 2" xfId="21017"/>
    <cellStyle name="Normal 117 4" xfId="1100"/>
    <cellStyle name="Normal 117 4 2" xfId="2014"/>
    <cellStyle name="Normal 117 4 2 2" xfId="3837"/>
    <cellStyle name="Normal 117 4 2 2 2" xfId="12992"/>
    <cellStyle name="Normal 117 4 2 2 2 2" xfId="29374"/>
    <cellStyle name="Normal 117 4 2 2 3" xfId="16633"/>
    <cellStyle name="Normal 117 4 2 2 3 2" xfId="33011"/>
    <cellStyle name="Normal 117 4 2 2 4" xfId="9353"/>
    <cellStyle name="Normal 117 4 2 2 4 2" xfId="25737"/>
    <cellStyle name="Normal 117 4 2 2 5" xfId="20284"/>
    <cellStyle name="Normal 117 4 2 3" xfId="7532"/>
    <cellStyle name="Normal 117 4 2 3 2" xfId="23916"/>
    <cellStyle name="Normal 117 4 2 4" xfId="11171"/>
    <cellStyle name="Normal 117 4 2 4 2" xfId="27553"/>
    <cellStyle name="Normal 117 4 2 5" xfId="14812"/>
    <cellStyle name="Normal 117 4 2 5 2" xfId="31190"/>
    <cellStyle name="Normal 117 4 2 6" xfId="5692"/>
    <cellStyle name="Normal 117 4 2 6 2" xfId="22101"/>
    <cellStyle name="Normal 117 4 2 7" xfId="18463"/>
    <cellStyle name="Normal 117 4 2 8" xfId="34830"/>
    <cellStyle name="Normal 117 4 3" xfId="2929"/>
    <cellStyle name="Normal 117 4 3 2" xfId="12084"/>
    <cellStyle name="Normal 117 4 3 2 2" xfId="28466"/>
    <cellStyle name="Normal 117 4 3 3" xfId="15725"/>
    <cellStyle name="Normal 117 4 3 3 2" xfId="32103"/>
    <cellStyle name="Normal 117 4 3 4" xfId="8445"/>
    <cellStyle name="Normal 117 4 3 4 2" xfId="24829"/>
    <cellStyle name="Normal 117 4 3 5" xfId="19376"/>
    <cellStyle name="Normal 117 4 4" xfId="6624"/>
    <cellStyle name="Normal 117 4 4 2" xfId="23008"/>
    <cellStyle name="Normal 117 4 5" xfId="10263"/>
    <cellStyle name="Normal 117 4 5 2" xfId="26645"/>
    <cellStyle name="Normal 117 4 6" xfId="13904"/>
    <cellStyle name="Normal 117 4 6 2" xfId="30282"/>
    <cellStyle name="Normal 117 4 7" xfId="4784"/>
    <cellStyle name="Normal 117 4 7 2" xfId="21193"/>
    <cellStyle name="Normal 117 4 8" xfId="17555"/>
    <cellStyle name="Normal 117 4 9" xfId="33922"/>
    <cellStyle name="Normal 117 5" xfId="1411"/>
    <cellStyle name="Normal 117 5 2" xfId="2325"/>
    <cellStyle name="Normal 117 5 2 2" xfId="4148"/>
    <cellStyle name="Normal 117 5 2 2 2" xfId="13303"/>
    <cellStyle name="Normal 117 5 2 2 2 2" xfId="29685"/>
    <cellStyle name="Normal 117 5 2 2 3" xfId="16944"/>
    <cellStyle name="Normal 117 5 2 2 3 2" xfId="33322"/>
    <cellStyle name="Normal 117 5 2 2 4" xfId="9664"/>
    <cellStyle name="Normal 117 5 2 2 4 2" xfId="26048"/>
    <cellStyle name="Normal 117 5 2 2 5" xfId="20595"/>
    <cellStyle name="Normal 117 5 2 3" xfId="7843"/>
    <cellStyle name="Normal 117 5 2 3 2" xfId="24227"/>
    <cellStyle name="Normal 117 5 2 4" xfId="11482"/>
    <cellStyle name="Normal 117 5 2 4 2" xfId="27864"/>
    <cellStyle name="Normal 117 5 2 5" xfId="15123"/>
    <cellStyle name="Normal 117 5 2 5 2" xfId="31501"/>
    <cellStyle name="Normal 117 5 2 6" xfId="6003"/>
    <cellStyle name="Normal 117 5 2 6 2" xfId="22412"/>
    <cellStyle name="Normal 117 5 2 7" xfId="18774"/>
    <cellStyle name="Normal 117 5 2 8" xfId="35141"/>
    <cellStyle name="Normal 117 5 3" xfId="3240"/>
    <cellStyle name="Normal 117 5 3 2" xfId="12395"/>
    <cellStyle name="Normal 117 5 3 2 2" xfId="28777"/>
    <cellStyle name="Normal 117 5 3 3" xfId="16036"/>
    <cellStyle name="Normal 117 5 3 3 2" xfId="32414"/>
    <cellStyle name="Normal 117 5 3 4" xfId="8756"/>
    <cellStyle name="Normal 117 5 3 4 2" xfId="25140"/>
    <cellStyle name="Normal 117 5 3 5" xfId="19687"/>
    <cellStyle name="Normal 117 5 4" xfId="6935"/>
    <cellStyle name="Normal 117 5 4 2" xfId="23319"/>
    <cellStyle name="Normal 117 5 5" xfId="10574"/>
    <cellStyle name="Normal 117 5 5 2" xfId="26956"/>
    <cellStyle name="Normal 117 5 6" xfId="14215"/>
    <cellStyle name="Normal 117 5 6 2" xfId="30593"/>
    <cellStyle name="Normal 117 5 7" xfId="5095"/>
    <cellStyle name="Normal 117 5 7 2" xfId="21504"/>
    <cellStyle name="Normal 117 5 8" xfId="17866"/>
    <cellStyle name="Normal 117 5 9" xfId="34233"/>
    <cellStyle name="Normal 117 6" xfId="1691"/>
    <cellStyle name="Normal 117 6 2" xfId="3514"/>
    <cellStyle name="Normal 117 6 2 2" xfId="12669"/>
    <cellStyle name="Normal 117 6 2 2 2" xfId="29051"/>
    <cellStyle name="Normal 117 6 2 3" xfId="16310"/>
    <cellStyle name="Normal 117 6 2 3 2" xfId="32688"/>
    <cellStyle name="Normal 117 6 2 4" xfId="9030"/>
    <cellStyle name="Normal 117 6 2 4 2" xfId="25414"/>
    <cellStyle name="Normal 117 6 2 5" xfId="19961"/>
    <cellStyle name="Normal 117 6 3" xfId="7209"/>
    <cellStyle name="Normal 117 6 3 2" xfId="23593"/>
    <cellStyle name="Normal 117 6 4" xfId="10848"/>
    <cellStyle name="Normal 117 6 4 2" xfId="27230"/>
    <cellStyle name="Normal 117 6 5" xfId="14489"/>
    <cellStyle name="Normal 117 6 5 2" xfId="30867"/>
    <cellStyle name="Normal 117 6 6" xfId="5369"/>
    <cellStyle name="Normal 117 6 6 2" xfId="21778"/>
    <cellStyle name="Normal 117 6 7" xfId="18140"/>
    <cellStyle name="Normal 117 6 8" xfId="34507"/>
    <cellStyle name="Normal 117 7" xfId="2630"/>
    <cellStyle name="Normal 117 7 2" xfId="11787"/>
    <cellStyle name="Normal 117 7 2 2" xfId="28169"/>
    <cellStyle name="Normal 117 7 3" xfId="15428"/>
    <cellStyle name="Normal 117 7 3 2" xfId="31806"/>
    <cellStyle name="Normal 117 7 4" xfId="8148"/>
    <cellStyle name="Normal 117 7 4 2" xfId="24532"/>
    <cellStyle name="Normal 117 7 5" xfId="19079"/>
    <cellStyle name="Normal 117 8" xfId="6301"/>
    <cellStyle name="Normal 117 8 2" xfId="22685"/>
    <cellStyle name="Normal 117 9" xfId="9940"/>
    <cellStyle name="Normal 117 9 2" xfId="26322"/>
    <cellStyle name="Normal 118" xfId="666"/>
    <cellStyle name="Normal 118 10" xfId="13582"/>
    <cellStyle name="Normal 118 10 2" xfId="29960"/>
    <cellStyle name="Normal 118 11" xfId="4462"/>
    <cellStyle name="Normal 118 11 2" xfId="20871"/>
    <cellStyle name="Normal 118 12" xfId="17232"/>
    <cellStyle name="Normal 118 13" xfId="33629"/>
    <cellStyle name="Normal 118 2" xfId="843"/>
    <cellStyle name="Normal 118 2 10" xfId="4536"/>
    <cellStyle name="Normal 118 2 10 2" xfId="20945"/>
    <cellStyle name="Normal 118 2 11" xfId="17307"/>
    <cellStyle name="Normal 118 2 12" xfId="33630"/>
    <cellStyle name="Normal 118 2 2" xfId="996"/>
    <cellStyle name="Normal 118 2 2 10" xfId="17454"/>
    <cellStyle name="Normal 118 2 2 11" xfId="33631"/>
    <cellStyle name="Normal 118 2 2 2" xfId="1106"/>
    <cellStyle name="Normal 118 2 2 2 2" xfId="2020"/>
    <cellStyle name="Normal 118 2 2 2 2 2" xfId="3843"/>
    <cellStyle name="Normal 118 2 2 2 2 2 2" xfId="12998"/>
    <cellStyle name="Normal 118 2 2 2 2 2 2 2" xfId="29380"/>
    <cellStyle name="Normal 118 2 2 2 2 2 3" xfId="16639"/>
    <cellStyle name="Normal 118 2 2 2 2 2 3 2" xfId="33017"/>
    <cellStyle name="Normal 118 2 2 2 2 2 4" xfId="9359"/>
    <cellStyle name="Normal 118 2 2 2 2 2 4 2" xfId="25743"/>
    <cellStyle name="Normal 118 2 2 2 2 2 5" xfId="20290"/>
    <cellStyle name="Normal 118 2 2 2 2 3" xfId="7538"/>
    <cellStyle name="Normal 118 2 2 2 2 3 2" xfId="23922"/>
    <cellStyle name="Normal 118 2 2 2 2 4" xfId="11177"/>
    <cellStyle name="Normal 118 2 2 2 2 4 2" xfId="27559"/>
    <cellStyle name="Normal 118 2 2 2 2 5" xfId="14818"/>
    <cellStyle name="Normal 118 2 2 2 2 5 2" xfId="31196"/>
    <cellStyle name="Normal 118 2 2 2 2 6" xfId="5698"/>
    <cellStyle name="Normal 118 2 2 2 2 6 2" xfId="22107"/>
    <cellStyle name="Normal 118 2 2 2 2 7" xfId="18469"/>
    <cellStyle name="Normal 118 2 2 2 2 8" xfId="34836"/>
    <cellStyle name="Normal 118 2 2 2 3" xfId="2935"/>
    <cellStyle name="Normal 118 2 2 2 3 2" xfId="12090"/>
    <cellStyle name="Normal 118 2 2 2 3 2 2" xfId="28472"/>
    <cellStyle name="Normal 118 2 2 2 3 3" xfId="15731"/>
    <cellStyle name="Normal 118 2 2 2 3 3 2" xfId="32109"/>
    <cellStyle name="Normal 118 2 2 2 3 4" xfId="8451"/>
    <cellStyle name="Normal 118 2 2 2 3 4 2" xfId="24835"/>
    <cellStyle name="Normal 118 2 2 2 3 5" xfId="19382"/>
    <cellStyle name="Normal 118 2 2 2 4" xfId="6630"/>
    <cellStyle name="Normal 118 2 2 2 4 2" xfId="23014"/>
    <cellStyle name="Normal 118 2 2 2 5" xfId="10269"/>
    <cellStyle name="Normal 118 2 2 2 5 2" xfId="26651"/>
    <cellStyle name="Normal 118 2 2 2 6" xfId="13910"/>
    <cellStyle name="Normal 118 2 2 2 6 2" xfId="30288"/>
    <cellStyle name="Normal 118 2 2 2 7" xfId="4790"/>
    <cellStyle name="Normal 118 2 2 2 7 2" xfId="21199"/>
    <cellStyle name="Normal 118 2 2 2 8" xfId="17561"/>
    <cellStyle name="Normal 118 2 2 2 9" xfId="33928"/>
    <cellStyle name="Normal 118 2 2 3" xfId="1417"/>
    <cellStyle name="Normal 118 2 2 3 2" xfId="2331"/>
    <cellStyle name="Normal 118 2 2 3 2 2" xfId="4154"/>
    <cellStyle name="Normal 118 2 2 3 2 2 2" xfId="13309"/>
    <cellStyle name="Normal 118 2 2 3 2 2 2 2" xfId="29691"/>
    <cellStyle name="Normal 118 2 2 3 2 2 3" xfId="16950"/>
    <cellStyle name="Normal 118 2 2 3 2 2 3 2" xfId="33328"/>
    <cellStyle name="Normal 118 2 2 3 2 2 4" xfId="9670"/>
    <cellStyle name="Normal 118 2 2 3 2 2 4 2" xfId="26054"/>
    <cellStyle name="Normal 118 2 2 3 2 2 5" xfId="20601"/>
    <cellStyle name="Normal 118 2 2 3 2 3" xfId="7849"/>
    <cellStyle name="Normal 118 2 2 3 2 3 2" xfId="24233"/>
    <cellStyle name="Normal 118 2 2 3 2 4" xfId="11488"/>
    <cellStyle name="Normal 118 2 2 3 2 4 2" xfId="27870"/>
    <cellStyle name="Normal 118 2 2 3 2 5" xfId="15129"/>
    <cellStyle name="Normal 118 2 2 3 2 5 2" xfId="31507"/>
    <cellStyle name="Normal 118 2 2 3 2 6" xfId="6009"/>
    <cellStyle name="Normal 118 2 2 3 2 6 2" xfId="22418"/>
    <cellStyle name="Normal 118 2 2 3 2 7" xfId="18780"/>
    <cellStyle name="Normal 118 2 2 3 2 8" xfId="35147"/>
    <cellStyle name="Normal 118 2 2 3 3" xfId="3246"/>
    <cellStyle name="Normal 118 2 2 3 3 2" xfId="12401"/>
    <cellStyle name="Normal 118 2 2 3 3 2 2" xfId="28783"/>
    <cellStyle name="Normal 118 2 2 3 3 3" xfId="16042"/>
    <cellStyle name="Normal 118 2 2 3 3 3 2" xfId="32420"/>
    <cellStyle name="Normal 118 2 2 3 3 4" xfId="8762"/>
    <cellStyle name="Normal 118 2 2 3 3 4 2" xfId="25146"/>
    <cellStyle name="Normal 118 2 2 3 3 5" xfId="19693"/>
    <cellStyle name="Normal 118 2 2 3 4" xfId="6941"/>
    <cellStyle name="Normal 118 2 2 3 4 2" xfId="23325"/>
    <cellStyle name="Normal 118 2 2 3 5" xfId="10580"/>
    <cellStyle name="Normal 118 2 2 3 5 2" xfId="26962"/>
    <cellStyle name="Normal 118 2 2 3 6" xfId="14221"/>
    <cellStyle name="Normal 118 2 2 3 6 2" xfId="30599"/>
    <cellStyle name="Normal 118 2 2 3 7" xfId="5101"/>
    <cellStyle name="Normal 118 2 2 3 7 2" xfId="21510"/>
    <cellStyle name="Normal 118 2 2 3 8" xfId="17872"/>
    <cellStyle name="Normal 118 2 2 3 9" xfId="34239"/>
    <cellStyle name="Normal 118 2 2 4" xfId="1913"/>
    <cellStyle name="Normal 118 2 2 4 2" xfId="3736"/>
    <cellStyle name="Normal 118 2 2 4 2 2" xfId="12891"/>
    <cellStyle name="Normal 118 2 2 4 2 2 2" xfId="29273"/>
    <cellStyle name="Normal 118 2 2 4 2 3" xfId="16532"/>
    <cellStyle name="Normal 118 2 2 4 2 3 2" xfId="32910"/>
    <cellStyle name="Normal 118 2 2 4 2 4" xfId="9252"/>
    <cellStyle name="Normal 118 2 2 4 2 4 2" xfId="25636"/>
    <cellStyle name="Normal 118 2 2 4 2 5" xfId="20183"/>
    <cellStyle name="Normal 118 2 2 4 3" xfId="7431"/>
    <cellStyle name="Normal 118 2 2 4 3 2" xfId="23815"/>
    <cellStyle name="Normal 118 2 2 4 4" xfId="11070"/>
    <cellStyle name="Normal 118 2 2 4 4 2" xfId="27452"/>
    <cellStyle name="Normal 118 2 2 4 5" xfId="14711"/>
    <cellStyle name="Normal 118 2 2 4 5 2" xfId="31089"/>
    <cellStyle name="Normal 118 2 2 4 6" xfId="5591"/>
    <cellStyle name="Normal 118 2 2 4 6 2" xfId="22000"/>
    <cellStyle name="Normal 118 2 2 4 7" xfId="18362"/>
    <cellStyle name="Normal 118 2 2 4 8" xfId="34729"/>
    <cellStyle name="Normal 118 2 2 5" xfId="2636"/>
    <cellStyle name="Normal 118 2 2 5 2" xfId="11793"/>
    <cellStyle name="Normal 118 2 2 5 2 2" xfId="28175"/>
    <cellStyle name="Normal 118 2 2 5 3" xfId="15434"/>
    <cellStyle name="Normal 118 2 2 5 3 2" xfId="31812"/>
    <cellStyle name="Normal 118 2 2 5 4" xfId="8154"/>
    <cellStyle name="Normal 118 2 2 5 4 2" xfId="24538"/>
    <cellStyle name="Normal 118 2 2 5 5" xfId="19085"/>
    <cellStyle name="Normal 118 2 2 6" xfId="6523"/>
    <cellStyle name="Normal 118 2 2 6 2" xfId="22907"/>
    <cellStyle name="Normal 118 2 2 7" xfId="10162"/>
    <cellStyle name="Normal 118 2 2 7 2" xfId="26544"/>
    <cellStyle name="Normal 118 2 2 8" xfId="13803"/>
    <cellStyle name="Normal 118 2 2 8 2" xfId="30181"/>
    <cellStyle name="Normal 118 2 2 9" xfId="4683"/>
    <cellStyle name="Normal 118 2 2 9 2" xfId="21092"/>
    <cellStyle name="Normal 118 2 3" xfId="1105"/>
    <cellStyle name="Normal 118 2 3 2" xfId="2019"/>
    <cellStyle name="Normal 118 2 3 2 2" xfId="3842"/>
    <cellStyle name="Normal 118 2 3 2 2 2" xfId="12997"/>
    <cellStyle name="Normal 118 2 3 2 2 2 2" xfId="29379"/>
    <cellStyle name="Normal 118 2 3 2 2 3" xfId="16638"/>
    <cellStyle name="Normal 118 2 3 2 2 3 2" xfId="33016"/>
    <cellStyle name="Normal 118 2 3 2 2 4" xfId="9358"/>
    <cellStyle name="Normal 118 2 3 2 2 4 2" xfId="25742"/>
    <cellStyle name="Normal 118 2 3 2 2 5" xfId="20289"/>
    <cellStyle name="Normal 118 2 3 2 3" xfId="7537"/>
    <cellStyle name="Normal 118 2 3 2 3 2" xfId="23921"/>
    <cellStyle name="Normal 118 2 3 2 4" xfId="11176"/>
    <cellStyle name="Normal 118 2 3 2 4 2" xfId="27558"/>
    <cellStyle name="Normal 118 2 3 2 5" xfId="14817"/>
    <cellStyle name="Normal 118 2 3 2 5 2" xfId="31195"/>
    <cellStyle name="Normal 118 2 3 2 6" xfId="5697"/>
    <cellStyle name="Normal 118 2 3 2 6 2" xfId="22106"/>
    <cellStyle name="Normal 118 2 3 2 7" xfId="18468"/>
    <cellStyle name="Normal 118 2 3 2 8" xfId="34835"/>
    <cellStyle name="Normal 118 2 3 3" xfId="2934"/>
    <cellStyle name="Normal 118 2 3 3 2" xfId="12089"/>
    <cellStyle name="Normal 118 2 3 3 2 2" xfId="28471"/>
    <cellStyle name="Normal 118 2 3 3 3" xfId="15730"/>
    <cellStyle name="Normal 118 2 3 3 3 2" xfId="32108"/>
    <cellStyle name="Normal 118 2 3 3 4" xfId="8450"/>
    <cellStyle name="Normal 118 2 3 3 4 2" xfId="24834"/>
    <cellStyle name="Normal 118 2 3 3 5" xfId="19381"/>
    <cellStyle name="Normal 118 2 3 4" xfId="6629"/>
    <cellStyle name="Normal 118 2 3 4 2" xfId="23013"/>
    <cellStyle name="Normal 118 2 3 5" xfId="10268"/>
    <cellStyle name="Normal 118 2 3 5 2" xfId="26650"/>
    <cellStyle name="Normal 118 2 3 6" xfId="13909"/>
    <cellStyle name="Normal 118 2 3 6 2" xfId="30287"/>
    <cellStyle name="Normal 118 2 3 7" xfId="4789"/>
    <cellStyle name="Normal 118 2 3 7 2" xfId="21198"/>
    <cellStyle name="Normal 118 2 3 8" xfId="17560"/>
    <cellStyle name="Normal 118 2 3 9" xfId="33927"/>
    <cellStyle name="Normal 118 2 4" xfId="1416"/>
    <cellStyle name="Normal 118 2 4 2" xfId="2330"/>
    <cellStyle name="Normal 118 2 4 2 2" xfId="4153"/>
    <cellStyle name="Normal 118 2 4 2 2 2" xfId="13308"/>
    <cellStyle name="Normal 118 2 4 2 2 2 2" xfId="29690"/>
    <cellStyle name="Normal 118 2 4 2 2 3" xfId="16949"/>
    <cellStyle name="Normal 118 2 4 2 2 3 2" xfId="33327"/>
    <cellStyle name="Normal 118 2 4 2 2 4" xfId="9669"/>
    <cellStyle name="Normal 118 2 4 2 2 4 2" xfId="26053"/>
    <cellStyle name="Normal 118 2 4 2 2 5" xfId="20600"/>
    <cellStyle name="Normal 118 2 4 2 3" xfId="7848"/>
    <cellStyle name="Normal 118 2 4 2 3 2" xfId="24232"/>
    <cellStyle name="Normal 118 2 4 2 4" xfId="11487"/>
    <cellStyle name="Normal 118 2 4 2 4 2" xfId="27869"/>
    <cellStyle name="Normal 118 2 4 2 5" xfId="15128"/>
    <cellStyle name="Normal 118 2 4 2 5 2" xfId="31506"/>
    <cellStyle name="Normal 118 2 4 2 6" xfId="6008"/>
    <cellStyle name="Normal 118 2 4 2 6 2" xfId="22417"/>
    <cellStyle name="Normal 118 2 4 2 7" xfId="18779"/>
    <cellStyle name="Normal 118 2 4 2 8" xfId="35146"/>
    <cellStyle name="Normal 118 2 4 3" xfId="3245"/>
    <cellStyle name="Normal 118 2 4 3 2" xfId="12400"/>
    <cellStyle name="Normal 118 2 4 3 2 2" xfId="28782"/>
    <cellStyle name="Normal 118 2 4 3 3" xfId="16041"/>
    <cellStyle name="Normal 118 2 4 3 3 2" xfId="32419"/>
    <cellStyle name="Normal 118 2 4 3 4" xfId="8761"/>
    <cellStyle name="Normal 118 2 4 3 4 2" xfId="25145"/>
    <cellStyle name="Normal 118 2 4 3 5" xfId="19692"/>
    <cellStyle name="Normal 118 2 4 4" xfId="6940"/>
    <cellStyle name="Normal 118 2 4 4 2" xfId="23324"/>
    <cellStyle name="Normal 118 2 4 5" xfId="10579"/>
    <cellStyle name="Normal 118 2 4 5 2" xfId="26961"/>
    <cellStyle name="Normal 118 2 4 6" xfId="14220"/>
    <cellStyle name="Normal 118 2 4 6 2" xfId="30598"/>
    <cellStyle name="Normal 118 2 4 7" xfId="5100"/>
    <cellStyle name="Normal 118 2 4 7 2" xfId="21509"/>
    <cellStyle name="Normal 118 2 4 8" xfId="17871"/>
    <cellStyle name="Normal 118 2 4 9" xfId="34238"/>
    <cellStyle name="Normal 118 2 5" xfId="1766"/>
    <cellStyle name="Normal 118 2 5 2" xfId="3589"/>
    <cellStyle name="Normal 118 2 5 2 2" xfId="12744"/>
    <cellStyle name="Normal 118 2 5 2 2 2" xfId="29126"/>
    <cellStyle name="Normal 118 2 5 2 3" xfId="16385"/>
    <cellStyle name="Normal 118 2 5 2 3 2" xfId="32763"/>
    <cellStyle name="Normal 118 2 5 2 4" xfId="9105"/>
    <cellStyle name="Normal 118 2 5 2 4 2" xfId="25489"/>
    <cellStyle name="Normal 118 2 5 2 5" xfId="20036"/>
    <cellStyle name="Normal 118 2 5 3" xfId="7284"/>
    <cellStyle name="Normal 118 2 5 3 2" xfId="23668"/>
    <cellStyle name="Normal 118 2 5 4" xfId="10923"/>
    <cellStyle name="Normal 118 2 5 4 2" xfId="27305"/>
    <cellStyle name="Normal 118 2 5 5" xfId="14564"/>
    <cellStyle name="Normal 118 2 5 5 2" xfId="30942"/>
    <cellStyle name="Normal 118 2 5 6" xfId="5444"/>
    <cellStyle name="Normal 118 2 5 6 2" xfId="21853"/>
    <cellStyle name="Normal 118 2 5 7" xfId="18215"/>
    <cellStyle name="Normal 118 2 5 8" xfId="34582"/>
    <cellStyle name="Normal 118 2 6" xfId="2635"/>
    <cellStyle name="Normal 118 2 6 2" xfId="11792"/>
    <cellStyle name="Normal 118 2 6 2 2" xfId="28174"/>
    <cellStyle name="Normal 118 2 6 3" xfId="15433"/>
    <cellStyle name="Normal 118 2 6 3 2" xfId="31811"/>
    <cellStyle name="Normal 118 2 6 4" xfId="8153"/>
    <cellStyle name="Normal 118 2 6 4 2" xfId="24537"/>
    <cellStyle name="Normal 118 2 6 5" xfId="19084"/>
    <cellStyle name="Normal 118 2 7" xfId="6376"/>
    <cellStyle name="Normal 118 2 7 2" xfId="22760"/>
    <cellStyle name="Normal 118 2 8" xfId="10015"/>
    <cellStyle name="Normal 118 2 8 2" xfId="26397"/>
    <cellStyle name="Normal 118 2 9" xfId="13656"/>
    <cellStyle name="Normal 118 2 9 2" xfId="30034"/>
    <cellStyle name="Normal 118 3" xfId="922"/>
    <cellStyle name="Normal 118 3 10" xfId="17380"/>
    <cellStyle name="Normal 118 3 11" xfId="33632"/>
    <cellStyle name="Normal 118 3 2" xfId="1107"/>
    <cellStyle name="Normal 118 3 2 2" xfId="2021"/>
    <cellStyle name="Normal 118 3 2 2 2" xfId="3844"/>
    <cellStyle name="Normal 118 3 2 2 2 2" xfId="12999"/>
    <cellStyle name="Normal 118 3 2 2 2 2 2" xfId="29381"/>
    <cellStyle name="Normal 118 3 2 2 2 3" xfId="16640"/>
    <cellStyle name="Normal 118 3 2 2 2 3 2" xfId="33018"/>
    <cellStyle name="Normal 118 3 2 2 2 4" xfId="9360"/>
    <cellStyle name="Normal 118 3 2 2 2 4 2" xfId="25744"/>
    <cellStyle name="Normal 118 3 2 2 2 5" xfId="20291"/>
    <cellStyle name="Normal 118 3 2 2 3" xfId="7539"/>
    <cellStyle name="Normal 118 3 2 2 3 2" xfId="23923"/>
    <cellStyle name="Normal 118 3 2 2 4" xfId="11178"/>
    <cellStyle name="Normal 118 3 2 2 4 2" xfId="27560"/>
    <cellStyle name="Normal 118 3 2 2 5" xfId="14819"/>
    <cellStyle name="Normal 118 3 2 2 5 2" xfId="31197"/>
    <cellStyle name="Normal 118 3 2 2 6" xfId="5699"/>
    <cellStyle name="Normal 118 3 2 2 6 2" xfId="22108"/>
    <cellStyle name="Normal 118 3 2 2 7" xfId="18470"/>
    <cellStyle name="Normal 118 3 2 2 8" xfId="34837"/>
    <cellStyle name="Normal 118 3 2 3" xfId="2936"/>
    <cellStyle name="Normal 118 3 2 3 2" xfId="12091"/>
    <cellStyle name="Normal 118 3 2 3 2 2" xfId="28473"/>
    <cellStyle name="Normal 118 3 2 3 3" xfId="15732"/>
    <cellStyle name="Normal 118 3 2 3 3 2" xfId="32110"/>
    <cellStyle name="Normal 118 3 2 3 4" xfId="8452"/>
    <cellStyle name="Normal 118 3 2 3 4 2" xfId="24836"/>
    <cellStyle name="Normal 118 3 2 3 5" xfId="19383"/>
    <cellStyle name="Normal 118 3 2 4" xfId="6631"/>
    <cellStyle name="Normal 118 3 2 4 2" xfId="23015"/>
    <cellStyle name="Normal 118 3 2 5" xfId="10270"/>
    <cellStyle name="Normal 118 3 2 5 2" xfId="26652"/>
    <cellStyle name="Normal 118 3 2 6" xfId="13911"/>
    <cellStyle name="Normal 118 3 2 6 2" xfId="30289"/>
    <cellStyle name="Normal 118 3 2 7" xfId="4791"/>
    <cellStyle name="Normal 118 3 2 7 2" xfId="21200"/>
    <cellStyle name="Normal 118 3 2 8" xfId="17562"/>
    <cellStyle name="Normal 118 3 2 9" xfId="33929"/>
    <cellStyle name="Normal 118 3 3" xfId="1418"/>
    <cellStyle name="Normal 118 3 3 2" xfId="2332"/>
    <cellStyle name="Normal 118 3 3 2 2" xfId="4155"/>
    <cellStyle name="Normal 118 3 3 2 2 2" xfId="13310"/>
    <cellStyle name="Normal 118 3 3 2 2 2 2" xfId="29692"/>
    <cellStyle name="Normal 118 3 3 2 2 3" xfId="16951"/>
    <cellStyle name="Normal 118 3 3 2 2 3 2" xfId="33329"/>
    <cellStyle name="Normal 118 3 3 2 2 4" xfId="9671"/>
    <cellStyle name="Normal 118 3 3 2 2 4 2" xfId="26055"/>
    <cellStyle name="Normal 118 3 3 2 2 5" xfId="20602"/>
    <cellStyle name="Normal 118 3 3 2 3" xfId="7850"/>
    <cellStyle name="Normal 118 3 3 2 3 2" xfId="24234"/>
    <cellStyle name="Normal 118 3 3 2 4" xfId="11489"/>
    <cellStyle name="Normal 118 3 3 2 4 2" xfId="27871"/>
    <cellStyle name="Normal 118 3 3 2 5" xfId="15130"/>
    <cellStyle name="Normal 118 3 3 2 5 2" xfId="31508"/>
    <cellStyle name="Normal 118 3 3 2 6" xfId="6010"/>
    <cellStyle name="Normal 118 3 3 2 6 2" xfId="22419"/>
    <cellStyle name="Normal 118 3 3 2 7" xfId="18781"/>
    <cellStyle name="Normal 118 3 3 2 8" xfId="35148"/>
    <cellStyle name="Normal 118 3 3 3" xfId="3247"/>
    <cellStyle name="Normal 118 3 3 3 2" xfId="12402"/>
    <cellStyle name="Normal 118 3 3 3 2 2" xfId="28784"/>
    <cellStyle name="Normal 118 3 3 3 3" xfId="16043"/>
    <cellStyle name="Normal 118 3 3 3 3 2" xfId="32421"/>
    <cellStyle name="Normal 118 3 3 3 4" xfId="8763"/>
    <cellStyle name="Normal 118 3 3 3 4 2" xfId="25147"/>
    <cellStyle name="Normal 118 3 3 3 5" xfId="19694"/>
    <cellStyle name="Normal 118 3 3 4" xfId="6942"/>
    <cellStyle name="Normal 118 3 3 4 2" xfId="23326"/>
    <cellStyle name="Normal 118 3 3 5" xfId="10581"/>
    <cellStyle name="Normal 118 3 3 5 2" xfId="26963"/>
    <cellStyle name="Normal 118 3 3 6" xfId="14222"/>
    <cellStyle name="Normal 118 3 3 6 2" xfId="30600"/>
    <cellStyle name="Normal 118 3 3 7" xfId="5102"/>
    <cellStyle name="Normal 118 3 3 7 2" xfId="21511"/>
    <cellStyle name="Normal 118 3 3 8" xfId="17873"/>
    <cellStyle name="Normal 118 3 3 9" xfId="34240"/>
    <cellStyle name="Normal 118 3 4" xfId="1839"/>
    <cellStyle name="Normal 118 3 4 2" xfId="3662"/>
    <cellStyle name="Normal 118 3 4 2 2" xfId="12817"/>
    <cellStyle name="Normal 118 3 4 2 2 2" xfId="29199"/>
    <cellStyle name="Normal 118 3 4 2 3" xfId="16458"/>
    <cellStyle name="Normal 118 3 4 2 3 2" xfId="32836"/>
    <cellStyle name="Normal 118 3 4 2 4" xfId="9178"/>
    <cellStyle name="Normal 118 3 4 2 4 2" xfId="25562"/>
    <cellStyle name="Normal 118 3 4 2 5" xfId="20109"/>
    <cellStyle name="Normal 118 3 4 3" xfId="7357"/>
    <cellStyle name="Normal 118 3 4 3 2" xfId="23741"/>
    <cellStyle name="Normal 118 3 4 4" xfId="10996"/>
    <cellStyle name="Normal 118 3 4 4 2" xfId="27378"/>
    <cellStyle name="Normal 118 3 4 5" xfId="14637"/>
    <cellStyle name="Normal 118 3 4 5 2" xfId="31015"/>
    <cellStyle name="Normal 118 3 4 6" xfId="5517"/>
    <cellStyle name="Normal 118 3 4 6 2" xfId="21926"/>
    <cellStyle name="Normal 118 3 4 7" xfId="18288"/>
    <cellStyle name="Normal 118 3 4 8" xfId="34655"/>
    <cellStyle name="Normal 118 3 5" xfId="2637"/>
    <cellStyle name="Normal 118 3 5 2" xfId="11794"/>
    <cellStyle name="Normal 118 3 5 2 2" xfId="28176"/>
    <cellStyle name="Normal 118 3 5 3" xfId="15435"/>
    <cellStyle name="Normal 118 3 5 3 2" xfId="31813"/>
    <cellStyle name="Normal 118 3 5 4" xfId="8155"/>
    <cellStyle name="Normal 118 3 5 4 2" xfId="24539"/>
    <cellStyle name="Normal 118 3 5 5" xfId="19086"/>
    <cellStyle name="Normal 118 3 6" xfId="6449"/>
    <cellStyle name="Normal 118 3 6 2" xfId="22833"/>
    <cellStyle name="Normal 118 3 7" xfId="10088"/>
    <cellStyle name="Normal 118 3 7 2" xfId="26470"/>
    <cellStyle name="Normal 118 3 8" xfId="13729"/>
    <cellStyle name="Normal 118 3 8 2" xfId="30107"/>
    <cellStyle name="Normal 118 3 9" xfId="4609"/>
    <cellStyle name="Normal 118 3 9 2" xfId="21018"/>
    <cellStyle name="Normal 118 4" xfId="1104"/>
    <cellStyle name="Normal 118 4 2" xfId="2018"/>
    <cellStyle name="Normal 118 4 2 2" xfId="3841"/>
    <cellStyle name="Normal 118 4 2 2 2" xfId="12996"/>
    <cellStyle name="Normal 118 4 2 2 2 2" xfId="29378"/>
    <cellStyle name="Normal 118 4 2 2 3" xfId="16637"/>
    <cellStyle name="Normal 118 4 2 2 3 2" xfId="33015"/>
    <cellStyle name="Normal 118 4 2 2 4" xfId="9357"/>
    <cellStyle name="Normal 118 4 2 2 4 2" xfId="25741"/>
    <cellStyle name="Normal 118 4 2 2 5" xfId="20288"/>
    <cellStyle name="Normal 118 4 2 3" xfId="7536"/>
    <cellStyle name="Normal 118 4 2 3 2" xfId="23920"/>
    <cellStyle name="Normal 118 4 2 4" xfId="11175"/>
    <cellStyle name="Normal 118 4 2 4 2" xfId="27557"/>
    <cellStyle name="Normal 118 4 2 5" xfId="14816"/>
    <cellStyle name="Normal 118 4 2 5 2" xfId="31194"/>
    <cellStyle name="Normal 118 4 2 6" xfId="5696"/>
    <cellStyle name="Normal 118 4 2 6 2" xfId="22105"/>
    <cellStyle name="Normal 118 4 2 7" xfId="18467"/>
    <cellStyle name="Normal 118 4 2 8" xfId="34834"/>
    <cellStyle name="Normal 118 4 3" xfId="2933"/>
    <cellStyle name="Normal 118 4 3 2" xfId="12088"/>
    <cellStyle name="Normal 118 4 3 2 2" xfId="28470"/>
    <cellStyle name="Normal 118 4 3 3" xfId="15729"/>
    <cellStyle name="Normal 118 4 3 3 2" xfId="32107"/>
    <cellStyle name="Normal 118 4 3 4" xfId="8449"/>
    <cellStyle name="Normal 118 4 3 4 2" xfId="24833"/>
    <cellStyle name="Normal 118 4 3 5" xfId="19380"/>
    <cellStyle name="Normal 118 4 4" xfId="6628"/>
    <cellStyle name="Normal 118 4 4 2" xfId="23012"/>
    <cellStyle name="Normal 118 4 5" xfId="10267"/>
    <cellStyle name="Normal 118 4 5 2" xfId="26649"/>
    <cellStyle name="Normal 118 4 6" xfId="13908"/>
    <cellStyle name="Normal 118 4 6 2" xfId="30286"/>
    <cellStyle name="Normal 118 4 7" xfId="4788"/>
    <cellStyle name="Normal 118 4 7 2" xfId="21197"/>
    <cellStyle name="Normal 118 4 8" xfId="17559"/>
    <cellStyle name="Normal 118 4 9" xfId="33926"/>
    <cellStyle name="Normal 118 5" xfId="1415"/>
    <cellStyle name="Normal 118 5 2" xfId="2329"/>
    <cellStyle name="Normal 118 5 2 2" xfId="4152"/>
    <cellStyle name="Normal 118 5 2 2 2" xfId="13307"/>
    <cellStyle name="Normal 118 5 2 2 2 2" xfId="29689"/>
    <cellStyle name="Normal 118 5 2 2 3" xfId="16948"/>
    <cellStyle name="Normal 118 5 2 2 3 2" xfId="33326"/>
    <cellStyle name="Normal 118 5 2 2 4" xfId="9668"/>
    <cellStyle name="Normal 118 5 2 2 4 2" xfId="26052"/>
    <cellStyle name="Normal 118 5 2 2 5" xfId="20599"/>
    <cellStyle name="Normal 118 5 2 3" xfId="7847"/>
    <cellStyle name="Normal 118 5 2 3 2" xfId="24231"/>
    <cellStyle name="Normal 118 5 2 4" xfId="11486"/>
    <cellStyle name="Normal 118 5 2 4 2" xfId="27868"/>
    <cellStyle name="Normal 118 5 2 5" xfId="15127"/>
    <cellStyle name="Normal 118 5 2 5 2" xfId="31505"/>
    <cellStyle name="Normal 118 5 2 6" xfId="6007"/>
    <cellStyle name="Normal 118 5 2 6 2" xfId="22416"/>
    <cellStyle name="Normal 118 5 2 7" xfId="18778"/>
    <cellStyle name="Normal 118 5 2 8" xfId="35145"/>
    <cellStyle name="Normal 118 5 3" xfId="3244"/>
    <cellStyle name="Normal 118 5 3 2" xfId="12399"/>
    <cellStyle name="Normal 118 5 3 2 2" xfId="28781"/>
    <cellStyle name="Normal 118 5 3 3" xfId="16040"/>
    <cellStyle name="Normal 118 5 3 3 2" xfId="32418"/>
    <cellStyle name="Normal 118 5 3 4" xfId="8760"/>
    <cellStyle name="Normal 118 5 3 4 2" xfId="25144"/>
    <cellStyle name="Normal 118 5 3 5" xfId="19691"/>
    <cellStyle name="Normal 118 5 4" xfId="6939"/>
    <cellStyle name="Normal 118 5 4 2" xfId="23323"/>
    <cellStyle name="Normal 118 5 5" xfId="10578"/>
    <cellStyle name="Normal 118 5 5 2" xfId="26960"/>
    <cellStyle name="Normal 118 5 6" xfId="14219"/>
    <cellStyle name="Normal 118 5 6 2" xfId="30597"/>
    <cellStyle name="Normal 118 5 7" xfId="5099"/>
    <cellStyle name="Normal 118 5 7 2" xfId="21508"/>
    <cellStyle name="Normal 118 5 8" xfId="17870"/>
    <cellStyle name="Normal 118 5 9" xfId="34237"/>
    <cellStyle name="Normal 118 6" xfId="1692"/>
    <cellStyle name="Normal 118 6 2" xfId="3515"/>
    <cellStyle name="Normal 118 6 2 2" xfId="12670"/>
    <cellStyle name="Normal 118 6 2 2 2" xfId="29052"/>
    <cellStyle name="Normal 118 6 2 3" xfId="16311"/>
    <cellStyle name="Normal 118 6 2 3 2" xfId="32689"/>
    <cellStyle name="Normal 118 6 2 4" xfId="9031"/>
    <cellStyle name="Normal 118 6 2 4 2" xfId="25415"/>
    <cellStyle name="Normal 118 6 2 5" xfId="19962"/>
    <cellStyle name="Normal 118 6 3" xfId="7210"/>
    <cellStyle name="Normal 118 6 3 2" xfId="23594"/>
    <cellStyle name="Normal 118 6 4" xfId="10849"/>
    <cellStyle name="Normal 118 6 4 2" xfId="27231"/>
    <cellStyle name="Normal 118 6 5" xfId="14490"/>
    <cellStyle name="Normal 118 6 5 2" xfId="30868"/>
    <cellStyle name="Normal 118 6 6" xfId="5370"/>
    <cellStyle name="Normal 118 6 6 2" xfId="21779"/>
    <cellStyle name="Normal 118 6 7" xfId="18141"/>
    <cellStyle name="Normal 118 6 8" xfId="34508"/>
    <cellStyle name="Normal 118 7" xfId="2634"/>
    <cellStyle name="Normal 118 7 2" xfId="11791"/>
    <cellStyle name="Normal 118 7 2 2" xfId="28173"/>
    <cellStyle name="Normal 118 7 3" xfId="15432"/>
    <cellStyle name="Normal 118 7 3 2" xfId="31810"/>
    <cellStyle name="Normal 118 7 4" xfId="8152"/>
    <cellStyle name="Normal 118 7 4 2" xfId="24536"/>
    <cellStyle name="Normal 118 7 5" xfId="19083"/>
    <cellStyle name="Normal 118 8" xfId="6302"/>
    <cellStyle name="Normal 118 8 2" xfId="22686"/>
    <cellStyle name="Normal 118 9" xfId="9941"/>
    <cellStyle name="Normal 118 9 2" xfId="26323"/>
    <cellStyle name="Normal 119" xfId="667"/>
    <cellStyle name="Normal 119 10" xfId="13583"/>
    <cellStyle name="Normal 119 10 2" xfId="29961"/>
    <cellStyle name="Normal 119 11" xfId="4463"/>
    <cellStyle name="Normal 119 11 2" xfId="20872"/>
    <cellStyle name="Normal 119 12" xfId="17233"/>
    <cellStyle name="Normal 119 13" xfId="33633"/>
    <cellStyle name="Normal 119 2" xfId="844"/>
    <cellStyle name="Normal 119 2 10" xfId="4537"/>
    <cellStyle name="Normal 119 2 10 2" xfId="20946"/>
    <cellStyle name="Normal 119 2 11" xfId="17308"/>
    <cellStyle name="Normal 119 2 12" xfId="33634"/>
    <cellStyle name="Normal 119 2 2" xfId="997"/>
    <cellStyle name="Normal 119 2 2 10" xfId="17455"/>
    <cellStyle name="Normal 119 2 2 11" xfId="33635"/>
    <cellStyle name="Normal 119 2 2 2" xfId="1110"/>
    <cellStyle name="Normal 119 2 2 2 2" xfId="2024"/>
    <cellStyle name="Normal 119 2 2 2 2 2" xfId="3847"/>
    <cellStyle name="Normal 119 2 2 2 2 2 2" xfId="13002"/>
    <cellStyle name="Normal 119 2 2 2 2 2 2 2" xfId="29384"/>
    <cellStyle name="Normal 119 2 2 2 2 2 3" xfId="16643"/>
    <cellStyle name="Normal 119 2 2 2 2 2 3 2" xfId="33021"/>
    <cellStyle name="Normal 119 2 2 2 2 2 4" xfId="9363"/>
    <cellStyle name="Normal 119 2 2 2 2 2 4 2" xfId="25747"/>
    <cellStyle name="Normal 119 2 2 2 2 2 5" xfId="20294"/>
    <cellStyle name="Normal 119 2 2 2 2 3" xfId="7542"/>
    <cellStyle name="Normal 119 2 2 2 2 3 2" xfId="23926"/>
    <cellStyle name="Normal 119 2 2 2 2 4" xfId="11181"/>
    <cellStyle name="Normal 119 2 2 2 2 4 2" xfId="27563"/>
    <cellStyle name="Normal 119 2 2 2 2 5" xfId="14822"/>
    <cellStyle name="Normal 119 2 2 2 2 5 2" xfId="31200"/>
    <cellStyle name="Normal 119 2 2 2 2 6" xfId="5702"/>
    <cellStyle name="Normal 119 2 2 2 2 6 2" xfId="22111"/>
    <cellStyle name="Normal 119 2 2 2 2 7" xfId="18473"/>
    <cellStyle name="Normal 119 2 2 2 2 8" xfId="34840"/>
    <cellStyle name="Normal 119 2 2 2 3" xfId="2939"/>
    <cellStyle name="Normal 119 2 2 2 3 2" xfId="12094"/>
    <cellStyle name="Normal 119 2 2 2 3 2 2" xfId="28476"/>
    <cellStyle name="Normal 119 2 2 2 3 3" xfId="15735"/>
    <cellStyle name="Normal 119 2 2 2 3 3 2" xfId="32113"/>
    <cellStyle name="Normal 119 2 2 2 3 4" xfId="8455"/>
    <cellStyle name="Normal 119 2 2 2 3 4 2" xfId="24839"/>
    <cellStyle name="Normal 119 2 2 2 3 5" xfId="19386"/>
    <cellStyle name="Normal 119 2 2 2 4" xfId="6634"/>
    <cellStyle name="Normal 119 2 2 2 4 2" xfId="23018"/>
    <cellStyle name="Normal 119 2 2 2 5" xfId="10273"/>
    <cellStyle name="Normal 119 2 2 2 5 2" xfId="26655"/>
    <cellStyle name="Normal 119 2 2 2 6" xfId="13914"/>
    <cellStyle name="Normal 119 2 2 2 6 2" xfId="30292"/>
    <cellStyle name="Normal 119 2 2 2 7" xfId="4794"/>
    <cellStyle name="Normal 119 2 2 2 7 2" xfId="21203"/>
    <cellStyle name="Normal 119 2 2 2 8" xfId="17565"/>
    <cellStyle name="Normal 119 2 2 2 9" xfId="33932"/>
    <cellStyle name="Normal 119 2 2 3" xfId="1421"/>
    <cellStyle name="Normal 119 2 2 3 2" xfId="2335"/>
    <cellStyle name="Normal 119 2 2 3 2 2" xfId="4158"/>
    <cellStyle name="Normal 119 2 2 3 2 2 2" xfId="13313"/>
    <cellStyle name="Normal 119 2 2 3 2 2 2 2" xfId="29695"/>
    <cellStyle name="Normal 119 2 2 3 2 2 3" xfId="16954"/>
    <cellStyle name="Normal 119 2 2 3 2 2 3 2" xfId="33332"/>
    <cellStyle name="Normal 119 2 2 3 2 2 4" xfId="9674"/>
    <cellStyle name="Normal 119 2 2 3 2 2 4 2" xfId="26058"/>
    <cellStyle name="Normal 119 2 2 3 2 2 5" xfId="20605"/>
    <cellStyle name="Normal 119 2 2 3 2 3" xfId="7853"/>
    <cellStyle name="Normal 119 2 2 3 2 3 2" xfId="24237"/>
    <cellStyle name="Normal 119 2 2 3 2 4" xfId="11492"/>
    <cellStyle name="Normal 119 2 2 3 2 4 2" xfId="27874"/>
    <cellStyle name="Normal 119 2 2 3 2 5" xfId="15133"/>
    <cellStyle name="Normal 119 2 2 3 2 5 2" xfId="31511"/>
    <cellStyle name="Normal 119 2 2 3 2 6" xfId="6013"/>
    <cellStyle name="Normal 119 2 2 3 2 6 2" xfId="22422"/>
    <cellStyle name="Normal 119 2 2 3 2 7" xfId="18784"/>
    <cellStyle name="Normal 119 2 2 3 2 8" xfId="35151"/>
    <cellStyle name="Normal 119 2 2 3 3" xfId="3250"/>
    <cellStyle name="Normal 119 2 2 3 3 2" xfId="12405"/>
    <cellStyle name="Normal 119 2 2 3 3 2 2" xfId="28787"/>
    <cellStyle name="Normal 119 2 2 3 3 3" xfId="16046"/>
    <cellStyle name="Normal 119 2 2 3 3 3 2" xfId="32424"/>
    <cellStyle name="Normal 119 2 2 3 3 4" xfId="8766"/>
    <cellStyle name="Normal 119 2 2 3 3 4 2" xfId="25150"/>
    <cellStyle name="Normal 119 2 2 3 3 5" xfId="19697"/>
    <cellStyle name="Normal 119 2 2 3 4" xfId="6945"/>
    <cellStyle name="Normal 119 2 2 3 4 2" xfId="23329"/>
    <cellStyle name="Normal 119 2 2 3 5" xfId="10584"/>
    <cellStyle name="Normal 119 2 2 3 5 2" xfId="26966"/>
    <cellStyle name="Normal 119 2 2 3 6" xfId="14225"/>
    <cellStyle name="Normal 119 2 2 3 6 2" xfId="30603"/>
    <cellStyle name="Normal 119 2 2 3 7" xfId="5105"/>
    <cellStyle name="Normal 119 2 2 3 7 2" xfId="21514"/>
    <cellStyle name="Normal 119 2 2 3 8" xfId="17876"/>
    <cellStyle name="Normal 119 2 2 3 9" xfId="34243"/>
    <cellStyle name="Normal 119 2 2 4" xfId="1914"/>
    <cellStyle name="Normal 119 2 2 4 2" xfId="3737"/>
    <cellStyle name="Normal 119 2 2 4 2 2" xfId="12892"/>
    <cellStyle name="Normal 119 2 2 4 2 2 2" xfId="29274"/>
    <cellStyle name="Normal 119 2 2 4 2 3" xfId="16533"/>
    <cellStyle name="Normal 119 2 2 4 2 3 2" xfId="32911"/>
    <cellStyle name="Normal 119 2 2 4 2 4" xfId="9253"/>
    <cellStyle name="Normal 119 2 2 4 2 4 2" xfId="25637"/>
    <cellStyle name="Normal 119 2 2 4 2 5" xfId="20184"/>
    <cellStyle name="Normal 119 2 2 4 3" xfId="7432"/>
    <cellStyle name="Normal 119 2 2 4 3 2" xfId="23816"/>
    <cellStyle name="Normal 119 2 2 4 4" xfId="11071"/>
    <cellStyle name="Normal 119 2 2 4 4 2" xfId="27453"/>
    <cellStyle name="Normal 119 2 2 4 5" xfId="14712"/>
    <cellStyle name="Normal 119 2 2 4 5 2" xfId="31090"/>
    <cellStyle name="Normal 119 2 2 4 6" xfId="5592"/>
    <cellStyle name="Normal 119 2 2 4 6 2" xfId="22001"/>
    <cellStyle name="Normal 119 2 2 4 7" xfId="18363"/>
    <cellStyle name="Normal 119 2 2 4 8" xfId="34730"/>
    <cellStyle name="Normal 119 2 2 5" xfId="2640"/>
    <cellStyle name="Normal 119 2 2 5 2" xfId="11797"/>
    <cellStyle name="Normal 119 2 2 5 2 2" xfId="28179"/>
    <cellStyle name="Normal 119 2 2 5 3" xfId="15438"/>
    <cellStyle name="Normal 119 2 2 5 3 2" xfId="31816"/>
    <cellStyle name="Normal 119 2 2 5 4" xfId="8158"/>
    <cellStyle name="Normal 119 2 2 5 4 2" xfId="24542"/>
    <cellStyle name="Normal 119 2 2 5 5" xfId="19089"/>
    <cellStyle name="Normal 119 2 2 6" xfId="6524"/>
    <cellStyle name="Normal 119 2 2 6 2" xfId="22908"/>
    <cellStyle name="Normal 119 2 2 7" xfId="10163"/>
    <cellStyle name="Normal 119 2 2 7 2" xfId="26545"/>
    <cellStyle name="Normal 119 2 2 8" xfId="13804"/>
    <cellStyle name="Normal 119 2 2 8 2" xfId="30182"/>
    <cellStyle name="Normal 119 2 2 9" xfId="4684"/>
    <cellStyle name="Normal 119 2 2 9 2" xfId="21093"/>
    <cellStyle name="Normal 119 2 3" xfId="1109"/>
    <cellStyle name="Normal 119 2 3 2" xfId="2023"/>
    <cellStyle name="Normal 119 2 3 2 2" xfId="3846"/>
    <cellStyle name="Normal 119 2 3 2 2 2" xfId="13001"/>
    <cellStyle name="Normal 119 2 3 2 2 2 2" xfId="29383"/>
    <cellStyle name="Normal 119 2 3 2 2 3" xfId="16642"/>
    <cellStyle name="Normal 119 2 3 2 2 3 2" xfId="33020"/>
    <cellStyle name="Normal 119 2 3 2 2 4" xfId="9362"/>
    <cellStyle name="Normal 119 2 3 2 2 4 2" xfId="25746"/>
    <cellStyle name="Normal 119 2 3 2 2 5" xfId="20293"/>
    <cellStyle name="Normal 119 2 3 2 3" xfId="7541"/>
    <cellStyle name="Normal 119 2 3 2 3 2" xfId="23925"/>
    <cellStyle name="Normal 119 2 3 2 4" xfId="11180"/>
    <cellStyle name="Normal 119 2 3 2 4 2" xfId="27562"/>
    <cellStyle name="Normal 119 2 3 2 5" xfId="14821"/>
    <cellStyle name="Normal 119 2 3 2 5 2" xfId="31199"/>
    <cellStyle name="Normal 119 2 3 2 6" xfId="5701"/>
    <cellStyle name="Normal 119 2 3 2 6 2" xfId="22110"/>
    <cellStyle name="Normal 119 2 3 2 7" xfId="18472"/>
    <cellStyle name="Normal 119 2 3 2 8" xfId="34839"/>
    <cellStyle name="Normal 119 2 3 3" xfId="2938"/>
    <cellStyle name="Normal 119 2 3 3 2" xfId="12093"/>
    <cellStyle name="Normal 119 2 3 3 2 2" xfId="28475"/>
    <cellStyle name="Normal 119 2 3 3 3" xfId="15734"/>
    <cellStyle name="Normal 119 2 3 3 3 2" xfId="32112"/>
    <cellStyle name="Normal 119 2 3 3 4" xfId="8454"/>
    <cellStyle name="Normal 119 2 3 3 4 2" xfId="24838"/>
    <cellStyle name="Normal 119 2 3 3 5" xfId="19385"/>
    <cellStyle name="Normal 119 2 3 4" xfId="6633"/>
    <cellStyle name="Normal 119 2 3 4 2" xfId="23017"/>
    <cellStyle name="Normal 119 2 3 5" xfId="10272"/>
    <cellStyle name="Normal 119 2 3 5 2" xfId="26654"/>
    <cellStyle name="Normal 119 2 3 6" xfId="13913"/>
    <cellStyle name="Normal 119 2 3 6 2" xfId="30291"/>
    <cellStyle name="Normal 119 2 3 7" xfId="4793"/>
    <cellStyle name="Normal 119 2 3 7 2" xfId="21202"/>
    <cellStyle name="Normal 119 2 3 8" xfId="17564"/>
    <cellStyle name="Normal 119 2 3 9" xfId="33931"/>
    <cellStyle name="Normal 119 2 4" xfId="1420"/>
    <cellStyle name="Normal 119 2 4 2" xfId="2334"/>
    <cellStyle name="Normal 119 2 4 2 2" xfId="4157"/>
    <cellStyle name="Normal 119 2 4 2 2 2" xfId="13312"/>
    <cellStyle name="Normal 119 2 4 2 2 2 2" xfId="29694"/>
    <cellStyle name="Normal 119 2 4 2 2 3" xfId="16953"/>
    <cellStyle name="Normal 119 2 4 2 2 3 2" xfId="33331"/>
    <cellStyle name="Normal 119 2 4 2 2 4" xfId="9673"/>
    <cellStyle name="Normal 119 2 4 2 2 4 2" xfId="26057"/>
    <cellStyle name="Normal 119 2 4 2 2 5" xfId="20604"/>
    <cellStyle name="Normal 119 2 4 2 3" xfId="7852"/>
    <cellStyle name="Normal 119 2 4 2 3 2" xfId="24236"/>
    <cellStyle name="Normal 119 2 4 2 4" xfId="11491"/>
    <cellStyle name="Normal 119 2 4 2 4 2" xfId="27873"/>
    <cellStyle name="Normal 119 2 4 2 5" xfId="15132"/>
    <cellStyle name="Normal 119 2 4 2 5 2" xfId="31510"/>
    <cellStyle name="Normal 119 2 4 2 6" xfId="6012"/>
    <cellStyle name="Normal 119 2 4 2 6 2" xfId="22421"/>
    <cellStyle name="Normal 119 2 4 2 7" xfId="18783"/>
    <cellStyle name="Normal 119 2 4 2 8" xfId="35150"/>
    <cellStyle name="Normal 119 2 4 3" xfId="3249"/>
    <cellStyle name="Normal 119 2 4 3 2" xfId="12404"/>
    <cellStyle name="Normal 119 2 4 3 2 2" xfId="28786"/>
    <cellStyle name="Normal 119 2 4 3 3" xfId="16045"/>
    <cellStyle name="Normal 119 2 4 3 3 2" xfId="32423"/>
    <cellStyle name="Normal 119 2 4 3 4" xfId="8765"/>
    <cellStyle name="Normal 119 2 4 3 4 2" xfId="25149"/>
    <cellStyle name="Normal 119 2 4 3 5" xfId="19696"/>
    <cellStyle name="Normal 119 2 4 4" xfId="6944"/>
    <cellStyle name="Normal 119 2 4 4 2" xfId="23328"/>
    <cellStyle name="Normal 119 2 4 5" xfId="10583"/>
    <cellStyle name="Normal 119 2 4 5 2" xfId="26965"/>
    <cellStyle name="Normal 119 2 4 6" xfId="14224"/>
    <cellStyle name="Normal 119 2 4 6 2" xfId="30602"/>
    <cellStyle name="Normal 119 2 4 7" xfId="5104"/>
    <cellStyle name="Normal 119 2 4 7 2" xfId="21513"/>
    <cellStyle name="Normal 119 2 4 8" xfId="17875"/>
    <cellStyle name="Normal 119 2 4 9" xfId="34242"/>
    <cellStyle name="Normal 119 2 5" xfId="1767"/>
    <cellStyle name="Normal 119 2 5 2" xfId="3590"/>
    <cellStyle name="Normal 119 2 5 2 2" xfId="12745"/>
    <cellStyle name="Normal 119 2 5 2 2 2" xfId="29127"/>
    <cellStyle name="Normal 119 2 5 2 3" xfId="16386"/>
    <cellStyle name="Normal 119 2 5 2 3 2" xfId="32764"/>
    <cellStyle name="Normal 119 2 5 2 4" xfId="9106"/>
    <cellStyle name="Normal 119 2 5 2 4 2" xfId="25490"/>
    <cellStyle name="Normal 119 2 5 2 5" xfId="20037"/>
    <cellStyle name="Normal 119 2 5 3" xfId="7285"/>
    <cellStyle name="Normal 119 2 5 3 2" xfId="23669"/>
    <cellStyle name="Normal 119 2 5 4" xfId="10924"/>
    <cellStyle name="Normal 119 2 5 4 2" xfId="27306"/>
    <cellStyle name="Normal 119 2 5 5" xfId="14565"/>
    <cellStyle name="Normal 119 2 5 5 2" xfId="30943"/>
    <cellStyle name="Normal 119 2 5 6" xfId="5445"/>
    <cellStyle name="Normal 119 2 5 6 2" xfId="21854"/>
    <cellStyle name="Normal 119 2 5 7" xfId="18216"/>
    <cellStyle name="Normal 119 2 5 8" xfId="34583"/>
    <cellStyle name="Normal 119 2 6" xfId="2639"/>
    <cellStyle name="Normal 119 2 6 2" xfId="11796"/>
    <cellStyle name="Normal 119 2 6 2 2" xfId="28178"/>
    <cellStyle name="Normal 119 2 6 3" xfId="15437"/>
    <cellStyle name="Normal 119 2 6 3 2" xfId="31815"/>
    <cellStyle name="Normal 119 2 6 4" xfId="8157"/>
    <cellStyle name="Normal 119 2 6 4 2" xfId="24541"/>
    <cellStyle name="Normal 119 2 6 5" xfId="19088"/>
    <cellStyle name="Normal 119 2 7" xfId="6377"/>
    <cellStyle name="Normal 119 2 7 2" xfId="22761"/>
    <cellStyle name="Normal 119 2 8" xfId="10016"/>
    <cellStyle name="Normal 119 2 8 2" xfId="26398"/>
    <cellStyle name="Normal 119 2 9" xfId="13657"/>
    <cellStyle name="Normal 119 2 9 2" xfId="30035"/>
    <cellStyle name="Normal 119 3" xfId="923"/>
    <cellStyle name="Normal 119 3 10" xfId="17381"/>
    <cellStyle name="Normal 119 3 11" xfId="33636"/>
    <cellStyle name="Normal 119 3 2" xfId="1111"/>
    <cellStyle name="Normal 119 3 2 2" xfId="2025"/>
    <cellStyle name="Normal 119 3 2 2 2" xfId="3848"/>
    <cellStyle name="Normal 119 3 2 2 2 2" xfId="13003"/>
    <cellStyle name="Normal 119 3 2 2 2 2 2" xfId="29385"/>
    <cellStyle name="Normal 119 3 2 2 2 3" xfId="16644"/>
    <cellStyle name="Normal 119 3 2 2 2 3 2" xfId="33022"/>
    <cellStyle name="Normal 119 3 2 2 2 4" xfId="9364"/>
    <cellStyle name="Normal 119 3 2 2 2 4 2" xfId="25748"/>
    <cellStyle name="Normal 119 3 2 2 2 5" xfId="20295"/>
    <cellStyle name="Normal 119 3 2 2 3" xfId="7543"/>
    <cellStyle name="Normal 119 3 2 2 3 2" xfId="23927"/>
    <cellStyle name="Normal 119 3 2 2 4" xfId="11182"/>
    <cellStyle name="Normal 119 3 2 2 4 2" xfId="27564"/>
    <cellStyle name="Normal 119 3 2 2 5" xfId="14823"/>
    <cellStyle name="Normal 119 3 2 2 5 2" xfId="31201"/>
    <cellStyle name="Normal 119 3 2 2 6" xfId="5703"/>
    <cellStyle name="Normal 119 3 2 2 6 2" xfId="22112"/>
    <cellStyle name="Normal 119 3 2 2 7" xfId="18474"/>
    <cellStyle name="Normal 119 3 2 2 8" xfId="34841"/>
    <cellStyle name="Normal 119 3 2 3" xfId="2940"/>
    <cellStyle name="Normal 119 3 2 3 2" xfId="12095"/>
    <cellStyle name="Normal 119 3 2 3 2 2" xfId="28477"/>
    <cellStyle name="Normal 119 3 2 3 3" xfId="15736"/>
    <cellStyle name="Normal 119 3 2 3 3 2" xfId="32114"/>
    <cellStyle name="Normal 119 3 2 3 4" xfId="8456"/>
    <cellStyle name="Normal 119 3 2 3 4 2" xfId="24840"/>
    <cellStyle name="Normal 119 3 2 3 5" xfId="19387"/>
    <cellStyle name="Normal 119 3 2 4" xfId="6635"/>
    <cellStyle name="Normal 119 3 2 4 2" xfId="23019"/>
    <cellStyle name="Normal 119 3 2 5" xfId="10274"/>
    <cellStyle name="Normal 119 3 2 5 2" xfId="26656"/>
    <cellStyle name="Normal 119 3 2 6" xfId="13915"/>
    <cellStyle name="Normal 119 3 2 6 2" xfId="30293"/>
    <cellStyle name="Normal 119 3 2 7" xfId="4795"/>
    <cellStyle name="Normal 119 3 2 7 2" xfId="21204"/>
    <cellStyle name="Normal 119 3 2 8" xfId="17566"/>
    <cellStyle name="Normal 119 3 2 9" xfId="33933"/>
    <cellStyle name="Normal 119 3 3" xfId="1422"/>
    <cellStyle name="Normal 119 3 3 2" xfId="2336"/>
    <cellStyle name="Normal 119 3 3 2 2" xfId="4159"/>
    <cellStyle name="Normal 119 3 3 2 2 2" xfId="13314"/>
    <cellStyle name="Normal 119 3 3 2 2 2 2" xfId="29696"/>
    <cellStyle name="Normal 119 3 3 2 2 3" xfId="16955"/>
    <cellStyle name="Normal 119 3 3 2 2 3 2" xfId="33333"/>
    <cellStyle name="Normal 119 3 3 2 2 4" xfId="9675"/>
    <cellStyle name="Normal 119 3 3 2 2 4 2" xfId="26059"/>
    <cellStyle name="Normal 119 3 3 2 2 5" xfId="20606"/>
    <cellStyle name="Normal 119 3 3 2 3" xfId="7854"/>
    <cellStyle name="Normal 119 3 3 2 3 2" xfId="24238"/>
    <cellStyle name="Normal 119 3 3 2 4" xfId="11493"/>
    <cellStyle name="Normal 119 3 3 2 4 2" xfId="27875"/>
    <cellStyle name="Normal 119 3 3 2 5" xfId="15134"/>
    <cellStyle name="Normal 119 3 3 2 5 2" xfId="31512"/>
    <cellStyle name="Normal 119 3 3 2 6" xfId="6014"/>
    <cellStyle name="Normal 119 3 3 2 6 2" xfId="22423"/>
    <cellStyle name="Normal 119 3 3 2 7" xfId="18785"/>
    <cellStyle name="Normal 119 3 3 2 8" xfId="35152"/>
    <cellStyle name="Normal 119 3 3 3" xfId="3251"/>
    <cellStyle name="Normal 119 3 3 3 2" xfId="12406"/>
    <cellStyle name="Normal 119 3 3 3 2 2" xfId="28788"/>
    <cellStyle name="Normal 119 3 3 3 3" xfId="16047"/>
    <cellStyle name="Normal 119 3 3 3 3 2" xfId="32425"/>
    <cellStyle name="Normal 119 3 3 3 4" xfId="8767"/>
    <cellStyle name="Normal 119 3 3 3 4 2" xfId="25151"/>
    <cellStyle name="Normal 119 3 3 3 5" xfId="19698"/>
    <cellStyle name="Normal 119 3 3 4" xfId="6946"/>
    <cellStyle name="Normal 119 3 3 4 2" xfId="23330"/>
    <cellStyle name="Normal 119 3 3 5" xfId="10585"/>
    <cellStyle name="Normal 119 3 3 5 2" xfId="26967"/>
    <cellStyle name="Normal 119 3 3 6" xfId="14226"/>
    <cellStyle name="Normal 119 3 3 6 2" xfId="30604"/>
    <cellStyle name="Normal 119 3 3 7" xfId="5106"/>
    <cellStyle name="Normal 119 3 3 7 2" xfId="21515"/>
    <cellStyle name="Normal 119 3 3 8" xfId="17877"/>
    <cellStyle name="Normal 119 3 3 9" xfId="34244"/>
    <cellStyle name="Normal 119 3 4" xfId="1840"/>
    <cellStyle name="Normal 119 3 4 2" xfId="3663"/>
    <cellStyle name="Normal 119 3 4 2 2" xfId="12818"/>
    <cellStyle name="Normal 119 3 4 2 2 2" xfId="29200"/>
    <cellStyle name="Normal 119 3 4 2 3" xfId="16459"/>
    <cellStyle name="Normal 119 3 4 2 3 2" xfId="32837"/>
    <cellStyle name="Normal 119 3 4 2 4" xfId="9179"/>
    <cellStyle name="Normal 119 3 4 2 4 2" xfId="25563"/>
    <cellStyle name="Normal 119 3 4 2 5" xfId="20110"/>
    <cellStyle name="Normal 119 3 4 3" xfId="7358"/>
    <cellStyle name="Normal 119 3 4 3 2" xfId="23742"/>
    <cellStyle name="Normal 119 3 4 4" xfId="10997"/>
    <cellStyle name="Normal 119 3 4 4 2" xfId="27379"/>
    <cellStyle name="Normal 119 3 4 5" xfId="14638"/>
    <cellStyle name="Normal 119 3 4 5 2" xfId="31016"/>
    <cellStyle name="Normal 119 3 4 6" xfId="5518"/>
    <cellStyle name="Normal 119 3 4 6 2" xfId="21927"/>
    <cellStyle name="Normal 119 3 4 7" xfId="18289"/>
    <cellStyle name="Normal 119 3 4 8" xfId="34656"/>
    <cellStyle name="Normal 119 3 5" xfId="2641"/>
    <cellStyle name="Normal 119 3 5 2" xfId="11798"/>
    <cellStyle name="Normal 119 3 5 2 2" xfId="28180"/>
    <cellStyle name="Normal 119 3 5 3" xfId="15439"/>
    <cellStyle name="Normal 119 3 5 3 2" xfId="31817"/>
    <cellStyle name="Normal 119 3 5 4" xfId="8159"/>
    <cellStyle name="Normal 119 3 5 4 2" xfId="24543"/>
    <cellStyle name="Normal 119 3 5 5" xfId="19090"/>
    <cellStyle name="Normal 119 3 6" xfId="6450"/>
    <cellStyle name="Normal 119 3 6 2" xfId="22834"/>
    <cellStyle name="Normal 119 3 7" xfId="10089"/>
    <cellStyle name="Normal 119 3 7 2" xfId="26471"/>
    <cellStyle name="Normal 119 3 8" xfId="13730"/>
    <cellStyle name="Normal 119 3 8 2" xfId="30108"/>
    <cellStyle name="Normal 119 3 9" xfId="4610"/>
    <cellStyle name="Normal 119 3 9 2" xfId="21019"/>
    <cellStyle name="Normal 119 4" xfId="1108"/>
    <cellStyle name="Normal 119 4 2" xfId="2022"/>
    <cellStyle name="Normal 119 4 2 2" xfId="3845"/>
    <cellStyle name="Normal 119 4 2 2 2" xfId="13000"/>
    <cellStyle name="Normal 119 4 2 2 2 2" xfId="29382"/>
    <cellStyle name="Normal 119 4 2 2 3" xfId="16641"/>
    <cellStyle name="Normal 119 4 2 2 3 2" xfId="33019"/>
    <cellStyle name="Normal 119 4 2 2 4" xfId="9361"/>
    <cellStyle name="Normal 119 4 2 2 4 2" xfId="25745"/>
    <cellStyle name="Normal 119 4 2 2 5" xfId="20292"/>
    <cellStyle name="Normal 119 4 2 3" xfId="7540"/>
    <cellStyle name="Normal 119 4 2 3 2" xfId="23924"/>
    <cellStyle name="Normal 119 4 2 4" xfId="11179"/>
    <cellStyle name="Normal 119 4 2 4 2" xfId="27561"/>
    <cellStyle name="Normal 119 4 2 5" xfId="14820"/>
    <cellStyle name="Normal 119 4 2 5 2" xfId="31198"/>
    <cellStyle name="Normal 119 4 2 6" xfId="5700"/>
    <cellStyle name="Normal 119 4 2 6 2" xfId="22109"/>
    <cellStyle name="Normal 119 4 2 7" xfId="18471"/>
    <cellStyle name="Normal 119 4 2 8" xfId="34838"/>
    <cellStyle name="Normal 119 4 3" xfId="2937"/>
    <cellStyle name="Normal 119 4 3 2" xfId="12092"/>
    <cellStyle name="Normal 119 4 3 2 2" xfId="28474"/>
    <cellStyle name="Normal 119 4 3 3" xfId="15733"/>
    <cellStyle name="Normal 119 4 3 3 2" xfId="32111"/>
    <cellStyle name="Normal 119 4 3 4" xfId="8453"/>
    <cellStyle name="Normal 119 4 3 4 2" xfId="24837"/>
    <cellStyle name="Normal 119 4 3 5" xfId="19384"/>
    <cellStyle name="Normal 119 4 4" xfId="6632"/>
    <cellStyle name="Normal 119 4 4 2" xfId="23016"/>
    <cellStyle name="Normal 119 4 5" xfId="10271"/>
    <cellStyle name="Normal 119 4 5 2" xfId="26653"/>
    <cellStyle name="Normal 119 4 6" xfId="13912"/>
    <cellStyle name="Normal 119 4 6 2" xfId="30290"/>
    <cellStyle name="Normal 119 4 7" xfId="4792"/>
    <cellStyle name="Normal 119 4 7 2" xfId="21201"/>
    <cellStyle name="Normal 119 4 8" xfId="17563"/>
    <cellStyle name="Normal 119 4 9" xfId="33930"/>
    <cellStyle name="Normal 119 5" xfId="1419"/>
    <cellStyle name="Normal 119 5 2" xfId="2333"/>
    <cellStyle name="Normal 119 5 2 2" xfId="4156"/>
    <cellStyle name="Normal 119 5 2 2 2" xfId="13311"/>
    <cellStyle name="Normal 119 5 2 2 2 2" xfId="29693"/>
    <cellStyle name="Normal 119 5 2 2 3" xfId="16952"/>
    <cellStyle name="Normal 119 5 2 2 3 2" xfId="33330"/>
    <cellStyle name="Normal 119 5 2 2 4" xfId="9672"/>
    <cellStyle name="Normal 119 5 2 2 4 2" xfId="26056"/>
    <cellStyle name="Normal 119 5 2 2 5" xfId="20603"/>
    <cellStyle name="Normal 119 5 2 3" xfId="7851"/>
    <cellStyle name="Normal 119 5 2 3 2" xfId="24235"/>
    <cellStyle name="Normal 119 5 2 4" xfId="11490"/>
    <cellStyle name="Normal 119 5 2 4 2" xfId="27872"/>
    <cellStyle name="Normal 119 5 2 5" xfId="15131"/>
    <cellStyle name="Normal 119 5 2 5 2" xfId="31509"/>
    <cellStyle name="Normal 119 5 2 6" xfId="6011"/>
    <cellStyle name="Normal 119 5 2 6 2" xfId="22420"/>
    <cellStyle name="Normal 119 5 2 7" xfId="18782"/>
    <cellStyle name="Normal 119 5 2 8" xfId="35149"/>
    <cellStyle name="Normal 119 5 3" xfId="3248"/>
    <cellStyle name="Normal 119 5 3 2" xfId="12403"/>
    <cellStyle name="Normal 119 5 3 2 2" xfId="28785"/>
    <cellStyle name="Normal 119 5 3 3" xfId="16044"/>
    <cellStyle name="Normal 119 5 3 3 2" xfId="32422"/>
    <cellStyle name="Normal 119 5 3 4" xfId="8764"/>
    <cellStyle name="Normal 119 5 3 4 2" xfId="25148"/>
    <cellStyle name="Normal 119 5 3 5" xfId="19695"/>
    <cellStyle name="Normal 119 5 4" xfId="6943"/>
    <cellStyle name="Normal 119 5 4 2" xfId="23327"/>
    <cellStyle name="Normal 119 5 5" xfId="10582"/>
    <cellStyle name="Normal 119 5 5 2" xfId="26964"/>
    <cellStyle name="Normal 119 5 6" xfId="14223"/>
    <cellStyle name="Normal 119 5 6 2" xfId="30601"/>
    <cellStyle name="Normal 119 5 7" xfId="5103"/>
    <cellStyle name="Normal 119 5 7 2" xfId="21512"/>
    <cellStyle name="Normal 119 5 8" xfId="17874"/>
    <cellStyle name="Normal 119 5 9" xfId="34241"/>
    <cellStyle name="Normal 119 6" xfId="1693"/>
    <cellStyle name="Normal 119 6 2" xfId="3516"/>
    <cellStyle name="Normal 119 6 2 2" xfId="12671"/>
    <cellStyle name="Normal 119 6 2 2 2" xfId="29053"/>
    <cellStyle name="Normal 119 6 2 3" xfId="16312"/>
    <cellStyle name="Normal 119 6 2 3 2" xfId="32690"/>
    <cellStyle name="Normal 119 6 2 4" xfId="9032"/>
    <cellStyle name="Normal 119 6 2 4 2" xfId="25416"/>
    <cellStyle name="Normal 119 6 2 5" xfId="19963"/>
    <cellStyle name="Normal 119 6 3" xfId="7211"/>
    <cellStyle name="Normal 119 6 3 2" xfId="23595"/>
    <cellStyle name="Normal 119 6 4" xfId="10850"/>
    <cellStyle name="Normal 119 6 4 2" xfId="27232"/>
    <cellStyle name="Normal 119 6 5" xfId="14491"/>
    <cellStyle name="Normal 119 6 5 2" xfId="30869"/>
    <cellStyle name="Normal 119 6 6" xfId="5371"/>
    <cellStyle name="Normal 119 6 6 2" xfId="21780"/>
    <cellStyle name="Normal 119 6 7" xfId="18142"/>
    <cellStyle name="Normal 119 6 8" xfId="34509"/>
    <cellStyle name="Normal 119 7" xfId="2638"/>
    <cellStyle name="Normal 119 7 2" xfId="11795"/>
    <cellStyle name="Normal 119 7 2 2" xfId="28177"/>
    <cellStyle name="Normal 119 7 3" xfId="15436"/>
    <cellStyle name="Normal 119 7 3 2" xfId="31814"/>
    <cellStyle name="Normal 119 7 4" xfId="8156"/>
    <cellStyle name="Normal 119 7 4 2" xfId="24540"/>
    <cellStyle name="Normal 119 7 5" xfId="19087"/>
    <cellStyle name="Normal 119 8" xfId="6303"/>
    <cellStyle name="Normal 119 8 2" xfId="22687"/>
    <cellStyle name="Normal 119 9" xfId="9942"/>
    <cellStyle name="Normal 119 9 2" xfId="26324"/>
    <cellStyle name="Normal 12" xfId="277"/>
    <cellStyle name="Normal 12 2" xfId="278"/>
    <cellStyle name="Normal 12 2 2" xfId="279"/>
    <cellStyle name="Normal 12 2 2 2" xfId="280"/>
    <cellStyle name="Normal 12 2 3" xfId="281"/>
    <cellStyle name="Normal 12 3" xfId="282"/>
    <cellStyle name="Normal 12 3 2" xfId="283"/>
    <cellStyle name="Normal 12 4" xfId="284"/>
    <cellStyle name="Normal 12 4 2" xfId="285"/>
    <cellStyle name="Normal 12 5" xfId="286"/>
    <cellStyle name="Normal 12 5 2" xfId="287"/>
    <cellStyle name="Normal 12 6" xfId="288"/>
    <cellStyle name="Normal 12 6 2" xfId="289"/>
    <cellStyle name="Normal 12 7" xfId="290"/>
    <cellStyle name="Normal 120" xfId="668"/>
    <cellStyle name="Normal 120 10" xfId="13584"/>
    <cellStyle name="Normal 120 10 2" xfId="29962"/>
    <cellStyle name="Normal 120 11" xfId="4464"/>
    <cellStyle name="Normal 120 11 2" xfId="20873"/>
    <cellStyle name="Normal 120 12" xfId="17234"/>
    <cellStyle name="Normal 120 13" xfId="33637"/>
    <cellStyle name="Normal 120 2" xfId="845"/>
    <cellStyle name="Normal 120 2 10" xfId="4538"/>
    <cellStyle name="Normal 120 2 10 2" xfId="20947"/>
    <cellStyle name="Normal 120 2 11" xfId="17309"/>
    <cellStyle name="Normal 120 2 12" xfId="33638"/>
    <cellStyle name="Normal 120 2 2" xfId="998"/>
    <cellStyle name="Normal 120 2 2 10" xfId="17456"/>
    <cellStyle name="Normal 120 2 2 11" xfId="33639"/>
    <cellStyle name="Normal 120 2 2 2" xfId="1114"/>
    <cellStyle name="Normal 120 2 2 2 2" xfId="2028"/>
    <cellStyle name="Normal 120 2 2 2 2 2" xfId="3851"/>
    <cellStyle name="Normal 120 2 2 2 2 2 2" xfId="13006"/>
    <cellStyle name="Normal 120 2 2 2 2 2 2 2" xfId="29388"/>
    <cellStyle name="Normal 120 2 2 2 2 2 3" xfId="16647"/>
    <cellStyle name="Normal 120 2 2 2 2 2 3 2" xfId="33025"/>
    <cellStyle name="Normal 120 2 2 2 2 2 4" xfId="9367"/>
    <cellStyle name="Normal 120 2 2 2 2 2 4 2" xfId="25751"/>
    <cellStyle name="Normal 120 2 2 2 2 2 5" xfId="20298"/>
    <cellStyle name="Normal 120 2 2 2 2 3" xfId="7546"/>
    <cellStyle name="Normal 120 2 2 2 2 3 2" xfId="23930"/>
    <cellStyle name="Normal 120 2 2 2 2 4" xfId="11185"/>
    <cellStyle name="Normal 120 2 2 2 2 4 2" xfId="27567"/>
    <cellStyle name="Normal 120 2 2 2 2 5" xfId="14826"/>
    <cellStyle name="Normal 120 2 2 2 2 5 2" xfId="31204"/>
    <cellStyle name="Normal 120 2 2 2 2 6" xfId="5706"/>
    <cellStyle name="Normal 120 2 2 2 2 6 2" xfId="22115"/>
    <cellStyle name="Normal 120 2 2 2 2 7" xfId="18477"/>
    <cellStyle name="Normal 120 2 2 2 2 8" xfId="34844"/>
    <cellStyle name="Normal 120 2 2 2 3" xfId="2943"/>
    <cellStyle name="Normal 120 2 2 2 3 2" xfId="12098"/>
    <cellStyle name="Normal 120 2 2 2 3 2 2" xfId="28480"/>
    <cellStyle name="Normal 120 2 2 2 3 3" xfId="15739"/>
    <cellStyle name="Normal 120 2 2 2 3 3 2" xfId="32117"/>
    <cellStyle name="Normal 120 2 2 2 3 4" xfId="8459"/>
    <cellStyle name="Normal 120 2 2 2 3 4 2" xfId="24843"/>
    <cellStyle name="Normal 120 2 2 2 3 5" xfId="19390"/>
    <cellStyle name="Normal 120 2 2 2 4" xfId="6638"/>
    <cellStyle name="Normal 120 2 2 2 4 2" xfId="23022"/>
    <cellStyle name="Normal 120 2 2 2 5" xfId="10277"/>
    <cellStyle name="Normal 120 2 2 2 5 2" xfId="26659"/>
    <cellStyle name="Normal 120 2 2 2 6" xfId="13918"/>
    <cellStyle name="Normal 120 2 2 2 6 2" xfId="30296"/>
    <cellStyle name="Normal 120 2 2 2 7" xfId="4798"/>
    <cellStyle name="Normal 120 2 2 2 7 2" xfId="21207"/>
    <cellStyle name="Normal 120 2 2 2 8" xfId="17569"/>
    <cellStyle name="Normal 120 2 2 2 9" xfId="33936"/>
    <cellStyle name="Normal 120 2 2 3" xfId="1425"/>
    <cellStyle name="Normal 120 2 2 3 2" xfId="2339"/>
    <cellStyle name="Normal 120 2 2 3 2 2" xfId="4162"/>
    <cellStyle name="Normal 120 2 2 3 2 2 2" xfId="13317"/>
    <cellStyle name="Normal 120 2 2 3 2 2 2 2" xfId="29699"/>
    <cellStyle name="Normal 120 2 2 3 2 2 3" xfId="16958"/>
    <cellStyle name="Normal 120 2 2 3 2 2 3 2" xfId="33336"/>
    <cellStyle name="Normal 120 2 2 3 2 2 4" xfId="9678"/>
    <cellStyle name="Normal 120 2 2 3 2 2 4 2" xfId="26062"/>
    <cellStyle name="Normal 120 2 2 3 2 2 5" xfId="20609"/>
    <cellStyle name="Normal 120 2 2 3 2 3" xfId="7857"/>
    <cellStyle name="Normal 120 2 2 3 2 3 2" xfId="24241"/>
    <cellStyle name="Normal 120 2 2 3 2 4" xfId="11496"/>
    <cellStyle name="Normal 120 2 2 3 2 4 2" xfId="27878"/>
    <cellStyle name="Normal 120 2 2 3 2 5" xfId="15137"/>
    <cellStyle name="Normal 120 2 2 3 2 5 2" xfId="31515"/>
    <cellStyle name="Normal 120 2 2 3 2 6" xfId="6017"/>
    <cellStyle name="Normal 120 2 2 3 2 6 2" xfId="22426"/>
    <cellStyle name="Normal 120 2 2 3 2 7" xfId="18788"/>
    <cellStyle name="Normal 120 2 2 3 2 8" xfId="35155"/>
    <cellStyle name="Normal 120 2 2 3 3" xfId="3254"/>
    <cellStyle name="Normal 120 2 2 3 3 2" xfId="12409"/>
    <cellStyle name="Normal 120 2 2 3 3 2 2" xfId="28791"/>
    <cellStyle name="Normal 120 2 2 3 3 3" xfId="16050"/>
    <cellStyle name="Normal 120 2 2 3 3 3 2" xfId="32428"/>
    <cellStyle name="Normal 120 2 2 3 3 4" xfId="8770"/>
    <cellStyle name="Normal 120 2 2 3 3 4 2" xfId="25154"/>
    <cellStyle name="Normal 120 2 2 3 3 5" xfId="19701"/>
    <cellStyle name="Normal 120 2 2 3 4" xfId="6949"/>
    <cellStyle name="Normal 120 2 2 3 4 2" xfId="23333"/>
    <cellStyle name="Normal 120 2 2 3 5" xfId="10588"/>
    <cellStyle name="Normal 120 2 2 3 5 2" xfId="26970"/>
    <cellStyle name="Normal 120 2 2 3 6" xfId="14229"/>
    <cellStyle name="Normal 120 2 2 3 6 2" xfId="30607"/>
    <cellStyle name="Normal 120 2 2 3 7" xfId="5109"/>
    <cellStyle name="Normal 120 2 2 3 7 2" xfId="21518"/>
    <cellStyle name="Normal 120 2 2 3 8" xfId="17880"/>
    <cellStyle name="Normal 120 2 2 3 9" xfId="34247"/>
    <cellStyle name="Normal 120 2 2 4" xfId="1915"/>
    <cellStyle name="Normal 120 2 2 4 2" xfId="3738"/>
    <cellStyle name="Normal 120 2 2 4 2 2" xfId="12893"/>
    <cellStyle name="Normal 120 2 2 4 2 2 2" xfId="29275"/>
    <cellStyle name="Normal 120 2 2 4 2 3" xfId="16534"/>
    <cellStyle name="Normal 120 2 2 4 2 3 2" xfId="32912"/>
    <cellStyle name="Normal 120 2 2 4 2 4" xfId="9254"/>
    <cellStyle name="Normal 120 2 2 4 2 4 2" xfId="25638"/>
    <cellStyle name="Normal 120 2 2 4 2 5" xfId="20185"/>
    <cellStyle name="Normal 120 2 2 4 3" xfId="7433"/>
    <cellStyle name="Normal 120 2 2 4 3 2" xfId="23817"/>
    <cellStyle name="Normal 120 2 2 4 4" xfId="11072"/>
    <cellStyle name="Normal 120 2 2 4 4 2" xfId="27454"/>
    <cellStyle name="Normal 120 2 2 4 5" xfId="14713"/>
    <cellStyle name="Normal 120 2 2 4 5 2" xfId="31091"/>
    <cellStyle name="Normal 120 2 2 4 6" xfId="5593"/>
    <cellStyle name="Normal 120 2 2 4 6 2" xfId="22002"/>
    <cellStyle name="Normal 120 2 2 4 7" xfId="18364"/>
    <cellStyle name="Normal 120 2 2 4 8" xfId="34731"/>
    <cellStyle name="Normal 120 2 2 5" xfId="2644"/>
    <cellStyle name="Normal 120 2 2 5 2" xfId="11801"/>
    <cellStyle name="Normal 120 2 2 5 2 2" xfId="28183"/>
    <cellStyle name="Normal 120 2 2 5 3" xfId="15442"/>
    <cellStyle name="Normal 120 2 2 5 3 2" xfId="31820"/>
    <cellStyle name="Normal 120 2 2 5 4" xfId="8162"/>
    <cellStyle name="Normal 120 2 2 5 4 2" xfId="24546"/>
    <cellStyle name="Normal 120 2 2 5 5" xfId="19093"/>
    <cellStyle name="Normal 120 2 2 6" xfId="6525"/>
    <cellStyle name="Normal 120 2 2 6 2" xfId="22909"/>
    <cellStyle name="Normal 120 2 2 7" xfId="10164"/>
    <cellStyle name="Normal 120 2 2 7 2" xfId="26546"/>
    <cellStyle name="Normal 120 2 2 8" xfId="13805"/>
    <cellStyle name="Normal 120 2 2 8 2" xfId="30183"/>
    <cellStyle name="Normal 120 2 2 9" xfId="4685"/>
    <cellStyle name="Normal 120 2 2 9 2" xfId="21094"/>
    <cellStyle name="Normal 120 2 3" xfId="1113"/>
    <cellStyle name="Normal 120 2 3 2" xfId="2027"/>
    <cellStyle name="Normal 120 2 3 2 2" xfId="3850"/>
    <cellStyle name="Normal 120 2 3 2 2 2" xfId="13005"/>
    <cellStyle name="Normal 120 2 3 2 2 2 2" xfId="29387"/>
    <cellStyle name="Normal 120 2 3 2 2 3" xfId="16646"/>
    <cellStyle name="Normal 120 2 3 2 2 3 2" xfId="33024"/>
    <cellStyle name="Normal 120 2 3 2 2 4" xfId="9366"/>
    <cellStyle name="Normal 120 2 3 2 2 4 2" xfId="25750"/>
    <cellStyle name="Normal 120 2 3 2 2 5" xfId="20297"/>
    <cellStyle name="Normal 120 2 3 2 3" xfId="7545"/>
    <cellStyle name="Normal 120 2 3 2 3 2" xfId="23929"/>
    <cellStyle name="Normal 120 2 3 2 4" xfId="11184"/>
    <cellStyle name="Normal 120 2 3 2 4 2" xfId="27566"/>
    <cellStyle name="Normal 120 2 3 2 5" xfId="14825"/>
    <cellStyle name="Normal 120 2 3 2 5 2" xfId="31203"/>
    <cellStyle name="Normal 120 2 3 2 6" xfId="5705"/>
    <cellStyle name="Normal 120 2 3 2 6 2" xfId="22114"/>
    <cellStyle name="Normal 120 2 3 2 7" xfId="18476"/>
    <cellStyle name="Normal 120 2 3 2 8" xfId="34843"/>
    <cellStyle name="Normal 120 2 3 3" xfId="2942"/>
    <cellStyle name="Normal 120 2 3 3 2" xfId="12097"/>
    <cellStyle name="Normal 120 2 3 3 2 2" xfId="28479"/>
    <cellStyle name="Normal 120 2 3 3 3" xfId="15738"/>
    <cellStyle name="Normal 120 2 3 3 3 2" xfId="32116"/>
    <cellStyle name="Normal 120 2 3 3 4" xfId="8458"/>
    <cellStyle name="Normal 120 2 3 3 4 2" xfId="24842"/>
    <cellStyle name="Normal 120 2 3 3 5" xfId="19389"/>
    <cellStyle name="Normal 120 2 3 4" xfId="6637"/>
    <cellStyle name="Normal 120 2 3 4 2" xfId="23021"/>
    <cellStyle name="Normal 120 2 3 5" xfId="10276"/>
    <cellStyle name="Normal 120 2 3 5 2" xfId="26658"/>
    <cellStyle name="Normal 120 2 3 6" xfId="13917"/>
    <cellStyle name="Normal 120 2 3 6 2" xfId="30295"/>
    <cellStyle name="Normal 120 2 3 7" xfId="4797"/>
    <cellStyle name="Normal 120 2 3 7 2" xfId="21206"/>
    <cellStyle name="Normal 120 2 3 8" xfId="17568"/>
    <cellStyle name="Normal 120 2 3 9" xfId="33935"/>
    <cellStyle name="Normal 120 2 4" xfId="1424"/>
    <cellStyle name="Normal 120 2 4 2" xfId="2338"/>
    <cellStyle name="Normal 120 2 4 2 2" xfId="4161"/>
    <cellStyle name="Normal 120 2 4 2 2 2" xfId="13316"/>
    <cellStyle name="Normal 120 2 4 2 2 2 2" xfId="29698"/>
    <cellStyle name="Normal 120 2 4 2 2 3" xfId="16957"/>
    <cellStyle name="Normal 120 2 4 2 2 3 2" xfId="33335"/>
    <cellStyle name="Normal 120 2 4 2 2 4" xfId="9677"/>
    <cellStyle name="Normal 120 2 4 2 2 4 2" xfId="26061"/>
    <cellStyle name="Normal 120 2 4 2 2 5" xfId="20608"/>
    <cellStyle name="Normal 120 2 4 2 3" xfId="7856"/>
    <cellStyle name="Normal 120 2 4 2 3 2" xfId="24240"/>
    <cellStyle name="Normal 120 2 4 2 4" xfId="11495"/>
    <cellStyle name="Normal 120 2 4 2 4 2" xfId="27877"/>
    <cellStyle name="Normal 120 2 4 2 5" xfId="15136"/>
    <cellStyle name="Normal 120 2 4 2 5 2" xfId="31514"/>
    <cellStyle name="Normal 120 2 4 2 6" xfId="6016"/>
    <cellStyle name="Normal 120 2 4 2 6 2" xfId="22425"/>
    <cellStyle name="Normal 120 2 4 2 7" xfId="18787"/>
    <cellStyle name="Normal 120 2 4 2 8" xfId="35154"/>
    <cellStyle name="Normal 120 2 4 3" xfId="3253"/>
    <cellStyle name="Normal 120 2 4 3 2" xfId="12408"/>
    <cellStyle name="Normal 120 2 4 3 2 2" xfId="28790"/>
    <cellStyle name="Normal 120 2 4 3 3" xfId="16049"/>
    <cellStyle name="Normal 120 2 4 3 3 2" xfId="32427"/>
    <cellStyle name="Normal 120 2 4 3 4" xfId="8769"/>
    <cellStyle name="Normal 120 2 4 3 4 2" xfId="25153"/>
    <cellStyle name="Normal 120 2 4 3 5" xfId="19700"/>
    <cellStyle name="Normal 120 2 4 4" xfId="6948"/>
    <cellStyle name="Normal 120 2 4 4 2" xfId="23332"/>
    <cellStyle name="Normal 120 2 4 5" xfId="10587"/>
    <cellStyle name="Normal 120 2 4 5 2" xfId="26969"/>
    <cellStyle name="Normal 120 2 4 6" xfId="14228"/>
    <cellStyle name="Normal 120 2 4 6 2" xfId="30606"/>
    <cellStyle name="Normal 120 2 4 7" xfId="5108"/>
    <cellStyle name="Normal 120 2 4 7 2" xfId="21517"/>
    <cellStyle name="Normal 120 2 4 8" xfId="17879"/>
    <cellStyle name="Normal 120 2 4 9" xfId="34246"/>
    <cellStyle name="Normal 120 2 5" xfId="1768"/>
    <cellStyle name="Normal 120 2 5 2" xfId="3591"/>
    <cellStyle name="Normal 120 2 5 2 2" xfId="12746"/>
    <cellStyle name="Normal 120 2 5 2 2 2" xfId="29128"/>
    <cellStyle name="Normal 120 2 5 2 3" xfId="16387"/>
    <cellStyle name="Normal 120 2 5 2 3 2" xfId="32765"/>
    <cellStyle name="Normal 120 2 5 2 4" xfId="9107"/>
    <cellStyle name="Normal 120 2 5 2 4 2" xfId="25491"/>
    <cellStyle name="Normal 120 2 5 2 5" xfId="20038"/>
    <cellStyle name="Normal 120 2 5 3" xfId="7286"/>
    <cellStyle name="Normal 120 2 5 3 2" xfId="23670"/>
    <cellStyle name="Normal 120 2 5 4" xfId="10925"/>
    <cellStyle name="Normal 120 2 5 4 2" xfId="27307"/>
    <cellStyle name="Normal 120 2 5 5" xfId="14566"/>
    <cellStyle name="Normal 120 2 5 5 2" xfId="30944"/>
    <cellStyle name="Normal 120 2 5 6" xfId="5446"/>
    <cellStyle name="Normal 120 2 5 6 2" xfId="21855"/>
    <cellStyle name="Normal 120 2 5 7" xfId="18217"/>
    <cellStyle name="Normal 120 2 5 8" xfId="34584"/>
    <cellStyle name="Normal 120 2 6" xfId="2643"/>
    <cellStyle name="Normal 120 2 6 2" xfId="11800"/>
    <cellStyle name="Normal 120 2 6 2 2" xfId="28182"/>
    <cellStyle name="Normal 120 2 6 3" xfId="15441"/>
    <cellStyle name="Normal 120 2 6 3 2" xfId="31819"/>
    <cellStyle name="Normal 120 2 6 4" xfId="8161"/>
    <cellStyle name="Normal 120 2 6 4 2" xfId="24545"/>
    <cellStyle name="Normal 120 2 6 5" xfId="19092"/>
    <cellStyle name="Normal 120 2 7" xfId="6378"/>
    <cellStyle name="Normal 120 2 7 2" xfId="22762"/>
    <cellStyle name="Normal 120 2 8" xfId="10017"/>
    <cellStyle name="Normal 120 2 8 2" xfId="26399"/>
    <cellStyle name="Normal 120 2 9" xfId="13658"/>
    <cellStyle name="Normal 120 2 9 2" xfId="30036"/>
    <cellStyle name="Normal 120 3" xfId="924"/>
    <cellStyle name="Normal 120 3 10" xfId="17382"/>
    <cellStyle name="Normal 120 3 11" xfId="33640"/>
    <cellStyle name="Normal 120 3 2" xfId="1115"/>
    <cellStyle name="Normal 120 3 2 2" xfId="2029"/>
    <cellStyle name="Normal 120 3 2 2 2" xfId="3852"/>
    <cellStyle name="Normal 120 3 2 2 2 2" xfId="13007"/>
    <cellStyle name="Normal 120 3 2 2 2 2 2" xfId="29389"/>
    <cellStyle name="Normal 120 3 2 2 2 3" xfId="16648"/>
    <cellStyle name="Normal 120 3 2 2 2 3 2" xfId="33026"/>
    <cellStyle name="Normal 120 3 2 2 2 4" xfId="9368"/>
    <cellStyle name="Normal 120 3 2 2 2 4 2" xfId="25752"/>
    <cellStyle name="Normal 120 3 2 2 2 5" xfId="20299"/>
    <cellStyle name="Normal 120 3 2 2 3" xfId="7547"/>
    <cellStyle name="Normal 120 3 2 2 3 2" xfId="23931"/>
    <cellStyle name="Normal 120 3 2 2 4" xfId="11186"/>
    <cellStyle name="Normal 120 3 2 2 4 2" xfId="27568"/>
    <cellStyle name="Normal 120 3 2 2 5" xfId="14827"/>
    <cellStyle name="Normal 120 3 2 2 5 2" xfId="31205"/>
    <cellStyle name="Normal 120 3 2 2 6" xfId="5707"/>
    <cellStyle name="Normal 120 3 2 2 6 2" xfId="22116"/>
    <cellStyle name="Normal 120 3 2 2 7" xfId="18478"/>
    <cellStyle name="Normal 120 3 2 2 8" xfId="34845"/>
    <cellStyle name="Normal 120 3 2 3" xfId="2944"/>
    <cellStyle name="Normal 120 3 2 3 2" xfId="12099"/>
    <cellStyle name="Normal 120 3 2 3 2 2" xfId="28481"/>
    <cellStyle name="Normal 120 3 2 3 3" xfId="15740"/>
    <cellStyle name="Normal 120 3 2 3 3 2" xfId="32118"/>
    <cellStyle name="Normal 120 3 2 3 4" xfId="8460"/>
    <cellStyle name="Normal 120 3 2 3 4 2" xfId="24844"/>
    <cellStyle name="Normal 120 3 2 3 5" xfId="19391"/>
    <cellStyle name="Normal 120 3 2 4" xfId="6639"/>
    <cellStyle name="Normal 120 3 2 4 2" xfId="23023"/>
    <cellStyle name="Normal 120 3 2 5" xfId="10278"/>
    <cellStyle name="Normal 120 3 2 5 2" xfId="26660"/>
    <cellStyle name="Normal 120 3 2 6" xfId="13919"/>
    <cellStyle name="Normal 120 3 2 6 2" xfId="30297"/>
    <cellStyle name="Normal 120 3 2 7" xfId="4799"/>
    <cellStyle name="Normal 120 3 2 7 2" xfId="21208"/>
    <cellStyle name="Normal 120 3 2 8" xfId="17570"/>
    <cellStyle name="Normal 120 3 2 9" xfId="33937"/>
    <cellStyle name="Normal 120 3 3" xfId="1426"/>
    <cellStyle name="Normal 120 3 3 2" xfId="2340"/>
    <cellStyle name="Normal 120 3 3 2 2" xfId="4163"/>
    <cellStyle name="Normal 120 3 3 2 2 2" xfId="13318"/>
    <cellStyle name="Normal 120 3 3 2 2 2 2" xfId="29700"/>
    <cellStyle name="Normal 120 3 3 2 2 3" xfId="16959"/>
    <cellStyle name="Normal 120 3 3 2 2 3 2" xfId="33337"/>
    <cellStyle name="Normal 120 3 3 2 2 4" xfId="9679"/>
    <cellStyle name="Normal 120 3 3 2 2 4 2" xfId="26063"/>
    <cellStyle name="Normal 120 3 3 2 2 5" xfId="20610"/>
    <cellStyle name="Normal 120 3 3 2 3" xfId="7858"/>
    <cellStyle name="Normal 120 3 3 2 3 2" xfId="24242"/>
    <cellStyle name="Normal 120 3 3 2 4" xfId="11497"/>
    <cellStyle name="Normal 120 3 3 2 4 2" xfId="27879"/>
    <cellStyle name="Normal 120 3 3 2 5" xfId="15138"/>
    <cellStyle name="Normal 120 3 3 2 5 2" xfId="31516"/>
    <cellStyle name="Normal 120 3 3 2 6" xfId="6018"/>
    <cellStyle name="Normal 120 3 3 2 6 2" xfId="22427"/>
    <cellStyle name="Normal 120 3 3 2 7" xfId="18789"/>
    <cellStyle name="Normal 120 3 3 2 8" xfId="35156"/>
    <cellStyle name="Normal 120 3 3 3" xfId="3255"/>
    <cellStyle name="Normal 120 3 3 3 2" xfId="12410"/>
    <cellStyle name="Normal 120 3 3 3 2 2" xfId="28792"/>
    <cellStyle name="Normal 120 3 3 3 3" xfId="16051"/>
    <cellStyle name="Normal 120 3 3 3 3 2" xfId="32429"/>
    <cellStyle name="Normal 120 3 3 3 4" xfId="8771"/>
    <cellStyle name="Normal 120 3 3 3 4 2" xfId="25155"/>
    <cellStyle name="Normal 120 3 3 3 5" xfId="19702"/>
    <cellStyle name="Normal 120 3 3 4" xfId="6950"/>
    <cellStyle name="Normal 120 3 3 4 2" xfId="23334"/>
    <cellStyle name="Normal 120 3 3 5" xfId="10589"/>
    <cellStyle name="Normal 120 3 3 5 2" xfId="26971"/>
    <cellStyle name="Normal 120 3 3 6" xfId="14230"/>
    <cellStyle name="Normal 120 3 3 6 2" xfId="30608"/>
    <cellStyle name="Normal 120 3 3 7" xfId="5110"/>
    <cellStyle name="Normal 120 3 3 7 2" xfId="21519"/>
    <cellStyle name="Normal 120 3 3 8" xfId="17881"/>
    <cellStyle name="Normal 120 3 3 9" xfId="34248"/>
    <cellStyle name="Normal 120 3 4" xfId="1841"/>
    <cellStyle name="Normal 120 3 4 2" xfId="3664"/>
    <cellStyle name="Normal 120 3 4 2 2" xfId="12819"/>
    <cellStyle name="Normal 120 3 4 2 2 2" xfId="29201"/>
    <cellStyle name="Normal 120 3 4 2 3" xfId="16460"/>
    <cellStyle name="Normal 120 3 4 2 3 2" xfId="32838"/>
    <cellStyle name="Normal 120 3 4 2 4" xfId="9180"/>
    <cellStyle name="Normal 120 3 4 2 4 2" xfId="25564"/>
    <cellStyle name="Normal 120 3 4 2 5" xfId="20111"/>
    <cellStyle name="Normal 120 3 4 3" xfId="7359"/>
    <cellStyle name="Normal 120 3 4 3 2" xfId="23743"/>
    <cellStyle name="Normal 120 3 4 4" xfId="10998"/>
    <cellStyle name="Normal 120 3 4 4 2" xfId="27380"/>
    <cellStyle name="Normal 120 3 4 5" xfId="14639"/>
    <cellStyle name="Normal 120 3 4 5 2" xfId="31017"/>
    <cellStyle name="Normal 120 3 4 6" xfId="5519"/>
    <cellStyle name="Normal 120 3 4 6 2" xfId="21928"/>
    <cellStyle name="Normal 120 3 4 7" xfId="18290"/>
    <cellStyle name="Normal 120 3 4 8" xfId="34657"/>
    <cellStyle name="Normal 120 3 5" xfId="2645"/>
    <cellStyle name="Normal 120 3 5 2" xfId="11802"/>
    <cellStyle name="Normal 120 3 5 2 2" xfId="28184"/>
    <cellStyle name="Normal 120 3 5 3" xfId="15443"/>
    <cellStyle name="Normal 120 3 5 3 2" xfId="31821"/>
    <cellStyle name="Normal 120 3 5 4" xfId="8163"/>
    <cellStyle name="Normal 120 3 5 4 2" xfId="24547"/>
    <cellStyle name="Normal 120 3 5 5" xfId="19094"/>
    <cellStyle name="Normal 120 3 6" xfId="6451"/>
    <cellStyle name="Normal 120 3 6 2" xfId="22835"/>
    <cellStyle name="Normal 120 3 7" xfId="10090"/>
    <cellStyle name="Normal 120 3 7 2" xfId="26472"/>
    <cellStyle name="Normal 120 3 8" xfId="13731"/>
    <cellStyle name="Normal 120 3 8 2" xfId="30109"/>
    <cellStyle name="Normal 120 3 9" xfId="4611"/>
    <cellStyle name="Normal 120 3 9 2" xfId="21020"/>
    <cellStyle name="Normal 120 4" xfId="1112"/>
    <cellStyle name="Normal 120 4 2" xfId="2026"/>
    <cellStyle name="Normal 120 4 2 2" xfId="3849"/>
    <cellStyle name="Normal 120 4 2 2 2" xfId="13004"/>
    <cellStyle name="Normal 120 4 2 2 2 2" xfId="29386"/>
    <cellStyle name="Normal 120 4 2 2 3" xfId="16645"/>
    <cellStyle name="Normal 120 4 2 2 3 2" xfId="33023"/>
    <cellStyle name="Normal 120 4 2 2 4" xfId="9365"/>
    <cellStyle name="Normal 120 4 2 2 4 2" xfId="25749"/>
    <cellStyle name="Normal 120 4 2 2 5" xfId="20296"/>
    <cellStyle name="Normal 120 4 2 3" xfId="7544"/>
    <cellStyle name="Normal 120 4 2 3 2" xfId="23928"/>
    <cellStyle name="Normal 120 4 2 4" xfId="11183"/>
    <cellStyle name="Normal 120 4 2 4 2" xfId="27565"/>
    <cellStyle name="Normal 120 4 2 5" xfId="14824"/>
    <cellStyle name="Normal 120 4 2 5 2" xfId="31202"/>
    <cellStyle name="Normal 120 4 2 6" xfId="5704"/>
    <cellStyle name="Normal 120 4 2 6 2" xfId="22113"/>
    <cellStyle name="Normal 120 4 2 7" xfId="18475"/>
    <cellStyle name="Normal 120 4 2 8" xfId="34842"/>
    <cellStyle name="Normal 120 4 3" xfId="2941"/>
    <cellStyle name="Normal 120 4 3 2" xfId="12096"/>
    <cellStyle name="Normal 120 4 3 2 2" xfId="28478"/>
    <cellStyle name="Normal 120 4 3 3" xfId="15737"/>
    <cellStyle name="Normal 120 4 3 3 2" xfId="32115"/>
    <cellStyle name="Normal 120 4 3 4" xfId="8457"/>
    <cellStyle name="Normal 120 4 3 4 2" xfId="24841"/>
    <cellStyle name="Normal 120 4 3 5" xfId="19388"/>
    <cellStyle name="Normal 120 4 4" xfId="6636"/>
    <cellStyle name="Normal 120 4 4 2" xfId="23020"/>
    <cellStyle name="Normal 120 4 5" xfId="10275"/>
    <cellStyle name="Normal 120 4 5 2" xfId="26657"/>
    <cellStyle name="Normal 120 4 6" xfId="13916"/>
    <cellStyle name="Normal 120 4 6 2" xfId="30294"/>
    <cellStyle name="Normal 120 4 7" xfId="4796"/>
    <cellStyle name="Normal 120 4 7 2" xfId="21205"/>
    <cellStyle name="Normal 120 4 8" xfId="17567"/>
    <cellStyle name="Normal 120 4 9" xfId="33934"/>
    <cellStyle name="Normal 120 5" xfId="1423"/>
    <cellStyle name="Normal 120 5 2" xfId="2337"/>
    <cellStyle name="Normal 120 5 2 2" xfId="4160"/>
    <cellStyle name="Normal 120 5 2 2 2" xfId="13315"/>
    <cellStyle name="Normal 120 5 2 2 2 2" xfId="29697"/>
    <cellStyle name="Normal 120 5 2 2 3" xfId="16956"/>
    <cellStyle name="Normal 120 5 2 2 3 2" xfId="33334"/>
    <cellStyle name="Normal 120 5 2 2 4" xfId="9676"/>
    <cellStyle name="Normal 120 5 2 2 4 2" xfId="26060"/>
    <cellStyle name="Normal 120 5 2 2 5" xfId="20607"/>
    <cellStyle name="Normal 120 5 2 3" xfId="7855"/>
    <cellStyle name="Normal 120 5 2 3 2" xfId="24239"/>
    <cellStyle name="Normal 120 5 2 4" xfId="11494"/>
    <cellStyle name="Normal 120 5 2 4 2" xfId="27876"/>
    <cellStyle name="Normal 120 5 2 5" xfId="15135"/>
    <cellStyle name="Normal 120 5 2 5 2" xfId="31513"/>
    <cellStyle name="Normal 120 5 2 6" xfId="6015"/>
    <cellStyle name="Normal 120 5 2 6 2" xfId="22424"/>
    <cellStyle name="Normal 120 5 2 7" xfId="18786"/>
    <cellStyle name="Normal 120 5 2 8" xfId="35153"/>
    <cellStyle name="Normal 120 5 3" xfId="3252"/>
    <cellStyle name="Normal 120 5 3 2" xfId="12407"/>
    <cellStyle name="Normal 120 5 3 2 2" xfId="28789"/>
    <cellStyle name="Normal 120 5 3 3" xfId="16048"/>
    <cellStyle name="Normal 120 5 3 3 2" xfId="32426"/>
    <cellStyle name="Normal 120 5 3 4" xfId="8768"/>
    <cellStyle name="Normal 120 5 3 4 2" xfId="25152"/>
    <cellStyle name="Normal 120 5 3 5" xfId="19699"/>
    <cellStyle name="Normal 120 5 4" xfId="6947"/>
    <cellStyle name="Normal 120 5 4 2" xfId="23331"/>
    <cellStyle name="Normal 120 5 5" xfId="10586"/>
    <cellStyle name="Normal 120 5 5 2" xfId="26968"/>
    <cellStyle name="Normal 120 5 6" xfId="14227"/>
    <cellStyle name="Normal 120 5 6 2" xfId="30605"/>
    <cellStyle name="Normal 120 5 7" xfId="5107"/>
    <cellStyle name="Normal 120 5 7 2" xfId="21516"/>
    <cellStyle name="Normal 120 5 8" xfId="17878"/>
    <cellStyle name="Normal 120 5 9" xfId="34245"/>
    <cellStyle name="Normal 120 6" xfId="1694"/>
    <cellStyle name="Normal 120 6 2" xfId="3517"/>
    <cellStyle name="Normal 120 6 2 2" xfId="12672"/>
    <cellStyle name="Normal 120 6 2 2 2" xfId="29054"/>
    <cellStyle name="Normal 120 6 2 3" xfId="16313"/>
    <cellStyle name="Normal 120 6 2 3 2" xfId="32691"/>
    <cellStyle name="Normal 120 6 2 4" xfId="9033"/>
    <cellStyle name="Normal 120 6 2 4 2" xfId="25417"/>
    <cellStyle name="Normal 120 6 2 5" xfId="19964"/>
    <cellStyle name="Normal 120 6 3" xfId="7212"/>
    <cellStyle name="Normal 120 6 3 2" xfId="23596"/>
    <cellStyle name="Normal 120 6 4" xfId="10851"/>
    <cellStyle name="Normal 120 6 4 2" xfId="27233"/>
    <cellStyle name="Normal 120 6 5" xfId="14492"/>
    <cellStyle name="Normal 120 6 5 2" xfId="30870"/>
    <cellStyle name="Normal 120 6 6" xfId="5372"/>
    <cellStyle name="Normal 120 6 6 2" xfId="21781"/>
    <cellStyle name="Normal 120 6 7" xfId="18143"/>
    <cellStyle name="Normal 120 6 8" xfId="34510"/>
    <cellStyle name="Normal 120 7" xfId="2642"/>
    <cellStyle name="Normal 120 7 2" xfId="11799"/>
    <cellStyle name="Normal 120 7 2 2" xfId="28181"/>
    <cellStyle name="Normal 120 7 3" xfId="15440"/>
    <cellStyle name="Normal 120 7 3 2" xfId="31818"/>
    <cellStyle name="Normal 120 7 4" xfId="8160"/>
    <cellStyle name="Normal 120 7 4 2" xfId="24544"/>
    <cellStyle name="Normal 120 7 5" xfId="19091"/>
    <cellStyle name="Normal 120 8" xfId="6304"/>
    <cellStyle name="Normal 120 8 2" xfId="22688"/>
    <cellStyle name="Normal 120 9" xfId="9943"/>
    <cellStyle name="Normal 120 9 2" xfId="26325"/>
    <cellStyle name="Normal 121" xfId="669"/>
    <cellStyle name="Normal 121 10" xfId="13585"/>
    <cellStyle name="Normal 121 10 2" xfId="29963"/>
    <cellStyle name="Normal 121 11" xfId="4465"/>
    <cellStyle name="Normal 121 11 2" xfId="20874"/>
    <cellStyle name="Normal 121 12" xfId="17235"/>
    <cellStyle name="Normal 121 13" xfId="33641"/>
    <cellStyle name="Normal 121 2" xfId="846"/>
    <cellStyle name="Normal 121 2 10" xfId="4539"/>
    <cellStyle name="Normal 121 2 10 2" xfId="20948"/>
    <cellStyle name="Normal 121 2 11" xfId="17310"/>
    <cellStyle name="Normal 121 2 12" xfId="33642"/>
    <cellStyle name="Normal 121 2 2" xfId="999"/>
    <cellStyle name="Normal 121 2 2 10" xfId="17457"/>
    <cellStyle name="Normal 121 2 2 11" xfId="33643"/>
    <cellStyle name="Normal 121 2 2 2" xfId="1118"/>
    <cellStyle name="Normal 121 2 2 2 2" xfId="2032"/>
    <cellStyle name="Normal 121 2 2 2 2 2" xfId="3855"/>
    <cellStyle name="Normal 121 2 2 2 2 2 2" xfId="13010"/>
    <cellStyle name="Normal 121 2 2 2 2 2 2 2" xfId="29392"/>
    <cellStyle name="Normal 121 2 2 2 2 2 3" xfId="16651"/>
    <cellStyle name="Normal 121 2 2 2 2 2 3 2" xfId="33029"/>
    <cellStyle name="Normal 121 2 2 2 2 2 4" xfId="9371"/>
    <cellStyle name="Normal 121 2 2 2 2 2 4 2" xfId="25755"/>
    <cellStyle name="Normal 121 2 2 2 2 2 5" xfId="20302"/>
    <cellStyle name="Normal 121 2 2 2 2 3" xfId="7550"/>
    <cellStyle name="Normal 121 2 2 2 2 3 2" xfId="23934"/>
    <cellStyle name="Normal 121 2 2 2 2 4" xfId="11189"/>
    <cellStyle name="Normal 121 2 2 2 2 4 2" xfId="27571"/>
    <cellStyle name="Normal 121 2 2 2 2 5" xfId="14830"/>
    <cellStyle name="Normal 121 2 2 2 2 5 2" xfId="31208"/>
    <cellStyle name="Normal 121 2 2 2 2 6" xfId="5710"/>
    <cellStyle name="Normal 121 2 2 2 2 6 2" xfId="22119"/>
    <cellStyle name="Normal 121 2 2 2 2 7" xfId="18481"/>
    <cellStyle name="Normal 121 2 2 2 2 8" xfId="34848"/>
    <cellStyle name="Normal 121 2 2 2 3" xfId="2947"/>
    <cellStyle name="Normal 121 2 2 2 3 2" xfId="12102"/>
    <cellStyle name="Normal 121 2 2 2 3 2 2" xfId="28484"/>
    <cellStyle name="Normal 121 2 2 2 3 3" xfId="15743"/>
    <cellStyle name="Normal 121 2 2 2 3 3 2" xfId="32121"/>
    <cellStyle name="Normal 121 2 2 2 3 4" xfId="8463"/>
    <cellStyle name="Normal 121 2 2 2 3 4 2" xfId="24847"/>
    <cellStyle name="Normal 121 2 2 2 3 5" xfId="19394"/>
    <cellStyle name="Normal 121 2 2 2 4" xfId="6642"/>
    <cellStyle name="Normal 121 2 2 2 4 2" xfId="23026"/>
    <cellStyle name="Normal 121 2 2 2 5" xfId="10281"/>
    <cellStyle name="Normal 121 2 2 2 5 2" xfId="26663"/>
    <cellStyle name="Normal 121 2 2 2 6" xfId="13922"/>
    <cellStyle name="Normal 121 2 2 2 6 2" xfId="30300"/>
    <cellStyle name="Normal 121 2 2 2 7" xfId="4802"/>
    <cellStyle name="Normal 121 2 2 2 7 2" xfId="21211"/>
    <cellStyle name="Normal 121 2 2 2 8" xfId="17573"/>
    <cellStyle name="Normal 121 2 2 2 9" xfId="33940"/>
    <cellStyle name="Normal 121 2 2 3" xfId="1429"/>
    <cellStyle name="Normal 121 2 2 3 2" xfId="2343"/>
    <cellStyle name="Normal 121 2 2 3 2 2" xfId="4166"/>
    <cellStyle name="Normal 121 2 2 3 2 2 2" xfId="13321"/>
    <cellStyle name="Normal 121 2 2 3 2 2 2 2" xfId="29703"/>
    <cellStyle name="Normal 121 2 2 3 2 2 3" xfId="16962"/>
    <cellStyle name="Normal 121 2 2 3 2 2 3 2" xfId="33340"/>
    <cellStyle name="Normal 121 2 2 3 2 2 4" xfId="9682"/>
    <cellStyle name="Normal 121 2 2 3 2 2 4 2" xfId="26066"/>
    <cellStyle name="Normal 121 2 2 3 2 2 5" xfId="20613"/>
    <cellStyle name="Normal 121 2 2 3 2 3" xfId="7861"/>
    <cellStyle name="Normal 121 2 2 3 2 3 2" xfId="24245"/>
    <cellStyle name="Normal 121 2 2 3 2 4" xfId="11500"/>
    <cellStyle name="Normal 121 2 2 3 2 4 2" xfId="27882"/>
    <cellStyle name="Normal 121 2 2 3 2 5" xfId="15141"/>
    <cellStyle name="Normal 121 2 2 3 2 5 2" xfId="31519"/>
    <cellStyle name="Normal 121 2 2 3 2 6" xfId="6021"/>
    <cellStyle name="Normal 121 2 2 3 2 6 2" xfId="22430"/>
    <cellStyle name="Normal 121 2 2 3 2 7" xfId="18792"/>
    <cellStyle name="Normal 121 2 2 3 2 8" xfId="35159"/>
    <cellStyle name="Normal 121 2 2 3 3" xfId="3258"/>
    <cellStyle name="Normal 121 2 2 3 3 2" xfId="12413"/>
    <cellStyle name="Normal 121 2 2 3 3 2 2" xfId="28795"/>
    <cellStyle name="Normal 121 2 2 3 3 3" xfId="16054"/>
    <cellStyle name="Normal 121 2 2 3 3 3 2" xfId="32432"/>
    <cellStyle name="Normal 121 2 2 3 3 4" xfId="8774"/>
    <cellStyle name="Normal 121 2 2 3 3 4 2" xfId="25158"/>
    <cellStyle name="Normal 121 2 2 3 3 5" xfId="19705"/>
    <cellStyle name="Normal 121 2 2 3 4" xfId="6953"/>
    <cellStyle name="Normal 121 2 2 3 4 2" xfId="23337"/>
    <cellStyle name="Normal 121 2 2 3 5" xfId="10592"/>
    <cellStyle name="Normal 121 2 2 3 5 2" xfId="26974"/>
    <cellStyle name="Normal 121 2 2 3 6" xfId="14233"/>
    <cellStyle name="Normal 121 2 2 3 6 2" xfId="30611"/>
    <cellStyle name="Normal 121 2 2 3 7" xfId="5113"/>
    <cellStyle name="Normal 121 2 2 3 7 2" xfId="21522"/>
    <cellStyle name="Normal 121 2 2 3 8" xfId="17884"/>
    <cellStyle name="Normal 121 2 2 3 9" xfId="34251"/>
    <cellStyle name="Normal 121 2 2 4" xfId="1916"/>
    <cellStyle name="Normal 121 2 2 4 2" xfId="3739"/>
    <cellStyle name="Normal 121 2 2 4 2 2" xfId="12894"/>
    <cellStyle name="Normal 121 2 2 4 2 2 2" xfId="29276"/>
    <cellStyle name="Normal 121 2 2 4 2 3" xfId="16535"/>
    <cellStyle name="Normal 121 2 2 4 2 3 2" xfId="32913"/>
    <cellStyle name="Normal 121 2 2 4 2 4" xfId="9255"/>
    <cellStyle name="Normal 121 2 2 4 2 4 2" xfId="25639"/>
    <cellStyle name="Normal 121 2 2 4 2 5" xfId="20186"/>
    <cellStyle name="Normal 121 2 2 4 3" xfId="7434"/>
    <cellStyle name="Normal 121 2 2 4 3 2" xfId="23818"/>
    <cellStyle name="Normal 121 2 2 4 4" xfId="11073"/>
    <cellStyle name="Normal 121 2 2 4 4 2" xfId="27455"/>
    <cellStyle name="Normal 121 2 2 4 5" xfId="14714"/>
    <cellStyle name="Normal 121 2 2 4 5 2" xfId="31092"/>
    <cellStyle name="Normal 121 2 2 4 6" xfId="5594"/>
    <cellStyle name="Normal 121 2 2 4 6 2" xfId="22003"/>
    <cellStyle name="Normal 121 2 2 4 7" xfId="18365"/>
    <cellStyle name="Normal 121 2 2 4 8" xfId="34732"/>
    <cellStyle name="Normal 121 2 2 5" xfId="2648"/>
    <cellStyle name="Normal 121 2 2 5 2" xfId="11805"/>
    <cellStyle name="Normal 121 2 2 5 2 2" xfId="28187"/>
    <cellStyle name="Normal 121 2 2 5 3" xfId="15446"/>
    <cellStyle name="Normal 121 2 2 5 3 2" xfId="31824"/>
    <cellStyle name="Normal 121 2 2 5 4" xfId="8166"/>
    <cellStyle name="Normal 121 2 2 5 4 2" xfId="24550"/>
    <cellStyle name="Normal 121 2 2 5 5" xfId="19097"/>
    <cellStyle name="Normal 121 2 2 6" xfId="6526"/>
    <cellStyle name="Normal 121 2 2 6 2" xfId="22910"/>
    <cellStyle name="Normal 121 2 2 7" xfId="10165"/>
    <cellStyle name="Normal 121 2 2 7 2" xfId="26547"/>
    <cellStyle name="Normal 121 2 2 8" xfId="13806"/>
    <cellStyle name="Normal 121 2 2 8 2" xfId="30184"/>
    <cellStyle name="Normal 121 2 2 9" xfId="4686"/>
    <cellStyle name="Normal 121 2 2 9 2" xfId="21095"/>
    <cellStyle name="Normal 121 2 3" xfId="1117"/>
    <cellStyle name="Normal 121 2 3 2" xfId="2031"/>
    <cellStyle name="Normal 121 2 3 2 2" xfId="3854"/>
    <cellStyle name="Normal 121 2 3 2 2 2" xfId="13009"/>
    <cellStyle name="Normal 121 2 3 2 2 2 2" xfId="29391"/>
    <cellStyle name="Normal 121 2 3 2 2 3" xfId="16650"/>
    <cellStyle name="Normal 121 2 3 2 2 3 2" xfId="33028"/>
    <cellStyle name="Normal 121 2 3 2 2 4" xfId="9370"/>
    <cellStyle name="Normal 121 2 3 2 2 4 2" xfId="25754"/>
    <cellStyle name="Normal 121 2 3 2 2 5" xfId="20301"/>
    <cellStyle name="Normal 121 2 3 2 3" xfId="7549"/>
    <cellStyle name="Normal 121 2 3 2 3 2" xfId="23933"/>
    <cellStyle name="Normal 121 2 3 2 4" xfId="11188"/>
    <cellStyle name="Normal 121 2 3 2 4 2" xfId="27570"/>
    <cellStyle name="Normal 121 2 3 2 5" xfId="14829"/>
    <cellStyle name="Normal 121 2 3 2 5 2" xfId="31207"/>
    <cellStyle name="Normal 121 2 3 2 6" xfId="5709"/>
    <cellStyle name="Normal 121 2 3 2 6 2" xfId="22118"/>
    <cellStyle name="Normal 121 2 3 2 7" xfId="18480"/>
    <cellStyle name="Normal 121 2 3 2 8" xfId="34847"/>
    <cellStyle name="Normal 121 2 3 3" xfId="2946"/>
    <cellStyle name="Normal 121 2 3 3 2" xfId="12101"/>
    <cellStyle name="Normal 121 2 3 3 2 2" xfId="28483"/>
    <cellStyle name="Normal 121 2 3 3 3" xfId="15742"/>
    <cellStyle name="Normal 121 2 3 3 3 2" xfId="32120"/>
    <cellStyle name="Normal 121 2 3 3 4" xfId="8462"/>
    <cellStyle name="Normal 121 2 3 3 4 2" xfId="24846"/>
    <cellStyle name="Normal 121 2 3 3 5" xfId="19393"/>
    <cellStyle name="Normal 121 2 3 4" xfId="6641"/>
    <cellStyle name="Normal 121 2 3 4 2" xfId="23025"/>
    <cellStyle name="Normal 121 2 3 5" xfId="10280"/>
    <cellStyle name="Normal 121 2 3 5 2" xfId="26662"/>
    <cellStyle name="Normal 121 2 3 6" xfId="13921"/>
    <cellStyle name="Normal 121 2 3 6 2" xfId="30299"/>
    <cellStyle name="Normal 121 2 3 7" xfId="4801"/>
    <cellStyle name="Normal 121 2 3 7 2" xfId="21210"/>
    <cellStyle name="Normal 121 2 3 8" xfId="17572"/>
    <cellStyle name="Normal 121 2 3 9" xfId="33939"/>
    <cellStyle name="Normal 121 2 4" xfId="1428"/>
    <cellStyle name="Normal 121 2 4 2" xfId="2342"/>
    <cellStyle name="Normal 121 2 4 2 2" xfId="4165"/>
    <cellStyle name="Normal 121 2 4 2 2 2" xfId="13320"/>
    <cellStyle name="Normal 121 2 4 2 2 2 2" xfId="29702"/>
    <cellStyle name="Normal 121 2 4 2 2 3" xfId="16961"/>
    <cellStyle name="Normal 121 2 4 2 2 3 2" xfId="33339"/>
    <cellStyle name="Normal 121 2 4 2 2 4" xfId="9681"/>
    <cellStyle name="Normal 121 2 4 2 2 4 2" xfId="26065"/>
    <cellStyle name="Normal 121 2 4 2 2 5" xfId="20612"/>
    <cellStyle name="Normal 121 2 4 2 3" xfId="7860"/>
    <cellStyle name="Normal 121 2 4 2 3 2" xfId="24244"/>
    <cellStyle name="Normal 121 2 4 2 4" xfId="11499"/>
    <cellStyle name="Normal 121 2 4 2 4 2" xfId="27881"/>
    <cellStyle name="Normal 121 2 4 2 5" xfId="15140"/>
    <cellStyle name="Normal 121 2 4 2 5 2" xfId="31518"/>
    <cellStyle name="Normal 121 2 4 2 6" xfId="6020"/>
    <cellStyle name="Normal 121 2 4 2 6 2" xfId="22429"/>
    <cellStyle name="Normal 121 2 4 2 7" xfId="18791"/>
    <cellStyle name="Normal 121 2 4 2 8" xfId="35158"/>
    <cellStyle name="Normal 121 2 4 3" xfId="3257"/>
    <cellStyle name="Normal 121 2 4 3 2" xfId="12412"/>
    <cellStyle name="Normal 121 2 4 3 2 2" xfId="28794"/>
    <cellStyle name="Normal 121 2 4 3 3" xfId="16053"/>
    <cellStyle name="Normal 121 2 4 3 3 2" xfId="32431"/>
    <cellStyle name="Normal 121 2 4 3 4" xfId="8773"/>
    <cellStyle name="Normal 121 2 4 3 4 2" xfId="25157"/>
    <cellStyle name="Normal 121 2 4 3 5" xfId="19704"/>
    <cellStyle name="Normal 121 2 4 4" xfId="6952"/>
    <cellStyle name="Normal 121 2 4 4 2" xfId="23336"/>
    <cellStyle name="Normal 121 2 4 5" xfId="10591"/>
    <cellStyle name="Normal 121 2 4 5 2" xfId="26973"/>
    <cellStyle name="Normal 121 2 4 6" xfId="14232"/>
    <cellStyle name="Normal 121 2 4 6 2" xfId="30610"/>
    <cellStyle name="Normal 121 2 4 7" xfId="5112"/>
    <cellStyle name="Normal 121 2 4 7 2" xfId="21521"/>
    <cellStyle name="Normal 121 2 4 8" xfId="17883"/>
    <cellStyle name="Normal 121 2 4 9" xfId="34250"/>
    <cellStyle name="Normal 121 2 5" xfId="1769"/>
    <cellStyle name="Normal 121 2 5 2" xfId="3592"/>
    <cellStyle name="Normal 121 2 5 2 2" xfId="12747"/>
    <cellStyle name="Normal 121 2 5 2 2 2" xfId="29129"/>
    <cellStyle name="Normal 121 2 5 2 3" xfId="16388"/>
    <cellStyle name="Normal 121 2 5 2 3 2" xfId="32766"/>
    <cellStyle name="Normal 121 2 5 2 4" xfId="9108"/>
    <cellStyle name="Normal 121 2 5 2 4 2" xfId="25492"/>
    <cellStyle name="Normal 121 2 5 2 5" xfId="20039"/>
    <cellStyle name="Normal 121 2 5 3" xfId="7287"/>
    <cellStyle name="Normal 121 2 5 3 2" xfId="23671"/>
    <cellStyle name="Normal 121 2 5 4" xfId="10926"/>
    <cellStyle name="Normal 121 2 5 4 2" xfId="27308"/>
    <cellStyle name="Normal 121 2 5 5" xfId="14567"/>
    <cellStyle name="Normal 121 2 5 5 2" xfId="30945"/>
    <cellStyle name="Normal 121 2 5 6" xfId="5447"/>
    <cellStyle name="Normal 121 2 5 6 2" xfId="21856"/>
    <cellStyle name="Normal 121 2 5 7" xfId="18218"/>
    <cellStyle name="Normal 121 2 5 8" xfId="34585"/>
    <cellStyle name="Normal 121 2 6" xfId="2647"/>
    <cellStyle name="Normal 121 2 6 2" xfId="11804"/>
    <cellStyle name="Normal 121 2 6 2 2" xfId="28186"/>
    <cellStyle name="Normal 121 2 6 3" xfId="15445"/>
    <cellStyle name="Normal 121 2 6 3 2" xfId="31823"/>
    <cellStyle name="Normal 121 2 6 4" xfId="8165"/>
    <cellStyle name="Normal 121 2 6 4 2" xfId="24549"/>
    <cellStyle name="Normal 121 2 6 5" xfId="19096"/>
    <cellStyle name="Normal 121 2 7" xfId="6379"/>
    <cellStyle name="Normal 121 2 7 2" xfId="22763"/>
    <cellStyle name="Normal 121 2 8" xfId="10018"/>
    <cellStyle name="Normal 121 2 8 2" xfId="26400"/>
    <cellStyle name="Normal 121 2 9" xfId="13659"/>
    <cellStyle name="Normal 121 2 9 2" xfId="30037"/>
    <cellStyle name="Normal 121 3" xfId="925"/>
    <cellStyle name="Normal 121 3 10" xfId="17383"/>
    <cellStyle name="Normal 121 3 11" xfId="33644"/>
    <cellStyle name="Normal 121 3 2" xfId="1119"/>
    <cellStyle name="Normal 121 3 2 2" xfId="2033"/>
    <cellStyle name="Normal 121 3 2 2 2" xfId="3856"/>
    <cellStyle name="Normal 121 3 2 2 2 2" xfId="13011"/>
    <cellStyle name="Normal 121 3 2 2 2 2 2" xfId="29393"/>
    <cellStyle name="Normal 121 3 2 2 2 3" xfId="16652"/>
    <cellStyle name="Normal 121 3 2 2 2 3 2" xfId="33030"/>
    <cellStyle name="Normal 121 3 2 2 2 4" xfId="9372"/>
    <cellStyle name="Normal 121 3 2 2 2 4 2" xfId="25756"/>
    <cellStyle name="Normal 121 3 2 2 2 5" xfId="20303"/>
    <cellStyle name="Normal 121 3 2 2 3" xfId="7551"/>
    <cellStyle name="Normal 121 3 2 2 3 2" xfId="23935"/>
    <cellStyle name="Normal 121 3 2 2 4" xfId="11190"/>
    <cellStyle name="Normal 121 3 2 2 4 2" xfId="27572"/>
    <cellStyle name="Normal 121 3 2 2 5" xfId="14831"/>
    <cellStyle name="Normal 121 3 2 2 5 2" xfId="31209"/>
    <cellStyle name="Normal 121 3 2 2 6" xfId="5711"/>
    <cellStyle name="Normal 121 3 2 2 6 2" xfId="22120"/>
    <cellStyle name="Normal 121 3 2 2 7" xfId="18482"/>
    <cellStyle name="Normal 121 3 2 2 8" xfId="34849"/>
    <cellStyle name="Normal 121 3 2 3" xfId="2948"/>
    <cellStyle name="Normal 121 3 2 3 2" xfId="12103"/>
    <cellStyle name="Normal 121 3 2 3 2 2" xfId="28485"/>
    <cellStyle name="Normal 121 3 2 3 3" xfId="15744"/>
    <cellStyle name="Normal 121 3 2 3 3 2" xfId="32122"/>
    <cellStyle name="Normal 121 3 2 3 4" xfId="8464"/>
    <cellStyle name="Normal 121 3 2 3 4 2" xfId="24848"/>
    <cellStyle name="Normal 121 3 2 3 5" xfId="19395"/>
    <cellStyle name="Normal 121 3 2 4" xfId="6643"/>
    <cellStyle name="Normal 121 3 2 4 2" xfId="23027"/>
    <cellStyle name="Normal 121 3 2 5" xfId="10282"/>
    <cellStyle name="Normal 121 3 2 5 2" xfId="26664"/>
    <cellStyle name="Normal 121 3 2 6" xfId="13923"/>
    <cellStyle name="Normal 121 3 2 6 2" xfId="30301"/>
    <cellStyle name="Normal 121 3 2 7" xfId="4803"/>
    <cellStyle name="Normal 121 3 2 7 2" xfId="21212"/>
    <cellStyle name="Normal 121 3 2 8" xfId="17574"/>
    <cellStyle name="Normal 121 3 2 9" xfId="33941"/>
    <cellStyle name="Normal 121 3 3" xfId="1430"/>
    <cellStyle name="Normal 121 3 3 2" xfId="2344"/>
    <cellStyle name="Normal 121 3 3 2 2" xfId="4167"/>
    <cellStyle name="Normal 121 3 3 2 2 2" xfId="13322"/>
    <cellStyle name="Normal 121 3 3 2 2 2 2" xfId="29704"/>
    <cellStyle name="Normal 121 3 3 2 2 3" xfId="16963"/>
    <cellStyle name="Normal 121 3 3 2 2 3 2" xfId="33341"/>
    <cellStyle name="Normal 121 3 3 2 2 4" xfId="9683"/>
    <cellStyle name="Normal 121 3 3 2 2 4 2" xfId="26067"/>
    <cellStyle name="Normal 121 3 3 2 2 5" xfId="20614"/>
    <cellStyle name="Normal 121 3 3 2 3" xfId="7862"/>
    <cellStyle name="Normal 121 3 3 2 3 2" xfId="24246"/>
    <cellStyle name="Normal 121 3 3 2 4" xfId="11501"/>
    <cellStyle name="Normal 121 3 3 2 4 2" xfId="27883"/>
    <cellStyle name="Normal 121 3 3 2 5" xfId="15142"/>
    <cellStyle name="Normal 121 3 3 2 5 2" xfId="31520"/>
    <cellStyle name="Normal 121 3 3 2 6" xfId="6022"/>
    <cellStyle name="Normal 121 3 3 2 6 2" xfId="22431"/>
    <cellStyle name="Normal 121 3 3 2 7" xfId="18793"/>
    <cellStyle name="Normal 121 3 3 2 8" xfId="35160"/>
    <cellStyle name="Normal 121 3 3 3" xfId="3259"/>
    <cellStyle name="Normal 121 3 3 3 2" xfId="12414"/>
    <cellStyle name="Normal 121 3 3 3 2 2" xfId="28796"/>
    <cellStyle name="Normal 121 3 3 3 3" xfId="16055"/>
    <cellStyle name="Normal 121 3 3 3 3 2" xfId="32433"/>
    <cellStyle name="Normal 121 3 3 3 4" xfId="8775"/>
    <cellStyle name="Normal 121 3 3 3 4 2" xfId="25159"/>
    <cellStyle name="Normal 121 3 3 3 5" xfId="19706"/>
    <cellStyle name="Normal 121 3 3 4" xfId="6954"/>
    <cellStyle name="Normal 121 3 3 4 2" xfId="23338"/>
    <cellStyle name="Normal 121 3 3 5" xfId="10593"/>
    <cellStyle name="Normal 121 3 3 5 2" xfId="26975"/>
    <cellStyle name="Normal 121 3 3 6" xfId="14234"/>
    <cellStyle name="Normal 121 3 3 6 2" xfId="30612"/>
    <cellStyle name="Normal 121 3 3 7" xfId="5114"/>
    <cellStyle name="Normal 121 3 3 7 2" xfId="21523"/>
    <cellStyle name="Normal 121 3 3 8" xfId="17885"/>
    <cellStyle name="Normal 121 3 3 9" xfId="34252"/>
    <cellStyle name="Normal 121 3 4" xfId="1842"/>
    <cellStyle name="Normal 121 3 4 2" xfId="3665"/>
    <cellStyle name="Normal 121 3 4 2 2" xfId="12820"/>
    <cellStyle name="Normal 121 3 4 2 2 2" xfId="29202"/>
    <cellStyle name="Normal 121 3 4 2 3" xfId="16461"/>
    <cellStyle name="Normal 121 3 4 2 3 2" xfId="32839"/>
    <cellStyle name="Normal 121 3 4 2 4" xfId="9181"/>
    <cellStyle name="Normal 121 3 4 2 4 2" xfId="25565"/>
    <cellStyle name="Normal 121 3 4 2 5" xfId="20112"/>
    <cellStyle name="Normal 121 3 4 3" xfId="7360"/>
    <cellStyle name="Normal 121 3 4 3 2" xfId="23744"/>
    <cellStyle name="Normal 121 3 4 4" xfId="10999"/>
    <cellStyle name="Normal 121 3 4 4 2" xfId="27381"/>
    <cellStyle name="Normal 121 3 4 5" xfId="14640"/>
    <cellStyle name="Normal 121 3 4 5 2" xfId="31018"/>
    <cellStyle name="Normal 121 3 4 6" xfId="5520"/>
    <cellStyle name="Normal 121 3 4 6 2" xfId="21929"/>
    <cellStyle name="Normal 121 3 4 7" xfId="18291"/>
    <cellStyle name="Normal 121 3 4 8" xfId="34658"/>
    <cellStyle name="Normal 121 3 5" xfId="2649"/>
    <cellStyle name="Normal 121 3 5 2" xfId="11806"/>
    <cellStyle name="Normal 121 3 5 2 2" xfId="28188"/>
    <cellStyle name="Normal 121 3 5 3" xfId="15447"/>
    <cellStyle name="Normal 121 3 5 3 2" xfId="31825"/>
    <cellStyle name="Normal 121 3 5 4" xfId="8167"/>
    <cellStyle name="Normal 121 3 5 4 2" xfId="24551"/>
    <cellStyle name="Normal 121 3 5 5" xfId="19098"/>
    <cellStyle name="Normal 121 3 6" xfId="6452"/>
    <cellStyle name="Normal 121 3 6 2" xfId="22836"/>
    <cellStyle name="Normal 121 3 7" xfId="10091"/>
    <cellStyle name="Normal 121 3 7 2" xfId="26473"/>
    <cellStyle name="Normal 121 3 8" xfId="13732"/>
    <cellStyle name="Normal 121 3 8 2" xfId="30110"/>
    <cellStyle name="Normal 121 3 9" xfId="4612"/>
    <cellStyle name="Normal 121 3 9 2" xfId="21021"/>
    <cellStyle name="Normal 121 4" xfId="1116"/>
    <cellStyle name="Normal 121 4 2" xfId="2030"/>
    <cellStyle name="Normal 121 4 2 2" xfId="3853"/>
    <cellStyle name="Normal 121 4 2 2 2" xfId="13008"/>
    <cellStyle name="Normal 121 4 2 2 2 2" xfId="29390"/>
    <cellStyle name="Normal 121 4 2 2 3" xfId="16649"/>
    <cellStyle name="Normal 121 4 2 2 3 2" xfId="33027"/>
    <cellStyle name="Normal 121 4 2 2 4" xfId="9369"/>
    <cellStyle name="Normal 121 4 2 2 4 2" xfId="25753"/>
    <cellStyle name="Normal 121 4 2 2 5" xfId="20300"/>
    <cellStyle name="Normal 121 4 2 3" xfId="7548"/>
    <cellStyle name="Normal 121 4 2 3 2" xfId="23932"/>
    <cellStyle name="Normal 121 4 2 4" xfId="11187"/>
    <cellStyle name="Normal 121 4 2 4 2" xfId="27569"/>
    <cellStyle name="Normal 121 4 2 5" xfId="14828"/>
    <cellStyle name="Normal 121 4 2 5 2" xfId="31206"/>
    <cellStyle name="Normal 121 4 2 6" xfId="5708"/>
    <cellStyle name="Normal 121 4 2 6 2" xfId="22117"/>
    <cellStyle name="Normal 121 4 2 7" xfId="18479"/>
    <cellStyle name="Normal 121 4 2 8" xfId="34846"/>
    <cellStyle name="Normal 121 4 3" xfId="2945"/>
    <cellStyle name="Normal 121 4 3 2" xfId="12100"/>
    <cellStyle name="Normal 121 4 3 2 2" xfId="28482"/>
    <cellStyle name="Normal 121 4 3 3" xfId="15741"/>
    <cellStyle name="Normal 121 4 3 3 2" xfId="32119"/>
    <cellStyle name="Normal 121 4 3 4" xfId="8461"/>
    <cellStyle name="Normal 121 4 3 4 2" xfId="24845"/>
    <cellStyle name="Normal 121 4 3 5" xfId="19392"/>
    <cellStyle name="Normal 121 4 4" xfId="6640"/>
    <cellStyle name="Normal 121 4 4 2" xfId="23024"/>
    <cellStyle name="Normal 121 4 5" xfId="10279"/>
    <cellStyle name="Normal 121 4 5 2" xfId="26661"/>
    <cellStyle name="Normal 121 4 6" xfId="13920"/>
    <cellStyle name="Normal 121 4 6 2" xfId="30298"/>
    <cellStyle name="Normal 121 4 7" xfId="4800"/>
    <cellStyle name="Normal 121 4 7 2" xfId="21209"/>
    <cellStyle name="Normal 121 4 8" xfId="17571"/>
    <cellStyle name="Normal 121 4 9" xfId="33938"/>
    <cellStyle name="Normal 121 5" xfId="1427"/>
    <cellStyle name="Normal 121 5 2" xfId="2341"/>
    <cellStyle name="Normal 121 5 2 2" xfId="4164"/>
    <cellStyle name="Normal 121 5 2 2 2" xfId="13319"/>
    <cellStyle name="Normal 121 5 2 2 2 2" xfId="29701"/>
    <cellStyle name="Normal 121 5 2 2 3" xfId="16960"/>
    <cellStyle name="Normal 121 5 2 2 3 2" xfId="33338"/>
    <cellStyle name="Normal 121 5 2 2 4" xfId="9680"/>
    <cellStyle name="Normal 121 5 2 2 4 2" xfId="26064"/>
    <cellStyle name="Normal 121 5 2 2 5" xfId="20611"/>
    <cellStyle name="Normal 121 5 2 3" xfId="7859"/>
    <cellStyle name="Normal 121 5 2 3 2" xfId="24243"/>
    <cellStyle name="Normal 121 5 2 4" xfId="11498"/>
    <cellStyle name="Normal 121 5 2 4 2" xfId="27880"/>
    <cellStyle name="Normal 121 5 2 5" xfId="15139"/>
    <cellStyle name="Normal 121 5 2 5 2" xfId="31517"/>
    <cellStyle name="Normal 121 5 2 6" xfId="6019"/>
    <cellStyle name="Normal 121 5 2 6 2" xfId="22428"/>
    <cellStyle name="Normal 121 5 2 7" xfId="18790"/>
    <cellStyle name="Normal 121 5 2 8" xfId="35157"/>
    <cellStyle name="Normal 121 5 3" xfId="3256"/>
    <cellStyle name="Normal 121 5 3 2" xfId="12411"/>
    <cellStyle name="Normal 121 5 3 2 2" xfId="28793"/>
    <cellStyle name="Normal 121 5 3 3" xfId="16052"/>
    <cellStyle name="Normal 121 5 3 3 2" xfId="32430"/>
    <cellStyle name="Normal 121 5 3 4" xfId="8772"/>
    <cellStyle name="Normal 121 5 3 4 2" xfId="25156"/>
    <cellStyle name="Normal 121 5 3 5" xfId="19703"/>
    <cellStyle name="Normal 121 5 4" xfId="6951"/>
    <cellStyle name="Normal 121 5 4 2" xfId="23335"/>
    <cellStyle name="Normal 121 5 5" xfId="10590"/>
    <cellStyle name="Normal 121 5 5 2" xfId="26972"/>
    <cellStyle name="Normal 121 5 6" xfId="14231"/>
    <cellStyle name="Normal 121 5 6 2" xfId="30609"/>
    <cellStyle name="Normal 121 5 7" xfId="5111"/>
    <cellStyle name="Normal 121 5 7 2" xfId="21520"/>
    <cellStyle name="Normal 121 5 8" xfId="17882"/>
    <cellStyle name="Normal 121 5 9" xfId="34249"/>
    <cellStyle name="Normal 121 6" xfId="1695"/>
    <cellStyle name="Normal 121 6 2" xfId="3518"/>
    <cellStyle name="Normal 121 6 2 2" xfId="12673"/>
    <cellStyle name="Normal 121 6 2 2 2" xfId="29055"/>
    <cellStyle name="Normal 121 6 2 3" xfId="16314"/>
    <cellStyle name="Normal 121 6 2 3 2" xfId="32692"/>
    <cellStyle name="Normal 121 6 2 4" xfId="9034"/>
    <cellStyle name="Normal 121 6 2 4 2" xfId="25418"/>
    <cellStyle name="Normal 121 6 2 5" xfId="19965"/>
    <cellStyle name="Normal 121 6 3" xfId="7213"/>
    <cellStyle name="Normal 121 6 3 2" xfId="23597"/>
    <cellStyle name="Normal 121 6 4" xfId="10852"/>
    <cellStyle name="Normal 121 6 4 2" xfId="27234"/>
    <cellStyle name="Normal 121 6 5" xfId="14493"/>
    <cellStyle name="Normal 121 6 5 2" xfId="30871"/>
    <cellStyle name="Normal 121 6 6" xfId="5373"/>
    <cellStyle name="Normal 121 6 6 2" xfId="21782"/>
    <cellStyle name="Normal 121 6 7" xfId="18144"/>
    <cellStyle name="Normal 121 6 8" xfId="34511"/>
    <cellStyle name="Normal 121 7" xfId="2646"/>
    <cellStyle name="Normal 121 7 2" xfId="11803"/>
    <cellStyle name="Normal 121 7 2 2" xfId="28185"/>
    <cellStyle name="Normal 121 7 3" xfId="15444"/>
    <cellStyle name="Normal 121 7 3 2" xfId="31822"/>
    <cellStyle name="Normal 121 7 4" xfId="8164"/>
    <cellStyle name="Normal 121 7 4 2" xfId="24548"/>
    <cellStyle name="Normal 121 7 5" xfId="19095"/>
    <cellStyle name="Normal 121 8" xfId="6305"/>
    <cellStyle name="Normal 121 8 2" xfId="22689"/>
    <cellStyle name="Normal 121 9" xfId="9944"/>
    <cellStyle name="Normal 121 9 2" xfId="26326"/>
    <cellStyle name="Normal 122" xfId="670"/>
    <cellStyle name="Normal 122 10" xfId="13586"/>
    <cellStyle name="Normal 122 10 2" xfId="29964"/>
    <cellStyle name="Normal 122 11" xfId="4466"/>
    <cellStyle name="Normal 122 11 2" xfId="20875"/>
    <cellStyle name="Normal 122 12" xfId="17236"/>
    <cellStyle name="Normal 122 13" xfId="33645"/>
    <cellStyle name="Normal 122 2" xfId="847"/>
    <cellStyle name="Normal 122 2 10" xfId="4540"/>
    <cellStyle name="Normal 122 2 10 2" xfId="20949"/>
    <cellStyle name="Normal 122 2 11" xfId="17311"/>
    <cellStyle name="Normal 122 2 12" xfId="33646"/>
    <cellStyle name="Normal 122 2 2" xfId="1000"/>
    <cellStyle name="Normal 122 2 2 10" xfId="17458"/>
    <cellStyle name="Normal 122 2 2 11" xfId="33647"/>
    <cellStyle name="Normal 122 2 2 2" xfId="1122"/>
    <cellStyle name="Normal 122 2 2 2 2" xfId="2036"/>
    <cellStyle name="Normal 122 2 2 2 2 2" xfId="3859"/>
    <cellStyle name="Normal 122 2 2 2 2 2 2" xfId="13014"/>
    <cellStyle name="Normal 122 2 2 2 2 2 2 2" xfId="29396"/>
    <cellStyle name="Normal 122 2 2 2 2 2 3" xfId="16655"/>
    <cellStyle name="Normal 122 2 2 2 2 2 3 2" xfId="33033"/>
    <cellStyle name="Normal 122 2 2 2 2 2 4" xfId="9375"/>
    <cellStyle name="Normal 122 2 2 2 2 2 4 2" xfId="25759"/>
    <cellStyle name="Normal 122 2 2 2 2 2 5" xfId="20306"/>
    <cellStyle name="Normal 122 2 2 2 2 3" xfId="7554"/>
    <cellStyle name="Normal 122 2 2 2 2 3 2" xfId="23938"/>
    <cellStyle name="Normal 122 2 2 2 2 4" xfId="11193"/>
    <cellStyle name="Normal 122 2 2 2 2 4 2" xfId="27575"/>
    <cellStyle name="Normal 122 2 2 2 2 5" xfId="14834"/>
    <cellStyle name="Normal 122 2 2 2 2 5 2" xfId="31212"/>
    <cellStyle name="Normal 122 2 2 2 2 6" xfId="5714"/>
    <cellStyle name="Normal 122 2 2 2 2 6 2" xfId="22123"/>
    <cellStyle name="Normal 122 2 2 2 2 7" xfId="18485"/>
    <cellStyle name="Normal 122 2 2 2 2 8" xfId="34852"/>
    <cellStyle name="Normal 122 2 2 2 3" xfId="2951"/>
    <cellStyle name="Normal 122 2 2 2 3 2" xfId="12106"/>
    <cellStyle name="Normal 122 2 2 2 3 2 2" xfId="28488"/>
    <cellStyle name="Normal 122 2 2 2 3 3" xfId="15747"/>
    <cellStyle name="Normal 122 2 2 2 3 3 2" xfId="32125"/>
    <cellStyle name="Normal 122 2 2 2 3 4" xfId="8467"/>
    <cellStyle name="Normal 122 2 2 2 3 4 2" xfId="24851"/>
    <cellStyle name="Normal 122 2 2 2 3 5" xfId="19398"/>
    <cellStyle name="Normal 122 2 2 2 4" xfId="6646"/>
    <cellStyle name="Normal 122 2 2 2 4 2" xfId="23030"/>
    <cellStyle name="Normal 122 2 2 2 5" xfId="10285"/>
    <cellStyle name="Normal 122 2 2 2 5 2" xfId="26667"/>
    <cellStyle name="Normal 122 2 2 2 6" xfId="13926"/>
    <cellStyle name="Normal 122 2 2 2 6 2" xfId="30304"/>
    <cellStyle name="Normal 122 2 2 2 7" xfId="4806"/>
    <cellStyle name="Normal 122 2 2 2 7 2" xfId="21215"/>
    <cellStyle name="Normal 122 2 2 2 8" xfId="17577"/>
    <cellStyle name="Normal 122 2 2 2 9" xfId="33944"/>
    <cellStyle name="Normal 122 2 2 3" xfId="1433"/>
    <cellStyle name="Normal 122 2 2 3 2" xfId="2347"/>
    <cellStyle name="Normal 122 2 2 3 2 2" xfId="4170"/>
    <cellStyle name="Normal 122 2 2 3 2 2 2" xfId="13325"/>
    <cellStyle name="Normal 122 2 2 3 2 2 2 2" xfId="29707"/>
    <cellStyle name="Normal 122 2 2 3 2 2 3" xfId="16966"/>
    <cellStyle name="Normal 122 2 2 3 2 2 3 2" xfId="33344"/>
    <cellStyle name="Normal 122 2 2 3 2 2 4" xfId="9686"/>
    <cellStyle name="Normal 122 2 2 3 2 2 4 2" xfId="26070"/>
    <cellStyle name="Normal 122 2 2 3 2 2 5" xfId="20617"/>
    <cellStyle name="Normal 122 2 2 3 2 3" xfId="7865"/>
    <cellStyle name="Normal 122 2 2 3 2 3 2" xfId="24249"/>
    <cellStyle name="Normal 122 2 2 3 2 4" xfId="11504"/>
    <cellStyle name="Normal 122 2 2 3 2 4 2" xfId="27886"/>
    <cellStyle name="Normal 122 2 2 3 2 5" xfId="15145"/>
    <cellStyle name="Normal 122 2 2 3 2 5 2" xfId="31523"/>
    <cellStyle name="Normal 122 2 2 3 2 6" xfId="6025"/>
    <cellStyle name="Normal 122 2 2 3 2 6 2" xfId="22434"/>
    <cellStyle name="Normal 122 2 2 3 2 7" xfId="18796"/>
    <cellStyle name="Normal 122 2 2 3 2 8" xfId="35163"/>
    <cellStyle name="Normal 122 2 2 3 3" xfId="3262"/>
    <cellStyle name="Normal 122 2 2 3 3 2" xfId="12417"/>
    <cellStyle name="Normal 122 2 2 3 3 2 2" xfId="28799"/>
    <cellStyle name="Normal 122 2 2 3 3 3" xfId="16058"/>
    <cellStyle name="Normal 122 2 2 3 3 3 2" xfId="32436"/>
    <cellStyle name="Normal 122 2 2 3 3 4" xfId="8778"/>
    <cellStyle name="Normal 122 2 2 3 3 4 2" xfId="25162"/>
    <cellStyle name="Normal 122 2 2 3 3 5" xfId="19709"/>
    <cellStyle name="Normal 122 2 2 3 4" xfId="6957"/>
    <cellStyle name="Normal 122 2 2 3 4 2" xfId="23341"/>
    <cellStyle name="Normal 122 2 2 3 5" xfId="10596"/>
    <cellStyle name="Normal 122 2 2 3 5 2" xfId="26978"/>
    <cellStyle name="Normal 122 2 2 3 6" xfId="14237"/>
    <cellStyle name="Normal 122 2 2 3 6 2" xfId="30615"/>
    <cellStyle name="Normal 122 2 2 3 7" xfId="5117"/>
    <cellStyle name="Normal 122 2 2 3 7 2" xfId="21526"/>
    <cellStyle name="Normal 122 2 2 3 8" xfId="17888"/>
    <cellStyle name="Normal 122 2 2 3 9" xfId="34255"/>
    <cellStyle name="Normal 122 2 2 4" xfId="1917"/>
    <cellStyle name="Normal 122 2 2 4 2" xfId="3740"/>
    <cellStyle name="Normal 122 2 2 4 2 2" xfId="12895"/>
    <cellStyle name="Normal 122 2 2 4 2 2 2" xfId="29277"/>
    <cellStyle name="Normal 122 2 2 4 2 3" xfId="16536"/>
    <cellStyle name="Normal 122 2 2 4 2 3 2" xfId="32914"/>
    <cellStyle name="Normal 122 2 2 4 2 4" xfId="9256"/>
    <cellStyle name="Normal 122 2 2 4 2 4 2" xfId="25640"/>
    <cellStyle name="Normal 122 2 2 4 2 5" xfId="20187"/>
    <cellStyle name="Normal 122 2 2 4 3" xfId="7435"/>
    <cellStyle name="Normal 122 2 2 4 3 2" xfId="23819"/>
    <cellStyle name="Normal 122 2 2 4 4" xfId="11074"/>
    <cellStyle name="Normal 122 2 2 4 4 2" xfId="27456"/>
    <cellStyle name="Normal 122 2 2 4 5" xfId="14715"/>
    <cellStyle name="Normal 122 2 2 4 5 2" xfId="31093"/>
    <cellStyle name="Normal 122 2 2 4 6" xfId="5595"/>
    <cellStyle name="Normal 122 2 2 4 6 2" xfId="22004"/>
    <cellStyle name="Normal 122 2 2 4 7" xfId="18366"/>
    <cellStyle name="Normal 122 2 2 4 8" xfId="34733"/>
    <cellStyle name="Normal 122 2 2 5" xfId="2652"/>
    <cellStyle name="Normal 122 2 2 5 2" xfId="11809"/>
    <cellStyle name="Normal 122 2 2 5 2 2" xfId="28191"/>
    <cellStyle name="Normal 122 2 2 5 3" xfId="15450"/>
    <cellStyle name="Normal 122 2 2 5 3 2" xfId="31828"/>
    <cellStyle name="Normal 122 2 2 5 4" xfId="8170"/>
    <cellStyle name="Normal 122 2 2 5 4 2" xfId="24554"/>
    <cellStyle name="Normal 122 2 2 5 5" xfId="19101"/>
    <cellStyle name="Normal 122 2 2 6" xfId="6527"/>
    <cellStyle name="Normal 122 2 2 6 2" xfId="22911"/>
    <cellStyle name="Normal 122 2 2 7" xfId="10166"/>
    <cellStyle name="Normal 122 2 2 7 2" xfId="26548"/>
    <cellStyle name="Normal 122 2 2 8" xfId="13807"/>
    <cellStyle name="Normal 122 2 2 8 2" xfId="30185"/>
    <cellStyle name="Normal 122 2 2 9" xfId="4687"/>
    <cellStyle name="Normal 122 2 2 9 2" xfId="21096"/>
    <cellStyle name="Normal 122 2 3" xfId="1121"/>
    <cellStyle name="Normal 122 2 3 2" xfId="2035"/>
    <cellStyle name="Normal 122 2 3 2 2" xfId="3858"/>
    <cellStyle name="Normal 122 2 3 2 2 2" xfId="13013"/>
    <cellStyle name="Normal 122 2 3 2 2 2 2" xfId="29395"/>
    <cellStyle name="Normal 122 2 3 2 2 3" xfId="16654"/>
    <cellStyle name="Normal 122 2 3 2 2 3 2" xfId="33032"/>
    <cellStyle name="Normal 122 2 3 2 2 4" xfId="9374"/>
    <cellStyle name="Normal 122 2 3 2 2 4 2" xfId="25758"/>
    <cellStyle name="Normal 122 2 3 2 2 5" xfId="20305"/>
    <cellStyle name="Normal 122 2 3 2 3" xfId="7553"/>
    <cellStyle name="Normal 122 2 3 2 3 2" xfId="23937"/>
    <cellStyle name="Normal 122 2 3 2 4" xfId="11192"/>
    <cellStyle name="Normal 122 2 3 2 4 2" xfId="27574"/>
    <cellStyle name="Normal 122 2 3 2 5" xfId="14833"/>
    <cellStyle name="Normal 122 2 3 2 5 2" xfId="31211"/>
    <cellStyle name="Normal 122 2 3 2 6" xfId="5713"/>
    <cellStyle name="Normal 122 2 3 2 6 2" xfId="22122"/>
    <cellStyle name="Normal 122 2 3 2 7" xfId="18484"/>
    <cellStyle name="Normal 122 2 3 2 8" xfId="34851"/>
    <cellStyle name="Normal 122 2 3 3" xfId="2950"/>
    <cellStyle name="Normal 122 2 3 3 2" xfId="12105"/>
    <cellStyle name="Normal 122 2 3 3 2 2" xfId="28487"/>
    <cellStyle name="Normal 122 2 3 3 3" xfId="15746"/>
    <cellStyle name="Normal 122 2 3 3 3 2" xfId="32124"/>
    <cellStyle name="Normal 122 2 3 3 4" xfId="8466"/>
    <cellStyle name="Normal 122 2 3 3 4 2" xfId="24850"/>
    <cellStyle name="Normal 122 2 3 3 5" xfId="19397"/>
    <cellStyle name="Normal 122 2 3 4" xfId="6645"/>
    <cellStyle name="Normal 122 2 3 4 2" xfId="23029"/>
    <cellStyle name="Normal 122 2 3 5" xfId="10284"/>
    <cellStyle name="Normal 122 2 3 5 2" xfId="26666"/>
    <cellStyle name="Normal 122 2 3 6" xfId="13925"/>
    <cellStyle name="Normal 122 2 3 6 2" xfId="30303"/>
    <cellStyle name="Normal 122 2 3 7" xfId="4805"/>
    <cellStyle name="Normal 122 2 3 7 2" xfId="21214"/>
    <cellStyle name="Normal 122 2 3 8" xfId="17576"/>
    <cellStyle name="Normal 122 2 3 9" xfId="33943"/>
    <cellStyle name="Normal 122 2 4" xfId="1432"/>
    <cellStyle name="Normal 122 2 4 2" xfId="2346"/>
    <cellStyle name="Normal 122 2 4 2 2" xfId="4169"/>
    <cellStyle name="Normal 122 2 4 2 2 2" xfId="13324"/>
    <cellStyle name="Normal 122 2 4 2 2 2 2" xfId="29706"/>
    <cellStyle name="Normal 122 2 4 2 2 3" xfId="16965"/>
    <cellStyle name="Normal 122 2 4 2 2 3 2" xfId="33343"/>
    <cellStyle name="Normal 122 2 4 2 2 4" xfId="9685"/>
    <cellStyle name="Normal 122 2 4 2 2 4 2" xfId="26069"/>
    <cellStyle name="Normal 122 2 4 2 2 5" xfId="20616"/>
    <cellStyle name="Normal 122 2 4 2 3" xfId="7864"/>
    <cellStyle name="Normal 122 2 4 2 3 2" xfId="24248"/>
    <cellStyle name="Normal 122 2 4 2 4" xfId="11503"/>
    <cellStyle name="Normal 122 2 4 2 4 2" xfId="27885"/>
    <cellStyle name="Normal 122 2 4 2 5" xfId="15144"/>
    <cellStyle name="Normal 122 2 4 2 5 2" xfId="31522"/>
    <cellStyle name="Normal 122 2 4 2 6" xfId="6024"/>
    <cellStyle name="Normal 122 2 4 2 6 2" xfId="22433"/>
    <cellStyle name="Normal 122 2 4 2 7" xfId="18795"/>
    <cellStyle name="Normal 122 2 4 2 8" xfId="35162"/>
    <cellStyle name="Normal 122 2 4 3" xfId="3261"/>
    <cellStyle name="Normal 122 2 4 3 2" xfId="12416"/>
    <cellStyle name="Normal 122 2 4 3 2 2" xfId="28798"/>
    <cellStyle name="Normal 122 2 4 3 3" xfId="16057"/>
    <cellStyle name="Normal 122 2 4 3 3 2" xfId="32435"/>
    <cellStyle name="Normal 122 2 4 3 4" xfId="8777"/>
    <cellStyle name="Normal 122 2 4 3 4 2" xfId="25161"/>
    <cellStyle name="Normal 122 2 4 3 5" xfId="19708"/>
    <cellStyle name="Normal 122 2 4 4" xfId="6956"/>
    <cellStyle name="Normal 122 2 4 4 2" xfId="23340"/>
    <cellStyle name="Normal 122 2 4 5" xfId="10595"/>
    <cellStyle name="Normal 122 2 4 5 2" xfId="26977"/>
    <cellStyle name="Normal 122 2 4 6" xfId="14236"/>
    <cellStyle name="Normal 122 2 4 6 2" xfId="30614"/>
    <cellStyle name="Normal 122 2 4 7" xfId="5116"/>
    <cellStyle name="Normal 122 2 4 7 2" xfId="21525"/>
    <cellStyle name="Normal 122 2 4 8" xfId="17887"/>
    <cellStyle name="Normal 122 2 4 9" xfId="34254"/>
    <cellStyle name="Normal 122 2 5" xfId="1770"/>
    <cellStyle name="Normal 122 2 5 2" xfId="3593"/>
    <cellStyle name="Normal 122 2 5 2 2" xfId="12748"/>
    <cellStyle name="Normal 122 2 5 2 2 2" xfId="29130"/>
    <cellStyle name="Normal 122 2 5 2 3" xfId="16389"/>
    <cellStyle name="Normal 122 2 5 2 3 2" xfId="32767"/>
    <cellStyle name="Normal 122 2 5 2 4" xfId="9109"/>
    <cellStyle name="Normal 122 2 5 2 4 2" xfId="25493"/>
    <cellStyle name="Normal 122 2 5 2 5" xfId="20040"/>
    <cellStyle name="Normal 122 2 5 3" xfId="7288"/>
    <cellStyle name="Normal 122 2 5 3 2" xfId="23672"/>
    <cellStyle name="Normal 122 2 5 4" xfId="10927"/>
    <cellStyle name="Normal 122 2 5 4 2" xfId="27309"/>
    <cellStyle name="Normal 122 2 5 5" xfId="14568"/>
    <cellStyle name="Normal 122 2 5 5 2" xfId="30946"/>
    <cellStyle name="Normal 122 2 5 6" xfId="5448"/>
    <cellStyle name="Normal 122 2 5 6 2" xfId="21857"/>
    <cellStyle name="Normal 122 2 5 7" xfId="18219"/>
    <cellStyle name="Normal 122 2 5 8" xfId="34586"/>
    <cellStyle name="Normal 122 2 6" xfId="2651"/>
    <cellStyle name="Normal 122 2 6 2" xfId="11808"/>
    <cellStyle name="Normal 122 2 6 2 2" xfId="28190"/>
    <cellStyle name="Normal 122 2 6 3" xfId="15449"/>
    <cellStyle name="Normal 122 2 6 3 2" xfId="31827"/>
    <cellStyle name="Normal 122 2 6 4" xfId="8169"/>
    <cellStyle name="Normal 122 2 6 4 2" xfId="24553"/>
    <cellStyle name="Normal 122 2 6 5" xfId="19100"/>
    <cellStyle name="Normal 122 2 7" xfId="6380"/>
    <cellStyle name="Normal 122 2 7 2" xfId="22764"/>
    <cellStyle name="Normal 122 2 8" xfId="10019"/>
    <cellStyle name="Normal 122 2 8 2" xfId="26401"/>
    <cellStyle name="Normal 122 2 9" xfId="13660"/>
    <cellStyle name="Normal 122 2 9 2" xfId="30038"/>
    <cellStyle name="Normal 122 3" xfId="926"/>
    <cellStyle name="Normal 122 3 10" xfId="17384"/>
    <cellStyle name="Normal 122 3 11" xfId="33648"/>
    <cellStyle name="Normal 122 3 2" xfId="1123"/>
    <cellStyle name="Normal 122 3 2 2" xfId="2037"/>
    <cellStyle name="Normal 122 3 2 2 2" xfId="3860"/>
    <cellStyle name="Normal 122 3 2 2 2 2" xfId="13015"/>
    <cellStyle name="Normal 122 3 2 2 2 2 2" xfId="29397"/>
    <cellStyle name="Normal 122 3 2 2 2 3" xfId="16656"/>
    <cellStyle name="Normal 122 3 2 2 2 3 2" xfId="33034"/>
    <cellStyle name="Normal 122 3 2 2 2 4" xfId="9376"/>
    <cellStyle name="Normal 122 3 2 2 2 4 2" xfId="25760"/>
    <cellStyle name="Normal 122 3 2 2 2 5" xfId="20307"/>
    <cellStyle name="Normal 122 3 2 2 3" xfId="7555"/>
    <cellStyle name="Normal 122 3 2 2 3 2" xfId="23939"/>
    <cellStyle name="Normal 122 3 2 2 4" xfId="11194"/>
    <cellStyle name="Normal 122 3 2 2 4 2" xfId="27576"/>
    <cellStyle name="Normal 122 3 2 2 5" xfId="14835"/>
    <cellStyle name="Normal 122 3 2 2 5 2" xfId="31213"/>
    <cellStyle name="Normal 122 3 2 2 6" xfId="5715"/>
    <cellStyle name="Normal 122 3 2 2 6 2" xfId="22124"/>
    <cellStyle name="Normal 122 3 2 2 7" xfId="18486"/>
    <cellStyle name="Normal 122 3 2 2 8" xfId="34853"/>
    <cellStyle name="Normal 122 3 2 3" xfId="2952"/>
    <cellStyle name="Normal 122 3 2 3 2" xfId="12107"/>
    <cellStyle name="Normal 122 3 2 3 2 2" xfId="28489"/>
    <cellStyle name="Normal 122 3 2 3 3" xfId="15748"/>
    <cellStyle name="Normal 122 3 2 3 3 2" xfId="32126"/>
    <cellStyle name="Normal 122 3 2 3 4" xfId="8468"/>
    <cellStyle name="Normal 122 3 2 3 4 2" xfId="24852"/>
    <cellStyle name="Normal 122 3 2 3 5" xfId="19399"/>
    <cellStyle name="Normal 122 3 2 4" xfId="6647"/>
    <cellStyle name="Normal 122 3 2 4 2" xfId="23031"/>
    <cellStyle name="Normal 122 3 2 5" xfId="10286"/>
    <cellStyle name="Normal 122 3 2 5 2" xfId="26668"/>
    <cellStyle name="Normal 122 3 2 6" xfId="13927"/>
    <cellStyle name="Normal 122 3 2 6 2" xfId="30305"/>
    <cellStyle name="Normal 122 3 2 7" xfId="4807"/>
    <cellStyle name="Normal 122 3 2 7 2" xfId="21216"/>
    <cellStyle name="Normal 122 3 2 8" xfId="17578"/>
    <cellStyle name="Normal 122 3 2 9" xfId="33945"/>
    <cellStyle name="Normal 122 3 3" xfId="1434"/>
    <cellStyle name="Normal 122 3 3 2" xfId="2348"/>
    <cellStyle name="Normal 122 3 3 2 2" xfId="4171"/>
    <cellStyle name="Normal 122 3 3 2 2 2" xfId="13326"/>
    <cellStyle name="Normal 122 3 3 2 2 2 2" xfId="29708"/>
    <cellStyle name="Normal 122 3 3 2 2 3" xfId="16967"/>
    <cellStyle name="Normal 122 3 3 2 2 3 2" xfId="33345"/>
    <cellStyle name="Normal 122 3 3 2 2 4" xfId="9687"/>
    <cellStyle name="Normal 122 3 3 2 2 4 2" xfId="26071"/>
    <cellStyle name="Normal 122 3 3 2 2 5" xfId="20618"/>
    <cellStyle name="Normal 122 3 3 2 3" xfId="7866"/>
    <cellStyle name="Normal 122 3 3 2 3 2" xfId="24250"/>
    <cellStyle name="Normal 122 3 3 2 4" xfId="11505"/>
    <cellStyle name="Normal 122 3 3 2 4 2" xfId="27887"/>
    <cellStyle name="Normal 122 3 3 2 5" xfId="15146"/>
    <cellStyle name="Normal 122 3 3 2 5 2" xfId="31524"/>
    <cellStyle name="Normal 122 3 3 2 6" xfId="6026"/>
    <cellStyle name="Normal 122 3 3 2 6 2" xfId="22435"/>
    <cellStyle name="Normal 122 3 3 2 7" xfId="18797"/>
    <cellStyle name="Normal 122 3 3 2 8" xfId="35164"/>
    <cellStyle name="Normal 122 3 3 3" xfId="3263"/>
    <cellStyle name="Normal 122 3 3 3 2" xfId="12418"/>
    <cellStyle name="Normal 122 3 3 3 2 2" xfId="28800"/>
    <cellStyle name="Normal 122 3 3 3 3" xfId="16059"/>
    <cellStyle name="Normal 122 3 3 3 3 2" xfId="32437"/>
    <cellStyle name="Normal 122 3 3 3 4" xfId="8779"/>
    <cellStyle name="Normal 122 3 3 3 4 2" xfId="25163"/>
    <cellStyle name="Normal 122 3 3 3 5" xfId="19710"/>
    <cellStyle name="Normal 122 3 3 4" xfId="6958"/>
    <cellStyle name="Normal 122 3 3 4 2" xfId="23342"/>
    <cellStyle name="Normal 122 3 3 5" xfId="10597"/>
    <cellStyle name="Normal 122 3 3 5 2" xfId="26979"/>
    <cellStyle name="Normal 122 3 3 6" xfId="14238"/>
    <cellStyle name="Normal 122 3 3 6 2" xfId="30616"/>
    <cellStyle name="Normal 122 3 3 7" xfId="5118"/>
    <cellStyle name="Normal 122 3 3 7 2" xfId="21527"/>
    <cellStyle name="Normal 122 3 3 8" xfId="17889"/>
    <cellStyle name="Normal 122 3 3 9" xfId="34256"/>
    <cellStyle name="Normal 122 3 4" xfId="1843"/>
    <cellStyle name="Normal 122 3 4 2" xfId="3666"/>
    <cellStyle name="Normal 122 3 4 2 2" xfId="12821"/>
    <cellStyle name="Normal 122 3 4 2 2 2" xfId="29203"/>
    <cellStyle name="Normal 122 3 4 2 3" xfId="16462"/>
    <cellStyle name="Normal 122 3 4 2 3 2" xfId="32840"/>
    <cellStyle name="Normal 122 3 4 2 4" xfId="9182"/>
    <cellStyle name="Normal 122 3 4 2 4 2" xfId="25566"/>
    <cellStyle name="Normal 122 3 4 2 5" xfId="20113"/>
    <cellStyle name="Normal 122 3 4 3" xfId="7361"/>
    <cellStyle name="Normal 122 3 4 3 2" xfId="23745"/>
    <cellStyle name="Normal 122 3 4 4" xfId="11000"/>
    <cellStyle name="Normal 122 3 4 4 2" xfId="27382"/>
    <cellStyle name="Normal 122 3 4 5" xfId="14641"/>
    <cellStyle name="Normal 122 3 4 5 2" xfId="31019"/>
    <cellStyle name="Normal 122 3 4 6" xfId="5521"/>
    <cellStyle name="Normal 122 3 4 6 2" xfId="21930"/>
    <cellStyle name="Normal 122 3 4 7" xfId="18292"/>
    <cellStyle name="Normal 122 3 4 8" xfId="34659"/>
    <cellStyle name="Normal 122 3 5" xfId="2653"/>
    <cellStyle name="Normal 122 3 5 2" xfId="11810"/>
    <cellStyle name="Normal 122 3 5 2 2" xfId="28192"/>
    <cellStyle name="Normal 122 3 5 3" xfId="15451"/>
    <cellStyle name="Normal 122 3 5 3 2" xfId="31829"/>
    <cellStyle name="Normal 122 3 5 4" xfId="8171"/>
    <cellStyle name="Normal 122 3 5 4 2" xfId="24555"/>
    <cellStyle name="Normal 122 3 5 5" xfId="19102"/>
    <cellStyle name="Normal 122 3 6" xfId="6453"/>
    <cellStyle name="Normal 122 3 6 2" xfId="22837"/>
    <cellStyle name="Normal 122 3 7" xfId="10092"/>
    <cellStyle name="Normal 122 3 7 2" xfId="26474"/>
    <cellStyle name="Normal 122 3 8" xfId="13733"/>
    <cellStyle name="Normal 122 3 8 2" xfId="30111"/>
    <cellStyle name="Normal 122 3 9" xfId="4613"/>
    <cellStyle name="Normal 122 3 9 2" xfId="21022"/>
    <cellStyle name="Normal 122 4" xfId="1120"/>
    <cellStyle name="Normal 122 4 2" xfId="2034"/>
    <cellStyle name="Normal 122 4 2 2" xfId="3857"/>
    <cellStyle name="Normal 122 4 2 2 2" xfId="13012"/>
    <cellStyle name="Normal 122 4 2 2 2 2" xfId="29394"/>
    <cellStyle name="Normal 122 4 2 2 3" xfId="16653"/>
    <cellStyle name="Normal 122 4 2 2 3 2" xfId="33031"/>
    <cellStyle name="Normal 122 4 2 2 4" xfId="9373"/>
    <cellStyle name="Normal 122 4 2 2 4 2" xfId="25757"/>
    <cellStyle name="Normal 122 4 2 2 5" xfId="20304"/>
    <cellStyle name="Normal 122 4 2 3" xfId="7552"/>
    <cellStyle name="Normal 122 4 2 3 2" xfId="23936"/>
    <cellStyle name="Normal 122 4 2 4" xfId="11191"/>
    <cellStyle name="Normal 122 4 2 4 2" xfId="27573"/>
    <cellStyle name="Normal 122 4 2 5" xfId="14832"/>
    <cellStyle name="Normal 122 4 2 5 2" xfId="31210"/>
    <cellStyle name="Normal 122 4 2 6" xfId="5712"/>
    <cellStyle name="Normal 122 4 2 6 2" xfId="22121"/>
    <cellStyle name="Normal 122 4 2 7" xfId="18483"/>
    <cellStyle name="Normal 122 4 2 8" xfId="34850"/>
    <cellStyle name="Normal 122 4 3" xfId="2949"/>
    <cellStyle name="Normal 122 4 3 2" xfId="12104"/>
    <cellStyle name="Normal 122 4 3 2 2" xfId="28486"/>
    <cellStyle name="Normal 122 4 3 3" xfId="15745"/>
    <cellStyle name="Normal 122 4 3 3 2" xfId="32123"/>
    <cellStyle name="Normal 122 4 3 4" xfId="8465"/>
    <cellStyle name="Normal 122 4 3 4 2" xfId="24849"/>
    <cellStyle name="Normal 122 4 3 5" xfId="19396"/>
    <cellStyle name="Normal 122 4 4" xfId="6644"/>
    <cellStyle name="Normal 122 4 4 2" xfId="23028"/>
    <cellStyle name="Normal 122 4 5" xfId="10283"/>
    <cellStyle name="Normal 122 4 5 2" xfId="26665"/>
    <cellStyle name="Normal 122 4 6" xfId="13924"/>
    <cellStyle name="Normal 122 4 6 2" xfId="30302"/>
    <cellStyle name="Normal 122 4 7" xfId="4804"/>
    <cellStyle name="Normal 122 4 7 2" xfId="21213"/>
    <cellStyle name="Normal 122 4 8" xfId="17575"/>
    <cellStyle name="Normal 122 4 9" xfId="33942"/>
    <cellStyle name="Normal 122 5" xfId="1431"/>
    <cellStyle name="Normal 122 5 2" xfId="2345"/>
    <cellStyle name="Normal 122 5 2 2" xfId="4168"/>
    <cellStyle name="Normal 122 5 2 2 2" xfId="13323"/>
    <cellStyle name="Normal 122 5 2 2 2 2" xfId="29705"/>
    <cellStyle name="Normal 122 5 2 2 3" xfId="16964"/>
    <cellStyle name="Normal 122 5 2 2 3 2" xfId="33342"/>
    <cellStyle name="Normal 122 5 2 2 4" xfId="9684"/>
    <cellStyle name="Normal 122 5 2 2 4 2" xfId="26068"/>
    <cellStyle name="Normal 122 5 2 2 5" xfId="20615"/>
    <cellStyle name="Normal 122 5 2 3" xfId="7863"/>
    <cellStyle name="Normal 122 5 2 3 2" xfId="24247"/>
    <cellStyle name="Normal 122 5 2 4" xfId="11502"/>
    <cellStyle name="Normal 122 5 2 4 2" xfId="27884"/>
    <cellStyle name="Normal 122 5 2 5" xfId="15143"/>
    <cellStyle name="Normal 122 5 2 5 2" xfId="31521"/>
    <cellStyle name="Normal 122 5 2 6" xfId="6023"/>
    <cellStyle name="Normal 122 5 2 6 2" xfId="22432"/>
    <cellStyle name="Normal 122 5 2 7" xfId="18794"/>
    <cellStyle name="Normal 122 5 2 8" xfId="35161"/>
    <cellStyle name="Normal 122 5 3" xfId="3260"/>
    <cellStyle name="Normal 122 5 3 2" xfId="12415"/>
    <cellStyle name="Normal 122 5 3 2 2" xfId="28797"/>
    <cellStyle name="Normal 122 5 3 3" xfId="16056"/>
    <cellStyle name="Normal 122 5 3 3 2" xfId="32434"/>
    <cellStyle name="Normal 122 5 3 4" xfId="8776"/>
    <cellStyle name="Normal 122 5 3 4 2" xfId="25160"/>
    <cellStyle name="Normal 122 5 3 5" xfId="19707"/>
    <cellStyle name="Normal 122 5 4" xfId="6955"/>
    <cellStyle name="Normal 122 5 4 2" xfId="23339"/>
    <cellStyle name="Normal 122 5 5" xfId="10594"/>
    <cellStyle name="Normal 122 5 5 2" xfId="26976"/>
    <cellStyle name="Normal 122 5 6" xfId="14235"/>
    <cellStyle name="Normal 122 5 6 2" xfId="30613"/>
    <cellStyle name="Normal 122 5 7" xfId="5115"/>
    <cellStyle name="Normal 122 5 7 2" xfId="21524"/>
    <cellStyle name="Normal 122 5 8" xfId="17886"/>
    <cellStyle name="Normal 122 5 9" xfId="34253"/>
    <cellStyle name="Normal 122 6" xfId="1696"/>
    <cellStyle name="Normal 122 6 2" xfId="3519"/>
    <cellStyle name="Normal 122 6 2 2" xfId="12674"/>
    <cellStyle name="Normal 122 6 2 2 2" xfId="29056"/>
    <cellStyle name="Normal 122 6 2 3" xfId="16315"/>
    <cellStyle name="Normal 122 6 2 3 2" xfId="32693"/>
    <cellStyle name="Normal 122 6 2 4" xfId="9035"/>
    <cellStyle name="Normal 122 6 2 4 2" xfId="25419"/>
    <cellStyle name="Normal 122 6 2 5" xfId="19966"/>
    <cellStyle name="Normal 122 6 3" xfId="7214"/>
    <cellStyle name="Normal 122 6 3 2" xfId="23598"/>
    <cellStyle name="Normal 122 6 4" xfId="10853"/>
    <cellStyle name="Normal 122 6 4 2" xfId="27235"/>
    <cellStyle name="Normal 122 6 5" xfId="14494"/>
    <cellStyle name="Normal 122 6 5 2" xfId="30872"/>
    <cellStyle name="Normal 122 6 6" xfId="5374"/>
    <cellStyle name="Normal 122 6 6 2" xfId="21783"/>
    <cellStyle name="Normal 122 6 7" xfId="18145"/>
    <cellStyle name="Normal 122 6 8" xfId="34512"/>
    <cellStyle name="Normal 122 7" xfId="2650"/>
    <cellStyle name="Normal 122 7 2" xfId="11807"/>
    <cellStyle name="Normal 122 7 2 2" xfId="28189"/>
    <cellStyle name="Normal 122 7 3" xfId="15448"/>
    <cellStyle name="Normal 122 7 3 2" xfId="31826"/>
    <cellStyle name="Normal 122 7 4" xfId="8168"/>
    <cellStyle name="Normal 122 7 4 2" xfId="24552"/>
    <cellStyle name="Normal 122 7 5" xfId="19099"/>
    <cellStyle name="Normal 122 8" xfId="6306"/>
    <cellStyle name="Normal 122 8 2" xfId="22690"/>
    <cellStyle name="Normal 122 9" xfId="9945"/>
    <cellStyle name="Normal 122 9 2" xfId="26327"/>
    <cellStyle name="Normal 123" xfId="671"/>
    <cellStyle name="Normal 123 10" xfId="13587"/>
    <cellStyle name="Normal 123 10 2" xfId="29965"/>
    <cellStyle name="Normal 123 11" xfId="4467"/>
    <cellStyle name="Normal 123 11 2" xfId="20876"/>
    <cellStyle name="Normal 123 12" xfId="17237"/>
    <cellStyle name="Normal 123 13" xfId="33649"/>
    <cellStyle name="Normal 123 2" xfId="848"/>
    <cellStyle name="Normal 123 2 10" xfId="4541"/>
    <cellStyle name="Normal 123 2 10 2" xfId="20950"/>
    <cellStyle name="Normal 123 2 11" xfId="17312"/>
    <cellStyle name="Normal 123 2 12" xfId="33650"/>
    <cellStyle name="Normal 123 2 2" xfId="1001"/>
    <cellStyle name="Normal 123 2 2 10" xfId="17459"/>
    <cellStyle name="Normal 123 2 2 11" xfId="33651"/>
    <cellStyle name="Normal 123 2 2 2" xfId="1126"/>
    <cellStyle name="Normal 123 2 2 2 2" xfId="2040"/>
    <cellStyle name="Normal 123 2 2 2 2 2" xfId="3863"/>
    <cellStyle name="Normal 123 2 2 2 2 2 2" xfId="13018"/>
    <cellStyle name="Normal 123 2 2 2 2 2 2 2" xfId="29400"/>
    <cellStyle name="Normal 123 2 2 2 2 2 3" xfId="16659"/>
    <cellStyle name="Normal 123 2 2 2 2 2 3 2" xfId="33037"/>
    <cellStyle name="Normal 123 2 2 2 2 2 4" xfId="9379"/>
    <cellStyle name="Normal 123 2 2 2 2 2 4 2" xfId="25763"/>
    <cellStyle name="Normal 123 2 2 2 2 2 5" xfId="20310"/>
    <cellStyle name="Normal 123 2 2 2 2 3" xfId="7558"/>
    <cellStyle name="Normal 123 2 2 2 2 3 2" xfId="23942"/>
    <cellStyle name="Normal 123 2 2 2 2 4" xfId="11197"/>
    <cellStyle name="Normal 123 2 2 2 2 4 2" xfId="27579"/>
    <cellStyle name="Normal 123 2 2 2 2 5" xfId="14838"/>
    <cellStyle name="Normal 123 2 2 2 2 5 2" xfId="31216"/>
    <cellStyle name="Normal 123 2 2 2 2 6" xfId="5718"/>
    <cellStyle name="Normal 123 2 2 2 2 6 2" xfId="22127"/>
    <cellStyle name="Normal 123 2 2 2 2 7" xfId="18489"/>
    <cellStyle name="Normal 123 2 2 2 2 8" xfId="34856"/>
    <cellStyle name="Normal 123 2 2 2 3" xfId="2955"/>
    <cellStyle name="Normal 123 2 2 2 3 2" xfId="12110"/>
    <cellStyle name="Normal 123 2 2 2 3 2 2" xfId="28492"/>
    <cellStyle name="Normal 123 2 2 2 3 3" xfId="15751"/>
    <cellStyle name="Normal 123 2 2 2 3 3 2" xfId="32129"/>
    <cellStyle name="Normal 123 2 2 2 3 4" xfId="8471"/>
    <cellStyle name="Normal 123 2 2 2 3 4 2" xfId="24855"/>
    <cellStyle name="Normal 123 2 2 2 3 5" xfId="19402"/>
    <cellStyle name="Normal 123 2 2 2 4" xfId="6650"/>
    <cellStyle name="Normal 123 2 2 2 4 2" xfId="23034"/>
    <cellStyle name="Normal 123 2 2 2 5" xfId="10289"/>
    <cellStyle name="Normal 123 2 2 2 5 2" xfId="26671"/>
    <cellStyle name="Normal 123 2 2 2 6" xfId="13930"/>
    <cellStyle name="Normal 123 2 2 2 6 2" xfId="30308"/>
    <cellStyle name="Normal 123 2 2 2 7" xfId="4810"/>
    <cellStyle name="Normal 123 2 2 2 7 2" xfId="21219"/>
    <cellStyle name="Normal 123 2 2 2 8" xfId="17581"/>
    <cellStyle name="Normal 123 2 2 2 9" xfId="33948"/>
    <cellStyle name="Normal 123 2 2 3" xfId="1437"/>
    <cellStyle name="Normal 123 2 2 3 2" xfId="2351"/>
    <cellStyle name="Normal 123 2 2 3 2 2" xfId="4174"/>
    <cellStyle name="Normal 123 2 2 3 2 2 2" xfId="13329"/>
    <cellStyle name="Normal 123 2 2 3 2 2 2 2" xfId="29711"/>
    <cellStyle name="Normal 123 2 2 3 2 2 3" xfId="16970"/>
    <cellStyle name="Normal 123 2 2 3 2 2 3 2" xfId="33348"/>
    <cellStyle name="Normal 123 2 2 3 2 2 4" xfId="9690"/>
    <cellStyle name="Normal 123 2 2 3 2 2 4 2" xfId="26074"/>
    <cellStyle name="Normal 123 2 2 3 2 2 5" xfId="20621"/>
    <cellStyle name="Normal 123 2 2 3 2 3" xfId="7869"/>
    <cellStyle name="Normal 123 2 2 3 2 3 2" xfId="24253"/>
    <cellStyle name="Normal 123 2 2 3 2 4" xfId="11508"/>
    <cellStyle name="Normal 123 2 2 3 2 4 2" xfId="27890"/>
    <cellStyle name="Normal 123 2 2 3 2 5" xfId="15149"/>
    <cellStyle name="Normal 123 2 2 3 2 5 2" xfId="31527"/>
    <cellStyle name="Normal 123 2 2 3 2 6" xfId="6029"/>
    <cellStyle name="Normal 123 2 2 3 2 6 2" xfId="22438"/>
    <cellStyle name="Normal 123 2 2 3 2 7" xfId="18800"/>
    <cellStyle name="Normal 123 2 2 3 2 8" xfId="35167"/>
    <cellStyle name="Normal 123 2 2 3 3" xfId="3266"/>
    <cellStyle name="Normal 123 2 2 3 3 2" xfId="12421"/>
    <cellStyle name="Normal 123 2 2 3 3 2 2" xfId="28803"/>
    <cellStyle name="Normal 123 2 2 3 3 3" xfId="16062"/>
    <cellStyle name="Normal 123 2 2 3 3 3 2" xfId="32440"/>
    <cellStyle name="Normal 123 2 2 3 3 4" xfId="8782"/>
    <cellStyle name="Normal 123 2 2 3 3 4 2" xfId="25166"/>
    <cellStyle name="Normal 123 2 2 3 3 5" xfId="19713"/>
    <cellStyle name="Normal 123 2 2 3 4" xfId="6961"/>
    <cellStyle name="Normal 123 2 2 3 4 2" xfId="23345"/>
    <cellStyle name="Normal 123 2 2 3 5" xfId="10600"/>
    <cellStyle name="Normal 123 2 2 3 5 2" xfId="26982"/>
    <cellStyle name="Normal 123 2 2 3 6" xfId="14241"/>
    <cellStyle name="Normal 123 2 2 3 6 2" xfId="30619"/>
    <cellStyle name="Normal 123 2 2 3 7" xfId="5121"/>
    <cellStyle name="Normal 123 2 2 3 7 2" xfId="21530"/>
    <cellStyle name="Normal 123 2 2 3 8" xfId="17892"/>
    <cellStyle name="Normal 123 2 2 3 9" xfId="34259"/>
    <cellStyle name="Normal 123 2 2 4" xfId="1918"/>
    <cellStyle name="Normal 123 2 2 4 2" xfId="3741"/>
    <cellStyle name="Normal 123 2 2 4 2 2" xfId="12896"/>
    <cellStyle name="Normal 123 2 2 4 2 2 2" xfId="29278"/>
    <cellStyle name="Normal 123 2 2 4 2 3" xfId="16537"/>
    <cellStyle name="Normal 123 2 2 4 2 3 2" xfId="32915"/>
    <cellStyle name="Normal 123 2 2 4 2 4" xfId="9257"/>
    <cellStyle name="Normal 123 2 2 4 2 4 2" xfId="25641"/>
    <cellStyle name="Normal 123 2 2 4 2 5" xfId="20188"/>
    <cellStyle name="Normal 123 2 2 4 3" xfId="7436"/>
    <cellStyle name="Normal 123 2 2 4 3 2" xfId="23820"/>
    <cellStyle name="Normal 123 2 2 4 4" xfId="11075"/>
    <cellStyle name="Normal 123 2 2 4 4 2" xfId="27457"/>
    <cellStyle name="Normal 123 2 2 4 5" xfId="14716"/>
    <cellStyle name="Normal 123 2 2 4 5 2" xfId="31094"/>
    <cellStyle name="Normal 123 2 2 4 6" xfId="5596"/>
    <cellStyle name="Normal 123 2 2 4 6 2" xfId="22005"/>
    <cellStyle name="Normal 123 2 2 4 7" xfId="18367"/>
    <cellStyle name="Normal 123 2 2 4 8" xfId="34734"/>
    <cellStyle name="Normal 123 2 2 5" xfId="2656"/>
    <cellStyle name="Normal 123 2 2 5 2" xfId="11813"/>
    <cellStyle name="Normal 123 2 2 5 2 2" xfId="28195"/>
    <cellStyle name="Normal 123 2 2 5 3" xfId="15454"/>
    <cellStyle name="Normal 123 2 2 5 3 2" xfId="31832"/>
    <cellStyle name="Normal 123 2 2 5 4" xfId="8174"/>
    <cellStyle name="Normal 123 2 2 5 4 2" xfId="24558"/>
    <cellStyle name="Normal 123 2 2 5 5" xfId="19105"/>
    <cellStyle name="Normal 123 2 2 6" xfId="6528"/>
    <cellStyle name="Normal 123 2 2 6 2" xfId="22912"/>
    <cellStyle name="Normal 123 2 2 7" xfId="10167"/>
    <cellStyle name="Normal 123 2 2 7 2" xfId="26549"/>
    <cellStyle name="Normal 123 2 2 8" xfId="13808"/>
    <cellStyle name="Normal 123 2 2 8 2" xfId="30186"/>
    <cellStyle name="Normal 123 2 2 9" xfId="4688"/>
    <cellStyle name="Normal 123 2 2 9 2" xfId="21097"/>
    <cellStyle name="Normal 123 2 3" xfId="1125"/>
    <cellStyle name="Normal 123 2 3 2" xfId="2039"/>
    <cellStyle name="Normal 123 2 3 2 2" xfId="3862"/>
    <cellStyle name="Normal 123 2 3 2 2 2" xfId="13017"/>
    <cellStyle name="Normal 123 2 3 2 2 2 2" xfId="29399"/>
    <cellStyle name="Normal 123 2 3 2 2 3" xfId="16658"/>
    <cellStyle name="Normal 123 2 3 2 2 3 2" xfId="33036"/>
    <cellStyle name="Normal 123 2 3 2 2 4" xfId="9378"/>
    <cellStyle name="Normal 123 2 3 2 2 4 2" xfId="25762"/>
    <cellStyle name="Normal 123 2 3 2 2 5" xfId="20309"/>
    <cellStyle name="Normal 123 2 3 2 3" xfId="7557"/>
    <cellStyle name="Normal 123 2 3 2 3 2" xfId="23941"/>
    <cellStyle name="Normal 123 2 3 2 4" xfId="11196"/>
    <cellStyle name="Normal 123 2 3 2 4 2" xfId="27578"/>
    <cellStyle name="Normal 123 2 3 2 5" xfId="14837"/>
    <cellStyle name="Normal 123 2 3 2 5 2" xfId="31215"/>
    <cellStyle name="Normal 123 2 3 2 6" xfId="5717"/>
    <cellStyle name="Normal 123 2 3 2 6 2" xfId="22126"/>
    <cellStyle name="Normal 123 2 3 2 7" xfId="18488"/>
    <cellStyle name="Normal 123 2 3 2 8" xfId="34855"/>
    <cellStyle name="Normal 123 2 3 3" xfId="2954"/>
    <cellStyle name="Normal 123 2 3 3 2" xfId="12109"/>
    <cellStyle name="Normal 123 2 3 3 2 2" xfId="28491"/>
    <cellStyle name="Normal 123 2 3 3 3" xfId="15750"/>
    <cellStyle name="Normal 123 2 3 3 3 2" xfId="32128"/>
    <cellStyle name="Normal 123 2 3 3 4" xfId="8470"/>
    <cellStyle name="Normal 123 2 3 3 4 2" xfId="24854"/>
    <cellStyle name="Normal 123 2 3 3 5" xfId="19401"/>
    <cellStyle name="Normal 123 2 3 4" xfId="6649"/>
    <cellStyle name="Normal 123 2 3 4 2" xfId="23033"/>
    <cellStyle name="Normal 123 2 3 5" xfId="10288"/>
    <cellStyle name="Normal 123 2 3 5 2" xfId="26670"/>
    <cellStyle name="Normal 123 2 3 6" xfId="13929"/>
    <cellStyle name="Normal 123 2 3 6 2" xfId="30307"/>
    <cellStyle name="Normal 123 2 3 7" xfId="4809"/>
    <cellStyle name="Normal 123 2 3 7 2" xfId="21218"/>
    <cellStyle name="Normal 123 2 3 8" xfId="17580"/>
    <cellStyle name="Normal 123 2 3 9" xfId="33947"/>
    <cellStyle name="Normal 123 2 4" xfId="1436"/>
    <cellStyle name="Normal 123 2 4 2" xfId="2350"/>
    <cellStyle name="Normal 123 2 4 2 2" xfId="4173"/>
    <cellStyle name="Normal 123 2 4 2 2 2" xfId="13328"/>
    <cellStyle name="Normal 123 2 4 2 2 2 2" xfId="29710"/>
    <cellStyle name="Normal 123 2 4 2 2 3" xfId="16969"/>
    <cellStyle name="Normal 123 2 4 2 2 3 2" xfId="33347"/>
    <cellStyle name="Normal 123 2 4 2 2 4" xfId="9689"/>
    <cellStyle name="Normal 123 2 4 2 2 4 2" xfId="26073"/>
    <cellStyle name="Normal 123 2 4 2 2 5" xfId="20620"/>
    <cellStyle name="Normal 123 2 4 2 3" xfId="7868"/>
    <cellStyle name="Normal 123 2 4 2 3 2" xfId="24252"/>
    <cellStyle name="Normal 123 2 4 2 4" xfId="11507"/>
    <cellStyle name="Normal 123 2 4 2 4 2" xfId="27889"/>
    <cellStyle name="Normal 123 2 4 2 5" xfId="15148"/>
    <cellStyle name="Normal 123 2 4 2 5 2" xfId="31526"/>
    <cellStyle name="Normal 123 2 4 2 6" xfId="6028"/>
    <cellStyle name="Normal 123 2 4 2 6 2" xfId="22437"/>
    <cellStyle name="Normal 123 2 4 2 7" xfId="18799"/>
    <cellStyle name="Normal 123 2 4 2 8" xfId="35166"/>
    <cellStyle name="Normal 123 2 4 3" xfId="3265"/>
    <cellStyle name="Normal 123 2 4 3 2" xfId="12420"/>
    <cellStyle name="Normal 123 2 4 3 2 2" xfId="28802"/>
    <cellStyle name="Normal 123 2 4 3 3" xfId="16061"/>
    <cellStyle name="Normal 123 2 4 3 3 2" xfId="32439"/>
    <cellStyle name="Normal 123 2 4 3 4" xfId="8781"/>
    <cellStyle name="Normal 123 2 4 3 4 2" xfId="25165"/>
    <cellStyle name="Normal 123 2 4 3 5" xfId="19712"/>
    <cellStyle name="Normal 123 2 4 4" xfId="6960"/>
    <cellStyle name="Normal 123 2 4 4 2" xfId="23344"/>
    <cellStyle name="Normal 123 2 4 5" xfId="10599"/>
    <cellStyle name="Normal 123 2 4 5 2" xfId="26981"/>
    <cellStyle name="Normal 123 2 4 6" xfId="14240"/>
    <cellStyle name="Normal 123 2 4 6 2" xfId="30618"/>
    <cellStyle name="Normal 123 2 4 7" xfId="5120"/>
    <cellStyle name="Normal 123 2 4 7 2" xfId="21529"/>
    <cellStyle name="Normal 123 2 4 8" xfId="17891"/>
    <cellStyle name="Normal 123 2 4 9" xfId="34258"/>
    <cellStyle name="Normal 123 2 5" xfId="1771"/>
    <cellStyle name="Normal 123 2 5 2" xfId="3594"/>
    <cellStyle name="Normal 123 2 5 2 2" xfId="12749"/>
    <cellStyle name="Normal 123 2 5 2 2 2" xfId="29131"/>
    <cellStyle name="Normal 123 2 5 2 3" xfId="16390"/>
    <cellStyle name="Normal 123 2 5 2 3 2" xfId="32768"/>
    <cellStyle name="Normal 123 2 5 2 4" xfId="9110"/>
    <cellStyle name="Normal 123 2 5 2 4 2" xfId="25494"/>
    <cellStyle name="Normal 123 2 5 2 5" xfId="20041"/>
    <cellStyle name="Normal 123 2 5 3" xfId="7289"/>
    <cellStyle name="Normal 123 2 5 3 2" xfId="23673"/>
    <cellStyle name="Normal 123 2 5 4" xfId="10928"/>
    <cellStyle name="Normal 123 2 5 4 2" xfId="27310"/>
    <cellStyle name="Normal 123 2 5 5" xfId="14569"/>
    <cellStyle name="Normal 123 2 5 5 2" xfId="30947"/>
    <cellStyle name="Normal 123 2 5 6" xfId="5449"/>
    <cellStyle name="Normal 123 2 5 6 2" xfId="21858"/>
    <cellStyle name="Normal 123 2 5 7" xfId="18220"/>
    <cellStyle name="Normal 123 2 5 8" xfId="34587"/>
    <cellStyle name="Normal 123 2 6" xfId="2655"/>
    <cellStyle name="Normal 123 2 6 2" xfId="11812"/>
    <cellStyle name="Normal 123 2 6 2 2" xfId="28194"/>
    <cellStyle name="Normal 123 2 6 3" xfId="15453"/>
    <cellStyle name="Normal 123 2 6 3 2" xfId="31831"/>
    <cellStyle name="Normal 123 2 6 4" xfId="8173"/>
    <cellStyle name="Normal 123 2 6 4 2" xfId="24557"/>
    <cellStyle name="Normal 123 2 6 5" xfId="19104"/>
    <cellStyle name="Normal 123 2 7" xfId="6381"/>
    <cellStyle name="Normal 123 2 7 2" xfId="22765"/>
    <cellStyle name="Normal 123 2 8" xfId="10020"/>
    <cellStyle name="Normal 123 2 8 2" xfId="26402"/>
    <cellStyle name="Normal 123 2 9" xfId="13661"/>
    <cellStyle name="Normal 123 2 9 2" xfId="30039"/>
    <cellStyle name="Normal 123 3" xfId="927"/>
    <cellStyle name="Normal 123 3 10" xfId="17385"/>
    <cellStyle name="Normal 123 3 11" xfId="33652"/>
    <cellStyle name="Normal 123 3 2" xfId="1127"/>
    <cellStyle name="Normal 123 3 2 2" xfId="2041"/>
    <cellStyle name="Normal 123 3 2 2 2" xfId="3864"/>
    <cellStyle name="Normal 123 3 2 2 2 2" xfId="13019"/>
    <cellStyle name="Normal 123 3 2 2 2 2 2" xfId="29401"/>
    <cellStyle name="Normal 123 3 2 2 2 3" xfId="16660"/>
    <cellStyle name="Normal 123 3 2 2 2 3 2" xfId="33038"/>
    <cellStyle name="Normal 123 3 2 2 2 4" xfId="9380"/>
    <cellStyle name="Normal 123 3 2 2 2 4 2" xfId="25764"/>
    <cellStyle name="Normal 123 3 2 2 2 5" xfId="20311"/>
    <cellStyle name="Normal 123 3 2 2 3" xfId="7559"/>
    <cellStyle name="Normal 123 3 2 2 3 2" xfId="23943"/>
    <cellStyle name="Normal 123 3 2 2 4" xfId="11198"/>
    <cellStyle name="Normal 123 3 2 2 4 2" xfId="27580"/>
    <cellStyle name="Normal 123 3 2 2 5" xfId="14839"/>
    <cellStyle name="Normal 123 3 2 2 5 2" xfId="31217"/>
    <cellStyle name="Normal 123 3 2 2 6" xfId="5719"/>
    <cellStyle name="Normal 123 3 2 2 6 2" xfId="22128"/>
    <cellStyle name="Normal 123 3 2 2 7" xfId="18490"/>
    <cellStyle name="Normal 123 3 2 2 8" xfId="34857"/>
    <cellStyle name="Normal 123 3 2 3" xfId="2956"/>
    <cellStyle name="Normal 123 3 2 3 2" xfId="12111"/>
    <cellStyle name="Normal 123 3 2 3 2 2" xfId="28493"/>
    <cellStyle name="Normal 123 3 2 3 3" xfId="15752"/>
    <cellStyle name="Normal 123 3 2 3 3 2" xfId="32130"/>
    <cellStyle name="Normal 123 3 2 3 4" xfId="8472"/>
    <cellStyle name="Normal 123 3 2 3 4 2" xfId="24856"/>
    <cellStyle name="Normal 123 3 2 3 5" xfId="19403"/>
    <cellStyle name="Normal 123 3 2 4" xfId="6651"/>
    <cellStyle name="Normal 123 3 2 4 2" xfId="23035"/>
    <cellStyle name="Normal 123 3 2 5" xfId="10290"/>
    <cellStyle name="Normal 123 3 2 5 2" xfId="26672"/>
    <cellStyle name="Normal 123 3 2 6" xfId="13931"/>
    <cellStyle name="Normal 123 3 2 6 2" xfId="30309"/>
    <cellStyle name="Normal 123 3 2 7" xfId="4811"/>
    <cellStyle name="Normal 123 3 2 7 2" xfId="21220"/>
    <cellStyle name="Normal 123 3 2 8" xfId="17582"/>
    <cellStyle name="Normal 123 3 2 9" xfId="33949"/>
    <cellStyle name="Normal 123 3 3" xfId="1438"/>
    <cellStyle name="Normal 123 3 3 2" xfId="2352"/>
    <cellStyle name="Normal 123 3 3 2 2" xfId="4175"/>
    <cellStyle name="Normal 123 3 3 2 2 2" xfId="13330"/>
    <cellStyle name="Normal 123 3 3 2 2 2 2" xfId="29712"/>
    <cellStyle name="Normal 123 3 3 2 2 3" xfId="16971"/>
    <cellStyle name="Normal 123 3 3 2 2 3 2" xfId="33349"/>
    <cellStyle name="Normal 123 3 3 2 2 4" xfId="9691"/>
    <cellStyle name="Normal 123 3 3 2 2 4 2" xfId="26075"/>
    <cellStyle name="Normal 123 3 3 2 2 5" xfId="20622"/>
    <cellStyle name="Normal 123 3 3 2 3" xfId="7870"/>
    <cellStyle name="Normal 123 3 3 2 3 2" xfId="24254"/>
    <cellStyle name="Normal 123 3 3 2 4" xfId="11509"/>
    <cellStyle name="Normal 123 3 3 2 4 2" xfId="27891"/>
    <cellStyle name="Normal 123 3 3 2 5" xfId="15150"/>
    <cellStyle name="Normal 123 3 3 2 5 2" xfId="31528"/>
    <cellStyle name="Normal 123 3 3 2 6" xfId="6030"/>
    <cellStyle name="Normal 123 3 3 2 6 2" xfId="22439"/>
    <cellStyle name="Normal 123 3 3 2 7" xfId="18801"/>
    <cellStyle name="Normal 123 3 3 2 8" xfId="35168"/>
    <cellStyle name="Normal 123 3 3 3" xfId="3267"/>
    <cellStyle name="Normal 123 3 3 3 2" xfId="12422"/>
    <cellStyle name="Normal 123 3 3 3 2 2" xfId="28804"/>
    <cellStyle name="Normal 123 3 3 3 3" xfId="16063"/>
    <cellStyle name="Normal 123 3 3 3 3 2" xfId="32441"/>
    <cellStyle name="Normal 123 3 3 3 4" xfId="8783"/>
    <cellStyle name="Normal 123 3 3 3 4 2" xfId="25167"/>
    <cellStyle name="Normal 123 3 3 3 5" xfId="19714"/>
    <cellStyle name="Normal 123 3 3 4" xfId="6962"/>
    <cellStyle name="Normal 123 3 3 4 2" xfId="23346"/>
    <cellStyle name="Normal 123 3 3 5" xfId="10601"/>
    <cellStyle name="Normal 123 3 3 5 2" xfId="26983"/>
    <cellStyle name="Normal 123 3 3 6" xfId="14242"/>
    <cellStyle name="Normal 123 3 3 6 2" xfId="30620"/>
    <cellStyle name="Normal 123 3 3 7" xfId="5122"/>
    <cellStyle name="Normal 123 3 3 7 2" xfId="21531"/>
    <cellStyle name="Normal 123 3 3 8" xfId="17893"/>
    <cellStyle name="Normal 123 3 3 9" xfId="34260"/>
    <cellStyle name="Normal 123 3 4" xfId="1844"/>
    <cellStyle name="Normal 123 3 4 2" xfId="3667"/>
    <cellStyle name="Normal 123 3 4 2 2" xfId="12822"/>
    <cellStyle name="Normal 123 3 4 2 2 2" xfId="29204"/>
    <cellStyle name="Normal 123 3 4 2 3" xfId="16463"/>
    <cellStyle name="Normal 123 3 4 2 3 2" xfId="32841"/>
    <cellStyle name="Normal 123 3 4 2 4" xfId="9183"/>
    <cellStyle name="Normal 123 3 4 2 4 2" xfId="25567"/>
    <cellStyle name="Normal 123 3 4 2 5" xfId="20114"/>
    <cellStyle name="Normal 123 3 4 3" xfId="7362"/>
    <cellStyle name="Normal 123 3 4 3 2" xfId="23746"/>
    <cellStyle name="Normal 123 3 4 4" xfId="11001"/>
    <cellStyle name="Normal 123 3 4 4 2" xfId="27383"/>
    <cellStyle name="Normal 123 3 4 5" xfId="14642"/>
    <cellStyle name="Normal 123 3 4 5 2" xfId="31020"/>
    <cellStyle name="Normal 123 3 4 6" xfId="5522"/>
    <cellStyle name="Normal 123 3 4 6 2" xfId="21931"/>
    <cellStyle name="Normal 123 3 4 7" xfId="18293"/>
    <cellStyle name="Normal 123 3 4 8" xfId="34660"/>
    <cellStyle name="Normal 123 3 5" xfId="2657"/>
    <cellStyle name="Normal 123 3 5 2" xfId="11814"/>
    <cellStyle name="Normal 123 3 5 2 2" xfId="28196"/>
    <cellStyle name="Normal 123 3 5 3" xfId="15455"/>
    <cellStyle name="Normal 123 3 5 3 2" xfId="31833"/>
    <cellStyle name="Normal 123 3 5 4" xfId="8175"/>
    <cellStyle name="Normal 123 3 5 4 2" xfId="24559"/>
    <cellStyle name="Normal 123 3 5 5" xfId="19106"/>
    <cellStyle name="Normal 123 3 6" xfId="6454"/>
    <cellStyle name="Normal 123 3 6 2" xfId="22838"/>
    <cellStyle name="Normal 123 3 7" xfId="10093"/>
    <cellStyle name="Normal 123 3 7 2" xfId="26475"/>
    <cellStyle name="Normal 123 3 8" xfId="13734"/>
    <cellStyle name="Normal 123 3 8 2" xfId="30112"/>
    <cellStyle name="Normal 123 3 9" xfId="4614"/>
    <cellStyle name="Normal 123 3 9 2" xfId="21023"/>
    <cellStyle name="Normal 123 4" xfId="1124"/>
    <cellStyle name="Normal 123 4 2" xfId="2038"/>
    <cellStyle name="Normal 123 4 2 2" xfId="3861"/>
    <cellStyle name="Normal 123 4 2 2 2" xfId="13016"/>
    <cellStyle name="Normal 123 4 2 2 2 2" xfId="29398"/>
    <cellStyle name="Normal 123 4 2 2 3" xfId="16657"/>
    <cellStyle name="Normal 123 4 2 2 3 2" xfId="33035"/>
    <cellStyle name="Normal 123 4 2 2 4" xfId="9377"/>
    <cellStyle name="Normal 123 4 2 2 4 2" xfId="25761"/>
    <cellStyle name="Normal 123 4 2 2 5" xfId="20308"/>
    <cellStyle name="Normal 123 4 2 3" xfId="7556"/>
    <cellStyle name="Normal 123 4 2 3 2" xfId="23940"/>
    <cellStyle name="Normal 123 4 2 4" xfId="11195"/>
    <cellStyle name="Normal 123 4 2 4 2" xfId="27577"/>
    <cellStyle name="Normal 123 4 2 5" xfId="14836"/>
    <cellStyle name="Normal 123 4 2 5 2" xfId="31214"/>
    <cellStyle name="Normal 123 4 2 6" xfId="5716"/>
    <cellStyle name="Normal 123 4 2 6 2" xfId="22125"/>
    <cellStyle name="Normal 123 4 2 7" xfId="18487"/>
    <cellStyle name="Normal 123 4 2 8" xfId="34854"/>
    <cellStyle name="Normal 123 4 3" xfId="2953"/>
    <cellStyle name="Normal 123 4 3 2" xfId="12108"/>
    <cellStyle name="Normal 123 4 3 2 2" xfId="28490"/>
    <cellStyle name="Normal 123 4 3 3" xfId="15749"/>
    <cellStyle name="Normal 123 4 3 3 2" xfId="32127"/>
    <cellStyle name="Normal 123 4 3 4" xfId="8469"/>
    <cellStyle name="Normal 123 4 3 4 2" xfId="24853"/>
    <cellStyle name="Normal 123 4 3 5" xfId="19400"/>
    <cellStyle name="Normal 123 4 4" xfId="6648"/>
    <cellStyle name="Normal 123 4 4 2" xfId="23032"/>
    <cellStyle name="Normal 123 4 5" xfId="10287"/>
    <cellStyle name="Normal 123 4 5 2" xfId="26669"/>
    <cellStyle name="Normal 123 4 6" xfId="13928"/>
    <cellStyle name="Normal 123 4 6 2" xfId="30306"/>
    <cellStyle name="Normal 123 4 7" xfId="4808"/>
    <cellStyle name="Normal 123 4 7 2" xfId="21217"/>
    <cellStyle name="Normal 123 4 8" xfId="17579"/>
    <cellStyle name="Normal 123 4 9" xfId="33946"/>
    <cellStyle name="Normal 123 5" xfId="1435"/>
    <cellStyle name="Normal 123 5 2" xfId="2349"/>
    <cellStyle name="Normal 123 5 2 2" xfId="4172"/>
    <cellStyle name="Normal 123 5 2 2 2" xfId="13327"/>
    <cellStyle name="Normal 123 5 2 2 2 2" xfId="29709"/>
    <cellStyle name="Normal 123 5 2 2 3" xfId="16968"/>
    <cellStyle name="Normal 123 5 2 2 3 2" xfId="33346"/>
    <cellStyle name="Normal 123 5 2 2 4" xfId="9688"/>
    <cellStyle name="Normal 123 5 2 2 4 2" xfId="26072"/>
    <cellStyle name="Normal 123 5 2 2 5" xfId="20619"/>
    <cellStyle name="Normal 123 5 2 3" xfId="7867"/>
    <cellStyle name="Normal 123 5 2 3 2" xfId="24251"/>
    <cellStyle name="Normal 123 5 2 4" xfId="11506"/>
    <cellStyle name="Normal 123 5 2 4 2" xfId="27888"/>
    <cellStyle name="Normal 123 5 2 5" xfId="15147"/>
    <cellStyle name="Normal 123 5 2 5 2" xfId="31525"/>
    <cellStyle name="Normal 123 5 2 6" xfId="6027"/>
    <cellStyle name="Normal 123 5 2 6 2" xfId="22436"/>
    <cellStyle name="Normal 123 5 2 7" xfId="18798"/>
    <cellStyle name="Normal 123 5 2 8" xfId="35165"/>
    <cellStyle name="Normal 123 5 3" xfId="3264"/>
    <cellStyle name="Normal 123 5 3 2" xfId="12419"/>
    <cellStyle name="Normal 123 5 3 2 2" xfId="28801"/>
    <cellStyle name="Normal 123 5 3 3" xfId="16060"/>
    <cellStyle name="Normal 123 5 3 3 2" xfId="32438"/>
    <cellStyle name="Normal 123 5 3 4" xfId="8780"/>
    <cellStyle name="Normal 123 5 3 4 2" xfId="25164"/>
    <cellStyle name="Normal 123 5 3 5" xfId="19711"/>
    <cellStyle name="Normal 123 5 4" xfId="6959"/>
    <cellStyle name="Normal 123 5 4 2" xfId="23343"/>
    <cellStyle name="Normal 123 5 5" xfId="10598"/>
    <cellStyle name="Normal 123 5 5 2" xfId="26980"/>
    <cellStyle name="Normal 123 5 6" xfId="14239"/>
    <cellStyle name="Normal 123 5 6 2" xfId="30617"/>
    <cellStyle name="Normal 123 5 7" xfId="5119"/>
    <cellStyle name="Normal 123 5 7 2" xfId="21528"/>
    <cellStyle name="Normal 123 5 8" xfId="17890"/>
    <cellStyle name="Normal 123 5 9" xfId="34257"/>
    <cellStyle name="Normal 123 6" xfId="1697"/>
    <cellStyle name="Normal 123 6 2" xfId="3520"/>
    <cellStyle name="Normal 123 6 2 2" xfId="12675"/>
    <cellStyle name="Normal 123 6 2 2 2" xfId="29057"/>
    <cellStyle name="Normal 123 6 2 3" xfId="16316"/>
    <cellStyle name="Normal 123 6 2 3 2" xfId="32694"/>
    <cellStyle name="Normal 123 6 2 4" xfId="9036"/>
    <cellStyle name="Normal 123 6 2 4 2" xfId="25420"/>
    <cellStyle name="Normal 123 6 2 5" xfId="19967"/>
    <cellStyle name="Normal 123 6 3" xfId="7215"/>
    <cellStyle name="Normal 123 6 3 2" xfId="23599"/>
    <cellStyle name="Normal 123 6 4" xfId="10854"/>
    <cellStyle name="Normal 123 6 4 2" xfId="27236"/>
    <cellStyle name="Normal 123 6 5" xfId="14495"/>
    <cellStyle name="Normal 123 6 5 2" xfId="30873"/>
    <cellStyle name="Normal 123 6 6" xfId="5375"/>
    <cellStyle name="Normal 123 6 6 2" xfId="21784"/>
    <cellStyle name="Normal 123 6 7" xfId="18146"/>
    <cellStyle name="Normal 123 6 8" xfId="34513"/>
    <cellStyle name="Normal 123 7" xfId="2654"/>
    <cellStyle name="Normal 123 7 2" xfId="11811"/>
    <cellStyle name="Normal 123 7 2 2" xfId="28193"/>
    <cellStyle name="Normal 123 7 3" xfId="15452"/>
    <cellStyle name="Normal 123 7 3 2" xfId="31830"/>
    <cellStyle name="Normal 123 7 4" xfId="8172"/>
    <cellStyle name="Normal 123 7 4 2" xfId="24556"/>
    <cellStyle name="Normal 123 7 5" xfId="19103"/>
    <cellStyle name="Normal 123 8" xfId="6307"/>
    <cellStyle name="Normal 123 8 2" xfId="22691"/>
    <cellStyle name="Normal 123 9" xfId="9946"/>
    <cellStyle name="Normal 123 9 2" xfId="26328"/>
    <cellStyle name="Normal 124" xfId="672"/>
    <cellStyle name="Normal 124 10" xfId="13588"/>
    <cellStyle name="Normal 124 10 2" xfId="29966"/>
    <cellStyle name="Normal 124 11" xfId="4468"/>
    <cellStyle name="Normal 124 11 2" xfId="20877"/>
    <cellStyle name="Normal 124 12" xfId="17238"/>
    <cellStyle name="Normal 124 13" xfId="33653"/>
    <cellStyle name="Normal 124 2" xfId="849"/>
    <cellStyle name="Normal 124 2 10" xfId="4542"/>
    <cellStyle name="Normal 124 2 10 2" xfId="20951"/>
    <cellStyle name="Normal 124 2 11" xfId="17313"/>
    <cellStyle name="Normal 124 2 12" xfId="33654"/>
    <cellStyle name="Normal 124 2 2" xfId="1002"/>
    <cellStyle name="Normal 124 2 2 10" xfId="17460"/>
    <cellStyle name="Normal 124 2 2 11" xfId="33655"/>
    <cellStyle name="Normal 124 2 2 2" xfId="1130"/>
    <cellStyle name="Normal 124 2 2 2 2" xfId="2044"/>
    <cellStyle name="Normal 124 2 2 2 2 2" xfId="3867"/>
    <cellStyle name="Normal 124 2 2 2 2 2 2" xfId="13022"/>
    <cellStyle name="Normal 124 2 2 2 2 2 2 2" xfId="29404"/>
    <cellStyle name="Normal 124 2 2 2 2 2 3" xfId="16663"/>
    <cellStyle name="Normal 124 2 2 2 2 2 3 2" xfId="33041"/>
    <cellStyle name="Normal 124 2 2 2 2 2 4" xfId="9383"/>
    <cellStyle name="Normal 124 2 2 2 2 2 4 2" xfId="25767"/>
    <cellStyle name="Normal 124 2 2 2 2 2 5" xfId="20314"/>
    <cellStyle name="Normal 124 2 2 2 2 3" xfId="7562"/>
    <cellStyle name="Normal 124 2 2 2 2 3 2" xfId="23946"/>
    <cellStyle name="Normal 124 2 2 2 2 4" xfId="11201"/>
    <cellStyle name="Normal 124 2 2 2 2 4 2" xfId="27583"/>
    <cellStyle name="Normal 124 2 2 2 2 5" xfId="14842"/>
    <cellStyle name="Normal 124 2 2 2 2 5 2" xfId="31220"/>
    <cellStyle name="Normal 124 2 2 2 2 6" xfId="5722"/>
    <cellStyle name="Normal 124 2 2 2 2 6 2" xfId="22131"/>
    <cellStyle name="Normal 124 2 2 2 2 7" xfId="18493"/>
    <cellStyle name="Normal 124 2 2 2 2 8" xfId="34860"/>
    <cellStyle name="Normal 124 2 2 2 3" xfId="2959"/>
    <cellStyle name="Normal 124 2 2 2 3 2" xfId="12114"/>
    <cellStyle name="Normal 124 2 2 2 3 2 2" xfId="28496"/>
    <cellStyle name="Normal 124 2 2 2 3 3" xfId="15755"/>
    <cellStyle name="Normal 124 2 2 2 3 3 2" xfId="32133"/>
    <cellStyle name="Normal 124 2 2 2 3 4" xfId="8475"/>
    <cellStyle name="Normal 124 2 2 2 3 4 2" xfId="24859"/>
    <cellStyle name="Normal 124 2 2 2 3 5" xfId="19406"/>
    <cellStyle name="Normal 124 2 2 2 4" xfId="6654"/>
    <cellStyle name="Normal 124 2 2 2 4 2" xfId="23038"/>
    <cellStyle name="Normal 124 2 2 2 5" xfId="10293"/>
    <cellStyle name="Normal 124 2 2 2 5 2" xfId="26675"/>
    <cellStyle name="Normal 124 2 2 2 6" xfId="13934"/>
    <cellStyle name="Normal 124 2 2 2 6 2" xfId="30312"/>
    <cellStyle name="Normal 124 2 2 2 7" xfId="4814"/>
    <cellStyle name="Normal 124 2 2 2 7 2" xfId="21223"/>
    <cellStyle name="Normal 124 2 2 2 8" xfId="17585"/>
    <cellStyle name="Normal 124 2 2 2 9" xfId="33952"/>
    <cellStyle name="Normal 124 2 2 3" xfId="1441"/>
    <cellStyle name="Normal 124 2 2 3 2" xfId="2355"/>
    <cellStyle name="Normal 124 2 2 3 2 2" xfId="4178"/>
    <cellStyle name="Normal 124 2 2 3 2 2 2" xfId="13333"/>
    <cellStyle name="Normal 124 2 2 3 2 2 2 2" xfId="29715"/>
    <cellStyle name="Normal 124 2 2 3 2 2 3" xfId="16974"/>
    <cellStyle name="Normal 124 2 2 3 2 2 3 2" xfId="33352"/>
    <cellStyle name="Normal 124 2 2 3 2 2 4" xfId="9694"/>
    <cellStyle name="Normal 124 2 2 3 2 2 4 2" xfId="26078"/>
    <cellStyle name="Normal 124 2 2 3 2 2 5" xfId="20625"/>
    <cellStyle name="Normal 124 2 2 3 2 3" xfId="7873"/>
    <cellStyle name="Normal 124 2 2 3 2 3 2" xfId="24257"/>
    <cellStyle name="Normal 124 2 2 3 2 4" xfId="11512"/>
    <cellStyle name="Normal 124 2 2 3 2 4 2" xfId="27894"/>
    <cellStyle name="Normal 124 2 2 3 2 5" xfId="15153"/>
    <cellStyle name="Normal 124 2 2 3 2 5 2" xfId="31531"/>
    <cellStyle name="Normal 124 2 2 3 2 6" xfId="6033"/>
    <cellStyle name="Normal 124 2 2 3 2 6 2" xfId="22442"/>
    <cellStyle name="Normal 124 2 2 3 2 7" xfId="18804"/>
    <cellStyle name="Normal 124 2 2 3 2 8" xfId="35171"/>
    <cellStyle name="Normal 124 2 2 3 3" xfId="3270"/>
    <cellStyle name="Normal 124 2 2 3 3 2" xfId="12425"/>
    <cellStyle name="Normal 124 2 2 3 3 2 2" xfId="28807"/>
    <cellStyle name="Normal 124 2 2 3 3 3" xfId="16066"/>
    <cellStyle name="Normal 124 2 2 3 3 3 2" xfId="32444"/>
    <cellStyle name="Normal 124 2 2 3 3 4" xfId="8786"/>
    <cellStyle name="Normal 124 2 2 3 3 4 2" xfId="25170"/>
    <cellStyle name="Normal 124 2 2 3 3 5" xfId="19717"/>
    <cellStyle name="Normal 124 2 2 3 4" xfId="6965"/>
    <cellStyle name="Normal 124 2 2 3 4 2" xfId="23349"/>
    <cellStyle name="Normal 124 2 2 3 5" xfId="10604"/>
    <cellStyle name="Normal 124 2 2 3 5 2" xfId="26986"/>
    <cellStyle name="Normal 124 2 2 3 6" xfId="14245"/>
    <cellStyle name="Normal 124 2 2 3 6 2" xfId="30623"/>
    <cellStyle name="Normal 124 2 2 3 7" xfId="5125"/>
    <cellStyle name="Normal 124 2 2 3 7 2" xfId="21534"/>
    <cellStyle name="Normal 124 2 2 3 8" xfId="17896"/>
    <cellStyle name="Normal 124 2 2 3 9" xfId="34263"/>
    <cellStyle name="Normal 124 2 2 4" xfId="1919"/>
    <cellStyle name="Normal 124 2 2 4 2" xfId="3742"/>
    <cellStyle name="Normal 124 2 2 4 2 2" xfId="12897"/>
    <cellStyle name="Normal 124 2 2 4 2 2 2" xfId="29279"/>
    <cellStyle name="Normal 124 2 2 4 2 3" xfId="16538"/>
    <cellStyle name="Normal 124 2 2 4 2 3 2" xfId="32916"/>
    <cellStyle name="Normal 124 2 2 4 2 4" xfId="9258"/>
    <cellStyle name="Normal 124 2 2 4 2 4 2" xfId="25642"/>
    <cellStyle name="Normal 124 2 2 4 2 5" xfId="20189"/>
    <cellStyle name="Normal 124 2 2 4 3" xfId="7437"/>
    <cellStyle name="Normal 124 2 2 4 3 2" xfId="23821"/>
    <cellStyle name="Normal 124 2 2 4 4" xfId="11076"/>
    <cellStyle name="Normal 124 2 2 4 4 2" xfId="27458"/>
    <cellStyle name="Normal 124 2 2 4 5" xfId="14717"/>
    <cellStyle name="Normal 124 2 2 4 5 2" xfId="31095"/>
    <cellStyle name="Normal 124 2 2 4 6" xfId="5597"/>
    <cellStyle name="Normal 124 2 2 4 6 2" xfId="22006"/>
    <cellStyle name="Normal 124 2 2 4 7" xfId="18368"/>
    <cellStyle name="Normal 124 2 2 4 8" xfId="34735"/>
    <cellStyle name="Normal 124 2 2 5" xfId="2660"/>
    <cellStyle name="Normal 124 2 2 5 2" xfId="11817"/>
    <cellStyle name="Normal 124 2 2 5 2 2" xfId="28199"/>
    <cellStyle name="Normal 124 2 2 5 3" xfId="15458"/>
    <cellStyle name="Normal 124 2 2 5 3 2" xfId="31836"/>
    <cellStyle name="Normal 124 2 2 5 4" xfId="8178"/>
    <cellStyle name="Normal 124 2 2 5 4 2" xfId="24562"/>
    <cellStyle name="Normal 124 2 2 5 5" xfId="19109"/>
    <cellStyle name="Normal 124 2 2 6" xfId="6529"/>
    <cellStyle name="Normal 124 2 2 6 2" xfId="22913"/>
    <cellStyle name="Normal 124 2 2 7" xfId="10168"/>
    <cellStyle name="Normal 124 2 2 7 2" xfId="26550"/>
    <cellStyle name="Normal 124 2 2 8" xfId="13809"/>
    <cellStyle name="Normal 124 2 2 8 2" xfId="30187"/>
    <cellStyle name="Normal 124 2 2 9" xfId="4689"/>
    <cellStyle name="Normal 124 2 2 9 2" xfId="21098"/>
    <cellStyle name="Normal 124 2 3" xfId="1129"/>
    <cellStyle name="Normal 124 2 3 2" xfId="2043"/>
    <cellStyle name="Normal 124 2 3 2 2" xfId="3866"/>
    <cellStyle name="Normal 124 2 3 2 2 2" xfId="13021"/>
    <cellStyle name="Normal 124 2 3 2 2 2 2" xfId="29403"/>
    <cellStyle name="Normal 124 2 3 2 2 3" xfId="16662"/>
    <cellStyle name="Normal 124 2 3 2 2 3 2" xfId="33040"/>
    <cellStyle name="Normal 124 2 3 2 2 4" xfId="9382"/>
    <cellStyle name="Normal 124 2 3 2 2 4 2" xfId="25766"/>
    <cellStyle name="Normal 124 2 3 2 2 5" xfId="20313"/>
    <cellStyle name="Normal 124 2 3 2 3" xfId="7561"/>
    <cellStyle name="Normal 124 2 3 2 3 2" xfId="23945"/>
    <cellStyle name="Normal 124 2 3 2 4" xfId="11200"/>
    <cellStyle name="Normal 124 2 3 2 4 2" xfId="27582"/>
    <cellStyle name="Normal 124 2 3 2 5" xfId="14841"/>
    <cellStyle name="Normal 124 2 3 2 5 2" xfId="31219"/>
    <cellStyle name="Normal 124 2 3 2 6" xfId="5721"/>
    <cellStyle name="Normal 124 2 3 2 6 2" xfId="22130"/>
    <cellStyle name="Normal 124 2 3 2 7" xfId="18492"/>
    <cellStyle name="Normal 124 2 3 2 8" xfId="34859"/>
    <cellStyle name="Normal 124 2 3 3" xfId="2958"/>
    <cellStyle name="Normal 124 2 3 3 2" xfId="12113"/>
    <cellStyle name="Normal 124 2 3 3 2 2" xfId="28495"/>
    <cellStyle name="Normal 124 2 3 3 3" xfId="15754"/>
    <cellStyle name="Normal 124 2 3 3 3 2" xfId="32132"/>
    <cellStyle name="Normal 124 2 3 3 4" xfId="8474"/>
    <cellStyle name="Normal 124 2 3 3 4 2" xfId="24858"/>
    <cellStyle name="Normal 124 2 3 3 5" xfId="19405"/>
    <cellStyle name="Normal 124 2 3 4" xfId="6653"/>
    <cellStyle name="Normal 124 2 3 4 2" xfId="23037"/>
    <cellStyle name="Normal 124 2 3 5" xfId="10292"/>
    <cellStyle name="Normal 124 2 3 5 2" xfId="26674"/>
    <cellStyle name="Normal 124 2 3 6" xfId="13933"/>
    <cellStyle name="Normal 124 2 3 6 2" xfId="30311"/>
    <cellStyle name="Normal 124 2 3 7" xfId="4813"/>
    <cellStyle name="Normal 124 2 3 7 2" xfId="21222"/>
    <cellStyle name="Normal 124 2 3 8" xfId="17584"/>
    <cellStyle name="Normal 124 2 3 9" xfId="33951"/>
    <cellStyle name="Normal 124 2 4" xfId="1440"/>
    <cellStyle name="Normal 124 2 4 2" xfId="2354"/>
    <cellStyle name="Normal 124 2 4 2 2" xfId="4177"/>
    <cellStyle name="Normal 124 2 4 2 2 2" xfId="13332"/>
    <cellStyle name="Normal 124 2 4 2 2 2 2" xfId="29714"/>
    <cellStyle name="Normal 124 2 4 2 2 3" xfId="16973"/>
    <cellStyle name="Normal 124 2 4 2 2 3 2" xfId="33351"/>
    <cellStyle name="Normal 124 2 4 2 2 4" xfId="9693"/>
    <cellStyle name="Normal 124 2 4 2 2 4 2" xfId="26077"/>
    <cellStyle name="Normal 124 2 4 2 2 5" xfId="20624"/>
    <cellStyle name="Normal 124 2 4 2 3" xfId="7872"/>
    <cellStyle name="Normal 124 2 4 2 3 2" xfId="24256"/>
    <cellStyle name="Normal 124 2 4 2 4" xfId="11511"/>
    <cellStyle name="Normal 124 2 4 2 4 2" xfId="27893"/>
    <cellStyle name="Normal 124 2 4 2 5" xfId="15152"/>
    <cellStyle name="Normal 124 2 4 2 5 2" xfId="31530"/>
    <cellStyle name="Normal 124 2 4 2 6" xfId="6032"/>
    <cellStyle name="Normal 124 2 4 2 6 2" xfId="22441"/>
    <cellStyle name="Normal 124 2 4 2 7" xfId="18803"/>
    <cellStyle name="Normal 124 2 4 2 8" xfId="35170"/>
    <cellStyle name="Normal 124 2 4 3" xfId="3269"/>
    <cellStyle name="Normal 124 2 4 3 2" xfId="12424"/>
    <cellStyle name="Normal 124 2 4 3 2 2" xfId="28806"/>
    <cellStyle name="Normal 124 2 4 3 3" xfId="16065"/>
    <cellStyle name="Normal 124 2 4 3 3 2" xfId="32443"/>
    <cellStyle name="Normal 124 2 4 3 4" xfId="8785"/>
    <cellStyle name="Normal 124 2 4 3 4 2" xfId="25169"/>
    <cellStyle name="Normal 124 2 4 3 5" xfId="19716"/>
    <cellStyle name="Normal 124 2 4 4" xfId="6964"/>
    <cellStyle name="Normal 124 2 4 4 2" xfId="23348"/>
    <cellStyle name="Normal 124 2 4 5" xfId="10603"/>
    <cellStyle name="Normal 124 2 4 5 2" xfId="26985"/>
    <cellStyle name="Normal 124 2 4 6" xfId="14244"/>
    <cellStyle name="Normal 124 2 4 6 2" xfId="30622"/>
    <cellStyle name="Normal 124 2 4 7" xfId="5124"/>
    <cellStyle name="Normal 124 2 4 7 2" xfId="21533"/>
    <cellStyle name="Normal 124 2 4 8" xfId="17895"/>
    <cellStyle name="Normal 124 2 4 9" xfId="34262"/>
    <cellStyle name="Normal 124 2 5" xfId="1772"/>
    <cellStyle name="Normal 124 2 5 2" xfId="3595"/>
    <cellStyle name="Normal 124 2 5 2 2" xfId="12750"/>
    <cellStyle name="Normal 124 2 5 2 2 2" xfId="29132"/>
    <cellStyle name="Normal 124 2 5 2 3" xfId="16391"/>
    <cellStyle name="Normal 124 2 5 2 3 2" xfId="32769"/>
    <cellStyle name="Normal 124 2 5 2 4" xfId="9111"/>
    <cellStyle name="Normal 124 2 5 2 4 2" xfId="25495"/>
    <cellStyle name="Normal 124 2 5 2 5" xfId="20042"/>
    <cellStyle name="Normal 124 2 5 3" xfId="7290"/>
    <cellStyle name="Normal 124 2 5 3 2" xfId="23674"/>
    <cellStyle name="Normal 124 2 5 4" xfId="10929"/>
    <cellStyle name="Normal 124 2 5 4 2" xfId="27311"/>
    <cellStyle name="Normal 124 2 5 5" xfId="14570"/>
    <cellStyle name="Normal 124 2 5 5 2" xfId="30948"/>
    <cellStyle name="Normal 124 2 5 6" xfId="5450"/>
    <cellStyle name="Normal 124 2 5 6 2" xfId="21859"/>
    <cellStyle name="Normal 124 2 5 7" xfId="18221"/>
    <cellStyle name="Normal 124 2 5 8" xfId="34588"/>
    <cellStyle name="Normal 124 2 6" xfId="2659"/>
    <cellStyle name="Normal 124 2 6 2" xfId="11816"/>
    <cellStyle name="Normal 124 2 6 2 2" xfId="28198"/>
    <cellStyle name="Normal 124 2 6 3" xfId="15457"/>
    <cellStyle name="Normal 124 2 6 3 2" xfId="31835"/>
    <cellStyle name="Normal 124 2 6 4" xfId="8177"/>
    <cellStyle name="Normal 124 2 6 4 2" xfId="24561"/>
    <cellStyle name="Normal 124 2 6 5" xfId="19108"/>
    <cellStyle name="Normal 124 2 7" xfId="6382"/>
    <cellStyle name="Normal 124 2 7 2" xfId="22766"/>
    <cellStyle name="Normal 124 2 8" xfId="10021"/>
    <cellStyle name="Normal 124 2 8 2" xfId="26403"/>
    <cellStyle name="Normal 124 2 9" xfId="13662"/>
    <cellStyle name="Normal 124 2 9 2" xfId="30040"/>
    <cellStyle name="Normal 124 3" xfId="928"/>
    <cellStyle name="Normal 124 3 10" xfId="17386"/>
    <cellStyle name="Normal 124 3 11" xfId="33656"/>
    <cellStyle name="Normal 124 3 2" xfId="1131"/>
    <cellStyle name="Normal 124 3 2 2" xfId="2045"/>
    <cellStyle name="Normal 124 3 2 2 2" xfId="3868"/>
    <cellStyle name="Normal 124 3 2 2 2 2" xfId="13023"/>
    <cellStyle name="Normal 124 3 2 2 2 2 2" xfId="29405"/>
    <cellStyle name="Normal 124 3 2 2 2 3" xfId="16664"/>
    <cellStyle name="Normal 124 3 2 2 2 3 2" xfId="33042"/>
    <cellStyle name="Normal 124 3 2 2 2 4" xfId="9384"/>
    <cellStyle name="Normal 124 3 2 2 2 4 2" xfId="25768"/>
    <cellStyle name="Normal 124 3 2 2 2 5" xfId="20315"/>
    <cellStyle name="Normal 124 3 2 2 3" xfId="7563"/>
    <cellStyle name="Normal 124 3 2 2 3 2" xfId="23947"/>
    <cellStyle name="Normal 124 3 2 2 4" xfId="11202"/>
    <cellStyle name="Normal 124 3 2 2 4 2" xfId="27584"/>
    <cellStyle name="Normal 124 3 2 2 5" xfId="14843"/>
    <cellStyle name="Normal 124 3 2 2 5 2" xfId="31221"/>
    <cellStyle name="Normal 124 3 2 2 6" xfId="5723"/>
    <cellStyle name="Normal 124 3 2 2 6 2" xfId="22132"/>
    <cellStyle name="Normal 124 3 2 2 7" xfId="18494"/>
    <cellStyle name="Normal 124 3 2 2 8" xfId="34861"/>
    <cellStyle name="Normal 124 3 2 3" xfId="2960"/>
    <cellStyle name="Normal 124 3 2 3 2" xfId="12115"/>
    <cellStyle name="Normal 124 3 2 3 2 2" xfId="28497"/>
    <cellStyle name="Normal 124 3 2 3 3" xfId="15756"/>
    <cellStyle name="Normal 124 3 2 3 3 2" xfId="32134"/>
    <cellStyle name="Normal 124 3 2 3 4" xfId="8476"/>
    <cellStyle name="Normal 124 3 2 3 4 2" xfId="24860"/>
    <cellStyle name="Normal 124 3 2 3 5" xfId="19407"/>
    <cellStyle name="Normal 124 3 2 4" xfId="6655"/>
    <cellStyle name="Normal 124 3 2 4 2" xfId="23039"/>
    <cellStyle name="Normal 124 3 2 5" xfId="10294"/>
    <cellStyle name="Normal 124 3 2 5 2" xfId="26676"/>
    <cellStyle name="Normal 124 3 2 6" xfId="13935"/>
    <cellStyle name="Normal 124 3 2 6 2" xfId="30313"/>
    <cellStyle name="Normal 124 3 2 7" xfId="4815"/>
    <cellStyle name="Normal 124 3 2 7 2" xfId="21224"/>
    <cellStyle name="Normal 124 3 2 8" xfId="17586"/>
    <cellStyle name="Normal 124 3 2 9" xfId="33953"/>
    <cellStyle name="Normal 124 3 3" xfId="1442"/>
    <cellStyle name="Normal 124 3 3 2" xfId="2356"/>
    <cellStyle name="Normal 124 3 3 2 2" xfId="4179"/>
    <cellStyle name="Normal 124 3 3 2 2 2" xfId="13334"/>
    <cellStyle name="Normal 124 3 3 2 2 2 2" xfId="29716"/>
    <cellStyle name="Normal 124 3 3 2 2 3" xfId="16975"/>
    <cellStyle name="Normal 124 3 3 2 2 3 2" xfId="33353"/>
    <cellStyle name="Normal 124 3 3 2 2 4" xfId="9695"/>
    <cellStyle name="Normal 124 3 3 2 2 4 2" xfId="26079"/>
    <cellStyle name="Normal 124 3 3 2 2 5" xfId="20626"/>
    <cellStyle name="Normal 124 3 3 2 3" xfId="7874"/>
    <cellStyle name="Normal 124 3 3 2 3 2" xfId="24258"/>
    <cellStyle name="Normal 124 3 3 2 4" xfId="11513"/>
    <cellStyle name="Normal 124 3 3 2 4 2" xfId="27895"/>
    <cellStyle name="Normal 124 3 3 2 5" xfId="15154"/>
    <cellStyle name="Normal 124 3 3 2 5 2" xfId="31532"/>
    <cellStyle name="Normal 124 3 3 2 6" xfId="6034"/>
    <cellStyle name="Normal 124 3 3 2 6 2" xfId="22443"/>
    <cellStyle name="Normal 124 3 3 2 7" xfId="18805"/>
    <cellStyle name="Normal 124 3 3 2 8" xfId="35172"/>
    <cellStyle name="Normal 124 3 3 3" xfId="3271"/>
    <cellStyle name="Normal 124 3 3 3 2" xfId="12426"/>
    <cellStyle name="Normal 124 3 3 3 2 2" xfId="28808"/>
    <cellStyle name="Normal 124 3 3 3 3" xfId="16067"/>
    <cellStyle name="Normal 124 3 3 3 3 2" xfId="32445"/>
    <cellStyle name="Normal 124 3 3 3 4" xfId="8787"/>
    <cellStyle name="Normal 124 3 3 3 4 2" xfId="25171"/>
    <cellStyle name="Normal 124 3 3 3 5" xfId="19718"/>
    <cellStyle name="Normal 124 3 3 4" xfId="6966"/>
    <cellStyle name="Normal 124 3 3 4 2" xfId="23350"/>
    <cellStyle name="Normal 124 3 3 5" xfId="10605"/>
    <cellStyle name="Normal 124 3 3 5 2" xfId="26987"/>
    <cellStyle name="Normal 124 3 3 6" xfId="14246"/>
    <cellStyle name="Normal 124 3 3 6 2" xfId="30624"/>
    <cellStyle name="Normal 124 3 3 7" xfId="5126"/>
    <cellStyle name="Normal 124 3 3 7 2" xfId="21535"/>
    <cellStyle name="Normal 124 3 3 8" xfId="17897"/>
    <cellStyle name="Normal 124 3 3 9" xfId="34264"/>
    <cellStyle name="Normal 124 3 4" xfId="1845"/>
    <cellStyle name="Normal 124 3 4 2" xfId="3668"/>
    <cellStyle name="Normal 124 3 4 2 2" xfId="12823"/>
    <cellStyle name="Normal 124 3 4 2 2 2" xfId="29205"/>
    <cellStyle name="Normal 124 3 4 2 3" xfId="16464"/>
    <cellStyle name="Normal 124 3 4 2 3 2" xfId="32842"/>
    <cellStyle name="Normal 124 3 4 2 4" xfId="9184"/>
    <cellStyle name="Normal 124 3 4 2 4 2" xfId="25568"/>
    <cellStyle name="Normal 124 3 4 2 5" xfId="20115"/>
    <cellStyle name="Normal 124 3 4 3" xfId="7363"/>
    <cellStyle name="Normal 124 3 4 3 2" xfId="23747"/>
    <cellStyle name="Normal 124 3 4 4" xfId="11002"/>
    <cellStyle name="Normal 124 3 4 4 2" xfId="27384"/>
    <cellStyle name="Normal 124 3 4 5" xfId="14643"/>
    <cellStyle name="Normal 124 3 4 5 2" xfId="31021"/>
    <cellStyle name="Normal 124 3 4 6" xfId="5523"/>
    <cellStyle name="Normal 124 3 4 6 2" xfId="21932"/>
    <cellStyle name="Normal 124 3 4 7" xfId="18294"/>
    <cellStyle name="Normal 124 3 4 8" xfId="34661"/>
    <cellStyle name="Normal 124 3 5" xfId="2661"/>
    <cellStyle name="Normal 124 3 5 2" xfId="11818"/>
    <cellStyle name="Normal 124 3 5 2 2" xfId="28200"/>
    <cellStyle name="Normal 124 3 5 3" xfId="15459"/>
    <cellStyle name="Normal 124 3 5 3 2" xfId="31837"/>
    <cellStyle name="Normal 124 3 5 4" xfId="8179"/>
    <cellStyle name="Normal 124 3 5 4 2" xfId="24563"/>
    <cellStyle name="Normal 124 3 5 5" xfId="19110"/>
    <cellStyle name="Normal 124 3 6" xfId="6455"/>
    <cellStyle name="Normal 124 3 6 2" xfId="22839"/>
    <cellStyle name="Normal 124 3 7" xfId="10094"/>
    <cellStyle name="Normal 124 3 7 2" xfId="26476"/>
    <cellStyle name="Normal 124 3 8" xfId="13735"/>
    <cellStyle name="Normal 124 3 8 2" xfId="30113"/>
    <cellStyle name="Normal 124 3 9" xfId="4615"/>
    <cellStyle name="Normal 124 3 9 2" xfId="21024"/>
    <cellStyle name="Normal 124 4" xfId="1128"/>
    <cellStyle name="Normal 124 4 2" xfId="2042"/>
    <cellStyle name="Normal 124 4 2 2" xfId="3865"/>
    <cellStyle name="Normal 124 4 2 2 2" xfId="13020"/>
    <cellStyle name="Normal 124 4 2 2 2 2" xfId="29402"/>
    <cellStyle name="Normal 124 4 2 2 3" xfId="16661"/>
    <cellStyle name="Normal 124 4 2 2 3 2" xfId="33039"/>
    <cellStyle name="Normal 124 4 2 2 4" xfId="9381"/>
    <cellStyle name="Normal 124 4 2 2 4 2" xfId="25765"/>
    <cellStyle name="Normal 124 4 2 2 5" xfId="20312"/>
    <cellStyle name="Normal 124 4 2 3" xfId="7560"/>
    <cellStyle name="Normal 124 4 2 3 2" xfId="23944"/>
    <cellStyle name="Normal 124 4 2 4" xfId="11199"/>
    <cellStyle name="Normal 124 4 2 4 2" xfId="27581"/>
    <cellStyle name="Normal 124 4 2 5" xfId="14840"/>
    <cellStyle name="Normal 124 4 2 5 2" xfId="31218"/>
    <cellStyle name="Normal 124 4 2 6" xfId="5720"/>
    <cellStyle name="Normal 124 4 2 6 2" xfId="22129"/>
    <cellStyle name="Normal 124 4 2 7" xfId="18491"/>
    <cellStyle name="Normal 124 4 2 8" xfId="34858"/>
    <cellStyle name="Normal 124 4 3" xfId="2957"/>
    <cellStyle name="Normal 124 4 3 2" xfId="12112"/>
    <cellStyle name="Normal 124 4 3 2 2" xfId="28494"/>
    <cellStyle name="Normal 124 4 3 3" xfId="15753"/>
    <cellStyle name="Normal 124 4 3 3 2" xfId="32131"/>
    <cellStyle name="Normal 124 4 3 4" xfId="8473"/>
    <cellStyle name="Normal 124 4 3 4 2" xfId="24857"/>
    <cellStyle name="Normal 124 4 3 5" xfId="19404"/>
    <cellStyle name="Normal 124 4 4" xfId="6652"/>
    <cellStyle name="Normal 124 4 4 2" xfId="23036"/>
    <cellStyle name="Normal 124 4 5" xfId="10291"/>
    <cellStyle name="Normal 124 4 5 2" xfId="26673"/>
    <cellStyle name="Normal 124 4 6" xfId="13932"/>
    <cellStyle name="Normal 124 4 6 2" xfId="30310"/>
    <cellStyle name="Normal 124 4 7" xfId="4812"/>
    <cellStyle name="Normal 124 4 7 2" xfId="21221"/>
    <cellStyle name="Normal 124 4 8" xfId="17583"/>
    <cellStyle name="Normal 124 4 9" xfId="33950"/>
    <cellStyle name="Normal 124 5" xfId="1439"/>
    <cellStyle name="Normal 124 5 2" xfId="2353"/>
    <cellStyle name="Normal 124 5 2 2" xfId="4176"/>
    <cellStyle name="Normal 124 5 2 2 2" xfId="13331"/>
    <cellStyle name="Normal 124 5 2 2 2 2" xfId="29713"/>
    <cellStyle name="Normal 124 5 2 2 3" xfId="16972"/>
    <cellStyle name="Normal 124 5 2 2 3 2" xfId="33350"/>
    <cellStyle name="Normal 124 5 2 2 4" xfId="9692"/>
    <cellStyle name="Normal 124 5 2 2 4 2" xfId="26076"/>
    <cellStyle name="Normal 124 5 2 2 5" xfId="20623"/>
    <cellStyle name="Normal 124 5 2 3" xfId="7871"/>
    <cellStyle name="Normal 124 5 2 3 2" xfId="24255"/>
    <cellStyle name="Normal 124 5 2 4" xfId="11510"/>
    <cellStyle name="Normal 124 5 2 4 2" xfId="27892"/>
    <cellStyle name="Normal 124 5 2 5" xfId="15151"/>
    <cellStyle name="Normal 124 5 2 5 2" xfId="31529"/>
    <cellStyle name="Normal 124 5 2 6" xfId="6031"/>
    <cellStyle name="Normal 124 5 2 6 2" xfId="22440"/>
    <cellStyle name="Normal 124 5 2 7" xfId="18802"/>
    <cellStyle name="Normal 124 5 2 8" xfId="35169"/>
    <cellStyle name="Normal 124 5 3" xfId="3268"/>
    <cellStyle name="Normal 124 5 3 2" xfId="12423"/>
    <cellStyle name="Normal 124 5 3 2 2" xfId="28805"/>
    <cellStyle name="Normal 124 5 3 3" xfId="16064"/>
    <cellStyle name="Normal 124 5 3 3 2" xfId="32442"/>
    <cellStyle name="Normal 124 5 3 4" xfId="8784"/>
    <cellStyle name="Normal 124 5 3 4 2" xfId="25168"/>
    <cellStyle name="Normal 124 5 3 5" xfId="19715"/>
    <cellStyle name="Normal 124 5 4" xfId="6963"/>
    <cellStyle name="Normal 124 5 4 2" xfId="23347"/>
    <cellStyle name="Normal 124 5 5" xfId="10602"/>
    <cellStyle name="Normal 124 5 5 2" xfId="26984"/>
    <cellStyle name="Normal 124 5 6" xfId="14243"/>
    <cellStyle name="Normal 124 5 6 2" xfId="30621"/>
    <cellStyle name="Normal 124 5 7" xfId="5123"/>
    <cellStyle name="Normal 124 5 7 2" xfId="21532"/>
    <cellStyle name="Normal 124 5 8" xfId="17894"/>
    <cellStyle name="Normal 124 5 9" xfId="34261"/>
    <cellStyle name="Normal 124 6" xfId="1698"/>
    <cellStyle name="Normal 124 6 2" xfId="3521"/>
    <cellStyle name="Normal 124 6 2 2" xfId="12676"/>
    <cellStyle name="Normal 124 6 2 2 2" xfId="29058"/>
    <cellStyle name="Normal 124 6 2 3" xfId="16317"/>
    <cellStyle name="Normal 124 6 2 3 2" xfId="32695"/>
    <cellStyle name="Normal 124 6 2 4" xfId="9037"/>
    <cellStyle name="Normal 124 6 2 4 2" xfId="25421"/>
    <cellStyle name="Normal 124 6 2 5" xfId="19968"/>
    <cellStyle name="Normal 124 6 3" xfId="7216"/>
    <cellStyle name="Normal 124 6 3 2" xfId="23600"/>
    <cellStyle name="Normal 124 6 4" xfId="10855"/>
    <cellStyle name="Normal 124 6 4 2" xfId="27237"/>
    <cellStyle name="Normal 124 6 5" xfId="14496"/>
    <cellStyle name="Normal 124 6 5 2" xfId="30874"/>
    <cellStyle name="Normal 124 6 6" xfId="5376"/>
    <cellStyle name="Normal 124 6 6 2" xfId="21785"/>
    <cellStyle name="Normal 124 6 7" xfId="18147"/>
    <cellStyle name="Normal 124 6 8" xfId="34514"/>
    <cellStyle name="Normal 124 7" xfId="2658"/>
    <cellStyle name="Normal 124 7 2" xfId="11815"/>
    <cellStyle name="Normal 124 7 2 2" xfId="28197"/>
    <cellStyle name="Normal 124 7 3" xfId="15456"/>
    <cellStyle name="Normal 124 7 3 2" xfId="31834"/>
    <cellStyle name="Normal 124 7 4" xfId="8176"/>
    <cellStyle name="Normal 124 7 4 2" xfId="24560"/>
    <cellStyle name="Normal 124 7 5" xfId="19107"/>
    <cellStyle name="Normal 124 8" xfId="6308"/>
    <cellStyle name="Normal 124 8 2" xfId="22692"/>
    <cellStyle name="Normal 124 9" xfId="9947"/>
    <cellStyle name="Normal 124 9 2" xfId="26329"/>
    <cellStyle name="Normal 125" xfId="673"/>
    <cellStyle name="Normal 125 10" xfId="13589"/>
    <cellStyle name="Normal 125 10 2" xfId="29967"/>
    <cellStyle name="Normal 125 11" xfId="4469"/>
    <cellStyle name="Normal 125 11 2" xfId="20878"/>
    <cellStyle name="Normal 125 12" xfId="17239"/>
    <cellStyle name="Normal 125 13" xfId="33657"/>
    <cellStyle name="Normal 125 2" xfId="850"/>
    <cellStyle name="Normal 125 2 10" xfId="4543"/>
    <cellStyle name="Normal 125 2 10 2" xfId="20952"/>
    <cellStyle name="Normal 125 2 11" xfId="17314"/>
    <cellStyle name="Normal 125 2 12" xfId="33658"/>
    <cellStyle name="Normal 125 2 2" xfId="1003"/>
    <cellStyle name="Normal 125 2 2 10" xfId="17461"/>
    <cellStyle name="Normal 125 2 2 11" xfId="33659"/>
    <cellStyle name="Normal 125 2 2 2" xfId="1134"/>
    <cellStyle name="Normal 125 2 2 2 2" xfId="2048"/>
    <cellStyle name="Normal 125 2 2 2 2 2" xfId="3871"/>
    <cellStyle name="Normal 125 2 2 2 2 2 2" xfId="13026"/>
    <cellStyle name="Normal 125 2 2 2 2 2 2 2" xfId="29408"/>
    <cellStyle name="Normal 125 2 2 2 2 2 3" xfId="16667"/>
    <cellStyle name="Normal 125 2 2 2 2 2 3 2" xfId="33045"/>
    <cellStyle name="Normal 125 2 2 2 2 2 4" xfId="9387"/>
    <cellStyle name="Normal 125 2 2 2 2 2 4 2" xfId="25771"/>
    <cellStyle name="Normal 125 2 2 2 2 2 5" xfId="20318"/>
    <cellStyle name="Normal 125 2 2 2 2 3" xfId="7566"/>
    <cellStyle name="Normal 125 2 2 2 2 3 2" xfId="23950"/>
    <cellStyle name="Normal 125 2 2 2 2 4" xfId="11205"/>
    <cellStyle name="Normal 125 2 2 2 2 4 2" xfId="27587"/>
    <cellStyle name="Normal 125 2 2 2 2 5" xfId="14846"/>
    <cellStyle name="Normal 125 2 2 2 2 5 2" xfId="31224"/>
    <cellStyle name="Normal 125 2 2 2 2 6" xfId="5726"/>
    <cellStyle name="Normal 125 2 2 2 2 6 2" xfId="22135"/>
    <cellStyle name="Normal 125 2 2 2 2 7" xfId="18497"/>
    <cellStyle name="Normal 125 2 2 2 2 8" xfId="34864"/>
    <cellStyle name="Normal 125 2 2 2 3" xfId="2963"/>
    <cellStyle name="Normal 125 2 2 2 3 2" xfId="12118"/>
    <cellStyle name="Normal 125 2 2 2 3 2 2" xfId="28500"/>
    <cellStyle name="Normal 125 2 2 2 3 3" xfId="15759"/>
    <cellStyle name="Normal 125 2 2 2 3 3 2" xfId="32137"/>
    <cellStyle name="Normal 125 2 2 2 3 4" xfId="8479"/>
    <cellStyle name="Normal 125 2 2 2 3 4 2" xfId="24863"/>
    <cellStyle name="Normal 125 2 2 2 3 5" xfId="19410"/>
    <cellStyle name="Normal 125 2 2 2 4" xfId="6658"/>
    <cellStyle name="Normal 125 2 2 2 4 2" xfId="23042"/>
    <cellStyle name="Normal 125 2 2 2 5" xfId="10297"/>
    <cellStyle name="Normal 125 2 2 2 5 2" xfId="26679"/>
    <cellStyle name="Normal 125 2 2 2 6" xfId="13938"/>
    <cellStyle name="Normal 125 2 2 2 6 2" xfId="30316"/>
    <cellStyle name="Normal 125 2 2 2 7" xfId="4818"/>
    <cellStyle name="Normal 125 2 2 2 7 2" xfId="21227"/>
    <cellStyle name="Normal 125 2 2 2 8" xfId="17589"/>
    <cellStyle name="Normal 125 2 2 2 9" xfId="33956"/>
    <cellStyle name="Normal 125 2 2 3" xfId="1445"/>
    <cellStyle name="Normal 125 2 2 3 2" xfId="2359"/>
    <cellStyle name="Normal 125 2 2 3 2 2" xfId="4182"/>
    <cellStyle name="Normal 125 2 2 3 2 2 2" xfId="13337"/>
    <cellStyle name="Normal 125 2 2 3 2 2 2 2" xfId="29719"/>
    <cellStyle name="Normal 125 2 2 3 2 2 3" xfId="16978"/>
    <cellStyle name="Normal 125 2 2 3 2 2 3 2" xfId="33356"/>
    <cellStyle name="Normal 125 2 2 3 2 2 4" xfId="9698"/>
    <cellStyle name="Normal 125 2 2 3 2 2 4 2" xfId="26082"/>
    <cellStyle name="Normal 125 2 2 3 2 2 5" xfId="20629"/>
    <cellStyle name="Normal 125 2 2 3 2 3" xfId="7877"/>
    <cellStyle name="Normal 125 2 2 3 2 3 2" xfId="24261"/>
    <cellStyle name="Normal 125 2 2 3 2 4" xfId="11516"/>
    <cellStyle name="Normal 125 2 2 3 2 4 2" xfId="27898"/>
    <cellStyle name="Normal 125 2 2 3 2 5" xfId="15157"/>
    <cellStyle name="Normal 125 2 2 3 2 5 2" xfId="31535"/>
    <cellStyle name="Normal 125 2 2 3 2 6" xfId="6037"/>
    <cellStyle name="Normal 125 2 2 3 2 6 2" xfId="22446"/>
    <cellStyle name="Normal 125 2 2 3 2 7" xfId="18808"/>
    <cellStyle name="Normal 125 2 2 3 2 8" xfId="35175"/>
    <cellStyle name="Normal 125 2 2 3 3" xfId="3274"/>
    <cellStyle name="Normal 125 2 2 3 3 2" xfId="12429"/>
    <cellStyle name="Normal 125 2 2 3 3 2 2" xfId="28811"/>
    <cellStyle name="Normal 125 2 2 3 3 3" xfId="16070"/>
    <cellStyle name="Normal 125 2 2 3 3 3 2" xfId="32448"/>
    <cellStyle name="Normal 125 2 2 3 3 4" xfId="8790"/>
    <cellStyle name="Normal 125 2 2 3 3 4 2" xfId="25174"/>
    <cellStyle name="Normal 125 2 2 3 3 5" xfId="19721"/>
    <cellStyle name="Normal 125 2 2 3 4" xfId="6969"/>
    <cellStyle name="Normal 125 2 2 3 4 2" xfId="23353"/>
    <cellStyle name="Normal 125 2 2 3 5" xfId="10608"/>
    <cellStyle name="Normal 125 2 2 3 5 2" xfId="26990"/>
    <cellStyle name="Normal 125 2 2 3 6" xfId="14249"/>
    <cellStyle name="Normal 125 2 2 3 6 2" xfId="30627"/>
    <cellStyle name="Normal 125 2 2 3 7" xfId="5129"/>
    <cellStyle name="Normal 125 2 2 3 7 2" xfId="21538"/>
    <cellStyle name="Normal 125 2 2 3 8" xfId="17900"/>
    <cellStyle name="Normal 125 2 2 3 9" xfId="34267"/>
    <cellStyle name="Normal 125 2 2 4" xfId="1920"/>
    <cellStyle name="Normal 125 2 2 4 2" xfId="3743"/>
    <cellStyle name="Normal 125 2 2 4 2 2" xfId="12898"/>
    <cellStyle name="Normal 125 2 2 4 2 2 2" xfId="29280"/>
    <cellStyle name="Normal 125 2 2 4 2 3" xfId="16539"/>
    <cellStyle name="Normal 125 2 2 4 2 3 2" xfId="32917"/>
    <cellStyle name="Normal 125 2 2 4 2 4" xfId="9259"/>
    <cellStyle name="Normal 125 2 2 4 2 4 2" xfId="25643"/>
    <cellStyle name="Normal 125 2 2 4 2 5" xfId="20190"/>
    <cellStyle name="Normal 125 2 2 4 3" xfId="7438"/>
    <cellStyle name="Normal 125 2 2 4 3 2" xfId="23822"/>
    <cellStyle name="Normal 125 2 2 4 4" xfId="11077"/>
    <cellStyle name="Normal 125 2 2 4 4 2" xfId="27459"/>
    <cellStyle name="Normal 125 2 2 4 5" xfId="14718"/>
    <cellStyle name="Normal 125 2 2 4 5 2" xfId="31096"/>
    <cellStyle name="Normal 125 2 2 4 6" xfId="5598"/>
    <cellStyle name="Normal 125 2 2 4 6 2" xfId="22007"/>
    <cellStyle name="Normal 125 2 2 4 7" xfId="18369"/>
    <cellStyle name="Normal 125 2 2 4 8" xfId="34736"/>
    <cellStyle name="Normal 125 2 2 5" xfId="2664"/>
    <cellStyle name="Normal 125 2 2 5 2" xfId="11821"/>
    <cellStyle name="Normal 125 2 2 5 2 2" xfId="28203"/>
    <cellStyle name="Normal 125 2 2 5 3" xfId="15462"/>
    <cellStyle name="Normal 125 2 2 5 3 2" xfId="31840"/>
    <cellStyle name="Normal 125 2 2 5 4" xfId="8182"/>
    <cellStyle name="Normal 125 2 2 5 4 2" xfId="24566"/>
    <cellStyle name="Normal 125 2 2 5 5" xfId="19113"/>
    <cellStyle name="Normal 125 2 2 6" xfId="6530"/>
    <cellStyle name="Normal 125 2 2 6 2" xfId="22914"/>
    <cellStyle name="Normal 125 2 2 7" xfId="10169"/>
    <cellStyle name="Normal 125 2 2 7 2" xfId="26551"/>
    <cellStyle name="Normal 125 2 2 8" xfId="13810"/>
    <cellStyle name="Normal 125 2 2 8 2" xfId="30188"/>
    <cellStyle name="Normal 125 2 2 9" xfId="4690"/>
    <cellStyle name="Normal 125 2 2 9 2" xfId="21099"/>
    <cellStyle name="Normal 125 2 3" xfId="1133"/>
    <cellStyle name="Normal 125 2 3 2" xfId="2047"/>
    <cellStyle name="Normal 125 2 3 2 2" xfId="3870"/>
    <cellStyle name="Normal 125 2 3 2 2 2" xfId="13025"/>
    <cellStyle name="Normal 125 2 3 2 2 2 2" xfId="29407"/>
    <cellStyle name="Normal 125 2 3 2 2 3" xfId="16666"/>
    <cellStyle name="Normal 125 2 3 2 2 3 2" xfId="33044"/>
    <cellStyle name="Normal 125 2 3 2 2 4" xfId="9386"/>
    <cellStyle name="Normal 125 2 3 2 2 4 2" xfId="25770"/>
    <cellStyle name="Normal 125 2 3 2 2 5" xfId="20317"/>
    <cellStyle name="Normal 125 2 3 2 3" xfId="7565"/>
    <cellStyle name="Normal 125 2 3 2 3 2" xfId="23949"/>
    <cellStyle name="Normal 125 2 3 2 4" xfId="11204"/>
    <cellStyle name="Normal 125 2 3 2 4 2" xfId="27586"/>
    <cellStyle name="Normal 125 2 3 2 5" xfId="14845"/>
    <cellStyle name="Normal 125 2 3 2 5 2" xfId="31223"/>
    <cellStyle name="Normal 125 2 3 2 6" xfId="5725"/>
    <cellStyle name="Normal 125 2 3 2 6 2" xfId="22134"/>
    <cellStyle name="Normal 125 2 3 2 7" xfId="18496"/>
    <cellStyle name="Normal 125 2 3 2 8" xfId="34863"/>
    <cellStyle name="Normal 125 2 3 3" xfId="2962"/>
    <cellStyle name="Normal 125 2 3 3 2" xfId="12117"/>
    <cellStyle name="Normal 125 2 3 3 2 2" xfId="28499"/>
    <cellStyle name="Normal 125 2 3 3 3" xfId="15758"/>
    <cellStyle name="Normal 125 2 3 3 3 2" xfId="32136"/>
    <cellStyle name="Normal 125 2 3 3 4" xfId="8478"/>
    <cellStyle name="Normal 125 2 3 3 4 2" xfId="24862"/>
    <cellStyle name="Normal 125 2 3 3 5" xfId="19409"/>
    <cellStyle name="Normal 125 2 3 4" xfId="6657"/>
    <cellStyle name="Normal 125 2 3 4 2" xfId="23041"/>
    <cellStyle name="Normal 125 2 3 5" xfId="10296"/>
    <cellStyle name="Normal 125 2 3 5 2" xfId="26678"/>
    <cellStyle name="Normal 125 2 3 6" xfId="13937"/>
    <cellStyle name="Normal 125 2 3 6 2" xfId="30315"/>
    <cellStyle name="Normal 125 2 3 7" xfId="4817"/>
    <cellStyle name="Normal 125 2 3 7 2" xfId="21226"/>
    <cellStyle name="Normal 125 2 3 8" xfId="17588"/>
    <cellStyle name="Normal 125 2 3 9" xfId="33955"/>
    <cellStyle name="Normal 125 2 4" xfId="1444"/>
    <cellStyle name="Normal 125 2 4 2" xfId="2358"/>
    <cellStyle name="Normal 125 2 4 2 2" xfId="4181"/>
    <cellStyle name="Normal 125 2 4 2 2 2" xfId="13336"/>
    <cellStyle name="Normal 125 2 4 2 2 2 2" xfId="29718"/>
    <cellStyle name="Normal 125 2 4 2 2 3" xfId="16977"/>
    <cellStyle name="Normal 125 2 4 2 2 3 2" xfId="33355"/>
    <cellStyle name="Normal 125 2 4 2 2 4" xfId="9697"/>
    <cellStyle name="Normal 125 2 4 2 2 4 2" xfId="26081"/>
    <cellStyle name="Normal 125 2 4 2 2 5" xfId="20628"/>
    <cellStyle name="Normal 125 2 4 2 3" xfId="7876"/>
    <cellStyle name="Normal 125 2 4 2 3 2" xfId="24260"/>
    <cellStyle name="Normal 125 2 4 2 4" xfId="11515"/>
    <cellStyle name="Normal 125 2 4 2 4 2" xfId="27897"/>
    <cellStyle name="Normal 125 2 4 2 5" xfId="15156"/>
    <cellStyle name="Normal 125 2 4 2 5 2" xfId="31534"/>
    <cellStyle name="Normal 125 2 4 2 6" xfId="6036"/>
    <cellStyle name="Normal 125 2 4 2 6 2" xfId="22445"/>
    <cellStyle name="Normal 125 2 4 2 7" xfId="18807"/>
    <cellStyle name="Normal 125 2 4 2 8" xfId="35174"/>
    <cellStyle name="Normal 125 2 4 3" xfId="3273"/>
    <cellStyle name="Normal 125 2 4 3 2" xfId="12428"/>
    <cellStyle name="Normal 125 2 4 3 2 2" xfId="28810"/>
    <cellStyle name="Normal 125 2 4 3 3" xfId="16069"/>
    <cellStyle name="Normal 125 2 4 3 3 2" xfId="32447"/>
    <cellStyle name="Normal 125 2 4 3 4" xfId="8789"/>
    <cellStyle name="Normal 125 2 4 3 4 2" xfId="25173"/>
    <cellStyle name="Normal 125 2 4 3 5" xfId="19720"/>
    <cellStyle name="Normal 125 2 4 4" xfId="6968"/>
    <cellStyle name="Normal 125 2 4 4 2" xfId="23352"/>
    <cellStyle name="Normal 125 2 4 5" xfId="10607"/>
    <cellStyle name="Normal 125 2 4 5 2" xfId="26989"/>
    <cellStyle name="Normal 125 2 4 6" xfId="14248"/>
    <cellStyle name="Normal 125 2 4 6 2" xfId="30626"/>
    <cellStyle name="Normal 125 2 4 7" xfId="5128"/>
    <cellStyle name="Normal 125 2 4 7 2" xfId="21537"/>
    <cellStyle name="Normal 125 2 4 8" xfId="17899"/>
    <cellStyle name="Normal 125 2 4 9" xfId="34266"/>
    <cellStyle name="Normal 125 2 5" xfId="1773"/>
    <cellStyle name="Normal 125 2 5 2" xfId="3596"/>
    <cellStyle name="Normal 125 2 5 2 2" xfId="12751"/>
    <cellStyle name="Normal 125 2 5 2 2 2" xfId="29133"/>
    <cellStyle name="Normal 125 2 5 2 3" xfId="16392"/>
    <cellStyle name="Normal 125 2 5 2 3 2" xfId="32770"/>
    <cellStyle name="Normal 125 2 5 2 4" xfId="9112"/>
    <cellStyle name="Normal 125 2 5 2 4 2" xfId="25496"/>
    <cellStyle name="Normal 125 2 5 2 5" xfId="20043"/>
    <cellStyle name="Normal 125 2 5 3" xfId="7291"/>
    <cellStyle name="Normal 125 2 5 3 2" xfId="23675"/>
    <cellStyle name="Normal 125 2 5 4" xfId="10930"/>
    <cellStyle name="Normal 125 2 5 4 2" xfId="27312"/>
    <cellStyle name="Normal 125 2 5 5" xfId="14571"/>
    <cellStyle name="Normal 125 2 5 5 2" xfId="30949"/>
    <cellStyle name="Normal 125 2 5 6" xfId="5451"/>
    <cellStyle name="Normal 125 2 5 6 2" xfId="21860"/>
    <cellStyle name="Normal 125 2 5 7" xfId="18222"/>
    <cellStyle name="Normal 125 2 5 8" xfId="34589"/>
    <cellStyle name="Normal 125 2 6" xfId="2663"/>
    <cellStyle name="Normal 125 2 6 2" xfId="11820"/>
    <cellStyle name="Normal 125 2 6 2 2" xfId="28202"/>
    <cellStyle name="Normal 125 2 6 3" xfId="15461"/>
    <cellStyle name="Normal 125 2 6 3 2" xfId="31839"/>
    <cellStyle name="Normal 125 2 6 4" xfId="8181"/>
    <cellStyle name="Normal 125 2 6 4 2" xfId="24565"/>
    <cellStyle name="Normal 125 2 6 5" xfId="19112"/>
    <cellStyle name="Normal 125 2 7" xfId="6383"/>
    <cellStyle name="Normal 125 2 7 2" xfId="22767"/>
    <cellStyle name="Normal 125 2 8" xfId="10022"/>
    <cellStyle name="Normal 125 2 8 2" xfId="26404"/>
    <cellStyle name="Normal 125 2 9" xfId="13663"/>
    <cellStyle name="Normal 125 2 9 2" xfId="30041"/>
    <cellStyle name="Normal 125 3" xfId="929"/>
    <cellStyle name="Normal 125 3 10" xfId="17387"/>
    <cellStyle name="Normal 125 3 11" xfId="33660"/>
    <cellStyle name="Normal 125 3 2" xfId="1135"/>
    <cellStyle name="Normal 125 3 2 2" xfId="2049"/>
    <cellStyle name="Normal 125 3 2 2 2" xfId="3872"/>
    <cellStyle name="Normal 125 3 2 2 2 2" xfId="13027"/>
    <cellStyle name="Normal 125 3 2 2 2 2 2" xfId="29409"/>
    <cellStyle name="Normal 125 3 2 2 2 3" xfId="16668"/>
    <cellStyle name="Normal 125 3 2 2 2 3 2" xfId="33046"/>
    <cellStyle name="Normal 125 3 2 2 2 4" xfId="9388"/>
    <cellStyle name="Normal 125 3 2 2 2 4 2" xfId="25772"/>
    <cellStyle name="Normal 125 3 2 2 2 5" xfId="20319"/>
    <cellStyle name="Normal 125 3 2 2 3" xfId="7567"/>
    <cellStyle name="Normal 125 3 2 2 3 2" xfId="23951"/>
    <cellStyle name="Normal 125 3 2 2 4" xfId="11206"/>
    <cellStyle name="Normal 125 3 2 2 4 2" xfId="27588"/>
    <cellStyle name="Normal 125 3 2 2 5" xfId="14847"/>
    <cellStyle name="Normal 125 3 2 2 5 2" xfId="31225"/>
    <cellStyle name="Normal 125 3 2 2 6" xfId="5727"/>
    <cellStyle name="Normal 125 3 2 2 6 2" xfId="22136"/>
    <cellStyle name="Normal 125 3 2 2 7" xfId="18498"/>
    <cellStyle name="Normal 125 3 2 2 8" xfId="34865"/>
    <cellStyle name="Normal 125 3 2 3" xfId="2964"/>
    <cellStyle name="Normal 125 3 2 3 2" xfId="12119"/>
    <cellStyle name="Normal 125 3 2 3 2 2" xfId="28501"/>
    <cellStyle name="Normal 125 3 2 3 3" xfId="15760"/>
    <cellStyle name="Normal 125 3 2 3 3 2" xfId="32138"/>
    <cellStyle name="Normal 125 3 2 3 4" xfId="8480"/>
    <cellStyle name="Normal 125 3 2 3 4 2" xfId="24864"/>
    <cellStyle name="Normal 125 3 2 3 5" xfId="19411"/>
    <cellStyle name="Normal 125 3 2 4" xfId="6659"/>
    <cellStyle name="Normal 125 3 2 4 2" xfId="23043"/>
    <cellStyle name="Normal 125 3 2 5" xfId="10298"/>
    <cellStyle name="Normal 125 3 2 5 2" xfId="26680"/>
    <cellStyle name="Normal 125 3 2 6" xfId="13939"/>
    <cellStyle name="Normal 125 3 2 6 2" xfId="30317"/>
    <cellStyle name="Normal 125 3 2 7" xfId="4819"/>
    <cellStyle name="Normal 125 3 2 7 2" xfId="21228"/>
    <cellStyle name="Normal 125 3 2 8" xfId="17590"/>
    <cellStyle name="Normal 125 3 2 9" xfId="33957"/>
    <cellStyle name="Normal 125 3 3" xfId="1446"/>
    <cellStyle name="Normal 125 3 3 2" xfId="2360"/>
    <cellStyle name="Normal 125 3 3 2 2" xfId="4183"/>
    <cellStyle name="Normal 125 3 3 2 2 2" xfId="13338"/>
    <cellStyle name="Normal 125 3 3 2 2 2 2" xfId="29720"/>
    <cellStyle name="Normal 125 3 3 2 2 3" xfId="16979"/>
    <cellStyle name="Normal 125 3 3 2 2 3 2" xfId="33357"/>
    <cellStyle name="Normal 125 3 3 2 2 4" xfId="9699"/>
    <cellStyle name="Normal 125 3 3 2 2 4 2" xfId="26083"/>
    <cellStyle name="Normal 125 3 3 2 2 5" xfId="20630"/>
    <cellStyle name="Normal 125 3 3 2 3" xfId="7878"/>
    <cellStyle name="Normal 125 3 3 2 3 2" xfId="24262"/>
    <cellStyle name="Normal 125 3 3 2 4" xfId="11517"/>
    <cellStyle name="Normal 125 3 3 2 4 2" xfId="27899"/>
    <cellStyle name="Normal 125 3 3 2 5" xfId="15158"/>
    <cellStyle name="Normal 125 3 3 2 5 2" xfId="31536"/>
    <cellStyle name="Normal 125 3 3 2 6" xfId="6038"/>
    <cellStyle name="Normal 125 3 3 2 6 2" xfId="22447"/>
    <cellStyle name="Normal 125 3 3 2 7" xfId="18809"/>
    <cellStyle name="Normal 125 3 3 2 8" xfId="35176"/>
    <cellStyle name="Normal 125 3 3 3" xfId="3275"/>
    <cellStyle name="Normal 125 3 3 3 2" xfId="12430"/>
    <cellStyle name="Normal 125 3 3 3 2 2" xfId="28812"/>
    <cellStyle name="Normal 125 3 3 3 3" xfId="16071"/>
    <cellStyle name="Normal 125 3 3 3 3 2" xfId="32449"/>
    <cellStyle name="Normal 125 3 3 3 4" xfId="8791"/>
    <cellStyle name="Normal 125 3 3 3 4 2" xfId="25175"/>
    <cellStyle name="Normal 125 3 3 3 5" xfId="19722"/>
    <cellStyle name="Normal 125 3 3 4" xfId="6970"/>
    <cellStyle name="Normal 125 3 3 4 2" xfId="23354"/>
    <cellStyle name="Normal 125 3 3 5" xfId="10609"/>
    <cellStyle name="Normal 125 3 3 5 2" xfId="26991"/>
    <cellStyle name="Normal 125 3 3 6" xfId="14250"/>
    <cellStyle name="Normal 125 3 3 6 2" xfId="30628"/>
    <cellStyle name="Normal 125 3 3 7" xfId="5130"/>
    <cellStyle name="Normal 125 3 3 7 2" xfId="21539"/>
    <cellStyle name="Normal 125 3 3 8" xfId="17901"/>
    <cellStyle name="Normal 125 3 3 9" xfId="34268"/>
    <cellStyle name="Normal 125 3 4" xfId="1846"/>
    <cellStyle name="Normal 125 3 4 2" xfId="3669"/>
    <cellStyle name="Normal 125 3 4 2 2" xfId="12824"/>
    <cellStyle name="Normal 125 3 4 2 2 2" xfId="29206"/>
    <cellStyle name="Normal 125 3 4 2 3" xfId="16465"/>
    <cellStyle name="Normal 125 3 4 2 3 2" xfId="32843"/>
    <cellStyle name="Normal 125 3 4 2 4" xfId="9185"/>
    <cellStyle name="Normal 125 3 4 2 4 2" xfId="25569"/>
    <cellStyle name="Normal 125 3 4 2 5" xfId="20116"/>
    <cellStyle name="Normal 125 3 4 3" xfId="7364"/>
    <cellStyle name="Normal 125 3 4 3 2" xfId="23748"/>
    <cellStyle name="Normal 125 3 4 4" xfId="11003"/>
    <cellStyle name="Normal 125 3 4 4 2" xfId="27385"/>
    <cellStyle name="Normal 125 3 4 5" xfId="14644"/>
    <cellStyle name="Normal 125 3 4 5 2" xfId="31022"/>
    <cellStyle name="Normal 125 3 4 6" xfId="5524"/>
    <cellStyle name="Normal 125 3 4 6 2" xfId="21933"/>
    <cellStyle name="Normal 125 3 4 7" xfId="18295"/>
    <cellStyle name="Normal 125 3 4 8" xfId="34662"/>
    <cellStyle name="Normal 125 3 5" xfId="2665"/>
    <cellStyle name="Normal 125 3 5 2" xfId="11822"/>
    <cellStyle name="Normal 125 3 5 2 2" xfId="28204"/>
    <cellStyle name="Normal 125 3 5 3" xfId="15463"/>
    <cellStyle name="Normal 125 3 5 3 2" xfId="31841"/>
    <cellStyle name="Normal 125 3 5 4" xfId="8183"/>
    <cellStyle name="Normal 125 3 5 4 2" xfId="24567"/>
    <cellStyle name="Normal 125 3 5 5" xfId="19114"/>
    <cellStyle name="Normal 125 3 6" xfId="6456"/>
    <cellStyle name="Normal 125 3 6 2" xfId="22840"/>
    <cellStyle name="Normal 125 3 7" xfId="10095"/>
    <cellStyle name="Normal 125 3 7 2" xfId="26477"/>
    <cellStyle name="Normal 125 3 8" xfId="13736"/>
    <cellStyle name="Normal 125 3 8 2" xfId="30114"/>
    <cellStyle name="Normal 125 3 9" xfId="4616"/>
    <cellStyle name="Normal 125 3 9 2" xfId="21025"/>
    <cellStyle name="Normal 125 4" xfId="1132"/>
    <cellStyle name="Normal 125 4 2" xfId="2046"/>
    <cellStyle name="Normal 125 4 2 2" xfId="3869"/>
    <cellStyle name="Normal 125 4 2 2 2" xfId="13024"/>
    <cellStyle name="Normal 125 4 2 2 2 2" xfId="29406"/>
    <cellStyle name="Normal 125 4 2 2 3" xfId="16665"/>
    <cellStyle name="Normal 125 4 2 2 3 2" xfId="33043"/>
    <cellStyle name="Normal 125 4 2 2 4" xfId="9385"/>
    <cellStyle name="Normal 125 4 2 2 4 2" xfId="25769"/>
    <cellStyle name="Normal 125 4 2 2 5" xfId="20316"/>
    <cellStyle name="Normal 125 4 2 3" xfId="7564"/>
    <cellStyle name="Normal 125 4 2 3 2" xfId="23948"/>
    <cellStyle name="Normal 125 4 2 4" xfId="11203"/>
    <cellStyle name="Normal 125 4 2 4 2" xfId="27585"/>
    <cellStyle name="Normal 125 4 2 5" xfId="14844"/>
    <cellStyle name="Normal 125 4 2 5 2" xfId="31222"/>
    <cellStyle name="Normal 125 4 2 6" xfId="5724"/>
    <cellStyle name="Normal 125 4 2 6 2" xfId="22133"/>
    <cellStyle name="Normal 125 4 2 7" xfId="18495"/>
    <cellStyle name="Normal 125 4 2 8" xfId="34862"/>
    <cellStyle name="Normal 125 4 3" xfId="2961"/>
    <cellStyle name="Normal 125 4 3 2" xfId="12116"/>
    <cellStyle name="Normal 125 4 3 2 2" xfId="28498"/>
    <cellStyle name="Normal 125 4 3 3" xfId="15757"/>
    <cellStyle name="Normal 125 4 3 3 2" xfId="32135"/>
    <cellStyle name="Normal 125 4 3 4" xfId="8477"/>
    <cellStyle name="Normal 125 4 3 4 2" xfId="24861"/>
    <cellStyle name="Normal 125 4 3 5" xfId="19408"/>
    <cellStyle name="Normal 125 4 4" xfId="6656"/>
    <cellStyle name="Normal 125 4 4 2" xfId="23040"/>
    <cellStyle name="Normal 125 4 5" xfId="10295"/>
    <cellStyle name="Normal 125 4 5 2" xfId="26677"/>
    <cellStyle name="Normal 125 4 6" xfId="13936"/>
    <cellStyle name="Normal 125 4 6 2" xfId="30314"/>
    <cellStyle name="Normal 125 4 7" xfId="4816"/>
    <cellStyle name="Normal 125 4 7 2" xfId="21225"/>
    <cellStyle name="Normal 125 4 8" xfId="17587"/>
    <cellStyle name="Normal 125 4 9" xfId="33954"/>
    <cellStyle name="Normal 125 5" xfId="1443"/>
    <cellStyle name="Normal 125 5 2" xfId="2357"/>
    <cellStyle name="Normal 125 5 2 2" xfId="4180"/>
    <cellStyle name="Normal 125 5 2 2 2" xfId="13335"/>
    <cellStyle name="Normal 125 5 2 2 2 2" xfId="29717"/>
    <cellStyle name="Normal 125 5 2 2 3" xfId="16976"/>
    <cellStyle name="Normal 125 5 2 2 3 2" xfId="33354"/>
    <cellStyle name="Normal 125 5 2 2 4" xfId="9696"/>
    <cellStyle name="Normal 125 5 2 2 4 2" xfId="26080"/>
    <cellStyle name="Normal 125 5 2 2 5" xfId="20627"/>
    <cellStyle name="Normal 125 5 2 3" xfId="7875"/>
    <cellStyle name="Normal 125 5 2 3 2" xfId="24259"/>
    <cellStyle name="Normal 125 5 2 4" xfId="11514"/>
    <cellStyle name="Normal 125 5 2 4 2" xfId="27896"/>
    <cellStyle name="Normal 125 5 2 5" xfId="15155"/>
    <cellStyle name="Normal 125 5 2 5 2" xfId="31533"/>
    <cellStyle name="Normal 125 5 2 6" xfId="6035"/>
    <cellStyle name="Normal 125 5 2 6 2" xfId="22444"/>
    <cellStyle name="Normal 125 5 2 7" xfId="18806"/>
    <cellStyle name="Normal 125 5 2 8" xfId="35173"/>
    <cellStyle name="Normal 125 5 3" xfId="3272"/>
    <cellStyle name="Normal 125 5 3 2" xfId="12427"/>
    <cellStyle name="Normal 125 5 3 2 2" xfId="28809"/>
    <cellStyle name="Normal 125 5 3 3" xfId="16068"/>
    <cellStyle name="Normal 125 5 3 3 2" xfId="32446"/>
    <cellStyle name="Normal 125 5 3 4" xfId="8788"/>
    <cellStyle name="Normal 125 5 3 4 2" xfId="25172"/>
    <cellStyle name="Normal 125 5 3 5" xfId="19719"/>
    <cellStyle name="Normal 125 5 4" xfId="6967"/>
    <cellStyle name="Normal 125 5 4 2" xfId="23351"/>
    <cellStyle name="Normal 125 5 5" xfId="10606"/>
    <cellStyle name="Normal 125 5 5 2" xfId="26988"/>
    <cellStyle name="Normal 125 5 6" xfId="14247"/>
    <cellStyle name="Normal 125 5 6 2" xfId="30625"/>
    <cellStyle name="Normal 125 5 7" xfId="5127"/>
    <cellStyle name="Normal 125 5 7 2" xfId="21536"/>
    <cellStyle name="Normal 125 5 8" xfId="17898"/>
    <cellStyle name="Normal 125 5 9" xfId="34265"/>
    <cellStyle name="Normal 125 6" xfId="1699"/>
    <cellStyle name="Normal 125 6 2" xfId="3522"/>
    <cellStyle name="Normal 125 6 2 2" xfId="12677"/>
    <cellStyle name="Normal 125 6 2 2 2" xfId="29059"/>
    <cellStyle name="Normal 125 6 2 3" xfId="16318"/>
    <cellStyle name="Normal 125 6 2 3 2" xfId="32696"/>
    <cellStyle name="Normal 125 6 2 4" xfId="9038"/>
    <cellStyle name="Normal 125 6 2 4 2" xfId="25422"/>
    <cellStyle name="Normal 125 6 2 5" xfId="19969"/>
    <cellStyle name="Normal 125 6 3" xfId="7217"/>
    <cellStyle name="Normal 125 6 3 2" xfId="23601"/>
    <cellStyle name="Normal 125 6 4" xfId="10856"/>
    <cellStyle name="Normal 125 6 4 2" xfId="27238"/>
    <cellStyle name="Normal 125 6 5" xfId="14497"/>
    <cellStyle name="Normal 125 6 5 2" xfId="30875"/>
    <cellStyle name="Normal 125 6 6" xfId="5377"/>
    <cellStyle name="Normal 125 6 6 2" xfId="21786"/>
    <cellStyle name="Normal 125 6 7" xfId="18148"/>
    <cellStyle name="Normal 125 6 8" xfId="34515"/>
    <cellStyle name="Normal 125 7" xfId="2662"/>
    <cellStyle name="Normal 125 7 2" xfId="11819"/>
    <cellStyle name="Normal 125 7 2 2" xfId="28201"/>
    <cellStyle name="Normal 125 7 3" xfId="15460"/>
    <cellStyle name="Normal 125 7 3 2" xfId="31838"/>
    <cellStyle name="Normal 125 7 4" xfId="8180"/>
    <cellStyle name="Normal 125 7 4 2" xfId="24564"/>
    <cellStyle name="Normal 125 7 5" xfId="19111"/>
    <cellStyle name="Normal 125 8" xfId="6309"/>
    <cellStyle name="Normal 125 8 2" xfId="22693"/>
    <cellStyle name="Normal 125 9" xfId="9948"/>
    <cellStyle name="Normal 125 9 2" xfId="26330"/>
    <cellStyle name="Normal 126" xfId="674"/>
    <cellStyle name="Normal 126 10" xfId="13590"/>
    <cellStyle name="Normal 126 10 2" xfId="29968"/>
    <cellStyle name="Normal 126 11" xfId="4470"/>
    <cellStyle name="Normal 126 11 2" xfId="20879"/>
    <cellStyle name="Normal 126 12" xfId="17240"/>
    <cellStyle name="Normal 126 13" xfId="33661"/>
    <cellStyle name="Normal 126 2" xfId="851"/>
    <cellStyle name="Normal 126 2 10" xfId="4544"/>
    <cellStyle name="Normal 126 2 10 2" xfId="20953"/>
    <cellStyle name="Normal 126 2 11" xfId="17315"/>
    <cellStyle name="Normal 126 2 12" xfId="33662"/>
    <cellStyle name="Normal 126 2 2" xfId="1004"/>
    <cellStyle name="Normal 126 2 2 10" xfId="17462"/>
    <cellStyle name="Normal 126 2 2 11" xfId="33663"/>
    <cellStyle name="Normal 126 2 2 2" xfId="1138"/>
    <cellStyle name="Normal 126 2 2 2 2" xfId="2052"/>
    <cellStyle name="Normal 126 2 2 2 2 2" xfId="3875"/>
    <cellStyle name="Normal 126 2 2 2 2 2 2" xfId="13030"/>
    <cellStyle name="Normal 126 2 2 2 2 2 2 2" xfId="29412"/>
    <cellStyle name="Normal 126 2 2 2 2 2 3" xfId="16671"/>
    <cellStyle name="Normal 126 2 2 2 2 2 3 2" xfId="33049"/>
    <cellStyle name="Normal 126 2 2 2 2 2 4" xfId="9391"/>
    <cellStyle name="Normal 126 2 2 2 2 2 4 2" xfId="25775"/>
    <cellStyle name="Normal 126 2 2 2 2 2 5" xfId="20322"/>
    <cellStyle name="Normal 126 2 2 2 2 3" xfId="7570"/>
    <cellStyle name="Normal 126 2 2 2 2 3 2" xfId="23954"/>
    <cellStyle name="Normal 126 2 2 2 2 4" xfId="11209"/>
    <cellStyle name="Normal 126 2 2 2 2 4 2" xfId="27591"/>
    <cellStyle name="Normal 126 2 2 2 2 5" xfId="14850"/>
    <cellStyle name="Normal 126 2 2 2 2 5 2" xfId="31228"/>
    <cellStyle name="Normal 126 2 2 2 2 6" xfId="5730"/>
    <cellStyle name="Normal 126 2 2 2 2 6 2" xfId="22139"/>
    <cellStyle name="Normal 126 2 2 2 2 7" xfId="18501"/>
    <cellStyle name="Normal 126 2 2 2 2 8" xfId="34868"/>
    <cellStyle name="Normal 126 2 2 2 3" xfId="2967"/>
    <cellStyle name="Normal 126 2 2 2 3 2" xfId="12122"/>
    <cellStyle name="Normal 126 2 2 2 3 2 2" xfId="28504"/>
    <cellStyle name="Normal 126 2 2 2 3 3" xfId="15763"/>
    <cellStyle name="Normal 126 2 2 2 3 3 2" xfId="32141"/>
    <cellStyle name="Normal 126 2 2 2 3 4" xfId="8483"/>
    <cellStyle name="Normal 126 2 2 2 3 4 2" xfId="24867"/>
    <cellStyle name="Normal 126 2 2 2 3 5" xfId="19414"/>
    <cellStyle name="Normal 126 2 2 2 4" xfId="6662"/>
    <cellStyle name="Normal 126 2 2 2 4 2" xfId="23046"/>
    <cellStyle name="Normal 126 2 2 2 5" xfId="10301"/>
    <cellStyle name="Normal 126 2 2 2 5 2" xfId="26683"/>
    <cellStyle name="Normal 126 2 2 2 6" xfId="13942"/>
    <cellStyle name="Normal 126 2 2 2 6 2" xfId="30320"/>
    <cellStyle name="Normal 126 2 2 2 7" xfId="4822"/>
    <cellStyle name="Normal 126 2 2 2 7 2" xfId="21231"/>
    <cellStyle name="Normal 126 2 2 2 8" xfId="17593"/>
    <cellStyle name="Normal 126 2 2 2 9" xfId="33960"/>
    <cellStyle name="Normal 126 2 2 3" xfId="1449"/>
    <cellStyle name="Normal 126 2 2 3 2" xfId="2363"/>
    <cellStyle name="Normal 126 2 2 3 2 2" xfId="4186"/>
    <cellStyle name="Normal 126 2 2 3 2 2 2" xfId="13341"/>
    <cellStyle name="Normal 126 2 2 3 2 2 2 2" xfId="29723"/>
    <cellStyle name="Normal 126 2 2 3 2 2 3" xfId="16982"/>
    <cellStyle name="Normal 126 2 2 3 2 2 3 2" xfId="33360"/>
    <cellStyle name="Normal 126 2 2 3 2 2 4" xfId="9702"/>
    <cellStyle name="Normal 126 2 2 3 2 2 4 2" xfId="26086"/>
    <cellStyle name="Normal 126 2 2 3 2 2 5" xfId="20633"/>
    <cellStyle name="Normal 126 2 2 3 2 3" xfId="7881"/>
    <cellStyle name="Normal 126 2 2 3 2 3 2" xfId="24265"/>
    <cellStyle name="Normal 126 2 2 3 2 4" xfId="11520"/>
    <cellStyle name="Normal 126 2 2 3 2 4 2" xfId="27902"/>
    <cellStyle name="Normal 126 2 2 3 2 5" xfId="15161"/>
    <cellStyle name="Normal 126 2 2 3 2 5 2" xfId="31539"/>
    <cellStyle name="Normal 126 2 2 3 2 6" xfId="6041"/>
    <cellStyle name="Normal 126 2 2 3 2 6 2" xfId="22450"/>
    <cellStyle name="Normal 126 2 2 3 2 7" xfId="18812"/>
    <cellStyle name="Normal 126 2 2 3 2 8" xfId="35179"/>
    <cellStyle name="Normal 126 2 2 3 3" xfId="3278"/>
    <cellStyle name="Normal 126 2 2 3 3 2" xfId="12433"/>
    <cellStyle name="Normal 126 2 2 3 3 2 2" xfId="28815"/>
    <cellStyle name="Normal 126 2 2 3 3 3" xfId="16074"/>
    <cellStyle name="Normal 126 2 2 3 3 3 2" xfId="32452"/>
    <cellStyle name="Normal 126 2 2 3 3 4" xfId="8794"/>
    <cellStyle name="Normal 126 2 2 3 3 4 2" xfId="25178"/>
    <cellStyle name="Normal 126 2 2 3 3 5" xfId="19725"/>
    <cellStyle name="Normal 126 2 2 3 4" xfId="6973"/>
    <cellStyle name="Normal 126 2 2 3 4 2" xfId="23357"/>
    <cellStyle name="Normal 126 2 2 3 5" xfId="10612"/>
    <cellStyle name="Normal 126 2 2 3 5 2" xfId="26994"/>
    <cellStyle name="Normal 126 2 2 3 6" xfId="14253"/>
    <cellStyle name="Normal 126 2 2 3 6 2" xfId="30631"/>
    <cellStyle name="Normal 126 2 2 3 7" xfId="5133"/>
    <cellStyle name="Normal 126 2 2 3 7 2" xfId="21542"/>
    <cellStyle name="Normal 126 2 2 3 8" xfId="17904"/>
    <cellStyle name="Normal 126 2 2 3 9" xfId="34271"/>
    <cellStyle name="Normal 126 2 2 4" xfId="1921"/>
    <cellStyle name="Normal 126 2 2 4 2" xfId="3744"/>
    <cellStyle name="Normal 126 2 2 4 2 2" xfId="12899"/>
    <cellStyle name="Normal 126 2 2 4 2 2 2" xfId="29281"/>
    <cellStyle name="Normal 126 2 2 4 2 3" xfId="16540"/>
    <cellStyle name="Normal 126 2 2 4 2 3 2" xfId="32918"/>
    <cellStyle name="Normal 126 2 2 4 2 4" xfId="9260"/>
    <cellStyle name="Normal 126 2 2 4 2 4 2" xfId="25644"/>
    <cellStyle name="Normal 126 2 2 4 2 5" xfId="20191"/>
    <cellStyle name="Normal 126 2 2 4 3" xfId="7439"/>
    <cellStyle name="Normal 126 2 2 4 3 2" xfId="23823"/>
    <cellStyle name="Normal 126 2 2 4 4" xfId="11078"/>
    <cellStyle name="Normal 126 2 2 4 4 2" xfId="27460"/>
    <cellStyle name="Normal 126 2 2 4 5" xfId="14719"/>
    <cellStyle name="Normal 126 2 2 4 5 2" xfId="31097"/>
    <cellStyle name="Normal 126 2 2 4 6" xfId="5599"/>
    <cellStyle name="Normal 126 2 2 4 6 2" xfId="22008"/>
    <cellStyle name="Normal 126 2 2 4 7" xfId="18370"/>
    <cellStyle name="Normal 126 2 2 4 8" xfId="34737"/>
    <cellStyle name="Normal 126 2 2 5" xfId="2668"/>
    <cellStyle name="Normal 126 2 2 5 2" xfId="11825"/>
    <cellStyle name="Normal 126 2 2 5 2 2" xfId="28207"/>
    <cellStyle name="Normal 126 2 2 5 3" xfId="15466"/>
    <cellStyle name="Normal 126 2 2 5 3 2" xfId="31844"/>
    <cellStyle name="Normal 126 2 2 5 4" xfId="8186"/>
    <cellStyle name="Normal 126 2 2 5 4 2" xfId="24570"/>
    <cellStyle name="Normal 126 2 2 5 5" xfId="19117"/>
    <cellStyle name="Normal 126 2 2 6" xfId="6531"/>
    <cellStyle name="Normal 126 2 2 6 2" xfId="22915"/>
    <cellStyle name="Normal 126 2 2 7" xfId="10170"/>
    <cellStyle name="Normal 126 2 2 7 2" xfId="26552"/>
    <cellStyle name="Normal 126 2 2 8" xfId="13811"/>
    <cellStyle name="Normal 126 2 2 8 2" xfId="30189"/>
    <cellStyle name="Normal 126 2 2 9" xfId="4691"/>
    <cellStyle name="Normal 126 2 2 9 2" xfId="21100"/>
    <cellStyle name="Normal 126 2 3" xfId="1137"/>
    <cellStyle name="Normal 126 2 3 2" xfId="2051"/>
    <cellStyle name="Normal 126 2 3 2 2" xfId="3874"/>
    <cellStyle name="Normal 126 2 3 2 2 2" xfId="13029"/>
    <cellStyle name="Normal 126 2 3 2 2 2 2" xfId="29411"/>
    <cellStyle name="Normal 126 2 3 2 2 3" xfId="16670"/>
    <cellStyle name="Normal 126 2 3 2 2 3 2" xfId="33048"/>
    <cellStyle name="Normal 126 2 3 2 2 4" xfId="9390"/>
    <cellStyle name="Normal 126 2 3 2 2 4 2" xfId="25774"/>
    <cellStyle name="Normal 126 2 3 2 2 5" xfId="20321"/>
    <cellStyle name="Normal 126 2 3 2 3" xfId="7569"/>
    <cellStyle name="Normal 126 2 3 2 3 2" xfId="23953"/>
    <cellStyle name="Normal 126 2 3 2 4" xfId="11208"/>
    <cellStyle name="Normal 126 2 3 2 4 2" xfId="27590"/>
    <cellStyle name="Normal 126 2 3 2 5" xfId="14849"/>
    <cellStyle name="Normal 126 2 3 2 5 2" xfId="31227"/>
    <cellStyle name="Normal 126 2 3 2 6" xfId="5729"/>
    <cellStyle name="Normal 126 2 3 2 6 2" xfId="22138"/>
    <cellStyle name="Normal 126 2 3 2 7" xfId="18500"/>
    <cellStyle name="Normal 126 2 3 2 8" xfId="34867"/>
    <cellStyle name="Normal 126 2 3 3" xfId="2966"/>
    <cellStyle name="Normal 126 2 3 3 2" xfId="12121"/>
    <cellStyle name="Normal 126 2 3 3 2 2" xfId="28503"/>
    <cellStyle name="Normal 126 2 3 3 3" xfId="15762"/>
    <cellStyle name="Normal 126 2 3 3 3 2" xfId="32140"/>
    <cellStyle name="Normal 126 2 3 3 4" xfId="8482"/>
    <cellStyle name="Normal 126 2 3 3 4 2" xfId="24866"/>
    <cellStyle name="Normal 126 2 3 3 5" xfId="19413"/>
    <cellStyle name="Normal 126 2 3 4" xfId="6661"/>
    <cellStyle name="Normal 126 2 3 4 2" xfId="23045"/>
    <cellStyle name="Normal 126 2 3 5" xfId="10300"/>
    <cellStyle name="Normal 126 2 3 5 2" xfId="26682"/>
    <cellStyle name="Normal 126 2 3 6" xfId="13941"/>
    <cellStyle name="Normal 126 2 3 6 2" xfId="30319"/>
    <cellStyle name="Normal 126 2 3 7" xfId="4821"/>
    <cellStyle name="Normal 126 2 3 7 2" xfId="21230"/>
    <cellStyle name="Normal 126 2 3 8" xfId="17592"/>
    <cellStyle name="Normal 126 2 3 9" xfId="33959"/>
    <cellStyle name="Normal 126 2 4" xfId="1448"/>
    <cellStyle name="Normal 126 2 4 2" xfId="2362"/>
    <cellStyle name="Normal 126 2 4 2 2" xfId="4185"/>
    <cellStyle name="Normal 126 2 4 2 2 2" xfId="13340"/>
    <cellStyle name="Normal 126 2 4 2 2 2 2" xfId="29722"/>
    <cellStyle name="Normal 126 2 4 2 2 3" xfId="16981"/>
    <cellStyle name="Normal 126 2 4 2 2 3 2" xfId="33359"/>
    <cellStyle name="Normal 126 2 4 2 2 4" xfId="9701"/>
    <cellStyle name="Normal 126 2 4 2 2 4 2" xfId="26085"/>
    <cellStyle name="Normal 126 2 4 2 2 5" xfId="20632"/>
    <cellStyle name="Normal 126 2 4 2 3" xfId="7880"/>
    <cellStyle name="Normal 126 2 4 2 3 2" xfId="24264"/>
    <cellStyle name="Normal 126 2 4 2 4" xfId="11519"/>
    <cellStyle name="Normal 126 2 4 2 4 2" xfId="27901"/>
    <cellStyle name="Normal 126 2 4 2 5" xfId="15160"/>
    <cellStyle name="Normal 126 2 4 2 5 2" xfId="31538"/>
    <cellStyle name="Normal 126 2 4 2 6" xfId="6040"/>
    <cellStyle name="Normal 126 2 4 2 6 2" xfId="22449"/>
    <cellStyle name="Normal 126 2 4 2 7" xfId="18811"/>
    <cellStyle name="Normal 126 2 4 2 8" xfId="35178"/>
    <cellStyle name="Normal 126 2 4 3" xfId="3277"/>
    <cellStyle name="Normal 126 2 4 3 2" xfId="12432"/>
    <cellStyle name="Normal 126 2 4 3 2 2" xfId="28814"/>
    <cellStyle name="Normal 126 2 4 3 3" xfId="16073"/>
    <cellStyle name="Normal 126 2 4 3 3 2" xfId="32451"/>
    <cellStyle name="Normal 126 2 4 3 4" xfId="8793"/>
    <cellStyle name="Normal 126 2 4 3 4 2" xfId="25177"/>
    <cellStyle name="Normal 126 2 4 3 5" xfId="19724"/>
    <cellStyle name="Normal 126 2 4 4" xfId="6972"/>
    <cellStyle name="Normal 126 2 4 4 2" xfId="23356"/>
    <cellStyle name="Normal 126 2 4 5" xfId="10611"/>
    <cellStyle name="Normal 126 2 4 5 2" xfId="26993"/>
    <cellStyle name="Normal 126 2 4 6" xfId="14252"/>
    <cellStyle name="Normal 126 2 4 6 2" xfId="30630"/>
    <cellStyle name="Normal 126 2 4 7" xfId="5132"/>
    <cellStyle name="Normal 126 2 4 7 2" xfId="21541"/>
    <cellStyle name="Normal 126 2 4 8" xfId="17903"/>
    <cellStyle name="Normal 126 2 4 9" xfId="34270"/>
    <cellStyle name="Normal 126 2 5" xfId="1774"/>
    <cellStyle name="Normal 126 2 5 2" xfId="3597"/>
    <cellStyle name="Normal 126 2 5 2 2" xfId="12752"/>
    <cellStyle name="Normal 126 2 5 2 2 2" xfId="29134"/>
    <cellStyle name="Normal 126 2 5 2 3" xfId="16393"/>
    <cellStyle name="Normal 126 2 5 2 3 2" xfId="32771"/>
    <cellStyle name="Normal 126 2 5 2 4" xfId="9113"/>
    <cellStyle name="Normal 126 2 5 2 4 2" xfId="25497"/>
    <cellStyle name="Normal 126 2 5 2 5" xfId="20044"/>
    <cellStyle name="Normal 126 2 5 3" xfId="7292"/>
    <cellStyle name="Normal 126 2 5 3 2" xfId="23676"/>
    <cellStyle name="Normal 126 2 5 4" xfId="10931"/>
    <cellStyle name="Normal 126 2 5 4 2" xfId="27313"/>
    <cellStyle name="Normal 126 2 5 5" xfId="14572"/>
    <cellStyle name="Normal 126 2 5 5 2" xfId="30950"/>
    <cellStyle name="Normal 126 2 5 6" xfId="5452"/>
    <cellStyle name="Normal 126 2 5 6 2" xfId="21861"/>
    <cellStyle name="Normal 126 2 5 7" xfId="18223"/>
    <cellStyle name="Normal 126 2 5 8" xfId="34590"/>
    <cellStyle name="Normal 126 2 6" xfId="2667"/>
    <cellStyle name="Normal 126 2 6 2" xfId="11824"/>
    <cellStyle name="Normal 126 2 6 2 2" xfId="28206"/>
    <cellStyle name="Normal 126 2 6 3" xfId="15465"/>
    <cellStyle name="Normal 126 2 6 3 2" xfId="31843"/>
    <cellStyle name="Normal 126 2 6 4" xfId="8185"/>
    <cellStyle name="Normal 126 2 6 4 2" xfId="24569"/>
    <cellStyle name="Normal 126 2 6 5" xfId="19116"/>
    <cellStyle name="Normal 126 2 7" xfId="6384"/>
    <cellStyle name="Normal 126 2 7 2" xfId="22768"/>
    <cellStyle name="Normal 126 2 8" xfId="10023"/>
    <cellStyle name="Normal 126 2 8 2" xfId="26405"/>
    <cellStyle name="Normal 126 2 9" xfId="13664"/>
    <cellStyle name="Normal 126 2 9 2" xfId="30042"/>
    <cellStyle name="Normal 126 3" xfId="930"/>
    <cellStyle name="Normal 126 3 10" xfId="17388"/>
    <cellStyle name="Normal 126 3 11" xfId="33664"/>
    <cellStyle name="Normal 126 3 2" xfId="1139"/>
    <cellStyle name="Normal 126 3 2 2" xfId="2053"/>
    <cellStyle name="Normal 126 3 2 2 2" xfId="3876"/>
    <cellStyle name="Normal 126 3 2 2 2 2" xfId="13031"/>
    <cellStyle name="Normal 126 3 2 2 2 2 2" xfId="29413"/>
    <cellStyle name="Normal 126 3 2 2 2 3" xfId="16672"/>
    <cellStyle name="Normal 126 3 2 2 2 3 2" xfId="33050"/>
    <cellStyle name="Normal 126 3 2 2 2 4" xfId="9392"/>
    <cellStyle name="Normal 126 3 2 2 2 4 2" xfId="25776"/>
    <cellStyle name="Normal 126 3 2 2 2 5" xfId="20323"/>
    <cellStyle name="Normal 126 3 2 2 3" xfId="7571"/>
    <cellStyle name="Normal 126 3 2 2 3 2" xfId="23955"/>
    <cellStyle name="Normal 126 3 2 2 4" xfId="11210"/>
    <cellStyle name="Normal 126 3 2 2 4 2" xfId="27592"/>
    <cellStyle name="Normal 126 3 2 2 5" xfId="14851"/>
    <cellStyle name="Normal 126 3 2 2 5 2" xfId="31229"/>
    <cellStyle name="Normal 126 3 2 2 6" xfId="5731"/>
    <cellStyle name="Normal 126 3 2 2 6 2" xfId="22140"/>
    <cellStyle name="Normal 126 3 2 2 7" xfId="18502"/>
    <cellStyle name="Normal 126 3 2 2 8" xfId="34869"/>
    <cellStyle name="Normal 126 3 2 3" xfId="2968"/>
    <cellStyle name="Normal 126 3 2 3 2" xfId="12123"/>
    <cellStyle name="Normal 126 3 2 3 2 2" xfId="28505"/>
    <cellStyle name="Normal 126 3 2 3 3" xfId="15764"/>
    <cellStyle name="Normal 126 3 2 3 3 2" xfId="32142"/>
    <cellStyle name="Normal 126 3 2 3 4" xfId="8484"/>
    <cellStyle name="Normal 126 3 2 3 4 2" xfId="24868"/>
    <cellStyle name="Normal 126 3 2 3 5" xfId="19415"/>
    <cellStyle name="Normal 126 3 2 4" xfId="6663"/>
    <cellStyle name="Normal 126 3 2 4 2" xfId="23047"/>
    <cellStyle name="Normal 126 3 2 5" xfId="10302"/>
    <cellStyle name="Normal 126 3 2 5 2" xfId="26684"/>
    <cellStyle name="Normal 126 3 2 6" xfId="13943"/>
    <cellStyle name="Normal 126 3 2 6 2" xfId="30321"/>
    <cellStyle name="Normal 126 3 2 7" xfId="4823"/>
    <cellStyle name="Normal 126 3 2 7 2" xfId="21232"/>
    <cellStyle name="Normal 126 3 2 8" xfId="17594"/>
    <cellStyle name="Normal 126 3 2 9" xfId="33961"/>
    <cellStyle name="Normal 126 3 3" xfId="1450"/>
    <cellStyle name="Normal 126 3 3 2" xfId="2364"/>
    <cellStyle name="Normal 126 3 3 2 2" xfId="4187"/>
    <cellStyle name="Normal 126 3 3 2 2 2" xfId="13342"/>
    <cellStyle name="Normal 126 3 3 2 2 2 2" xfId="29724"/>
    <cellStyle name="Normal 126 3 3 2 2 3" xfId="16983"/>
    <cellStyle name="Normal 126 3 3 2 2 3 2" xfId="33361"/>
    <cellStyle name="Normal 126 3 3 2 2 4" xfId="9703"/>
    <cellStyle name="Normal 126 3 3 2 2 4 2" xfId="26087"/>
    <cellStyle name="Normal 126 3 3 2 2 5" xfId="20634"/>
    <cellStyle name="Normal 126 3 3 2 3" xfId="7882"/>
    <cellStyle name="Normal 126 3 3 2 3 2" xfId="24266"/>
    <cellStyle name="Normal 126 3 3 2 4" xfId="11521"/>
    <cellStyle name="Normal 126 3 3 2 4 2" xfId="27903"/>
    <cellStyle name="Normal 126 3 3 2 5" xfId="15162"/>
    <cellStyle name="Normal 126 3 3 2 5 2" xfId="31540"/>
    <cellStyle name="Normal 126 3 3 2 6" xfId="6042"/>
    <cellStyle name="Normal 126 3 3 2 6 2" xfId="22451"/>
    <cellStyle name="Normal 126 3 3 2 7" xfId="18813"/>
    <cellStyle name="Normal 126 3 3 2 8" xfId="35180"/>
    <cellStyle name="Normal 126 3 3 3" xfId="3279"/>
    <cellStyle name="Normal 126 3 3 3 2" xfId="12434"/>
    <cellStyle name="Normal 126 3 3 3 2 2" xfId="28816"/>
    <cellStyle name="Normal 126 3 3 3 3" xfId="16075"/>
    <cellStyle name="Normal 126 3 3 3 3 2" xfId="32453"/>
    <cellStyle name="Normal 126 3 3 3 4" xfId="8795"/>
    <cellStyle name="Normal 126 3 3 3 4 2" xfId="25179"/>
    <cellStyle name="Normal 126 3 3 3 5" xfId="19726"/>
    <cellStyle name="Normal 126 3 3 4" xfId="6974"/>
    <cellStyle name="Normal 126 3 3 4 2" xfId="23358"/>
    <cellStyle name="Normal 126 3 3 5" xfId="10613"/>
    <cellStyle name="Normal 126 3 3 5 2" xfId="26995"/>
    <cellStyle name="Normal 126 3 3 6" xfId="14254"/>
    <cellStyle name="Normal 126 3 3 6 2" xfId="30632"/>
    <cellStyle name="Normal 126 3 3 7" xfId="5134"/>
    <cellStyle name="Normal 126 3 3 7 2" xfId="21543"/>
    <cellStyle name="Normal 126 3 3 8" xfId="17905"/>
    <cellStyle name="Normal 126 3 3 9" xfId="34272"/>
    <cellStyle name="Normal 126 3 4" xfId="1847"/>
    <cellStyle name="Normal 126 3 4 2" xfId="3670"/>
    <cellStyle name="Normal 126 3 4 2 2" xfId="12825"/>
    <cellStyle name="Normal 126 3 4 2 2 2" xfId="29207"/>
    <cellStyle name="Normal 126 3 4 2 3" xfId="16466"/>
    <cellStyle name="Normal 126 3 4 2 3 2" xfId="32844"/>
    <cellStyle name="Normal 126 3 4 2 4" xfId="9186"/>
    <cellStyle name="Normal 126 3 4 2 4 2" xfId="25570"/>
    <cellStyle name="Normal 126 3 4 2 5" xfId="20117"/>
    <cellStyle name="Normal 126 3 4 3" xfId="7365"/>
    <cellStyle name="Normal 126 3 4 3 2" xfId="23749"/>
    <cellStyle name="Normal 126 3 4 4" xfId="11004"/>
    <cellStyle name="Normal 126 3 4 4 2" xfId="27386"/>
    <cellStyle name="Normal 126 3 4 5" xfId="14645"/>
    <cellStyle name="Normal 126 3 4 5 2" xfId="31023"/>
    <cellStyle name="Normal 126 3 4 6" xfId="5525"/>
    <cellStyle name="Normal 126 3 4 6 2" xfId="21934"/>
    <cellStyle name="Normal 126 3 4 7" xfId="18296"/>
    <cellStyle name="Normal 126 3 4 8" xfId="34663"/>
    <cellStyle name="Normal 126 3 5" xfId="2669"/>
    <cellStyle name="Normal 126 3 5 2" xfId="11826"/>
    <cellStyle name="Normal 126 3 5 2 2" xfId="28208"/>
    <cellStyle name="Normal 126 3 5 3" xfId="15467"/>
    <cellStyle name="Normal 126 3 5 3 2" xfId="31845"/>
    <cellStyle name="Normal 126 3 5 4" xfId="8187"/>
    <cellStyle name="Normal 126 3 5 4 2" xfId="24571"/>
    <cellStyle name="Normal 126 3 5 5" xfId="19118"/>
    <cellStyle name="Normal 126 3 6" xfId="6457"/>
    <cellStyle name="Normal 126 3 6 2" xfId="22841"/>
    <cellStyle name="Normal 126 3 7" xfId="10096"/>
    <cellStyle name="Normal 126 3 7 2" xfId="26478"/>
    <cellStyle name="Normal 126 3 8" xfId="13737"/>
    <cellStyle name="Normal 126 3 8 2" xfId="30115"/>
    <cellStyle name="Normal 126 3 9" xfId="4617"/>
    <cellStyle name="Normal 126 3 9 2" xfId="21026"/>
    <cellStyle name="Normal 126 4" xfId="1136"/>
    <cellStyle name="Normal 126 4 2" xfId="2050"/>
    <cellStyle name="Normal 126 4 2 2" xfId="3873"/>
    <cellStyle name="Normal 126 4 2 2 2" xfId="13028"/>
    <cellStyle name="Normal 126 4 2 2 2 2" xfId="29410"/>
    <cellStyle name="Normal 126 4 2 2 3" xfId="16669"/>
    <cellStyle name="Normal 126 4 2 2 3 2" xfId="33047"/>
    <cellStyle name="Normal 126 4 2 2 4" xfId="9389"/>
    <cellStyle name="Normal 126 4 2 2 4 2" xfId="25773"/>
    <cellStyle name="Normal 126 4 2 2 5" xfId="20320"/>
    <cellStyle name="Normal 126 4 2 3" xfId="7568"/>
    <cellStyle name="Normal 126 4 2 3 2" xfId="23952"/>
    <cellStyle name="Normal 126 4 2 4" xfId="11207"/>
    <cellStyle name="Normal 126 4 2 4 2" xfId="27589"/>
    <cellStyle name="Normal 126 4 2 5" xfId="14848"/>
    <cellStyle name="Normal 126 4 2 5 2" xfId="31226"/>
    <cellStyle name="Normal 126 4 2 6" xfId="5728"/>
    <cellStyle name="Normal 126 4 2 6 2" xfId="22137"/>
    <cellStyle name="Normal 126 4 2 7" xfId="18499"/>
    <cellStyle name="Normal 126 4 2 8" xfId="34866"/>
    <cellStyle name="Normal 126 4 3" xfId="2965"/>
    <cellStyle name="Normal 126 4 3 2" xfId="12120"/>
    <cellStyle name="Normal 126 4 3 2 2" xfId="28502"/>
    <cellStyle name="Normal 126 4 3 3" xfId="15761"/>
    <cellStyle name="Normal 126 4 3 3 2" xfId="32139"/>
    <cellStyle name="Normal 126 4 3 4" xfId="8481"/>
    <cellStyle name="Normal 126 4 3 4 2" xfId="24865"/>
    <cellStyle name="Normal 126 4 3 5" xfId="19412"/>
    <cellStyle name="Normal 126 4 4" xfId="6660"/>
    <cellStyle name="Normal 126 4 4 2" xfId="23044"/>
    <cellStyle name="Normal 126 4 5" xfId="10299"/>
    <cellStyle name="Normal 126 4 5 2" xfId="26681"/>
    <cellStyle name="Normal 126 4 6" xfId="13940"/>
    <cellStyle name="Normal 126 4 6 2" xfId="30318"/>
    <cellStyle name="Normal 126 4 7" xfId="4820"/>
    <cellStyle name="Normal 126 4 7 2" xfId="21229"/>
    <cellStyle name="Normal 126 4 8" xfId="17591"/>
    <cellStyle name="Normal 126 4 9" xfId="33958"/>
    <cellStyle name="Normal 126 5" xfId="1447"/>
    <cellStyle name="Normal 126 5 2" xfId="2361"/>
    <cellStyle name="Normal 126 5 2 2" xfId="4184"/>
    <cellStyle name="Normal 126 5 2 2 2" xfId="13339"/>
    <cellStyle name="Normal 126 5 2 2 2 2" xfId="29721"/>
    <cellStyle name="Normal 126 5 2 2 3" xfId="16980"/>
    <cellStyle name="Normal 126 5 2 2 3 2" xfId="33358"/>
    <cellStyle name="Normal 126 5 2 2 4" xfId="9700"/>
    <cellStyle name="Normal 126 5 2 2 4 2" xfId="26084"/>
    <cellStyle name="Normal 126 5 2 2 5" xfId="20631"/>
    <cellStyle name="Normal 126 5 2 3" xfId="7879"/>
    <cellStyle name="Normal 126 5 2 3 2" xfId="24263"/>
    <cellStyle name="Normal 126 5 2 4" xfId="11518"/>
    <cellStyle name="Normal 126 5 2 4 2" xfId="27900"/>
    <cellStyle name="Normal 126 5 2 5" xfId="15159"/>
    <cellStyle name="Normal 126 5 2 5 2" xfId="31537"/>
    <cellStyle name="Normal 126 5 2 6" xfId="6039"/>
    <cellStyle name="Normal 126 5 2 6 2" xfId="22448"/>
    <cellStyle name="Normal 126 5 2 7" xfId="18810"/>
    <cellStyle name="Normal 126 5 2 8" xfId="35177"/>
    <cellStyle name="Normal 126 5 3" xfId="3276"/>
    <cellStyle name="Normal 126 5 3 2" xfId="12431"/>
    <cellStyle name="Normal 126 5 3 2 2" xfId="28813"/>
    <cellStyle name="Normal 126 5 3 3" xfId="16072"/>
    <cellStyle name="Normal 126 5 3 3 2" xfId="32450"/>
    <cellStyle name="Normal 126 5 3 4" xfId="8792"/>
    <cellStyle name="Normal 126 5 3 4 2" xfId="25176"/>
    <cellStyle name="Normal 126 5 3 5" xfId="19723"/>
    <cellStyle name="Normal 126 5 4" xfId="6971"/>
    <cellStyle name="Normal 126 5 4 2" xfId="23355"/>
    <cellStyle name="Normal 126 5 5" xfId="10610"/>
    <cellStyle name="Normal 126 5 5 2" xfId="26992"/>
    <cellStyle name="Normal 126 5 6" xfId="14251"/>
    <cellStyle name="Normal 126 5 6 2" xfId="30629"/>
    <cellStyle name="Normal 126 5 7" xfId="5131"/>
    <cellStyle name="Normal 126 5 7 2" xfId="21540"/>
    <cellStyle name="Normal 126 5 8" xfId="17902"/>
    <cellStyle name="Normal 126 5 9" xfId="34269"/>
    <cellStyle name="Normal 126 6" xfId="1700"/>
    <cellStyle name="Normal 126 6 2" xfId="3523"/>
    <cellStyle name="Normal 126 6 2 2" xfId="12678"/>
    <cellStyle name="Normal 126 6 2 2 2" xfId="29060"/>
    <cellStyle name="Normal 126 6 2 3" xfId="16319"/>
    <cellStyle name="Normal 126 6 2 3 2" xfId="32697"/>
    <cellStyle name="Normal 126 6 2 4" xfId="9039"/>
    <cellStyle name="Normal 126 6 2 4 2" xfId="25423"/>
    <cellStyle name="Normal 126 6 2 5" xfId="19970"/>
    <cellStyle name="Normal 126 6 3" xfId="7218"/>
    <cellStyle name="Normal 126 6 3 2" xfId="23602"/>
    <cellStyle name="Normal 126 6 4" xfId="10857"/>
    <cellStyle name="Normal 126 6 4 2" xfId="27239"/>
    <cellStyle name="Normal 126 6 5" xfId="14498"/>
    <cellStyle name="Normal 126 6 5 2" xfId="30876"/>
    <cellStyle name="Normal 126 6 6" xfId="5378"/>
    <cellStyle name="Normal 126 6 6 2" xfId="21787"/>
    <cellStyle name="Normal 126 6 7" xfId="18149"/>
    <cellStyle name="Normal 126 6 8" xfId="34516"/>
    <cellStyle name="Normal 126 7" xfId="2666"/>
    <cellStyle name="Normal 126 7 2" xfId="11823"/>
    <cellStyle name="Normal 126 7 2 2" xfId="28205"/>
    <cellStyle name="Normal 126 7 3" xfId="15464"/>
    <cellStyle name="Normal 126 7 3 2" xfId="31842"/>
    <cellStyle name="Normal 126 7 4" xfId="8184"/>
    <cellStyle name="Normal 126 7 4 2" xfId="24568"/>
    <cellStyle name="Normal 126 7 5" xfId="19115"/>
    <cellStyle name="Normal 126 8" xfId="6310"/>
    <cellStyle name="Normal 126 8 2" xfId="22694"/>
    <cellStyle name="Normal 126 9" xfId="9949"/>
    <cellStyle name="Normal 126 9 2" xfId="26331"/>
    <cellStyle name="Normal 127" xfId="675"/>
    <cellStyle name="Normal 127 10" xfId="13591"/>
    <cellStyle name="Normal 127 10 2" xfId="29969"/>
    <cellStyle name="Normal 127 11" xfId="4471"/>
    <cellStyle name="Normal 127 11 2" xfId="20880"/>
    <cellStyle name="Normal 127 12" xfId="17241"/>
    <cellStyle name="Normal 127 13" xfId="33665"/>
    <cellStyle name="Normal 127 2" xfId="852"/>
    <cellStyle name="Normal 127 2 10" xfId="4545"/>
    <cellStyle name="Normal 127 2 10 2" xfId="20954"/>
    <cellStyle name="Normal 127 2 11" xfId="17316"/>
    <cellStyle name="Normal 127 2 12" xfId="33666"/>
    <cellStyle name="Normal 127 2 2" xfId="1005"/>
    <cellStyle name="Normal 127 2 2 10" xfId="17463"/>
    <cellStyle name="Normal 127 2 2 11" xfId="33667"/>
    <cellStyle name="Normal 127 2 2 2" xfId="1142"/>
    <cellStyle name="Normal 127 2 2 2 2" xfId="2056"/>
    <cellStyle name="Normal 127 2 2 2 2 2" xfId="3879"/>
    <cellStyle name="Normal 127 2 2 2 2 2 2" xfId="13034"/>
    <cellStyle name="Normal 127 2 2 2 2 2 2 2" xfId="29416"/>
    <cellStyle name="Normal 127 2 2 2 2 2 3" xfId="16675"/>
    <cellStyle name="Normal 127 2 2 2 2 2 3 2" xfId="33053"/>
    <cellStyle name="Normal 127 2 2 2 2 2 4" xfId="9395"/>
    <cellStyle name="Normal 127 2 2 2 2 2 4 2" xfId="25779"/>
    <cellStyle name="Normal 127 2 2 2 2 2 5" xfId="20326"/>
    <cellStyle name="Normal 127 2 2 2 2 3" xfId="7574"/>
    <cellStyle name="Normal 127 2 2 2 2 3 2" xfId="23958"/>
    <cellStyle name="Normal 127 2 2 2 2 4" xfId="11213"/>
    <cellStyle name="Normal 127 2 2 2 2 4 2" xfId="27595"/>
    <cellStyle name="Normal 127 2 2 2 2 5" xfId="14854"/>
    <cellStyle name="Normal 127 2 2 2 2 5 2" xfId="31232"/>
    <cellStyle name="Normal 127 2 2 2 2 6" xfId="5734"/>
    <cellStyle name="Normal 127 2 2 2 2 6 2" xfId="22143"/>
    <cellStyle name="Normal 127 2 2 2 2 7" xfId="18505"/>
    <cellStyle name="Normal 127 2 2 2 2 8" xfId="34872"/>
    <cellStyle name="Normal 127 2 2 2 3" xfId="2971"/>
    <cellStyle name="Normal 127 2 2 2 3 2" xfId="12126"/>
    <cellStyle name="Normal 127 2 2 2 3 2 2" xfId="28508"/>
    <cellStyle name="Normal 127 2 2 2 3 3" xfId="15767"/>
    <cellStyle name="Normal 127 2 2 2 3 3 2" xfId="32145"/>
    <cellStyle name="Normal 127 2 2 2 3 4" xfId="8487"/>
    <cellStyle name="Normal 127 2 2 2 3 4 2" xfId="24871"/>
    <cellStyle name="Normal 127 2 2 2 3 5" xfId="19418"/>
    <cellStyle name="Normal 127 2 2 2 4" xfId="6666"/>
    <cellStyle name="Normal 127 2 2 2 4 2" xfId="23050"/>
    <cellStyle name="Normal 127 2 2 2 5" xfId="10305"/>
    <cellStyle name="Normal 127 2 2 2 5 2" xfId="26687"/>
    <cellStyle name="Normal 127 2 2 2 6" xfId="13946"/>
    <cellStyle name="Normal 127 2 2 2 6 2" xfId="30324"/>
    <cellStyle name="Normal 127 2 2 2 7" xfId="4826"/>
    <cellStyle name="Normal 127 2 2 2 7 2" xfId="21235"/>
    <cellStyle name="Normal 127 2 2 2 8" xfId="17597"/>
    <cellStyle name="Normal 127 2 2 2 9" xfId="33964"/>
    <cellStyle name="Normal 127 2 2 3" xfId="1453"/>
    <cellStyle name="Normal 127 2 2 3 2" xfId="2367"/>
    <cellStyle name="Normal 127 2 2 3 2 2" xfId="4190"/>
    <cellStyle name="Normal 127 2 2 3 2 2 2" xfId="13345"/>
    <cellStyle name="Normal 127 2 2 3 2 2 2 2" xfId="29727"/>
    <cellStyle name="Normal 127 2 2 3 2 2 3" xfId="16986"/>
    <cellStyle name="Normal 127 2 2 3 2 2 3 2" xfId="33364"/>
    <cellStyle name="Normal 127 2 2 3 2 2 4" xfId="9706"/>
    <cellStyle name="Normal 127 2 2 3 2 2 4 2" xfId="26090"/>
    <cellStyle name="Normal 127 2 2 3 2 2 5" xfId="20637"/>
    <cellStyle name="Normal 127 2 2 3 2 3" xfId="7885"/>
    <cellStyle name="Normal 127 2 2 3 2 3 2" xfId="24269"/>
    <cellStyle name="Normal 127 2 2 3 2 4" xfId="11524"/>
    <cellStyle name="Normal 127 2 2 3 2 4 2" xfId="27906"/>
    <cellStyle name="Normal 127 2 2 3 2 5" xfId="15165"/>
    <cellStyle name="Normal 127 2 2 3 2 5 2" xfId="31543"/>
    <cellStyle name="Normal 127 2 2 3 2 6" xfId="6045"/>
    <cellStyle name="Normal 127 2 2 3 2 6 2" xfId="22454"/>
    <cellStyle name="Normal 127 2 2 3 2 7" xfId="18816"/>
    <cellStyle name="Normal 127 2 2 3 2 8" xfId="35183"/>
    <cellStyle name="Normal 127 2 2 3 3" xfId="3282"/>
    <cellStyle name="Normal 127 2 2 3 3 2" xfId="12437"/>
    <cellStyle name="Normal 127 2 2 3 3 2 2" xfId="28819"/>
    <cellStyle name="Normal 127 2 2 3 3 3" xfId="16078"/>
    <cellStyle name="Normal 127 2 2 3 3 3 2" xfId="32456"/>
    <cellStyle name="Normal 127 2 2 3 3 4" xfId="8798"/>
    <cellStyle name="Normal 127 2 2 3 3 4 2" xfId="25182"/>
    <cellStyle name="Normal 127 2 2 3 3 5" xfId="19729"/>
    <cellStyle name="Normal 127 2 2 3 4" xfId="6977"/>
    <cellStyle name="Normal 127 2 2 3 4 2" xfId="23361"/>
    <cellStyle name="Normal 127 2 2 3 5" xfId="10616"/>
    <cellStyle name="Normal 127 2 2 3 5 2" xfId="26998"/>
    <cellStyle name="Normal 127 2 2 3 6" xfId="14257"/>
    <cellStyle name="Normal 127 2 2 3 6 2" xfId="30635"/>
    <cellStyle name="Normal 127 2 2 3 7" xfId="5137"/>
    <cellStyle name="Normal 127 2 2 3 7 2" xfId="21546"/>
    <cellStyle name="Normal 127 2 2 3 8" xfId="17908"/>
    <cellStyle name="Normal 127 2 2 3 9" xfId="34275"/>
    <cellStyle name="Normal 127 2 2 4" xfId="1922"/>
    <cellStyle name="Normal 127 2 2 4 2" xfId="3745"/>
    <cellStyle name="Normal 127 2 2 4 2 2" xfId="12900"/>
    <cellStyle name="Normal 127 2 2 4 2 2 2" xfId="29282"/>
    <cellStyle name="Normal 127 2 2 4 2 3" xfId="16541"/>
    <cellStyle name="Normal 127 2 2 4 2 3 2" xfId="32919"/>
    <cellStyle name="Normal 127 2 2 4 2 4" xfId="9261"/>
    <cellStyle name="Normal 127 2 2 4 2 4 2" xfId="25645"/>
    <cellStyle name="Normal 127 2 2 4 2 5" xfId="20192"/>
    <cellStyle name="Normal 127 2 2 4 3" xfId="7440"/>
    <cellStyle name="Normal 127 2 2 4 3 2" xfId="23824"/>
    <cellStyle name="Normal 127 2 2 4 4" xfId="11079"/>
    <cellStyle name="Normal 127 2 2 4 4 2" xfId="27461"/>
    <cellStyle name="Normal 127 2 2 4 5" xfId="14720"/>
    <cellStyle name="Normal 127 2 2 4 5 2" xfId="31098"/>
    <cellStyle name="Normal 127 2 2 4 6" xfId="5600"/>
    <cellStyle name="Normal 127 2 2 4 6 2" xfId="22009"/>
    <cellStyle name="Normal 127 2 2 4 7" xfId="18371"/>
    <cellStyle name="Normal 127 2 2 4 8" xfId="34738"/>
    <cellStyle name="Normal 127 2 2 5" xfId="2672"/>
    <cellStyle name="Normal 127 2 2 5 2" xfId="11829"/>
    <cellStyle name="Normal 127 2 2 5 2 2" xfId="28211"/>
    <cellStyle name="Normal 127 2 2 5 3" xfId="15470"/>
    <cellStyle name="Normal 127 2 2 5 3 2" xfId="31848"/>
    <cellStyle name="Normal 127 2 2 5 4" xfId="8190"/>
    <cellStyle name="Normal 127 2 2 5 4 2" xfId="24574"/>
    <cellStyle name="Normal 127 2 2 5 5" xfId="19121"/>
    <cellStyle name="Normal 127 2 2 6" xfId="6532"/>
    <cellStyle name="Normal 127 2 2 6 2" xfId="22916"/>
    <cellStyle name="Normal 127 2 2 7" xfId="10171"/>
    <cellStyle name="Normal 127 2 2 7 2" xfId="26553"/>
    <cellStyle name="Normal 127 2 2 8" xfId="13812"/>
    <cellStyle name="Normal 127 2 2 8 2" xfId="30190"/>
    <cellStyle name="Normal 127 2 2 9" xfId="4692"/>
    <cellStyle name="Normal 127 2 2 9 2" xfId="21101"/>
    <cellStyle name="Normal 127 2 3" xfId="1141"/>
    <cellStyle name="Normal 127 2 3 2" xfId="2055"/>
    <cellStyle name="Normal 127 2 3 2 2" xfId="3878"/>
    <cellStyle name="Normal 127 2 3 2 2 2" xfId="13033"/>
    <cellStyle name="Normal 127 2 3 2 2 2 2" xfId="29415"/>
    <cellStyle name="Normal 127 2 3 2 2 3" xfId="16674"/>
    <cellStyle name="Normal 127 2 3 2 2 3 2" xfId="33052"/>
    <cellStyle name="Normal 127 2 3 2 2 4" xfId="9394"/>
    <cellStyle name="Normal 127 2 3 2 2 4 2" xfId="25778"/>
    <cellStyle name="Normal 127 2 3 2 2 5" xfId="20325"/>
    <cellStyle name="Normal 127 2 3 2 3" xfId="7573"/>
    <cellStyle name="Normal 127 2 3 2 3 2" xfId="23957"/>
    <cellStyle name="Normal 127 2 3 2 4" xfId="11212"/>
    <cellStyle name="Normal 127 2 3 2 4 2" xfId="27594"/>
    <cellStyle name="Normal 127 2 3 2 5" xfId="14853"/>
    <cellStyle name="Normal 127 2 3 2 5 2" xfId="31231"/>
    <cellStyle name="Normal 127 2 3 2 6" xfId="5733"/>
    <cellStyle name="Normal 127 2 3 2 6 2" xfId="22142"/>
    <cellStyle name="Normal 127 2 3 2 7" xfId="18504"/>
    <cellStyle name="Normal 127 2 3 2 8" xfId="34871"/>
    <cellStyle name="Normal 127 2 3 3" xfId="2970"/>
    <cellStyle name="Normal 127 2 3 3 2" xfId="12125"/>
    <cellStyle name="Normal 127 2 3 3 2 2" xfId="28507"/>
    <cellStyle name="Normal 127 2 3 3 3" xfId="15766"/>
    <cellStyle name="Normal 127 2 3 3 3 2" xfId="32144"/>
    <cellStyle name="Normal 127 2 3 3 4" xfId="8486"/>
    <cellStyle name="Normal 127 2 3 3 4 2" xfId="24870"/>
    <cellStyle name="Normal 127 2 3 3 5" xfId="19417"/>
    <cellStyle name="Normal 127 2 3 4" xfId="6665"/>
    <cellStyle name="Normal 127 2 3 4 2" xfId="23049"/>
    <cellStyle name="Normal 127 2 3 5" xfId="10304"/>
    <cellStyle name="Normal 127 2 3 5 2" xfId="26686"/>
    <cellStyle name="Normal 127 2 3 6" xfId="13945"/>
    <cellStyle name="Normal 127 2 3 6 2" xfId="30323"/>
    <cellStyle name="Normal 127 2 3 7" xfId="4825"/>
    <cellStyle name="Normal 127 2 3 7 2" xfId="21234"/>
    <cellStyle name="Normal 127 2 3 8" xfId="17596"/>
    <cellStyle name="Normal 127 2 3 9" xfId="33963"/>
    <cellStyle name="Normal 127 2 4" xfId="1452"/>
    <cellStyle name="Normal 127 2 4 2" xfId="2366"/>
    <cellStyle name="Normal 127 2 4 2 2" xfId="4189"/>
    <cellStyle name="Normal 127 2 4 2 2 2" xfId="13344"/>
    <cellStyle name="Normal 127 2 4 2 2 2 2" xfId="29726"/>
    <cellStyle name="Normal 127 2 4 2 2 3" xfId="16985"/>
    <cellStyle name="Normal 127 2 4 2 2 3 2" xfId="33363"/>
    <cellStyle name="Normal 127 2 4 2 2 4" xfId="9705"/>
    <cellStyle name="Normal 127 2 4 2 2 4 2" xfId="26089"/>
    <cellStyle name="Normal 127 2 4 2 2 5" xfId="20636"/>
    <cellStyle name="Normal 127 2 4 2 3" xfId="7884"/>
    <cellStyle name="Normal 127 2 4 2 3 2" xfId="24268"/>
    <cellStyle name="Normal 127 2 4 2 4" xfId="11523"/>
    <cellStyle name="Normal 127 2 4 2 4 2" xfId="27905"/>
    <cellStyle name="Normal 127 2 4 2 5" xfId="15164"/>
    <cellStyle name="Normal 127 2 4 2 5 2" xfId="31542"/>
    <cellStyle name="Normal 127 2 4 2 6" xfId="6044"/>
    <cellStyle name="Normal 127 2 4 2 6 2" xfId="22453"/>
    <cellStyle name="Normal 127 2 4 2 7" xfId="18815"/>
    <cellStyle name="Normal 127 2 4 2 8" xfId="35182"/>
    <cellStyle name="Normal 127 2 4 3" xfId="3281"/>
    <cellStyle name="Normal 127 2 4 3 2" xfId="12436"/>
    <cellStyle name="Normal 127 2 4 3 2 2" xfId="28818"/>
    <cellStyle name="Normal 127 2 4 3 3" xfId="16077"/>
    <cellStyle name="Normal 127 2 4 3 3 2" xfId="32455"/>
    <cellStyle name="Normal 127 2 4 3 4" xfId="8797"/>
    <cellStyle name="Normal 127 2 4 3 4 2" xfId="25181"/>
    <cellStyle name="Normal 127 2 4 3 5" xfId="19728"/>
    <cellStyle name="Normal 127 2 4 4" xfId="6976"/>
    <cellStyle name="Normal 127 2 4 4 2" xfId="23360"/>
    <cellStyle name="Normal 127 2 4 5" xfId="10615"/>
    <cellStyle name="Normal 127 2 4 5 2" xfId="26997"/>
    <cellStyle name="Normal 127 2 4 6" xfId="14256"/>
    <cellStyle name="Normal 127 2 4 6 2" xfId="30634"/>
    <cellStyle name="Normal 127 2 4 7" xfId="5136"/>
    <cellStyle name="Normal 127 2 4 7 2" xfId="21545"/>
    <cellStyle name="Normal 127 2 4 8" xfId="17907"/>
    <cellStyle name="Normal 127 2 4 9" xfId="34274"/>
    <cellStyle name="Normal 127 2 5" xfId="1775"/>
    <cellStyle name="Normal 127 2 5 2" xfId="3598"/>
    <cellStyle name="Normal 127 2 5 2 2" xfId="12753"/>
    <cellStyle name="Normal 127 2 5 2 2 2" xfId="29135"/>
    <cellStyle name="Normal 127 2 5 2 3" xfId="16394"/>
    <cellStyle name="Normal 127 2 5 2 3 2" xfId="32772"/>
    <cellStyle name="Normal 127 2 5 2 4" xfId="9114"/>
    <cellStyle name="Normal 127 2 5 2 4 2" xfId="25498"/>
    <cellStyle name="Normal 127 2 5 2 5" xfId="20045"/>
    <cellStyle name="Normal 127 2 5 3" xfId="7293"/>
    <cellStyle name="Normal 127 2 5 3 2" xfId="23677"/>
    <cellStyle name="Normal 127 2 5 4" xfId="10932"/>
    <cellStyle name="Normal 127 2 5 4 2" xfId="27314"/>
    <cellStyle name="Normal 127 2 5 5" xfId="14573"/>
    <cellStyle name="Normal 127 2 5 5 2" xfId="30951"/>
    <cellStyle name="Normal 127 2 5 6" xfId="5453"/>
    <cellStyle name="Normal 127 2 5 6 2" xfId="21862"/>
    <cellStyle name="Normal 127 2 5 7" xfId="18224"/>
    <cellStyle name="Normal 127 2 5 8" xfId="34591"/>
    <cellStyle name="Normal 127 2 6" xfId="2671"/>
    <cellStyle name="Normal 127 2 6 2" xfId="11828"/>
    <cellStyle name="Normal 127 2 6 2 2" xfId="28210"/>
    <cellStyle name="Normal 127 2 6 3" xfId="15469"/>
    <cellStyle name="Normal 127 2 6 3 2" xfId="31847"/>
    <cellStyle name="Normal 127 2 6 4" xfId="8189"/>
    <cellStyle name="Normal 127 2 6 4 2" xfId="24573"/>
    <cellStyle name="Normal 127 2 6 5" xfId="19120"/>
    <cellStyle name="Normal 127 2 7" xfId="6385"/>
    <cellStyle name="Normal 127 2 7 2" xfId="22769"/>
    <cellStyle name="Normal 127 2 8" xfId="10024"/>
    <cellStyle name="Normal 127 2 8 2" xfId="26406"/>
    <cellStyle name="Normal 127 2 9" xfId="13665"/>
    <cellStyle name="Normal 127 2 9 2" xfId="30043"/>
    <cellStyle name="Normal 127 3" xfId="931"/>
    <cellStyle name="Normal 127 3 10" xfId="17389"/>
    <cellStyle name="Normal 127 3 11" xfId="33668"/>
    <cellStyle name="Normal 127 3 2" xfId="1143"/>
    <cellStyle name="Normal 127 3 2 2" xfId="2057"/>
    <cellStyle name="Normal 127 3 2 2 2" xfId="3880"/>
    <cellStyle name="Normal 127 3 2 2 2 2" xfId="13035"/>
    <cellStyle name="Normal 127 3 2 2 2 2 2" xfId="29417"/>
    <cellStyle name="Normal 127 3 2 2 2 3" xfId="16676"/>
    <cellStyle name="Normal 127 3 2 2 2 3 2" xfId="33054"/>
    <cellStyle name="Normal 127 3 2 2 2 4" xfId="9396"/>
    <cellStyle name="Normal 127 3 2 2 2 4 2" xfId="25780"/>
    <cellStyle name="Normal 127 3 2 2 2 5" xfId="20327"/>
    <cellStyle name="Normal 127 3 2 2 3" xfId="7575"/>
    <cellStyle name="Normal 127 3 2 2 3 2" xfId="23959"/>
    <cellStyle name="Normal 127 3 2 2 4" xfId="11214"/>
    <cellStyle name="Normal 127 3 2 2 4 2" xfId="27596"/>
    <cellStyle name="Normal 127 3 2 2 5" xfId="14855"/>
    <cellStyle name="Normal 127 3 2 2 5 2" xfId="31233"/>
    <cellStyle name="Normal 127 3 2 2 6" xfId="5735"/>
    <cellStyle name="Normal 127 3 2 2 6 2" xfId="22144"/>
    <cellStyle name="Normal 127 3 2 2 7" xfId="18506"/>
    <cellStyle name="Normal 127 3 2 2 8" xfId="34873"/>
    <cellStyle name="Normal 127 3 2 3" xfId="2972"/>
    <cellStyle name="Normal 127 3 2 3 2" xfId="12127"/>
    <cellStyle name="Normal 127 3 2 3 2 2" xfId="28509"/>
    <cellStyle name="Normal 127 3 2 3 3" xfId="15768"/>
    <cellStyle name="Normal 127 3 2 3 3 2" xfId="32146"/>
    <cellStyle name="Normal 127 3 2 3 4" xfId="8488"/>
    <cellStyle name="Normal 127 3 2 3 4 2" xfId="24872"/>
    <cellStyle name="Normal 127 3 2 3 5" xfId="19419"/>
    <cellStyle name="Normal 127 3 2 4" xfId="6667"/>
    <cellStyle name="Normal 127 3 2 4 2" xfId="23051"/>
    <cellStyle name="Normal 127 3 2 5" xfId="10306"/>
    <cellStyle name="Normal 127 3 2 5 2" xfId="26688"/>
    <cellStyle name="Normal 127 3 2 6" xfId="13947"/>
    <cellStyle name="Normal 127 3 2 6 2" xfId="30325"/>
    <cellStyle name="Normal 127 3 2 7" xfId="4827"/>
    <cellStyle name="Normal 127 3 2 7 2" xfId="21236"/>
    <cellStyle name="Normal 127 3 2 8" xfId="17598"/>
    <cellStyle name="Normal 127 3 2 9" xfId="33965"/>
    <cellStyle name="Normal 127 3 3" xfId="1454"/>
    <cellStyle name="Normal 127 3 3 2" xfId="2368"/>
    <cellStyle name="Normal 127 3 3 2 2" xfId="4191"/>
    <cellStyle name="Normal 127 3 3 2 2 2" xfId="13346"/>
    <cellStyle name="Normal 127 3 3 2 2 2 2" xfId="29728"/>
    <cellStyle name="Normal 127 3 3 2 2 3" xfId="16987"/>
    <cellStyle name="Normal 127 3 3 2 2 3 2" xfId="33365"/>
    <cellStyle name="Normal 127 3 3 2 2 4" xfId="9707"/>
    <cellStyle name="Normal 127 3 3 2 2 4 2" xfId="26091"/>
    <cellStyle name="Normal 127 3 3 2 2 5" xfId="20638"/>
    <cellStyle name="Normal 127 3 3 2 3" xfId="7886"/>
    <cellStyle name="Normal 127 3 3 2 3 2" xfId="24270"/>
    <cellStyle name="Normal 127 3 3 2 4" xfId="11525"/>
    <cellStyle name="Normal 127 3 3 2 4 2" xfId="27907"/>
    <cellStyle name="Normal 127 3 3 2 5" xfId="15166"/>
    <cellStyle name="Normal 127 3 3 2 5 2" xfId="31544"/>
    <cellStyle name="Normal 127 3 3 2 6" xfId="6046"/>
    <cellStyle name="Normal 127 3 3 2 6 2" xfId="22455"/>
    <cellStyle name="Normal 127 3 3 2 7" xfId="18817"/>
    <cellStyle name="Normal 127 3 3 2 8" xfId="35184"/>
    <cellStyle name="Normal 127 3 3 3" xfId="3283"/>
    <cellStyle name="Normal 127 3 3 3 2" xfId="12438"/>
    <cellStyle name="Normal 127 3 3 3 2 2" xfId="28820"/>
    <cellStyle name="Normal 127 3 3 3 3" xfId="16079"/>
    <cellStyle name="Normal 127 3 3 3 3 2" xfId="32457"/>
    <cellStyle name="Normal 127 3 3 3 4" xfId="8799"/>
    <cellStyle name="Normal 127 3 3 3 4 2" xfId="25183"/>
    <cellStyle name="Normal 127 3 3 3 5" xfId="19730"/>
    <cellStyle name="Normal 127 3 3 4" xfId="6978"/>
    <cellStyle name="Normal 127 3 3 4 2" xfId="23362"/>
    <cellStyle name="Normal 127 3 3 5" xfId="10617"/>
    <cellStyle name="Normal 127 3 3 5 2" xfId="26999"/>
    <cellStyle name="Normal 127 3 3 6" xfId="14258"/>
    <cellStyle name="Normal 127 3 3 6 2" xfId="30636"/>
    <cellStyle name="Normal 127 3 3 7" xfId="5138"/>
    <cellStyle name="Normal 127 3 3 7 2" xfId="21547"/>
    <cellStyle name="Normal 127 3 3 8" xfId="17909"/>
    <cellStyle name="Normal 127 3 3 9" xfId="34276"/>
    <cellStyle name="Normal 127 3 4" xfId="1848"/>
    <cellStyle name="Normal 127 3 4 2" xfId="3671"/>
    <cellStyle name="Normal 127 3 4 2 2" xfId="12826"/>
    <cellStyle name="Normal 127 3 4 2 2 2" xfId="29208"/>
    <cellStyle name="Normal 127 3 4 2 3" xfId="16467"/>
    <cellStyle name="Normal 127 3 4 2 3 2" xfId="32845"/>
    <cellStyle name="Normal 127 3 4 2 4" xfId="9187"/>
    <cellStyle name="Normal 127 3 4 2 4 2" xfId="25571"/>
    <cellStyle name="Normal 127 3 4 2 5" xfId="20118"/>
    <cellStyle name="Normal 127 3 4 3" xfId="7366"/>
    <cellStyle name="Normal 127 3 4 3 2" xfId="23750"/>
    <cellStyle name="Normal 127 3 4 4" xfId="11005"/>
    <cellStyle name="Normal 127 3 4 4 2" xfId="27387"/>
    <cellStyle name="Normal 127 3 4 5" xfId="14646"/>
    <cellStyle name="Normal 127 3 4 5 2" xfId="31024"/>
    <cellStyle name="Normal 127 3 4 6" xfId="5526"/>
    <cellStyle name="Normal 127 3 4 6 2" xfId="21935"/>
    <cellStyle name="Normal 127 3 4 7" xfId="18297"/>
    <cellStyle name="Normal 127 3 4 8" xfId="34664"/>
    <cellStyle name="Normal 127 3 5" xfId="2673"/>
    <cellStyle name="Normal 127 3 5 2" xfId="11830"/>
    <cellStyle name="Normal 127 3 5 2 2" xfId="28212"/>
    <cellStyle name="Normal 127 3 5 3" xfId="15471"/>
    <cellStyle name="Normal 127 3 5 3 2" xfId="31849"/>
    <cellStyle name="Normal 127 3 5 4" xfId="8191"/>
    <cellStyle name="Normal 127 3 5 4 2" xfId="24575"/>
    <cellStyle name="Normal 127 3 5 5" xfId="19122"/>
    <cellStyle name="Normal 127 3 6" xfId="6458"/>
    <cellStyle name="Normal 127 3 6 2" xfId="22842"/>
    <cellStyle name="Normal 127 3 7" xfId="10097"/>
    <cellStyle name="Normal 127 3 7 2" xfId="26479"/>
    <cellStyle name="Normal 127 3 8" xfId="13738"/>
    <cellStyle name="Normal 127 3 8 2" xfId="30116"/>
    <cellStyle name="Normal 127 3 9" xfId="4618"/>
    <cellStyle name="Normal 127 3 9 2" xfId="21027"/>
    <cellStyle name="Normal 127 4" xfId="1140"/>
    <cellStyle name="Normal 127 4 2" xfId="2054"/>
    <cellStyle name="Normal 127 4 2 2" xfId="3877"/>
    <cellStyle name="Normal 127 4 2 2 2" xfId="13032"/>
    <cellStyle name="Normal 127 4 2 2 2 2" xfId="29414"/>
    <cellStyle name="Normal 127 4 2 2 3" xfId="16673"/>
    <cellStyle name="Normal 127 4 2 2 3 2" xfId="33051"/>
    <cellStyle name="Normal 127 4 2 2 4" xfId="9393"/>
    <cellStyle name="Normal 127 4 2 2 4 2" xfId="25777"/>
    <cellStyle name="Normal 127 4 2 2 5" xfId="20324"/>
    <cellStyle name="Normal 127 4 2 3" xfId="7572"/>
    <cellStyle name="Normal 127 4 2 3 2" xfId="23956"/>
    <cellStyle name="Normal 127 4 2 4" xfId="11211"/>
    <cellStyle name="Normal 127 4 2 4 2" xfId="27593"/>
    <cellStyle name="Normal 127 4 2 5" xfId="14852"/>
    <cellStyle name="Normal 127 4 2 5 2" xfId="31230"/>
    <cellStyle name="Normal 127 4 2 6" xfId="5732"/>
    <cellStyle name="Normal 127 4 2 6 2" xfId="22141"/>
    <cellStyle name="Normal 127 4 2 7" xfId="18503"/>
    <cellStyle name="Normal 127 4 2 8" xfId="34870"/>
    <cellStyle name="Normal 127 4 3" xfId="2969"/>
    <cellStyle name="Normal 127 4 3 2" xfId="12124"/>
    <cellStyle name="Normal 127 4 3 2 2" xfId="28506"/>
    <cellStyle name="Normal 127 4 3 3" xfId="15765"/>
    <cellStyle name="Normal 127 4 3 3 2" xfId="32143"/>
    <cellStyle name="Normal 127 4 3 4" xfId="8485"/>
    <cellStyle name="Normal 127 4 3 4 2" xfId="24869"/>
    <cellStyle name="Normal 127 4 3 5" xfId="19416"/>
    <cellStyle name="Normal 127 4 4" xfId="6664"/>
    <cellStyle name="Normal 127 4 4 2" xfId="23048"/>
    <cellStyle name="Normal 127 4 5" xfId="10303"/>
    <cellStyle name="Normal 127 4 5 2" xfId="26685"/>
    <cellStyle name="Normal 127 4 6" xfId="13944"/>
    <cellStyle name="Normal 127 4 6 2" xfId="30322"/>
    <cellStyle name="Normal 127 4 7" xfId="4824"/>
    <cellStyle name="Normal 127 4 7 2" xfId="21233"/>
    <cellStyle name="Normal 127 4 8" xfId="17595"/>
    <cellStyle name="Normal 127 4 9" xfId="33962"/>
    <cellStyle name="Normal 127 5" xfId="1451"/>
    <cellStyle name="Normal 127 5 2" xfId="2365"/>
    <cellStyle name="Normal 127 5 2 2" xfId="4188"/>
    <cellStyle name="Normal 127 5 2 2 2" xfId="13343"/>
    <cellStyle name="Normal 127 5 2 2 2 2" xfId="29725"/>
    <cellStyle name="Normal 127 5 2 2 3" xfId="16984"/>
    <cellStyle name="Normal 127 5 2 2 3 2" xfId="33362"/>
    <cellStyle name="Normal 127 5 2 2 4" xfId="9704"/>
    <cellStyle name="Normal 127 5 2 2 4 2" xfId="26088"/>
    <cellStyle name="Normal 127 5 2 2 5" xfId="20635"/>
    <cellStyle name="Normal 127 5 2 3" xfId="7883"/>
    <cellStyle name="Normal 127 5 2 3 2" xfId="24267"/>
    <cellStyle name="Normal 127 5 2 4" xfId="11522"/>
    <cellStyle name="Normal 127 5 2 4 2" xfId="27904"/>
    <cellStyle name="Normal 127 5 2 5" xfId="15163"/>
    <cellStyle name="Normal 127 5 2 5 2" xfId="31541"/>
    <cellStyle name="Normal 127 5 2 6" xfId="6043"/>
    <cellStyle name="Normal 127 5 2 6 2" xfId="22452"/>
    <cellStyle name="Normal 127 5 2 7" xfId="18814"/>
    <cellStyle name="Normal 127 5 2 8" xfId="35181"/>
    <cellStyle name="Normal 127 5 3" xfId="3280"/>
    <cellStyle name="Normal 127 5 3 2" xfId="12435"/>
    <cellStyle name="Normal 127 5 3 2 2" xfId="28817"/>
    <cellStyle name="Normal 127 5 3 3" xfId="16076"/>
    <cellStyle name="Normal 127 5 3 3 2" xfId="32454"/>
    <cellStyle name="Normal 127 5 3 4" xfId="8796"/>
    <cellStyle name="Normal 127 5 3 4 2" xfId="25180"/>
    <cellStyle name="Normal 127 5 3 5" xfId="19727"/>
    <cellStyle name="Normal 127 5 4" xfId="6975"/>
    <cellStyle name="Normal 127 5 4 2" xfId="23359"/>
    <cellStyle name="Normal 127 5 5" xfId="10614"/>
    <cellStyle name="Normal 127 5 5 2" xfId="26996"/>
    <cellStyle name="Normal 127 5 6" xfId="14255"/>
    <cellStyle name="Normal 127 5 6 2" xfId="30633"/>
    <cellStyle name="Normal 127 5 7" xfId="5135"/>
    <cellStyle name="Normal 127 5 7 2" xfId="21544"/>
    <cellStyle name="Normal 127 5 8" xfId="17906"/>
    <cellStyle name="Normal 127 5 9" xfId="34273"/>
    <cellStyle name="Normal 127 6" xfId="1701"/>
    <cellStyle name="Normal 127 6 2" xfId="3524"/>
    <cellStyle name="Normal 127 6 2 2" xfId="12679"/>
    <cellStyle name="Normal 127 6 2 2 2" xfId="29061"/>
    <cellStyle name="Normal 127 6 2 3" xfId="16320"/>
    <cellStyle name="Normal 127 6 2 3 2" xfId="32698"/>
    <cellStyle name="Normal 127 6 2 4" xfId="9040"/>
    <cellStyle name="Normal 127 6 2 4 2" xfId="25424"/>
    <cellStyle name="Normal 127 6 2 5" xfId="19971"/>
    <cellStyle name="Normal 127 6 3" xfId="7219"/>
    <cellStyle name="Normal 127 6 3 2" xfId="23603"/>
    <cellStyle name="Normal 127 6 4" xfId="10858"/>
    <cellStyle name="Normal 127 6 4 2" xfId="27240"/>
    <cellStyle name="Normal 127 6 5" xfId="14499"/>
    <cellStyle name="Normal 127 6 5 2" xfId="30877"/>
    <cellStyle name="Normal 127 6 6" xfId="5379"/>
    <cellStyle name="Normal 127 6 6 2" xfId="21788"/>
    <cellStyle name="Normal 127 6 7" xfId="18150"/>
    <cellStyle name="Normal 127 6 8" xfId="34517"/>
    <cellStyle name="Normal 127 7" xfId="2670"/>
    <cellStyle name="Normal 127 7 2" xfId="11827"/>
    <cellStyle name="Normal 127 7 2 2" xfId="28209"/>
    <cellStyle name="Normal 127 7 3" xfId="15468"/>
    <cellStyle name="Normal 127 7 3 2" xfId="31846"/>
    <cellStyle name="Normal 127 7 4" xfId="8188"/>
    <cellStyle name="Normal 127 7 4 2" xfId="24572"/>
    <cellStyle name="Normal 127 7 5" xfId="19119"/>
    <cellStyle name="Normal 127 8" xfId="6311"/>
    <cellStyle name="Normal 127 8 2" xfId="22695"/>
    <cellStyle name="Normal 127 9" xfId="9950"/>
    <cellStyle name="Normal 127 9 2" xfId="26332"/>
    <cellStyle name="Normal 128" xfId="676"/>
    <cellStyle name="Normal 128 10" xfId="13592"/>
    <cellStyle name="Normal 128 10 2" xfId="29970"/>
    <cellStyle name="Normal 128 11" xfId="4472"/>
    <cellStyle name="Normal 128 11 2" xfId="20881"/>
    <cellStyle name="Normal 128 12" xfId="17242"/>
    <cellStyle name="Normal 128 13" xfId="33669"/>
    <cellStyle name="Normal 128 2" xfId="853"/>
    <cellStyle name="Normal 128 2 10" xfId="4546"/>
    <cellStyle name="Normal 128 2 10 2" xfId="20955"/>
    <cellStyle name="Normal 128 2 11" xfId="17317"/>
    <cellStyle name="Normal 128 2 12" xfId="33670"/>
    <cellStyle name="Normal 128 2 2" xfId="1006"/>
    <cellStyle name="Normal 128 2 2 10" xfId="17464"/>
    <cellStyle name="Normal 128 2 2 11" xfId="33671"/>
    <cellStyle name="Normal 128 2 2 2" xfId="1146"/>
    <cellStyle name="Normal 128 2 2 2 2" xfId="2060"/>
    <cellStyle name="Normal 128 2 2 2 2 2" xfId="3883"/>
    <cellStyle name="Normal 128 2 2 2 2 2 2" xfId="13038"/>
    <cellStyle name="Normal 128 2 2 2 2 2 2 2" xfId="29420"/>
    <cellStyle name="Normal 128 2 2 2 2 2 3" xfId="16679"/>
    <cellStyle name="Normal 128 2 2 2 2 2 3 2" xfId="33057"/>
    <cellStyle name="Normal 128 2 2 2 2 2 4" xfId="9399"/>
    <cellStyle name="Normal 128 2 2 2 2 2 4 2" xfId="25783"/>
    <cellStyle name="Normal 128 2 2 2 2 2 5" xfId="20330"/>
    <cellStyle name="Normal 128 2 2 2 2 3" xfId="7578"/>
    <cellStyle name="Normal 128 2 2 2 2 3 2" xfId="23962"/>
    <cellStyle name="Normal 128 2 2 2 2 4" xfId="11217"/>
    <cellStyle name="Normal 128 2 2 2 2 4 2" xfId="27599"/>
    <cellStyle name="Normal 128 2 2 2 2 5" xfId="14858"/>
    <cellStyle name="Normal 128 2 2 2 2 5 2" xfId="31236"/>
    <cellStyle name="Normal 128 2 2 2 2 6" xfId="5738"/>
    <cellStyle name="Normal 128 2 2 2 2 6 2" xfId="22147"/>
    <cellStyle name="Normal 128 2 2 2 2 7" xfId="18509"/>
    <cellStyle name="Normal 128 2 2 2 2 8" xfId="34876"/>
    <cellStyle name="Normal 128 2 2 2 3" xfId="2975"/>
    <cellStyle name="Normal 128 2 2 2 3 2" xfId="12130"/>
    <cellStyle name="Normal 128 2 2 2 3 2 2" xfId="28512"/>
    <cellStyle name="Normal 128 2 2 2 3 3" xfId="15771"/>
    <cellStyle name="Normal 128 2 2 2 3 3 2" xfId="32149"/>
    <cellStyle name="Normal 128 2 2 2 3 4" xfId="8491"/>
    <cellStyle name="Normal 128 2 2 2 3 4 2" xfId="24875"/>
    <cellStyle name="Normal 128 2 2 2 3 5" xfId="19422"/>
    <cellStyle name="Normal 128 2 2 2 4" xfId="6670"/>
    <cellStyle name="Normal 128 2 2 2 4 2" xfId="23054"/>
    <cellStyle name="Normal 128 2 2 2 5" xfId="10309"/>
    <cellStyle name="Normal 128 2 2 2 5 2" xfId="26691"/>
    <cellStyle name="Normal 128 2 2 2 6" xfId="13950"/>
    <cellStyle name="Normal 128 2 2 2 6 2" xfId="30328"/>
    <cellStyle name="Normal 128 2 2 2 7" xfId="4830"/>
    <cellStyle name="Normal 128 2 2 2 7 2" xfId="21239"/>
    <cellStyle name="Normal 128 2 2 2 8" xfId="17601"/>
    <cellStyle name="Normal 128 2 2 2 9" xfId="33968"/>
    <cellStyle name="Normal 128 2 2 3" xfId="1457"/>
    <cellStyle name="Normal 128 2 2 3 2" xfId="2371"/>
    <cellStyle name="Normal 128 2 2 3 2 2" xfId="4194"/>
    <cellStyle name="Normal 128 2 2 3 2 2 2" xfId="13349"/>
    <cellStyle name="Normal 128 2 2 3 2 2 2 2" xfId="29731"/>
    <cellStyle name="Normal 128 2 2 3 2 2 3" xfId="16990"/>
    <cellStyle name="Normal 128 2 2 3 2 2 3 2" xfId="33368"/>
    <cellStyle name="Normal 128 2 2 3 2 2 4" xfId="9710"/>
    <cellStyle name="Normal 128 2 2 3 2 2 4 2" xfId="26094"/>
    <cellStyle name="Normal 128 2 2 3 2 2 5" xfId="20641"/>
    <cellStyle name="Normal 128 2 2 3 2 3" xfId="7889"/>
    <cellStyle name="Normal 128 2 2 3 2 3 2" xfId="24273"/>
    <cellStyle name="Normal 128 2 2 3 2 4" xfId="11528"/>
    <cellStyle name="Normal 128 2 2 3 2 4 2" xfId="27910"/>
    <cellStyle name="Normal 128 2 2 3 2 5" xfId="15169"/>
    <cellStyle name="Normal 128 2 2 3 2 5 2" xfId="31547"/>
    <cellStyle name="Normal 128 2 2 3 2 6" xfId="6049"/>
    <cellStyle name="Normal 128 2 2 3 2 6 2" xfId="22458"/>
    <cellStyle name="Normal 128 2 2 3 2 7" xfId="18820"/>
    <cellStyle name="Normal 128 2 2 3 2 8" xfId="35187"/>
    <cellStyle name="Normal 128 2 2 3 3" xfId="3286"/>
    <cellStyle name="Normal 128 2 2 3 3 2" xfId="12441"/>
    <cellStyle name="Normal 128 2 2 3 3 2 2" xfId="28823"/>
    <cellStyle name="Normal 128 2 2 3 3 3" xfId="16082"/>
    <cellStyle name="Normal 128 2 2 3 3 3 2" xfId="32460"/>
    <cellStyle name="Normal 128 2 2 3 3 4" xfId="8802"/>
    <cellStyle name="Normal 128 2 2 3 3 4 2" xfId="25186"/>
    <cellStyle name="Normal 128 2 2 3 3 5" xfId="19733"/>
    <cellStyle name="Normal 128 2 2 3 4" xfId="6981"/>
    <cellStyle name="Normal 128 2 2 3 4 2" xfId="23365"/>
    <cellStyle name="Normal 128 2 2 3 5" xfId="10620"/>
    <cellStyle name="Normal 128 2 2 3 5 2" xfId="27002"/>
    <cellStyle name="Normal 128 2 2 3 6" xfId="14261"/>
    <cellStyle name="Normal 128 2 2 3 6 2" xfId="30639"/>
    <cellStyle name="Normal 128 2 2 3 7" xfId="5141"/>
    <cellStyle name="Normal 128 2 2 3 7 2" xfId="21550"/>
    <cellStyle name="Normal 128 2 2 3 8" xfId="17912"/>
    <cellStyle name="Normal 128 2 2 3 9" xfId="34279"/>
    <cellStyle name="Normal 128 2 2 4" xfId="1923"/>
    <cellStyle name="Normal 128 2 2 4 2" xfId="3746"/>
    <cellStyle name="Normal 128 2 2 4 2 2" xfId="12901"/>
    <cellStyle name="Normal 128 2 2 4 2 2 2" xfId="29283"/>
    <cellStyle name="Normal 128 2 2 4 2 3" xfId="16542"/>
    <cellStyle name="Normal 128 2 2 4 2 3 2" xfId="32920"/>
    <cellStyle name="Normal 128 2 2 4 2 4" xfId="9262"/>
    <cellStyle name="Normal 128 2 2 4 2 4 2" xfId="25646"/>
    <cellStyle name="Normal 128 2 2 4 2 5" xfId="20193"/>
    <cellStyle name="Normal 128 2 2 4 3" xfId="7441"/>
    <cellStyle name="Normal 128 2 2 4 3 2" xfId="23825"/>
    <cellStyle name="Normal 128 2 2 4 4" xfId="11080"/>
    <cellStyle name="Normal 128 2 2 4 4 2" xfId="27462"/>
    <cellStyle name="Normal 128 2 2 4 5" xfId="14721"/>
    <cellStyle name="Normal 128 2 2 4 5 2" xfId="31099"/>
    <cellStyle name="Normal 128 2 2 4 6" xfId="5601"/>
    <cellStyle name="Normal 128 2 2 4 6 2" xfId="22010"/>
    <cellStyle name="Normal 128 2 2 4 7" xfId="18372"/>
    <cellStyle name="Normal 128 2 2 4 8" xfId="34739"/>
    <cellStyle name="Normal 128 2 2 5" xfId="2676"/>
    <cellStyle name="Normal 128 2 2 5 2" xfId="11833"/>
    <cellStyle name="Normal 128 2 2 5 2 2" xfId="28215"/>
    <cellStyle name="Normal 128 2 2 5 3" xfId="15474"/>
    <cellStyle name="Normal 128 2 2 5 3 2" xfId="31852"/>
    <cellStyle name="Normal 128 2 2 5 4" xfId="8194"/>
    <cellStyle name="Normal 128 2 2 5 4 2" xfId="24578"/>
    <cellStyle name="Normal 128 2 2 5 5" xfId="19125"/>
    <cellStyle name="Normal 128 2 2 6" xfId="6533"/>
    <cellStyle name="Normal 128 2 2 6 2" xfId="22917"/>
    <cellStyle name="Normal 128 2 2 7" xfId="10172"/>
    <cellStyle name="Normal 128 2 2 7 2" xfId="26554"/>
    <cellStyle name="Normal 128 2 2 8" xfId="13813"/>
    <cellStyle name="Normal 128 2 2 8 2" xfId="30191"/>
    <cellStyle name="Normal 128 2 2 9" xfId="4693"/>
    <cellStyle name="Normal 128 2 2 9 2" xfId="21102"/>
    <cellStyle name="Normal 128 2 3" xfId="1145"/>
    <cellStyle name="Normal 128 2 3 2" xfId="2059"/>
    <cellStyle name="Normal 128 2 3 2 2" xfId="3882"/>
    <cellStyle name="Normal 128 2 3 2 2 2" xfId="13037"/>
    <cellStyle name="Normal 128 2 3 2 2 2 2" xfId="29419"/>
    <cellStyle name="Normal 128 2 3 2 2 3" xfId="16678"/>
    <cellStyle name="Normal 128 2 3 2 2 3 2" xfId="33056"/>
    <cellStyle name="Normal 128 2 3 2 2 4" xfId="9398"/>
    <cellStyle name="Normal 128 2 3 2 2 4 2" xfId="25782"/>
    <cellStyle name="Normal 128 2 3 2 2 5" xfId="20329"/>
    <cellStyle name="Normal 128 2 3 2 3" xfId="7577"/>
    <cellStyle name="Normal 128 2 3 2 3 2" xfId="23961"/>
    <cellStyle name="Normal 128 2 3 2 4" xfId="11216"/>
    <cellStyle name="Normal 128 2 3 2 4 2" xfId="27598"/>
    <cellStyle name="Normal 128 2 3 2 5" xfId="14857"/>
    <cellStyle name="Normal 128 2 3 2 5 2" xfId="31235"/>
    <cellStyle name="Normal 128 2 3 2 6" xfId="5737"/>
    <cellStyle name="Normal 128 2 3 2 6 2" xfId="22146"/>
    <cellStyle name="Normal 128 2 3 2 7" xfId="18508"/>
    <cellStyle name="Normal 128 2 3 2 8" xfId="34875"/>
    <cellStyle name="Normal 128 2 3 3" xfId="2974"/>
    <cellStyle name="Normal 128 2 3 3 2" xfId="12129"/>
    <cellStyle name="Normal 128 2 3 3 2 2" xfId="28511"/>
    <cellStyle name="Normal 128 2 3 3 3" xfId="15770"/>
    <cellStyle name="Normal 128 2 3 3 3 2" xfId="32148"/>
    <cellStyle name="Normal 128 2 3 3 4" xfId="8490"/>
    <cellStyle name="Normal 128 2 3 3 4 2" xfId="24874"/>
    <cellStyle name="Normal 128 2 3 3 5" xfId="19421"/>
    <cellStyle name="Normal 128 2 3 4" xfId="6669"/>
    <cellStyle name="Normal 128 2 3 4 2" xfId="23053"/>
    <cellStyle name="Normal 128 2 3 5" xfId="10308"/>
    <cellStyle name="Normal 128 2 3 5 2" xfId="26690"/>
    <cellStyle name="Normal 128 2 3 6" xfId="13949"/>
    <cellStyle name="Normal 128 2 3 6 2" xfId="30327"/>
    <cellStyle name="Normal 128 2 3 7" xfId="4829"/>
    <cellStyle name="Normal 128 2 3 7 2" xfId="21238"/>
    <cellStyle name="Normal 128 2 3 8" xfId="17600"/>
    <cellStyle name="Normal 128 2 3 9" xfId="33967"/>
    <cellStyle name="Normal 128 2 4" xfId="1456"/>
    <cellStyle name="Normal 128 2 4 2" xfId="2370"/>
    <cellStyle name="Normal 128 2 4 2 2" xfId="4193"/>
    <cellStyle name="Normal 128 2 4 2 2 2" xfId="13348"/>
    <cellStyle name="Normal 128 2 4 2 2 2 2" xfId="29730"/>
    <cellStyle name="Normal 128 2 4 2 2 3" xfId="16989"/>
    <cellStyle name="Normal 128 2 4 2 2 3 2" xfId="33367"/>
    <cellStyle name="Normal 128 2 4 2 2 4" xfId="9709"/>
    <cellStyle name="Normal 128 2 4 2 2 4 2" xfId="26093"/>
    <cellStyle name="Normal 128 2 4 2 2 5" xfId="20640"/>
    <cellStyle name="Normal 128 2 4 2 3" xfId="7888"/>
    <cellStyle name="Normal 128 2 4 2 3 2" xfId="24272"/>
    <cellStyle name="Normal 128 2 4 2 4" xfId="11527"/>
    <cellStyle name="Normal 128 2 4 2 4 2" xfId="27909"/>
    <cellStyle name="Normal 128 2 4 2 5" xfId="15168"/>
    <cellStyle name="Normal 128 2 4 2 5 2" xfId="31546"/>
    <cellStyle name="Normal 128 2 4 2 6" xfId="6048"/>
    <cellStyle name="Normal 128 2 4 2 6 2" xfId="22457"/>
    <cellStyle name="Normal 128 2 4 2 7" xfId="18819"/>
    <cellStyle name="Normal 128 2 4 2 8" xfId="35186"/>
    <cellStyle name="Normal 128 2 4 3" xfId="3285"/>
    <cellStyle name="Normal 128 2 4 3 2" xfId="12440"/>
    <cellStyle name="Normal 128 2 4 3 2 2" xfId="28822"/>
    <cellStyle name="Normal 128 2 4 3 3" xfId="16081"/>
    <cellStyle name="Normal 128 2 4 3 3 2" xfId="32459"/>
    <cellStyle name="Normal 128 2 4 3 4" xfId="8801"/>
    <cellStyle name="Normal 128 2 4 3 4 2" xfId="25185"/>
    <cellStyle name="Normal 128 2 4 3 5" xfId="19732"/>
    <cellStyle name="Normal 128 2 4 4" xfId="6980"/>
    <cellStyle name="Normal 128 2 4 4 2" xfId="23364"/>
    <cellStyle name="Normal 128 2 4 5" xfId="10619"/>
    <cellStyle name="Normal 128 2 4 5 2" xfId="27001"/>
    <cellStyle name="Normal 128 2 4 6" xfId="14260"/>
    <cellStyle name="Normal 128 2 4 6 2" xfId="30638"/>
    <cellStyle name="Normal 128 2 4 7" xfId="5140"/>
    <cellStyle name="Normal 128 2 4 7 2" xfId="21549"/>
    <cellStyle name="Normal 128 2 4 8" xfId="17911"/>
    <cellStyle name="Normal 128 2 4 9" xfId="34278"/>
    <cellStyle name="Normal 128 2 5" xfId="1776"/>
    <cellStyle name="Normal 128 2 5 2" xfId="3599"/>
    <cellStyle name="Normal 128 2 5 2 2" xfId="12754"/>
    <cellStyle name="Normal 128 2 5 2 2 2" xfId="29136"/>
    <cellStyle name="Normal 128 2 5 2 3" xfId="16395"/>
    <cellStyle name="Normal 128 2 5 2 3 2" xfId="32773"/>
    <cellStyle name="Normal 128 2 5 2 4" xfId="9115"/>
    <cellStyle name="Normal 128 2 5 2 4 2" xfId="25499"/>
    <cellStyle name="Normal 128 2 5 2 5" xfId="20046"/>
    <cellStyle name="Normal 128 2 5 3" xfId="7294"/>
    <cellStyle name="Normal 128 2 5 3 2" xfId="23678"/>
    <cellStyle name="Normal 128 2 5 4" xfId="10933"/>
    <cellStyle name="Normal 128 2 5 4 2" xfId="27315"/>
    <cellStyle name="Normal 128 2 5 5" xfId="14574"/>
    <cellStyle name="Normal 128 2 5 5 2" xfId="30952"/>
    <cellStyle name="Normal 128 2 5 6" xfId="5454"/>
    <cellStyle name="Normal 128 2 5 6 2" xfId="21863"/>
    <cellStyle name="Normal 128 2 5 7" xfId="18225"/>
    <cellStyle name="Normal 128 2 5 8" xfId="34592"/>
    <cellStyle name="Normal 128 2 6" xfId="2675"/>
    <cellStyle name="Normal 128 2 6 2" xfId="11832"/>
    <cellStyle name="Normal 128 2 6 2 2" xfId="28214"/>
    <cellStyle name="Normal 128 2 6 3" xfId="15473"/>
    <cellStyle name="Normal 128 2 6 3 2" xfId="31851"/>
    <cellStyle name="Normal 128 2 6 4" xfId="8193"/>
    <cellStyle name="Normal 128 2 6 4 2" xfId="24577"/>
    <cellStyle name="Normal 128 2 6 5" xfId="19124"/>
    <cellStyle name="Normal 128 2 7" xfId="6386"/>
    <cellStyle name="Normal 128 2 7 2" xfId="22770"/>
    <cellStyle name="Normal 128 2 8" xfId="10025"/>
    <cellStyle name="Normal 128 2 8 2" xfId="26407"/>
    <cellStyle name="Normal 128 2 9" xfId="13666"/>
    <cellStyle name="Normal 128 2 9 2" xfId="30044"/>
    <cellStyle name="Normal 128 3" xfId="932"/>
    <cellStyle name="Normal 128 3 10" xfId="17390"/>
    <cellStyle name="Normal 128 3 11" xfId="33672"/>
    <cellStyle name="Normal 128 3 2" xfId="1147"/>
    <cellStyle name="Normal 128 3 2 2" xfId="2061"/>
    <cellStyle name="Normal 128 3 2 2 2" xfId="3884"/>
    <cellStyle name="Normal 128 3 2 2 2 2" xfId="13039"/>
    <cellStyle name="Normal 128 3 2 2 2 2 2" xfId="29421"/>
    <cellStyle name="Normal 128 3 2 2 2 3" xfId="16680"/>
    <cellStyle name="Normal 128 3 2 2 2 3 2" xfId="33058"/>
    <cellStyle name="Normal 128 3 2 2 2 4" xfId="9400"/>
    <cellStyle name="Normal 128 3 2 2 2 4 2" xfId="25784"/>
    <cellStyle name="Normal 128 3 2 2 2 5" xfId="20331"/>
    <cellStyle name="Normal 128 3 2 2 3" xfId="7579"/>
    <cellStyle name="Normal 128 3 2 2 3 2" xfId="23963"/>
    <cellStyle name="Normal 128 3 2 2 4" xfId="11218"/>
    <cellStyle name="Normal 128 3 2 2 4 2" xfId="27600"/>
    <cellStyle name="Normal 128 3 2 2 5" xfId="14859"/>
    <cellStyle name="Normal 128 3 2 2 5 2" xfId="31237"/>
    <cellStyle name="Normal 128 3 2 2 6" xfId="5739"/>
    <cellStyle name="Normal 128 3 2 2 6 2" xfId="22148"/>
    <cellStyle name="Normal 128 3 2 2 7" xfId="18510"/>
    <cellStyle name="Normal 128 3 2 2 8" xfId="34877"/>
    <cellStyle name="Normal 128 3 2 3" xfId="2976"/>
    <cellStyle name="Normal 128 3 2 3 2" xfId="12131"/>
    <cellStyle name="Normal 128 3 2 3 2 2" xfId="28513"/>
    <cellStyle name="Normal 128 3 2 3 3" xfId="15772"/>
    <cellStyle name="Normal 128 3 2 3 3 2" xfId="32150"/>
    <cellStyle name="Normal 128 3 2 3 4" xfId="8492"/>
    <cellStyle name="Normal 128 3 2 3 4 2" xfId="24876"/>
    <cellStyle name="Normal 128 3 2 3 5" xfId="19423"/>
    <cellStyle name="Normal 128 3 2 4" xfId="6671"/>
    <cellStyle name="Normal 128 3 2 4 2" xfId="23055"/>
    <cellStyle name="Normal 128 3 2 5" xfId="10310"/>
    <cellStyle name="Normal 128 3 2 5 2" xfId="26692"/>
    <cellStyle name="Normal 128 3 2 6" xfId="13951"/>
    <cellStyle name="Normal 128 3 2 6 2" xfId="30329"/>
    <cellStyle name="Normal 128 3 2 7" xfId="4831"/>
    <cellStyle name="Normal 128 3 2 7 2" xfId="21240"/>
    <cellStyle name="Normal 128 3 2 8" xfId="17602"/>
    <cellStyle name="Normal 128 3 2 9" xfId="33969"/>
    <cellStyle name="Normal 128 3 3" xfId="1458"/>
    <cellStyle name="Normal 128 3 3 2" xfId="2372"/>
    <cellStyle name="Normal 128 3 3 2 2" xfId="4195"/>
    <cellStyle name="Normal 128 3 3 2 2 2" xfId="13350"/>
    <cellStyle name="Normal 128 3 3 2 2 2 2" xfId="29732"/>
    <cellStyle name="Normal 128 3 3 2 2 3" xfId="16991"/>
    <cellStyle name="Normal 128 3 3 2 2 3 2" xfId="33369"/>
    <cellStyle name="Normal 128 3 3 2 2 4" xfId="9711"/>
    <cellStyle name="Normal 128 3 3 2 2 4 2" xfId="26095"/>
    <cellStyle name="Normal 128 3 3 2 2 5" xfId="20642"/>
    <cellStyle name="Normal 128 3 3 2 3" xfId="7890"/>
    <cellStyle name="Normal 128 3 3 2 3 2" xfId="24274"/>
    <cellStyle name="Normal 128 3 3 2 4" xfId="11529"/>
    <cellStyle name="Normal 128 3 3 2 4 2" xfId="27911"/>
    <cellStyle name="Normal 128 3 3 2 5" xfId="15170"/>
    <cellStyle name="Normal 128 3 3 2 5 2" xfId="31548"/>
    <cellStyle name="Normal 128 3 3 2 6" xfId="6050"/>
    <cellStyle name="Normal 128 3 3 2 6 2" xfId="22459"/>
    <cellStyle name="Normal 128 3 3 2 7" xfId="18821"/>
    <cellStyle name="Normal 128 3 3 2 8" xfId="35188"/>
    <cellStyle name="Normal 128 3 3 3" xfId="3287"/>
    <cellStyle name="Normal 128 3 3 3 2" xfId="12442"/>
    <cellStyle name="Normal 128 3 3 3 2 2" xfId="28824"/>
    <cellStyle name="Normal 128 3 3 3 3" xfId="16083"/>
    <cellStyle name="Normal 128 3 3 3 3 2" xfId="32461"/>
    <cellStyle name="Normal 128 3 3 3 4" xfId="8803"/>
    <cellStyle name="Normal 128 3 3 3 4 2" xfId="25187"/>
    <cellStyle name="Normal 128 3 3 3 5" xfId="19734"/>
    <cellStyle name="Normal 128 3 3 4" xfId="6982"/>
    <cellStyle name="Normal 128 3 3 4 2" xfId="23366"/>
    <cellStyle name="Normal 128 3 3 5" xfId="10621"/>
    <cellStyle name="Normal 128 3 3 5 2" xfId="27003"/>
    <cellStyle name="Normal 128 3 3 6" xfId="14262"/>
    <cellStyle name="Normal 128 3 3 6 2" xfId="30640"/>
    <cellStyle name="Normal 128 3 3 7" xfId="5142"/>
    <cellStyle name="Normal 128 3 3 7 2" xfId="21551"/>
    <cellStyle name="Normal 128 3 3 8" xfId="17913"/>
    <cellStyle name="Normal 128 3 3 9" xfId="34280"/>
    <cellStyle name="Normal 128 3 4" xfId="1849"/>
    <cellStyle name="Normal 128 3 4 2" xfId="3672"/>
    <cellStyle name="Normal 128 3 4 2 2" xfId="12827"/>
    <cellStyle name="Normal 128 3 4 2 2 2" xfId="29209"/>
    <cellStyle name="Normal 128 3 4 2 3" xfId="16468"/>
    <cellStyle name="Normal 128 3 4 2 3 2" xfId="32846"/>
    <cellStyle name="Normal 128 3 4 2 4" xfId="9188"/>
    <cellStyle name="Normal 128 3 4 2 4 2" xfId="25572"/>
    <cellStyle name="Normal 128 3 4 2 5" xfId="20119"/>
    <cellStyle name="Normal 128 3 4 3" xfId="7367"/>
    <cellStyle name="Normal 128 3 4 3 2" xfId="23751"/>
    <cellStyle name="Normal 128 3 4 4" xfId="11006"/>
    <cellStyle name="Normal 128 3 4 4 2" xfId="27388"/>
    <cellStyle name="Normal 128 3 4 5" xfId="14647"/>
    <cellStyle name="Normal 128 3 4 5 2" xfId="31025"/>
    <cellStyle name="Normal 128 3 4 6" xfId="5527"/>
    <cellStyle name="Normal 128 3 4 6 2" xfId="21936"/>
    <cellStyle name="Normal 128 3 4 7" xfId="18298"/>
    <cellStyle name="Normal 128 3 4 8" xfId="34665"/>
    <cellStyle name="Normal 128 3 5" xfId="2677"/>
    <cellStyle name="Normal 128 3 5 2" xfId="11834"/>
    <cellStyle name="Normal 128 3 5 2 2" xfId="28216"/>
    <cellStyle name="Normal 128 3 5 3" xfId="15475"/>
    <cellStyle name="Normal 128 3 5 3 2" xfId="31853"/>
    <cellStyle name="Normal 128 3 5 4" xfId="8195"/>
    <cellStyle name="Normal 128 3 5 4 2" xfId="24579"/>
    <cellStyle name="Normal 128 3 5 5" xfId="19126"/>
    <cellStyle name="Normal 128 3 6" xfId="6459"/>
    <cellStyle name="Normal 128 3 6 2" xfId="22843"/>
    <cellStyle name="Normal 128 3 7" xfId="10098"/>
    <cellStyle name="Normal 128 3 7 2" xfId="26480"/>
    <cellStyle name="Normal 128 3 8" xfId="13739"/>
    <cellStyle name="Normal 128 3 8 2" xfId="30117"/>
    <cellStyle name="Normal 128 3 9" xfId="4619"/>
    <cellStyle name="Normal 128 3 9 2" xfId="21028"/>
    <cellStyle name="Normal 128 4" xfId="1144"/>
    <cellStyle name="Normal 128 4 2" xfId="2058"/>
    <cellStyle name="Normal 128 4 2 2" xfId="3881"/>
    <cellStyle name="Normal 128 4 2 2 2" xfId="13036"/>
    <cellStyle name="Normal 128 4 2 2 2 2" xfId="29418"/>
    <cellStyle name="Normal 128 4 2 2 3" xfId="16677"/>
    <cellStyle name="Normal 128 4 2 2 3 2" xfId="33055"/>
    <cellStyle name="Normal 128 4 2 2 4" xfId="9397"/>
    <cellStyle name="Normal 128 4 2 2 4 2" xfId="25781"/>
    <cellStyle name="Normal 128 4 2 2 5" xfId="20328"/>
    <cellStyle name="Normal 128 4 2 3" xfId="7576"/>
    <cellStyle name="Normal 128 4 2 3 2" xfId="23960"/>
    <cellStyle name="Normal 128 4 2 4" xfId="11215"/>
    <cellStyle name="Normal 128 4 2 4 2" xfId="27597"/>
    <cellStyle name="Normal 128 4 2 5" xfId="14856"/>
    <cellStyle name="Normal 128 4 2 5 2" xfId="31234"/>
    <cellStyle name="Normal 128 4 2 6" xfId="5736"/>
    <cellStyle name="Normal 128 4 2 6 2" xfId="22145"/>
    <cellStyle name="Normal 128 4 2 7" xfId="18507"/>
    <cellStyle name="Normal 128 4 2 8" xfId="34874"/>
    <cellStyle name="Normal 128 4 3" xfId="2973"/>
    <cellStyle name="Normal 128 4 3 2" xfId="12128"/>
    <cellStyle name="Normal 128 4 3 2 2" xfId="28510"/>
    <cellStyle name="Normal 128 4 3 3" xfId="15769"/>
    <cellStyle name="Normal 128 4 3 3 2" xfId="32147"/>
    <cellStyle name="Normal 128 4 3 4" xfId="8489"/>
    <cellStyle name="Normal 128 4 3 4 2" xfId="24873"/>
    <cellStyle name="Normal 128 4 3 5" xfId="19420"/>
    <cellStyle name="Normal 128 4 4" xfId="6668"/>
    <cellStyle name="Normal 128 4 4 2" xfId="23052"/>
    <cellStyle name="Normal 128 4 5" xfId="10307"/>
    <cellStyle name="Normal 128 4 5 2" xfId="26689"/>
    <cellStyle name="Normal 128 4 6" xfId="13948"/>
    <cellStyle name="Normal 128 4 6 2" xfId="30326"/>
    <cellStyle name="Normal 128 4 7" xfId="4828"/>
    <cellStyle name="Normal 128 4 7 2" xfId="21237"/>
    <cellStyle name="Normal 128 4 8" xfId="17599"/>
    <cellStyle name="Normal 128 4 9" xfId="33966"/>
    <cellStyle name="Normal 128 5" xfId="1455"/>
    <cellStyle name="Normal 128 5 2" xfId="2369"/>
    <cellStyle name="Normal 128 5 2 2" xfId="4192"/>
    <cellStyle name="Normal 128 5 2 2 2" xfId="13347"/>
    <cellStyle name="Normal 128 5 2 2 2 2" xfId="29729"/>
    <cellStyle name="Normal 128 5 2 2 3" xfId="16988"/>
    <cellStyle name="Normal 128 5 2 2 3 2" xfId="33366"/>
    <cellStyle name="Normal 128 5 2 2 4" xfId="9708"/>
    <cellStyle name="Normal 128 5 2 2 4 2" xfId="26092"/>
    <cellStyle name="Normal 128 5 2 2 5" xfId="20639"/>
    <cellStyle name="Normal 128 5 2 3" xfId="7887"/>
    <cellStyle name="Normal 128 5 2 3 2" xfId="24271"/>
    <cellStyle name="Normal 128 5 2 4" xfId="11526"/>
    <cellStyle name="Normal 128 5 2 4 2" xfId="27908"/>
    <cellStyle name="Normal 128 5 2 5" xfId="15167"/>
    <cellStyle name="Normal 128 5 2 5 2" xfId="31545"/>
    <cellStyle name="Normal 128 5 2 6" xfId="6047"/>
    <cellStyle name="Normal 128 5 2 6 2" xfId="22456"/>
    <cellStyle name="Normal 128 5 2 7" xfId="18818"/>
    <cellStyle name="Normal 128 5 2 8" xfId="35185"/>
    <cellStyle name="Normal 128 5 3" xfId="3284"/>
    <cellStyle name="Normal 128 5 3 2" xfId="12439"/>
    <cellStyle name="Normal 128 5 3 2 2" xfId="28821"/>
    <cellStyle name="Normal 128 5 3 3" xfId="16080"/>
    <cellStyle name="Normal 128 5 3 3 2" xfId="32458"/>
    <cellStyle name="Normal 128 5 3 4" xfId="8800"/>
    <cellStyle name="Normal 128 5 3 4 2" xfId="25184"/>
    <cellStyle name="Normal 128 5 3 5" xfId="19731"/>
    <cellStyle name="Normal 128 5 4" xfId="6979"/>
    <cellStyle name="Normal 128 5 4 2" xfId="23363"/>
    <cellStyle name="Normal 128 5 5" xfId="10618"/>
    <cellStyle name="Normal 128 5 5 2" xfId="27000"/>
    <cellStyle name="Normal 128 5 6" xfId="14259"/>
    <cellStyle name="Normal 128 5 6 2" xfId="30637"/>
    <cellStyle name="Normal 128 5 7" xfId="5139"/>
    <cellStyle name="Normal 128 5 7 2" xfId="21548"/>
    <cellStyle name="Normal 128 5 8" xfId="17910"/>
    <cellStyle name="Normal 128 5 9" xfId="34277"/>
    <cellStyle name="Normal 128 6" xfId="1702"/>
    <cellStyle name="Normal 128 6 2" xfId="3525"/>
    <cellStyle name="Normal 128 6 2 2" xfId="12680"/>
    <cellStyle name="Normal 128 6 2 2 2" xfId="29062"/>
    <cellStyle name="Normal 128 6 2 3" xfId="16321"/>
    <cellStyle name="Normal 128 6 2 3 2" xfId="32699"/>
    <cellStyle name="Normal 128 6 2 4" xfId="9041"/>
    <cellStyle name="Normal 128 6 2 4 2" xfId="25425"/>
    <cellStyle name="Normal 128 6 2 5" xfId="19972"/>
    <cellStyle name="Normal 128 6 3" xfId="7220"/>
    <cellStyle name="Normal 128 6 3 2" xfId="23604"/>
    <cellStyle name="Normal 128 6 4" xfId="10859"/>
    <cellStyle name="Normal 128 6 4 2" xfId="27241"/>
    <cellStyle name="Normal 128 6 5" xfId="14500"/>
    <cellStyle name="Normal 128 6 5 2" xfId="30878"/>
    <cellStyle name="Normal 128 6 6" xfId="5380"/>
    <cellStyle name="Normal 128 6 6 2" xfId="21789"/>
    <cellStyle name="Normal 128 6 7" xfId="18151"/>
    <cellStyle name="Normal 128 6 8" xfId="34518"/>
    <cellStyle name="Normal 128 7" xfId="2674"/>
    <cellStyle name="Normal 128 7 2" xfId="11831"/>
    <cellStyle name="Normal 128 7 2 2" xfId="28213"/>
    <cellStyle name="Normal 128 7 3" xfId="15472"/>
    <cellStyle name="Normal 128 7 3 2" xfId="31850"/>
    <cellStyle name="Normal 128 7 4" xfId="8192"/>
    <cellStyle name="Normal 128 7 4 2" xfId="24576"/>
    <cellStyle name="Normal 128 7 5" xfId="19123"/>
    <cellStyle name="Normal 128 8" xfId="6312"/>
    <cellStyle name="Normal 128 8 2" xfId="22696"/>
    <cellStyle name="Normal 128 9" xfId="9951"/>
    <cellStyle name="Normal 128 9 2" xfId="26333"/>
    <cellStyle name="Normal 129" xfId="677"/>
    <cellStyle name="Normal 129 10" xfId="13593"/>
    <cellStyle name="Normal 129 10 2" xfId="29971"/>
    <cellStyle name="Normal 129 11" xfId="4473"/>
    <cellStyle name="Normal 129 11 2" xfId="20882"/>
    <cellStyle name="Normal 129 12" xfId="17243"/>
    <cellStyle name="Normal 129 13" xfId="33673"/>
    <cellStyle name="Normal 129 2" xfId="854"/>
    <cellStyle name="Normal 129 2 10" xfId="4547"/>
    <cellStyle name="Normal 129 2 10 2" xfId="20956"/>
    <cellStyle name="Normal 129 2 11" xfId="17318"/>
    <cellStyle name="Normal 129 2 12" xfId="33674"/>
    <cellStyle name="Normal 129 2 2" xfId="1007"/>
    <cellStyle name="Normal 129 2 2 10" xfId="17465"/>
    <cellStyle name="Normal 129 2 2 11" xfId="33675"/>
    <cellStyle name="Normal 129 2 2 2" xfId="1150"/>
    <cellStyle name="Normal 129 2 2 2 2" xfId="2064"/>
    <cellStyle name="Normal 129 2 2 2 2 2" xfId="3887"/>
    <cellStyle name="Normal 129 2 2 2 2 2 2" xfId="13042"/>
    <cellStyle name="Normal 129 2 2 2 2 2 2 2" xfId="29424"/>
    <cellStyle name="Normal 129 2 2 2 2 2 3" xfId="16683"/>
    <cellStyle name="Normal 129 2 2 2 2 2 3 2" xfId="33061"/>
    <cellStyle name="Normal 129 2 2 2 2 2 4" xfId="9403"/>
    <cellStyle name="Normal 129 2 2 2 2 2 4 2" xfId="25787"/>
    <cellStyle name="Normal 129 2 2 2 2 2 5" xfId="20334"/>
    <cellStyle name="Normal 129 2 2 2 2 3" xfId="7582"/>
    <cellStyle name="Normal 129 2 2 2 2 3 2" xfId="23966"/>
    <cellStyle name="Normal 129 2 2 2 2 4" xfId="11221"/>
    <cellStyle name="Normal 129 2 2 2 2 4 2" xfId="27603"/>
    <cellStyle name="Normal 129 2 2 2 2 5" xfId="14862"/>
    <cellStyle name="Normal 129 2 2 2 2 5 2" xfId="31240"/>
    <cellStyle name="Normal 129 2 2 2 2 6" xfId="5742"/>
    <cellStyle name="Normal 129 2 2 2 2 6 2" xfId="22151"/>
    <cellStyle name="Normal 129 2 2 2 2 7" xfId="18513"/>
    <cellStyle name="Normal 129 2 2 2 2 8" xfId="34880"/>
    <cellStyle name="Normal 129 2 2 2 3" xfId="2979"/>
    <cellStyle name="Normal 129 2 2 2 3 2" xfId="12134"/>
    <cellStyle name="Normal 129 2 2 2 3 2 2" xfId="28516"/>
    <cellStyle name="Normal 129 2 2 2 3 3" xfId="15775"/>
    <cellStyle name="Normal 129 2 2 2 3 3 2" xfId="32153"/>
    <cellStyle name="Normal 129 2 2 2 3 4" xfId="8495"/>
    <cellStyle name="Normal 129 2 2 2 3 4 2" xfId="24879"/>
    <cellStyle name="Normal 129 2 2 2 3 5" xfId="19426"/>
    <cellStyle name="Normal 129 2 2 2 4" xfId="6674"/>
    <cellStyle name="Normal 129 2 2 2 4 2" xfId="23058"/>
    <cellStyle name="Normal 129 2 2 2 5" xfId="10313"/>
    <cellStyle name="Normal 129 2 2 2 5 2" xfId="26695"/>
    <cellStyle name="Normal 129 2 2 2 6" xfId="13954"/>
    <cellStyle name="Normal 129 2 2 2 6 2" xfId="30332"/>
    <cellStyle name="Normal 129 2 2 2 7" xfId="4834"/>
    <cellStyle name="Normal 129 2 2 2 7 2" xfId="21243"/>
    <cellStyle name="Normal 129 2 2 2 8" xfId="17605"/>
    <cellStyle name="Normal 129 2 2 2 9" xfId="33972"/>
    <cellStyle name="Normal 129 2 2 3" xfId="1461"/>
    <cellStyle name="Normal 129 2 2 3 2" xfId="2375"/>
    <cellStyle name="Normal 129 2 2 3 2 2" xfId="4198"/>
    <cellStyle name="Normal 129 2 2 3 2 2 2" xfId="13353"/>
    <cellStyle name="Normal 129 2 2 3 2 2 2 2" xfId="29735"/>
    <cellStyle name="Normal 129 2 2 3 2 2 3" xfId="16994"/>
    <cellStyle name="Normal 129 2 2 3 2 2 3 2" xfId="33372"/>
    <cellStyle name="Normal 129 2 2 3 2 2 4" xfId="9714"/>
    <cellStyle name="Normal 129 2 2 3 2 2 4 2" xfId="26098"/>
    <cellStyle name="Normal 129 2 2 3 2 2 5" xfId="20645"/>
    <cellStyle name="Normal 129 2 2 3 2 3" xfId="7893"/>
    <cellStyle name="Normal 129 2 2 3 2 3 2" xfId="24277"/>
    <cellStyle name="Normal 129 2 2 3 2 4" xfId="11532"/>
    <cellStyle name="Normal 129 2 2 3 2 4 2" xfId="27914"/>
    <cellStyle name="Normal 129 2 2 3 2 5" xfId="15173"/>
    <cellStyle name="Normal 129 2 2 3 2 5 2" xfId="31551"/>
    <cellStyle name="Normal 129 2 2 3 2 6" xfId="6053"/>
    <cellStyle name="Normal 129 2 2 3 2 6 2" xfId="22462"/>
    <cellStyle name="Normal 129 2 2 3 2 7" xfId="18824"/>
    <cellStyle name="Normal 129 2 2 3 2 8" xfId="35191"/>
    <cellStyle name="Normal 129 2 2 3 3" xfId="3290"/>
    <cellStyle name="Normal 129 2 2 3 3 2" xfId="12445"/>
    <cellStyle name="Normal 129 2 2 3 3 2 2" xfId="28827"/>
    <cellStyle name="Normal 129 2 2 3 3 3" xfId="16086"/>
    <cellStyle name="Normal 129 2 2 3 3 3 2" xfId="32464"/>
    <cellStyle name="Normal 129 2 2 3 3 4" xfId="8806"/>
    <cellStyle name="Normal 129 2 2 3 3 4 2" xfId="25190"/>
    <cellStyle name="Normal 129 2 2 3 3 5" xfId="19737"/>
    <cellStyle name="Normal 129 2 2 3 4" xfId="6985"/>
    <cellStyle name="Normal 129 2 2 3 4 2" xfId="23369"/>
    <cellStyle name="Normal 129 2 2 3 5" xfId="10624"/>
    <cellStyle name="Normal 129 2 2 3 5 2" xfId="27006"/>
    <cellStyle name="Normal 129 2 2 3 6" xfId="14265"/>
    <cellStyle name="Normal 129 2 2 3 6 2" xfId="30643"/>
    <cellStyle name="Normal 129 2 2 3 7" xfId="5145"/>
    <cellStyle name="Normal 129 2 2 3 7 2" xfId="21554"/>
    <cellStyle name="Normal 129 2 2 3 8" xfId="17916"/>
    <cellStyle name="Normal 129 2 2 3 9" xfId="34283"/>
    <cellStyle name="Normal 129 2 2 4" xfId="1924"/>
    <cellStyle name="Normal 129 2 2 4 2" xfId="3747"/>
    <cellStyle name="Normal 129 2 2 4 2 2" xfId="12902"/>
    <cellStyle name="Normal 129 2 2 4 2 2 2" xfId="29284"/>
    <cellStyle name="Normal 129 2 2 4 2 3" xfId="16543"/>
    <cellStyle name="Normal 129 2 2 4 2 3 2" xfId="32921"/>
    <cellStyle name="Normal 129 2 2 4 2 4" xfId="9263"/>
    <cellStyle name="Normal 129 2 2 4 2 4 2" xfId="25647"/>
    <cellStyle name="Normal 129 2 2 4 2 5" xfId="20194"/>
    <cellStyle name="Normal 129 2 2 4 3" xfId="7442"/>
    <cellStyle name="Normal 129 2 2 4 3 2" xfId="23826"/>
    <cellStyle name="Normal 129 2 2 4 4" xfId="11081"/>
    <cellStyle name="Normal 129 2 2 4 4 2" xfId="27463"/>
    <cellStyle name="Normal 129 2 2 4 5" xfId="14722"/>
    <cellStyle name="Normal 129 2 2 4 5 2" xfId="31100"/>
    <cellStyle name="Normal 129 2 2 4 6" xfId="5602"/>
    <cellStyle name="Normal 129 2 2 4 6 2" xfId="22011"/>
    <cellStyle name="Normal 129 2 2 4 7" xfId="18373"/>
    <cellStyle name="Normal 129 2 2 4 8" xfId="34740"/>
    <cellStyle name="Normal 129 2 2 5" xfId="2680"/>
    <cellStyle name="Normal 129 2 2 5 2" xfId="11837"/>
    <cellStyle name="Normal 129 2 2 5 2 2" xfId="28219"/>
    <cellStyle name="Normal 129 2 2 5 3" xfId="15478"/>
    <cellStyle name="Normal 129 2 2 5 3 2" xfId="31856"/>
    <cellStyle name="Normal 129 2 2 5 4" xfId="8198"/>
    <cellStyle name="Normal 129 2 2 5 4 2" xfId="24582"/>
    <cellStyle name="Normal 129 2 2 5 5" xfId="19129"/>
    <cellStyle name="Normal 129 2 2 6" xfId="6534"/>
    <cellStyle name="Normal 129 2 2 6 2" xfId="22918"/>
    <cellStyle name="Normal 129 2 2 7" xfId="10173"/>
    <cellStyle name="Normal 129 2 2 7 2" xfId="26555"/>
    <cellStyle name="Normal 129 2 2 8" xfId="13814"/>
    <cellStyle name="Normal 129 2 2 8 2" xfId="30192"/>
    <cellStyle name="Normal 129 2 2 9" xfId="4694"/>
    <cellStyle name="Normal 129 2 2 9 2" xfId="21103"/>
    <cellStyle name="Normal 129 2 3" xfId="1149"/>
    <cellStyle name="Normal 129 2 3 2" xfId="2063"/>
    <cellStyle name="Normal 129 2 3 2 2" xfId="3886"/>
    <cellStyle name="Normal 129 2 3 2 2 2" xfId="13041"/>
    <cellStyle name="Normal 129 2 3 2 2 2 2" xfId="29423"/>
    <cellStyle name="Normal 129 2 3 2 2 3" xfId="16682"/>
    <cellStyle name="Normal 129 2 3 2 2 3 2" xfId="33060"/>
    <cellStyle name="Normal 129 2 3 2 2 4" xfId="9402"/>
    <cellStyle name="Normal 129 2 3 2 2 4 2" xfId="25786"/>
    <cellStyle name="Normal 129 2 3 2 2 5" xfId="20333"/>
    <cellStyle name="Normal 129 2 3 2 3" xfId="7581"/>
    <cellStyle name="Normal 129 2 3 2 3 2" xfId="23965"/>
    <cellStyle name="Normal 129 2 3 2 4" xfId="11220"/>
    <cellStyle name="Normal 129 2 3 2 4 2" xfId="27602"/>
    <cellStyle name="Normal 129 2 3 2 5" xfId="14861"/>
    <cellStyle name="Normal 129 2 3 2 5 2" xfId="31239"/>
    <cellStyle name="Normal 129 2 3 2 6" xfId="5741"/>
    <cellStyle name="Normal 129 2 3 2 6 2" xfId="22150"/>
    <cellStyle name="Normal 129 2 3 2 7" xfId="18512"/>
    <cellStyle name="Normal 129 2 3 2 8" xfId="34879"/>
    <cellStyle name="Normal 129 2 3 3" xfId="2978"/>
    <cellStyle name="Normal 129 2 3 3 2" xfId="12133"/>
    <cellStyle name="Normal 129 2 3 3 2 2" xfId="28515"/>
    <cellStyle name="Normal 129 2 3 3 3" xfId="15774"/>
    <cellStyle name="Normal 129 2 3 3 3 2" xfId="32152"/>
    <cellStyle name="Normal 129 2 3 3 4" xfId="8494"/>
    <cellStyle name="Normal 129 2 3 3 4 2" xfId="24878"/>
    <cellStyle name="Normal 129 2 3 3 5" xfId="19425"/>
    <cellStyle name="Normal 129 2 3 4" xfId="6673"/>
    <cellStyle name="Normal 129 2 3 4 2" xfId="23057"/>
    <cellStyle name="Normal 129 2 3 5" xfId="10312"/>
    <cellStyle name="Normal 129 2 3 5 2" xfId="26694"/>
    <cellStyle name="Normal 129 2 3 6" xfId="13953"/>
    <cellStyle name="Normal 129 2 3 6 2" xfId="30331"/>
    <cellStyle name="Normal 129 2 3 7" xfId="4833"/>
    <cellStyle name="Normal 129 2 3 7 2" xfId="21242"/>
    <cellStyle name="Normal 129 2 3 8" xfId="17604"/>
    <cellStyle name="Normal 129 2 3 9" xfId="33971"/>
    <cellStyle name="Normal 129 2 4" xfId="1460"/>
    <cellStyle name="Normal 129 2 4 2" xfId="2374"/>
    <cellStyle name="Normal 129 2 4 2 2" xfId="4197"/>
    <cellStyle name="Normal 129 2 4 2 2 2" xfId="13352"/>
    <cellStyle name="Normal 129 2 4 2 2 2 2" xfId="29734"/>
    <cellStyle name="Normal 129 2 4 2 2 3" xfId="16993"/>
    <cellStyle name="Normal 129 2 4 2 2 3 2" xfId="33371"/>
    <cellStyle name="Normal 129 2 4 2 2 4" xfId="9713"/>
    <cellStyle name="Normal 129 2 4 2 2 4 2" xfId="26097"/>
    <cellStyle name="Normal 129 2 4 2 2 5" xfId="20644"/>
    <cellStyle name="Normal 129 2 4 2 3" xfId="7892"/>
    <cellStyle name="Normal 129 2 4 2 3 2" xfId="24276"/>
    <cellStyle name="Normal 129 2 4 2 4" xfId="11531"/>
    <cellStyle name="Normal 129 2 4 2 4 2" xfId="27913"/>
    <cellStyle name="Normal 129 2 4 2 5" xfId="15172"/>
    <cellStyle name="Normal 129 2 4 2 5 2" xfId="31550"/>
    <cellStyle name="Normal 129 2 4 2 6" xfId="6052"/>
    <cellStyle name="Normal 129 2 4 2 6 2" xfId="22461"/>
    <cellStyle name="Normal 129 2 4 2 7" xfId="18823"/>
    <cellStyle name="Normal 129 2 4 2 8" xfId="35190"/>
    <cellStyle name="Normal 129 2 4 3" xfId="3289"/>
    <cellStyle name="Normal 129 2 4 3 2" xfId="12444"/>
    <cellStyle name="Normal 129 2 4 3 2 2" xfId="28826"/>
    <cellStyle name="Normal 129 2 4 3 3" xfId="16085"/>
    <cellStyle name="Normal 129 2 4 3 3 2" xfId="32463"/>
    <cellStyle name="Normal 129 2 4 3 4" xfId="8805"/>
    <cellStyle name="Normal 129 2 4 3 4 2" xfId="25189"/>
    <cellStyle name="Normal 129 2 4 3 5" xfId="19736"/>
    <cellStyle name="Normal 129 2 4 4" xfId="6984"/>
    <cellStyle name="Normal 129 2 4 4 2" xfId="23368"/>
    <cellStyle name="Normal 129 2 4 5" xfId="10623"/>
    <cellStyle name="Normal 129 2 4 5 2" xfId="27005"/>
    <cellStyle name="Normal 129 2 4 6" xfId="14264"/>
    <cellStyle name="Normal 129 2 4 6 2" xfId="30642"/>
    <cellStyle name="Normal 129 2 4 7" xfId="5144"/>
    <cellStyle name="Normal 129 2 4 7 2" xfId="21553"/>
    <cellStyle name="Normal 129 2 4 8" xfId="17915"/>
    <cellStyle name="Normal 129 2 4 9" xfId="34282"/>
    <cellStyle name="Normal 129 2 5" xfId="1777"/>
    <cellStyle name="Normal 129 2 5 2" xfId="3600"/>
    <cellStyle name="Normal 129 2 5 2 2" xfId="12755"/>
    <cellStyle name="Normal 129 2 5 2 2 2" xfId="29137"/>
    <cellStyle name="Normal 129 2 5 2 3" xfId="16396"/>
    <cellStyle name="Normal 129 2 5 2 3 2" xfId="32774"/>
    <cellStyle name="Normal 129 2 5 2 4" xfId="9116"/>
    <cellStyle name="Normal 129 2 5 2 4 2" xfId="25500"/>
    <cellStyle name="Normal 129 2 5 2 5" xfId="20047"/>
    <cellStyle name="Normal 129 2 5 3" xfId="7295"/>
    <cellStyle name="Normal 129 2 5 3 2" xfId="23679"/>
    <cellStyle name="Normal 129 2 5 4" xfId="10934"/>
    <cellStyle name="Normal 129 2 5 4 2" xfId="27316"/>
    <cellStyle name="Normal 129 2 5 5" xfId="14575"/>
    <cellStyle name="Normal 129 2 5 5 2" xfId="30953"/>
    <cellStyle name="Normal 129 2 5 6" xfId="5455"/>
    <cellStyle name="Normal 129 2 5 6 2" xfId="21864"/>
    <cellStyle name="Normal 129 2 5 7" xfId="18226"/>
    <cellStyle name="Normal 129 2 5 8" xfId="34593"/>
    <cellStyle name="Normal 129 2 6" xfId="2679"/>
    <cellStyle name="Normal 129 2 6 2" xfId="11836"/>
    <cellStyle name="Normal 129 2 6 2 2" xfId="28218"/>
    <cellStyle name="Normal 129 2 6 3" xfId="15477"/>
    <cellStyle name="Normal 129 2 6 3 2" xfId="31855"/>
    <cellStyle name="Normal 129 2 6 4" xfId="8197"/>
    <cellStyle name="Normal 129 2 6 4 2" xfId="24581"/>
    <cellStyle name="Normal 129 2 6 5" xfId="19128"/>
    <cellStyle name="Normal 129 2 7" xfId="6387"/>
    <cellStyle name="Normal 129 2 7 2" xfId="22771"/>
    <cellStyle name="Normal 129 2 8" xfId="10026"/>
    <cellStyle name="Normal 129 2 8 2" xfId="26408"/>
    <cellStyle name="Normal 129 2 9" xfId="13667"/>
    <cellStyle name="Normal 129 2 9 2" xfId="30045"/>
    <cellStyle name="Normal 129 3" xfId="933"/>
    <cellStyle name="Normal 129 3 10" xfId="17391"/>
    <cellStyle name="Normal 129 3 11" xfId="33676"/>
    <cellStyle name="Normal 129 3 2" xfId="1151"/>
    <cellStyle name="Normal 129 3 2 2" xfId="2065"/>
    <cellStyle name="Normal 129 3 2 2 2" xfId="3888"/>
    <cellStyle name="Normal 129 3 2 2 2 2" xfId="13043"/>
    <cellStyle name="Normal 129 3 2 2 2 2 2" xfId="29425"/>
    <cellStyle name="Normal 129 3 2 2 2 3" xfId="16684"/>
    <cellStyle name="Normal 129 3 2 2 2 3 2" xfId="33062"/>
    <cellStyle name="Normal 129 3 2 2 2 4" xfId="9404"/>
    <cellStyle name="Normal 129 3 2 2 2 4 2" xfId="25788"/>
    <cellStyle name="Normal 129 3 2 2 2 5" xfId="20335"/>
    <cellStyle name="Normal 129 3 2 2 3" xfId="7583"/>
    <cellStyle name="Normal 129 3 2 2 3 2" xfId="23967"/>
    <cellStyle name="Normal 129 3 2 2 4" xfId="11222"/>
    <cellStyle name="Normal 129 3 2 2 4 2" xfId="27604"/>
    <cellStyle name="Normal 129 3 2 2 5" xfId="14863"/>
    <cellStyle name="Normal 129 3 2 2 5 2" xfId="31241"/>
    <cellStyle name="Normal 129 3 2 2 6" xfId="5743"/>
    <cellStyle name="Normal 129 3 2 2 6 2" xfId="22152"/>
    <cellStyle name="Normal 129 3 2 2 7" xfId="18514"/>
    <cellStyle name="Normal 129 3 2 2 8" xfId="34881"/>
    <cellStyle name="Normal 129 3 2 3" xfId="2980"/>
    <cellStyle name="Normal 129 3 2 3 2" xfId="12135"/>
    <cellStyle name="Normal 129 3 2 3 2 2" xfId="28517"/>
    <cellStyle name="Normal 129 3 2 3 3" xfId="15776"/>
    <cellStyle name="Normal 129 3 2 3 3 2" xfId="32154"/>
    <cellStyle name="Normal 129 3 2 3 4" xfId="8496"/>
    <cellStyle name="Normal 129 3 2 3 4 2" xfId="24880"/>
    <cellStyle name="Normal 129 3 2 3 5" xfId="19427"/>
    <cellStyle name="Normal 129 3 2 4" xfId="6675"/>
    <cellStyle name="Normal 129 3 2 4 2" xfId="23059"/>
    <cellStyle name="Normal 129 3 2 5" xfId="10314"/>
    <cellStyle name="Normal 129 3 2 5 2" xfId="26696"/>
    <cellStyle name="Normal 129 3 2 6" xfId="13955"/>
    <cellStyle name="Normal 129 3 2 6 2" xfId="30333"/>
    <cellStyle name="Normal 129 3 2 7" xfId="4835"/>
    <cellStyle name="Normal 129 3 2 7 2" xfId="21244"/>
    <cellStyle name="Normal 129 3 2 8" xfId="17606"/>
    <cellStyle name="Normal 129 3 2 9" xfId="33973"/>
    <cellStyle name="Normal 129 3 3" xfId="1462"/>
    <cellStyle name="Normal 129 3 3 2" xfId="2376"/>
    <cellStyle name="Normal 129 3 3 2 2" xfId="4199"/>
    <cellStyle name="Normal 129 3 3 2 2 2" xfId="13354"/>
    <cellStyle name="Normal 129 3 3 2 2 2 2" xfId="29736"/>
    <cellStyle name="Normal 129 3 3 2 2 3" xfId="16995"/>
    <cellStyle name="Normal 129 3 3 2 2 3 2" xfId="33373"/>
    <cellStyle name="Normal 129 3 3 2 2 4" xfId="9715"/>
    <cellStyle name="Normal 129 3 3 2 2 4 2" xfId="26099"/>
    <cellStyle name="Normal 129 3 3 2 2 5" xfId="20646"/>
    <cellStyle name="Normal 129 3 3 2 3" xfId="7894"/>
    <cellStyle name="Normal 129 3 3 2 3 2" xfId="24278"/>
    <cellStyle name="Normal 129 3 3 2 4" xfId="11533"/>
    <cellStyle name="Normal 129 3 3 2 4 2" xfId="27915"/>
    <cellStyle name="Normal 129 3 3 2 5" xfId="15174"/>
    <cellStyle name="Normal 129 3 3 2 5 2" xfId="31552"/>
    <cellStyle name="Normal 129 3 3 2 6" xfId="6054"/>
    <cellStyle name="Normal 129 3 3 2 6 2" xfId="22463"/>
    <cellStyle name="Normal 129 3 3 2 7" xfId="18825"/>
    <cellStyle name="Normal 129 3 3 2 8" xfId="35192"/>
    <cellStyle name="Normal 129 3 3 3" xfId="3291"/>
    <cellStyle name="Normal 129 3 3 3 2" xfId="12446"/>
    <cellStyle name="Normal 129 3 3 3 2 2" xfId="28828"/>
    <cellStyle name="Normal 129 3 3 3 3" xfId="16087"/>
    <cellStyle name="Normal 129 3 3 3 3 2" xfId="32465"/>
    <cellStyle name="Normal 129 3 3 3 4" xfId="8807"/>
    <cellStyle name="Normal 129 3 3 3 4 2" xfId="25191"/>
    <cellStyle name="Normal 129 3 3 3 5" xfId="19738"/>
    <cellStyle name="Normal 129 3 3 4" xfId="6986"/>
    <cellStyle name="Normal 129 3 3 4 2" xfId="23370"/>
    <cellStyle name="Normal 129 3 3 5" xfId="10625"/>
    <cellStyle name="Normal 129 3 3 5 2" xfId="27007"/>
    <cellStyle name="Normal 129 3 3 6" xfId="14266"/>
    <cellStyle name="Normal 129 3 3 6 2" xfId="30644"/>
    <cellStyle name="Normal 129 3 3 7" xfId="5146"/>
    <cellStyle name="Normal 129 3 3 7 2" xfId="21555"/>
    <cellStyle name="Normal 129 3 3 8" xfId="17917"/>
    <cellStyle name="Normal 129 3 3 9" xfId="34284"/>
    <cellStyle name="Normal 129 3 4" xfId="1850"/>
    <cellStyle name="Normal 129 3 4 2" xfId="3673"/>
    <cellStyle name="Normal 129 3 4 2 2" xfId="12828"/>
    <cellStyle name="Normal 129 3 4 2 2 2" xfId="29210"/>
    <cellStyle name="Normal 129 3 4 2 3" xfId="16469"/>
    <cellStyle name="Normal 129 3 4 2 3 2" xfId="32847"/>
    <cellStyle name="Normal 129 3 4 2 4" xfId="9189"/>
    <cellStyle name="Normal 129 3 4 2 4 2" xfId="25573"/>
    <cellStyle name="Normal 129 3 4 2 5" xfId="20120"/>
    <cellStyle name="Normal 129 3 4 3" xfId="7368"/>
    <cellStyle name="Normal 129 3 4 3 2" xfId="23752"/>
    <cellStyle name="Normal 129 3 4 4" xfId="11007"/>
    <cellStyle name="Normal 129 3 4 4 2" xfId="27389"/>
    <cellStyle name="Normal 129 3 4 5" xfId="14648"/>
    <cellStyle name="Normal 129 3 4 5 2" xfId="31026"/>
    <cellStyle name="Normal 129 3 4 6" xfId="5528"/>
    <cellStyle name="Normal 129 3 4 6 2" xfId="21937"/>
    <cellStyle name="Normal 129 3 4 7" xfId="18299"/>
    <cellStyle name="Normal 129 3 4 8" xfId="34666"/>
    <cellStyle name="Normal 129 3 5" xfId="2681"/>
    <cellStyle name="Normal 129 3 5 2" xfId="11838"/>
    <cellStyle name="Normal 129 3 5 2 2" xfId="28220"/>
    <cellStyle name="Normal 129 3 5 3" xfId="15479"/>
    <cellStyle name="Normal 129 3 5 3 2" xfId="31857"/>
    <cellStyle name="Normal 129 3 5 4" xfId="8199"/>
    <cellStyle name="Normal 129 3 5 4 2" xfId="24583"/>
    <cellStyle name="Normal 129 3 5 5" xfId="19130"/>
    <cellStyle name="Normal 129 3 6" xfId="6460"/>
    <cellStyle name="Normal 129 3 6 2" xfId="22844"/>
    <cellStyle name="Normal 129 3 7" xfId="10099"/>
    <cellStyle name="Normal 129 3 7 2" xfId="26481"/>
    <cellStyle name="Normal 129 3 8" xfId="13740"/>
    <cellStyle name="Normal 129 3 8 2" xfId="30118"/>
    <cellStyle name="Normal 129 3 9" xfId="4620"/>
    <cellStyle name="Normal 129 3 9 2" xfId="21029"/>
    <cellStyle name="Normal 129 4" xfId="1148"/>
    <cellStyle name="Normal 129 4 2" xfId="2062"/>
    <cellStyle name="Normal 129 4 2 2" xfId="3885"/>
    <cellStyle name="Normal 129 4 2 2 2" xfId="13040"/>
    <cellStyle name="Normal 129 4 2 2 2 2" xfId="29422"/>
    <cellStyle name="Normal 129 4 2 2 3" xfId="16681"/>
    <cellStyle name="Normal 129 4 2 2 3 2" xfId="33059"/>
    <cellStyle name="Normal 129 4 2 2 4" xfId="9401"/>
    <cellStyle name="Normal 129 4 2 2 4 2" xfId="25785"/>
    <cellStyle name="Normal 129 4 2 2 5" xfId="20332"/>
    <cellStyle name="Normal 129 4 2 3" xfId="7580"/>
    <cellStyle name="Normal 129 4 2 3 2" xfId="23964"/>
    <cellStyle name="Normal 129 4 2 4" xfId="11219"/>
    <cellStyle name="Normal 129 4 2 4 2" xfId="27601"/>
    <cellStyle name="Normal 129 4 2 5" xfId="14860"/>
    <cellStyle name="Normal 129 4 2 5 2" xfId="31238"/>
    <cellStyle name="Normal 129 4 2 6" xfId="5740"/>
    <cellStyle name="Normal 129 4 2 6 2" xfId="22149"/>
    <cellStyle name="Normal 129 4 2 7" xfId="18511"/>
    <cellStyle name="Normal 129 4 2 8" xfId="34878"/>
    <cellStyle name="Normal 129 4 3" xfId="2977"/>
    <cellStyle name="Normal 129 4 3 2" xfId="12132"/>
    <cellStyle name="Normal 129 4 3 2 2" xfId="28514"/>
    <cellStyle name="Normal 129 4 3 3" xfId="15773"/>
    <cellStyle name="Normal 129 4 3 3 2" xfId="32151"/>
    <cellStyle name="Normal 129 4 3 4" xfId="8493"/>
    <cellStyle name="Normal 129 4 3 4 2" xfId="24877"/>
    <cellStyle name="Normal 129 4 3 5" xfId="19424"/>
    <cellStyle name="Normal 129 4 4" xfId="6672"/>
    <cellStyle name="Normal 129 4 4 2" xfId="23056"/>
    <cellStyle name="Normal 129 4 5" xfId="10311"/>
    <cellStyle name="Normal 129 4 5 2" xfId="26693"/>
    <cellStyle name="Normal 129 4 6" xfId="13952"/>
    <cellStyle name="Normal 129 4 6 2" xfId="30330"/>
    <cellStyle name="Normal 129 4 7" xfId="4832"/>
    <cellStyle name="Normal 129 4 7 2" xfId="21241"/>
    <cellStyle name="Normal 129 4 8" xfId="17603"/>
    <cellStyle name="Normal 129 4 9" xfId="33970"/>
    <cellStyle name="Normal 129 5" xfId="1459"/>
    <cellStyle name="Normal 129 5 2" xfId="2373"/>
    <cellStyle name="Normal 129 5 2 2" xfId="4196"/>
    <cellStyle name="Normal 129 5 2 2 2" xfId="13351"/>
    <cellStyle name="Normal 129 5 2 2 2 2" xfId="29733"/>
    <cellStyle name="Normal 129 5 2 2 3" xfId="16992"/>
    <cellStyle name="Normal 129 5 2 2 3 2" xfId="33370"/>
    <cellStyle name="Normal 129 5 2 2 4" xfId="9712"/>
    <cellStyle name="Normal 129 5 2 2 4 2" xfId="26096"/>
    <cellStyle name="Normal 129 5 2 2 5" xfId="20643"/>
    <cellStyle name="Normal 129 5 2 3" xfId="7891"/>
    <cellStyle name="Normal 129 5 2 3 2" xfId="24275"/>
    <cellStyle name="Normal 129 5 2 4" xfId="11530"/>
    <cellStyle name="Normal 129 5 2 4 2" xfId="27912"/>
    <cellStyle name="Normal 129 5 2 5" xfId="15171"/>
    <cellStyle name="Normal 129 5 2 5 2" xfId="31549"/>
    <cellStyle name="Normal 129 5 2 6" xfId="6051"/>
    <cellStyle name="Normal 129 5 2 6 2" xfId="22460"/>
    <cellStyle name="Normal 129 5 2 7" xfId="18822"/>
    <cellStyle name="Normal 129 5 2 8" xfId="35189"/>
    <cellStyle name="Normal 129 5 3" xfId="3288"/>
    <cellStyle name="Normal 129 5 3 2" xfId="12443"/>
    <cellStyle name="Normal 129 5 3 2 2" xfId="28825"/>
    <cellStyle name="Normal 129 5 3 3" xfId="16084"/>
    <cellStyle name="Normal 129 5 3 3 2" xfId="32462"/>
    <cellStyle name="Normal 129 5 3 4" xfId="8804"/>
    <cellStyle name="Normal 129 5 3 4 2" xfId="25188"/>
    <cellStyle name="Normal 129 5 3 5" xfId="19735"/>
    <cellStyle name="Normal 129 5 4" xfId="6983"/>
    <cellStyle name="Normal 129 5 4 2" xfId="23367"/>
    <cellStyle name="Normal 129 5 5" xfId="10622"/>
    <cellStyle name="Normal 129 5 5 2" xfId="27004"/>
    <cellStyle name="Normal 129 5 6" xfId="14263"/>
    <cellStyle name="Normal 129 5 6 2" xfId="30641"/>
    <cellStyle name="Normal 129 5 7" xfId="5143"/>
    <cellStyle name="Normal 129 5 7 2" xfId="21552"/>
    <cellStyle name="Normal 129 5 8" xfId="17914"/>
    <cellStyle name="Normal 129 5 9" xfId="34281"/>
    <cellStyle name="Normal 129 6" xfId="1703"/>
    <cellStyle name="Normal 129 6 2" xfId="3526"/>
    <cellStyle name="Normal 129 6 2 2" xfId="12681"/>
    <cellStyle name="Normal 129 6 2 2 2" xfId="29063"/>
    <cellStyle name="Normal 129 6 2 3" xfId="16322"/>
    <cellStyle name="Normal 129 6 2 3 2" xfId="32700"/>
    <cellStyle name="Normal 129 6 2 4" xfId="9042"/>
    <cellStyle name="Normal 129 6 2 4 2" xfId="25426"/>
    <cellStyle name="Normal 129 6 2 5" xfId="19973"/>
    <cellStyle name="Normal 129 6 3" xfId="7221"/>
    <cellStyle name="Normal 129 6 3 2" xfId="23605"/>
    <cellStyle name="Normal 129 6 4" xfId="10860"/>
    <cellStyle name="Normal 129 6 4 2" xfId="27242"/>
    <cellStyle name="Normal 129 6 5" xfId="14501"/>
    <cellStyle name="Normal 129 6 5 2" xfId="30879"/>
    <cellStyle name="Normal 129 6 6" xfId="5381"/>
    <cellStyle name="Normal 129 6 6 2" xfId="21790"/>
    <cellStyle name="Normal 129 6 7" xfId="18152"/>
    <cellStyle name="Normal 129 6 8" xfId="34519"/>
    <cellStyle name="Normal 129 7" xfId="2678"/>
    <cellStyle name="Normal 129 7 2" xfId="11835"/>
    <cellStyle name="Normal 129 7 2 2" xfId="28217"/>
    <cellStyle name="Normal 129 7 3" xfId="15476"/>
    <cellStyle name="Normal 129 7 3 2" xfId="31854"/>
    <cellStyle name="Normal 129 7 4" xfId="8196"/>
    <cellStyle name="Normal 129 7 4 2" xfId="24580"/>
    <cellStyle name="Normal 129 7 5" xfId="19127"/>
    <cellStyle name="Normal 129 8" xfId="6313"/>
    <cellStyle name="Normal 129 8 2" xfId="22697"/>
    <cellStyle name="Normal 129 9" xfId="9952"/>
    <cellStyle name="Normal 129 9 2" xfId="26334"/>
    <cellStyle name="Normal 13" xfId="291"/>
    <cellStyle name="Normal 13 2" xfId="292"/>
    <cellStyle name="Normal 13 2 2" xfId="293"/>
    <cellStyle name="Normal 13 2 2 2" xfId="294"/>
    <cellStyle name="Normal 13 2 3" xfId="295"/>
    <cellStyle name="Normal 13 3" xfId="296"/>
    <cellStyle name="Normal 13 3 2" xfId="297"/>
    <cellStyle name="Normal 13 4" xfId="298"/>
    <cellStyle name="Normal 13 4 2" xfId="299"/>
    <cellStyle name="Normal 13 5" xfId="300"/>
    <cellStyle name="Normal 13 5 2" xfId="301"/>
    <cellStyle name="Normal 13 6" xfId="302"/>
    <cellStyle name="Normal 13 6 2" xfId="303"/>
    <cellStyle name="Normal 13 7" xfId="304"/>
    <cellStyle name="Normal 130" xfId="678"/>
    <cellStyle name="Normal 130 10" xfId="13594"/>
    <cellStyle name="Normal 130 10 2" xfId="29972"/>
    <cellStyle name="Normal 130 11" xfId="4474"/>
    <cellStyle name="Normal 130 11 2" xfId="20883"/>
    <cellStyle name="Normal 130 12" xfId="17244"/>
    <cellStyle name="Normal 130 13" xfId="33677"/>
    <cellStyle name="Normal 130 2" xfId="855"/>
    <cellStyle name="Normal 130 2 10" xfId="4548"/>
    <cellStyle name="Normal 130 2 10 2" xfId="20957"/>
    <cellStyle name="Normal 130 2 11" xfId="17319"/>
    <cellStyle name="Normal 130 2 12" xfId="33678"/>
    <cellStyle name="Normal 130 2 2" xfId="1008"/>
    <cellStyle name="Normal 130 2 2 10" xfId="17466"/>
    <cellStyle name="Normal 130 2 2 11" xfId="33679"/>
    <cellStyle name="Normal 130 2 2 2" xfId="1154"/>
    <cellStyle name="Normal 130 2 2 2 2" xfId="2068"/>
    <cellStyle name="Normal 130 2 2 2 2 2" xfId="3891"/>
    <cellStyle name="Normal 130 2 2 2 2 2 2" xfId="13046"/>
    <cellStyle name="Normal 130 2 2 2 2 2 2 2" xfId="29428"/>
    <cellStyle name="Normal 130 2 2 2 2 2 3" xfId="16687"/>
    <cellStyle name="Normal 130 2 2 2 2 2 3 2" xfId="33065"/>
    <cellStyle name="Normal 130 2 2 2 2 2 4" xfId="9407"/>
    <cellStyle name="Normal 130 2 2 2 2 2 4 2" xfId="25791"/>
    <cellStyle name="Normal 130 2 2 2 2 2 5" xfId="20338"/>
    <cellStyle name="Normal 130 2 2 2 2 3" xfId="7586"/>
    <cellStyle name="Normal 130 2 2 2 2 3 2" xfId="23970"/>
    <cellStyle name="Normal 130 2 2 2 2 4" xfId="11225"/>
    <cellStyle name="Normal 130 2 2 2 2 4 2" xfId="27607"/>
    <cellStyle name="Normal 130 2 2 2 2 5" xfId="14866"/>
    <cellStyle name="Normal 130 2 2 2 2 5 2" xfId="31244"/>
    <cellStyle name="Normal 130 2 2 2 2 6" xfId="5746"/>
    <cellStyle name="Normal 130 2 2 2 2 6 2" xfId="22155"/>
    <cellStyle name="Normal 130 2 2 2 2 7" xfId="18517"/>
    <cellStyle name="Normal 130 2 2 2 2 8" xfId="34884"/>
    <cellStyle name="Normal 130 2 2 2 3" xfId="2983"/>
    <cellStyle name="Normal 130 2 2 2 3 2" xfId="12138"/>
    <cellStyle name="Normal 130 2 2 2 3 2 2" xfId="28520"/>
    <cellStyle name="Normal 130 2 2 2 3 3" xfId="15779"/>
    <cellStyle name="Normal 130 2 2 2 3 3 2" xfId="32157"/>
    <cellStyle name="Normal 130 2 2 2 3 4" xfId="8499"/>
    <cellStyle name="Normal 130 2 2 2 3 4 2" xfId="24883"/>
    <cellStyle name="Normal 130 2 2 2 3 5" xfId="19430"/>
    <cellStyle name="Normal 130 2 2 2 4" xfId="6678"/>
    <cellStyle name="Normal 130 2 2 2 4 2" xfId="23062"/>
    <cellStyle name="Normal 130 2 2 2 5" xfId="10317"/>
    <cellStyle name="Normal 130 2 2 2 5 2" xfId="26699"/>
    <cellStyle name="Normal 130 2 2 2 6" xfId="13958"/>
    <cellStyle name="Normal 130 2 2 2 6 2" xfId="30336"/>
    <cellStyle name="Normal 130 2 2 2 7" xfId="4838"/>
    <cellStyle name="Normal 130 2 2 2 7 2" xfId="21247"/>
    <cellStyle name="Normal 130 2 2 2 8" xfId="17609"/>
    <cellStyle name="Normal 130 2 2 2 9" xfId="33976"/>
    <cellStyle name="Normal 130 2 2 3" xfId="1465"/>
    <cellStyle name="Normal 130 2 2 3 2" xfId="2379"/>
    <cellStyle name="Normal 130 2 2 3 2 2" xfId="4202"/>
    <cellStyle name="Normal 130 2 2 3 2 2 2" xfId="13357"/>
    <cellStyle name="Normal 130 2 2 3 2 2 2 2" xfId="29739"/>
    <cellStyle name="Normal 130 2 2 3 2 2 3" xfId="16998"/>
    <cellStyle name="Normal 130 2 2 3 2 2 3 2" xfId="33376"/>
    <cellStyle name="Normal 130 2 2 3 2 2 4" xfId="9718"/>
    <cellStyle name="Normal 130 2 2 3 2 2 4 2" xfId="26102"/>
    <cellStyle name="Normal 130 2 2 3 2 2 5" xfId="20649"/>
    <cellStyle name="Normal 130 2 2 3 2 3" xfId="7897"/>
    <cellStyle name="Normal 130 2 2 3 2 3 2" xfId="24281"/>
    <cellStyle name="Normal 130 2 2 3 2 4" xfId="11536"/>
    <cellStyle name="Normal 130 2 2 3 2 4 2" xfId="27918"/>
    <cellStyle name="Normal 130 2 2 3 2 5" xfId="15177"/>
    <cellStyle name="Normal 130 2 2 3 2 5 2" xfId="31555"/>
    <cellStyle name="Normal 130 2 2 3 2 6" xfId="6057"/>
    <cellStyle name="Normal 130 2 2 3 2 6 2" xfId="22466"/>
    <cellStyle name="Normal 130 2 2 3 2 7" xfId="18828"/>
    <cellStyle name="Normal 130 2 2 3 2 8" xfId="35195"/>
    <cellStyle name="Normal 130 2 2 3 3" xfId="3294"/>
    <cellStyle name="Normal 130 2 2 3 3 2" xfId="12449"/>
    <cellStyle name="Normal 130 2 2 3 3 2 2" xfId="28831"/>
    <cellStyle name="Normal 130 2 2 3 3 3" xfId="16090"/>
    <cellStyle name="Normal 130 2 2 3 3 3 2" xfId="32468"/>
    <cellStyle name="Normal 130 2 2 3 3 4" xfId="8810"/>
    <cellStyle name="Normal 130 2 2 3 3 4 2" xfId="25194"/>
    <cellStyle name="Normal 130 2 2 3 3 5" xfId="19741"/>
    <cellStyle name="Normal 130 2 2 3 4" xfId="6989"/>
    <cellStyle name="Normal 130 2 2 3 4 2" xfId="23373"/>
    <cellStyle name="Normal 130 2 2 3 5" xfId="10628"/>
    <cellStyle name="Normal 130 2 2 3 5 2" xfId="27010"/>
    <cellStyle name="Normal 130 2 2 3 6" xfId="14269"/>
    <cellStyle name="Normal 130 2 2 3 6 2" xfId="30647"/>
    <cellStyle name="Normal 130 2 2 3 7" xfId="5149"/>
    <cellStyle name="Normal 130 2 2 3 7 2" xfId="21558"/>
    <cellStyle name="Normal 130 2 2 3 8" xfId="17920"/>
    <cellStyle name="Normal 130 2 2 3 9" xfId="34287"/>
    <cellStyle name="Normal 130 2 2 4" xfId="1925"/>
    <cellStyle name="Normal 130 2 2 4 2" xfId="3748"/>
    <cellStyle name="Normal 130 2 2 4 2 2" xfId="12903"/>
    <cellStyle name="Normal 130 2 2 4 2 2 2" xfId="29285"/>
    <cellStyle name="Normal 130 2 2 4 2 3" xfId="16544"/>
    <cellStyle name="Normal 130 2 2 4 2 3 2" xfId="32922"/>
    <cellStyle name="Normal 130 2 2 4 2 4" xfId="9264"/>
    <cellStyle name="Normal 130 2 2 4 2 4 2" xfId="25648"/>
    <cellStyle name="Normal 130 2 2 4 2 5" xfId="20195"/>
    <cellStyle name="Normal 130 2 2 4 3" xfId="7443"/>
    <cellStyle name="Normal 130 2 2 4 3 2" xfId="23827"/>
    <cellStyle name="Normal 130 2 2 4 4" xfId="11082"/>
    <cellStyle name="Normal 130 2 2 4 4 2" xfId="27464"/>
    <cellStyle name="Normal 130 2 2 4 5" xfId="14723"/>
    <cellStyle name="Normal 130 2 2 4 5 2" xfId="31101"/>
    <cellStyle name="Normal 130 2 2 4 6" xfId="5603"/>
    <cellStyle name="Normal 130 2 2 4 6 2" xfId="22012"/>
    <cellStyle name="Normal 130 2 2 4 7" xfId="18374"/>
    <cellStyle name="Normal 130 2 2 4 8" xfId="34741"/>
    <cellStyle name="Normal 130 2 2 5" xfId="2684"/>
    <cellStyle name="Normal 130 2 2 5 2" xfId="11841"/>
    <cellStyle name="Normal 130 2 2 5 2 2" xfId="28223"/>
    <cellStyle name="Normal 130 2 2 5 3" xfId="15482"/>
    <cellStyle name="Normal 130 2 2 5 3 2" xfId="31860"/>
    <cellStyle name="Normal 130 2 2 5 4" xfId="8202"/>
    <cellStyle name="Normal 130 2 2 5 4 2" xfId="24586"/>
    <cellStyle name="Normal 130 2 2 5 5" xfId="19133"/>
    <cellStyle name="Normal 130 2 2 6" xfId="6535"/>
    <cellStyle name="Normal 130 2 2 6 2" xfId="22919"/>
    <cellStyle name="Normal 130 2 2 7" xfId="10174"/>
    <cellStyle name="Normal 130 2 2 7 2" xfId="26556"/>
    <cellStyle name="Normal 130 2 2 8" xfId="13815"/>
    <cellStyle name="Normal 130 2 2 8 2" xfId="30193"/>
    <cellStyle name="Normal 130 2 2 9" xfId="4695"/>
    <cellStyle name="Normal 130 2 2 9 2" xfId="21104"/>
    <cellStyle name="Normal 130 2 3" xfId="1153"/>
    <cellStyle name="Normal 130 2 3 2" xfId="2067"/>
    <cellStyle name="Normal 130 2 3 2 2" xfId="3890"/>
    <cellStyle name="Normal 130 2 3 2 2 2" xfId="13045"/>
    <cellStyle name="Normal 130 2 3 2 2 2 2" xfId="29427"/>
    <cellStyle name="Normal 130 2 3 2 2 3" xfId="16686"/>
    <cellStyle name="Normal 130 2 3 2 2 3 2" xfId="33064"/>
    <cellStyle name="Normal 130 2 3 2 2 4" xfId="9406"/>
    <cellStyle name="Normal 130 2 3 2 2 4 2" xfId="25790"/>
    <cellStyle name="Normal 130 2 3 2 2 5" xfId="20337"/>
    <cellStyle name="Normal 130 2 3 2 3" xfId="7585"/>
    <cellStyle name="Normal 130 2 3 2 3 2" xfId="23969"/>
    <cellStyle name="Normal 130 2 3 2 4" xfId="11224"/>
    <cellStyle name="Normal 130 2 3 2 4 2" xfId="27606"/>
    <cellStyle name="Normal 130 2 3 2 5" xfId="14865"/>
    <cellStyle name="Normal 130 2 3 2 5 2" xfId="31243"/>
    <cellStyle name="Normal 130 2 3 2 6" xfId="5745"/>
    <cellStyle name="Normal 130 2 3 2 6 2" xfId="22154"/>
    <cellStyle name="Normal 130 2 3 2 7" xfId="18516"/>
    <cellStyle name="Normal 130 2 3 2 8" xfId="34883"/>
    <cellStyle name="Normal 130 2 3 3" xfId="2982"/>
    <cellStyle name="Normal 130 2 3 3 2" xfId="12137"/>
    <cellStyle name="Normal 130 2 3 3 2 2" xfId="28519"/>
    <cellStyle name="Normal 130 2 3 3 3" xfId="15778"/>
    <cellStyle name="Normal 130 2 3 3 3 2" xfId="32156"/>
    <cellStyle name="Normal 130 2 3 3 4" xfId="8498"/>
    <cellStyle name="Normal 130 2 3 3 4 2" xfId="24882"/>
    <cellStyle name="Normal 130 2 3 3 5" xfId="19429"/>
    <cellStyle name="Normal 130 2 3 4" xfId="6677"/>
    <cellStyle name="Normal 130 2 3 4 2" xfId="23061"/>
    <cellStyle name="Normal 130 2 3 5" xfId="10316"/>
    <cellStyle name="Normal 130 2 3 5 2" xfId="26698"/>
    <cellStyle name="Normal 130 2 3 6" xfId="13957"/>
    <cellStyle name="Normal 130 2 3 6 2" xfId="30335"/>
    <cellStyle name="Normal 130 2 3 7" xfId="4837"/>
    <cellStyle name="Normal 130 2 3 7 2" xfId="21246"/>
    <cellStyle name="Normal 130 2 3 8" xfId="17608"/>
    <cellStyle name="Normal 130 2 3 9" xfId="33975"/>
    <cellStyle name="Normal 130 2 4" xfId="1464"/>
    <cellStyle name="Normal 130 2 4 2" xfId="2378"/>
    <cellStyle name="Normal 130 2 4 2 2" xfId="4201"/>
    <cellStyle name="Normal 130 2 4 2 2 2" xfId="13356"/>
    <cellStyle name="Normal 130 2 4 2 2 2 2" xfId="29738"/>
    <cellStyle name="Normal 130 2 4 2 2 3" xfId="16997"/>
    <cellStyle name="Normal 130 2 4 2 2 3 2" xfId="33375"/>
    <cellStyle name="Normal 130 2 4 2 2 4" xfId="9717"/>
    <cellStyle name="Normal 130 2 4 2 2 4 2" xfId="26101"/>
    <cellStyle name="Normal 130 2 4 2 2 5" xfId="20648"/>
    <cellStyle name="Normal 130 2 4 2 3" xfId="7896"/>
    <cellStyle name="Normal 130 2 4 2 3 2" xfId="24280"/>
    <cellStyle name="Normal 130 2 4 2 4" xfId="11535"/>
    <cellStyle name="Normal 130 2 4 2 4 2" xfId="27917"/>
    <cellStyle name="Normal 130 2 4 2 5" xfId="15176"/>
    <cellStyle name="Normal 130 2 4 2 5 2" xfId="31554"/>
    <cellStyle name="Normal 130 2 4 2 6" xfId="6056"/>
    <cellStyle name="Normal 130 2 4 2 6 2" xfId="22465"/>
    <cellStyle name="Normal 130 2 4 2 7" xfId="18827"/>
    <cellStyle name="Normal 130 2 4 2 8" xfId="35194"/>
    <cellStyle name="Normal 130 2 4 3" xfId="3293"/>
    <cellStyle name="Normal 130 2 4 3 2" xfId="12448"/>
    <cellStyle name="Normal 130 2 4 3 2 2" xfId="28830"/>
    <cellStyle name="Normal 130 2 4 3 3" xfId="16089"/>
    <cellStyle name="Normal 130 2 4 3 3 2" xfId="32467"/>
    <cellStyle name="Normal 130 2 4 3 4" xfId="8809"/>
    <cellStyle name="Normal 130 2 4 3 4 2" xfId="25193"/>
    <cellStyle name="Normal 130 2 4 3 5" xfId="19740"/>
    <cellStyle name="Normal 130 2 4 4" xfId="6988"/>
    <cellStyle name="Normal 130 2 4 4 2" xfId="23372"/>
    <cellStyle name="Normal 130 2 4 5" xfId="10627"/>
    <cellStyle name="Normal 130 2 4 5 2" xfId="27009"/>
    <cellStyle name="Normal 130 2 4 6" xfId="14268"/>
    <cellStyle name="Normal 130 2 4 6 2" xfId="30646"/>
    <cellStyle name="Normal 130 2 4 7" xfId="5148"/>
    <cellStyle name="Normal 130 2 4 7 2" xfId="21557"/>
    <cellStyle name="Normal 130 2 4 8" xfId="17919"/>
    <cellStyle name="Normal 130 2 4 9" xfId="34286"/>
    <cellStyle name="Normal 130 2 5" xfId="1778"/>
    <cellStyle name="Normal 130 2 5 2" xfId="3601"/>
    <cellStyle name="Normal 130 2 5 2 2" xfId="12756"/>
    <cellStyle name="Normal 130 2 5 2 2 2" xfId="29138"/>
    <cellStyle name="Normal 130 2 5 2 3" xfId="16397"/>
    <cellStyle name="Normal 130 2 5 2 3 2" xfId="32775"/>
    <cellStyle name="Normal 130 2 5 2 4" xfId="9117"/>
    <cellStyle name="Normal 130 2 5 2 4 2" xfId="25501"/>
    <cellStyle name="Normal 130 2 5 2 5" xfId="20048"/>
    <cellStyle name="Normal 130 2 5 3" xfId="7296"/>
    <cellStyle name="Normal 130 2 5 3 2" xfId="23680"/>
    <cellStyle name="Normal 130 2 5 4" xfId="10935"/>
    <cellStyle name="Normal 130 2 5 4 2" xfId="27317"/>
    <cellStyle name="Normal 130 2 5 5" xfId="14576"/>
    <cellStyle name="Normal 130 2 5 5 2" xfId="30954"/>
    <cellStyle name="Normal 130 2 5 6" xfId="5456"/>
    <cellStyle name="Normal 130 2 5 6 2" xfId="21865"/>
    <cellStyle name="Normal 130 2 5 7" xfId="18227"/>
    <cellStyle name="Normal 130 2 5 8" xfId="34594"/>
    <cellStyle name="Normal 130 2 6" xfId="2683"/>
    <cellStyle name="Normal 130 2 6 2" xfId="11840"/>
    <cellStyle name="Normal 130 2 6 2 2" xfId="28222"/>
    <cellStyle name="Normal 130 2 6 3" xfId="15481"/>
    <cellStyle name="Normal 130 2 6 3 2" xfId="31859"/>
    <cellStyle name="Normal 130 2 6 4" xfId="8201"/>
    <cellStyle name="Normal 130 2 6 4 2" xfId="24585"/>
    <cellStyle name="Normal 130 2 6 5" xfId="19132"/>
    <cellStyle name="Normal 130 2 7" xfId="6388"/>
    <cellStyle name="Normal 130 2 7 2" xfId="22772"/>
    <cellStyle name="Normal 130 2 8" xfId="10027"/>
    <cellStyle name="Normal 130 2 8 2" xfId="26409"/>
    <cellStyle name="Normal 130 2 9" xfId="13668"/>
    <cellStyle name="Normal 130 2 9 2" xfId="30046"/>
    <cellStyle name="Normal 130 3" xfId="934"/>
    <cellStyle name="Normal 130 3 10" xfId="17392"/>
    <cellStyle name="Normal 130 3 11" xfId="33680"/>
    <cellStyle name="Normal 130 3 2" xfId="1155"/>
    <cellStyle name="Normal 130 3 2 2" xfId="2069"/>
    <cellStyle name="Normal 130 3 2 2 2" xfId="3892"/>
    <cellStyle name="Normal 130 3 2 2 2 2" xfId="13047"/>
    <cellStyle name="Normal 130 3 2 2 2 2 2" xfId="29429"/>
    <cellStyle name="Normal 130 3 2 2 2 3" xfId="16688"/>
    <cellStyle name="Normal 130 3 2 2 2 3 2" xfId="33066"/>
    <cellStyle name="Normal 130 3 2 2 2 4" xfId="9408"/>
    <cellStyle name="Normal 130 3 2 2 2 4 2" xfId="25792"/>
    <cellStyle name="Normal 130 3 2 2 2 5" xfId="20339"/>
    <cellStyle name="Normal 130 3 2 2 3" xfId="7587"/>
    <cellStyle name="Normal 130 3 2 2 3 2" xfId="23971"/>
    <cellStyle name="Normal 130 3 2 2 4" xfId="11226"/>
    <cellStyle name="Normal 130 3 2 2 4 2" xfId="27608"/>
    <cellStyle name="Normal 130 3 2 2 5" xfId="14867"/>
    <cellStyle name="Normal 130 3 2 2 5 2" xfId="31245"/>
    <cellStyle name="Normal 130 3 2 2 6" xfId="5747"/>
    <cellStyle name="Normal 130 3 2 2 6 2" xfId="22156"/>
    <cellStyle name="Normal 130 3 2 2 7" xfId="18518"/>
    <cellStyle name="Normal 130 3 2 2 8" xfId="34885"/>
    <cellStyle name="Normal 130 3 2 3" xfId="2984"/>
    <cellStyle name="Normal 130 3 2 3 2" xfId="12139"/>
    <cellStyle name="Normal 130 3 2 3 2 2" xfId="28521"/>
    <cellStyle name="Normal 130 3 2 3 3" xfId="15780"/>
    <cellStyle name="Normal 130 3 2 3 3 2" xfId="32158"/>
    <cellStyle name="Normal 130 3 2 3 4" xfId="8500"/>
    <cellStyle name="Normal 130 3 2 3 4 2" xfId="24884"/>
    <cellStyle name="Normal 130 3 2 3 5" xfId="19431"/>
    <cellStyle name="Normal 130 3 2 4" xfId="6679"/>
    <cellStyle name="Normal 130 3 2 4 2" xfId="23063"/>
    <cellStyle name="Normal 130 3 2 5" xfId="10318"/>
    <cellStyle name="Normal 130 3 2 5 2" xfId="26700"/>
    <cellStyle name="Normal 130 3 2 6" xfId="13959"/>
    <cellStyle name="Normal 130 3 2 6 2" xfId="30337"/>
    <cellStyle name="Normal 130 3 2 7" xfId="4839"/>
    <cellStyle name="Normal 130 3 2 7 2" xfId="21248"/>
    <cellStyle name="Normal 130 3 2 8" xfId="17610"/>
    <cellStyle name="Normal 130 3 2 9" xfId="33977"/>
    <cellStyle name="Normal 130 3 3" xfId="1466"/>
    <cellStyle name="Normal 130 3 3 2" xfId="2380"/>
    <cellStyle name="Normal 130 3 3 2 2" xfId="4203"/>
    <cellStyle name="Normal 130 3 3 2 2 2" xfId="13358"/>
    <cellStyle name="Normal 130 3 3 2 2 2 2" xfId="29740"/>
    <cellStyle name="Normal 130 3 3 2 2 3" xfId="16999"/>
    <cellStyle name="Normal 130 3 3 2 2 3 2" xfId="33377"/>
    <cellStyle name="Normal 130 3 3 2 2 4" xfId="9719"/>
    <cellStyle name="Normal 130 3 3 2 2 4 2" xfId="26103"/>
    <cellStyle name="Normal 130 3 3 2 2 5" xfId="20650"/>
    <cellStyle name="Normal 130 3 3 2 3" xfId="7898"/>
    <cellStyle name="Normal 130 3 3 2 3 2" xfId="24282"/>
    <cellStyle name="Normal 130 3 3 2 4" xfId="11537"/>
    <cellStyle name="Normal 130 3 3 2 4 2" xfId="27919"/>
    <cellStyle name="Normal 130 3 3 2 5" xfId="15178"/>
    <cellStyle name="Normal 130 3 3 2 5 2" xfId="31556"/>
    <cellStyle name="Normal 130 3 3 2 6" xfId="6058"/>
    <cellStyle name="Normal 130 3 3 2 6 2" xfId="22467"/>
    <cellStyle name="Normal 130 3 3 2 7" xfId="18829"/>
    <cellStyle name="Normal 130 3 3 2 8" xfId="35196"/>
    <cellStyle name="Normal 130 3 3 3" xfId="3295"/>
    <cellStyle name="Normal 130 3 3 3 2" xfId="12450"/>
    <cellStyle name="Normal 130 3 3 3 2 2" xfId="28832"/>
    <cellStyle name="Normal 130 3 3 3 3" xfId="16091"/>
    <cellStyle name="Normal 130 3 3 3 3 2" xfId="32469"/>
    <cellStyle name="Normal 130 3 3 3 4" xfId="8811"/>
    <cellStyle name="Normal 130 3 3 3 4 2" xfId="25195"/>
    <cellStyle name="Normal 130 3 3 3 5" xfId="19742"/>
    <cellStyle name="Normal 130 3 3 4" xfId="6990"/>
    <cellStyle name="Normal 130 3 3 4 2" xfId="23374"/>
    <cellStyle name="Normal 130 3 3 5" xfId="10629"/>
    <cellStyle name="Normal 130 3 3 5 2" xfId="27011"/>
    <cellStyle name="Normal 130 3 3 6" xfId="14270"/>
    <cellStyle name="Normal 130 3 3 6 2" xfId="30648"/>
    <cellStyle name="Normal 130 3 3 7" xfId="5150"/>
    <cellStyle name="Normal 130 3 3 7 2" xfId="21559"/>
    <cellStyle name="Normal 130 3 3 8" xfId="17921"/>
    <cellStyle name="Normal 130 3 3 9" xfId="34288"/>
    <cellStyle name="Normal 130 3 4" xfId="1851"/>
    <cellStyle name="Normal 130 3 4 2" xfId="3674"/>
    <cellStyle name="Normal 130 3 4 2 2" xfId="12829"/>
    <cellStyle name="Normal 130 3 4 2 2 2" xfId="29211"/>
    <cellStyle name="Normal 130 3 4 2 3" xfId="16470"/>
    <cellStyle name="Normal 130 3 4 2 3 2" xfId="32848"/>
    <cellStyle name="Normal 130 3 4 2 4" xfId="9190"/>
    <cellStyle name="Normal 130 3 4 2 4 2" xfId="25574"/>
    <cellStyle name="Normal 130 3 4 2 5" xfId="20121"/>
    <cellStyle name="Normal 130 3 4 3" xfId="7369"/>
    <cellStyle name="Normal 130 3 4 3 2" xfId="23753"/>
    <cellStyle name="Normal 130 3 4 4" xfId="11008"/>
    <cellStyle name="Normal 130 3 4 4 2" xfId="27390"/>
    <cellStyle name="Normal 130 3 4 5" xfId="14649"/>
    <cellStyle name="Normal 130 3 4 5 2" xfId="31027"/>
    <cellStyle name="Normal 130 3 4 6" xfId="5529"/>
    <cellStyle name="Normal 130 3 4 6 2" xfId="21938"/>
    <cellStyle name="Normal 130 3 4 7" xfId="18300"/>
    <cellStyle name="Normal 130 3 4 8" xfId="34667"/>
    <cellStyle name="Normal 130 3 5" xfId="2685"/>
    <cellStyle name="Normal 130 3 5 2" xfId="11842"/>
    <cellStyle name="Normal 130 3 5 2 2" xfId="28224"/>
    <cellStyle name="Normal 130 3 5 3" xfId="15483"/>
    <cellStyle name="Normal 130 3 5 3 2" xfId="31861"/>
    <cellStyle name="Normal 130 3 5 4" xfId="8203"/>
    <cellStyle name="Normal 130 3 5 4 2" xfId="24587"/>
    <cellStyle name="Normal 130 3 5 5" xfId="19134"/>
    <cellStyle name="Normal 130 3 6" xfId="6461"/>
    <cellStyle name="Normal 130 3 6 2" xfId="22845"/>
    <cellStyle name="Normal 130 3 7" xfId="10100"/>
    <cellStyle name="Normal 130 3 7 2" xfId="26482"/>
    <cellStyle name="Normal 130 3 8" xfId="13741"/>
    <cellStyle name="Normal 130 3 8 2" xfId="30119"/>
    <cellStyle name="Normal 130 3 9" xfId="4621"/>
    <cellStyle name="Normal 130 3 9 2" xfId="21030"/>
    <cellStyle name="Normal 130 4" xfId="1152"/>
    <cellStyle name="Normal 130 4 2" xfId="2066"/>
    <cellStyle name="Normal 130 4 2 2" xfId="3889"/>
    <cellStyle name="Normal 130 4 2 2 2" xfId="13044"/>
    <cellStyle name="Normal 130 4 2 2 2 2" xfId="29426"/>
    <cellStyle name="Normal 130 4 2 2 3" xfId="16685"/>
    <cellStyle name="Normal 130 4 2 2 3 2" xfId="33063"/>
    <cellStyle name="Normal 130 4 2 2 4" xfId="9405"/>
    <cellStyle name="Normal 130 4 2 2 4 2" xfId="25789"/>
    <cellStyle name="Normal 130 4 2 2 5" xfId="20336"/>
    <cellStyle name="Normal 130 4 2 3" xfId="7584"/>
    <cellStyle name="Normal 130 4 2 3 2" xfId="23968"/>
    <cellStyle name="Normal 130 4 2 4" xfId="11223"/>
    <cellStyle name="Normal 130 4 2 4 2" xfId="27605"/>
    <cellStyle name="Normal 130 4 2 5" xfId="14864"/>
    <cellStyle name="Normal 130 4 2 5 2" xfId="31242"/>
    <cellStyle name="Normal 130 4 2 6" xfId="5744"/>
    <cellStyle name="Normal 130 4 2 6 2" xfId="22153"/>
    <cellStyle name="Normal 130 4 2 7" xfId="18515"/>
    <cellStyle name="Normal 130 4 2 8" xfId="34882"/>
    <cellStyle name="Normal 130 4 3" xfId="2981"/>
    <cellStyle name="Normal 130 4 3 2" xfId="12136"/>
    <cellStyle name="Normal 130 4 3 2 2" xfId="28518"/>
    <cellStyle name="Normal 130 4 3 3" xfId="15777"/>
    <cellStyle name="Normal 130 4 3 3 2" xfId="32155"/>
    <cellStyle name="Normal 130 4 3 4" xfId="8497"/>
    <cellStyle name="Normal 130 4 3 4 2" xfId="24881"/>
    <cellStyle name="Normal 130 4 3 5" xfId="19428"/>
    <cellStyle name="Normal 130 4 4" xfId="6676"/>
    <cellStyle name="Normal 130 4 4 2" xfId="23060"/>
    <cellStyle name="Normal 130 4 5" xfId="10315"/>
    <cellStyle name="Normal 130 4 5 2" xfId="26697"/>
    <cellStyle name="Normal 130 4 6" xfId="13956"/>
    <cellStyle name="Normal 130 4 6 2" xfId="30334"/>
    <cellStyle name="Normal 130 4 7" xfId="4836"/>
    <cellStyle name="Normal 130 4 7 2" xfId="21245"/>
    <cellStyle name="Normal 130 4 8" xfId="17607"/>
    <cellStyle name="Normal 130 4 9" xfId="33974"/>
    <cellStyle name="Normal 130 5" xfId="1463"/>
    <cellStyle name="Normal 130 5 2" xfId="2377"/>
    <cellStyle name="Normal 130 5 2 2" xfId="4200"/>
    <cellStyle name="Normal 130 5 2 2 2" xfId="13355"/>
    <cellStyle name="Normal 130 5 2 2 2 2" xfId="29737"/>
    <cellStyle name="Normal 130 5 2 2 3" xfId="16996"/>
    <cellStyle name="Normal 130 5 2 2 3 2" xfId="33374"/>
    <cellStyle name="Normal 130 5 2 2 4" xfId="9716"/>
    <cellStyle name="Normal 130 5 2 2 4 2" xfId="26100"/>
    <cellStyle name="Normal 130 5 2 2 5" xfId="20647"/>
    <cellStyle name="Normal 130 5 2 3" xfId="7895"/>
    <cellStyle name="Normal 130 5 2 3 2" xfId="24279"/>
    <cellStyle name="Normal 130 5 2 4" xfId="11534"/>
    <cellStyle name="Normal 130 5 2 4 2" xfId="27916"/>
    <cellStyle name="Normal 130 5 2 5" xfId="15175"/>
    <cellStyle name="Normal 130 5 2 5 2" xfId="31553"/>
    <cellStyle name="Normal 130 5 2 6" xfId="6055"/>
    <cellStyle name="Normal 130 5 2 6 2" xfId="22464"/>
    <cellStyle name="Normal 130 5 2 7" xfId="18826"/>
    <cellStyle name="Normal 130 5 2 8" xfId="35193"/>
    <cellStyle name="Normal 130 5 3" xfId="3292"/>
    <cellStyle name="Normal 130 5 3 2" xfId="12447"/>
    <cellStyle name="Normal 130 5 3 2 2" xfId="28829"/>
    <cellStyle name="Normal 130 5 3 3" xfId="16088"/>
    <cellStyle name="Normal 130 5 3 3 2" xfId="32466"/>
    <cellStyle name="Normal 130 5 3 4" xfId="8808"/>
    <cellStyle name="Normal 130 5 3 4 2" xfId="25192"/>
    <cellStyle name="Normal 130 5 3 5" xfId="19739"/>
    <cellStyle name="Normal 130 5 4" xfId="6987"/>
    <cellStyle name="Normal 130 5 4 2" xfId="23371"/>
    <cellStyle name="Normal 130 5 5" xfId="10626"/>
    <cellStyle name="Normal 130 5 5 2" xfId="27008"/>
    <cellStyle name="Normal 130 5 6" xfId="14267"/>
    <cellStyle name="Normal 130 5 6 2" xfId="30645"/>
    <cellStyle name="Normal 130 5 7" xfId="5147"/>
    <cellStyle name="Normal 130 5 7 2" xfId="21556"/>
    <cellStyle name="Normal 130 5 8" xfId="17918"/>
    <cellStyle name="Normal 130 5 9" xfId="34285"/>
    <cellStyle name="Normal 130 6" xfId="1704"/>
    <cellStyle name="Normal 130 6 2" xfId="3527"/>
    <cellStyle name="Normal 130 6 2 2" xfId="12682"/>
    <cellStyle name="Normal 130 6 2 2 2" xfId="29064"/>
    <cellStyle name="Normal 130 6 2 3" xfId="16323"/>
    <cellStyle name="Normal 130 6 2 3 2" xfId="32701"/>
    <cellStyle name="Normal 130 6 2 4" xfId="9043"/>
    <cellStyle name="Normal 130 6 2 4 2" xfId="25427"/>
    <cellStyle name="Normal 130 6 2 5" xfId="19974"/>
    <cellStyle name="Normal 130 6 3" xfId="7222"/>
    <cellStyle name="Normal 130 6 3 2" xfId="23606"/>
    <cellStyle name="Normal 130 6 4" xfId="10861"/>
    <cellStyle name="Normal 130 6 4 2" xfId="27243"/>
    <cellStyle name="Normal 130 6 5" xfId="14502"/>
    <cellStyle name="Normal 130 6 5 2" xfId="30880"/>
    <cellStyle name="Normal 130 6 6" xfId="5382"/>
    <cellStyle name="Normal 130 6 6 2" xfId="21791"/>
    <cellStyle name="Normal 130 6 7" xfId="18153"/>
    <cellStyle name="Normal 130 6 8" xfId="34520"/>
    <cellStyle name="Normal 130 7" xfId="2682"/>
    <cellStyle name="Normal 130 7 2" xfId="11839"/>
    <cellStyle name="Normal 130 7 2 2" xfId="28221"/>
    <cellStyle name="Normal 130 7 3" xfId="15480"/>
    <cellStyle name="Normal 130 7 3 2" xfId="31858"/>
    <cellStyle name="Normal 130 7 4" xfId="8200"/>
    <cellStyle name="Normal 130 7 4 2" xfId="24584"/>
    <cellStyle name="Normal 130 7 5" xfId="19131"/>
    <cellStyle name="Normal 130 8" xfId="6314"/>
    <cellStyle name="Normal 130 8 2" xfId="22698"/>
    <cellStyle name="Normal 130 9" xfId="9953"/>
    <cellStyle name="Normal 130 9 2" xfId="26335"/>
    <cellStyle name="Normal 131" xfId="679"/>
    <cellStyle name="Normal 131 10" xfId="13595"/>
    <cellStyle name="Normal 131 10 2" xfId="29973"/>
    <cellStyle name="Normal 131 11" xfId="4475"/>
    <cellStyle name="Normal 131 11 2" xfId="20884"/>
    <cellStyle name="Normal 131 12" xfId="17245"/>
    <cellStyle name="Normal 131 13" xfId="33681"/>
    <cellStyle name="Normal 131 2" xfId="856"/>
    <cellStyle name="Normal 131 2 10" xfId="4549"/>
    <cellStyle name="Normal 131 2 10 2" xfId="20958"/>
    <cellStyle name="Normal 131 2 11" xfId="17320"/>
    <cellStyle name="Normal 131 2 12" xfId="33682"/>
    <cellStyle name="Normal 131 2 2" xfId="1009"/>
    <cellStyle name="Normal 131 2 2 10" xfId="17467"/>
    <cellStyle name="Normal 131 2 2 11" xfId="33683"/>
    <cellStyle name="Normal 131 2 2 2" xfId="1158"/>
    <cellStyle name="Normal 131 2 2 2 2" xfId="2072"/>
    <cellStyle name="Normal 131 2 2 2 2 2" xfId="3895"/>
    <cellStyle name="Normal 131 2 2 2 2 2 2" xfId="13050"/>
    <cellStyle name="Normal 131 2 2 2 2 2 2 2" xfId="29432"/>
    <cellStyle name="Normal 131 2 2 2 2 2 3" xfId="16691"/>
    <cellStyle name="Normal 131 2 2 2 2 2 3 2" xfId="33069"/>
    <cellStyle name="Normal 131 2 2 2 2 2 4" xfId="9411"/>
    <cellStyle name="Normal 131 2 2 2 2 2 4 2" xfId="25795"/>
    <cellStyle name="Normal 131 2 2 2 2 2 5" xfId="20342"/>
    <cellStyle name="Normal 131 2 2 2 2 3" xfId="7590"/>
    <cellStyle name="Normal 131 2 2 2 2 3 2" xfId="23974"/>
    <cellStyle name="Normal 131 2 2 2 2 4" xfId="11229"/>
    <cellStyle name="Normal 131 2 2 2 2 4 2" xfId="27611"/>
    <cellStyle name="Normal 131 2 2 2 2 5" xfId="14870"/>
    <cellStyle name="Normal 131 2 2 2 2 5 2" xfId="31248"/>
    <cellStyle name="Normal 131 2 2 2 2 6" xfId="5750"/>
    <cellStyle name="Normal 131 2 2 2 2 6 2" xfId="22159"/>
    <cellStyle name="Normal 131 2 2 2 2 7" xfId="18521"/>
    <cellStyle name="Normal 131 2 2 2 2 8" xfId="34888"/>
    <cellStyle name="Normal 131 2 2 2 3" xfId="2987"/>
    <cellStyle name="Normal 131 2 2 2 3 2" xfId="12142"/>
    <cellStyle name="Normal 131 2 2 2 3 2 2" xfId="28524"/>
    <cellStyle name="Normal 131 2 2 2 3 3" xfId="15783"/>
    <cellStyle name="Normal 131 2 2 2 3 3 2" xfId="32161"/>
    <cellStyle name="Normal 131 2 2 2 3 4" xfId="8503"/>
    <cellStyle name="Normal 131 2 2 2 3 4 2" xfId="24887"/>
    <cellStyle name="Normal 131 2 2 2 3 5" xfId="19434"/>
    <cellStyle name="Normal 131 2 2 2 4" xfId="6682"/>
    <cellStyle name="Normal 131 2 2 2 4 2" xfId="23066"/>
    <cellStyle name="Normal 131 2 2 2 5" xfId="10321"/>
    <cellStyle name="Normal 131 2 2 2 5 2" xfId="26703"/>
    <cellStyle name="Normal 131 2 2 2 6" xfId="13962"/>
    <cellStyle name="Normal 131 2 2 2 6 2" xfId="30340"/>
    <cellStyle name="Normal 131 2 2 2 7" xfId="4842"/>
    <cellStyle name="Normal 131 2 2 2 7 2" xfId="21251"/>
    <cellStyle name="Normal 131 2 2 2 8" xfId="17613"/>
    <cellStyle name="Normal 131 2 2 2 9" xfId="33980"/>
    <cellStyle name="Normal 131 2 2 3" xfId="1469"/>
    <cellStyle name="Normal 131 2 2 3 2" xfId="2383"/>
    <cellStyle name="Normal 131 2 2 3 2 2" xfId="4206"/>
    <cellStyle name="Normal 131 2 2 3 2 2 2" xfId="13361"/>
    <cellStyle name="Normal 131 2 2 3 2 2 2 2" xfId="29743"/>
    <cellStyle name="Normal 131 2 2 3 2 2 3" xfId="17002"/>
    <cellStyle name="Normal 131 2 2 3 2 2 3 2" xfId="33380"/>
    <cellStyle name="Normal 131 2 2 3 2 2 4" xfId="9722"/>
    <cellStyle name="Normal 131 2 2 3 2 2 4 2" xfId="26106"/>
    <cellStyle name="Normal 131 2 2 3 2 2 5" xfId="20653"/>
    <cellStyle name="Normal 131 2 2 3 2 3" xfId="7901"/>
    <cellStyle name="Normal 131 2 2 3 2 3 2" xfId="24285"/>
    <cellStyle name="Normal 131 2 2 3 2 4" xfId="11540"/>
    <cellStyle name="Normal 131 2 2 3 2 4 2" xfId="27922"/>
    <cellStyle name="Normal 131 2 2 3 2 5" xfId="15181"/>
    <cellStyle name="Normal 131 2 2 3 2 5 2" xfId="31559"/>
    <cellStyle name="Normal 131 2 2 3 2 6" xfId="6061"/>
    <cellStyle name="Normal 131 2 2 3 2 6 2" xfId="22470"/>
    <cellStyle name="Normal 131 2 2 3 2 7" xfId="18832"/>
    <cellStyle name="Normal 131 2 2 3 2 8" xfId="35199"/>
    <cellStyle name="Normal 131 2 2 3 3" xfId="3298"/>
    <cellStyle name="Normal 131 2 2 3 3 2" xfId="12453"/>
    <cellStyle name="Normal 131 2 2 3 3 2 2" xfId="28835"/>
    <cellStyle name="Normal 131 2 2 3 3 3" xfId="16094"/>
    <cellStyle name="Normal 131 2 2 3 3 3 2" xfId="32472"/>
    <cellStyle name="Normal 131 2 2 3 3 4" xfId="8814"/>
    <cellStyle name="Normal 131 2 2 3 3 4 2" xfId="25198"/>
    <cellStyle name="Normal 131 2 2 3 3 5" xfId="19745"/>
    <cellStyle name="Normal 131 2 2 3 4" xfId="6993"/>
    <cellStyle name="Normal 131 2 2 3 4 2" xfId="23377"/>
    <cellStyle name="Normal 131 2 2 3 5" xfId="10632"/>
    <cellStyle name="Normal 131 2 2 3 5 2" xfId="27014"/>
    <cellStyle name="Normal 131 2 2 3 6" xfId="14273"/>
    <cellStyle name="Normal 131 2 2 3 6 2" xfId="30651"/>
    <cellStyle name="Normal 131 2 2 3 7" xfId="5153"/>
    <cellStyle name="Normal 131 2 2 3 7 2" xfId="21562"/>
    <cellStyle name="Normal 131 2 2 3 8" xfId="17924"/>
    <cellStyle name="Normal 131 2 2 3 9" xfId="34291"/>
    <cellStyle name="Normal 131 2 2 4" xfId="1926"/>
    <cellStyle name="Normal 131 2 2 4 2" xfId="3749"/>
    <cellStyle name="Normal 131 2 2 4 2 2" xfId="12904"/>
    <cellStyle name="Normal 131 2 2 4 2 2 2" xfId="29286"/>
    <cellStyle name="Normal 131 2 2 4 2 3" xfId="16545"/>
    <cellStyle name="Normal 131 2 2 4 2 3 2" xfId="32923"/>
    <cellStyle name="Normal 131 2 2 4 2 4" xfId="9265"/>
    <cellStyle name="Normal 131 2 2 4 2 4 2" xfId="25649"/>
    <cellStyle name="Normal 131 2 2 4 2 5" xfId="20196"/>
    <cellStyle name="Normal 131 2 2 4 3" xfId="7444"/>
    <cellStyle name="Normal 131 2 2 4 3 2" xfId="23828"/>
    <cellStyle name="Normal 131 2 2 4 4" xfId="11083"/>
    <cellStyle name="Normal 131 2 2 4 4 2" xfId="27465"/>
    <cellStyle name="Normal 131 2 2 4 5" xfId="14724"/>
    <cellStyle name="Normal 131 2 2 4 5 2" xfId="31102"/>
    <cellStyle name="Normal 131 2 2 4 6" xfId="5604"/>
    <cellStyle name="Normal 131 2 2 4 6 2" xfId="22013"/>
    <cellStyle name="Normal 131 2 2 4 7" xfId="18375"/>
    <cellStyle name="Normal 131 2 2 4 8" xfId="34742"/>
    <cellStyle name="Normal 131 2 2 5" xfId="2688"/>
    <cellStyle name="Normal 131 2 2 5 2" xfId="11845"/>
    <cellStyle name="Normal 131 2 2 5 2 2" xfId="28227"/>
    <cellStyle name="Normal 131 2 2 5 3" xfId="15486"/>
    <cellStyle name="Normal 131 2 2 5 3 2" xfId="31864"/>
    <cellStyle name="Normal 131 2 2 5 4" xfId="8206"/>
    <cellStyle name="Normal 131 2 2 5 4 2" xfId="24590"/>
    <cellStyle name="Normal 131 2 2 5 5" xfId="19137"/>
    <cellStyle name="Normal 131 2 2 6" xfId="6536"/>
    <cellStyle name="Normal 131 2 2 6 2" xfId="22920"/>
    <cellStyle name="Normal 131 2 2 7" xfId="10175"/>
    <cellStyle name="Normal 131 2 2 7 2" xfId="26557"/>
    <cellStyle name="Normal 131 2 2 8" xfId="13816"/>
    <cellStyle name="Normal 131 2 2 8 2" xfId="30194"/>
    <cellStyle name="Normal 131 2 2 9" xfId="4696"/>
    <cellStyle name="Normal 131 2 2 9 2" xfId="21105"/>
    <cellStyle name="Normal 131 2 3" xfId="1157"/>
    <cellStyle name="Normal 131 2 3 2" xfId="2071"/>
    <cellStyle name="Normal 131 2 3 2 2" xfId="3894"/>
    <cellStyle name="Normal 131 2 3 2 2 2" xfId="13049"/>
    <cellStyle name="Normal 131 2 3 2 2 2 2" xfId="29431"/>
    <cellStyle name="Normal 131 2 3 2 2 3" xfId="16690"/>
    <cellStyle name="Normal 131 2 3 2 2 3 2" xfId="33068"/>
    <cellStyle name="Normal 131 2 3 2 2 4" xfId="9410"/>
    <cellStyle name="Normal 131 2 3 2 2 4 2" xfId="25794"/>
    <cellStyle name="Normal 131 2 3 2 2 5" xfId="20341"/>
    <cellStyle name="Normal 131 2 3 2 3" xfId="7589"/>
    <cellStyle name="Normal 131 2 3 2 3 2" xfId="23973"/>
    <cellStyle name="Normal 131 2 3 2 4" xfId="11228"/>
    <cellStyle name="Normal 131 2 3 2 4 2" xfId="27610"/>
    <cellStyle name="Normal 131 2 3 2 5" xfId="14869"/>
    <cellStyle name="Normal 131 2 3 2 5 2" xfId="31247"/>
    <cellStyle name="Normal 131 2 3 2 6" xfId="5749"/>
    <cellStyle name="Normal 131 2 3 2 6 2" xfId="22158"/>
    <cellStyle name="Normal 131 2 3 2 7" xfId="18520"/>
    <cellStyle name="Normal 131 2 3 2 8" xfId="34887"/>
    <cellStyle name="Normal 131 2 3 3" xfId="2986"/>
    <cellStyle name="Normal 131 2 3 3 2" xfId="12141"/>
    <cellStyle name="Normal 131 2 3 3 2 2" xfId="28523"/>
    <cellStyle name="Normal 131 2 3 3 3" xfId="15782"/>
    <cellStyle name="Normal 131 2 3 3 3 2" xfId="32160"/>
    <cellStyle name="Normal 131 2 3 3 4" xfId="8502"/>
    <cellStyle name="Normal 131 2 3 3 4 2" xfId="24886"/>
    <cellStyle name="Normal 131 2 3 3 5" xfId="19433"/>
    <cellStyle name="Normal 131 2 3 4" xfId="6681"/>
    <cellStyle name="Normal 131 2 3 4 2" xfId="23065"/>
    <cellStyle name="Normal 131 2 3 5" xfId="10320"/>
    <cellStyle name="Normal 131 2 3 5 2" xfId="26702"/>
    <cellStyle name="Normal 131 2 3 6" xfId="13961"/>
    <cellStyle name="Normal 131 2 3 6 2" xfId="30339"/>
    <cellStyle name="Normal 131 2 3 7" xfId="4841"/>
    <cellStyle name="Normal 131 2 3 7 2" xfId="21250"/>
    <cellStyle name="Normal 131 2 3 8" xfId="17612"/>
    <cellStyle name="Normal 131 2 3 9" xfId="33979"/>
    <cellStyle name="Normal 131 2 4" xfId="1468"/>
    <cellStyle name="Normal 131 2 4 2" xfId="2382"/>
    <cellStyle name="Normal 131 2 4 2 2" xfId="4205"/>
    <cellStyle name="Normal 131 2 4 2 2 2" xfId="13360"/>
    <cellStyle name="Normal 131 2 4 2 2 2 2" xfId="29742"/>
    <cellStyle name="Normal 131 2 4 2 2 3" xfId="17001"/>
    <cellStyle name="Normal 131 2 4 2 2 3 2" xfId="33379"/>
    <cellStyle name="Normal 131 2 4 2 2 4" xfId="9721"/>
    <cellStyle name="Normal 131 2 4 2 2 4 2" xfId="26105"/>
    <cellStyle name="Normal 131 2 4 2 2 5" xfId="20652"/>
    <cellStyle name="Normal 131 2 4 2 3" xfId="7900"/>
    <cellStyle name="Normal 131 2 4 2 3 2" xfId="24284"/>
    <cellStyle name="Normal 131 2 4 2 4" xfId="11539"/>
    <cellStyle name="Normal 131 2 4 2 4 2" xfId="27921"/>
    <cellStyle name="Normal 131 2 4 2 5" xfId="15180"/>
    <cellStyle name="Normal 131 2 4 2 5 2" xfId="31558"/>
    <cellStyle name="Normal 131 2 4 2 6" xfId="6060"/>
    <cellStyle name="Normal 131 2 4 2 6 2" xfId="22469"/>
    <cellStyle name="Normal 131 2 4 2 7" xfId="18831"/>
    <cellStyle name="Normal 131 2 4 2 8" xfId="35198"/>
    <cellStyle name="Normal 131 2 4 3" xfId="3297"/>
    <cellStyle name="Normal 131 2 4 3 2" xfId="12452"/>
    <cellStyle name="Normal 131 2 4 3 2 2" xfId="28834"/>
    <cellStyle name="Normal 131 2 4 3 3" xfId="16093"/>
    <cellStyle name="Normal 131 2 4 3 3 2" xfId="32471"/>
    <cellStyle name="Normal 131 2 4 3 4" xfId="8813"/>
    <cellStyle name="Normal 131 2 4 3 4 2" xfId="25197"/>
    <cellStyle name="Normal 131 2 4 3 5" xfId="19744"/>
    <cellStyle name="Normal 131 2 4 4" xfId="6992"/>
    <cellStyle name="Normal 131 2 4 4 2" xfId="23376"/>
    <cellStyle name="Normal 131 2 4 5" xfId="10631"/>
    <cellStyle name="Normal 131 2 4 5 2" xfId="27013"/>
    <cellStyle name="Normal 131 2 4 6" xfId="14272"/>
    <cellStyle name="Normal 131 2 4 6 2" xfId="30650"/>
    <cellStyle name="Normal 131 2 4 7" xfId="5152"/>
    <cellStyle name="Normal 131 2 4 7 2" xfId="21561"/>
    <cellStyle name="Normal 131 2 4 8" xfId="17923"/>
    <cellStyle name="Normal 131 2 4 9" xfId="34290"/>
    <cellStyle name="Normal 131 2 5" xfId="1779"/>
    <cellStyle name="Normal 131 2 5 2" xfId="3602"/>
    <cellStyle name="Normal 131 2 5 2 2" xfId="12757"/>
    <cellStyle name="Normal 131 2 5 2 2 2" xfId="29139"/>
    <cellStyle name="Normal 131 2 5 2 3" xfId="16398"/>
    <cellStyle name="Normal 131 2 5 2 3 2" xfId="32776"/>
    <cellStyle name="Normal 131 2 5 2 4" xfId="9118"/>
    <cellStyle name="Normal 131 2 5 2 4 2" xfId="25502"/>
    <cellStyle name="Normal 131 2 5 2 5" xfId="20049"/>
    <cellStyle name="Normal 131 2 5 3" xfId="7297"/>
    <cellStyle name="Normal 131 2 5 3 2" xfId="23681"/>
    <cellStyle name="Normal 131 2 5 4" xfId="10936"/>
    <cellStyle name="Normal 131 2 5 4 2" xfId="27318"/>
    <cellStyle name="Normal 131 2 5 5" xfId="14577"/>
    <cellStyle name="Normal 131 2 5 5 2" xfId="30955"/>
    <cellStyle name="Normal 131 2 5 6" xfId="5457"/>
    <cellStyle name="Normal 131 2 5 6 2" xfId="21866"/>
    <cellStyle name="Normal 131 2 5 7" xfId="18228"/>
    <cellStyle name="Normal 131 2 5 8" xfId="34595"/>
    <cellStyle name="Normal 131 2 6" xfId="2687"/>
    <cellStyle name="Normal 131 2 6 2" xfId="11844"/>
    <cellStyle name="Normal 131 2 6 2 2" xfId="28226"/>
    <cellStyle name="Normal 131 2 6 3" xfId="15485"/>
    <cellStyle name="Normal 131 2 6 3 2" xfId="31863"/>
    <cellStyle name="Normal 131 2 6 4" xfId="8205"/>
    <cellStyle name="Normal 131 2 6 4 2" xfId="24589"/>
    <cellStyle name="Normal 131 2 6 5" xfId="19136"/>
    <cellStyle name="Normal 131 2 7" xfId="6389"/>
    <cellStyle name="Normal 131 2 7 2" xfId="22773"/>
    <cellStyle name="Normal 131 2 8" xfId="10028"/>
    <cellStyle name="Normal 131 2 8 2" xfId="26410"/>
    <cellStyle name="Normal 131 2 9" xfId="13669"/>
    <cellStyle name="Normal 131 2 9 2" xfId="30047"/>
    <cellStyle name="Normal 131 3" xfId="935"/>
    <cellStyle name="Normal 131 3 10" xfId="17393"/>
    <cellStyle name="Normal 131 3 11" xfId="33684"/>
    <cellStyle name="Normal 131 3 2" xfId="1159"/>
    <cellStyle name="Normal 131 3 2 2" xfId="2073"/>
    <cellStyle name="Normal 131 3 2 2 2" xfId="3896"/>
    <cellStyle name="Normal 131 3 2 2 2 2" xfId="13051"/>
    <cellStyle name="Normal 131 3 2 2 2 2 2" xfId="29433"/>
    <cellStyle name="Normal 131 3 2 2 2 3" xfId="16692"/>
    <cellStyle name="Normal 131 3 2 2 2 3 2" xfId="33070"/>
    <cellStyle name="Normal 131 3 2 2 2 4" xfId="9412"/>
    <cellStyle name="Normal 131 3 2 2 2 4 2" xfId="25796"/>
    <cellStyle name="Normal 131 3 2 2 2 5" xfId="20343"/>
    <cellStyle name="Normal 131 3 2 2 3" xfId="7591"/>
    <cellStyle name="Normal 131 3 2 2 3 2" xfId="23975"/>
    <cellStyle name="Normal 131 3 2 2 4" xfId="11230"/>
    <cellStyle name="Normal 131 3 2 2 4 2" xfId="27612"/>
    <cellStyle name="Normal 131 3 2 2 5" xfId="14871"/>
    <cellStyle name="Normal 131 3 2 2 5 2" xfId="31249"/>
    <cellStyle name="Normal 131 3 2 2 6" xfId="5751"/>
    <cellStyle name="Normal 131 3 2 2 6 2" xfId="22160"/>
    <cellStyle name="Normal 131 3 2 2 7" xfId="18522"/>
    <cellStyle name="Normal 131 3 2 2 8" xfId="34889"/>
    <cellStyle name="Normal 131 3 2 3" xfId="2988"/>
    <cellStyle name="Normal 131 3 2 3 2" xfId="12143"/>
    <cellStyle name="Normal 131 3 2 3 2 2" xfId="28525"/>
    <cellStyle name="Normal 131 3 2 3 3" xfId="15784"/>
    <cellStyle name="Normal 131 3 2 3 3 2" xfId="32162"/>
    <cellStyle name="Normal 131 3 2 3 4" xfId="8504"/>
    <cellStyle name="Normal 131 3 2 3 4 2" xfId="24888"/>
    <cellStyle name="Normal 131 3 2 3 5" xfId="19435"/>
    <cellStyle name="Normal 131 3 2 4" xfId="6683"/>
    <cellStyle name="Normal 131 3 2 4 2" xfId="23067"/>
    <cellStyle name="Normal 131 3 2 5" xfId="10322"/>
    <cellStyle name="Normal 131 3 2 5 2" xfId="26704"/>
    <cellStyle name="Normal 131 3 2 6" xfId="13963"/>
    <cellStyle name="Normal 131 3 2 6 2" xfId="30341"/>
    <cellStyle name="Normal 131 3 2 7" xfId="4843"/>
    <cellStyle name="Normal 131 3 2 7 2" xfId="21252"/>
    <cellStyle name="Normal 131 3 2 8" xfId="17614"/>
    <cellStyle name="Normal 131 3 2 9" xfId="33981"/>
    <cellStyle name="Normal 131 3 3" xfId="1470"/>
    <cellStyle name="Normal 131 3 3 2" xfId="2384"/>
    <cellStyle name="Normal 131 3 3 2 2" xfId="4207"/>
    <cellStyle name="Normal 131 3 3 2 2 2" xfId="13362"/>
    <cellStyle name="Normal 131 3 3 2 2 2 2" xfId="29744"/>
    <cellStyle name="Normal 131 3 3 2 2 3" xfId="17003"/>
    <cellStyle name="Normal 131 3 3 2 2 3 2" xfId="33381"/>
    <cellStyle name="Normal 131 3 3 2 2 4" xfId="9723"/>
    <cellStyle name="Normal 131 3 3 2 2 4 2" xfId="26107"/>
    <cellStyle name="Normal 131 3 3 2 2 5" xfId="20654"/>
    <cellStyle name="Normal 131 3 3 2 3" xfId="7902"/>
    <cellStyle name="Normal 131 3 3 2 3 2" xfId="24286"/>
    <cellStyle name="Normal 131 3 3 2 4" xfId="11541"/>
    <cellStyle name="Normal 131 3 3 2 4 2" xfId="27923"/>
    <cellStyle name="Normal 131 3 3 2 5" xfId="15182"/>
    <cellStyle name="Normal 131 3 3 2 5 2" xfId="31560"/>
    <cellStyle name="Normal 131 3 3 2 6" xfId="6062"/>
    <cellStyle name="Normal 131 3 3 2 6 2" xfId="22471"/>
    <cellStyle name="Normal 131 3 3 2 7" xfId="18833"/>
    <cellStyle name="Normal 131 3 3 2 8" xfId="35200"/>
    <cellStyle name="Normal 131 3 3 3" xfId="3299"/>
    <cellStyle name="Normal 131 3 3 3 2" xfId="12454"/>
    <cellStyle name="Normal 131 3 3 3 2 2" xfId="28836"/>
    <cellStyle name="Normal 131 3 3 3 3" xfId="16095"/>
    <cellStyle name="Normal 131 3 3 3 3 2" xfId="32473"/>
    <cellStyle name="Normal 131 3 3 3 4" xfId="8815"/>
    <cellStyle name="Normal 131 3 3 3 4 2" xfId="25199"/>
    <cellStyle name="Normal 131 3 3 3 5" xfId="19746"/>
    <cellStyle name="Normal 131 3 3 4" xfId="6994"/>
    <cellStyle name="Normal 131 3 3 4 2" xfId="23378"/>
    <cellStyle name="Normal 131 3 3 5" xfId="10633"/>
    <cellStyle name="Normal 131 3 3 5 2" xfId="27015"/>
    <cellStyle name="Normal 131 3 3 6" xfId="14274"/>
    <cellStyle name="Normal 131 3 3 6 2" xfId="30652"/>
    <cellStyle name="Normal 131 3 3 7" xfId="5154"/>
    <cellStyle name="Normal 131 3 3 7 2" xfId="21563"/>
    <cellStyle name="Normal 131 3 3 8" xfId="17925"/>
    <cellStyle name="Normal 131 3 3 9" xfId="34292"/>
    <cellStyle name="Normal 131 3 4" xfId="1852"/>
    <cellStyle name="Normal 131 3 4 2" xfId="3675"/>
    <cellStyle name="Normal 131 3 4 2 2" xfId="12830"/>
    <cellStyle name="Normal 131 3 4 2 2 2" xfId="29212"/>
    <cellStyle name="Normal 131 3 4 2 3" xfId="16471"/>
    <cellStyle name="Normal 131 3 4 2 3 2" xfId="32849"/>
    <cellStyle name="Normal 131 3 4 2 4" xfId="9191"/>
    <cellStyle name="Normal 131 3 4 2 4 2" xfId="25575"/>
    <cellStyle name="Normal 131 3 4 2 5" xfId="20122"/>
    <cellStyle name="Normal 131 3 4 3" xfId="7370"/>
    <cellStyle name="Normal 131 3 4 3 2" xfId="23754"/>
    <cellStyle name="Normal 131 3 4 4" xfId="11009"/>
    <cellStyle name="Normal 131 3 4 4 2" xfId="27391"/>
    <cellStyle name="Normal 131 3 4 5" xfId="14650"/>
    <cellStyle name="Normal 131 3 4 5 2" xfId="31028"/>
    <cellStyle name="Normal 131 3 4 6" xfId="5530"/>
    <cellStyle name="Normal 131 3 4 6 2" xfId="21939"/>
    <cellStyle name="Normal 131 3 4 7" xfId="18301"/>
    <cellStyle name="Normal 131 3 4 8" xfId="34668"/>
    <cellStyle name="Normal 131 3 5" xfId="2689"/>
    <cellStyle name="Normal 131 3 5 2" xfId="11846"/>
    <cellStyle name="Normal 131 3 5 2 2" xfId="28228"/>
    <cellStyle name="Normal 131 3 5 3" xfId="15487"/>
    <cellStyle name="Normal 131 3 5 3 2" xfId="31865"/>
    <cellStyle name="Normal 131 3 5 4" xfId="8207"/>
    <cellStyle name="Normal 131 3 5 4 2" xfId="24591"/>
    <cellStyle name="Normal 131 3 5 5" xfId="19138"/>
    <cellStyle name="Normal 131 3 6" xfId="6462"/>
    <cellStyle name="Normal 131 3 6 2" xfId="22846"/>
    <cellStyle name="Normal 131 3 7" xfId="10101"/>
    <cellStyle name="Normal 131 3 7 2" xfId="26483"/>
    <cellStyle name="Normal 131 3 8" xfId="13742"/>
    <cellStyle name="Normal 131 3 8 2" xfId="30120"/>
    <cellStyle name="Normal 131 3 9" xfId="4622"/>
    <cellStyle name="Normal 131 3 9 2" xfId="21031"/>
    <cellStyle name="Normal 131 4" xfId="1156"/>
    <cellStyle name="Normal 131 4 2" xfId="2070"/>
    <cellStyle name="Normal 131 4 2 2" xfId="3893"/>
    <cellStyle name="Normal 131 4 2 2 2" xfId="13048"/>
    <cellStyle name="Normal 131 4 2 2 2 2" xfId="29430"/>
    <cellStyle name="Normal 131 4 2 2 3" xfId="16689"/>
    <cellStyle name="Normal 131 4 2 2 3 2" xfId="33067"/>
    <cellStyle name="Normal 131 4 2 2 4" xfId="9409"/>
    <cellStyle name="Normal 131 4 2 2 4 2" xfId="25793"/>
    <cellStyle name="Normal 131 4 2 2 5" xfId="20340"/>
    <cellStyle name="Normal 131 4 2 3" xfId="7588"/>
    <cellStyle name="Normal 131 4 2 3 2" xfId="23972"/>
    <cellStyle name="Normal 131 4 2 4" xfId="11227"/>
    <cellStyle name="Normal 131 4 2 4 2" xfId="27609"/>
    <cellStyle name="Normal 131 4 2 5" xfId="14868"/>
    <cellStyle name="Normal 131 4 2 5 2" xfId="31246"/>
    <cellStyle name="Normal 131 4 2 6" xfId="5748"/>
    <cellStyle name="Normal 131 4 2 6 2" xfId="22157"/>
    <cellStyle name="Normal 131 4 2 7" xfId="18519"/>
    <cellStyle name="Normal 131 4 2 8" xfId="34886"/>
    <cellStyle name="Normal 131 4 3" xfId="2985"/>
    <cellStyle name="Normal 131 4 3 2" xfId="12140"/>
    <cellStyle name="Normal 131 4 3 2 2" xfId="28522"/>
    <cellStyle name="Normal 131 4 3 3" xfId="15781"/>
    <cellStyle name="Normal 131 4 3 3 2" xfId="32159"/>
    <cellStyle name="Normal 131 4 3 4" xfId="8501"/>
    <cellStyle name="Normal 131 4 3 4 2" xfId="24885"/>
    <cellStyle name="Normal 131 4 3 5" xfId="19432"/>
    <cellStyle name="Normal 131 4 4" xfId="6680"/>
    <cellStyle name="Normal 131 4 4 2" xfId="23064"/>
    <cellStyle name="Normal 131 4 5" xfId="10319"/>
    <cellStyle name="Normal 131 4 5 2" xfId="26701"/>
    <cellStyle name="Normal 131 4 6" xfId="13960"/>
    <cellStyle name="Normal 131 4 6 2" xfId="30338"/>
    <cellStyle name="Normal 131 4 7" xfId="4840"/>
    <cellStyle name="Normal 131 4 7 2" xfId="21249"/>
    <cellStyle name="Normal 131 4 8" xfId="17611"/>
    <cellStyle name="Normal 131 4 9" xfId="33978"/>
    <cellStyle name="Normal 131 5" xfId="1467"/>
    <cellStyle name="Normal 131 5 2" xfId="2381"/>
    <cellStyle name="Normal 131 5 2 2" xfId="4204"/>
    <cellStyle name="Normal 131 5 2 2 2" xfId="13359"/>
    <cellStyle name="Normal 131 5 2 2 2 2" xfId="29741"/>
    <cellStyle name="Normal 131 5 2 2 3" xfId="17000"/>
    <cellStyle name="Normal 131 5 2 2 3 2" xfId="33378"/>
    <cellStyle name="Normal 131 5 2 2 4" xfId="9720"/>
    <cellStyle name="Normal 131 5 2 2 4 2" xfId="26104"/>
    <cellStyle name="Normal 131 5 2 2 5" xfId="20651"/>
    <cellStyle name="Normal 131 5 2 3" xfId="7899"/>
    <cellStyle name="Normal 131 5 2 3 2" xfId="24283"/>
    <cellStyle name="Normal 131 5 2 4" xfId="11538"/>
    <cellStyle name="Normal 131 5 2 4 2" xfId="27920"/>
    <cellStyle name="Normal 131 5 2 5" xfId="15179"/>
    <cellStyle name="Normal 131 5 2 5 2" xfId="31557"/>
    <cellStyle name="Normal 131 5 2 6" xfId="6059"/>
    <cellStyle name="Normal 131 5 2 6 2" xfId="22468"/>
    <cellStyle name="Normal 131 5 2 7" xfId="18830"/>
    <cellStyle name="Normal 131 5 2 8" xfId="35197"/>
    <cellStyle name="Normal 131 5 3" xfId="3296"/>
    <cellStyle name="Normal 131 5 3 2" xfId="12451"/>
    <cellStyle name="Normal 131 5 3 2 2" xfId="28833"/>
    <cellStyle name="Normal 131 5 3 3" xfId="16092"/>
    <cellStyle name="Normal 131 5 3 3 2" xfId="32470"/>
    <cellStyle name="Normal 131 5 3 4" xfId="8812"/>
    <cellStyle name="Normal 131 5 3 4 2" xfId="25196"/>
    <cellStyle name="Normal 131 5 3 5" xfId="19743"/>
    <cellStyle name="Normal 131 5 4" xfId="6991"/>
    <cellStyle name="Normal 131 5 4 2" xfId="23375"/>
    <cellStyle name="Normal 131 5 5" xfId="10630"/>
    <cellStyle name="Normal 131 5 5 2" xfId="27012"/>
    <cellStyle name="Normal 131 5 6" xfId="14271"/>
    <cellStyle name="Normal 131 5 6 2" xfId="30649"/>
    <cellStyle name="Normal 131 5 7" xfId="5151"/>
    <cellStyle name="Normal 131 5 7 2" xfId="21560"/>
    <cellStyle name="Normal 131 5 8" xfId="17922"/>
    <cellStyle name="Normal 131 5 9" xfId="34289"/>
    <cellStyle name="Normal 131 6" xfId="1705"/>
    <cellStyle name="Normal 131 6 2" xfId="3528"/>
    <cellStyle name="Normal 131 6 2 2" xfId="12683"/>
    <cellStyle name="Normal 131 6 2 2 2" xfId="29065"/>
    <cellStyle name="Normal 131 6 2 3" xfId="16324"/>
    <cellStyle name="Normal 131 6 2 3 2" xfId="32702"/>
    <cellStyle name="Normal 131 6 2 4" xfId="9044"/>
    <cellStyle name="Normal 131 6 2 4 2" xfId="25428"/>
    <cellStyle name="Normal 131 6 2 5" xfId="19975"/>
    <cellStyle name="Normal 131 6 3" xfId="7223"/>
    <cellStyle name="Normal 131 6 3 2" xfId="23607"/>
    <cellStyle name="Normal 131 6 4" xfId="10862"/>
    <cellStyle name="Normal 131 6 4 2" xfId="27244"/>
    <cellStyle name="Normal 131 6 5" xfId="14503"/>
    <cellStyle name="Normal 131 6 5 2" xfId="30881"/>
    <cellStyle name="Normal 131 6 6" xfId="5383"/>
    <cellStyle name="Normal 131 6 6 2" xfId="21792"/>
    <cellStyle name="Normal 131 6 7" xfId="18154"/>
    <cellStyle name="Normal 131 6 8" xfId="34521"/>
    <cellStyle name="Normal 131 7" xfId="2686"/>
    <cellStyle name="Normal 131 7 2" xfId="11843"/>
    <cellStyle name="Normal 131 7 2 2" xfId="28225"/>
    <cellStyle name="Normal 131 7 3" xfId="15484"/>
    <cellStyle name="Normal 131 7 3 2" xfId="31862"/>
    <cellStyle name="Normal 131 7 4" xfId="8204"/>
    <cellStyle name="Normal 131 7 4 2" xfId="24588"/>
    <cellStyle name="Normal 131 7 5" xfId="19135"/>
    <cellStyle name="Normal 131 8" xfId="6315"/>
    <cellStyle name="Normal 131 8 2" xfId="22699"/>
    <cellStyle name="Normal 131 9" xfId="9954"/>
    <cellStyle name="Normal 131 9 2" xfId="26336"/>
    <cellStyle name="Normal 132" xfId="680"/>
    <cellStyle name="Normal 132 10" xfId="13596"/>
    <cellStyle name="Normal 132 10 2" xfId="29974"/>
    <cellStyle name="Normal 132 11" xfId="4476"/>
    <cellStyle name="Normal 132 11 2" xfId="20885"/>
    <cellStyle name="Normal 132 12" xfId="17246"/>
    <cellStyle name="Normal 132 13" xfId="33685"/>
    <cellStyle name="Normal 132 2" xfId="857"/>
    <cellStyle name="Normal 132 2 10" xfId="4550"/>
    <cellStyle name="Normal 132 2 10 2" xfId="20959"/>
    <cellStyle name="Normal 132 2 11" xfId="17321"/>
    <cellStyle name="Normal 132 2 12" xfId="33686"/>
    <cellStyle name="Normal 132 2 2" xfId="1010"/>
    <cellStyle name="Normal 132 2 2 10" xfId="17468"/>
    <cellStyle name="Normal 132 2 2 11" xfId="33687"/>
    <cellStyle name="Normal 132 2 2 2" xfId="1162"/>
    <cellStyle name="Normal 132 2 2 2 2" xfId="2076"/>
    <cellStyle name="Normal 132 2 2 2 2 2" xfId="3899"/>
    <cellStyle name="Normal 132 2 2 2 2 2 2" xfId="13054"/>
    <cellStyle name="Normal 132 2 2 2 2 2 2 2" xfId="29436"/>
    <cellStyle name="Normal 132 2 2 2 2 2 3" xfId="16695"/>
    <cellStyle name="Normal 132 2 2 2 2 2 3 2" xfId="33073"/>
    <cellStyle name="Normal 132 2 2 2 2 2 4" xfId="9415"/>
    <cellStyle name="Normal 132 2 2 2 2 2 4 2" xfId="25799"/>
    <cellStyle name="Normal 132 2 2 2 2 2 5" xfId="20346"/>
    <cellStyle name="Normal 132 2 2 2 2 3" xfId="7594"/>
    <cellStyle name="Normal 132 2 2 2 2 3 2" xfId="23978"/>
    <cellStyle name="Normal 132 2 2 2 2 4" xfId="11233"/>
    <cellStyle name="Normal 132 2 2 2 2 4 2" xfId="27615"/>
    <cellStyle name="Normal 132 2 2 2 2 5" xfId="14874"/>
    <cellStyle name="Normal 132 2 2 2 2 5 2" xfId="31252"/>
    <cellStyle name="Normal 132 2 2 2 2 6" xfId="5754"/>
    <cellStyle name="Normal 132 2 2 2 2 6 2" xfId="22163"/>
    <cellStyle name="Normal 132 2 2 2 2 7" xfId="18525"/>
    <cellStyle name="Normal 132 2 2 2 2 8" xfId="34892"/>
    <cellStyle name="Normal 132 2 2 2 3" xfId="2991"/>
    <cellStyle name="Normal 132 2 2 2 3 2" xfId="12146"/>
    <cellStyle name="Normal 132 2 2 2 3 2 2" xfId="28528"/>
    <cellStyle name="Normal 132 2 2 2 3 3" xfId="15787"/>
    <cellStyle name="Normal 132 2 2 2 3 3 2" xfId="32165"/>
    <cellStyle name="Normal 132 2 2 2 3 4" xfId="8507"/>
    <cellStyle name="Normal 132 2 2 2 3 4 2" xfId="24891"/>
    <cellStyle name="Normal 132 2 2 2 3 5" xfId="19438"/>
    <cellStyle name="Normal 132 2 2 2 4" xfId="6686"/>
    <cellStyle name="Normal 132 2 2 2 4 2" xfId="23070"/>
    <cellStyle name="Normal 132 2 2 2 5" xfId="10325"/>
    <cellStyle name="Normal 132 2 2 2 5 2" xfId="26707"/>
    <cellStyle name="Normal 132 2 2 2 6" xfId="13966"/>
    <cellStyle name="Normal 132 2 2 2 6 2" xfId="30344"/>
    <cellStyle name="Normal 132 2 2 2 7" xfId="4846"/>
    <cellStyle name="Normal 132 2 2 2 7 2" xfId="21255"/>
    <cellStyle name="Normal 132 2 2 2 8" xfId="17617"/>
    <cellStyle name="Normal 132 2 2 2 9" xfId="33984"/>
    <cellStyle name="Normal 132 2 2 3" xfId="1473"/>
    <cellStyle name="Normal 132 2 2 3 2" xfId="2387"/>
    <cellStyle name="Normal 132 2 2 3 2 2" xfId="4210"/>
    <cellStyle name="Normal 132 2 2 3 2 2 2" xfId="13365"/>
    <cellStyle name="Normal 132 2 2 3 2 2 2 2" xfId="29747"/>
    <cellStyle name="Normal 132 2 2 3 2 2 3" xfId="17006"/>
    <cellStyle name="Normal 132 2 2 3 2 2 3 2" xfId="33384"/>
    <cellStyle name="Normal 132 2 2 3 2 2 4" xfId="9726"/>
    <cellStyle name="Normal 132 2 2 3 2 2 4 2" xfId="26110"/>
    <cellStyle name="Normal 132 2 2 3 2 2 5" xfId="20657"/>
    <cellStyle name="Normal 132 2 2 3 2 3" xfId="7905"/>
    <cellStyle name="Normal 132 2 2 3 2 3 2" xfId="24289"/>
    <cellStyle name="Normal 132 2 2 3 2 4" xfId="11544"/>
    <cellStyle name="Normal 132 2 2 3 2 4 2" xfId="27926"/>
    <cellStyle name="Normal 132 2 2 3 2 5" xfId="15185"/>
    <cellStyle name="Normal 132 2 2 3 2 5 2" xfId="31563"/>
    <cellStyle name="Normal 132 2 2 3 2 6" xfId="6065"/>
    <cellStyle name="Normal 132 2 2 3 2 6 2" xfId="22474"/>
    <cellStyle name="Normal 132 2 2 3 2 7" xfId="18836"/>
    <cellStyle name="Normal 132 2 2 3 2 8" xfId="35203"/>
    <cellStyle name="Normal 132 2 2 3 3" xfId="3302"/>
    <cellStyle name="Normal 132 2 2 3 3 2" xfId="12457"/>
    <cellStyle name="Normal 132 2 2 3 3 2 2" xfId="28839"/>
    <cellStyle name="Normal 132 2 2 3 3 3" xfId="16098"/>
    <cellStyle name="Normal 132 2 2 3 3 3 2" xfId="32476"/>
    <cellStyle name="Normal 132 2 2 3 3 4" xfId="8818"/>
    <cellStyle name="Normal 132 2 2 3 3 4 2" xfId="25202"/>
    <cellStyle name="Normal 132 2 2 3 3 5" xfId="19749"/>
    <cellStyle name="Normal 132 2 2 3 4" xfId="6997"/>
    <cellStyle name="Normal 132 2 2 3 4 2" xfId="23381"/>
    <cellStyle name="Normal 132 2 2 3 5" xfId="10636"/>
    <cellStyle name="Normal 132 2 2 3 5 2" xfId="27018"/>
    <cellStyle name="Normal 132 2 2 3 6" xfId="14277"/>
    <cellStyle name="Normal 132 2 2 3 6 2" xfId="30655"/>
    <cellStyle name="Normal 132 2 2 3 7" xfId="5157"/>
    <cellStyle name="Normal 132 2 2 3 7 2" xfId="21566"/>
    <cellStyle name="Normal 132 2 2 3 8" xfId="17928"/>
    <cellStyle name="Normal 132 2 2 3 9" xfId="34295"/>
    <cellStyle name="Normal 132 2 2 4" xfId="1927"/>
    <cellStyle name="Normal 132 2 2 4 2" xfId="3750"/>
    <cellStyle name="Normal 132 2 2 4 2 2" xfId="12905"/>
    <cellStyle name="Normal 132 2 2 4 2 2 2" xfId="29287"/>
    <cellStyle name="Normal 132 2 2 4 2 3" xfId="16546"/>
    <cellStyle name="Normal 132 2 2 4 2 3 2" xfId="32924"/>
    <cellStyle name="Normal 132 2 2 4 2 4" xfId="9266"/>
    <cellStyle name="Normal 132 2 2 4 2 4 2" xfId="25650"/>
    <cellStyle name="Normal 132 2 2 4 2 5" xfId="20197"/>
    <cellStyle name="Normal 132 2 2 4 3" xfId="7445"/>
    <cellStyle name="Normal 132 2 2 4 3 2" xfId="23829"/>
    <cellStyle name="Normal 132 2 2 4 4" xfId="11084"/>
    <cellStyle name="Normal 132 2 2 4 4 2" xfId="27466"/>
    <cellStyle name="Normal 132 2 2 4 5" xfId="14725"/>
    <cellStyle name="Normal 132 2 2 4 5 2" xfId="31103"/>
    <cellStyle name="Normal 132 2 2 4 6" xfId="5605"/>
    <cellStyle name="Normal 132 2 2 4 6 2" xfId="22014"/>
    <cellStyle name="Normal 132 2 2 4 7" xfId="18376"/>
    <cellStyle name="Normal 132 2 2 4 8" xfId="34743"/>
    <cellStyle name="Normal 132 2 2 5" xfId="2692"/>
    <cellStyle name="Normal 132 2 2 5 2" xfId="11849"/>
    <cellStyle name="Normal 132 2 2 5 2 2" xfId="28231"/>
    <cellStyle name="Normal 132 2 2 5 3" xfId="15490"/>
    <cellStyle name="Normal 132 2 2 5 3 2" xfId="31868"/>
    <cellStyle name="Normal 132 2 2 5 4" xfId="8210"/>
    <cellStyle name="Normal 132 2 2 5 4 2" xfId="24594"/>
    <cellStyle name="Normal 132 2 2 5 5" xfId="19141"/>
    <cellStyle name="Normal 132 2 2 6" xfId="6537"/>
    <cellStyle name="Normal 132 2 2 6 2" xfId="22921"/>
    <cellStyle name="Normal 132 2 2 7" xfId="10176"/>
    <cellStyle name="Normal 132 2 2 7 2" xfId="26558"/>
    <cellStyle name="Normal 132 2 2 8" xfId="13817"/>
    <cellStyle name="Normal 132 2 2 8 2" xfId="30195"/>
    <cellStyle name="Normal 132 2 2 9" xfId="4697"/>
    <cellStyle name="Normal 132 2 2 9 2" xfId="21106"/>
    <cellStyle name="Normal 132 2 3" xfId="1161"/>
    <cellStyle name="Normal 132 2 3 2" xfId="2075"/>
    <cellStyle name="Normal 132 2 3 2 2" xfId="3898"/>
    <cellStyle name="Normal 132 2 3 2 2 2" xfId="13053"/>
    <cellStyle name="Normal 132 2 3 2 2 2 2" xfId="29435"/>
    <cellStyle name="Normal 132 2 3 2 2 3" xfId="16694"/>
    <cellStyle name="Normal 132 2 3 2 2 3 2" xfId="33072"/>
    <cellStyle name="Normal 132 2 3 2 2 4" xfId="9414"/>
    <cellStyle name="Normal 132 2 3 2 2 4 2" xfId="25798"/>
    <cellStyle name="Normal 132 2 3 2 2 5" xfId="20345"/>
    <cellStyle name="Normal 132 2 3 2 3" xfId="7593"/>
    <cellStyle name="Normal 132 2 3 2 3 2" xfId="23977"/>
    <cellStyle name="Normal 132 2 3 2 4" xfId="11232"/>
    <cellStyle name="Normal 132 2 3 2 4 2" xfId="27614"/>
    <cellStyle name="Normal 132 2 3 2 5" xfId="14873"/>
    <cellStyle name="Normal 132 2 3 2 5 2" xfId="31251"/>
    <cellStyle name="Normal 132 2 3 2 6" xfId="5753"/>
    <cellStyle name="Normal 132 2 3 2 6 2" xfId="22162"/>
    <cellStyle name="Normal 132 2 3 2 7" xfId="18524"/>
    <cellStyle name="Normal 132 2 3 2 8" xfId="34891"/>
    <cellStyle name="Normal 132 2 3 3" xfId="2990"/>
    <cellStyle name="Normal 132 2 3 3 2" xfId="12145"/>
    <cellStyle name="Normal 132 2 3 3 2 2" xfId="28527"/>
    <cellStyle name="Normal 132 2 3 3 3" xfId="15786"/>
    <cellStyle name="Normal 132 2 3 3 3 2" xfId="32164"/>
    <cellStyle name="Normal 132 2 3 3 4" xfId="8506"/>
    <cellStyle name="Normal 132 2 3 3 4 2" xfId="24890"/>
    <cellStyle name="Normal 132 2 3 3 5" xfId="19437"/>
    <cellStyle name="Normal 132 2 3 4" xfId="6685"/>
    <cellStyle name="Normal 132 2 3 4 2" xfId="23069"/>
    <cellStyle name="Normal 132 2 3 5" xfId="10324"/>
    <cellStyle name="Normal 132 2 3 5 2" xfId="26706"/>
    <cellStyle name="Normal 132 2 3 6" xfId="13965"/>
    <cellStyle name="Normal 132 2 3 6 2" xfId="30343"/>
    <cellStyle name="Normal 132 2 3 7" xfId="4845"/>
    <cellStyle name="Normal 132 2 3 7 2" xfId="21254"/>
    <cellStyle name="Normal 132 2 3 8" xfId="17616"/>
    <cellStyle name="Normal 132 2 3 9" xfId="33983"/>
    <cellStyle name="Normal 132 2 4" xfId="1472"/>
    <cellStyle name="Normal 132 2 4 2" xfId="2386"/>
    <cellStyle name="Normal 132 2 4 2 2" xfId="4209"/>
    <cellStyle name="Normal 132 2 4 2 2 2" xfId="13364"/>
    <cellStyle name="Normal 132 2 4 2 2 2 2" xfId="29746"/>
    <cellStyle name="Normal 132 2 4 2 2 3" xfId="17005"/>
    <cellStyle name="Normal 132 2 4 2 2 3 2" xfId="33383"/>
    <cellStyle name="Normal 132 2 4 2 2 4" xfId="9725"/>
    <cellStyle name="Normal 132 2 4 2 2 4 2" xfId="26109"/>
    <cellStyle name="Normal 132 2 4 2 2 5" xfId="20656"/>
    <cellStyle name="Normal 132 2 4 2 3" xfId="7904"/>
    <cellStyle name="Normal 132 2 4 2 3 2" xfId="24288"/>
    <cellStyle name="Normal 132 2 4 2 4" xfId="11543"/>
    <cellStyle name="Normal 132 2 4 2 4 2" xfId="27925"/>
    <cellStyle name="Normal 132 2 4 2 5" xfId="15184"/>
    <cellStyle name="Normal 132 2 4 2 5 2" xfId="31562"/>
    <cellStyle name="Normal 132 2 4 2 6" xfId="6064"/>
    <cellStyle name="Normal 132 2 4 2 6 2" xfId="22473"/>
    <cellStyle name="Normal 132 2 4 2 7" xfId="18835"/>
    <cellStyle name="Normal 132 2 4 2 8" xfId="35202"/>
    <cellStyle name="Normal 132 2 4 3" xfId="3301"/>
    <cellStyle name="Normal 132 2 4 3 2" xfId="12456"/>
    <cellStyle name="Normal 132 2 4 3 2 2" xfId="28838"/>
    <cellStyle name="Normal 132 2 4 3 3" xfId="16097"/>
    <cellStyle name="Normal 132 2 4 3 3 2" xfId="32475"/>
    <cellStyle name="Normal 132 2 4 3 4" xfId="8817"/>
    <cellStyle name="Normal 132 2 4 3 4 2" xfId="25201"/>
    <cellStyle name="Normal 132 2 4 3 5" xfId="19748"/>
    <cellStyle name="Normal 132 2 4 4" xfId="6996"/>
    <cellStyle name="Normal 132 2 4 4 2" xfId="23380"/>
    <cellStyle name="Normal 132 2 4 5" xfId="10635"/>
    <cellStyle name="Normal 132 2 4 5 2" xfId="27017"/>
    <cellStyle name="Normal 132 2 4 6" xfId="14276"/>
    <cellStyle name="Normal 132 2 4 6 2" xfId="30654"/>
    <cellStyle name="Normal 132 2 4 7" xfId="5156"/>
    <cellStyle name="Normal 132 2 4 7 2" xfId="21565"/>
    <cellStyle name="Normal 132 2 4 8" xfId="17927"/>
    <cellStyle name="Normal 132 2 4 9" xfId="34294"/>
    <cellStyle name="Normal 132 2 5" xfId="1780"/>
    <cellStyle name="Normal 132 2 5 2" xfId="3603"/>
    <cellStyle name="Normal 132 2 5 2 2" xfId="12758"/>
    <cellStyle name="Normal 132 2 5 2 2 2" xfId="29140"/>
    <cellStyle name="Normal 132 2 5 2 3" xfId="16399"/>
    <cellStyle name="Normal 132 2 5 2 3 2" xfId="32777"/>
    <cellStyle name="Normal 132 2 5 2 4" xfId="9119"/>
    <cellStyle name="Normal 132 2 5 2 4 2" xfId="25503"/>
    <cellStyle name="Normal 132 2 5 2 5" xfId="20050"/>
    <cellStyle name="Normal 132 2 5 3" xfId="7298"/>
    <cellStyle name="Normal 132 2 5 3 2" xfId="23682"/>
    <cellStyle name="Normal 132 2 5 4" xfId="10937"/>
    <cellStyle name="Normal 132 2 5 4 2" xfId="27319"/>
    <cellStyle name="Normal 132 2 5 5" xfId="14578"/>
    <cellStyle name="Normal 132 2 5 5 2" xfId="30956"/>
    <cellStyle name="Normal 132 2 5 6" xfId="5458"/>
    <cellStyle name="Normal 132 2 5 6 2" xfId="21867"/>
    <cellStyle name="Normal 132 2 5 7" xfId="18229"/>
    <cellStyle name="Normal 132 2 5 8" xfId="34596"/>
    <cellStyle name="Normal 132 2 6" xfId="2691"/>
    <cellStyle name="Normal 132 2 6 2" xfId="11848"/>
    <cellStyle name="Normal 132 2 6 2 2" xfId="28230"/>
    <cellStyle name="Normal 132 2 6 3" xfId="15489"/>
    <cellStyle name="Normal 132 2 6 3 2" xfId="31867"/>
    <cellStyle name="Normal 132 2 6 4" xfId="8209"/>
    <cellStyle name="Normal 132 2 6 4 2" xfId="24593"/>
    <cellStyle name="Normal 132 2 6 5" xfId="19140"/>
    <cellStyle name="Normal 132 2 7" xfId="6390"/>
    <cellStyle name="Normal 132 2 7 2" xfId="22774"/>
    <cellStyle name="Normal 132 2 8" xfId="10029"/>
    <cellStyle name="Normal 132 2 8 2" xfId="26411"/>
    <cellStyle name="Normal 132 2 9" xfId="13670"/>
    <cellStyle name="Normal 132 2 9 2" xfId="30048"/>
    <cellStyle name="Normal 132 3" xfId="936"/>
    <cellStyle name="Normal 132 3 10" xfId="17394"/>
    <cellStyle name="Normal 132 3 11" xfId="33688"/>
    <cellStyle name="Normal 132 3 2" xfId="1163"/>
    <cellStyle name="Normal 132 3 2 2" xfId="2077"/>
    <cellStyle name="Normal 132 3 2 2 2" xfId="3900"/>
    <cellStyle name="Normal 132 3 2 2 2 2" xfId="13055"/>
    <cellStyle name="Normal 132 3 2 2 2 2 2" xfId="29437"/>
    <cellStyle name="Normal 132 3 2 2 2 3" xfId="16696"/>
    <cellStyle name="Normal 132 3 2 2 2 3 2" xfId="33074"/>
    <cellStyle name="Normal 132 3 2 2 2 4" xfId="9416"/>
    <cellStyle name="Normal 132 3 2 2 2 4 2" xfId="25800"/>
    <cellStyle name="Normal 132 3 2 2 2 5" xfId="20347"/>
    <cellStyle name="Normal 132 3 2 2 3" xfId="7595"/>
    <cellStyle name="Normal 132 3 2 2 3 2" xfId="23979"/>
    <cellStyle name="Normal 132 3 2 2 4" xfId="11234"/>
    <cellStyle name="Normal 132 3 2 2 4 2" xfId="27616"/>
    <cellStyle name="Normal 132 3 2 2 5" xfId="14875"/>
    <cellStyle name="Normal 132 3 2 2 5 2" xfId="31253"/>
    <cellStyle name="Normal 132 3 2 2 6" xfId="5755"/>
    <cellStyle name="Normal 132 3 2 2 6 2" xfId="22164"/>
    <cellStyle name="Normal 132 3 2 2 7" xfId="18526"/>
    <cellStyle name="Normal 132 3 2 2 8" xfId="34893"/>
    <cellStyle name="Normal 132 3 2 3" xfId="2992"/>
    <cellStyle name="Normal 132 3 2 3 2" xfId="12147"/>
    <cellStyle name="Normal 132 3 2 3 2 2" xfId="28529"/>
    <cellStyle name="Normal 132 3 2 3 3" xfId="15788"/>
    <cellStyle name="Normal 132 3 2 3 3 2" xfId="32166"/>
    <cellStyle name="Normal 132 3 2 3 4" xfId="8508"/>
    <cellStyle name="Normal 132 3 2 3 4 2" xfId="24892"/>
    <cellStyle name="Normal 132 3 2 3 5" xfId="19439"/>
    <cellStyle name="Normal 132 3 2 4" xfId="6687"/>
    <cellStyle name="Normal 132 3 2 4 2" xfId="23071"/>
    <cellStyle name="Normal 132 3 2 5" xfId="10326"/>
    <cellStyle name="Normal 132 3 2 5 2" xfId="26708"/>
    <cellStyle name="Normal 132 3 2 6" xfId="13967"/>
    <cellStyle name="Normal 132 3 2 6 2" xfId="30345"/>
    <cellStyle name="Normal 132 3 2 7" xfId="4847"/>
    <cellStyle name="Normal 132 3 2 7 2" xfId="21256"/>
    <cellStyle name="Normal 132 3 2 8" xfId="17618"/>
    <cellStyle name="Normal 132 3 2 9" xfId="33985"/>
    <cellStyle name="Normal 132 3 3" xfId="1474"/>
    <cellStyle name="Normal 132 3 3 2" xfId="2388"/>
    <cellStyle name="Normal 132 3 3 2 2" xfId="4211"/>
    <cellStyle name="Normal 132 3 3 2 2 2" xfId="13366"/>
    <cellStyle name="Normal 132 3 3 2 2 2 2" xfId="29748"/>
    <cellStyle name="Normal 132 3 3 2 2 3" xfId="17007"/>
    <cellStyle name="Normal 132 3 3 2 2 3 2" xfId="33385"/>
    <cellStyle name="Normal 132 3 3 2 2 4" xfId="9727"/>
    <cellStyle name="Normal 132 3 3 2 2 4 2" xfId="26111"/>
    <cellStyle name="Normal 132 3 3 2 2 5" xfId="20658"/>
    <cellStyle name="Normal 132 3 3 2 3" xfId="7906"/>
    <cellStyle name="Normal 132 3 3 2 3 2" xfId="24290"/>
    <cellStyle name="Normal 132 3 3 2 4" xfId="11545"/>
    <cellStyle name="Normal 132 3 3 2 4 2" xfId="27927"/>
    <cellStyle name="Normal 132 3 3 2 5" xfId="15186"/>
    <cellStyle name="Normal 132 3 3 2 5 2" xfId="31564"/>
    <cellStyle name="Normal 132 3 3 2 6" xfId="6066"/>
    <cellStyle name="Normal 132 3 3 2 6 2" xfId="22475"/>
    <cellStyle name="Normal 132 3 3 2 7" xfId="18837"/>
    <cellStyle name="Normal 132 3 3 2 8" xfId="35204"/>
    <cellStyle name="Normal 132 3 3 3" xfId="3303"/>
    <cellStyle name="Normal 132 3 3 3 2" xfId="12458"/>
    <cellStyle name="Normal 132 3 3 3 2 2" xfId="28840"/>
    <cellStyle name="Normal 132 3 3 3 3" xfId="16099"/>
    <cellStyle name="Normal 132 3 3 3 3 2" xfId="32477"/>
    <cellStyle name="Normal 132 3 3 3 4" xfId="8819"/>
    <cellStyle name="Normal 132 3 3 3 4 2" xfId="25203"/>
    <cellStyle name="Normal 132 3 3 3 5" xfId="19750"/>
    <cellStyle name="Normal 132 3 3 4" xfId="6998"/>
    <cellStyle name="Normal 132 3 3 4 2" xfId="23382"/>
    <cellStyle name="Normal 132 3 3 5" xfId="10637"/>
    <cellStyle name="Normal 132 3 3 5 2" xfId="27019"/>
    <cellStyle name="Normal 132 3 3 6" xfId="14278"/>
    <cellStyle name="Normal 132 3 3 6 2" xfId="30656"/>
    <cellStyle name="Normal 132 3 3 7" xfId="5158"/>
    <cellStyle name="Normal 132 3 3 7 2" xfId="21567"/>
    <cellStyle name="Normal 132 3 3 8" xfId="17929"/>
    <cellStyle name="Normal 132 3 3 9" xfId="34296"/>
    <cellStyle name="Normal 132 3 4" xfId="1853"/>
    <cellStyle name="Normal 132 3 4 2" xfId="3676"/>
    <cellStyle name="Normal 132 3 4 2 2" xfId="12831"/>
    <cellStyle name="Normal 132 3 4 2 2 2" xfId="29213"/>
    <cellStyle name="Normal 132 3 4 2 3" xfId="16472"/>
    <cellStyle name="Normal 132 3 4 2 3 2" xfId="32850"/>
    <cellStyle name="Normal 132 3 4 2 4" xfId="9192"/>
    <cellStyle name="Normal 132 3 4 2 4 2" xfId="25576"/>
    <cellStyle name="Normal 132 3 4 2 5" xfId="20123"/>
    <cellStyle name="Normal 132 3 4 3" xfId="7371"/>
    <cellStyle name="Normal 132 3 4 3 2" xfId="23755"/>
    <cellStyle name="Normal 132 3 4 4" xfId="11010"/>
    <cellStyle name="Normal 132 3 4 4 2" xfId="27392"/>
    <cellStyle name="Normal 132 3 4 5" xfId="14651"/>
    <cellStyle name="Normal 132 3 4 5 2" xfId="31029"/>
    <cellStyle name="Normal 132 3 4 6" xfId="5531"/>
    <cellStyle name="Normal 132 3 4 6 2" xfId="21940"/>
    <cellStyle name="Normal 132 3 4 7" xfId="18302"/>
    <cellStyle name="Normal 132 3 4 8" xfId="34669"/>
    <cellStyle name="Normal 132 3 5" xfId="2693"/>
    <cellStyle name="Normal 132 3 5 2" xfId="11850"/>
    <cellStyle name="Normal 132 3 5 2 2" xfId="28232"/>
    <cellStyle name="Normal 132 3 5 3" xfId="15491"/>
    <cellStyle name="Normal 132 3 5 3 2" xfId="31869"/>
    <cellStyle name="Normal 132 3 5 4" xfId="8211"/>
    <cellStyle name="Normal 132 3 5 4 2" xfId="24595"/>
    <cellStyle name="Normal 132 3 5 5" xfId="19142"/>
    <cellStyle name="Normal 132 3 6" xfId="6463"/>
    <cellStyle name="Normal 132 3 6 2" xfId="22847"/>
    <cellStyle name="Normal 132 3 7" xfId="10102"/>
    <cellStyle name="Normal 132 3 7 2" xfId="26484"/>
    <cellStyle name="Normal 132 3 8" xfId="13743"/>
    <cellStyle name="Normal 132 3 8 2" xfId="30121"/>
    <cellStyle name="Normal 132 3 9" xfId="4623"/>
    <cellStyle name="Normal 132 3 9 2" xfId="21032"/>
    <cellStyle name="Normal 132 4" xfId="1160"/>
    <cellStyle name="Normal 132 4 2" xfId="2074"/>
    <cellStyle name="Normal 132 4 2 2" xfId="3897"/>
    <cellStyle name="Normal 132 4 2 2 2" xfId="13052"/>
    <cellStyle name="Normal 132 4 2 2 2 2" xfId="29434"/>
    <cellStyle name="Normal 132 4 2 2 3" xfId="16693"/>
    <cellStyle name="Normal 132 4 2 2 3 2" xfId="33071"/>
    <cellStyle name="Normal 132 4 2 2 4" xfId="9413"/>
    <cellStyle name="Normal 132 4 2 2 4 2" xfId="25797"/>
    <cellStyle name="Normal 132 4 2 2 5" xfId="20344"/>
    <cellStyle name="Normal 132 4 2 3" xfId="7592"/>
    <cellStyle name="Normal 132 4 2 3 2" xfId="23976"/>
    <cellStyle name="Normal 132 4 2 4" xfId="11231"/>
    <cellStyle name="Normal 132 4 2 4 2" xfId="27613"/>
    <cellStyle name="Normal 132 4 2 5" xfId="14872"/>
    <cellStyle name="Normal 132 4 2 5 2" xfId="31250"/>
    <cellStyle name="Normal 132 4 2 6" xfId="5752"/>
    <cellStyle name="Normal 132 4 2 6 2" xfId="22161"/>
    <cellStyle name="Normal 132 4 2 7" xfId="18523"/>
    <cellStyle name="Normal 132 4 2 8" xfId="34890"/>
    <cellStyle name="Normal 132 4 3" xfId="2989"/>
    <cellStyle name="Normal 132 4 3 2" xfId="12144"/>
    <cellStyle name="Normal 132 4 3 2 2" xfId="28526"/>
    <cellStyle name="Normal 132 4 3 3" xfId="15785"/>
    <cellStyle name="Normal 132 4 3 3 2" xfId="32163"/>
    <cellStyle name="Normal 132 4 3 4" xfId="8505"/>
    <cellStyle name="Normal 132 4 3 4 2" xfId="24889"/>
    <cellStyle name="Normal 132 4 3 5" xfId="19436"/>
    <cellStyle name="Normal 132 4 4" xfId="6684"/>
    <cellStyle name="Normal 132 4 4 2" xfId="23068"/>
    <cellStyle name="Normal 132 4 5" xfId="10323"/>
    <cellStyle name="Normal 132 4 5 2" xfId="26705"/>
    <cellStyle name="Normal 132 4 6" xfId="13964"/>
    <cellStyle name="Normal 132 4 6 2" xfId="30342"/>
    <cellStyle name="Normal 132 4 7" xfId="4844"/>
    <cellStyle name="Normal 132 4 7 2" xfId="21253"/>
    <cellStyle name="Normal 132 4 8" xfId="17615"/>
    <cellStyle name="Normal 132 4 9" xfId="33982"/>
    <cellStyle name="Normal 132 5" xfId="1471"/>
    <cellStyle name="Normal 132 5 2" xfId="2385"/>
    <cellStyle name="Normal 132 5 2 2" xfId="4208"/>
    <cellStyle name="Normal 132 5 2 2 2" xfId="13363"/>
    <cellStyle name="Normal 132 5 2 2 2 2" xfId="29745"/>
    <cellStyle name="Normal 132 5 2 2 3" xfId="17004"/>
    <cellStyle name="Normal 132 5 2 2 3 2" xfId="33382"/>
    <cellStyle name="Normal 132 5 2 2 4" xfId="9724"/>
    <cellStyle name="Normal 132 5 2 2 4 2" xfId="26108"/>
    <cellStyle name="Normal 132 5 2 2 5" xfId="20655"/>
    <cellStyle name="Normal 132 5 2 3" xfId="7903"/>
    <cellStyle name="Normal 132 5 2 3 2" xfId="24287"/>
    <cellStyle name="Normal 132 5 2 4" xfId="11542"/>
    <cellStyle name="Normal 132 5 2 4 2" xfId="27924"/>
    <cellStyle name="Normal 132 5 2 5" xfId="15183"/>
    <cellStyle name="Normal 132 5 2 5 2" xfId="31561"/>
    <cellStyle name="Normal 132 5 2 6" xfId="6063"/>
    <cellStyle name="Normal 132 5 2 6 2" xfId="22472"/>
    <cellStyle name="Normal 132 5 2 7" xfId="18834"/>
    <cellStyle name="Normal 132 5 2 8" xfId="35201"/>
    <cellStyle name="Normal 132 5 3" xfId="3300"/>
    <cellStyle name="Normal 132 5 3 2" xfId="12455"/>
    <cellStyle name="Normal 132 5 3 2 2" xfId="28837"/>
    <cellStyle name="Normal 132 5 3 3" xfId="16096"/>
    <cellStyle name="Normal 132 5 3 3 2" xfId="32474"/>
    <cellStyle name="Normal 132 5 3 4" xfId="8816"/>
    <cellStyle name="Normal 132 5 3 4 2" xfId="25200"/>
    <cellStyle name="Normal 132 5 3 5" xfId="19747"/>
    <cellStyle name="Normal 132 5 4" xfId="6995"/>
    <cellStyle name="Normal 132 5 4 2" xfId="23379"/>
    <cellStyle name="Normal 132 5 5" xfId="10634"/>
    <cellStyle name="Normal 132 5 5 2" xfId="27016"/>
    <cellStyle name="Normal 132 5 6" xfId="14275"/>
    <cellStyle name="Normal 132 5 6 2" xfId="30653"/>
    <cellStyle name="Normal 132 5 7" xfId="5155"/>
    <cellStyle name="Normal 132 5 7 2" xfId="21564"/>
    <cellStyle name="Normal 132 5 8" xfId="17926"/>
    <cellStyle name="Normal 132 5 9" xfId="34293"/>
    <cellStyle name="Normal 132 6" xfId="1706"/>
    <cellStyle name="Normal 132 6 2" xfId="3529"/>
    <cellStyle name="Normal 132 6 2 2" xfId="12684"/>
    <cellStyle name="Normal 132 6 2 2 2" xfId="29066"/>
    <cellStyle name="Normal 132 6 2 3" xfId="16325"/>
    <cellStyle name="Normal 132 6 2 3 2" xfId="32703"/>
    <cellStyle name="Normal 132 6 2 4" xfId="9045"/>
    <cellStyle name="Normal 132 6 2 4 2" xfId="25429"/>
    <cellStyle name="Normal 132 6 2 5" xfId="19976"/>
    <cellStyle name="Normal 132 6 3" xfId="7224"/>
    <cellStyle name="Normal 132 6 3 2" xfId="23608"/>
    <cellStyle name="Normal 132 6 4" xfId="10863"/>
    <cellStyle name="Normal 132 6 4 2" xfId="27245"/>
    <cellStyle name="Normal 132 6 5" xfId="14504"/>
    <cellStyle name="Normal 132 6 5 2" xfId="30882"/>
    <cellStyle name="Normal 132 6 6" xfId="5384"/>
    <cellStyle name="Normal 132 6 6 2" xfId="21793"/>
    <cellStyle name="Normal 132 6 7" xfId="18155"/>
    <cellStyle name="Normal 132 6 8" xfId="34522"/>
    <cellStyle name="Normal 132 7" xfId="2690"/>
    <cellStyle name="Normal 132 7 2" xfId="11847"/>
    <cellStyle name="Normal 132 7 2 2" xfId="28229"/>
    <cellStyle name="Normal 132 7 3" xfId="15488"/>
    <cellStyle name="Normal 132 7 3 2" xfId="31866"/>
    <cellStyle name="Normal 132 7 4" xfId="8208"/>
    <cellStyle name="Normal 132 7 4 2" xfId="24592"/>
    <cellStyle name="Normal 132 7 5" xfId="19139"/>
    <cellStyle name="Normal 132 8" xfId="6316"/>
    <cellStyle name="Normal 132 8 2" xfId="22700"/>
    <cellStyle name="Normal 132 9" xfId="9955"/>
    <cellStyle name="Normal 132 9 2" xfId="26337"/>
    <cellStyle name="Normal 133" xfId="681"/>
    <cellStyle name="Normal 133 10" xfId="13597"/>
    <cellStyle name="Normal 133 10 2" xfId="29975"/>
    <cellStyle name="Normal 133 11" xfId="4477"/>
    <cellStyle name="Normal 133 11 2" xfId="20886"/>
    <cellStyle name="Normal 133 12" xfId="17247"/>
    <cellStyle name="Normal 133 13" xfId="33689"/>
    <cellStyle name="Normal 133 2" xfId="858"/>
    <cellStyle name="Normal 133 2 10" xfId="4551"/>
    <cellStyle name="Normal 133 2 10 2" xfId="20960"/>
    <cellStyle name="Normal 133 2 11" xfId="17322"/>
    <cellStyle name="Normal 133 2 12" xfId="33690"/>
    <cellStyle name="Normal 133 2 2" xfId="1011"/>
    <cellStyle name="Normal 133 2 2 10" xfId="17469"/>
    <cellStyle name="Normal 133 2 2 11" xfId="33691"/>
    <cellStyle name="Normal 133 2 2 2" xfId="1166"/>
    <cellStyle name="Normal 133 2 2 2 2" xfId="2080"/>
    <cellStyle name="Normal 133 2 2 2 2 2" xfId="3903"/>
    <cellStyle name="Normal 133 2 2 2 2 2 2" xfId="13058"/>
    <cellStyle name="Normal 133 2 2 2 2 2 2 2" xfId="29440"/>
    <cellStyle name="Normal 133 2 2 2 2 2 3" xfId="16699"/>
    <cellStyle name="Normal 133 2 2 2 2 2 3 2" xfId="33077"/>
    <cellStyle name="Normal 133 2 2 2 2 2 4" xfId="9419"/>
    <cellStyle name="Normal 133 2 2 2 2 2 4 2" xfId="25803"/>
    <cellStyle name="Normal 133 2 2 2 2 2 5" xfId="20350"/>
    <cellStyle name="Normal 133 2 2 2 2 3" xfId="7598"/>
    <cellStyle name="Normal 133 2 2 2 2 3 2" xfId="23982"/>
    <cellStyle name="Normal 133 2 2 2 2 4" xfId="11237"/>
    <cellStyle name="Normal 133 2 2 2 2 4 2" xfId="27619"/>
    <cellStyle name="Normal 133 2 2 2 2 5" xfId="14878"/>
    <cellStyle name="Normal 133 2 2 2 2 5 2" xfId="31256"/>
    <cellStyle name="Normal 133 2 2 2 2 6" xfId="5758"/>
    <cellStyle name="Normal 133 2 2 2 2 6 2" xfId="22167"/>
    <cellStyle name="Normal 133 2 2 2 2 7" xfId="18529"/>
    <cellStyle name="Normal 133 2 2 2 2 8" xfId="34896"/>
    <cellStyle name="Normal 133 2 2 2 3" xfId="2995"/>
    <cellStyle name="Normal 133 2 2 2 3 2" xfId="12150"/>
    <cellStyle name="Normal 133 2 2 2 3 2 2" xfId="28532"/>
    <cellStyle name="Normal 133 2 2 2 3 3" xfId="15791"/>
    <cellStyle name="Normal 133 2 2 2 3 3 2" xfId="32169"/>
    <cellStyle name="Normal 133 2 2 2 3 4" xfId="8511"/>
    <cellStyle name="Normal 133 2 2 2 3 4 2" xfId="24895"/>
    <cellStyle name="Normal 133 2 2 2 3 5" xfId="19442"/>
    <cellStyle name="Normal 133 2 2 2 4" xfId="6690"/>
    <cellStyle name="Normal 133 2 2 2 4 2" xfId="23074"/>
    <cellStyle name="Normal 133 2 2 2 5" xfId="10329"/>
    <cellStyle name="Normal 133 2 2 2 5 2" xfId="26711"/>
    <cellStyle name="Normal 133 2 2 2 6" xfId="13970"/>
    <cellStyle name="Normal 133 2 2 2 6 2" xfId="30348"/>
    <cellStyle name="Normal 133 2 2 2 7" xfId="4850"/>
    <cellStyle name="Normal 133 2 2 2 7 2" xfId="21259"/>
    <cellStyle name="Normal 133 2 2 2 8" xfId="17621"/>
    <cellStyle name="Normal 133 2 2 2 9" xfId="33988"/>
    <cellStyle name="Normal 133 2 2 3" xfId="1477"/>
    <cellStyle name="Normal 133 2 2 3 2" xfId="2391"/>
    <cellStyle name="Normal 133 2 2 3 2 2" xfId="4214"/>
    <cellStyle name="Normal 133 2 2 3 2 2 2" xfId="13369"/>
    <cellStyle name="Normal 133 2 2 3 2 2 2 2" xfId="29751"/>
    <cellStyle name="Normal 133 2 2 3 2 2 3" xfId="17010"/>
    <cellStyle name="Normal 133 2 2 3 2 2 3 2" xfId="33388"/>
    <cellStyle name="Normal 133 2 2 3 2 2 4" xfId="9730"/>
    <cellStyle name="Normal 133 2 2 3 2 2 4 2" xfId="26114"/>
    <cellStyle name="Normal 133 2 2 3 2 2 5" xfId="20661"/>
    <cellStyle name="Normal 133 2 2 3 2 3" xfId="7909"/>
    <cellStyle name="Normal 133 2 2 3 2 3 2" xfId="24293"/>
    <cellStyle name="Normal 133 2 2 3 2 4" xfId="11548"/>
    <cellStyle name="Normal 133 2 2 3 2 4 2" xfId="27930"/>
    <cellStyle name="Normal 133 2 2 3 2 5" xfId="15189"/>
    <cellStyle name="Normal 133 2 2 3 2 5 2" xfId="31567"/>
    <cellStyle name="Normal 133 2 2 3 2 6" xfId="6069"/>
    <cellStyle name="Normal 133 2 2 3 2 6 2" xfId="22478"/>
    <cellStyle name="Normal 133 2 2 3 2 7" xfId="18840"/>
    <cellStyle name="Normal 133 2 2 3 2 8" xfId="35207"/>
    <cellStyle name="Normal 133 2 2 3 3" xfId="3306"/>
    <cellStyle name="Normal 133 2 2 3 3 2" xfId="12461"/>
    <cellStyle name="Normal 133 2 2 3 3 2 2" xfId="28843"/>
    <cellStyle name="Normal 133 2 2 3 3 3" xfId="16102"/>
    <cellStyle name="Normal 133 2 2 3 3 3 2" xfId="32480"/>
    <cellStyle name="Normal 133 2 2 3 3 4" xfId="8822"/>
    <cellStyle name="Normal 133 2 2 3 3 4 2" xfId="25206"/>
    <cellStyle name="Normal 133 2 2 3 3 5" xfId="19753"/>
    <cellStyle name="Normal 133 2 2 3 4" xfId="7001"/>
    <cellStyle name="Normal 133 2 2 3 4 2" xfId="23385"/>
    <cellStyle name="Normal 133 2 2 3 5" xfId="10640"/>
    <cellStyle name="Normal 133 2 2 3 5 2" xfId="27022"/>
    <cellStyle name="Normal 133 2 2 3 6" xfId="14281"/>
    <cellStyle name="Normal 133 2 2 3 6 2" xfId="30659"/>
    <cellStyle name="Normal 133 2 2 3 7" xfId="5161"/>
    <cellStyle name="Normal 133 2 2 3 7 2" xfId="21570"/>
    <cellStyle name="Normal 133 2 2 3 8" xfId="17932"/>
    <cellStyle name="Normal 133 2 2 3 9" xfId="34299"/>
    <cellStyle name="Normal 133 2 2 4" xfId="1928"/>
    <cellStyle name="Normal 133 2 2 4 2" xfId="3751"/>
    <cellStyle name="Normal 133 2 2 4 2 2" xfId="12906"/>
    <cellStyle name="Normal 133 2 2 4 2 2 2" xfId="29288"/>
    <cellStyle name="Normal 133 2 2 4 2 3" xfId="16547"/>
    <cellStyle name="Normal 133 2 2 4 2 3 2" xfId="32925"/>
    <cellStyle name="Normal 133 2 2 4 2 4" xfId="9267"/>
    <cellStyle name="Normal 133 2 2 4 2 4 2" xfId="25651"/>
    <cellStyle name="Normal 133 2 2 4 2 5" xfId="20198"/>
    <cellStyle name="Normal 133 2 2 4 3" xfId="7446"/>
    <cellStyle name="Normal 133 2 2 4 3 2" xfId="23830"/>
    <cellStyle name="Normal 133 2 2 4 4" xfId="11085"/>
    <cellStyle name="Normal 133 2 2 4 4 2" xfId="27467"/>
    <cellStyle name="Normal 133 2 2 4 5" xfId="14726"/>
    <cellStyle name="Normal 133 2 2 4 5 2" xfId="31104"/>
    <cellStyle name="Normal 133 2 2 4 6" xfId="5606"/>
    <cellStyle name="Normal 133 2 2 4 6 2" xfId="22015"/>
    <cellStyle name="Normal 133 2 2 4 7" xfId="18377"/>
    <cellStyle name="Normal 133 2 2 4 8" xfId="34744"/>
    <cellStyle name="Normal 133 2 2 5" xfId="2696"/>
    <cellStyle name="Normal 133 2 2 5 2" xfId="11853"/>
    <cellStyle name="Normal 133 2 2 5 2 2" xfId="28235"/>
    <cellStyle name="Normal 133 2 2 5 3" xfId="15494"/>
    <cellStyle name="Normal 133 2 2 5 3 2" xfId="31872"/>
    <cellStyle name="Normal 133 2 2 5 4" xfId="8214"/>
    <cellStyle name="Normal 133 2 2 5 4 2" xfId="24598"/>
    <cellStyle name="Normal 133 2 2 5 5" xfId="19145"/>
    <cellStyle name="Normal 133 2 2 6" xfId="6538"/>
    <cellStyle name="Normal 133 2 2 6 2" xfId="22922"/>
    <cellStyle name="Normal 133 2 2 7" xfId="10177"/>
    <cellStyle name="Normal 133 2 2 7 2" xfId="26559"/>
    <cellStyle name="Normal 133 2 2 8" xfId="13818"/>
    <cellStyle name="Normal 133 2 2 8 2" xfId="30196"/>
    <cellStyle name="Normal 133 2 2 9" xfId="4698"/>
    <cellStyle name="Normal 133 2 2 9 2" xfId="21107"/>
    <cellStyle name="Normal 133 2 3" xfId="1165"/>
    <cellStyle name="Normal 133 2 3 2" xfId="2079"/>
    <cellStyle name="Normal 133 2 3 2 2" xfId="3902"/>
    <cellStyle name="Normal 133 2 3 2 2 2" xfId="13057"/>
    <cellStyle name="Normal 133 2 3 2 2 2 2" xfId="29439"/>
    <cellStyle name="Normal 133 2 3 2 2 3" xfId="16698"/>
    <cellStyle name="Normal 133 2 3 2 2 3 2" xfId="33076"/>
    <cellStyle name="Normal 133 2 3 2 2 4" xfId="9418"/>
    <cellStyle name="Normal 133 2 3 2 2 4 2" xfId="25802"/>
    <cellStyle name="Normal 133 2 3 2 2 5" xfId="20349"/>
    <cellStyle name="Normal 133 2 3 2 3" xfId="7597"/>
    <cellStyle name="Normal 133 2 3 2 3 2" xfId="23981"/>
    <cellStyle name="Normal 133 2 3 2 4" xfId="11236"/>
    <cellStyle name="Normal 133 2 3 2 4 2" xfId="27618"/>
    <cellStyle name="Normal 133 2 3 2 5" xfId="14877"/>
    <cellStyle name="Normal 133 2 3 2 5 2" xfId="31255"/>
    <cellStyle name="Normal 133 2 3 2 6" xfId="5757"/>
    <cellStyle name="Normal 133 2 3 2 6 2" xfId="22166"/>
    <cellStyle name="Normal 133 2 3 2 7" xfId="18528"/>
    <cellStyle name="Normal 133 2 3 2 8" xfId="34895"/>
    <cellStyle name="Normal 133 2 3 3" xfId="2994"/>
    <cellStyle name="Normal 133 2 3 3 2" xfId="12149"/>
    <cellStyle name="Normal 133 2 3 3 2 2" xfId="28531"/>
    <cellStyle name="Normal 133 2 3 3 3" xfId="15790"/>
    <cellStyle name="Normal 133 2 3 3 3 2" xfId="32168"/>
    <cellStyle name="Normal 133 2 3 3 4" xfId="8510"/>
    <cellStyle name="Normal 133 2 3 3 4 2" xfId="24894"/>
    <cellStyle name="Normal 133 2 3 3 5" xfId="19441"/>
    <cellStyle name="Normal 133 2 3 4" xfId="6689"/>
    <cellStyle name="Normal 133 2 3 4 2" xfId="23073"/>
    <cellStyle name="Normal 133 2 3 5" xfId="10328"/>
    <cellStyle name="Normal 133 2 3 5 2" xfId="26710"/>
    <cellStyle name="Normal 133 2 3 6" xfId="13969"/>
    <cellStyle name="Normal 133 2 3 6 2" xfId="30347"/>
    <cellStyle name="Normal 133 2 3 7" xfId="4849"/>
    <cellStyle name="Normal 133 2 3 7 2" xfId="21258"/>
    <cellStyle name="Normal 133 2 3 8" xfId="17620"/>
    <cellStyle name="Normal 133 2 3 9" xfId="33987"/>
    <cellStyle name="Normal 133 2 4" xfId="1476"/>
    <cellStyle name="Normal 133 2 4 2" xfId="2390"/>
    <cellStyle name="Normal 133 2 4 2 2" xfId="4213"/>
    <cellStyle name="Normal 133 2 4 2 2 2" xfId="13368"/>
    <cellStyle name="Normal 133 2 4 2 2 2 2" xfId="29750"/>
    <cellStyle name="Normal 133 2 4 2 2 3" xfId="17009"/>
    <cellStyle name="Normal 133 2 4 2 2 3 2" xfId="33387"/>
    <cellStyle name="Normal 133 2 4 2 2 4" xfId="9729"/>
    <cellStyle name="Normal 133 2 4 2 2 4 2" xfId="26113"/>
    <cellStyle name="Normal 133 2 4 2 2 5" xfId="20660"/>
    <cellStyle name="Normal 133 2 4 2 3" xfId="7908"/>
    <cellStyle name="Normal 133 2 4 2 3 2" xfId="24292"/>
    <cellStyle name="Normal 133 2 4 2 4" xfId="11547"/>
    <cellStyle name="Normal 133 2 4 2 4 2" xfId="27929"/>
    <cellStyle name="Normal 133 2 4 2 5" xfId="15188"/>
    <cellStyle name="Normal 133 2 4 2 5 2" xfId="31566"/>
    <cellStyle name="Normal 133 2 4 2 6" xfId="6068"/>
    <cellStyle name="Normal 133 2 4 2 6 2" xfId="22477"/>
    <cellStyle name="Normal 133 2 4 2 7" xfId="18839"/>
    <cellStyle name="Normal 133 2 4 2 8" xfId="35206"/>
    <cellStyle name="Normal 133 2 4 3" xfId="3305"/>
    <cellStyle name="Normal 133 2 4 3 2" xfId="12460"/>
    <cellStyle name="Normal 133 2 4 3 2 2" xfId="28842"/>
    <cellStyle name="Normal 133 2 4 3 3" xfId="16101"/>
    <cellStyle name="Normal 133 2 4 3 3 2" xfId="32479"/>
    <cellStyle name="Normal 133 2 4 3 4" xfId="8821"/>
    <cellStyle name="Normal 133 2 4 3 4 2" xfId="25205"/>
    <cellStyle name="Normal 133 2 4 3 5" xfId="19752"/>
    <cellStyle name="Normal 133 2 4 4" xfId="7000"/>
    <cellStyle name="Normal 133 2 4 4 2" xfId="23384"/>
    <cellStyle name="Normal 133 2 4 5" xfId="10639"/>
    <cellStyle name="Normal 133 2 4 5 2" xfId="27021"/>
    <cellStyle name="Normal 133 2 4 6" xfId="14280"/>
    <cellStyle name="Normal 133 2 4 6 2" xfId="30658"/>
    <cellStyle name="Normal 133 2 4 7" xfId="5160"/>
    <cellStyle name="Normal 133 2 4 7 2" xfId="21569"/>
    <cellStyle name="Normal 133 2 4 8" xfId="17931"/>
    <cellStyle name="Normal 133 2 4 9" xfId="34298"/>
    <cellStyle name="Normal 133 2 5" xfId="1781"/>
    <cellStyle name="Normal 133 2 5 2" xfId="3604"/>
    <cellStyle name="Normal 133 2 5 2 2" xfId="12759"/>
    <cellStyle name="Normal 133 2 5 2 2 2" xfId="29141"/>
    <cellStyle name="Normal 133 2 5 2 3" xfId="16400"/>
    <cellStyle name="Normal 133 2 5 2 3 2" xfId="32778"/>
    <cellStyle name="Normal 133 2 5 2 4" xfId="9120"/>
    <cellStyle name="Normal 133 2 5 2 4 2" xfId="25504"/>
    <cellStyle name="Normal 133 2 5 2 5" xfId="20051"/>
    <cellStyle name="Normal 133 2 5 3" xfId="7299"/>
    <cellStyle name="Normal 133 2 5 3 2" xfId="23683"/>
    <cellStyle name="Normal 133 2 5 4" xfId="10938"/>
    <cellStyle name="Normal 133 2 5 4 2" xfId="27320"/>
    <cellStyle name="Normal 133 2 5 5" xfId="14579"/>
    <cellStyle name="Normal 133 2 5 5 2" xfId="30957"/>
    <cellStyle name="Normal 133 2 5 6" xfId="5459"/>
    <cellStyle name="Normal 133 2 5 6 2" xfId="21868"/>
    <cellStyle name="Normal 133 2 5 7" xfId="18230"/>
    <cellStyle name="Normal 133 2 5 8" xfId="34597"/>
    <cellStyle name="Normal 133 2 6" xfId="2695"/>
    <cellStyle name="Normal 133 2 6 2" xfId="11852"/>
    <cellStyle name="Normal 133 2 6 2 2" xfId="28234"/>
    <cellStyle name="Normal 133 2 6 3" xfId="15493"/>
    <cellStyle name="Normal 133 2 6 3 2" xfId="31871"/>
    <cellStyle name="Normal 133 2 6 4" xfId="8213"/>
    <cellStyle name="Normal 133 2 6 4 2" xfId="24597"/>
    <cellStyle name="Normal 133 2 6 5" xfId="19144"/>
    <cellStyle name="Normal 133 2 7" xfId="6391"/>
    <cellStyle name="Normal 133 2 7 2" xfId="22775"/>
    <cellStyle name="Normal 133 2 8" xfId="10030"/>
    <cellStyle name="Normal 133 2 8 2" xfId="26412"/>
    <cellStyle name="Normal 133 2 9" xfId="13671"/>
    <cellStyle name="Normal 133 2 9 2" xfId="30049"/>
    <cellStyle name="Normal 133 3" xfId="937"/>
    <cellStyle name="Normal 133 3 10" xfId="17395"/>
    <cellStyle name="Normal 133 3 11" xfId="33692"/>
    <cellStyle name="Normal 133 3 2" xfId="1167"/>
    <cellStyle name="Normal 133 3 2 2" xfId="2081"/>
    <cellStyle name="Normal 133 3 2 2 2" xfId="3904"/>
    <cellStyle name="Normal 133 3 2 2 2 2" xfId="13059"/>
    <cellStyle name="Normal 133 3 2 2 2 2 2" xfId="29441"/>
    <cellStyle name="Normal 133 3 2 2 2 3" xfId="16700"/>
    <cellStyle name="Normal 133 3 2 2 2 3 2" xfId="33078"/>
    <cellStyle name="Normal 133 3 2 2 2 4" xfId="9420"/>
    <cellStyle name="Normal 133 3 2 2 2 4 2" xfId="25804"/>
    <cellStyle name="Normal 133 3 2 2 2 5" xfId="20351"/>
    <cellStyle name="Normal 133 3 2 2 3" xfId="7599"/>
    <cellStyle name="Normal 133 3 2 2 3 2" xfId="23983"/>
    <cellStyle name="Normal 133 3 2 2 4" xfId="11238"/>
    <cellStyle name="Normal 133 3 2 2 4 2" xfId="27620"/>
    <cellStyle name="Normal 133 3 2 2 5" xfId="14879"/>
    <cellStyle name="Normal 133 3 2 2 5 2" xfId="31257"/>
    <cellStyle name="Normal 133 3 2 2 6" xfId="5759"/>
    <cellStyle name="Normal 133 3 2 2 6 2" xfId="22168"/>
    <cellStyle name="Normal 133 3 2 2 7" xfId="18530"/>
    <cellStyle name="Normal 133 3 2 2 8" xfId="34897"/>
    <cellStyle name="Normal 133 3 2 3" xfId="2996"/>
    <cellStyle name="Normal 133 3 2 3 2" xfId="12151"/>
    <cellStyle name="Normal 133 3 2 3 2 2" xfId="28533"/>
    <cellStyle name="Normal 133 3 2 3 3" xfId="15792"/>
    <cellStyle name="Normal 133 3 2 3 3 2" xfId="32170"/>
    <cellStyle name="Normal 133 3 2 3 4" xfId="8512"/>
    <cellStyle name="Normal 133 3 2 3 4 2" xfId="24896"/>
    <cellStyle name="Normal 133 3 2 3 5" xfId="19443"/>
    <cellStyle name="Normal 133 3 2 4" xfId="6691"/>
    <cellStyle name="Normal 133 3 2 4 2" xfId="23075"/>
    <cellStyle name="Normal 133 3 2 5" xfId="10330"/>
    <cellStyle name="Normal 133 3 2 5 2" xfId="26712"/>
    <cellStyle name="Normal 133 3 2 6" xfId="13971"/>
    <cellStyle name="Normal 133 3 2 6 2" xfId="30349"/>
    <cellStyle name="Normal 133 3 2 7" xfId="4851"/>
    <cellStyle name="Normal 133 3 2 7 2" xfId="21260"/>
    <cellStyle name="Normal 133 3 2 8" xfId="17622"/>
    <cellStyle name="Normal 133 3 2 9" xfId="33989"/>
    <cellStyle name="Normal 133 3 3" xfId="1478"/>
    <cellStyle name="Normal 133 3 3 2" xfId="2392"/>
    <cellStyle name="Normal 133 3 3 2 2" xfId="4215"/>
    <cellStyle name="Normal 133 3 3 2 2 2" xfId="13370"/>
    <cellStyle name="Normal 133 3 3 2 2 2 2" xfId="29752"/>
    <cellStyle name="Normal 133 3 3 2 2 3" xfId="17011"/>
    <cellStyle name="Normal 133 3 3 2 2 3 2" xfId="33389"/>
    <cellStyle name="Normal 133 3 3 2 2 4" xfId="9731"/>
    <cellStyle name="Normal 133 3 3 2 2 4 2" xfId="26115"/>
    <cellStyle name="Normal 133 3 3 2 2 5" xfId="20662"/>
    <cellStyle name="Normal 133 3 3 2 3" xfId="7910"/>
    <cellStyle name="Normal 133 3 3 2 3 2" xfId="24294"/>
    <cellStyle name="Normal 133 3 3 2 4" xfId="11549"/>
    <cellStyle name="Normal 133 3 3 2 4 2" xfId="27931"/>
    <cellStyle name="Normal 133 3 3 2 5" xfId="15190"/>
    <cellStyle name="Normal 133 3 3 2 5 2" xfId="31568"/>
    <cellStyle name="Normal 133 3 3 2 6" xfId="6070"/>
    <cellStyle name="Normal 133 3 3 2 6 2" xfId="22479"/>
    <cellStyle name="Normal 133 3 3 2 7" xfId="18841"/>
    <cellStyle name="Normal 133 3 3 2 8" xfId="35208"/>
    <cellStyle name="Normal 133 3 3 3" xfId="3307"/>
    <cellStyle name="Normal 133 3 3 3 2" xfId="12462"/>
    <cellStyle name="Normal 133 3 3 3 2 2" xfId="28844"/>
    <cellStyle name="Normal 133 3 3 3 3" xfId="16103"/>
    <cellStyle name="Normal 133 3 3 3 3 2" xfId="32481"/>
    <cellStyle name="Normal 133 3 3 3 4" xfId="8823"/>
    <cellStyle name="Normal 133 3 3 3 4 2" xfId="25207"/>
    <cellStyle name="Normal 133 3 3 3 5" xfId="19754"/>
    <cellStyle name="Normal 133 3 3 4" xfId="7002"/>
    <cellStyle name="Normal 133 3 3 4 2" xfId="23386"/>
    <cellStyle name="Normal 133 3 3 5" xfId="10641"/>
    <cellStyle name="Normal 133 3 3 5 2" xfId="27023"/>
    <cellStyle name="Normal 133 3 3 6" xfId="14282"/>
    <cellStyle name="Normal 133 3 3 6 2" xfId="30660"/>
    <cellStyle name="Normal 133 3 3 7" xfId="5162"/>
    <cellStyle name="Normal 133 3 3 7 2" xfId="21571"/>
    <cellStyle name="Normal 133 3 3 8" xfId="17933"/>
    <cellStyle name="Normal 133 3 3 9" xfId="34300"/>
    <cellStyle name="Normal 133 3 4" xfId="1854"/>
    <cellStyle name="Normal 133 3 4 2" xfId="3677"/>
    <cellStyle name="Normal 133 3 4 2 2" xfId="12832"/>
    <cellStyle name="Normal 133 3 4 2 2 2" xfId="29214"/>
    <cellStyle name="Normal 133 3 4 2 3" xfId="16473"/>
    <cellStyle name="Normal 133 3 4 2 3 2" xfId="32851"/>
    <cellStyle name="Normal 133 3 4 2 4" xfId="9193"/>
    <cellStyle name="Normal 133 3 4 2 4 2" xfId="25577"/>
    <cellStyle name="Normal 133 3 4 2 5" xfId="20124"/>
    <cellStyle name="Normal 133 3 4 3" xfId="7372"/>
    <cellStyle name="Normal 133 3 4 3 2" xfId="23756"/>
    <cellStyle name="Normal 133 3 4 4" xfId="11011"/>
    <cellStyle name="Normal 133 3 4 4 2" xfId="27393"/>
    <cellStyle name="Normal 133 3 4 5" xfId="14652"/>
    <cellStyle name="Normal 133 3 4 5 2" xfId="31030"/>
    <cellStyle name="Normal 133 3 4 6" xfId="5532"/>
    <cellStyle name="Normal 133 3 4 6 2" xfId="21941"/>
    <cellStyle name="Normal 133 3 4 7" xfId="18303"/>
    <cellStyle name="Normal 133 3 4 8" xfId="34670"/>
    <cellStyle name="Normal 133 3 5" xfId="2697"/>
    <cellStyle name="Normal 133 3 5 2" xfId="11854"/>
    <cellStyle name="Normal 133 3 5 2 2" xfId="28236"/>
    <cellStyle name="Normal 133 3 5 3" xfId="15495"/>
    <cellStyle name="Normal 133 3 5 3 2" xfId="31873"/>
    <cellStyle name="Normal 133 3 5 4" xfId="8215"/>
    <cellStyle name="Normal 133 3 5 4 2" xfId="24599"/>
    <cellStyle name="Normal 133 3 5 5" xfId="19146"/>
    <cellStyle name="Normal 133 3 6" xfId="6464"/>
    <cellStyle name="Normal 133 3 6 2" xfId="22848"/>
    <cellStyle name="Normal 133 3 7" xfId="10103"/>
    <cellStyle name="Normal 133 3 7 2" xfId="26485"/>
    <cellStyle name="Normal 133 3 8" xfId="13744"/>
    <cellStyle name="Normal 133 3 8 2" xfId="30122"/>
    <cellStyle name="Normal 133 3 9" xfId="4624"/>
    <cellStyle name="Normal 133 3 9 2" xfId="21033"/>
    <cellStyle name="Normal 133 4" xfId="1164"/>
    <cellStyle name="Normal 133 4 2" xfId="2078"/>
    <cellStyle name="Normal 133 4 2 2" xfId="3901"/>
    <cellStyle name="Normal 133 4 2 2 2" xfId="13056"/>
    <cellStyle name="Normal 133 4 2 2 2 2" xfId="29438"/>
    <cellStyle name="Normal 133 4 2 2 3" xfId="16697"/>
    <cellStyle name="Normal 133 4 2 2 3 2" xfId="33075"/>
    <cellStyle name="Normal 133 4 2 2 4" xfId="9417"/>
    <cellStyle name="Normal 133 4 2 2 4 2" xfId="25801"/>
    <cellStyle name="Normal 133 4 2 2 5" xfId="20348"/>
    <cellStyle name="Normal 133 4 2 3" xfId="7596"/>
    <cellStyle name="Normal 133 4 2 3 2" xfId="23980"/>
    <cellStyle name="Normal 133 4 2 4" xfId="11235"/>
    <cellStyle name="Normal 133 4 2 4 2" xfId="27617"/>
    <cellStyle name="Normal 133 4 2 5" xfId="14876"/>
    <cellStyle name="Normal 133 4 2 5 2" xfId="31254"/>
    <cellStyle name="Normal 133 4 2 6" xfId="5756"/>
    <cellStyle name="Normal 133 4 2 6 2" xfId="22165"/>
    <cellStyle name="Normal 133 4 2 7" xfId="18527"/>
    <cellStyle name="Normal 133 4 2 8" xfId="34894"/>
    <cellStyle name="Normal 133 4 3" xfId="2993"/>
    <cellStyle name="Normal 133 4 3 2" xfId="12148"/>
    <cellStyle name="Normal 133 4 3 2 2" xfId="28530"/>
    <cellStyle name="Normal 133 4 3 3" xfId="15789"/>
    <cellStyle name="Normal 133 4 3 3 2" xfId="32167"/>
    <cellStyle name="Normal 133 4 3 4" xfId="8509"/>
    <cellStyle name="Normal 133 4 3 4 2" xfId="24893"/>
    <cellStyle name="Normal 133 4 3 5" xfId="19440"/>
    <cellStyle name="Normal 133 4 4" xfId="6688"/>
    <cellStyle name="Normal 133 4 4 2" xfId="23072"/>
    <cellStyle name="Normal 133 4 5" xfId="10327"/>
    <cellStyle name="Normal 133 4 5 2" xfId="26709"/>
    <cellStyle name="Normal 133 4 6" xfId="13968"/>
    <cellStyle name="Normal 133 4 6 2" xfId="30346"/>
    <cellStyle name="Normal 133 4 7" xfId="4848"/>
    <cellStyle name="Normal 133 4 7 2" xfId="21257"/>
    <cellStyle name="Normal 133 4 8" xfId="17619"/>
    <cellStyle name="Normal 133 4 9" xfId="33986"/>
    <cellStyle name="Normal 133 5" xfId="1475"/>
    <cellStyle name="Normal 133 5 2" xfId="2389"/>
    <cellStyle name="Normal 133 5 2 2" xfId="4212"/>
    <cellStyle name="Normal 133 5 2 2 2" xfId="13367"/>
    <cellStyle name="Normal 133 5 2 2 2 2" xfId="29749"/>
    <cellStyle name="Normal 133 5 2 2 3" xfId="17008"/>
    <cellStyle name="Normal 133 5 2 2 3 2" xfId="33386"/>
    <cellStyle name="Normal 133 5 2 2 4" xfId="9728"/>
    <cellStyle name="Normal 133 5 2 2 4 2" xfId="26112"/>
    <cellStyle name="Normal 133 5 2 2 5" xfId="20659"/>
    <cellStyle name="Normal 133 5 2 3" xfId="7907"/>
    <cellStyle name="Normal 133 5 2 3 2" xfId="24291"/>
    <cellStyle name="Normal 133 5 2 4" xfId="11546"/>
    <cellStyle name="Normal 133 5 2 4 2" xfId="27928"/>
    <cellStyle name="Normal 133 5 2 5" xfId="15187"/>
    <cellStyle name="Normal 133 5 2 5 2" xfId="31565"/>
    <cellStyle name="Normal 133 5 2 6" xfId="6067"/>
    <cellStyle name="Normal 133 5 2 6 2" xfId="22476"/>
    <cellStyle name="Normal 133 5 2 7" xfId="18838"/>
    <cellStyle name="Normal 133 5 2 8" xfId="35205"/>
    <cellStyle name="Normal 133 5 3" xfId="3304"/>
    <cellStyle name="Normal 133 5 3 2" xfId="12459"/>
    <cellStyle name="Normal 133 5 3 2 2" xfId="28841"/>
    <cellStyle name="Normal 133 5 3 3" xfId="16100"/>
    <cellStyle name="Normal 133 5 3 3 2" xfId="32478"/>
    <cellStyle name="Normal 133 5 3 4" xfId="8820"/>
    <cellStyle name="Normal 133 5 3 4 2" xfId="25204"/>
    <cellStyle name="Normal 133 5 3 5" xfId="19751"/>
    <cellStyle name="Normal 133 5 4" xfId="6999"/>
    <cellStyle name="Normal 133 5 4 2" xfId="23383"/>
    <cellStyle name="Normal 133 5 5" xfId="10638"/>
    <cellStyle name="Normal 133 5 5 2" xfId="27020"/>
    <cellStyle name="Normal 133 5 6" xfId="14279"/>
    <cellStyle name="Normal 133 5 6 2" xfId="30657"/>
    <cellStyle name="Normal 133 5 7" xfId="5159"/>
    <cellStyle name="Normal 133 5 7 2" xfId="21568"/>
    <cellStyle name="Normal 133 5 8" xfId="17930"/>
    <cellStyle name="Normal 133 5 9" xfId="34297"/>
    <cellStyle name="Normal 133 6" xfId="1707"/>
    <cellStyle name="Normal 133 6 2" xfId="3530"/>
    <cellStyle name="Normal 133 6 2 2" xfId="12685"/>
    <cellStyle name="Normal 133 6 2 2 2" xfId="29067"/>
    <cellStyle name="Normal 133 6 2 3" xfId="16326"/>
    <cellStyle name="Normal 133 6 2 3 2" xfId="32704"/>
    <cellStyle name="Normal 133 6 2 4" xfId="9046"/>
    <cellStyle name="Normal 133 6 2 4 2" xfId="25430"/>
    <cellStyle name="Normal 133 6 2 5" xfId="19977"/>
    <cellStyle name="Normal 133 6 3" xfId="7225"/>
    <cellStyle name="Normal 133 6 3 2" xfId="23609"/>
    <cellStyle name="Normal 133 6 4" xfId="10864"/>
    <cellStyle name="Normal 133 6 4 2" xfId="27246"/>
    <cellStyle name="Normal 133 6 5" xfId="14505"/>
    <cellStyle name="Normal 133 6 5 2" xfId="30883"/>
    <cellStyle name="Normal 133 6 6" xfId="5385"/>
    <cellStyle name="Normal 133 6 6 2" xfId="21794"/>
    <cellStyle name="Normal 133 6 7" xfId="18156"/>
    <cellStyle name="Normal 133 6 8" xfId="34523"/>
    <cellStyle name="Normal 133 7" xfId="2694"/>
    <cellStyle name="Normal 133 7 2" xfId="11851"/>
    <cellStyle name="Normal 133 7 2 2" xfId="28233"/>
    <cellStyle name="Normal 133 7 3" xfId="15492"/>
    <cellStyle name="Normal 133 7 3 2" xfId="31870"/>
    <cellStyle name="Normal 133 7 4" xfId="8212"/>
    <cellStyle name="Normal 133 7 4 2" xfId="24596"/>
    <cellStyle name="Normal 133 7 5" xfId="19143"/>
    <cellStyle name="Normal 133 8" xfId="6317"/>
    <cellStyle name="Normal 133 8 2" xfId="22701"/>
    <cellStyle name="Normal 133 9" xfId="9956"/>
    <cellStyle name="Normal 133 9 2" xfId="26338"/>
    <cellStyle name="Normal 134" xfId="682"/>
    <cellStyle name="Normal 134 10" xfId="13598"/>
    <cellStyle name="Normal 134 10 2" xfId="29976"/>
    <cellStyle name="Normal 134 11" xfId="4478"/>
    <cellStyle name="Normal 134 11 2" xfId="20887"/>
    <cellStyle name="Normal 134 12" xfId="17248"/>
    <cellStyle name="Normal 134 13" xfId="33693"/>
    <cellStyle name="Normal 134 2" xfId="859"/>
    <cellStyle name="Normal 134 2 10" xfId="4552"/>
    <cellStyle name="Normal 134 2 10 2" xfId="20961"/>
    <cellStyle name="Normal 134 2 11" xfId="17323"/>
    <cellStyle name="Normal 134 2 12" xfId="33694"/>
    <cellStyle name="Normal 134 2 2" xfId="1012"/>
    <cellStyle name="Normal 134 2 2 10" xfId="17470"/>
    <cellStyle name="Normal 134 2 2 11" xfId="33695"/>
    <cellStyle name="Normal 134 2 2 2" xfId="1170"/>
    <cellStyle name="Normal 134 2 2 2 2" xfId="2084"/>
    <cellStyle name="Normal 134 2 2 2 2 2" xfId="3907"/>
    <cellStyle name="Normal 134 2 2 2 2 2 2" xfId="13062"/>
    <cellStyle name="Normal 134 2 2 2 2 2 2 2" xfId="29444"/>
    <cellStyle name="Normal 134 2 2 2 2 2 3" xfId="16703"/>
    <cellStyle name="Normal 134 2 2 2 2 2 3 2" xfId="33081"/>
    <cellStyle name="Normal 134 2 2 2 2 2 4" xfId="9423"/>
    <cellStyle name="Normal 134 2 2 2 2 2 4 2" xfId="25807"/>
    <cellStyle name="Normal 134 2 2 2 2 2 5" xfId="20354"/>
    <cellStyle name="Normal 134 2 2 2 2 3" xfId="7602"/>
    <cellStyle name="Normal 134 2 2 2 2 3 2" xfId="23986"/>
    <cellStyle name="Normal 134 2 2 2 2 4" xfId="11241"/>
    <cellStyle name="Normal 134 2 2 2 2 4 2" xfId="27623"/>
    <cellStyle name="Normal 134 2 2 2 2 5" xfId="14882"/>
    <cellStyle name="Normal 134 2 2 2 2 5 2" xfId="31260"/>
    <cellStyle name="Normal 134 2 2 2 2 6" xfId="5762"/>
    <cellStyle name="Normal 134 2 2 2 2 6 2" xfId="22171"/>
    <cellStyle name="Normal 134 2 2 2 2 7" xfId="18533"/>
    <cellStyle name="Normal 134 2 2 2 2 8" xfId="34900"/>
    <cellStyle name="Normal 134 2 2 2 3" xfId="2999"/>
    <cellStyle name="Normal 134 2 2 2 3 2" xfId="12154"/>
    <cellStyle name="Normal 134 2 2 2 3 2 2" xfId="28536"/>
    <cellStyle name="Normal 134 2 2 2 3 3" xfId="15795"/>
    <cellStyle name="Normal 134 2 2 2 3 3 2" xfId="32173"/>
    <cellStyle name="Normal 134 2 2 2 3 4" xfId="8515"/>
    <cellStyle name="Normal 134 2 2 2 3 4 2" xfId="24899"/>
    <cellStyle name="Normal 134 2 2 2 3 5" xfId="19446"/>
    <cellStyle name="Normal 134 2 2 2 4" xfId="6694"/>
    <cellStyle name="Normal 134 2 2 2 4 2" xfId="23078"/>
    <cellStyle name="Normal 134 2 2 2 5" xfId="10333"/>
    <cellStyle name="Normal 134 2 2 2 5 2" xfId="26715"/>
    <cellStyle name="Normal 134 2 2 2 6" xfId="13974"/>
    <cellStyle name="Normal 134 2 2 2 6 2" xfId="30352"/>
    <cellStyle name="Normal 134 2 2 2 7" xfId="4854"/>
    <cellStyle name="Normal 134 2 2 2 7 2" xfId="21263"/>
    <cellStyle name="Normal 134 2 2 2 8" xfId="17625"/>
    <cellStyle name="Normal 134 2 2 2 9" xfId="33992"/>
    <cellStyle name="Normal 134 2 2 3" xfId="1481"/>
    <cellStyle name="Normal 134 2 2 3 2" xfId="2395"/>
    <cellStyle name="Normal 134 2 2 3 2 2" xfId="4218"/>
    <cellStyle name="Normal 134 2 2 3 2 2 2" xfId="13373"/>
    <cellStyle name="Normal 134 2 2 3 2 2 2 2" xfId="29755"/>
    <cellStyle name="Normal 134 2 2 3 2 2 3" xfId="17014"/>
    <cellStyle name="Normal 134 2 2 3 2 2 3 2" xfId="33392"/>
    <cellStyle name="Normal 134 2 2 3 2 2 4" xfId="9734"/>
    <cellStyle name="Normal 134 2 2 3 2 2 4 2" xfId="26118"/>
    <cellStyle name="Normal 134 2 2 3 2 2 5" xfId="20665"/>
    <cellStyle name="Normal 134 2 2 3 2 3" xfId="7913"/>
    <cellStyle name="Normal 134 2 2 3 2 3 2" xfId="24297"/>
    <cellStyle name="Normal 134 2 2 3 2 4" xfId="11552"/>
    <cellStyle name="Normal 134 2 2 3 2 4 2" xfId="27934"/>
    <cellStyle name="Normal 134 2 2 3 2 5" xfId="15193"/>
    <cellStyle name="Normal 134 2 2 3 2 5 2" xfId="31571"/>
    <cellStyle name="Normal 134 2 2 3 2 6" xfId="6073"/>
    <cellStyle name="Normal 134 2 2 3 2 6 2" xfId="22482"/>
    <cellStyle name="Normal 134 2 2 3 2 7" xfId="18844"/>
    <cellStyle name="Normal 134 2 2 3 2 8" xfId="35211"/>
    <cellStyle name="Normal 134 2 2 3 3" xfId="3310"/>
    <cellStyle name="Normal 134 2 2 3 3 2" xfId="12465"/>
    <cellStyle name="Normal 134 2 2 3 3 2 2" xfId="28847"/>
    <cellStyle name="Normal 134 2 2 3 3 3" xfId="16106"/>
    <cellStyle name="Normal 134 2 2 3 3 3 2" xfId="32484"/>
    <cellStyle name="Normal 134 2 2 3 3 4" xfId="8826"/>
    <cellStyle name="Normal 134 2 2 3 3 4 2" xfId="25210"/>
    <cellStyle name="Normal 134 2 2 3 3 5" xfId="19757"/>
    <cellStyle name="Normal 134 2 2 3 4" xfId="7005"/>
    <cellStyle name="Normal 134 2 2 3 4 2" xfId="23389"/>
    <cellStyle name="Normal 134 2 2 3 5" xfId="10644"/>
    <cellStyle name="Normal 134 2 2 3 5 2" xfId="27026"/>
    <cellStyle name="Normal 134 2 2 3 6" xfId="14285"/>
    <cellStyle name="Normal 134 2 2 3 6 2" xfId="30663"/>
    <cellStyle name="Normal 134 2 2 3 7" xfId="5165"/>
    <cellStyle name="Normal 134 2 2 3 7 2" xfId="21574"/>
    <cellStyle name="Normal 134 2 2 3 8" xfId="17936"/>
    <cellStyle name="Normal 134 2 2 3 9" xfId="34303"/>
    <cellStyle name="Normal 134 2 2 4" xfId="1929"/>
    <cellStyle name="Normal 134 2 2 4 2" xfId="3752"/>
    <cellStyle name="Normal 134 2 2 4 2 2" xfId="12907"/>
    <cellStyle name="Normal 134 2 2 4 2 2 2" xfId="29289"/>
    <cellStyle name="Normal 134 2 2 4 2 3" xfId="16548"/>
    <cellStyle name="Normal 134 2 2 4 2 3 2" xfId="32926"/>
    <cellStyle name="Normal 134 2 2 4 2 4" xfId="9268"/>
    <cellStyle name="Normal 134 2 2 4 2 4 2" xfId="25652"/>
    <cellStyle name="Normal 134 2 2 4 2 5" xfId="20199"/>
    <cellStyle name="Normal 134 2 2 4 3" xfId="7447"/>
    <cellStyle name="Normal 134 2 2 4 3 2" xfId="23831"/>
    <cellStyle name="Normal 134 2 2 4 4" xfId="11086"/>
    <cellStyle name="Normal 134 2 2 4 4 2" xfId="27468"/>
    <cellStyle name="Normal 134 2 2 4 5" xfId="14727"/>
    <cellStyle name="Normal 134 2 2 4 5 2" xfId="31105"/>
    <cellStyle name="Normal 134 2 2 4 6" xfId="5607"/>
    <cellStyle name="Normal 134 2 2 4 6 2" xfId="22016"/>
    <cellStyle name="Normal 134 2 2 4 7" xfId="18378"/>
    <cellStyle name="Normal 134 2 2 4 8" xfId="34745"/>
    <cellStyle name="Normal 134 2 2 5" xfId="2700"/>
    <cellStyle name="Normal 134 2 2 5 2" xfId="11857"/>
    <cellStyle name="Normal 134 2 2 5 2 2" xfId="28239"/>
    <cellStyle name="Normal 134 2 2 5 3" xfId="15498"/>
    <cellStyle name="Normal 134 2 2 5 3 2" xfId="31876"/>
    <cellStyle name="Normal 134 2 2 5 4" xfId="8218"/>
    <cellStyle name="Normal 134 2 2 5 4 2" xfId="24602"/>
    <cellStyle name="Normal 134 2 2 5 5" xfId="19149"/>
    <cellStyle name="Normal 134 2 2 6" xfId="6539"/>
    <cellStyle name="Normal 134 2 2 6 2" xfId="22923"/>
    <cellStyle name="Normal 134 2 2 7" xfId="10178"/>
    <cellStyle name="Normal 134 2 2 7 2" xfId="26560"/>
    <cellStyle name="Normal 134 2 2 8" xfId="13819"/>
    <cellStyle name="Normal 134 2 2 8 2" xfId="30197"/>
    <cellStyle name="Normal 134 2 2 9" xfId="4699"/>
    <cellStyle name="Normal 134 2 2 9 2" xfId="21108"/>
    <cellStyle name="Normal 134 2 3" xfId="1169"/>
    <cellStyle name="Normal 134 2 3 2" xfId="2083"/>
    <cellStyle name="Normal 134 2 3 2 2" xfId="3906"/>
    <cellStyle name="Normal 134 2 3 2 2 2" xfId="13061"/>
    <cellStyle name="Normal 134 2 3 2 2 2 2" xfId="29443"/>
    <cellStyle name="Normal 134 2 3 2 2 3" xfId="16702"/>
    <cellStyle name="Normal 134 2 3 2 2 3 2" xfId="33080"/>
    <cellStyle name="Normal 134 2 3 2 2 4" xfId="9422"/>
    <cellStyle name="Normal 134 2 3 2 2 4 2" xfId="25806"/>
    <cellStyle name="Normal 134 2 3 2 2 5" xfId="20353"/>
    <cellStyle name="Normal 134 2 3 2 3" xfId="7601"/>
    <cellStyle name="Normal 134 2 3 2 3 2" xfId="23985"/>
    <cellStyle name="Normal 134 2 3 2 4" xfId="11240"/>
    <cellStyle name="Normal 134 2 3 2 4 2" xfId="27622"/>
    <cellStyle name="Normal 134 2 3 2 5" xfId="14881"/>
    <cellStyle name="Normal 134 2 3 2 5 2" xfId="31259"/>
    <cellStyle name="Normal 134 2 3 2 6" xfId="5761"/>
    <cellStyle name="Normal 134 2 3 2 6 2" xfId="22170"/>
    <cellStyle name="Normal 134 2 3 2 7" xfId="18532"/>
    <cellStyle name="Normal 134 2 3 2 8" xfId="34899"/>
    <cellStyle name="Normal 134 2 3 3" xfId="2998"/>
    <cellStyle name="Normal 134 2 3 3 2" xfId="12153"/>
    <cellStyle name="Normal 134 2 3 3 2 2" xfId="28535"/>
    <cellStyle name="Normal 134 2 3 3 3" xfId="15794"/>
    <cellStyle name="Normal 134 2 3 3 3 2" xfId="32172"/>
    <cellStyle name="Normal 134 2 3 3 4" xfId="8514"/>
    <cellStyle name="Normal 134 2 3 3 4 2" xfId="24898"/>
    <cellStyle name="Normal 134 2 3 3 5" xfId="19445"/>
    <cellStyle name="Normal 134 2 3 4" xfId="6693"/>
    <cellStyle name="Normal 134 2 3 4 2" xfId="23077"/>
    <cellStyle name="Normal 134 2 3 5" xfId="10332"/>
    <cellStyle name="Normal 134 2 3 5 2" xfId="26714"/>
    <cellStyle name="Normal 134 2 3 6" xfId="13973"/>
    <cellStyle name="Normal 134 2 3 6 2" xfId="30351"/>
    <cellStyle name="Normal 134 2 3 7" xfId="4853"/>
    <cellStyle name="Normal 134 2 3 7 2" xfId="21262"/>
    <cellStyle name="Normal 134 2 3 8" xfId="17624"/>
    <cellStyle name="Normal 134 2 3 9" xfId="33991"/>
    <cellStyle name="Normal 134 2 4" xfId="1480"/>
    <cellStyle name="Normal 134 2 4 2" xfId="2394"/>
    <cellStyle name="Normal 134 2 4 2 2" xfId="4217"/>
    <cellStyle name="Normal 134 2 4 2 2 2" xfId="13372"/>
    <cellStyle name="Normal 134 2 4 2 2 2 2" xfId="29754"/>
    <cellStyle name="Normal 134 2 4 2 2 3" xfId="17013"/>
    <cellStyle name="Normal 134 2 4 2 2 3 2" xfId="33391"/>
    <cellStyle name="Normal 134 2 4 2 2 4" xfId="9733"/>
    <cellStyle name="Normal 134 2 4 2 2 4 2" xfId="26117"/>
    <cellStyle name="Normal 134 2 4 2 2 5" xfId="20664"/>
    <cellStyle name="Normal 134 2 4 2 3" xfId="7912"/>
    <cellStyle name="Normal 134 2 4 2 3 2" xfId="24296"/>
    <cellStyle name="Normal 134 2 4 2 4" xfId="11551"/>
    <cellStyle name="Normal 134 2 4 2 4 2" xfId="27933"/>
    <cellStyle name="Normal 134 2 4 2 5" xfId="15192"/>
    <cellStyle name="Normal 134 2 4 2 5 2" xfId="31570"/>
    <cellStyle name="Normal 134 2 4 2 6" xfId="6072"/>
    <cellStyle name="Normal 134 2 4 2 6 2" xfId="22481"/>
    <cellStyle name="Normal 134 2 4 2 7" xfId="18843"/>
    <cellStyle name="Normal 134 2 4 2 8" xfId="35210"/>
    <cellStyle name="Normal 134 2 4 3" xfId="3309"/>
    <cellStyle name="Normal 134 2 4 3 2" xfId="12464"/>
    <cellStyle name="Normal 134 2 4 3 2 2" xfId="28846"/>
    <cellStyle name="Normal 134 2 4 3 3" xfId="16105"/>
    <cellStyle name="Normal 134 2 4 3 3 2" xfId="32483"/>
    <cellStyle name="Normal 134 2 4 3 4" xfId="8825"/>
    <cellStyle name="Normal 134 2 4 3 4 2" xfId="25209"/>
    <cellStyle name="Normal 134 2 4 3 5" xfId="19756"/>
    <cellStyle name="Normal 134 2 4 4" xfId="7004"/>
    <cellStyle name="Normal 134 2 4 4 2" xfId="23388"/>
    <cellStyle name="Normal 134 2 4 5" xfId="10643"/>
    <cellStyle name="Normal 134 2 4 5 2" xfId="27025"/>
    <cellStyle name="Normal 134 2 4 6" xfId="14284"/>
    <cellStyle name="Normal 134 2 4 6 2" xfId="30662"/>
    <cellStyle name="Normal 134 2 4 7" xfId="5164"/>
    <cellStyle name="Normal 134 2 4 7 2" xfId="21573"/>
    <cellStyle name="Normal 134 2 4 8" xfId="17935"/>
    <cellStyle name="Normal 134 2 4 9" xfId="34302"/>
    <cellStyle name="Normal 134 2 5" xfId="1782"/>
    <cellStyle name="Normal 134 2 5 2" xfId="3605"/>
    <cellStyle name="Normal 134 2 5 2 2" xfId="12760"/>
    <cellStyle name="Normal 134 2 5 2 2 2" xfId="29142"/>
    <cellStyle name="Normal 134 2 5 2 3" xfId="16401"/>
    <cellStyle name="Normal 134 2 5 2 3 2" xfId="32779"/>
    <cellStyle name="Normal 134 2 5 2 4" xfId="9121"/>
    <cellStyle name="Normal 134 2 5 2 4 2" xfId="25505"/>
    <cellStyle name="Normal 134 2 5 2 5" xfId="20052"/>
    <cellStyle name="Normal 134 2 5 3" xfId="7300"/>
    <cellStyle name="Normal 134 2 5 3 2" xfId="23684"/>
    <cellStyle name="Normal 134 2 5 4" xfId="10939"/>
    <cellStyle name="Normal 134 2 5 4 2" xfId="27321"/>
    <cellStyle name="Normal 134 2 5 5" xfId="14580"/>
    <cellStyle name="Normal 134 2 5 5 2" xfId="30958"/>
    <cellStyle name="Normal 134 2 5 6" xfId="5460"/>
    <cellStyle name="Normal 134 2 5 6 2" xfId="21869"/>
    <cellStyle name="Normal 134 2 5 7" xfId="18231"/>
    <cellStyle name="Normal 134 2 5 8" xfId="34598"/>
    <cellStyle name="Normal 134 2 6" xfId="2699"/>
    <cellStyle name="Normal 134 2 6 2" xfId="11856"/>
    <cellStyle name="Normal 134 2 6 2 2" xfId="28238"/>
    <cellStyle name="Normal 134 2 6 3" xfId="15497"/>
    <cellStyle name="Normal 134 2 6 3 2" xfId="31875"/>
    <cellStyle name="Normal 134 2 6 4" xfId="8217"/>
    <cellStyle name="Normal 134 2 6 4 2" xfId="24601"/>
    <cellStyle name="Normal 134 2 6 5" xfId="19148"/>
    <cellStyle name="Normal 134 2 7" xfId="6392"/>
    <cellStyle name="Normal 134 2 7 2" xfId="22776"/>
    <cellStyle name="Normal 134 2 8" xfId="10031"/>
    <cellStyle name="Normal 134 2 8 2" xfId="26413"/>
    <cellStyle name="Normal 134 2 9" xfId="13672"/>
    <cellStyle name="Normal 134 2 9 2" xfId="30050"/>
    <cellStyle name="Normal 134 3" xfId="938"/>
    <cellStyle name="Normal 134 3 10" xfId="17396"/>
    <cellStyle name="Normal 134 3 11" xfId="33696"/>
    <cellStyle name="Normal 134 3 2" xfId="1171"/>
    <cellStyle name="Normal 134 3 2 2" xfId="2085"/>
    <cellStyle name="Normal 134 3 2 2 2" xfId="3908"/>
    <cellStyle name="Normal 134 3 2 2 2 2" xfId="13063"/>
    <cellStyle name="Normal 134 3 2 2 2 2 2" xfId="29445"/>
    <cellStyle name="Normal 134 3 2 2 2 3" xfId="16704"/>
    <cellStyle name="Normal 134 3 2 2 2 3 2" xfId="33082"/>
    <cellStyle name="Normal 134 3 2 2 2 4" xfId="9424"/>
    <cellStyle name="Normal 134 3 2 2 2 4 2" xfId="25808"/>
    <cellStyle name="Normal 134 3 2 2 2 5" xfId="20355"/>
    <cellStyle name="Normal 134 3 2 2 3" xfId="7603"/>
    <cellStyle name="Normal 134 3 2 2 3 2" xfId="23987"/>
    <cellStyle name="Normal 134 3 2 2 4" xfId="11242"/>
    <cellStyle name="Normal 134 3 2 2 4 2" xfId="27624"/>
    <cellStyle name="Normal 134 3 2 2 5" xfId="14883"/>
    <cellStyle name="Normal 134 3 2 2 5 2" xfId="31261"/>
    <cellStyle name="Normal 134 3 2 2 6" xfId="5763"/>
    <cellStyle name="Normal 134 3 2 2 6 2" xfId="22172"/>
    <cellStyle name="Normal 134 3 2 2 7" xfId="18534"/>
    <cellStyle name="Normal 134 3 2 2 8" xfId="34901"/>
    <cellStyle name="Normal 134 3 2 3" xfId="3000"/>
    <cellStyle name="Normal 134 3 2 3 2" xfId="12155"/>
    <cellStyle name="Normal 134 3 2 3 2 2" xfId="28537"/>
    <cellStyle name="Normal 134 3 2 3 3" xfId="15796"/>
    <cellStyle name="Normal 134 3 2 3 3 2" xfId="32174"/>
    <cellStyle name="Normal 134 3 2 3 4" xfId="8516"/>
    <cellStyle name="Normal 134 3 2 3 4 2" xfId="24900"/>
    <cellStyle name="Normal 134 3 2 3 5" xfId="19447"/>
    <cellStyle name="Normal 134 3 2 4" xfId="6695"/>
    <cellStyle name="Normal 134 3 2 4 2" xfId="23079"/>
    <cellStyle name="Normal 134 3 2 5" xfId="10334"/>
    <cellStyle name="Normal 134 3 2 5 2" xfId="26716"/>
    <cellStyle name="Normal 134 3 2 6" xfId="13975"/>
    <cellStyle name="Normal 134 3 2 6 2" xfId="30353"/>
    <cellStyle name="Normal 134 3 2 7" xfId="4855"/>
    <cellStyle name="Normal 134 3 2 7 2" xfId="21264"/>
    <cellStyle name="Normal 134 3 2 8" xfId="17626"/>
    <cellStyle name="Normal 134 3 2 9" xfId="33993"/>
    <cellStyle name="Normal 134 3 3" xfId="1482"/>
    <cellStyle name="Normal 134 3 3 2" xfId="2396"/>
    <cellStyle name="Normal 134 3 3 2 2" xfId="4219"/>
    <cellStyle name="Normal 134 3 3 2 2 2" xfId="13374"/>
    <cellStyle name="Normal 134 3 3 2 2 2 2" xfId="29756"/>
    <cellStyle name="Normal 134 3 3 2 2 3" xfId="17015"/>
    <cellStyle name="Normal 134 3 3 2 2 3 2" xfId="33393"/>
    <cellStyle name="Normal 134 3 3 2 2 4" xfId="9735"/>
    <cellStyle name="Normal 134 3 3 2 2 4 2" xfId="26119"/>
    <cellStyle name="Normal 134 3 3 2 2 5" xfId="20666"/>
    <cellStyle name="Normal 134 3 3 2 3" xfId="7914"/>
    <cellStyle name="Normal 134 3 3 2 3 2" xfId="24298"/>
    <cellStyle name="Normal 134 3 3 2 4" xfId="11553"/>
    <cellStyle name="Normal 134 3 3 2 4 2" xfId="27935"/>
    <cellStyle name="Normal 134 3 3 2 5" xfId="15194"/>
    <cellStyle name="Normal 134 3 3 2 5 2" xfId="31572"/>
    <cellStyle name="Normal 134 3 3 2 6" xfId="6074"/>
    <cellStyle name="Normal 134 3 3 2 6 2" xfId="22483"/>
    <cellStyle name="Normal 134 3 3 2 7" xfId="18845"/>
    <cellStyle name="Normal 134 3 3 2 8" xfId="35212"/>
    <cellStyle name="Normal 134 3 3 3" xfId="3311"/>
    <cellStyle name="Normal 134 3 3 3 2" xfId="12466"/>
    <cellStyle name="Normal 134 3 3 3 2 2" xfId="28848"/>
    <cellStyle name="Normal 134 3 3 3 3" xfId="16107"/>
    <cellStyle name="Normal 134 3 3 3 3 2" xfId="32485"/>
    <cellStyle name="Normal 134 3 3 3 4" xfId="8827"/>
    <cellStyle name="Normal 134 3 3 3 4 2" xfId="25211"/>
    <cellStyle name="Normal 134 3 3 3 5" xfId="19758"/>
    <cellStyle name="Normal 134 3 3 4" xfId="7006"/>
    <cellStyle name="Normal 134 3 3 4 2" xfId="23390"/>
    <cellStyle name="Normal 134 3 3 5" xfId="10645"/>
    <cellStyle name="Normal 134 3 3 5 2" xfId="27027"/>
    <cellStyle name="Normal 134 3 3 6" xfId="14286"/>
    <cellStyle name="Normal 134 3 3 6 2" xfId="30664"/>
    <cellStyle name="Normal 134 3 3 7" xfId="5166"/>
    <cellStyle name="Normal 134 3 3 7 2" xfId="21575"/>
    <cellStyle name="Normal 134 3 3 8" xfId="17937"/>
    <cellStyle name="Normal 134 3 3 9" xfId="34304"/>
    <cellStyle name="Normal 134 3 4" xfId="1855"/>
    <cellStyle name="Normal 134 3 4 2" xfId="3678"/>
    <cellStyle name="Normal 134 3 4 2 2" xfId="12833"/>
    <cellStyle name="Normal 134 3 4 2 2 2" xfId="29215"/>
    <cellStyle name="Normal 134 3 4 2 3" xfId="16474"/>
    <cellStyle name="Normal 134 3 4 2 3 2" xfId="32852"/>
    <cellStyle name="Normal 134 3 4 2 4" xfId="9194"/>
    <cellStyle name="Normal 134 3 4 2 4 2" xfId="25578"/>
    <cellStyle name="Normal 134 3 4 2 5" xfId="20125"/>
    <cellStyle name="Normal 134 3 4 3" xfId="7373"/>
    <cellStyle name="Normal 134 3 4 3 2" xfId="23757"/>
    <cellStyle name="Normal 134 3 4 4" xfId="11012"/>
    <cellStyle name="Normal 134 3 4 4 2" xfId="27394"/>
    <cellStyle name="Normal 134 3 4 5" xfId="14653"/>
    <cellStyle name="Normal 134 3 4 5 2" xfId="31031"/>
    <cellStyle name="Normal 134 3 4 6" xfId="5533"/>
    <cellStyle name="Normal 134 3 4 6 2" xfId="21942"/>
    <cellStyle name="Normal 134 3 4 7" xfId="18304"/>
    <cellStyle name="Normal 134 3 4 8" xfId="34671"/>
    <cellStyle name="Normal 134 3 5" xfId="2701"/>
    <cellStyle name="Normal 134 3 5 2" xfId="11858"/>
    <cellStyle name="Normal 134 3 5 2 2" xfId="28240"/>
    <cellStyle name="Normal 134 3 5 3" xfId="15499"/>
    <cellStyle name="Normal 134 3 5 3 2" xfId="31877"/>
    <cellStyle name="Normal 134 3 5 4" xfId="8219"/>
    <cellStyle name="Normal 134 3 5 4 2" xfId="24603"/>
    <cellStyle name="Normal 134 3 5 5" xfId="19150"/>
    <cellStyle name="Normal 134 3 6" xfId="6465"/>
    <cellStyle name="Normal 134 3 6 2" xfId="22849"/>
    <cellStyle name="Normal 134 3 7" xfId="10104"/>
    <cellStyle name="Normal 134 3 7 2" xfId="26486"/>
    <cellStyle name="Normal 134 3 8" xfId="13745"/>
    <cellStyle name="Normal 134 3 8 2" xfId="30123"/>
    <cellStyle name="Normal 134 3 9" xfId="4625"/>
    <cellStyle name="Normal 134 3 9 2" xfId="21034"/>
    <cellStyle name="Normal 134 4" xfId="1168"/>
    <cellStyle name="Normal 134 4 2" xfId="2082"/>
    <cellStyle name="Normal 134 4 2 2" xfId="3905"/>
    <cellStyle name="Normal 134 4 2 2 2" xfId="13060"/>
    <cellStyle name="Normal 134 4 2 2 2 2" xfId="29442"/>
    <cellStyle name="Normal 134 4 2 2 3" xfId="16701"/>
    <cellStyle name="Normal 134 4 2 2 3 2" xfId="33079"/>
    <cellStyle name="Normal 134 4 2 2 4" xfId="9421"/>
    <cellStyle name="Normal 134 4 2 2 4 2" xfId="25805"/>
    <cellStyle name="Normal 134 4 2 2 5" xfId="20352"/>
    <cellStyle name="Normal 134 4 2 3" xfId="7600"/>
    <cellStyle name="Normal 134 4 2 3 2" xfId="23984"/>
    <cellStyle name="Normal 134 4 2 4" xfId="11239"/>
    <cellStyle name="Normal 134 4 2 4 2" xfId="27621"/>
    <cellStyle name="Normal 134 4 2 5" xfId="14880"/>
    <cellStyle name="Normal 134 4 2 5 2" xfId="31258"/>
    <cellStyle name="Normal 134 4 2 6" xfId="5760"/>
    <cellStyle name="Normal 134 4 2 6 2" xfId="22169"/>
    <cellStyle name="Normal 134 4 2 7" xfId="18531"/>
    <cellStyle name="Normal 134 4 2 8" xfId="34898"/>
    <cellStyle name="Normal 134 4 3" xfId="2997"/>
    <cellStyle name="Normal 134 4 3 2" xfId="12152"/>
    <cellStyle name="Normal 134 4 3 2 2" xfId="28534"/>
    <cellStyle name="Normal 134 4 3 3" xfId="15793"/>
    <cellStyle name="Normal 134 4 3 3 2" xfId="32171"/>
    <cellStyle name="Normal 134 4 3 4" xfId="8513"/>
    <cellStyle name="Normal 134 4 3 4 2" xfId="24897"/>
    <cellStyle name="Normal 134 4 3 5" xfId="19444"/>
    <cellStyle name="Normal 134 4 4" xfId="6692"/>
    <cellStyle name="Normal 134 4 4 2" xfId="23076"/>
    <cellStyle name="Normal 134 4 5" xfId="10331"/>
    <cellStyle name="Normal 134 4 5 2" xfId="26713"/>
    <cellStyle name="Normal 134 4 6" xfId="13972"/>
    <cellStyle name="Normal 134 4 6 2" xfId="30350"/>
    <cellStyle name="Normal 134 4 7" xfId="4852"/>
    <cellStyle name="Normal 134 4 7 2" xfId="21261"/>
    <cellStyle name="Normal 134 4 8" xfId="17623"/>
    <cellStyle name="Normal 134 4 9" xfId="33990"/>
    <cellStyle name="Normal 134 5" xfId="1479"/>
    <cellStyle name="Normal 134 5 2" xfId="2393"/>
    <cellStyle name="Normal 134 5 2 2" xfId="4216"/>
    <cellStyle name="Normal 134 5 2 2 2" xfId="13371"/>
    <cellStyle name="Normal 134 5 2 2 2 2" xfId="29753"/>
    <cellStyle name="Normal 134 5 2 2 3" xfId="17012"/>
    <cellStyle name="Normal 134 5 2 2 3 2" xfId="33390"/>
    <cellStyle name="Normal 134 5 2 2 4" xfId="9732"/>
    <cellStyle name="Normal 134 5 2 2 4 2" xfId="26116"/>
    <cellStyle name="Normal 134 5 2 2 5" xfId="20663"/>
    <cellStyle name="Normal 134 5 2 3" xfId="7911"/>
    <cellStyle name="Normal 134 5 2 3 2" xfId="24295"/>
    <cellStyle name="Normal 134 5 2 4" xfId="11550"/>
    <cellStyle name="Normal 134 5 2 4 2" xfId="27932"/>
    <cellStyle name="Normal 134 5 2 5" xfId="15191"/>
    <cellStyle name="Normal 134 5 2 5 2" xfId="31569"/>
    <cellStyle name="Normal 134 5 2 6" xfId="6071"/>
    <cellStyle name="Normal 134 5 2 6 2" xfId="22480"/>
    <cellStyle name="Normal 134 5 2 7" xfId="18842"/>
    <cellStyle name="Normal 134 5 2 8" xfId="35209"/>
    <cellStyle name="Normal 134 5 3" xfId="3308"/>
    <cellStyle name="Normal 134 5 3 2" xfId="12463"/>
    <cellStyle name="Normal 134 5 3 2 2" xfId="28845"/>
    <cellStyle name="Normal 134 5 3 3" xfId="16104"/>
    <cellStyle name="Normal 134 5 3 3 2" xfId="32482"/>
    <cellStyle name="Normal 134 5 3 4" xfId="8824"/>
    <cellStyle name="Normal 134 5 3 4 2" xfId="25208"/>
    <cellStyle name="Normal 134 5 3 5" xfId="19755"/>
    <cellStyle name="Normal 134 5 4" xfId="7003"/>
    <cellStyle name="Normal 134 5 4 2" xfId="23387"/>
    <cellStyle name="Normal 134 5 5" xfId="10642"/>
    <cellStyle name="Normal 134 5 5 2" xfId="27024"/>
    <cellStyle name="Normal 134 5 6" xfId="14283"/>
    <cellStyle name="Normal 134 5 6 2" xfId="30661"/>
    <cellStyle name="Normal 134 5 7" xfId="5163"/>
    <cellStyle name="Normal 134 5 7 2" xfId="21572"/>
    <cellStyle name="Normal 134 5 8" xfId="17934"/>
    <cellStyle name="Normal 134 5 9" xfId="34301"/>
    <cellStyle name="Normal 134 6" xfId="1708"/>
    <cellStyle name="Normal 134 6 2" xfId="3531"/>
    <cellStyle name="Normal 134 6 2 2" xfId="12686"/>
    <cellStyle name="Normal 134 6 2 2 2" xfId="29068"/>
    <cellStyle name="Normal 134 6 2 3" xfId="16327"/>
    <cellStyle name="Normal 134 6 2 3 2" xfId="32705"/>
    <cellStyle name="Normal 134 6 2 4" xfId="9047"/>
    <cellStyle name="Normal 134 6 2 4 2" xfId="25431"/>
    <cellStyle name="Normal 134 6 2 5" xfId="19978"/>
    <cellStyle name="Normal 134 6 3" xfId="7226"/>
    <cellStyle name="Normal 134 6 3 2" xfId="23610"/>
    <cellStyle name="Normal 134 6 4" xfId="10865"/>
    <cellStyle name="Normal 134 6 4 2" xfId="27247"/>
    <cellStyle name="Normal 134 6 5" xfId="14506"/>
    <cellStyle name="Normal 134 6 5 2" xfId="30884"/>
    <cellStyle name="Normal 134 6 6" xfId="5386"/>
    <cellStyle name="Normal 134 6 6 2" xfId="21795"/>
    <cellStyle name="Normal 134 6 7" xfId="18157"/>
    <cellStyle name="Normal 134 6 8" xfId="34524"/>
    <cellStyle name="Normal 134 7" xfId="2698"/>
    <cellStyle name="Normal 134 7 2" xfId="11855"/>
    <cellStyle name="Normal 134 7 2 2" xfId="28237"/>
    <cellStyle name="Normal 134 7 3" xfId="15496"/>
    <cellStyle name="Normal 134 7 3 2" xfId="31874"/>
    <cellStyle name="Normal 134 7 4" xfId="8216"/>
    <cellStyle name="Normal 134 7 4 2" xfId="24600"/>
    <cellStyle name="Normal 134 7 5" xfId="19147"/>
    <cellStyle name="Normal 134 8" xfId="6318"/>
    <cellStyle name="Normal 134 8 2" xfId="22702"/>
    <cellStyle name="Normal 134 9" xfId="9957"/>
    <cellStyle name="Normal 134 9 2" xfId="26339"/>
    <cellStyle name="Normal 135" xfId="683"/>
    <cellStyle name="Normal 135 10" xfId="13599"/>
    <cellStyle name="Normal 135 10 2" xfId="29977"/>
    <cellStyle name="Normal 135 11" xfId="4479"/>
    <cellStyle name="Normal 135 11 2" xfId="20888"/>
    <cellStyle name="Normal 135 12" xfId="17249"/>
    <cellStyle name="Normal 135 13" xfId="33697"/>
    <cellStyle name="Normal 135 2" xfId="860"/>
    <cellStyle name="Normal 135 2 10" xfId="4553"/>
    <cellStyle name="Normal 135 2 10 2" xfId="20962"/>
    <cellStyle name="Normal 135 2 11" xfId="17324"/>
    <cellStyle name="Normal 135 2 12" xfId="33698"/>
    <cellStyle name="Normal 135 2 2" xfId="1013"/>
    <cellStyle name="Normal 135 2 2 10" xfId="17471"/>
    <cellStyle name="Normal 135 2 2 11" xfId="33699"/>
    <cellStyle name="Normal 135 2 2 2" xfId="1174"/>
    <cellStyle name="Normal 135 2 2 2 2" xfId="2088"/>
    <cellStyle name="Normal 135 2 2 2 2 2" xfId="3911"/>
    <cellStyle name="Normal 135 2 2 2 2 2 2" xfId="13066"/>
    <cellStyle name="Normal 135 2 2 2 2 2 2 2" xfId="29448"/>
    <cellStyle name="Normal 135 2 2 2 2 2 3" xfId="16707"/>
    <cellStyle name="Normal 135 2 2 2 2 2 3 2" xfId="33085"/>
    <cellStyle name="Normal 135 2 2 2 2 2 4" xfId="9427"/>
    <cellStyle name="Normal 135 2 2 2 2 2 4 2" xfId="25811"/>
    <cellStyle name="Normal 135 2 2 2 2 2 5" xfId="20358"/>
    <cellStyle name="Normal 135 2 2 2 2 3" xfId="7606"/>
    <cellStyle name="Normal 135 2 2 2 2 3 2" xfId="23990"/>
    <cellStyle name="Normal 135 2 2 2 2 4" xfId="11245"/>
    <cellStyle name="Normal 135 2 2 2 2 4 2" xfId="27627"/>
    <cellStyle name="Normal 135 2 2 2 2 5" xfId="14886"/>
    <cellStyle name="Normal 135 2 2 2 2 5 2" xfId="31264"/>
    <cellStyle name="Normal 135 2 2 2 2 6" xfId="5766"/>
    <cellStyle name="Normal 135 2 2 2 2 6 2" xfId="22175"/>
    <cellStyle name="Normal 135 2 2 2 2 7" xfId="18537"/>
    <cellStyle name="Normal 135 2 2 2 2 8" xfId="34904"/>
    <cellStyle name="Normal 135 2 2 2 3" xfId="3003"/>
    <cellStyle name="Normal 135 2 2 2 3 2" xfId="12158"/>
    <cellStyle name="Normal 135 2 2 2 3 2 2" xfId="28540"/>
    <cellStyle name="Normal 135 2 2 2 3 3" xfId="15799"/>
    <cellStyle name="Normal 135 2 2 2 3 3 2" xfId="32177"/>
    <cellStyle name="Normal 135 2 2 2 3 4" xfId="8519"/>
    <cellStyle name="Normal 135 2 2 2 3 4 2" xfId="24903"/>
    <cellStyle name="Normal 135 2 2 2 3 5" xfId="19450"/>
    <cellStyle name="Normal 135 2 2 2 4" xfId="6698"/>
    <cellStyle name="Normal 135 2 2 2 4 2" xfId="23082"/>
    <cellStyle name="Normal 135 2 2 2 5" xfId="10337"/>
    <cellStyle name="Normal 135 2 2 2 5 2" xfId="26719"/>
    <cellStyle name="Normal 135 2 2 2 6" xfId="13978"/>
    <cellStyle name="Normal 135 2 2 2 6 2" xfId="30356"/>
    <cellStyle name="Normal 135 2 2 2 7" xfId="4858"/>
    <cellStyle name="Normal 135 2 2 2 7 2" xfId="21267"/>
    <cellStyle name="Normal 135 2 2 2 8" xfId="17629"/>
    <cellStyle name="Normal 135 2 2 2 9" xfId="33996"/>
    <cellStyle name="Normal 135 2 2 3" xfId="1485"/>
    <cellStyle name="Normal 135 2 2 3 2" xfId="2399"/>
    <cellStyle name="Normal 135 2 2 3 2 2" xfId="4222"/>
    <cellStyle name="Normal 135 2 2 3 2 2 2" xfId="13377"/>
    <cellStyle name="Normal 135 2 2 3 2 2 2 2" xfId="29759"/>
    <cellStyle name="Normal 135 2 2 3 2 2 3" xfId="17018"/>
    <cellStyle name="Normal 135 2 2 3 2 2 3 2" xfId="33396"/>
    <cellStyle name="Normal 135 2 2 3 2 2 4" xfId="9738"/>
    <cellStyle name="Normal 135 2 2 3 2 2 4 2" xfId="26122"/>
    <cellStyle name="Normal 135 2 2 3 2 2 5" xfId="20669"/>
    <cellStyle name="Normal 135 2 2 3 2 3" xfId="7917"/>
    <cellStyle name="Normal 135 2 2 3 2 3 2" xfId="24301"/>
    <cellStyle name="Normal 135 2 2 3 2 4" xfId="11556"/>
    <cellStyle name="Normal 135 2 2 3 2 4 2" xfId="27938"/>
    <cellStyle name="Normal 135 2 2 3 2 5" xfId="15197"/>
    <cellStyle name="Normal 135 2 2 3 2 5 2" xfId="31575"/>
    <cellStyle name="Normal 135 2 2 3 2 6" xfId="6077"/>
    <cellStyle name="Normal 135 2 2 3 2 6 2" xfId="22486"/>
    <cellStyle name="Normal 135 2 2 3 2 7" xfId="18848"/>
    <cellStyle name="Normal 135 2 2 3 2 8" xfId="35215"/>
    <cellStyle name="Normal 135 2 2 3 3" xfId="3314"/>
    <cellStyle name="Normal 135 2 2 3 3 2" xfId="12469"/>
    <cellStyle name="Normal 135 2 2 3 3 2 2" xfId="28851"/>
    <cellStyle name="Normal 135 2 2 3 3 3" xfId="16110"/>
    <cellStyle name="Normal 135 2 2 3 3 3 2" xfId="32488"/>
    <cellStyle name="Normal 135 2 2 3 3 4" xfId="8830"/>
    <cellStyle name="Normal 135 2 2 3 3 4 2" xfId="25214"/>
    <cellStyle name="Normal 135 2 2 3 3 5" xfId="19761"/>
    <cellStyle name="Normal 135 2 2 3 4" xfId="7009"/>
    <cellStyle name="Normal 135 2 2 3 4 2" xfId="23393"/>
    <cellStyle name="Normal 135 2 2 3 5" xfId="10648"/>
    <cellStyle name="Normal 135 2 2 3 5 2" xfId="27030"/>
    <cellStyle name="Normal 135 2 2 3 6" xfId="14289"/>
    <cellStyle name="Normal 135 2 2 3 6 2" xfId="30667"/>
    <cellStyle name="Normal 135 2 2 3 7" xfId="5169"/>
    <cellStyle name="Normal 135 2 2 3 7 2" xfId="21578"/>
    <cellStyle name="Normal 135 2 2 3 8" xfId="17940"/>
    <cellStyle name="Normal 135 2 2 3 9" xfId="34307"/>
    <cellStyle name="Normal 135 2 2 4" xfId="1930"/>
    <cellStyle name="Normal 135 2 2 4 2" xfId="3753"/>
    <cellStyle name="Normal 135 2 2 4 2 2" xfId="12908"/>
    <cellStyle name="Normal 135 2 2 4 2 2 2" xfId="29290"/>
    <cellStyle name="Normal 135 2 2 4 2 3" xfId="16549"/>
    <cellStyle name="Normal 135 2 2 4 2 3 2" xfId="32927"/>
    <cellStyle name="Normal 135 2 2 4 2 4" xfId="9269"/>
    <cellStyle name="Normal 135 2 2 4 2 4 2" xfId="25653"/>
    <cellStyle name="Normal 135 2 2 4 2 5" xfId="20200"/>
    <cellStyle name="Normal 135 2 2 4 3" xfId="7448"/>
    <cellStyle name="Normal 135 2 2 4 3 2" xfId="23832"/>
    <cellStyle name="Normal 135 2 2 4 4" xfId="11087"/>
    <cellStyle name="Normal 135 2 2 4 4 2" xfId="27469"/>
    <cellStyle name="Normal 135 2 2 4 5" xfId="14728"/>
    <cellStyle name="Normal 135 2 2 4 5 2" xfId="31106"/>
    <cellStyle name="Normal 135 2 2 4 6" xfId="5608"/>
    <cellStyle name="Normal 135 2 2 4 6 2" xfId="22017"/>
    <cellStyle name="Normal 135 2 2 4 7" xfId="18379"/>
    <cellStyle name="Normal 135 2 2 4 8" xfId="34746"/>
    <cellStyle name="Normal 135 2 2 5" xfId="2704"/>
    <cellStyle name="Normal 135 2 2 5 2" xfId="11861"/>
    <cellStyle name="Normal 135 2 2 5 2 2" xfId="28243"/>
    <cellStyle name="Normal 135 2 2 5 3" xfId="15502"/>
    <cellStyle name="Normal 135 2 2 5 3 2" xfId="31880"/>
    <cellStyle name="Normal 135 2 2 5 4" xfId="8222"/>
    <cellStyle name="Normal 135 2 2 5 4 2" xfId="24606"/>
    <cellStyle name="Normal 135 2 2 5 5" xfId="19153"/>
    <cellStyle name="Normal 135 2 2 6" xfId="6540"/>
    <cellStyle name="Normal 135 2 2 6 2" xfId="22924"/>
    <cellStyle name="Normal 135 2 2 7" xfId="10179"/>
    <cellStyle name="Normal 135 2 2 7 2" xfId="26561"/>
    <cellStyle name="Normal 135 2 2 8" xfId="13820"/>
    <cellStyle name="Normal 135 2 2 8 2" xfId="30198"/>
    <cellStyle name="Normal 135 2 2 9" xfId="4700"/>
    <cellStyle name="Normal 135 2 2 9 2" xfId="21109"/>
    <cellStyle name="Normal 135 2 3" xfId="1173"/>
    <cellStyle name="Normal 135 2 3 2" xfId="2087"/>
    <cellStyle name="Normal 135 2 3 2 2" xfId="3910"/>
    <cellStyle name="Normal 135 2 3 2 2 2" xfId="13065"/>
    <cellStyle name="Normal 135 2 3 2 2 2 2" xfId="29447"/>
    <cellStyle name="Normal 135 2 3 2 2 3" xfId="16706"/>
    <cellStyle name="Normal 135 2 3 2 2 3 2" xfId="33084"/>
    <cellStyle name="Normal 135 2 3 2 2 4" xfId="9426"/>
    <cellStyle name="Normal 135 2 3 2 2 4 2" xfId="25810"/>
    <cellStyle name="Normal 135 2 3 2 2 5" xfId="20357"/>
    <cellStyle name="Normal 135 2 3 2 3" xfId="7605"/>
    <cellStyle name="Normal 135 2 3 2 3 2" xfId="23989"/>
    <cellStyle name="Normal 135 2 3 2 4" xfId="11244"/>
    <cellStyle name="Normal 135 2 3 2 4 2" xfId="27626"/>
    <cellStyle name="Normal 135 2 3 2 5" xfId="14885"/>
    <cellStyle name="Normal 135 2 3 2 5 2" xfId="31263"/>
    <cellStyle name="Normal 135 2 3 2 6" xfId="5765"/>
    <cellStyle name="Normal 135 2 3 2 6 2" xfId="22174"/>
    <cellStyle name="Normal 135 2 3 2 7" xfId="18536"/>
    <cellStyle name="Normal 135 2 3 2 8" xfId="34903"/>
    <cellStyle name="Normal 135 2 3 3" xfId="3002"/>
    <cellStyle name="Normal 135 2 3 3 2" xfId="12157"/>
    <cellStyle name="Normal 135 2 3 3 2 2" xfId="28539"/>
    <cellStyle name="Normal 135 2 3 3 3" xfId="15798"/>
    <cellStyle name="Normal 135 2 3 3 3 2" xfId="32176"/>
    <cellStyle name="Normal 135 2 3 3 4" xfId="8518"/>
    <cellStyle name="Normal 135 2 3 3 4 2" xfId="24902"/>
    <cellStyle name="Normal 135 2 3 3 5" xfId="19449"/>
    <cellStyle name="Normal 135 2 3 4" xfId="6697"/>
    <cellStyle name="Normal 135 2 3 4 2" xfId="23081"/>
    <cellStyle name="Normal 135 2 3 5" xfId="10336"/>
    <cellStyle name="Normal 135 2 3 5 2" xfId="26718"/>
    <cellStyle name="Normal 135 2 3 6" xfId="13977"/>
    <cellStyle name="Normal 135 2 3 6 2" xfId="30355"/>
    <cellStyle name="Normal 135 2 3 7" xfId="4857"/>
    <cellStyle name="Normal 135 2 3 7 2" xfId="21266"/>
    <cellStyle name="Normal 135 2 3 8" xfId="17628"/>
    <cellStyle name="Normal 135 2 3 9" xfId="33995"/>
    <cellStyle name="Normal 135 2 4" xfId="1484"/>
    <cellStyle name="Normal 135 2 4 2" xfId="2398"/>
    <cellStyle name="Normal 135 2 4 2 2" xfId="4221"/>
    <cellStyle name="Normal 135 2 4 2 2 2" xfId="13376"/>
    <cellStyle name="Normal 135 2 4 2 2 2 2" xfId="29758"/>
    <cellStyle name="Normal 135 2 4 2 2 3" xfId="17017"/>
    <cellStyle name="Normal 135 2 4 2 2 3 2" xfId="33395"/>
    <cellStyle name="Normal 135 2 4 2 2 4" xfId="9737"/>
    <cellStyle name="Normal 135 2 4 2 2 4 2" xfId="26121"/>
    <cellStyle name="Normal 135 2 4 2 2 5" xfId="20668"/>
    <cellStyle name="Normal 135 2 4 2 3" xfId="7916"/>
    <cellStyle name="Normal 135 2 4 2 3 2" xfId="24300"/>
    <cellStyle name="Normal 135 2 4 2 4" xfId="11555"/>
    <cellStyle name="Normal 135 2 4 2 4 2" xfId="27937"/>
    <cellStyle name="Normal 135 2 4 2 5" xfId="15196"/>
    <cellStyle name="Normal 135 2 4 2 5 2" xfId="31574"/>
    <cellStyle name="Normal 135 2 4 2 6" xfId="6076"/>
    <cellStyle name="Normal 135 2 4 2 6 2" xfId="22485"/>
    <cellStyle name="Normal 135 2 4 2 7" xfId="18847"/>
    <cellStyle name="Normal 135 2 4 2 8" xfId="35214"/>
    <cellStyle name="Normal 135 2 4 3" xfId="3313"/>
    <cellStyle name="Normal 135 2 4 3 2" xfId="12468"/>
    <cellStyle name="Normal 135 2 4 3 2 2" xfId="28850"/>
    <cellStyle name="Normal 135 2 4 3 3" xfId="16109"/>
    <cellStyle name="Normal 135 2 4 3 3 2" xfId="32487"/>
    <cellStyle name="Normal 135 2 4 3 4" xfId="8829"/>
    <cellStyle name="Normal 135 2 4 3 4 2" xfId="25213"/>
    <cellStyle name="Normal 135 2 4 3 5" xfId="19760"/>
    <cellStyle name="Normal 135 2 4 4" xfId="7008"/>
    <cellStyle name="Normal 135 2 4 4 2" xfId="23392"/>
    <cellStyle name="Normal 135 2 4 5" xfId="10647"/>
    <cellStyle name="Normal 135 2 4 5 2" xfId="27029"/>
    <cellStyle name="Normal 135 2 4 6" xfId="14288"/>
    <cellStyle name="Normal 135 2 4 6 2" xfId="30666"/>
    <cellStyle name="Normal 135 2 4 7" xfId="5168"/>
    <cellStyle name="Normal 135 2 4 7 2" xfId="21577"/>
    <cellStyle name="Normal 135 2 4 8" xfId="17939"/>
    <cellStyle name="Normal 135 2 4 9" xfId="34306"/>
    <cellStyle name="Normal 135 2 5" xfId="1783"/>
    <cellStyle name="Normal 135 2 5 2" xfId="3606"/>
    <cellStyle name="Normal 135 2 5 2 2" xfId="12761"/>
    <cellStyle name="Normal 135 2 5 2 2 2" xfId="29143"/>
    <cellStyle name="Normal 135 2 5 2 3" xfId="16402"/>
    <cellStyle name="Normal 135 2 5 2 3 2" xfId="32780"/>
    <cellStyle name="Normal 135 2 5 2 4" xfId="9122"/>
    <cellStyle name="Normal 135 2 5 2 4 2" xfId="25506"/>
    <cellStyle name="Normal 135 2 5 2 5" xfId="20053"/>
    <cellStyle name="Normal 135 2 5 3" xfId="7301"/>
    <cellStyle name="Normal 135 2 5 3 2" xfId="23685"/>
    <cellStyle name="Normal 135 2 5 4" xfId="10940"/>
    <cellStyle name="Normal 135 2 5 4 2" xfId="27322"/>
    <cellStyle name="Normal 135 2 5 5" xfId="14581"/>
    <cellStyle name="Normal 135 2 5 5 2" xfId="30959"/>
    <cellStyle name="Normal 135 2 5 6" xfId="5461"/>
    <cellStyle name="Normal 135 2 5 6 2" xfId="21870"/>
    <cellStyle name="Normal 135 2 5 7" xfId="18232"/>
    <cellStyle name="Normal 135 2 5 8" xfId="34599"/>
    <cellStyle name="Normal 135 2 6" xfId="2703"/>
    <cellStyle name="Normal 135 2 6 2" xfId="11860"/>
    <cellStyle name="Normal 135 2 6 2 2" xfId="28242"/>
    <cellStyle name="Normal 135 2 6 3" xfId="15501"/>
    <cellStyle name="Normal 135 2 6 3 2" xfId="31879"/>
    <cellStyle name="Normal 135 2 6 4" xfId="8221"/>
    <cellStyle name="Normal 135 2 6 4 2" xfId="24605"/>
    <cellStyle name="Normal 135 2 6 5" xfId="19152"/>
    <cellStyle name="Normal 135 2 7" xfId="6393"/>
    <cellStyle name="Normal 135 2 7 2" xfId="22777"/>
    <cellStyle name="Normal 135 2 8" xfId="10032"/>
    <cellStyle name="Normal 135 2 8 2" xfId="26414"/>
    <cellStyle name="Normal 135 2 9" xfId="13673"/>
    <cellStyle name="Normal 135 2 9 2" xfId="30051"/>
    <cellStyle name="Normal 135 3" xfId="939"/>
    <cellStyle name="Normal 135 3 10" xfId="17397"/>
    <cellStyle name="Normal 135 3 11" xfId="33700"/>
    <cellStyle name="Normal 135 3 2" xfId="1175"/>
    <cellStyle name="Normal 135 3 2 2" xfId="2089"/>
    <cellStyle name="Normal 135 3 2 2 2" xfId="3912"/>
    <cellStyle name="Normal 135 3 2 2 2 2" xfId="13067"/>
    <cellStyle name="Normal 135 3 2 2 2 2 2" xfId="29449"/>
    <cellStyle name="Normal 135 3 2 2 2 3" xfId="16708"/>
    <cellStyle name="Normal 135 3 2 2 2 3 2" xfId="33086"/>
    <cellStyle name="Normal 135 3 2 2 2 4" xfId="9428"/>
    <cellStyle name="Normal 135 3 2 2 2 4 2" xfId="25812"/>
    <cellStyle name="Normal 135 3 2 2 2 5" xfId="20359"/>
    <cellStyle name="Normal 135 3 2 2 3" xfId="7607"/>
    <cellStyle name="Normal 135 3 2 2 3 2" xfId="23991"/>
    <cellStyle name="Normal 135 3 2 2 4" xfId="11246"/>
    <cellStyle name="Normal 135 3 2 2 4 2" xfId="27628"/>
    <cellStyle name="Normal 135 3 2 2 5" xfId="14887"/>
    <cellStyle name="Normal 135 3 2 2 5 2" xfId="31265"/>
    <cellStyle name="Normal 135 3 2 2 6" xfId="5767"/>
    <cellStyle name="Normal 135 3 2 2 6 2" xfId="22176"/>
    <cellStyle name="Normal 135 3 2 2 7" xfId="18538"/>
    <cellStyle name="Normal 135 3 2 2 8" xfId="34905"/>
    <cellStyle name="Normal 135 3 2 3" xfId="3004"/>
    <cellStyle name="Normal 135 3 2 3 2" xfId="12159"/>
    <cellStyle name="Normal 135 3 2 3 2 2" xfId="28541"/>
    <cellStyle name="Normal 135 3 2 3 3" xfId="15800"/>
    <cellStyle name="Normal 135 3 2 3 3 2" xfId="32178"/>
    <cellStyle name="Normal 135 3 2 3 4" xfId="8520"/>
    <cellStyle name="Normal 135 3 2 3 4 2" xfId="24904"/>
    <cellStyle name="Normal 135 3 2 3 5" xfId="19451"/>
    <cellStyle name="Normal 135 3 2 4" xfId="6699"/>
    <cellStyle name="Normal 135 3 2 4 2" xfId="23083"/>
    <cellStyle name="Normal 135 3 2 5" xfId="10338"/>
    <cellStyle name="Normal 135 3 2 5 2" xfId="26720"/>
    <cellStyle name="Normal 135 3 2 6" xfId="13979"/>
    <cellStyle name="Normal 135 3 2 6 2" xfId="30357"/>
    <cellStyle name="Normal 135 3 2 7" xfId="4859"/>
    <cellStyle name="Normal 135 3 2 7 2" xfId="21268"/>
    <cellStyle name="Normal 135 3 2 8" xfId="17630"/>
    <cellStyle name="Normal 135 3 2 9" xfId="33997"/>
    <cellStyle name="Normal 135 3 3" xfId="1486"/>
    <cellStyle name="Normal 135 3 3 2" xfId="2400"/>
    <cellStyle name="Normal 135 3 3 2 2" xfId="4223"/>
    <cellStyle name="Normal 135 3 3 2 2 2" xfId="13378"/>
    <cellStyle name="Normal 135 3 3 2 2 2 2" xfId="29760"/>
    <cellStyle name="Normal 135 3 3 2 2 3" xfId="17019"/>
    <cellStyle name="Normal 135 3 3 2 2 3 2" xfId="33397"/>
    <cellStyle name="Normal 135 3 3 2 2 4" xfId="9739"/>
    <cellStyle name="Normal 135 3 3 2 2 4 2" xfId="26123"/>
    <cellStyle name="Normal 135 3 3 2 2 5" xfId="20670"/>
    <cellStyle name="Normal 135 3 3 2 3" xfId="7918"/>
    <cellStyle name="Normal 135 3 3 2 3 2" xfId="24302"/>
    <cellStyle name="Normal 135 3 3 2 4" xfId="11557"/>
    <cellStyle name="Normal 135 3 3 2 4 2" xfId="27939"/>
    <cellStyle name="Normal 135 3 3 2 5" xfId="15198"/>
    <cellStyle name="Normal 135 3 3 2 5 2" xfId="31576"/>
    <cellStyle name="Normal 135 3 3 2 6" xfId="6078"/>
    <cellStyle name="Normal 135 3 3 2 6 2" xfId="22487"/>
    <cellStyle name="Normal 135 3 3 2 7" xfId="18849"/>
    <cellStyle name="Normal 135 3 3 2 8" xfId="35216"/>
    <cellStyle name="Normal 135 3 3 3" xfId="3315"/>
    <cellStyle name="Normal 135 3 3 3 2" xfId="12470"/>
    <cellStyle name="Normal 135 3 3 3 2 2" xfId="28852"/>
    <cellStyle name="Normal 135 3 3 3 3" xfId="16111"/>
    <cellStyle name="Normal 135 3 3 3 3 2" xfId="32489"/>
    <cellStyle name="Normal 135 3 3 3 4" xfId="8831"/>
    <cellStyle name="Normal 135 3 3 3 4 2" xfId="25215"/>
    <cellStyle name="Normal 135 3 3 3 5" xfId="19762"/>
    <cellStyle name="Normal 135 3 3 4" xfId="7010"/>
    <cellStyle name="Normal 135 3 3 4 2" xfId="23394"/>
    <cellStyle name="Normal 135 3 3 5" xfId="10649"/>
    <cellStyle name="Normal 135 3 3 5 2" xfId="27031"/>
    <cellStyle name="Normal 135 3 3 6" xfId="14290"/>
    <cellStyle name="Normal 135 3 3 6 2" xfId="30668"/>
    <cellStyle name="Normal 135 3 3 7" xfId="5170"/>
    <cellStyle name="Normal 135 3 3 7 2" xfId="21579"/>
    <cellStyle name="Normal 135 3 3 8" xfId="17941"/>
    <cellStyle name="Normal 135 3 3 9" xfId="34308"/>
    <cellStyle name="Normal 135 3 4" xfId="1856"/>
    <cellStyle name="Normal 135 3 4 2" xfId="3679"/>
    <cellStyle name="Normal 135 3 4 2 2" xfId="12834"/>
    <cellStyle name="Normal 135 3 4 2 2 2" xfId="29216"/>
    <cellStyle name="Normal 135 3 4 2 3" xfId="16475"/>
    <cellStyle name="Normal 135 3 4 2 3 2" xfId="32853"/>
    <cellStyle name="Normal 135 3 4 2 4" xfId="9195"/>
    <cellStyle name="Normal 135 3 4 2 4 2" xfId="25579"/>
    <cellStyle name="Normal 135 3 4 2 5" xfId="20126"/>
    <cellStyle name="Normal 135 3 4 3" xfId="7374"/>
    <cellStyle name="Normal 135 3 4 3 2" xfId="23758"/>
    <cellStyle name="Normal 135 3 4 4" xfId="11013"/>
    <cellStyle name="Normal 135 3 4 4 2" xfId="27395"/>
    <cellStyle name="Normal 135 3 4 5" xfId="14654"/>
    <cellStyle name="Normal 135 3 4 5 2" xfId="31032"/>
    <cellStyle name="Normal 135 3 4 6" xfId="5534"/>
    <cellStyle name="Normal 135 3 4 6 2" xfId="21943"/>
    <cellStyle name="Normal 135 3 4 7" xfId="18305"/>
    <cellStyle name="Normal 135 3 4 8" xfId="34672"/>
    <cellStyle name="Normal 135 3 5" xfId="2705"/>
    <cellStyle name="Normal 135 3 5 2" xfId="11862"/>
    <cellStyle name="Normal 135 3 5 2 2" xfId="28244"/>
    <cellStyle name="Normal 135 3 5 3" xfId="15503"/>
    <cellStyle name="Normal 135 3 5 3 2" xfId="31881"/>
    <cellStyle name="Normal 135 3 5 4" xfId="8223"/>
    <cellStyle name="Normal 135 3 5 4 2" xfId="24607"/>
    <cellStyle name="Normal 135 3 5 5" xfId="19154"/>
    <cellStyle name="Normal 135 3 6" xfId="6466"/>
    <cellStyle name="Normal 135 3 6 2" xfId="22850"/>
    <cellStyle name="Normal 135 3 7" xfId="10105"/>
    <cellStyle name="Normal 135 3 7 2" xfId="26487"/>
    <cellStyle name="Normal 135 3 8" xfId="13746"/>
    <cellStyle name="Normal 135 3 8 2" xfId="30124"/>
    <cellStyle name="Normal 135 3 9" xfId="4626"/>
    <cellStyle name="Normal 135 3 9 2" xfId="21035"/>
    <cellStyle name="Normal 135 4" xfId="1172"/>
    <cellStyle name="Normal 135 4 2" xfId="2086"/>
    <cellStyle name="Normal 135 4 2 2" xfId="3909"/>
    <cellStyle name="Normal 135 4 2 2 2" xfId="13064"/>
    <cellStyle name="Normal 135 4 2 2 2 2" xfId="29446"/>
    <cellStyle name="Normal 135 4 2 2 3" xfId="16705"/>
    <cellStyle name="Normal 135 4 2 2 3 2" xfId="33083"/>
    <cellStyle name="Normal 135 4 2 2 4" xfId="9425"/>
    <cellStyle name="Normal 135 4 2 2 4 2" xfId="25809"/>
    <cellStyle name="Normal 135 4 2 2 5" xfId="20356"/>
    <cellStyle name="Normal 135 4 2 3" xfId="7604"/>
    <cellStyle name="Normal 135 4 2 3 2" xfId="23988"/>
    <cellStyle name="Normal 135 4 2 4" xfId="11243"/>
    <cellStyle name="Normal 135 4 2 4 2" xfId="27625"/>
    <cellStyle name="Normal 135 4 2 5" xfId="14884"/>
    <cellStyle name="Normal 135 4 2 5 2" xfId="31262"/>
    <cellStyle name="Normal 135 4 2 6" xfId="5764"/>
    <cellStyle name="Normal 135 4 2 6 2" xfId="22173"/>
    <cellStyle name="Normal 135 4 2 7" xfId="18535"/>
    <cellStyle name="Normal 135 4 2 8" xfId="34902"/>
    <cellStyle name="Normal 135 4 3" xfId="3001"/>
    <cellStyle name="Normal 135 4 3 2" xfId="12156"/>
    <cellStyle name="Normal 135 4 3 2 2" xfId="28538"/>
    <cellStyle name="Normal 135 4 3 3" xfId="15797"/>
    <cellStyle name="Normal 135 4 3 3 2" xfId="32175"/>
    <cellStyle name="Normal 135 4 3 4" xfId="8517"/>
    <cellStyle name="Normal 135 4 3 4 2" xfId="24901"/>
    <cellStyle name="Normal 135 4 3 5" xfId="19448"/>
    <cellStyle name="Normal 135 4 4" xfId="6696"/>
    <cellStyle name="Normal 135 4 4 2" xfId="23080"/>
    <cellStyle name="Normal 135 4 5" xfId="10335"/>
    <cellStyle name="Normal 135 4 5 2" xfId="26717"/>
    <cellStyle name="Normal 135 4 6" xfId="13976"/>
    <cellStyle name="Normal 135 4 6 2" xfId="30354"/>
    <cellStyle name="Normal 135 4 7" xfId="4856"/>
    <cellStyle name="Normal 135 4 7 2" xfId="21265"/>
    <cellStyle name="Normal 135 4 8" xfId="17627"/>
    <cellStyle name="Normal 135 4 9" xfId="33994"/>
    <cellStyle name="Normal 135 5" xfId="1483"/>
    <cellStyle name="Normal 135 5 2" xfId="2397"/>
    <cellStyle name="Normal 135 5 2 2" xfId="4220"/>
    <cellStyle name="Normal 135 5 2 2 2" xfId="13375"/>
    <cellStyle name="Normal 135 5 2 2 2 2" xfId="29757"/>
    <cellStyle name="Normal 135 5 2 2 3" xfId="17016"/>
    <cellStyle name="Normal 135 5 2 2 3 2" xfId="33394"/>
    <cellStyle name="Normal 135 5 2 2 4" xfId="9736"/>
    <cellStyle name="Normal 135 5 2 2 4 2" xfId="26120"/>
    <cellStyle name="Normal 135 5 2 2 5" xfId="20667"/>
    <cellStyle name="Normal 135 5 2 3" xfId="7915"/>
    <cellStyle name="Normal 135 5 2 3 2" xfId="24299"/>
    <cellStyle name="Normal 135 5 2 4" xfId="11554"/>
    <cellStyle name="Normal 135 5 2 4 2" xfId="27936"/>
    <cellStyle name="Normal 135 5 2 5" xfId="15195"/>
    <cellStyle name="Normal 135 5 2 5 2" xfId="31573"/>
    <cellStyle name="Normal 135 5 2 6" xfId="6075"/>
    <cellStyle name="Normal 135 5 2 6 2" xfId="22484"/>
    <cellStyle name="Normal 135 5 2 7" xfId="18846"/>
    <cellStyle name="Normal 135 5 2 8" xfId="35213"/>
    <cellStyle name="Normal 135 5 3" xfId="3312"/>
    <cellStyle name="Normal 135 5 3 2" xfId="12467"/>
    <cellStyle name="Normal 135 5 3 2 2" xfId="28849"/>
    <cellStyle name="Normal 135 5 3 3" xfId="16108"/>
    <cellStyle name="Normal 135 5 3 3 2" xfId="32486"/>
    <cellStyle name="Normal 135 5 3 4" xfId="8828"/>
    <cellStyle name="Normal 135 5 3 4 2" xfId="25212"/>
    <cellStyle name="Normal 135 5 3 5" xfId="19759"/>
    <cellStyle name="Normal 135 5 4" xfId="7007"/>
    <cellStyle name="Normal 135 5 4 2" xfId="23391"/>
    <cellStyle name="Normal 135 5 5" xfId="10646"/>
    <cellStyle name="Normal 135 5 5 2" xfId="27028"/>
    <cellStyle name="Normal 135 5 6" xfId="14287"/>
    <cellStyle name="Normal 135 5 6 2" xfId="30665"/>
    <cellStyle name="Normal 135 5 7" xfId="5167"/>
    <cellStyle name="Normal 135 5 7 2" xfId="21576"/>
    <cellStyle name="Normal 135 5 8" xfId="17938"/>
    <cellStyle name="Normal 135 5 9" xfId="34305"/>
    <cellStyle name="Normal 135 6" xfId="1709"/>
    <cellStyle name="Normal 135 6 2" xfId="3532"/>
    <cellStyle name="Normal 135 6 2 2" xfId="12687"/>
    <cellStyle name="Normal 135 6 2 2 2" xfId="29069"/>
    <cellStyle name="Normal 135 6 2 3" xfId="16328"/>
    <cellStyle name="Normal 135 6 2 3 2" xfId="32706"/>
    <cellStyle name="Normal 135 6 2 4" xfId="9048"/>
    <cellStyle name="Normal 135 6 2 4 2" xfId="25432"/>
    <cellStyle name="Normal 135 6 2 5" xfId="19979"/>
    <cellStyle name="Normal 135 6 3" xfId="7227"/>
    <cellStyle name="Normal 135 6 3 2" xfId="23611"/>
    <cellStyle name="Normal 135 6 4" xfId="10866"/>
    <cellStyle name="Normal 135 6 4 2" xfId="27248"/>
    <cellStyle name="Normal 135 6 5" xfId="14507"/>
    <cellStyle name="Normal 135 6 5 2" xfId="30885"/>
    <cellStyle name="Normal 135 6 6" xfId="5387"/>
    <cellStyle name="Normal 135 6 6 2" xfId="21796"/>
    <cellStyle name="Normal 135 6 7" xfId="18158"/>
    <cellStyle name="Normal 135 6 8" xfId="34525"/>
    <cellStyle name="Normal 135 7" xfId="2702"/>
    <cellStyle name="Normal 135 7 2" xfId="11859"/>
    <cellStyle name="Normal 135 7 2 2" xfId="28241"/>
    <cellStyle name="Normal 135 7 3" xfId="15500"/>
    <cellStyle name="Normal 135 7 3 2" xfId="31878"/>
    <cellStyle name="Normal 135 7 4" xfId="8220"/>
    <cellStyle name="Normal 135 7 4 2" xfId="24604"/>
    <cellStyle name="Normal 135 7 5" xfId="19151"/>
    <cellStyle name="Normal 135 8" xfId="6319"/>
    <cellStyle name="Normal 135 8 2" xfId="22703"/>
    <cellStyle name="Normal 135 9" xfId="9958"/>
    <cellStyle name="Normal 135 9 2" xfId="26340"/>
    <cellStyle name="Normal 136" xfId="684"/>
    <cellStyle name="Normal 136 10" xfId="13600"/>
    <cellStyle name="Normal 136 10 2" xfId="29978"/>
    <cellStyle name="Normal 136 11" xfId="4480"/>
    <cellStyle name="Normal 136 11 2" xfId="20889"/>
    <cellStyle name="Normal 136 12" xfId="17250"/>
    <cellStyle name="Normal 136 13" xfId="33701"/>
    <cellStyle name="Normal 136 2" xfId="861"/>
    <cellStyle name="Normal 136 2 10" xfId="4554"/>
    <cellStyle name="Normal 136 2 10 2" xfId="20963"/>
    <cellStyle name="Normal 136 2 11" xfId="17325"/>
    <cellStyle name="Normal 136 2 12" xfId="33702"/>
    <cellStyle name="Normal 136 2 2" xfId="1014"/>
    <cellStyle name="Normal 136 2 2 10" xfId="17472"/>
    <cellStyle name="Normal 136 2 2 11" xfId="33703"/>
    <cellStyle name="Normal 136 2 2 2" xfId="1178"/>
    <cellStyle name="Normal 136 2 2 2 2" xfId="2092"/>
    <cellStyle name="Normal 136 2 2 2 2 2" xfId="3915"/>
    <cellStyle name="Normal 136 2 2 2 2 2 2" xfId="13070"/>
    <cellStyle name="Normal 136 2 2 2 2 2 2 2" xfId="29452"/>
    <cellStyle name="Normal 136 2 2 2 2 2 3" xfId="16711"/>
    <cellStyle name="Normal 136 2 2 2 2 2 3 2" xfId="33089"/>
    <cellStyle name="Normal 136 2 2 2 2 2 4" xfId="9431"/>
    <cellStyle name="Normal 136 2 2 2 2 2 4 2" xfId="25815"/>
    <cellStyle name="Normal 136 2 2 2 2 2 5" xfId="20362"/>
    <cellStyle name="Normal 136 2 2 2 2 3" xfId="7610"/>
    <cellStyle name="Normal 136 2 2 2 2 3 2" xfId="23994"/>
    <cellStyle name="Normal 136 2 2 2 2 4" xfId="11249"/>
    <cellStyle name="Normal 136 2 2 2 2 4 2" xfId="27631"/>
    <cellStyle name="Normal 136 2 2 2 2 5" xfId="14890"/>
    <cellStyle name="Normal 136 2 2 2 2 5 2" xfId="31268"/>
    <cellStyle name="Normal 136 2 2 2 2 6" xfId="5770"/>
    <cellStyle name="Normal 136 2 2 2 2 6 2" xfId="22179"/>
    <cellStyle name="Normal 136 2 2 2 2 7" xfId="18541"/>
    <cellStyle name="Normal 136 2 2 2 2 8" xfId="34908"/>
    <cellStyle name="Normal 136 2 2 2 3" xfId="3007"/>
    <cellStyle name="Normal 136 2 2 2 3 2" xfId="12162"/>
    <cellStyle name="Normal 136 2 2 2 3 2 2" xfId="28544"/>
    <cellStyle name="Normal 136 2 2 2 3 3" xfId="15803"/>
    <cellStyle name="Normal 136 2 2 2 3 3 2" xfId="32181"/>
    <cellStyle name="Normal 136 2 2 2 3 4" xfId="8523"/>
    <cellStyle name="Normal 136 2 2 2 3 4 2" xfId="24907"/>
    <cellStyle name="Normal 136 2 2 2 3 5" xfId="19454"/>
    <cellStyle name="Normal 136 2 2 2 4" xfId="6702"/>
    <cellStyle name="Normal 136 2 2 2 4 2" xfId="23086"/>
    <cellStyle name="Normal 136 2 2 2 5" xfId="10341"/>
    <cellStyle name="Normal 136 2 2 2 5 2" xfId="26723"/>
    <cellStyle name="Normal 136 2 2 2 6" xfId="13982"/>
    <cellStyle name="Normal 136 2 2 2 6 2" xfId="30360"/>
    <cellStyle name="Normal 136 2 2 2 7" xfId="4862"/>
    <cellStyle name="Normal 136 2 2 2 7 2" xfId="21271"/>
    <cellStyle name="Normal 136 2 2 2 8" xfId="17633"/>
    <cellStyle name="Normal 136 2 2 2 9" xfId="34000"/>
    <cellStyle name="Normal 136 2 2 3" xfId="1489"/>
    <cellStyle name="Normal 136 2 2 3 2" xfId="2403"/>
    <cellStyle name="Normal 136 2 2 3 2 2" xfId="4226"/>
    <cellStyle name="Normal 136 2 2 3 2 2 2" xfId="13381"/>
    <cellStyle name="Normal 136 2 2 3 2 2 2 2" xfId="29763"/>
    <cellStyle name="Normal 136 2 2 3 2 2 3" xfId="17022"/>
    <cellStyle name="Normal 136 2 2 3 2 2 3 2" xfId="33400"/>
    <cellStyle name="Normal 136 2 2 3 2 2 4" xfId="9742"/>
    <cellStyle name="Normal 136 2 2 3 2 2 4 2" xfId="26126"/>
    <cellStyle name="Normal 136 2 2 3 2 2 5" xfId="20673"/>
    <cellStyle name="Normal 136 2 2 3 2 3" xfId="7921"/>
    <cellStyle name="Normal 136 2 2 3 2 3 2" xfId="24305"/>
    <cellStyle name="Normal 136 2 2 3 2 4" xfId="11560"/>
    <cellStyle name="Normal 136 2 2 3 2 4 2" xfId="27942"/>
    <cellStyle name="Normal 136 2 2 3 2 5" xfId="15201"/>
    <cellStyle name="Normal 136 2 2 3 2 5 2" xfId="31579"/>
    <cellStyle name="Normal 136 2 2 3 2 6" xfId="6081"/>
    <cellStyle name="Normal 136 2 2 3 2 6 2" xfId="22490"/>
    <cellStyle name="Normal 136 2 2 3 2 7" xfId="18852"/>
    <cellStyle name="Normal 136 2 2 3 2 8" xfId="35219"/>
    <cellStyle name="Normal 136 2 2 3 3" xfId="3318"/>
    <cellStyle name="Normal 136 2 2 3 3 2" xfId="12473"/>
    <cellStyle name="Normal 136 2 2 3 3 2 2" xfId="28855"/>
    <cellStyle name="Normal 136 2 2 3 3 3" xfId="16114"/>
    <cellStyle name="Normal 136 2 2 3 3 3 2" xfId="32492"/>
    <cellStyle name="Normal 136 2 2 3 3 4" xfId="8834"/>
    <cellStyle name="Normal 136 2 2 3 3 4 2" xfId="25218"/>
    <cellStyle name="Normal 136 2 2 3 3 5" xfId="19765"/>
    <cellStyle name="Normal 136 2 2 3 4" xfId="7013"/>
    <cellStyle name="Normal 136 2 2 3 4 2" xfId="23397"/>
    <cellStyle name="Normal 136 2 2 3 5" xfId="10652"/>
    <cellStyle name="Normal 136 2 2 3 5 2" xfId="27034"/>
    <cellStyle name="Normal 136 2 2 3 6" xfId="14293"/>
    <cellStyle name="Normal 136 2 2 3 6 2" xfId="30671"/>
    <cellStyle name="Normal 136 2 2 3 7" xfId="5173"/>
    <cellStyle name="Normal 136 2 2 3 7 2" xfId="21582"/>
    <cellStyle name="Normal 136 2 2 3 8" xfId="17944"/>
    <cellStyle name="Normal 136 2 2 3 9" xfId="34311"/>
    <cellStyle name="Normal 136 2 2 4" xfId="1931"/>
    <cellStyle name="Normal 136 2 2 4 2" xfId="3754"/>
    <cellStyle name="Normal 136 2 2 4 2 2" xfId="12909"/>
    <cellStyle name="Normal 136 2 2 4 2 2 2" xfId="29291"/>
    <cellStyle name="Normal 136 2 2 4 2 3" xfId="16550"/>
    <cellStyle name="Normal 136 2 2 4 2 3 2" xfId="32928"/>
    <cellStyle name="Normal 136 2 2 4 2 4" xfId="9270"/>
    <cellStyle name="Normal 136 2 2 4 2 4 2" xfId="25654"/>
    <cellStyle name="Normal 136 2 2 4 2 5" xfId="20201"/>
    <cellStyle name="Normal 136 2 2 4 3" xfId="7449"/>
    <cellStyle name="Normal 136 2 2 4 3 2" xfId="23833"/>
    <cellStyle name="Normal 136 2 2 4 4" xfId="11088"/>
    <cellStyle name="Normal 136 2 2 4 4 2" xfId="27470"/>
    <cellStyle name="Normal 136 2 2 4 5" xfId="14729"/>
    <cellStyle name="Normal 136 2 2 4 5 2" xfId="31107"/>
    <cellStyle name="Normal 136 2 2 4 6" xfId="5609"/>
    <cellStyle name="Normal 136 2 2 4 6 2" xfId="22018"/>
    <cellStyle name="Normal 136 2 2 4 7" xfId="18380"/>
    <cellStyle name="Normal 136 2 2 4 8" xfId="34747"/>
    <cellStyle name="Normal 136 2 2 5" xfId="2708"/>
    <cellStyle name="Normal 136 2 2 5 2" xfId="11865"/>
    <cellStyle name="Normal 136 2 2 5 2 2" xfId="28247"/>
    <cellStyle name="Normal 136 2 2 5 3" xfId="15506"/>
    <cellStyle name="Normal 136 2 2 5 3 2" xfId="31884"/>
    <cellStyle name="Normal 136 2 2 5 4" xfId="8226"/>
    <cellStyle name="Normal 136 2 2 5 4 2" xfId="24610"/>
    <cellStyle name="Normal 136 2 2 5 5" xfId="19157"/>
    <cellStyle name="Normal 136 2 2 6" xfId="6541"/>
    <cellStyle name="Normal 136 2 2 6 2" xfId="22925"/>
    <cellStyle name="Normal 136 2 2 7" xfId="10180"/>
    <cellStyle name="Normal 136 2 2 7 2" xfId="26562"/>
    <cellStyle name="Normal 136 2 2 8" xfId="13821"/>
    <cellStyle name="Normal 136 2 2 8 2" xfId="30199"/>
    <cellStyle name="Normal 136 2 2 9" xfId="4701"/>
    <cellStyle name="Normal 136 2 2 9 2" xfId="21110"/>
    <cellStyle name="Normal 136 2 3" xfId="1177"/>
    <cellStyle name="Normal 136 2 3 2" xfId="2091"/>
    <cellStyle name="Normal 136 2 3 2 2" xfId="3914"/>
    <cellStyle name="Normal 136 2 3 2 2 2" xfId="13069"/>
    <cellStyle name="Normal 136 2 3 2 2 2 2" xfId="29451"/>
    <cellStyle name="Normal 136 2 3 2 2 3" xfId="16710"/>
    <cellStyle name="Normal 136 2 3 2 2 3 2" xfId="33088"/>
    <cellStyle name="Normal 136 2 3 2 2 4" xfId="9430"/>
    <cellStyle name="Normal 136 2 3 2 2 4 2" xfId="25814"/>
    <cellStyle name="Normal 136 2 3 2 2 5" xfId="20361"/>
    <cellStyle name="Normal 136 2 3 2 3" xfId="7609"/>
    <cellStyle name="Normal 136 2 3 2 3 2" xfId="23993"/>
    <cellStyle name="Normal 136 2 3 2 4" xfId="11248"/>
    <cellStyle name="Normal 136 2 3 2 4 2" xfId="27630"/>
    <cellStyle name="Normal 136 2 3 2 5" xfId="14889"/>
    <cellStyle name="Normal 136 2 3 2 5 2" xfId="31267"/>
    <cellStyle name="Normal 136 2 3 2 6" xfId="5769"/>
    <cellStyle name="Normal 136 2 3 2 6 2" xfId="22178"/>
    <cellStyle name="Normal 136 2 3 2 7" xfId="18540"/>
    <cellStyle name="Normal 136 2 3 2 8" xfId="34907"/>
    <cellStyle name="Normal 136 2 3 3" xfId="3006"/>
    <cellStyle name="Normal 136 2 3 3 2" xfId="12161"/>
    <cellStyle name="Normal 136 2 3 3 2 2" xfId="28543"/>
    <cellStyle name="Normal 136 2 3 3 3" xfId="15802"/>
    <cellStyle name="Normal 136 2 3 3 3 2" xfId="32180"/>
    <cellStyle name="Normal 136 2 3 3 4" xfId="8522"/>
    <cellStyle name="Normal 136 2 3 3 4 2" xfId="24906"/>
    <cellStyle name="Normal 136 2 3 3 5" xfId="19453"/>
    <cellStyle name="Normal 136 2 3 4" xfId="6701"/>
    <cellStyle name="Normal 136 2 3 4 2" xfId="23085"/>
    <cellStyle name="Normal 136 2 3 5" xfId="10340"/>
    <cellStyle name="Normal 136 2 3 5 2" xfId="26722"/>
    <cellStyle name="Normal 136 2 3 6" xfId="13981"/>
    <cellStyle name="Normal 136 2 3 6 2" xfId="30359"/>
    <cellStyle name="Normal 136 2 3 7" xfId="4861"/>
    <cellStyle name="Normal 136 2 3 7 2" xfId="21270"/>
    <cellStyle name="Normal 136 2 3 8" xfId="17632"/>
    <cellStyle name="Normal 136 2 3 9" xfId="33999"/>
    <cellStyle name="Normal 136 2 4" xfId="1488"/>
    <cellStyle name="Normal 136 2 4 2" xfId="2402"/>
    <cellStyle name="Normal 136 2 4 2 2" xfId="4225"/>
    <cellStyle name="Normal 136 2 4 2 2 2" xfId="13380"/>
    <cellStyle name="Normal 136 2 4 2 2 2 2" xfId="29762"/>
    <cellStyle name="Normal 136 2 4 2 2 3" xfId="17021"/>
    <cellStyle name="Normal 136 2 4 2 2 3 2" xfId="33399"/>
    <cellStyle name="Normal 136 2 4 2 2 4" xfId="9741"/>
    <cellStyle name="Normal 136 2 4 2 2 4 2" xfId="26125"/>
    <cellStyle name="Normal 136 2 4 2 2 5" xfId="20672"/>
    <cellStyle name="Normal 136 2 4 2 3" xfId="7920"/>
    <cellStyle name="Normal 136 2 4 2 3 2" xfId="24304"/>
    <cellStyle name="Normal 136 2 4 2 4" xfId="11559"/>
    <cellStyle name="Normal 136 2 4 2 4 2" xfId="27941"/>
    <cellStyle name="Normal 136 2 4 2 5" xfId="15200"/>
    <cellStyle name="Normal 136 2 4 2 5 2" xfId="31578"/>
    <cellStyle name="Normal 136 2 4 2 6" xfId="6080"/>
    <cellStyle name="Normal 136 2 4 2 6 2" xfId="22489"/>
    <cellStyle name="Normal 136 2 4 2 7" xfId="18851"/>
    <cellStyle name="Normal 136 2 4 2 8" xfId="35218"/>
    <cellStyle name="Normal 136 2 4 3" xfId="3317"/>
    <cellStyle name="Normal 136 2 4 3 2" xfId="12472"/>
    <cellStyle name="Normal 136 2 4 3 2 2" xfId="28854"/>
    <cellStyle name="Normal 136 2 4 3 3" xfId="16113"/>
    <cellStyle name="Normal 136 2 4 3 3 2" xfId="32491"/>
    <cellStyle name="Normal 136 2 4 3 4" xfId="8833"/>
    <cellStyle name="Normal 136 2 4 3 4 2" xfId="25217"/>
    <cellStyle name="Normal 136 2 4 3 5" xfId="19764"/>
    <cellStyle name="Normal 136 2 4 4" xfId="7012"/>
    <cellStyle name="Normal 136 2 4 4 2" xfId="23396"/>
    <cellStyle name="Normal 136 2 4 5" xfId="10651"/>
    <cellStyle name="Normal 136 2 4 5 2" xfId="27033"/>
    <cellStyle name="Normal 136 2 4 6" xfId="14292"/>
    <cellStyle name="Normal 136 2 4 6 2" xfId="30670"/>
    <cellStyle name="Normal 136 2 4 7" xfId="5172"/>
    <cellStyle name="Normal 136 2 4 7 2" xfId="21581"/>
    <cellStyle name="Normal 136 2 4 8" xfId="17943"/>
    <cellStyle name="Normal 136 2 4 9" xfId="34310"/>
    <cellStyle name="Normal 136 2 5" xfId="1784"/>
    <cellStyle name="Normal 136 2 5 2" xfId="3607"/>
    <cellStyle name="Normal 136 2 5 2 2" xfId="12762"/>
    <cellStyle name="Normal 136 2 5 2 2 2" xfId="29144"/>
    <cellStyle name="Normal 136 2 5 2 3" xfId="16403"/>
    <cellStyle name="Normal 136 2 5 2 3 2" xfId="32781"/>
    <cellStyle name="Normal 136 2 5 2 4" xfId="9123"/>
    <cellStyle name="Normal 136 2 5 2 4 2" xfId="25507"/>
    <cellStyle name="Normal 136 2 5 2 5" xfId="20054"/>
    <cellStyle name="Normal 136 2 5 3" xfId="7302"/>
    <cellStyle name="Normal 136 2 5 3 2" xfId="23686"/>
    <cellStyle name="Normal 136 2 5 4" xfId="10941"/>
    <cellStyle name="Normal 136 2 5 4 2" xfId="27323"/>
    <cellStyle name="Normal 136 2 5 5" xfId="14582"/>
    <cellStyle name="Normal 136 2 5 5 2" xfId="30960"/>
    <cellStyle name="Normal 136 2 5 6" xfId="5462"/>
    <cellStyle name="Normal 136 2 5 6 2" xfId="21871"/>
    <cellStyle name="Normal 136 2 5 7" xfId="18233"/>
    <cellStyle name="Normal 136 2 5 8" xfId="34600"/>
    <cellStyle name="Normal 136 2 6" xfId="2707"/>
    <cellStyle name="Normal 136 2 6 2" xfId="11864"/>
    <cellStyle name="Normal 136 2 6 2 2" xfId="28246"/>
    <cellStyle name="Normal 136 2 6 3" xfId="15505"/>
    <cellStyle name="Normal 136 2 6 3 2" xfId="31883"/>
    <cellStyle name="Normal 136 2 6 4" xfId="8225"/>
    <cellStyle name="Normal 136 2 6 4 2" xfId="24609"/>
    <cellStyle name="Normal 136 2 6 5" xfId="19156"/>
    <cellStyle name="Normal 136 2 7" xfId="6394"/>
    <cellStyle name="Normal 136 2 7 2" xfId="22778"/>
    <cellStyle name="Normal 136 2 8" xfId="10033"/>
    <cellStyle name="Normal 136 2 8 2" xfId="26415"/>
    <cellStyle name="Normal 136 2 9" xfId="13674"/>
    <cellStyle name="Normal 136 2 9 2" xfId="30052"/>
    <cellStyle name="Normal 136 3" xfId="940"/>
    <cellStyle name="Normal 136 3 10" xfId="17398"/>
    <cellStyle name="Normal 136 3 11" xfId="33704"/>
    <cellStyle name="Normal 136 3 2" xfId="1179"/>
    <cellStyle name="Normal 136 3 2 2" xfId="2093"/>
    <cellStyle name="Normal 136 3 2 2 2" xfId="3916"/>
    <cellStyle name="Normal 136 3 2 2 2 2" xfId="13071"/>
    <cellStyle name="Normal 136 3 2 2 2 2 2" xfId="29453"/>
    <cellStyle name="Normal 136 3 2 2 2 3" xfId="16712"/>
    <cellStyle name="Normal 136 3 2 2 2 3 2" xfId="33090"/>
    <cellStyle name="Normal 136 3 2 2 2 4" xfId="9432"/>
    <cellStyle name="Normal 136 3 2 2 2 4 2" xfId="25816"/>
    <cellStyle name="Normal 136 3 2 2 2 5" xfId="20363"/>
    <cellStyle name="Normal 136 3 2 2 3" xfId="7611"/>
    <cellStyle name="Normal 136 3 2 2 3 2" xfId="23995"/>
    <cellStyle name="Normal 136 3 2 2 4" xfId="11250"/>
    <cellStyle name="Normal 136 3 2 2 4 2" xfId="27632"/>
    <cellStyle name="Normal 136 3 2 2 5" xfId="14891"/>
    <cellStyle name="Normal 136 3 2 2 5 2" xfId="31269"/>
    <cellStyle name="Normal 136 3 2 2 6" xfId="5771"/>
    <cellStyle name="Normal 136 3 2 2 6 2" xfId="22180"/>
    <cellStyle name="Normal 136 3 2 2 7" xfId="18542"/>
    <cellStyle name="Normal 136 3 2 2 8" xfId="34909"/>
    <cellStyle name="Normal 136 3 2 3" xfId="3008"/>
    <cellStyle name="Normal 136 3 2 3 2" xfId="12163"/>
    <cellStyle name="Normal 136 3 2 3 2 2" xfId="28545"/>
    <cellStyle name="Normal 136 3 2 3 3" xfId="15804"/>
    <cellStyle name="Normal 136 3 2 3 3 2" xfId="32182"/>
    <cellStyle name="Normal 136 3 2 3 4" xfId="8524"/>
    <cellStyle name="Normal 136 3 2 3 4 2" xfId="24908"/>
    <cellStyle name="Normal 136 3 2 3 5" xfId="19455"/>
    <cellStyle name="Normal 136 3 2 4" xfId="6703"/>
    <cellStyle name="Normal 136 3 2 4 2" xfId="23087"/>
    <cellStyle name="Normal 136 3 2 5" xfId="10342"/>
    <cellStyle name="Normal 136 3 2 5 2" xfId="26724"/>
    <cellStyle name="Normal 136 3 2 6" xfId="13983"/>
    <cellStyle name="Normal 136 3 2 6 2" xfId="30361"/>
    <cellStyle name="Normal 136 3 2 7" xfId="4863"/>
    <cellStyle name="Normal 136 3 2 7 2" xfId="21272"/>
    <cellStyle name="Normal 136 3 2 8" xfId="17634"/>
    <cellStyle name="Normal 136 3 2 9" xfId="34001"/>
    <cellStyle name="Normal 136 3 3" xfId="1490"/>
    <cellStyle name="Normal 136 3 3 2" xfId="2404"/>
    <cellStyle name="Normal 136 3 3 2 2" xfId="4227"/>
    <cellStyle name="Normal 136 3 3 2 2 2" xfId="13382"/>
    <cellStyle name="Normal 136 3 3 2 2 2 2" xfId="29764"/>
    <cellStyle name="Normal 136 3 3 2 2 3" xfId="17023"/>
    <cellStyle name="Normal 136 3 3 2 2 3 2" xfId="33401"/>
    <cellStyle name="Normal 136 3 3 2 2 4" xfId="9743"/>
    <cellStyle name="Normal 136 3 3 2 2 4 2" xfId="26127"/>
    <cellStyle name="Normal 136 3 3 2 2 5" xfId="20674"/>
    <cellStyle name="Normal 136 3 3 2 3" xfId="7922"/>
    <cellStyle name="Normal 136 3 3 2 3 2" xfId="24306"/>
    <cellStyle name="Normal 136 3 3 2 4" xfId="11561"/>
    <cellStyle name="Normal 136 3 3 2 4 2" xfId="27943"/>
    <cellStyle name="Normal 136 3 3 2 5" xfId="15202"/>
    <cellStyle name="Normal 136 3 3 2 5 2" xfId="31580"/>
    <cellStyle name="Normal 136 3 3 2 6" xfId="6082"/>
    <cellStyle name="Normal 136 3 3 2 6 2" xfId="22491"/>
    <cellStyle name="Normal 136 3 3 2 7" xfId="18853"/>
    <cellStyle name="Normal 136 3 3 2 8" xfId="35220"/>
    <cellStyle name="Normal 136 3 3 3" xfId="3319"/>
    <cellStyle name="Normal 136 3 3 3 2" xfId="12474"/>
    <cellStyle name="Normal 136 3 3 3 2 2" xfId="28856"/>
    <cellStyle name="Normal 136 3 3 3 3" xfId="16115"/>
    <cellStyle name="Normal 136 3 3 3 3 2" xfId="32493"/>
    <cellStyle name="Normal 136 3 3 3 4" xfId="8835"/>
    <cellStyle name="Normal 136 3 3 3 4 2" xfId="25219"/>
    <cellStyle name="Normal 136 3 3 3 5" xfId="19766"/>
    <cellStyle name="Normal 136 3 3 4" xfId="7014"/>
    <cellStyle name="Normal 136 3 3 4 2" xfId="23398"/>
    <cellStyle name="Normal 136 3 3 5" xfId="10653"/>
    <cellStyle name="Normal 136 3 3 5 2" xfId="27035"/>
    <cellStyle name="Normal 136 3 3 6" xfId="14294"/>
    <cellStyle name="Normal 136 3 3 6 2" xfId="30672"/>
    <cellStyle name="Normal 136 3 3 7" xfId="5174"/>
    <cellStyle name="Normal 136 3 3 7 2" xfId="21583"/>
    <cellStyle name="Normal 136 3 3 8" xfId="17945"/>
    <cellStyle name="Normal 136 3 3 9" xfId="34312"/>
    <cellStyle name="Normal 136 3 4" xfId="1857"/>
    <cellStyle name="Normal 136 3 4 2" xfId="3680"/>
    <cellStyle name="Normal 136 3 4 2 2" xfId="12835"/>
    <cellStyle name="Normal 136 3 4 2 2 2" xfId="29217"/>
    <cellStyle name="Normal 136 3 4 2 3" xfId="16476"/>
    <cellStyle name="Normal 136 3 4 2 3 2" xfId="32854"/>
    <cellStyle name="Normal 136 3 4 2 4" xfId="9196"/>
    <cellStyle name="Normal 136 3 4 2 4 2" xfId="25580"/>
    <cellStyle name="Normal 136 3 4 2 5" xfId="20127"/>
    <cellStyle name="Normal 136 3 4 3" xfId="7375"/>
    <cellStyle name="Normal 136 3 4 3 2" xfId="23759"/>
    <cellStyle name="Normal 136 3 4 4" xfId="11014"/>
    <cellStyle name="Normal 136 3 4 4 2" xfId="27396"/>
    <cellStyle name="Normal 136 3 4 5" xfId="14655"/>
    <cellStyle name="Normal 136 3 4 5 2" xfId="31033"/>
    <cellStyle name="Normal 136 3 4 6" xfId="5535"/>
    <cellStyle name="Normal 136 3 4 6 2" xfId="21944"/>
    <cellStyle name="Normal 136 3 4 7" xfId="18306"/>
    <cellStyle name="Normal 136 3 4 8" xfId="34673"/>
    <cellStyle name="Normal 136 3 5" xfId="2709"/>
    <cellStyle name="Normal 136 3 5 2" xfId="11866"/>
    <cellStyle name="Normal 136 3 5 2 2" xfId="28248"/>
    <cellStyle name="Normal 136 3 5 3" xfId="15507"/>
    <cellStyle name="Normal 136 3 5 3 2" xfId="31885"/>
    <cellStyle name="Normal 136 3 5 4" xfId="8227"/>
    <cellStyle name="Normal 136 3 5 4 2" xfId="24611"/>
    <cellStyle name="Normal 136 3 5 5" xfId="19158"/>
    <cellStyle name="Normal 136 3 6" xfId="6467"/>
    <cellStyle name="Normal 136 3 6 2" xfId="22851"/>
    <cellStyle name="Normal 136 3 7" xfId="10106"/>
    <cellStyle name="Normal 136 3 7 2" xfId="26488"/>
    <cellStyle name="Normal 136 3 8" xfId="13747"/>
    <cellStyle name="Normal 136 3 8 2" xfId="30125"/>
    <cellStyle name="Normal 136 3 9" xfId="4627"/>
    <cellStyle name="Normal 136 3 9 2" xfId="21036"/>
    <cellStyle name="Normal 136 4" xfId="1176"/>
    <cellStyle name="Normal 136 4 2" xfId="2090"/>
    <cellStyle name="Normal 136 4 2 2" xfId="3913"/>
    <cellStyle name="Normal 136 4 2 2 2" xfId="13068"/>
    <cellStyle name="Normal 136 4 2 2 2 2" xfId="29450"/>
    <cellStyle name="Normal 136 4 2 2 3" xfId="16709"/>
    <cellStyle name="Normal 136 4 2 2 3 2" xfId="33087"/>
    <cellStyle name="Normal 136 4 2 2 4" xfId="9429"/>
    <cellStyle name="Normal 136 4 2 2 4 2" xfId="25813"/>
    <cellStyle name="Normal 136 4 2 2 5" xfId="20360"/>
    <cellStyle name="Normal 136 4 2 3" xfId="7608"/>
    <cellStyle name="Normal 136 4 2 3 2" xfId="23992"/>
    <cellStyle name="Normal 136 4 2 4" xfId="11247"/>
    <cellStyle name="Normal 136 4 2 4 2" xfId="27629"/>
    <cellStyle name="Normal 136 4 2 5" xfId="14888"/>
    <cellStyle name="Normal 136 4 2 5 2" xfId="31266"/>
    <cellStyle name="Normal 136 4 2 6" xfId="5768"/>
    <cellStyle name="Normal 136 4 2 6 2" xfId="22177"/>
    <cellStyle name="Normal 136 4 2 7" xfId="18539"/>
    <cellStyle name="Normal 136 4 2 8" xfId="34906"/>
    <cellStyle name="Normal 136 4 3" xfId="3005"/>
    <cellStyle name="Normal 136 4 3 2" xfId="12160"/>
    <cellStyle name="Normal 136 4 3 2 2" xfId="28542"/>
    <cellStyle name="Normal 136 4 3 3" xfId="15801"/>
    <cellStyle name="Normal 136 4 3 3 2" xfId="32179"/>
    <cellStyle name="Normal 136 4 3 4" xfId="8521"/>
    <cellStyle name="Normal 136 4 3 4 2" xfId="24905"/>
    <cellStyle name="Normal 136 4 3 5" xfId="19452"/>
    <cellStyle name="Normal 136 4 4" xfId="6700"/>
    <cellStyle name="Normal 136 4 4 2" xfId="23084"/>
    <cellStyle name="Normal 136 4 5" xfId="10339"/>
    <cellStyle name="Normal 136 4 5 2" xfId="26721"/>
    <cellStyle name="Normal 136 4 6" xfId="13980"/>
    <cellStyle name="Normal 136 4 6 2" xfId="30358"/>
    <cellStyle name="Normal 136 4 7" xfId="4860"/>
    <cellStyle name="Normal 136 4 7 2" xfId="21269"/>
    <cellStyle name="Normal 136 4 8" xfId="17631"/>
    <cellStyle name="Normal 136 4 9" xfId="33998"/>
    <cellStyle name="Normal 136 5" xfId="1487"/>
    <cellStyle name="Normal 136 5 2" xfId="2401"/>
    <cellStyle name="Normal 136 5 2 2" xfId="4224"/>
    <cellStyle name="Normal 136 5 2 2 2" xfId="13379"/>
    <cellStyle name="Normal 136 5 2 2 2 2" xfId="29761"/>
    <cellStyle name="Normal 136 5 2 2 3" xfId="17020"/>
    <cellStyle name="Normal 136 5 2 2 3 2" xfId="33398"/>
    <cellStyle name="Normal 136 5 2 2 4" xfId="9740"/>
    <cellStyle name="Normal 136 5 2 2 4 2" xfId="26124"/>
    <cellStyle name="Normal 136 5 2 2 5" xfId="20671"/>
    <cellStyle name="Normal 136 5 2 3" xfId="7919"/>
    <cellStyle name="Normal 136 5 2 3 2" xfId="24303"/>
    <cellStyle name="Normal 136 5 2 4" xfId="11558"/>
    <cellStyle name="Normal 136 5 2 4 2" xfId="27940"/>
    <cellStyle name="Normal 136 5 2 5" xfId="15199"/>
    <cellStyle name="Normal 136 5 2 5 2" xfId="31577"/>
    <cellStyle name="Normal 136 5 2 6" xfId="6079"/>
    <cellStyle name="Normal 136 5 2 6 2" xfId="22488"/>
    <cellStyle name="Normal 136 5 2 7" xfId="18850"/>
    <cellStyle name="Normal 136 5 2 8" xfId="35217"/>
    <cellStyle name="Normal 136 5 3" xfId="3316"/>
    <cellStyle name="Normal 136 5 3 2" xfId="12471"/>
    <cellStyle name="Normal 136 5 3 2 2" xfId="28853"/>
    <cellStyle name="Normal 136 5 3 3" xfId="16112"/>
    <cellStyle name="Normal 136 5 3 3 2" xfId="32490"/>
    <cellStyle name="Normal 136 5 3 4" xfId="8832"/>
    <cellStyle name="Normal 136 5 3 4 2" xfId="25216"/>
    <cellStyle name="Normal 136 5 3 5" xfId="19763"/>
    <cellStyle name="Normal 136 5 4" xfId="7011"/>
    <cellStyle name="Normal 136 5 4 2" xfId="23395"/>
    <cellStyle name="Normal 136 5 5" xfId="10650"/>
    <cellStyle name="Normal 136 5 5 2" xfId="27032"/>
    <cellStyle name="Normal 136 5 6" xfId="14291"/>
    <cellStyle name="Normal 136 5 6 2" xfId="30669"/>
    <cellStyle name="Normal 136 5 7" xfId="5171"/>
    <cellStyle name="Normal 136 5 7 2" xfId="21580"/>
    <cellStyle name="Normal 136 5 8" xfId="17942"/>
    <cellStyle name="Normal 136 5 9" xfId="34309"/>
    <cellStyle name="Normal 136 6" xfId="1710"/>
    <cellStyle name="Normal 136 6 2" xfId="3533"/>
    <cellStyle name="Normal 136 6 2 2" xfId="12688"/>
    <cellStyle name="Normal 136 6 2 2 2" xfId="29070"/>
    <cellStyle name="Normal 136 6 2 3" xfId="16329"/>
    <cellStyle name="Normal 136 6 2 3 2" xfId="32707"/>
    <cellStyle name="Normal 136 6 2 4" xfId="9049"/>
    <cellStyle name="Normal 136 6 2 4 2" xfId="25433"/>
    <cellStyle name="Normal 136 6 2 5" xfId="19980"/>
    <cellStyle name="Normal 136 6 3" xfId="7228"/>
    <cellStyle name="Normal 136 6 3 2" xfId="23612"/>
    <cellStyle name="Normal 136 6 4" xfId="10867"/>
    <cellStyle name="Normal 136 6 4 2" xfId="27249"/>
    <cellStyle name="Normal 136 6 5" xfId="14508"/>
    <cellStyle name="Normal 136 6 5 2" xfId="30886"/>
    <cellStyle name="Normal 136 6 6" xfId="5388"/>
    <cellStyle name="Normal 136 6 6 2" xfId="21797"/>
    <cellStyle name="Normal 136 6 7" xfId="18159"/>
    <cellStyle name="Normal 136 6 8" xfId="34526"/>
    <cellStyle name="Normal 136 7" xfId="2706"/>
    <cellStyle name="Normal 136 7 2" xfId="11863"/>
    <cellStyle name="Normal 136 7 2 2" xfId="28245"/>
    <cellStyle name="Normal 136 7 3" xfId="15504"/>
    <cellStyle name="Normal 136 7 3 2" xfId="31882"/>
    <cellStyle name="Normal 136 7 4" xfId="8224"/>
    <cellStyle name="Normal 136 7 4 2" xfId="24608"/>
    <cellStyle name="Normal 136 7 5" xfId="19155"/>
    <cellStyle name="Normal 136 8" xfId="6320"/>
    <cellStyle name="Normal 136 8 2" xfId="22704"/>
    <cellStyle name="Normal 136 9" xfId="9959"/>
    <cellStyle name="Normal 136 9 2" xfId="26341"/>
    <cellStyle name="Normal 137" xfId="685"/>
    <cellStyle name="Normal 137 10" xfId="13601"/>
    <cellStyle name="Normal 137 10 2" xfId="29979"/>
    <cellStyle name="Normal 137 11" xfId="4481"/>
    <cellStyle name="Normal 137 11 2" xfId="20890"/>
    <cellStyle name="Normal 137 12" xfId="17251"/>
    <cellStyle name="Normal 137 13" xfId="33705"/>
    <cellStyle name="Normal 137 2" xfId="862"/>
    <cellStyle name="Normal 137 2 10" xfId="4555"/>
    <cellStyle name="Normal 137 2 10 2" xfId="20964"/>
    <cellStyle name="Normal 137 2 11" xfId="17326"/>
    <cellStyle name="Normal 137 2 12" xfId="33706"/>
    <cellStyle name="Normal 137 2 2" xfId="1015"/>
    <cellStyle name="Normal 137 2 2 10" xfId="17473"/>
    <cellStyle name="Normal 137 2 2 11" xfId="33707"/>
    <cellStyle name="Normal 137 2 2 2" xfId="1182"/>
    <cellStyle name="Normal 137 2 2 2 2" xfId="2096"/>
    <cellStyle name="Normal 137 2 2 2 2 2" xfId="3919"/>
    <cellStyle name="Normal 137 2 2 2 2 2 2" xfId="13074"/>
    <cellStyle name="Normal 137 2 2 2 2 2 2 2" xfId="29456"/>
    <cellStyle name="Normal 137 2 2 2 2 2 3" xfId="16715"/>
    <cellStyle name="Normal 137 2 2 2 2 2 3 2" xfId="33093"/>
    <cellStyle name="Normal 137 2 2 2 2 2 4" xfId="9435"/>
    <cellStyle name="Normal 137 2 2 2 2 2 4 2" xfId="25819"/>
    <cellStyle name="Normal 137 2 2 2 2 2 5" xfId="20366"/>
    <cellStyle name="Normal 137 2 2 2 2 3" xfId="7614"/>
    <cellStyle name="Normal 137 2 2 2 2 3 2" xfId="23998"/>
    <cellStyle name="Normal 137 2 2 2 2 4" xfId="11253"/>
    <cellStyle name="Normal 137 2 2 2 2 4 2" xfId="27635"/>
    <cellStyle name="Normal 137 2 2 2 2 5" xfId="14894"/>
    <cellStyle name="Normal 137 2 2 2 2 5 2" xfId="31272"/>
    <cellStyle name="Normal 137 2 2 2 2 6" xfId="5774"/>
    <cellStyle name="Normal 137 2 2 2 2 6 2" xfId="22183"/>
    <cellStyle name="Normal 137 2 2 2 2 7" xfId="18545"/>
    <cellStyle name="Normal 137 2 2 2 2 8" xfId="34912"/>
    <cellStyle name="Normal 137 2 2 2 3" xfId="3011"/>
    <cellStyle name="Normal 137 2 2 2 3 2" xfId="12166"/>
    <cellStyle name="Normal 137 2 2 2 3 2 2" xfId="28548"/>
    <cellStyle name="Normal 137 2 2 2 3 3" xfId="15807"/>
    <cellStyle name="Normal 137 2 2 2 3 3 2" xfId="32185"/>
    <cellStyle name="Normal 137 2 2 2 3 4" xfId="8527"/>
    <cellStyle name="Normal 137 2 2 2 3 4 2" xfId="24911"/>
    <cellStyle name="Normal 137 2 2 2 3 5" xfId="19458"/>
    <cellStyle name="Normal 137 2 2 2 4" xfId="6706"/>
    <cellStyle name="Normal 137 2 2 2 4 2" xfId="23090"/>
    <cellStyle name="Normal 137 2 2 2 5" xfId="10345"/>
    <cellStyle name="Normal 137 2 2 2 5 2" xfId="26727"/>
    <cellStyle name="Normal 137 2 2 2 6" xfId="13986"/>
    <cellStyle name="Normal 137 2 2 2 6 2" xfId="30364"/>
    <cellStyle name="Normal 137 2 2 2 7" xfId="4866"/>
    <cellStyle name="Normal 137 2 2 2 7 2" xfId="21275"/>
    <cellStyle name="Normal 137 2 2 2 8" xfId="17637"/>
    <cellStyle name="Normal 137 2 2 2 9" xfId="34004"/>
    <cellStyle name="Normal 137 2 2 3" xfId="1493"/>
    <cellStyle name="Normal 137 2 2 3 2" xfId="2407"/>
    <cellStyle name="Normal 137 2 2 3 2 2" xfId="4230"/>
    <cellStyle name="Normal 137 2 2 3 2 2 2" xfId="13385"/>
    <cellStyle name="Normal 137 2 2 3 2 2 2 2" xfId="29767"/>
    <cellStyle name="Normal 137 2 2 3 2 2 3" xfId="17026"/>
    <cellStyle name="Normal 137 2 2 3 2 2 3 2" xfId="33404"/>
    <cellStyle name="Normal 137 2 2 3 2 2 4" xfId="9746"/>
    <cellStyle name="Normal 137 2 2 3 2 2 4 2" xfId="26130"/>
    <cellStyle name="Normal 137 2 2 3 2 2 5" xfId="20677"/>
    <cellStyle name="Normal 137 2 2 3 2 3" xfId="7925"/>
    <cellStyle name="Normal 137 2 2 3 2 3 2" xfId="24309"/>
    <cellStyle name="Normal 137 2 2 3 2 4" xfId="11564"/>
    <cellStyle name="Normal 137 2 2 3 2 4 2" xfId="27946"/>
    <cellStyle name="Normal 137 2 2 3 2 5" xfId="15205"/>
    <cellStyle name="Normal 137 2 2 3 2 5 2" xfId="31583"/>
    <cellStyle name="Normal 137 2 2 3 2 6" xfId="6085"/>
    <cellStyle name="Normal 137 2 2 3 2 6 2" xfId="22494"/>
    <cellStyle name="Normal 137 2 2 3 2 7" xfId="18856"/>
    <cellStyle name="Normal 137 2 2 3 2 8" xfId="35223"/>
    <cellStyle name="Normal 137 2 2 3 3" xfId="3322"/>
    <cellStyle name="Normal 137 2 2 3 3 2" xfId="12477"/>
    <cellStyle name="Normal 137 2 2 3 3 2 2" xfId="28859"/>
    <cellStyle name="Normal 137 2 2 3 3 3" xfId="16118"/>
    <cellStyle name="Normal 137 2 2 3 3 3 2" xfId="32496"/>
    <cellStyle name="Normal 137 2 2 3 3 4" xfId="8838"/>
    <cellStyle name="Normal 137 2 2 3 3 4 2" xfId="25222"/>
    <cellStyle name="Normal 137 2 2 3 3 5" xfId="19769"/>
    <cellStyle name="Normal 137 2 2 3 4" xfId="7017"/>
    <cellStyle name="Normal 137 2 2 3 4 2" xfId="23401"/>
    <cellStyle name="Normal 137 2 2 3 5" xfId="10656"/>
    <cellStyle name="Normal 137 2 2 3 5 2" xfId="27038"/>
    <cellStyle name="Normal 137 2 2 3 6" xfId="14297"/>
    <cellStyle name="Normal 137 2 2 3 6 2" xfId="30675"/>
    <cellStyle name="Normal 137 2 2 3 7" xfId="5177"/>
    <cellStyle name="Normal 137 2 2 3 7 2" xfId="21586"/>
    <cellStyle name="Normal 137 2 2 3 8" xfId="17948"/>
    <cellStyle name="Normal 137 2 2 3 9" xfId="34315"/>
    <cellStyle name="Normal 137 2 2 4" xfId="1932"/>
    <cellStyle name="Normal 137 2 2 4 2" xfId="3755"/>
    <cellStyle name="Normal 137 2 2 4 2 2" xfId="12910"/>
    <cellStyle name="Normal 137 2 2 4 2 2 2" xfId="29292"/>
    <cellStyle name="Normal 137 2 2 4 2 3" xfId="16551"/>
    <cellStyle name="Normal 137 2 2 4 2 3 2" xfId="32929"/>
    <cellStyle name="Normal 137 2 2 4 2 4" xfId="9271"/>
    <cellStyle name="Normal 137 2 2 4 2 4 2" xfId="25655"/>
    <cellStyle name="Normal 137 2 2 4 2 5" xfId="20202"/>
    <cellStyle name="Normal 137 2 2 4 3" xfId="7450"/>
    <cellStyle name="Normal 137 2 2 4 3 2" xfId="23834"/>
    <cellStyle name="Normal 137 2 2 4 4" xfId="11089"/>
    <cellStyle name="Normal 137 2 2 4 4 2" xfId="27471"/>
    <cellStyle name="Normal 137 2 2 4 5" xfId="14730"/>
    <cellStyle name="Normal 137 2 2 4 5 2" xfId="31108"/>
    <cellStyle name="Normal 137 2 2 4 6" xfId="5610"/>
    <cellStyle name="Normal 137 2 2 4 6 2" xfId="22019"/>
    <cellStyle name="Normal 137 2 2 4 7" xfId="18381"/>
    <cellStyle name="Normal 137 2 2 4 8" xfId="34748"/>
    <cellStyle name="Normal 137 2 2 5" xfId="2712"/>
    <cellStyle name="Normal 137 2 2 5 2" xfId="11869"/>
    <cellStyle name="Normal 137 2 2 5 2 2" xfId="28251"/>
    <cellStyle name="Normal 137 2 2 5 3" xfId="15510"/>
    <cellStyle name="Normal 137 2 2 5 3 2" xfId="31888"/>
    <cellStyle name="Normal 137 2 2 5 4" xfId="8230"/>
    <cellStyle name="Normal 137 2 2 5 4 2" xfId="24614"/>
    <cellStyle name="Normal 137 2 2 5 5" xfId="19161"/>
    <cellStyle name="Normal 137 2 2 6" xfId="6542"/>
    <cellStyle name="Normal 137 2 2 6 2" xfId="22926"/>
    <cellStyle name="Normal 137 2 2 7" xfId="10181"/>
    <cellStyle name="Normal 137 2 2 7 2" xfId="26563"/>
    <cellStyle name="Normal 137 2 2 8" xfId="13822"/>
    <cellStyle name="Normal 137 2 2 8 2" xfId="30200"/>
    <cellStyle name="Normal 137 2 2 9" xfId="4702"/>
    <cellStyle name="Normal 137 2 2 9 2" xfId="21111"/>
    <cellStyle name="Normal 137 2 3" xfId="1181"/>
    <cellStyle name="Normal 137 2 3 2" xfId="2095"/>
    <cellStyle name="Normal 137 2 3 2 2" xfId="3918"/>
    <cellStyle name="Normal 137 2 3 2 2 2" xfId="13073"/>
    <cellStyle name="Normal 137 2 3 2 2 2 2" xfId="29455"/>
    <cellStyle name="Normal 137 2 3 2 2 3" xfId="16714"/>
    <cellStyle name="Normal 137 2 3 2 2 3 2" xfId="33092"/>
    <cellStyle name="Normal 137 2 3 2 2 4" xfId="9434"/>
    <cellStyle name="Normal 137 2 3 2 2 4 2" xfId="25818"/>
    <cellStyle name="Normal 137 2 3 2 2 5" xfId="20365"/>
    <cellStyle name="Normal 137 2 3 2 3" xfId="7613"/>
    <cellStyle name="Normal 137 2 3 2 3 2" xfId="23997"/>
    <cellStyle name="Normal 137 2 3 2 4" xfId="11252"/>
    <cellStyle name="Normal 137 2 3 2 4 2" xfId="27634"/>
    <cellStyle name="Normal 137 2 3 2 5" xfId="14893"/>
    <cellStyle name="Normal 137 2 3 2 5 2" xfId="31271"/>
    <cellStyle name="Normal 137 2 3 2 6" xfId="5773"/>
    <cellStyle name="Normal 137 2 3 2 6 2" xfId="22182"/>
    <cellStyle name="Normal 137 2 3 2 7" xfId="18544"/>
    <cellStyle name="Normal 137 2 3 2 8" xfId="34911"/>
    <cellStyle name="Normal 137 2 3 3" xfId="3010"/>
    <cellStyle name="Normal 137 2 3 3 2" xfId="12165"/>
    <cellStyle name="Normal 137 2 3 3 2 2" xfId="28547"/>
    <cellStyle name="Normal 137 2 3 3 3" xfId="15806"/>
    <cellStyle name="Normal 137 2 3 3 3 2" xfId="32184"/>
    <cellStyle name="Normal 137 2 3 3 4" xfId="8526"/>
    <cellStyle name="Normal 137 2 3 3 4 2" xfId="24910"/>
    <cellStyle name="Normal 137 2 3 3 5" xfId="19457"/>
    <cellStyle name="Normal 137 2 3 4" xfId="6705"/>
    <cellStyle name="Normal 137 2 3 4 2" xfId="23089"/>
    <cellStyle name="Normal 137 2 3 5" xfId="10344"/>
    <cellStyle name="Normal 137 2 3 5 2" xfId="26726"/>
    <cellStyle name="Normal 137 2 3 6" xfId="13985"/>
    <cellStyle name="Normal 137 2 3 6 2" xfId="30363"/>
    <cellStyle name="Normal 137 2 3 7" xfId="4865"/>
    <cellStyle name="Normal 137 2 3 7 2" xfId="21274"/>
    <cellStyle name="Normal 137 2 3 8" xfId="17636"/>
    <cellStyle name="Normal 137 2 3 9" xfId="34003"/>
    <cellStyle name="Normal 137 2 4" xfId="1492"/>
    <cellStyle name="Normal 137 2 4 2" xfId="2406"/>
    <cellStyle name="Normal 137 2 4 2 2" xfId="4229"/>
    <cellStyle name="Normal 137 2 4 2 2 2" xfId="13384"/>
    <cellStyle name="Normal 137 2 4 2 2 2 2" xfId="29766"/>
    <cellStyle name="Normal 137 2 4 2 2 3" xfId="17025"/>
    <cellStyle name="Normal 137 2 4 2 2 3 2" xfId="33403"/>
    <cellStyle name="Normal 137 2 4 2 2 4" xfId="9745"/>
    <cellStyle name="Normal 137 2 4 2 2 4 2" xfId="26129"/>
    <cellStyle name="Normal 137 2 4 2 2 5" xfId="20676"/>
    <cellStyle name="Normal 137 2 4 2 3" xfId="7924"/>
    <cellStyle name="Normal 137 2 4 2 3 2" xfId="24308"/>
    <cellStyle name="Normal 137 2 4 2 4" xfId="11563"/>
    <cellStyle name="Normal 137 2 4 2 4 2" xfId="27945"/>
    <cellStyle name="Normal 137 2 4 2 5" xfId="15204"/>
    <cellStyle name="Normal 137 2 4 2 5 2" xfId="31582"/>
    <cellStyle name="Normal 137 2 4 2 6" xfId="6084"/>
    <cellStyle name="Normal 137 2 4 2 6 2" xfId="22493"/>
    <cellStyle name="Normal 137 2 4 2 7" xfId="18855"/>
    <cellStyle name="Normal 137 2 4 2 8" xfId="35222"/>
    <cellStyle name="Normal 137 2 4 3" xfId="3321"/>
    <cellStyle name="Normal 137 2 4 3 2" xfId="12476"/>
    <cellStyle name="Normal 137 2 4 3 2 2" xfId="28858"/>
    <cellStyle name="Normal 137 2 4 3 3" xfId="16117"/>
    <cellStyle name="Normal 137 2 4 3 3 2" xfId="32495"/>
    <cellStyle name="Normal 137 2 4 3 4" xfId="8837"/>
    <cellStyle name="Normal 137 2 4 3 4 2" xfId="25221"/>
    <cellStyle name="Normal 137 2 4 3 5" xfId="19768"/>
    <cellStyle name="Normal 137 2 4 4" xfId="7016"/>
    <cellStyle name="Normal 137 2 4 4 2" xfId="23400"/>
    <cellStyle name="Normal 137 2 4 5" xfId="10655"/>
    <cellStyle name="Normal 137 2 4 5 2" xfId="27037"/>
    <cellStyle name="Normal 137 2 4 6" xfId="14296"/>
    <cellStyle name="Normal 137 2 4 6 2" xfId="30674"/>
    <cellStyle name="Normal 137 2 4 7" xfId="5176"/>
    <cellStyle name="Normal 137 2 4 7 2" xfId="21585"/>
    <cellStyle name="Normal 137 2 4 8" xfId="17947"/>
    <cellStyle name="Normal 137 2 4 9" xfId="34314"/>
    <cellStyle name="Normal 137 2 5" xfId="1785"/>
    <cellStyle name="Normal 137 2 5 2" xfId="3608"/>
    <cellStyle name="Normal 137 2 5 2 2" xfId="12763"/>
    <cellStyle name="Normal 137 2 5 2 2 2" xfId="29145"/>
    <cellStyle name="Normal 137 2 5 2 3" xfId="16404"/>
    <cellStyle name="Normal 137 2 5 2 3 2" xfId="32782"/>
    <cellStyle name="Normal 137 2 5 2 4" xfId="9124"/>
    <cellStyle name="Normal 137 2 5 2 4 2" xfId="25508"/>
    <cellStyle name="Normal 137 2 5 2 5" xfId="20055"/>
    <cellStyle name="Normal 137 2 5 3" xfId="7303"/>
    <cellStyle name="Normal 137 2 5 3 2" xfId="23687"/>
    <cellStyle name="Normal 137 2 5 4" xfId="10942"/>
    <cellStyle name="Normal 137 2 5 4 2" xfId="27324"/>
    <cellStyle name="Normal 137 2 5 5" xfId="14583"/>
    <cellStyle name="Normal 137 2 5 5 2" xfId="30961"/>
    <cellStyle name="Normal 137 2 5 6" xfId="5463"/>
    <cellStyle name="Normal 137 2 5 6 2" xfId="21872"/>
    <cellStyle name="Normal 137 2 5 7" xfId="18234"/>
    <cellStyle name="Normal 137 2 5 8" xfId="34601"/>
    <cellStyle name="Normal 137 2 6" xfId="2711"/>
    <cellStyle name="Normal 137 2 6 2" xfId="11868"/>
    <cellStyle name="Normal 137 2 6 2 2" xfId="28250"/>
    <cellStyle name="Normal 137 2 6 3" xfId="15509"/>
    <cellStyle name="Normal 137 2 6 3 2" xfId="31887"/>
    <cellStyle name="Normal 137 2 6 4" xfId="8229"/>
    <cellStyle name="Normal 137 2 6 4 2" xfId="24613"/>
    <cellStyle name="Normal 137 2 6 5" xfId="19160"/>
    <cellStyle name="Normal 137 2 7" xfId="6395"/>
    <cellStyle name="Normal 137 2 7 2" xfId="22779"/>
    <cellStyle name="Normal 137 2 8" xfId="10034"/>
    <cellStyle name="Normal 137 2 8 2" xfId="26416"/>
    <cellStyle name="Normal 137 2 9" xfId="13675"/>
    <cellStyle name="Normal 137 2 9 2" xfId="30053"/>
    <cellStyle name="Normal 137 3" xfId="941"/>
    <cellStyle name="Normal 137 3 10" xfId="17399"/>
    <cellStyle name="Normal 137 3 11" xfId="33708"/>
    <cellStyle name="Normal 137 3 2" xfId="1183"/>
    <cellStyle name="Normal 137 3 2 2" xfId="2097"/>
    <cellStyle name="Normal 137 3 2 2 2" xfId="3920"/>
    <cellStyle name="Normal 137 3 2 2 2 2" xfId="13075"/>
    <cellStyle name="Normal 137 3 2 2 2 2 2" xfId="29457"/>
    <cellStyle name="Normal 137 3 2 2 2 3" xfId="16716"/>
    <cellStyle name="Normal 137 3 2 2 2 3 2" xfId="33094"/>
    <cellStyle name="Normal 137 3 2 2 2 4" xfId="9436"/>
    <cellStyle name="Normal 137 3 2 2 2 4 2" xfId="25820"/>
    <cellStyle name="Normal 137 3 2 2 2 5" xfId="20367"/>
    <cellStyle name="Normal 137 3 2 2 3" xfId="7615"/>
    <cellStyle name="Normal 137 3 2 2 3 2" xfId="23999"/>
    <cellStyle name="Normal 137 3 2 2 4" xfId="11254"/>
    <cellStyle name="Normal 137 3 2 2 4 2" xfId="27636"/>
    <cellStyle name="Normal 137 3 2 2 5" xfId="14895"/>
    <cellStyle name="Normal 137 3 2 2 5 2" xfId="31273"/>
    <cellStyle name="Normal 137 3 2 2 6" xfId="5775"/>
    <cellStyle name="Normal 137 3 2 2 6 2" xfId="22184"/>
    <cellStyle name="Normal 137 3 2 2 7" xfId="18546"/>
    <cellStyle name="Normal 137 3 2 2 8" xfId="34913"/>
    <cellStyle name="Normal 137 3 2 3" xfId="3012"/>
    <cellStyle name="Normal 137 3 2 3 2" xfId="12167"/>
    <cellStyle name="Normal 137 3 2 3 2 2" xfId="28549"/>
    <cellStyle name="Normal 137 3 2 3 3" xfId="15808"/>
    <cellStyle name="Normal 137 3 2 3 3 2" xfId="32186"/>
    <cellStyle name="Normal 137 3 2 3 4" xfId="8528"/>
    <cellStyle name="Normal 137 3 2 3 4 2" xfId="24912"/>
    <cellStyle name="Normal 137 3 2 3 5" xfId="19459"/>
    <cellStyle name="Normal 137 3 2 4" xfId="6707"/>
    <cellStyle name="Normal 137 3 2 4 2" xfId="23091"/>
    <cellStyle name="Normal 137 3 2 5" xfId="10346"/>
    <cellStyle name="Normal 137 3 2 5 2" xfId="26728"/>
    <cellStyle name="Normal 137 3 2 6" xfId="13987"/>
    <cellStyle name="Normal 137 3 2 6 2" xfId="30365"/>
    <cellStyle name="Normal 137 3 2 7" xfId="4867"/>
    <cellStyle name="Normal 137 3 2 7 2" xfId="21276"/>
    <cellStyle name="Normal 137 3 2 8" xfId="17638"/>
    <cellStyle name="Normal 137 3 2 9" xfId="34005"/>
    <cellStyle name="Normal 137 3 3" xfId="1494"/>
    <cellStyle name="Normal 137 3 3 2" xfId="2408"/>
    <cellStyle name="Normal 137 3 3 2 2" xfId="4231"/>
    <cellStyle name="Normal 137 3 3 2 2 2" xfId="13386"/>
    <cellStyle name="Normal 137 3 3 2 2 2 2" xfId="29768"/>
    <cellStyle name="Normal 137 3 3 2 2 3" xfId="17027"/>
    <cellStyle name="Normal 137 3 3 2 2 3 2" xfId="33405"/>
    <cellStyle name="Normal 137 3 3 2 2 4" xfId="9747"/>
    <cellStyle name="Normal 137 3 3 2 2 4 2" xfId="26131"/>
    <cellStyle name="Normal 137 3 3 2 2 5" xfId="20678"/>
    <cellStyle name="Normal 137 3 3 2 3" xfId="7926"/>
    <cellStyle name="Normal 137 3 3 2 3 2" xfId="24310"/>
    <cellStyle name="Normal 137 3 3 2 4" xfId="11565"/>
    <cellStyle name="Normal 137 3 3 2 4 2" xfId="27947"/>
    <cellStyle name="Normal 137 3 3 2 5" xfId="15206"/>
    <cellStyle name="Normal 137 3 3 2 5 2" xfId="31584"/>
    <cellStyle name="Normal 137 3 3 2 6" xfId="6086"/>
    <cellStyle name="Normal 137 3 3 2 6 2" xfId="22495"/>
    <cellStyle name="Normal 137 3 3 2 7" xfId="18857"/>
    <cellStyle name="Normal 137 3 3 2 8" xfId="35224"/>
    <cellStyle name="Normal 137 3 3 3" xfId="3323"/>
    <cellStyle name="Normal 137 3 3 3 2" xfId="12478"/>
    <cellStyle name="Normal 137 3 3 3 2 2" xfId="28860"/>
    <cellStyle name="Normal 137 3 3 3 3" xfId="16119"/>
    <cellStyle name="Normal 137 3 3 3 3 2" xfId="32497"/>
    <cellStyle name="Normal 137 3 3 3 4" xfId="8839"/>
    <cellStyle name="Normal 137 3 3 3 4 2" xfId="25223"/>
    <cellStyle name="Normal 137 3 3 3 5" xfId="19770"/>
    <cellStyle name="Normal 137 3 3 4" xfId="7018"/>
    <cellStyle name="Normal 137 3 3 4 2" xfId="23402"/>
    <cellStyle name="Normal 137 3 3 5" xfId="10657"/>
    <cellStyle name="Normal 137 3 3 5 2" xfId="27039"/>
    <cellStyle name="Normal 137 3 3 6" xfId="14298"/>
    <cellStyle name="Normal 137 3 3 6 2" xfId="30676"/>
    <cellStyle name="Normal 137 3 3 7" xfId="5178"/>
    <cellStyle name="Normal 137 3 3 7 2" xfId="21587"/>
    <cellStyle name="Normal 137 3 3 8" xfId="17949"/>
    <cellStyle name="Normal 137 3 3 9" xfId="34316"/>
    <cellStyle name="Normal 137 3 4" xfId="1858"/>
    <cellStyle name="Normal 137 3 4 2" xfId="3681"/>
    <cellStyle name="Normal 137 3 4 2 2" xfId="12836"/>
    <cellStyle name="Normal 137 3 4 2 2 2" xfId="29218"/>
    <cellStyle name="Normal 137 3 4 2 3" xfId="16477"/>
    <cellStyle name="Normal 137 3 4 2 3 2" xfId="32855"/>
    <cellStyle name="Normal 137 3 4 2 4" xfId="9197"/>
    <cellStyle name="Normal 137 3 4 2 4 2" xfId="25581"/>
    <cellStyle name="Normal 137 3 4 2 5" xfId="20128"/>
    <cellStyle name="Normal 137 3 4 3" xfId="7376"/>
    <cellStyle name="Normal 137 3 4 3 2" xfId="23760"/>
    <cellStyle name="Normal 137 3 4 4" xfId="11015"/>
    <cellStyle name="Normal 137 3 4 4 2" xfId="27397"/>
    <cellStyle name="Normal 137 3 4 5" xfId="14656"/>
    <cellStyle name="Normal 137 3 4 5 2" xfId="31034"/>
    <cellStyle name="Normal 137 3 4 6" xfId="5536"/>
    <cellStyle name="Normal 137 3 4 6 2" xfId="21945"/>
    <cellStyle name="Normal 137 3 4 7" xfId="18307"/>
    <cellStyle name="Normal 137 3 4 8" xfId="34674"/>
    <cellStyle name="Normal 137 3 5" xfId="2713"/>
    <cellStyle name="Normal 137 3 5 2" xfId="11870"/>
    <cellStyle name="Normal 137 3 5 2 2" xfId="28252"/>
    <cellStyle name="Normal 137 3 5 3" xfId="15511"/>
    <cellStyle name="Normal 137 3 5 3 2" xfId="31889"/>
    <cellStyle name="Normal 137 3 5 4" xfId="8231"/>
    <cellStyle name="Normal 137 3 5 4 2" xfId="24615"/>
    <cellStyle name="Normal 137 3 5 5" xfId="19162"/>
    <cellStyle name="Normal 137 3 6" xfId="6468"/>
    <cellStyle name="Normal 137 3 6 2" xfId="22852"/>
    <cellStyle name="Normal 137 3 7" xfId="10107"/>
    <cellStyle name="Normal 137 3 7 2" xfId="26489"/>
    <cellStyle name="Normal 137 3 8" xfId="13748"/>
    <cellStyle name="Normal 137 3 8 2" xfId="30126"/>
    <cellStyle name="Normal 137 3 9" xfId="4628"/>
    <cellStyle name="Normal 137 3 9 2" xfId="21037"/>
    <cellStyle name="Normal 137 4" xfId="1180"/>
    <cellStyle name="Normal 137 4 2" xfId="2094"/>
    <cellStyle name="Normal 137 4 2 2" xfId="3917"/>
    <cellStyle name="Normal 137 4 2 2 2" xfId="13072"/>
    <cellStyle name="Normal 137 4 2 2 2 2" xfId="29454"/>
    <cellStyle name="Normal 137 4 2 2 3" xfId="16713"/>
    <cellStyle name="Normal 137 4 2 2 3 2" xfId="33091"/>
    <cellStyle name="Normal 137 4 2 2 4" xfId="9433"/>
    <cellStyle name="Normal 137 4 2 2 4 2" xfId="25817"/>
    <cellStyle name="Normal 137 4 2 2 5" xfId="20364"/>
    <cellStyle name="Normal 137 4 2 3" xfId="7612"/>
    <cellStyle name="Normal 137 4 2 3 2" xfId="23996"/>
    <cellStyle name="Normal 137 4 2 4" xfId="11251"/>
    <cellStyle name="Normal 137 4 2 4 2" xfId="27633"/>
    <cellStyle name="Normal 137 4 2 5" xfId="14892"/>
    <cellStyle name="Normal 137 4 2 5 2" xfId="31270"/>
    <cellStyle name="Normal 137 4 2 6" xfId="5772"/>
    <cellStyle name="Normal 137 4 2 6 2" xfId="22181"/>
    <cellStyle name="Normal 137 4 2 7" xfId="18543"/>
    <cellStyle name="Normal 137 4 2 8" xfId="34910"/>
    <cellStyle name="Normal 137 4 3" xfId="3009"/>
    <cellStyle name="Normal 137 4 3 2" xfId="12164"/>
    <cellStyle name="Normal 137 4 3 2 2" xfId="28546"/>
    <cellStyle name="Normal 137 4 3 3" xfId="15805"/>
    <cellStyle name="Normal 137 4 3 3 2" xfId="32183"/>
    <cellStyle name="Normal 137 4 3 4" xfId="8525"/>
    <cellStyle name="Normal 137 4 3 4 2" xfId="24909"/>
    <cellStyle name="Normal 137 4 3 5" xfId="19456"/>
    <cellStyle name="Normal 137 4 4" xfId="6704"/>
    <cellStyle name="Normal 137 4 4 2" xfId="23088"/>
    <cellStyle name="Normal 137 4 5" xfId="10343"/>
    <cellStyle name="Normal 137 4 5 2" xfId="26725"/>
    <cellStyle name="Normal 137 4 6" xfId="13984"/>
    <cellStyle name="Normal 137 4 6 2" xfId="30362"/>
    <cellStyle name="Normal 137 4 7" xfId="4864"/>
    <cellStyle name="Normal 137 4 7 2" xfId="21273"/>
    <cellStyle name="Normal 137 4 8" xfId="17635"/>
    <cellStyle name="Normal 137 4 9" xfId="34002"/>
    <cellStyle name="Normal 137 5" xfId="1491"/>
    <cellStyle name="Normal 137 5 2" xfId="2405"/>
    <cellStyle name="Normal 137 5 2 2" xfId="4228"/>
    <cellStyle name="Normal 137 5 2 2 2" xfId="13383"/>
    <cellStyle name="Normal 137 5 2 2 2 2" xfId="29765"/>
    <cellStyle name="Normal 137 5 2 2 3" xfId="17024"/>
    <cellStyle name="Normal 137 5 2 2 3 2" xfId="33402"/>
    <cellStyle name="Normal 137 5 2 2 4" xfId="9744"/>
    <cellStyle name="Normal 137 5 2 2 4 2" xfId="26128"/>
    <cellStyle name="Normal 137 5 2 2 5" xfId="20675"/>
    <cellStyle name="Normal 137 5 2 3" xfId="7923"/>
    <cellStyle name="Normal 137 5 2 3 2" xfId="24307"/>
    <cellStyle name="Normal 137 5 2 4" xfId="11562"/>
    <cellStyle name="Normal 137 5 2 4 2" xfId="27944"/>
    <cellStyle name="Normal 137 5 2 5" xfId="15203"/>
    <cellStyle name="Normal 137 5 2 5 2" xfId="31581"/>
    <cellStyle name="Normal 137 5 2 6" xfId="6083"/>
    <cellStyle name="Normal 137 5 2 6 2" xfId="22492"/>
    <cellStyle name="Normal 137 5 2 7" xfId="18854"/>
    <cellStyle name="Normal 137 5 2 8" xfId="35221"/>
    <cellStyle name="Normal 137 5 3" xfId="3320"/>
    <cellStyle name="Normal 137 5 3 2" xfId="12475"/>
    <cellStyle name="Normal 137 5 3 2 2" xfId="28857"/>
    <cellStyle name="Normal 137 5 3 3" xfId="16116"/>
    <cellStyle name="Normal 137 5 3 3 2" xfId="32494"/>
    <cellStyle name="Normal 137 5 3 4" xfId="8836"/>
    <cellStyle name="Normal 137 5 3 4 2" xfId="25220"/>
    <cellStyle name="Normal 137 5 3 5" xfId="19767"/>
    <cellStyle name="Normal 137 5 4" xfId="7015"/>
    <cellStyle name="Normal 137 5 4 2" xfId="23399"/>
    <cellStyle name="Normal 137 5 5" xfId="10654"/>
    <cellStyle name="Normal 137 5 5 2" xfId="27036"/>
    <cellStyle name="Normal 137 5 6" xfId="14295"/>
    <cellStyle name="Normal 137 5 6 2" xfId="30673"/>
    <cellStyle name="Normal 137 5 7" xfId="5175"/>
    <cellStyle name="Normal 137 5 7 2" xfId="21584"/>
    <cellStyle name="Normal 137 5 8" xfId="17946"/>
    <cellStyle name="Normal 137 5 9" xfId="34313"/>
    <cellStyle name="Normal 137 6" xfId="1711"/>
    <cellStyle name="Normal 137 6 2" xfId="3534"/>
    <cellStyle name="Normal 137 6 2 2" xfId="12689"/>
    <cellStyle name="Normal 137 6 2 2 2" xfId="29071"/>
    <cellStyle name="Normal 137 6 2 3" xfId="16330"/>
    <cellStyle name="Normal 137 6 2 3 2" xfId="32708"/>
    <cellStyle name="Normal 137 6 2 4" xfId="9050"/>
    <cellStyle name="Normal 137 6 2 4 2" xfId="25434"/>
    <cellStyle name="Normal 137 6 2 5" xfId="19981"/>
    <cellStyle name="Normal 137 6 3" xfId="7229"/>
    <cellStyle name="Normal 137 6 3 2" xfId="23613"/>
    <cellStyle name="Normal 137 6 4" xfId="10868"/>
    <cellStyle name="Normal 137 6 4 2" xfId="27250"/>
    <cellStyle name="Normal 137 6 5" xfId="14509"/>
    <cellStyle name="Normal 137 6 5 2" xfId="30887"/>
    <cellStyle name="Normal 137 6 6" xfId="5389"/>
    <cellStyle name="Normal 137 6 6 2" xfId="21798"/>
    <cellStyle name="Normal 137 6 7" xfId="18160"/>
    <cellStyle name="Normal 137 6 8" xfId="34527"/>
    <cellStyle name="Normal 137 7" xfId="2710"/>
    <cellStyle name="Normal 137 7 2" xfId="11867"/>
    <cellStyle name="Normal 137 7 2 2" xfId="28249"/>
    <cellStyle name="Normal 137 7 3" xfId="15508"/>
    <cellStyle name="Normal 137 7 3 2" xfId="31886"/>
    <cellStyle name="Normal 137 7 4" xfId="8228"/>
    <cellStyle name="Normal 137 7 4 2" xfId="24612"/>
    <cellStyle name="Normal 137 7 5" xfId="19159"/>
    <cellStyle name="Normal 137 8" xfId="6321"/>
    <cellStyle name="Normal 137 8 2" xfId="22705"/>
    <cellStyle name="Normal 137 9" xfId="9960"/>
    <cellStyle name="Normal 137 9 2" xfId="26342"/>
    <cellStyle name="Normal 138" xfId="686"/>
    <cellStyle name="Normal 138 10" xfId="13602"/>
    <cellStyle name="Normal 138 10 2" xfId="29980"/>
    <cellStyle name="Normal 138 11" xfId="4482"/>
    <cellStyle name="Normal 138 11 2" xfId="20891"/>
    <cellStyle name="Normal 138 12" xfId="17252"/>
    <cellStyle name="Normal 138 13" xfId="33709"/>
    <cellStyle name="Normal 138 2" xfId="863"/>
    <cellStyle name="Normal 138 2 10" xfId="4556"/>
    <cellStyle name="Normal 138 2 10 2" xfId="20965"/>
    <cellStyle name="Normal 138 2 11" xfId="17327"/>
    <cellStyle name="Normal 138 2 12" xfId="33710"/>
    <cellStyle name="Normal 138 2 2" xfId="1016"/>
    <cellStyle name="Normal 138 2 2 10" xfId="17474"/>
    <cellStyle name="Normal 138 2 2 11" xfId="33711"/>
    <cellStyle name="Normal 138 2 2 2" xfId="1186"/>
    <cellStyle name="Normal 138 2 2 2 2" xfId="2100"/>
    <cellStyle name="Normal 138 2 2 2 2 2" xfId="3923"/>
    <cellStyle name="Normal 138 2 2 2 2 2 2" xfId="13078"/>
    <cellStyle name="Normal 138 2 2 2 2 2 2 2" xfId="29460"/>
    <cellStyle name="Normal 138 2 2 2 2 2 3" xfId="16719"/>
    <cellStyle name="Normal 138 2 2 2 2 2 3 2" xfId="33097"/>
    <cellStyle name="Normal 138 2 2 2 2 2 4" xfId="9439"/>
    <cellStyle name="Normal 138 2 2 2 2 2 4 2" xfId="25823"/>
    <cellStyle name="Normal 138 2 2 2 2 2 5" xfId="20370"/>
    <cellStyle name="Normal 138 2 2 2 2 3" xfId="7618"/>
    <cellStyle name="Normal 138 2 2 2 2 3 2" xfId="24002"/>
    <cellStyle name="Normal 138 2 2 2 2 4" xfId="11257"/>
    <cellStyle name="Normal 138 2 2 2 2 4 2" xfId="27639"/>
    <cellStyle name="Normal 138 2 2 2 2 5" xfId="14898"/>
    <cellStyle name="Normal 138 2 2 2 2 5 2" xfId="31276"/>
    <cellStyle name="Normal 138 2 2 2 2 6" xfId="5778"/>
    <cellStyle name="Normal 138 2 2 2 2 6 2" xfId="22187"/>
    <cellStyle name="Normal 138 2 2 2 2 7" xfId="18549"/>
    <cellStyle name="Normal 138 2 2 2 2 8" xfId="34916"/>
    <cellStyle name="Normal 138 2 2 2 3" xfId="3015"/>
    <cellStyle name="Normal 138 2 2 2 3 2" xfId="12170"/>
    <cellStyle name="Normal 138 2 2 2 3 2 2" xfId="28552"/>
    <cellStyle name="Normal 138 2 2 2 3 3" xfId="15811"/>
    <cellStyle name="Normal 138 2 2 2 3 3 2" xfId="32189"/>
    <cellStyle name="Normal 138 2 2 2 3 4" xfId="8531"/>
    <cellStyle name="Normal 138 2 2 2 3 4 2" xfId="24915"/>
    <cellStyle name="Normal 138 2 2 2 3 5" xfId="19462"/>
    <cellStyle name="Normal 138 2 2 2 4" xfId="6710"/>
    <cellStyle name="Normal 138 2 2 2 4 2" xfId="23094"/>
    <cellStyle name="Normal 138 2 2 2 5" xfId="10349"/>
    <cellStyle name="Normal 138 2 2 2 5 2" xfId="26731"/>
    <cellStyle name="Normal 138 2 2 2 6" xfId="13990"/>
    <cellStyle name="Normal 138 2 2 2 6 2" xfId="30368"/>
    <cellStyle name="Normal 138 2 2 2 7" xfId="4870"/>
    <cellStyle name="Normal 138 2 2 2 7 2" xfId="21279"/>
    <cellStyle name="Normal 138 2 2 2 8" xfId="17641"/>
    <cellStyle name="Normal 138 2 2 2 9" xfId="34008"/>
    <cellStyle name="Normal 138 2 2 3" xfId="1497"/>
    <cellStyle name="Normal 138 2 2 3 2" xfId="2411"/>
    <cellStyle name="Normal 138 2 2 3 2 2" xfId="4234"/>
    <cellStyle name="Normal 138 2 2 3 2 2 2" xfId="13389"/>
    <cellStyle name="Normal 138 2 2 3 2 2 2 2" xfId="29771"/>
    <cellStyle name="Normal 138 2 2 3 2 2 3" xfId="17030"/>
    <cellStyle name="Normal 138 2 2 3 2 2 3 2" xfId="33408"/>
    <cellStyle name="Normal 138 2 2 3 2 2 4" xfId="9750"/>
    <cellStyle name="Normal 138 2 2 3 2 2 4 2" xfId="26134"/>
    <cellStyle name="Normal 138 2 2 3 2 2 5" xfId="20681"/>
    <cellStyle name="Normal 138 2 2 3 2 3" xfId="7929"/>
    <cellStyle name="Normal 138 2 2 3 2 3 2" xfId="24313"/>
    <cellStyle name="Normal 138 2 2 3 2 4" xfId="11568"/>
    <cellStyle name="Normal 138 2 2 3 2 4 2" xfId="27950"/>
    <cellStyle name="Normal 138 2 2 3 2 5" xfId="15209"/>
    <cellStyle name="Normal 138 2 2 3 2 5 2" xfId="31587"/>
    <cellStyle name="Normal 138 2 2 3 2 6" xfId="6089"/>
    <cellStyle name="Normal 138 2 2 3 2 6 2" xfId="22498"/>
    <cellStyle name="Normal 138 2 2 3 2 7" xfId="18860"/>
    <cellStyle name="Normal 138 2 2 3 2 8" xfId="35227"/>
    <cellStyle name="Normal 138 2 2 3 3" xfId="3326"/>
    <cellStyle name="Normal 138 2 2 3 3 2" xfId="12481"/>
    <cellStyle name="Normal 138 2 2 3 3 2 2" xfId="28863"/>
    <cellStyle name="Normal 138 2 2 3 3 3" xfId="16122"/>
    <cellStyle name="Normal 138 2 2 3 3 3 2" xfId="32500"/>
    <cellStyle name="Normal 138 2 2 3 3 4" xfId="8842"/>
    <cellStyle name="Normal 138 2 2 3 3 4 2" xfId="25226"/>
    <cellStyle name="Normal 138 2 2 3 3 5" xfId="19773"/>
    <cellStyle name="Normal 138 2 2 3 4" xfId="7021"/>
    <cellStyle name="Normal 138 2 2 3 4 2" xfId="23405"/>
    <cellStyle name="Normal 138 2 2 3 5" xfId="10660"/>
    <cellStyle name="Normal 138 2 2 3 5 2" xfId="27042"/>
    <cellStyle name="Normal 138 2 2 3 6" xfId="14301"/>
    <cellStyle name="Normal 138 2 2 3 6 2" xfId="30679"/>
    <cellStyle name="Normal 138 2 2 3 7" xfId="5181"/>
    <cellStyle name="Normal 138 2 2 3 7 2" xfId="21590"/>
    <cellStyle name="Normal 138 2 2 3 8" xfId="17952"/>
    <cellStyle name="Normal 138 2 2 3 9" xfId="34319"/>
    <cellStyle name="Normal 138 2 2 4" xfId="1933"/>
    <cellStyle name="Normal 138 2 2 4 2" xfId="3756"/>
    <cellStyle name="Normal 138 2 2 4 2 2" xfId="12911"/>
    <cellStyle name="Normal 138 2 2 4 2 2 2" xfId="29293"/>
    <cellStyle name="Normal 138 2 2 4 2 3" xfId="16552"/>
    <cellStyle name="Normal 138 2 2 4 2 3 2" xfId="32930"/>
    <cellStyle name="Normal 138 2 2 4 2 4" xfId="9272"/>
    <cellStyle name="Normal 138 2 2 4 2 4 2" xfId="25656"/>
    <cellStyle name="Normal 138 2 2 4 2 5" xfId="20203"/>
    <cellStyle name="Normal 138 2 2 4 3" xfId="7451"/>
    <cellStyle name="Normal 138 2 2 4 3 2" xfId="23835"/>
    <cellStyle name="Normal 138 2 2 4 4" xfId="11090"/>
    <cellStyle name="Normal 138 2 2 4 4 2" xfId="27472"/>
    <cellStyle name="Normal 138 2 2 4 5" xfId="14731"/>
    <cellStyle name="Normal 138 2 2 4 5 2" xfId="31109"/>
    <cellStyle name="Normal 138 2 2 4 6" xfId="5611"/>
    <cellStyle name="Normal 138 2 2 4 6 2" xfId="22020"/>
    <cellStyle name="Normal 138 2 2 4 7" xfId="18382"/>
    <cellStyle name="Normal 138 2 2 4 8" xfId="34749"/>
    <cellStyle name="Normal 138 2 2 5" xfId="2716"/>
    <cellStyle name="Normal 138 2 2 5 2" xfId="11873"/>
    <cellStyle name="Normal 138 2 2 5 2 2" xfId="28255"/>
    <cellStyle name="Normal 138 2 2 5 3" xfId="15514"/>
    <cellStyle name="Normal 138 2 2 5 3 2" xfId="31892"/>
    <cellStyle name="Normal 138 2 2 5 4" xfId="8234"/>
    <cellStyle name="Normal 138 2 2 5 4 2" xfId="24618"/>
    <cellStyle name="Normal 138 2 2 5 5" xfId="19165"/>
    <cellStyle name="Normal 138 2 2 6" xfId="6543"/>
    <cellStyle name="Normal 138 2 2 6 2" xfId="22927"/>
    <cellStyle name="Normal 138 2 2 7" xfId="10182"/>
    <cellStyle name="Normal 138 2 2 7 2" xfId="26564"/>
    <cellStyle name="Normal 138 2 2 8" xfId="13823"/>
    <cellStyle name="Normal 138 2 2 8 2" xfId="30201"/>
    <cellStyle name="Normal 138 2 2 9" xfId="4703"/>
    <cellStyle name="Normal 138 2 2 9 2" xfId="21112"/>
    <cellStyle name="Normal 138 2 3" xfId="1185"/>
    <cellStyle name="Normal 138 2 3 2" xfId="2099"/>
    <cellStyle name="Normal 138 2 3 2 2" xfId="3922"/>
    <cellStyle name="Normal 138 2 3 2 2 2" xfId="13077"/>
    <cellStyle name="Normal 138 2 3 2 2 2 2" xfId="29459"/>
    <cellStyle name="Normal 138 2 3 2 2 3" xfId="16718"/>
    <cellStyle name="Normal 138 2 3 2 2 3 2" xfId="33096"/>
    <cellStyle name="Normal 138 2 3 2 2 4" xfId="9438"/>
    <cellStyle name="Normal 138 2 3 2 2 4 2" xfId="25822"/>
    <cellStyle name="Normal 138 2 3 2 2 5" xfId="20369"/>
    <cellStyle name="Normal 138 2 3 2 3" xfId="7617"/>
    <cellStyle name="Normal 138 2 3 2 3 2" xfId="24001"/>
    <cellStyle name="Normal 138 2 3 2 4" xfId="11256"/>
    <cellStyle name="Normal 138 2 3 2 4 2" xfId="27638"/>
    <cellStyle name="Normal 138 2 3 2 5" xfId="14897"/>
    <cellStyle name="Normal 138 2 3 2 5 2" xfId="31275"/>
    <cellStyle name="Normal 138 2 3 2 6" xfId="5777"/>
    <cellStyle name="Normal 138 2 3 2 6 2" xfId="22186"/>
    <cellStyle name="Normal 138 2 3 2 7" xfId="18548"/>
    <cellStyle name="Normal 138 2 3 2 8" xfId="34915"/>
    <cellStyle name="Normal 138 2 3 3" xfId="3014"/>
    <cellStyle name="Normal 138 2 3 3 2" xfId="12169"/>
    <cellStyle name="Normal 138 2 3 3 2 2" xfId="28551"/>
    <cellStyle name="Normal 138 2 3 3 3" xfId="15810"/>
    <cellStyle name="Normal 138 2 3 3 3 2" xfId="32188"/>
    <cellStyle name="Normal 138 2 3 3 4" xfId="8530"/>
    <cellStyle name="Normal 138 2 3 3 4 2" xfId="24914"/>
    <cellStyle name="Normal 138 2 3 3 5" xfId="19461"/>
    <cellStyle name="Normal 138 2 3 4" xfId="6709"/>
    <cellStyle name="Normal 138 2 3 4 2" xfId="23093"/>
    <cellStyle name="Normal 138 2 3 5" xfId="10348"/>
    <cellStyle name="Normal 138 2 3 5 2" xfId="26730"/>
    <cellStyle name="Normal 138 2 3 6" xfId="13989"/>
    <cellStyle name="Normal 138 2 3 6 2" xfId="30367"/>
    <cellStyle name="Normal 138 2 3 7" xfId="4869"/>
    <cellStyle name="Normal 138 2 3 7 2" xfId="21278"/>
    <cellStyle name="Normal 138 2 3 8" xfId="17640"/>
    <cellStyle name="Normal 138 2 3 9" xfId="34007"/>
    <cellStyle name="Normal 138 2 4" xfId="1496"/>
    <cellStyle name="Normal 138 2 4 2" xfId="2410"/>
    <cellStyle name="Normal 138 2 4 2 2" xfId="4233"/>
    <cellStyle name="Normal 138 2 4 2 2 2" xfId="13388"/>
    <cellStyle name="Normal 138 2 4 2 2 2 2" xfId="29770"/>
    <cellStyle name="Normal 138 2 4 2 2 3" xfId="17029"/>
    <cellStyle name="Normal 138 2 4 2 2 3 2" xfId="33407"/>
    <cellStyle name="Normal 138 2 4 2 2 4" xfId="9749"/>
    <cellStyle name="Normal 138 2 4 2 2 4 2" xfId="26133"/>
    <cellStyle name="Normal 138 2 4 2 2 5" xfId="20680"/>
    <cellStyle name="Normal 138 2 4 2 3" xfId="7928"/>
    <cellStyle name="Normal 138 2 4 2 3 2" xfId="24312"/>
    <cellStyle name="Normal 138 2 4 2 4" xfId="11567"/>
    <cellStyle name="Normal 138 2 4 2 4 2" xfId="27949"/>
    <cellStyle name="Normal 138 2 4 2 5" xfId="15208"/>
    <cellStyle name="Normal 138 2 4 2 5 2" xfId="31586"/>
    <cellStyle name="Normal 138 2 4 2 6" xfId="6088"/>
    <cellStyle name="Normal 138 2 4 2 6 2" xfId="22497"/>
    <cellStyle name="Normal 138 2 4 2 7" xfId="18859"/>
    <cellStyle name="Normal 138 2 4 2 8" xfId="35226"/>
    <cellStyle name="Normal 138 2 4 3" xfId="3325"/>
    <cellStyle name="Normal 138 2 4 3 2" xfId="12480"/>
    <cellStyle name="Normal 138 2 4 3 2 2" xfId="28862"/>
    <cellStyle name="Normal 138 2 4 3 3" xfId="16121"/>
    <cellStyle name="Normal 138 2 4 3 3 2" xfId="32499"/>
    <cellStyle name="Normal 138 2 4 3 4" xfId="8841"/>
    <cellStyle name="Normal 138 2 4 3 4 2" xfId="25225"/>
    <cellStyle name="Normal 138 2 4 3 5" xfId="19772"/>
    <cellStyle name="Normal 138 2 4 4" xfId="7020"/>
    <cellStyle name="Normal 138 2 4 4 2" xfId="23404"/>
    <cellStyle name="Normal 138 2 4 5" xfId="10659"/>
    <cellStyle name="Normal 138 2 4 5 2" xfId="27041"/>
    <cellStyle name="Normal 138 2 4 6" xfId="14300"/>
    <cellStyle name="Normal 138 2 4 6 2" xfId="30678"/>
    <cellStyle name="Normal 138 2 4 7" xfId="5180"/>
    <cellStyle name="Normal 138 2 4 7 2" xfId="21589"/>
    <cellStyle name="Normal 138 2 4 8" xfId="17951"/>
    <cellStyle name="Normal 138 2 4 9" xfId="34318"/>
    <cellStyle name="Normal 138 2 5" xfId="1786"/>
    <cellStyle name="Normal 138 2 5 2" xfId="3609"/>
    <cellStyle name="Normal 138 2 5 2 2" xfId="12764"/>
    <cellStyle name="Normal 138 2 5 2 2 2" xfId="29146"/>
    <cellStyle name="Normal 138 2 5 2 3" xfId="16405"/>
    <cellStyle name="Normal 138 2 5 2 3 2" xfId="32783"/>
    <cellStyle name="Normal 138 2 5 2 4" xfId="9125"/>
    <cellStyle name="Normal 138 2 5 2 4 2" xfId="25509"/>
    <cellStyle name="Normal 138 2 5 2 5" xfId="20056"/>
    <cellStyle name="Normal 138 2 5 3" xfId="7304"/>
    <cellStyle name="Normal 138 2 5 3 2" xfId="23688"/>
    <cellStyle name="Normal 138 2 5 4" xfId="10943"/>
    <cellStyle name="Normal 138 2 5 4 2" xfId="27325"/>
    <cellStyle name="Normal 138 2 5 5" xfId="14584"/>
    <cellStyle name="Normal 138 2 5 5 2" xfId="30962"/>
    <cellStyle name="Normal 138 2 5 6" xfId="5464"/>
    <cellStyle name="Normal 138 2 5 6 2" xfId="21873"/>
    <cellStyle name="Normal 138 2 5 7" xfId="18235"/>
    <cellStyle name="Normal 138 2 5 8" xfId="34602"/>
    <cellStyle name="Normal 138 2 6" xfId="2715"/>
    <cellStyle name="Normal 138 2 6 2" xfId="11872"/>
    <cellStyle name="Normal 138 2 6 2 2" xfId="28254"/>
    <cellStyle name="Normal 138 2 6 3" xfId="15513"/>
    <cellStyle name="Normal 138 2 6 3 2" xfId="31891"/>
    <cellStyle name="Normal 138 2 6 4" xfId="8233"/>
    <cellStyle name="Normal 138 2 6 4 2" xfId="24617"/>
    <cellStyle name="Normal 138 2 6 5" xfId="19164"/>
    <cellStyle name="Normal 138 2 7" xfId="6396"/>
    <cellStyle name="Normal 138 2 7 2" xfId="22780"/>
    <cellStyle name="Normal 138 2 8" xfId="10035"/>
    <cellStyle name="Normal 138 2 8 2" xfId="26417"/>
    <cellStyle name="Normal 138 2 9" xfId="13676"/>
    <cellStyle name="Normal 138 2 9 2" xfId="30054"/>
    <cellStyle name="Normal 138 3" xfId="942"/>
    <cellStyle name="Normal 138 3 10" xfId="17400"/>
    <cellStyle name="Normal 138 3 11" xfId="33712"/>
    <cellStyle name="Normal 138 3 2" xfId="1187"/>
    <cellStyle name="Normal 138 3 2 2" xfId="2101"/>
    <cellStyle name="Normal 138 3 2 2 2" xfId="3924"/>
    <cellStyle name="Normal 138 3 2 2 2 2" xfId="13079"/>
    <cellStyle name="Normal 138 3 2 2 2 2 2" xfId="29461"/>
    <cellStyle name="Normal 138 3 2 2 2 3" xfId="16720"/>
    <cellStyle name="Normal 138 3 2 2 2 3 2" xfId="33098"/>
    <cellStyle name="Normal 138 3 2 2 2 4" xfId="9440"/>
    <cellStyle name="Normal 138 3 2 2 2 4 2" xfId="25824"/>
    <cellStyle name="Normal 138 3 2 2 2 5" xfId="20371"/>
    <cellStyle name="Normal 138 3 2 2 3" xfId="7619"/>
    <cellStyle name="Normal 138 3 2 2 3 2" xfId="24003"/>
    <cellStyle name="Normal 138 3 2 2 4" xfId="11258"/>
    <cellStyle name="Normal 138 3 2 2 4 2" xfId="27640"/>
    <cellStyle name="Normal 138 3 2 2 5" xfId="14899"/>
    <cellStyle name="Normal 138 3 2 2 5 2" xfId="31277"/>
    <cellStyle name="Normal 138 3 2 2 6" xfId="5779"/>
    <cellStyle name="Normal 138 3 2 2 6 2" xfId="22188"/>
    <cellStyle name="Normal 138 3 2 2 7" xfId="18550"/>
    <cellStyle name="Normal 138 3 2 2 8" xfId="34917"/>
    <cellStyle name="Normal 138 3 2 3" xfId="3016"/>
    <cellStyle name="Normal 138 3 2 3 2" xfId="12171"/>
    <cellStyle name="Normal 138 3 2 3 2 2" xfId="28553"/>
    <cellStyle name="Normal 138 3 2 3 3" xfId="15812"/>
    <cellStyle name="Normal 138 3 2 3 3 2" xfId="32190"/>
    <cellStyle name="Normal 138 3 2 3 4" xfId="8532"/>
    <cellStyle name="Normal 138 3 2 3 4 2" xfId="24916"/>
    <cellStyle name="Normal 138 3 2 3 5" xfId="19463"/>
    <cellStyle name="Normal 138 3 2 4" xfId="6711"/>
    <cellStyle name="Normal 138 3 2 4 2" xfId="23095"/>
    <cellStyle name="Normal 138 3 2 5" xfId="10350"/>
    <cellStyle name="Normal 138 3 2 5 2" xfId="26732"/>
    <cellStyle name="Normal 138 3 2 6" xfId="13991"/>
    <cellStyle name="Normal 138 3 2 6 2" xfId="30369"/>
    <cellStyle name="Normal 138 3 2 7" xfId="4871"/>
    <cellStyle name="Normal 138 3 2 7 2" xfId="21280"/>
    <cellStyle name="Normal 138 3 2 8" xfId="17642"/>
    <cellStyle name="Normal 138 3 2 9" xfId="34009"/>
    <cellStyle name="Normal 138 3 3" xfId="1498"/>
    <cellStyle name="Normal 138 3 3 2" xfId="2412"/>
    <cellStyle name="Normal 138 3 3 2 2" xfId="4235"/>
    <cellStyle name="Normal 138 3 3 2 2 2" xfId="13390"/>
    <cellStyle name="Normal 138 3 3 2 2 2 2" xfId="29772"/>
    <cellStyle name="Normal 138 3 3 2 2 3" xfId="17031"/>
    <cellStyle name="Normal 138 3 3 2 2 3 2" xfId="33409"/>
    <cellStyle name="Normal 138 3 3 2 2 4" xfId="9751"/>
    <cellStyle name="Normal 138 3 3 2 2 4 2" xfId="26135"/>
    <cellStyle name="Normal 138 3 3 2 2 5" xfId="20682"/>
    <cellStyle name="Normal 138 3 3 2 3" xfId="7930"/>
    <cellStyle name="Normal 138 3 3 2 3 2" xfId="24314"/>
    <cellStyle name="Normal 138 3 3 2 4" xfId="11569"/>
    <cellStyle name="Normal 138 3 3 2 4 2" xfId="27951"/>
    <cellStyle name="Normal 138 3 3 2 5" xfId="15210"/>
    <cellStyle name="Normal 138 3 3 2 5 2" xfId="31588"/>
    <cellStyle name="Normal 138 3 3 2 6" xfId="6090"/>
    <cellStyle name="Normal 138 3 3 2 6 2" xfId="22499"/>
    <cellStyle name="Normal 138 3 3 2 7" xfId="18861"/>
    <cellStyle name="Normal 138 3 3 2 8" xfId="35228"/>
    <cellStyle name="Normal 138 3 3 3" xfId="3327"/>
    <cellStyle name="Normal 138 3 3 3 2" xfId="12482"/>
    <cellStyle name="Normal 138 3 3 3 2 2" xfId="28864"/>
    <cellStyle name="Normal 138 3 3 3 3" xfId="16123"/>
    <cellStyle name="Normal 138 3 3 3 3 2" xfId="32501"/>
    <cellStyle name="Normal 138 3 3 3 4" xfId="8843"/>
    <cellStyle name="Normal 138 3 3 3 4 2" xfId="25227"/>
    <cellStyle name="Normal 138 3 3 3 5" xfId="19774"/>
    <cellStyle name="Normal 138 3 3 4" xfId="7022"/>
    <cellStyle name="Normal 138 3 3 4 2" xfId="23406"/>
    <cellStyle name="Normal 138 3 3 5" xfId="10661"/>
    <cellStyle name="Normal 138 3 3 5 2" xfId="27043"/>
    <cellStyle name="Normal 138 3 3 6" xfId="14302"/>
    <cellStyle name="Normal 138 3 3 6 2" xfId="30680"/>
    <cellStyle name="Normal 138 3 3 7" xfId="5182"/>
    <cellStyle name="Normal 138 3 3 7 2" xfId="21591"/>
    <cellStyle name="Normal 138 3 3 8" xfId="17953"/>
    <cellStyle name="Normal 138 3 3 9" xfId="34320"/>
    <cellStyle name="Normal 138 3 4" xfId="1859"/>
    <cellStyle name="Normal 138 3 4 2" xfId="3682"/>
    <cellStyle name="Normal 138 3 4 2 2" xfId="12837"/>
    <cellStyle name="Normal 138 3 4 2 2 2" xfId="29219"/>
    <cellStyle name="Normal 138 3 4 2 3" xfId="16478"/>
    <cellStyle name="Normal 138 3 4 2 3 2" xfId="32856"/>
    <cellStyle name="Normal 138 3 4 2 4" xfId="9198"/>
    <cellStyle name="Normal 138 3 4 2 4 2" xfId="25582"/>
    <cellStyle name="Normal 138 3 4 2 5" xfId="20129"/>
    <cellStyle name="Normal 138 3 4 3" xfId="7377"/>
    <cellStyle name="Normal 138 3 4 3 2" xfId="23761"/>
    <cellStyle name="Normal 138 3 4 4" xfId="11016"/>
    <cellStyle name="Normal 138 3 4 4 2" xfId="27398"/>
    <cellStyle name="Normal 138 3 4 5" xfId="14657"/>
    <cellStyle name="Normal 138 3 4 5 2" xfId="31035"/>
    <cellStyle name="Normal 138 3 4 6" xfId="5537"/>
    <cellStyle name="Normal 138 3 4 6 2" xfId="21946"/>
    <cellStyle name="Normal 138 3 4 7" xfId="18308"/>
    <cellStyle name="Normal 138 3 4 8" xfId="34675"/>
    <cellStyle name="Normal 138 3 5" xfId="2717"/>
    <cellStyle name="Normal 138 3 5 2" xfId="11874"/>
    <cellStyle name="Normal 138 3 5 2 2" xfId="28256"/>
    <cellStyle name="Normal 138 3 5 3" xfId="15515"/>
    <cellStyle name="Normal 138 3 5 3 2" xfId="31893"/>
    <cellStyle name="Normal 138 3 5 4" xfId="8235"/>
    <cellStyle name="Normal 138 3 5 4 2" xfId="24619"/>
    <cellStyle name="Normal 138 3 5 5" xfId="19166"/>
    <cellStyle name="Normal 138 3 6" xfId="6469"/>
    <cellStyle name="Normal 138 3 6 2" xfId="22853"/>
    <cellStyle name="Normal 138 3 7" xfId="10108"/>
    <cellStyle name="Normal 138 3 7 2" xfId="26490"/>
    <cellStyle name="Normal 138 3 8" xfId="13749"/>
    <cellStyle name="Normal 138 3 8 2" xfId="30127"/>
    <cellStyle name="Normal 138 3 9" xfId="4629"/>
    <cellStyle name="Normal 138 3 9 2" xfId="21038"/>
    <cellStyle name="Normal 138 4" xfId="1184"/>
    <cellStyle name="Normal 138 4 2" xfId="2098"/>
    <cellStyle name="Normal 138 4 2 2" xfId="3921"/>
    <cellStyle name="Normal 138 4 2 2 2" xfId="13076"/>
    <cellStyle name="Normal 138 4 2 2 2 2" xfId="29458"/>
    <cellStyle name="Normal 138 4 2 2 3" xfId="16717"/>
    <cellStyle name="Normal 138 4 2 2 3 2" xfId="33095"/>
    <cellStyle name="Normal 138 4 2 2 4" xfId="9437"/>
    <cellStyle name="Normal 138 4 2 2 4 2" xfId="25821"/>
    <cellStyle name="Normal 138 4 2 2 5" xfId="20368"/>
    <cellStyle name="Normal 138 4 2 3" xfId="7616"/>
    <cellStyle name="Normal 138 4 2 3 2" xfId="24000"/>
    <cellStyle name="Normal 138 4 2 4" xfId="11255"/>
    <cellStyle name="Normal 138 4 2 4 2" xfId="27637"/>
    <cellStyle name="Normal 138 4 2 5" xfId="14896"/>
    <cellStyle name="Normal 138 4 2 5 2" xfId="31274"/>
    <cellStyle name="Normal 138 4 2 6" xfId="5776"/>
    <cellStyle name="Normal 138 4 2 6 2" xfId="22185"/>
    <cellStyle name="Normal 138 4 2 7" xfId="18547"/>
    <cellStyle name="Normal 138 4 2 8" xfId="34914"/>
    <cellStyle name="Normal 138 4 3" xfId="3013"/>
    <cellStyle name="Normal 138 4 3 2" xfId="12168"/>
    <cellStyle name="Normal 138 4 3 2 2" xfId="28550"/>
    <cellStyle name="Normal 138 4 3 3" xfId="15809"/>
    <cellStyle name="Normal 138 4 3 3 2" xfId="32187"/>
    <cellStyle name="Normal 138 4 3 4" xfId="8529"/>
    <cellStyle name="Normal 138 4 3 4 2" xfId="24913"/>
    <cellStyle name="Normal 138 4 3 5" xfId="19460"/>
    <cellStyle name="Normal 138 4 4" xfId="6708"/>
    <cellStyle name="Normal 138 4 4 2" xfId="23092"/>
    <cellStyle name="Normal 138 4 5" xfId="10347"/>
    <cellStyle name="Normal 138 4 5 2" xfId="26729"/>
    <cellStyle name="Normal 138 4 6" xfId="13988"/>
    <cellStyle name="Normal 138 4 6 2" xfId="30366"/>
    <cellStyle name="Normal 138 4 7" xfId="4868"/>
    <cellStyle name="Normal 138 4 7 2" xfId="21277"/>
    <cellStyle name="Normal 138 4 8" xfId="17639"/>
    <cellStyle name="Normal 138 4 9" xfId="34006"/>
    <cellStyle name="Normal 138 5" xfId="1495"/>
    <cellStyle name="Normal 138 5 2" xfId="2409"/>
    <cellStyle name="Normal 138 5 2 2" xfId="4232"/>
    <cellStyle name="Normal 138 5 2 2 2" xfId="13387"/>
    <cellStyle name="Normal 138 5 2 2 2 2" xfId="29769"/>
    <cellStyle name="Normal 138 5 2 2 3" xfId="17028"/>
    <cellStyle name="Normal 138 5 2 2 3 2" xfId="33406"/>
    <cellStyle name="Normal 138 5 2 2 4" xfId="9748"/>
    <cellStyle name="Normal 138 5 2 2 4 2" xfId="26132"/>
    <cellStyle name="Normal 138 5 2 2 5" xfId="20679"/>
    <cellStyle name="Normal 138 5 2 3" xfId="7927"/>
    <cellStyle name="Normal 138 5 2 3 2" xfId="24311"/>
    <cellStyle name="Normal 138 5 2 4" xfId="11566"/>
    <cellStyle name="Normal 138 5 2 4 2" xfId="27948"/>
    <cellStyle name="Normal 138 5 2 5" xfId="15207"/>
    <cellStyle name="Normal 138 5 2 5 2" xfId="31585"/>
    <cellStyle name="Normal 138 5 2 6" xfId="6087"/>
    <cellStyle name="Normal 138 5 2 6 2" xfId="22496"/>
    <cellStyle name="Normal 138 5 2 7" xfId="18858"/>
    <cellStyle name="Normal 138 5 2 8" xfId="35225"/>
    <cellStyle name="Normal 138 5 3" xfId="3324"/>
    <cellStyle name="Normal 138 5 3 2" xfId="12479"/>
    <cellStyle name="Normal 138 5 3 2 2" xfId="28861"/>
    <cellStyle name="Normal 138 5 3 3" xfId="16120"/>
    <cellStyle name="Normal 138 5 3 3 2" xfId="32498"/>
    <cellStyle name="Normal 138 5 3 4" xfId="8840"/>
    <cellStyle name="Normal 138 5 3 4 2" xfId="25224"/>
    <cellStyle name="Normal 138 5 3 5" xfId="19771"/>
    <cellStyle name="Normal 138 5 4" xfId="7019"/>
    <cellStyle name="Normal 138 5 4 2" xfId="23403"/>
    <cellStyle name="Normal 138 5 5" xfId="10658"/>
    <cellStyle name="Normal 138 5 5 2" xfId="27040"/>
    <cellStyle name="Normal 138 5 6" xfId="14299"/>
    <cellStyle name="Normal 138 5 6 2" xfId="30677"/>
    <cellStyle name="Normal 138 5 7" xfId="5179"/>
    <cellStyle name="Normal 138 5 7 2" xfId="21588"/>
    <cellStyle name="Normal 138 5 8" xfId="17950"/>
    <cellStyle name="Normal 138 5 9" xfId="34317"/>
    <cellStyle name="Normal 138 6" xfId="1712"/>
    <cellStyle name="Normal 138 6 2" xfId="3535"/>
    <cellStyle name="Normal 138 6 2 2" xfId="12690"/>
    <cellStyle name="Normal 138 6 2 2 2" xfId="29072"/>
    <cellStyle name="Normal 138 6 2 3" xfId="16331"/>
    <cellStyle name="Normal 138 6 2 3 2" xfId="32709"/>
    <cellStyle name="Normal 138 6 2 4" xfId="9051"/>
    <cellStyle name="Normal 138 6 2 4 2" xfId="25435"/>
    <cellStyle name="Normal 138 6 2 5" xfId="19982"/>
    <cellStyle name="Normal 138 6 3" xfId="7230"/>
    <cellStyle name="Normal 138 6 3 2" xfId="23614"/>
    <cellStyle name="Normal 138 6 4" xfId="10869"/>
    <cellStyle name="Normal 138 6 4 2" xfId="27251"/>
    <cellStyle name="Normal 138 6 5" xfId="14510"/>
    <cellStyle name="Normal 138 6 5 2" xfId="30888"/>
    <cellStyle name="Normal 138 6 6" xfId="5390"/>
    <cellStyle name="Normal 138 6 6 2" xfId="21799"/>
    <cellStyle name="Normal 138 6 7" xfId="18161"/>
    <cellStyle name="Normal 138 6 8" xfId="34528"/>
    <cellStyle name="Normal 138 7" xfId="2714"/>
    <cellStyle name="Normal 138 7 2" xfId="11871"/>
    <cellStyle name="Normal 138 7 2 2" xfId="28253"/>
    <cellStyle name="Normal 138 7 3" xfId="15512"/>
    <cellStyle name="Normal 138 7 3 2" xfId="31890"/>
    <cellStyle name="Normal 138 7 4" xfId="8232"/>
    <cellStyle name="Normal 138 7 4 2" xfId="24616"/>
    <cellStyle name="Normal 138 7 5" xfId="19163"/>
    <cellStyle name="Normal 138 8" xfId="6322"/>
    <cellStyle name="Normal 138 8 2" xfId="22706"/>
    <cellStyle name="Normal 138 9" xfId="9961"/>
    <cellStyle name="Normal 138 9 2" xfId="26343"/>
    <cellStyle name="Normal 139" xfId="687"/>
    <cellStyle name="Normal 139 10" xfId="13603"/>
    <cellStyle name="Normal 139 10 2" xfId="29981"/>
    <cellStyle name="Normal 139 11" xfId="4483"/>
    <cellStyle name="Normal 139 11 2" xfId="20892"/>
    <cellStyle name="Normal 139 12" xfId="17253"/>
    <cellStyle name="Normal 139 13" xfId="33713"/>
    <cellStyle name="Normal 139 2" xfId="864"/>
    <cellStyle name="Normal 139 2 10" xfId="4557"/>
    <cellStyle name="Normal 139 2 10 2" xfId="20966"/>
    <cellStyle name="Normal 139 2 11" xfId="17328"/>
    <cellStyle name="Normal 139 2 12" xfId="33714"/>
    <cellStyle name="Normal 139 2 2" xfId="1017"/>
    <cellStyle name="Normal 139 2 2 10" xfId="17475"/>
    <cellStyle name="Normal 139 2 2 11" xfId="33715"/>
    <cellStyle name="Normal 139 2 2 2" xfId="1190"/>
    <cellStyle name="Normal 139 2 2 2 2" xfId="2104"/>
    <cellStyle name="Normal 139 2 2 2 2 2" xfId="3927"/>
    <cellStyle name="Normal 139 2 2 2 2 2 2" xfId="13082"/>
    <cellStyle name="Normal 139 2 2 2 2 2 2 2" xfId="29464"/>
    <cellStyle name="Normal 139 2 2 2 2 2 3" xfId="16723"/>
    <cellStyle name="Normal 139 2 2 2 2 2 3 2" xfId="33101"/>
    <cellStyle name="Normal 139 2 2 2 2 2 4" xfId="9443"/>
    <cellStyle name="Normal 139 2 2 2 2 2 4 2" xfId="25827"/>
    <cellStyle name="Normal 139 2 2 2 2 2 5" xfId="20374"/>
    <cellStyle name="Normal 139 2 2 2 2 3" xfId="7622"/>
    <cellStyle name="Normal 139 2 2 2 2 3 2" xfId="24006"/>
    <cellStyle name="Normal 139 2 2 2 2 4" xfId="11261"/>
    <cellStyle name="Normal 139 2 2 2 2 4 2" xfId="27643"/>
    <cellStyle name="Normal 139 2 2 2 2 5" xfId="14902"/>
    <cellStyle name="Normal 139 2 2 2 2 5 2" xfId="31280"/>
    <cellStyle name="Normal 139 2 2 2 2 6" xfId="5782"/>
    <cellStyle name="Normal 139 2 2 2 2 6 2" xfId="22191"/>
    <cellStyle name="Normal 139 2 2 2 2 7" xfId="18553"/>
    <cellStyle name="Normal 139 2 2 2 2 8" xfId="34920"/>
    <cellStyle name="Normal 139 2 2 2 3" xfId="3019"/>
    <cellStyle name="Normal 139 2 2 2 3 2" xfId="12174"/>
    <cellStyle name="Normal 139 2 2 2 3 2 2" xfId="28556"/>
    <cellStyle name="Normal 139 2 2 2 3 3" xfId="15815"/>
    <cellStyle name="Normal 139 2 2 2 3 3 2" xfId="32193"/>
    <cellStyle name="Normal 139 2 2 2 3 4" xfId="8535"/>
    <cellStyle name="Normal 139 2 2 2 3 4 2" xfId="24919"/>
    <cellStyle name="Normal 139 2 2 2 3 5" xfId="19466"/>
    <cellStyle name="Normal 139 2 2 2 4" xfId="6714"/>
    <cellStyle name="Normal 139 2 2 2 4 2" xfId="23098"/>
    <cellStyle name="Normal 139 2 2 2 5" xfId="10353"/>
    <cellStyle name="Normal 139 2 2 2 5 2" xfId="26735"/>
    <cellStyle name="Normal 139 2 2 2 6" xfId="13994"/>
    <cellStyle name="Normal 139 2 2 2 6 2" xfId="30372"/>
    <cellStyle name="Normal 139 2 2 2 7" xfId="4874"/>
    <cellStyle name="Normal 139 2 2 2 7 2" xfId="21283"/>
    <cellStyle name="Normal 139 2 2 2 8" xfId="17645"/>
    <cellStyle name="Normal 139 2 2 2 9" xfId="34012"/>
    <cellStyle name="Normal 139 2 2 3" xfId="1501"/>
    <cellStyle name="Normal 139 2 2 3 2" xfId="2415"/>
    <cellStyle name="Normal 139 2 2 3 2 2" xfId="4238"/>
    <cellStyle name="Normal 139 2 2 3 2 2 2" xfId="13393"/>
    <cellStyle name="Normal 139 2 2 3 2 2 2 2" xfId="29775"/>
    <cellStyle name="Normal 139 2 2 3 2 2 3" xfId="17034"/>
    <cellStyle name="Normal 139 2 2 3 2 2 3 2" xfId="33412"/>
    <cellStyle name="Normal 139 2 2 3 2 2 4" xfId="9754"/>
    <cellStyle name="Normal 139 2 2 3 2 2 4 2" xfId="26138"/>
    <cellStyle name="Normal 139 2 2 3 2 2 5" xfId="20685"/>
    <cellStyle name="Normal 139 2 2 3 2 3" xfId="7933"/>
    <cellStyle name="Normal 139 2 2 3 2 3 2" xfId="24317"/>
    <cellStyle name="Normal 139 2 2 3 2 4" xfId="11572"/>
    <cellStyle name="Normal 139 2 2 3 2 4 2" xfId="27954"/>
    <cellStyle name="Normal 139 2 2 3 2 5" xfId="15213"/>
    <cellStyle name="Normal 139 2 2 3 2 5 2" xfId="31591"/>
    <cellStyle name="Normal 139 2 2 3 2 6" xfId="6093"/>
    <cellStyle name="Normal 139 2 2 3 2 6 2" xfId="22502"/>
    <cellStyle name="Normal 139 2 2 3 2 7" xfId="18864"/>
    <cellStyle name="Normal 139 2 2 3 2 8" xfId="35231"/>
    <cellStyle name="Normal 139 2 2 3 3" xfId="3330"/>
    <cellStyle name="Normal 139 2 2 3 3 2" xfId="12485"/>
    <cellStyle name="Normal 139 2 2 3 3 2 2" xfId="28867"/>
    <cellStyle name="Normal 139 2 2 3 3 3" xfId="16126"/>
    <cellStyle name="Normal 139 2 2 3 3 3 2" xfId="32504"/>
    <cellStyle name="Normal 139 2 2 3 3 4" xfId="8846"/>
    <cellStyle name="Normal 139 2 2 3 3 4 2" xfId="25230"/>
    <cellStyle name="Normal 139 2 2 3 3 5" xfId="19777"/>
    <cellStyle name="Normal 139 2 2 3 4" xfId="7025"/>
    <cellStyle name="Normal 139 2 2 3 4 2" xfId="23409"/>
    <cellStyle name="Normal 139 2 2 3 5" xfId="10664"/>
    <cellStyle name="Normal 139 2 2 3 5 2" xfId="27046"/>
    <cellStyle name="Normal 139 2 2 3 6" xfId="14305"/>
    <cellStyle name="Normal 139 2 2 3 6 2" xfId="30683"/>
    <cellStyle name="Normal 139 2 2 3 7" xfId="5185"/>
    <cellStyle name="Normal 139 2 2 3 7 2" xfId="21594"/>
    <cellStyle name="Normal 139 2 2 3 8" xfId="17956"/>
    <cellStyle name="Normal 139 2 2 3 9" xfId="34323"/>
    <cellStyle name="Normal 139 2 2 4" xfId="1934"/>
    <cellStyle name="Normal 139 2 2 4 2" xfId="3757"/>
    <cellStyle name="Normal 139 2 2 4 2 2" xfId="12912"/>
    <cellStyle name="Normal 139 2 2 4 2 2 2" xfId="29294"/>
    <cellStyle name="Normal 139 2 2 4 2 3" xfId="16553"/>
    <cellStyle name="Normal 139 2 2 4 2 3 2" xfId="32931"/>
    <cellStyle name="Normal 139 2 2 4 2 4" xfId="9273"/>
    <cellStyle name="Normal 139 2 2 4 2 4 2" xfId="25657"/>
    <cellStyle name="Normal 139 2 2 4 2 5" xfId="20204"/>
    <cellStyle name="Normal 139 2 2 4 3" xfId="7452"/>
    <cellStyle name="Normal 139 2 2 4 3 2" xfId="23836"/>
    <cellStyle name="Normal 139 2 2 4 4" xfId="11091"/>
    <cellStyle name="Normal 139 2 2 4 4 2" xfId="27473"/>
    <cellStyle name="Normal 139 2 2 4 5" xfId="14732"/>
    <cellStyle name="Normal 139 2 2 4 5 2" xfId="31110"/>
    <cellStyle name="Normal 139 2 2 4 6" xfId="5612"/>
    <cellStyle name="Normal 139 2 2 4 6 2" xfId="22021"/>
    <cellStyle name="Normal 139 2 2 4 7" xfId="18383"/>
    <cellStyle name="Normal 139 2 2 4 8" xfId="34750"/>
    <cellStyle name="Normal 139 2 2 5" xfId="2720"/>
    <cellStyle name="Normal 139 2 2 5 2" xfId="11877"/>
    <cellStyle name="Normal 139 2 2 5 2 2" xfId="28259"/>
    <cellStyle name="Normal 139 2 2 5 3" xfId="15518"/>
    <cellStyle name="Normal 139 2 2 5 3 2" xfId="31896"/>
    <cellStyle name="Normal 139 2 2 5 4" xfId="8238"/>
    <cellStyle name="Normal 139 2 2 5 4 2" xfId="24622"/>
    <cellStyle name="Normal 139 2 2 5 5" xfId="19169"/>
    <cellStyle name="Normal 139 2 2 6" xfId="6544"/>
    <cellStyle name="Normal 139 2 2 6 2" xfId="22928"/>
    <cellStyle name="Normal 139 2 2 7" xfId="10183"/>
    <cellStyle name="Normal 139 2 2 7 2" xfId="26565"/>
    <cellStyle name="Normal 139 2 2 8" xfId="13824"/>
    <cellStyle name="Normal 139 2 2 8 2" xfId="30202"/>
    <cellStyle name="Normal 139 2 2 9" xfId="4704"/>
    <cellStyle name="Normal 139 2 2 9 2" xfId="21113"/>
    <cellStyle name="Normal 139 2 3" xfId="1189"/>
    <cellStyle name="Normal 139 2 3 2" xfId="2103"/>
    <cellStyle name="Normal 139 2 3 2 2" xfId="3926"/>
    <cellStyle name="Normal 139 2 3 2 2 2" xfId="13081"/>
    <cellStyle name="Normal 139 2 3 2 2 2 2" xfId="29463"/>
    <cellStyle name="Normal 139 2 3 2 2 3" xfId="16722"/>
    <cellStyle name="Normal 139 2 3 2 2 3 2" xfId="33100"/>
    <cellStyle name="Normal 139 2 3 2 2 4" xfId="9442"/>
    <cellStyle name="Normal 139 2 3 2 2 4 2" xfId="25826"/>
    <cellStyle name="Normal 139 2 3 2 2 5" xfId="20373"/>
    <cellStyle name="Normal 139 2 3 2 3" xfId="7621"/>
    <cellStyle name="Normal 139 2 3 2 3 2" xfId="24005"/>
    <cellStyle name="Normal 139 2 3 2 4" xfId="11260"/>
    <cellStyle name="Normal 139 2 3 2 4 2" xfId="27642"/>
    <cellStyle name="Normal 139 2 3 2 5" xfId="14901"/>
    <cellStyle name="Normal 139 2 3 2 5 2" xfId="31279"/>
    <cellStyle name="Normal 139 2 3 2 6" xfId="5781"/>
    <cellStyle name="Normal 139 2 3 2 6 2" xfId="22190"/>
    <cellStyle name="Normal 139 2 3 2 7" xfId="18552"/>
    <cellStyle name="Normal 139 2 3 2 8" xfId="34919"/>
    <cellStyle name="Normal 139 2 3 3" xfId="3018"/>
    <cellStyle name="Normal 139 2 3 3 2" xfId="12173"/>
    <cellStyle name="Normal 139 2 3 3 2 2" xfId="28555"/>
    <cellStyle name="Normal 139 2 3 3 3" xfId="15814"/>
    <cellStyle name="Normal 139 2 3 3 3 2" xfId="32192"/>
    <cellStyle name="Normal 139 2 3 3 4" xfId="8534"/>
    <cellStyle name="Normal 139 2 3 3 4 2" xfId="24918"/>
    <cellStyle name="Normal 139 2 3 3 5" xfId="19465"/>
    <cellStyle name="Normal 139 2 3 4" xfId="6713"/>
    <cellStyle name="Normal 139 2 3 4 2" xfId="23097"/>
    <cellStyle name="Normal 139 2 3 5" xfId="10352"/>
    <cellStyle name="Normal 139 2 3 5 2" xfId="26734"/>
    <cellStyle name="Normal 139 2 3 6" xfId="13993"/>
    <cellStyle name="Normal 139 2 3 6 2" xfId="30371"/>
    <cellStyle name="Normal 139 2 3 7" xfId="4873"/>
    <cellStyle name="Normal 139 2 3 7 2" xfId="21282"/>
    <cellStyle name="Normal 139 2 3 8" xfId="17644"/>
    <cellStyle name="Normal 139 2 3 9" xfId="34011"/>
    <cellStyle name="Normal 139 2 4" xfId="1500"/>
    <cellStyle name="Normal 139 2 4 2" xfId="2414"/>
    <cellStyle name="Normal 139 2 4 2 2" xfId="4237"/>
    <cellStyle name="Normal 139 2 4 2 2 2" xfId="13392"/>
    <cellStyle name="Normal 139 2 4 2 2 2 2" xfId="29774"/>
    <cellStyle name="Normal 139 2 4 2 2 3" xfId="17033"/>
    <cellStyle name="Normal 139 2 4 2 2 3 2" xfId="33411"/>
    <cellStyle name="Normal 139 2 4 2 2 4" xfId="9753"/>
    <cellStyle name="Normal 139 2 4 2 2 4 2" xfId="26137"/>
    <cellStyle name="Normal 139 2 4 2 2 5" xfId="20684"/>
    <cellStyle name="Normal 139 2 4 2 3" xfId="7932"/>
    <cellStyle name="Normal 139 2 4 2 3 2" xfId="24316"/>
    <cellStyle name="Normal 139 2 4 2 4" xfId="11571"/>
    <cellStyle name="Normal 139 2 4 2 4 2" xfId="27953"/>
    <cellStyle name="Normal 139 2 4 2 5" xfId="15212"/>
    <cellStyle name="Normal 139 2 4 2 5 2" xfId="31590"/>
    <cellStyle name="Normal 139 2 4 2 6" xfId="6092"/>
    <cellStyle name="Normal 139 2 4 2 6 2" xfId="22501"/>
    <cellStyle name="Normal 139 2 4 2 7" xfId="18863"/>
    <cellStyle name="Normal 139 2 4 2 8" xfId="35230"/>
    <cellStyle name="Normal 139 2 4 3" xfId="3329"/>
    <cellStyle name="Normal 139 2 4 3 2" xfId="12484"/>
    <cellStyle name="Normal 139 2 4 3 2 2" xfId="28866"/>
    <cellStyle name="Normal 139 2 4 3 3" xfId="16125"/>
    <cellStyle name="Normal 139 2 4 3 3 2" xfId="32503"/>
    <cellStyle name="Normal 139 2 4 3 4" xfId="8845"/>
    <cellStyle name="Normal 139 2 4 3 4 2" xfId="25229"/>
    <cellStyle name="Normal 139 2 4 3 5" xfId="19776"/>
    <cellStyle name="Normal 139 2 4 4" xfId="7024"/>
    <cellStyle name="Normal 139 2 4 4 2" xfId="23408"/>
    <cellStyle name="Normal 139 2 4 5" xfId="10663"/>
    <cellStyle name="Normal 139 2 4 5 2" xfId="27045"/>
    <cellStyle name="Normal 139 2 4 6" xfId="14304"/>
    <cellStyle name="Normal 139 2 4 6 2" xfId="30682"/>
    <cellStyle name="Normal 139 2 4 7" xfId="5184"/>
    <cellStyle name="Normal 139 2 4 7 2" xfId="21593"/>
    <cellStyle name="Normal 139 2 4 8" xfId="17955"/>
    <cellStyle name="Normal 139 2 4 9" xfId="34322"/>
    <cellStyle name="Normal 139 2 5" xfId="1787"/>
    <cellStyle name="Normal 139 2 5 2" xfId="3610"/>
    <cellStyle name="Normal 139 2 5 2 2" xfId="12765"/>
    <cellStyle name="Normal 139 2 5 2 2 2" xfId="29147"/>
    <cellStyle name="Normal 139 2 5 2 3" xfId="16406"/>
    <cellStyle name="Normal 139 2 5 2 3 2" xfId="32784"/>
    <cellStyle name="Normal 139 2 5 2 4" xfId="9126"/>
    <cellStyle name="Normal 139 2 5 2 4 2" xfId="25510"/>
    <cellStyle name="Normal 139 2 5 2 5" xfId="20057"/>
    <cellStyle name="Normal 139 2 5 3" xfId="7305"/>
    <cellStyle name="Normal 139 2 5 3 2" xfId="23689"/>
    <cellStyle name="Normal 139 2 5 4" xfId="10944"/>
    <cellStyle name="Normal 139 2 5 4 2" xfId="27326"/>
    <cellStyle name="Normal 139 2 5 5" xfId="14585"/>
    <cellStyle name="Normal 139 2 5 5 2" xfId="30963"/>
    <cellStyle name="Normal 139 2 5 6" xfId="5465"/>
    <cellStyle name="Normal 139 2 5 6 2" xfId="21874"/>
    <cellStyle name="Normal 139 2 5 7" xfId="18236"/>
    <cellStyle name="Normal 139 2 5 8" xfId="34603"/>
    <cellStyle name="Normal 139 2 6" xfId="2719"/>
    <cellStyle name="Normal 139 2 6 2" xfId="11876"/>
    <cellStyle name="Normal 139 2 6 2 2" xfId="28258"/>
    <cellStyle name="Normal 139 2 6 3" xfId="15517"/>
    <cellStyle name="Normal 139 2 6 3 2" xfId="31895"/>
    <cellStyle name="Normal 139 2 6 4" xfId="8237"/>
    <cellStyle name="Normal 139 2 6 4 2" xfId="24621"/>
    <cellStyle name="Normal 139 2 6 5" xfId="19168"/>
    <cellStyle name="Normal 139 2 7" xfId="6397"/>
    <cellStyle name="Normal 139 2 7 2" xfId="22781"/>
    <cellStyle name="Normal 139 2 8" xfId="10036"/>
    <cellStyle name="Normal 139 2 8 2" xfId="26418"/>
    <cellStyle name="Normal 139 2 9" xfId="13677"/>
    <cellStyle name="Normal 139 2 9 2" xfId="30055"/>
    <cellStyle name="Normal 139 3" xfId="943"/>
    <cellStyle name="Normal 139 3 10" xfId="17401"/>
    <cellStyle name="Normal 139 3 11" xfId="33716"/>
    <cellStyle name="Normal 139 3 2" xfId="1191"/>
    <cellStyle name="Normal 139 3 2 2" xfId="2105"/>
    <cellStyle name="Normal 139 3 2 2 2" xfId="3928"/>
    <cellStyle name="Normal 139 3 2 2 2 2" xfId="13083"/>
    <cellStyle name="Normal 139 3 2 2 2 2 2" xfId="29465"/>
    <cellStyle name="Normal 139 3 2 2 2 3" xfId="16724"/>
    <cellStyle name="Normal 139 3 2 2 2 3 2" xfId="33102"/>
    <cellStyle name="Normal 139 3 2 2 2 4" xfId="9444"/>
    <cellStyle name="Normal 139 3 2 2 2 4 2" xfId="25828"/>
    <cellStyle name="Normal 139 3 2 2 2 5" xfId="20375"/>
    <cellStyle name="Normal 139 3 2 2 3" xfId="7623"/>
    <cellStyle name="Normal 139 3 2 2 3 2" xfId="24007"/>
    <cellStyle name="Normal 139 3 2 2 4" xfId="11262"/>
    <cellStyle name="Normal 139 3 2 2 4 2" xfId="27644"/>
    <cellStyle name="Normal 139 3 2 2 5" xfId="14903"/>
    <cellStyle name="Normal 139 3 2 2 5 2" xfId="31281"/>
    <cellStyle name="Normal 139 3 2 2 6" xfId="5783"/>
    <cellStyle name="Normal 139 3 2 2 6 2" xfId="22192"/>
    <cellStyle name="Normal 139 3 2 2 7" xfId="18554"/>
    <cellStyle name="Normal 139 3 2 2 8" xfId="34921"/>
    <cellStyle name="Normal 139 3 2 3" xfId="3020"/>
    <cellStyle name="Normal 139 3 2 3 2" xfId="12175"/>
    <cellStyle name="Normal 139 3 2 3 2 2" xfId="28557"/>
    <cellStyle name="Normal 139 3 2 3 3" xfId="15816"/>
    <cellStyle name="Normal 139 3 2 3 3 2" xfId="32194"/>
    <cellStyle name="Normal 139 3 2 3 4" xfId="8536"/>
    <cellStyle name="Normal 139 3 2 3 4 2" xfId="24920"/>
    <cellStyle name="Normal 139 3 2 3 5" xfId="19467"/>
    <cellStyle name="Normal 139 3 2 4" xfId="6715"/>
    <cellStyle name="Normal 139 3 2 4 2" xfId="23099"/>
    <cellStyle name="Normal 139 3 2 5" xfId="10354"/>
    <cellStyle name="Normal 139 3 2 5 2" xfId="26736"/>
    <cellStyle name="Normal 139 3 2 6" xfId="13995"/>
    <cellStyle name="Normal 139 3 2 6 2" xfId="30373"/>
    <cellStyle name="Normal 139 3 2 7" xfId="4875"/>
    <cellStyle name="Normal 139 3 2 7 2" xfId="21284"/>
    <cellStyle name="Normal 139 3 2 8" xfId="17646"/>
    <cellStyle name="Normal 139 3 2 9" xfId="34013"/>
    <cellStyle name="Normal 139 3 3" xfId="1502"/>
    <cellStyle name="Normal 139 3 3 2" xfId="2416"/>
    <cellStyle name="Normal 139 3 3 2 2" xfId="4239"/>
    <cellStyle name="Normal 139 3 3 2 2 2" xfId="13394"/>
    <cellStyle name="Normal 139 3 3 2 2 2 2" xfId="29776"/>
    <cellStyle name="Normal 139 3 3 2 2 3" xfId="17035"/>
    <cellStyle name="Normal 139 3 3 2 2 3 2" xfId="33413"/>
    <cellStyle name="Normal 139 3 3 2 2 4" xfId="9755"/>
    <cellStyle name="Normal 139 3 3 2 2 4 2" xfId="26139"/>
    <cellStyle name="Normal 139 3 3 2 2 5" xfId="20686"/>
    <cellStyle name="Normal 139 3 3 2 3" xfId="7934"/>
    <cellStyle name="Normal 139 3 3 2 3 2" xfId="24318"/>
    <cellStyle name="Normal 139 3 3 2 4" xfId="11573"/>
    <cellStyle name="Normal 139 3 3 2 4 2" xfId="27955"/>
    <cellStyle name="Normal 139 3 3 2 5" xfId="15214"/>
    <cellStyle name="Normal 139 3 3 2 5 2" xfId="31592"/>
    <cellStyle name="Normal 139 3 3 2 6" xfId="6094"/>
    <cellStyle name="Normal 139 3 3 2 6 2" xfId="22503"/>
    <cellStyle name="Normal 139 3 3 2 7" xfId="18865"/>
    <cellStyle name="Normal 139 3 3 2 8" xfId="35232"/>
    <cellStyle name="Normal 139 3 3 3" xfId="3331"/>
    <cellStyle name="Normal 139 3 3 3 2" xfId="12486"/>
    <cellStyle name="Normal 139 3 3 3 2 2" xfId="28868"/>
    <cellStyle name="Normal 139 3 3 3 3" xfId="16127"/>
    <cellStyle name="Normal 139 3 3 3 3 2" xfId="32505"/>
    <cellStyle name="Normal 139 3 3 3 4" xfId="8847"/>
    <cellStyle name="Normal 139 3 3 3 4 2" xfId="25231"/>
    <cellStyle name="Normal 139 3 3 3 5" xfId="19778"/>
    <cellStyle name="Normal 139 3 3 4" xfId="7026"/>
    <cellStyle name="Normal 139 3 3 4 2" xfId="23410"/>
    <cellStyle name="Normal 139 3 3 5" xfId="10665"/>
    <cellStyle name="Normal 139 3 3 5 2" xfId="27047"/>
    <cellStyle name="Normal 139 3 3 6" xfId="14306"/>
    <cellStyle name="Normal 139 3 3 6 2" xfId="30684"/>
    <cellStyle name="Normal 139 3 3 7" xfId="5186"/>
    <cellStyle name="Normal 139 3 3 7 2" xfId="21595"/>
    <cellStyle name="Normal 139 3 3 8" xfId="17957"/>
    <cellStyle name="Normal 139 3 3 9" xfId="34324"/>
    <cellStyle name="Normal 139 3 4" xfId="1860"/>
    <cellStyle name="Normal 139 3 4 2" xfId="3683"/>
    <cellStyle name="Normal 139 3 4 2 2" xfId="12838"/>
    <cellStyle name="Normal 139 3 4 2 2 2" xfId="29220"/>
    <cellStyle name="Normal 139 3 4 2 3" xfId="16479"/>
    <cellStyle name="Normal 139 3 4 2 3 2" xfId="32857"/>
    <cellStyle name="Normal 139 3 4 2 4" xfId="9199"/>
    <cellStyle name="Normal 139 3 4 2 4 2" xfId="25583"/>
    <cellStyle name="Normal 139 3 4 2 5" xfId="20130"/>
    <cellStyle name="Normal 139 3 4 3" xfId="7378"/>
    <cellStyle name="Normal 139 3 4 3 2" xfId="23762"/>
    <cellStyle name="Normal 139 3 4 4" xfId="11017"/>
    <cellStyle name="Normal 139 3 4 4 2" xfId="27399"/>
    <cellStyle name="Normal 139 3 4 5" xfId="14658"/>
    <cellStyle name="Normal 139 3 4 5 2" xfId="31036"/>
    <cellStyle name="Normal 139 3 4 6" xfId="5538"/>
    <cellStyle name="Normal 139 3 4 6 2" xfId="21947"/>
    <cellStyle name="Normal 139 3 4 7" xfId="18309"/>
    <cellStyle name="Normal 139 3 4 8" xfId="34676"/>
    <cellStyle name="Normal 139 3 5" xfId="2721"/>
    <cellStyle name="Normal 139 3 5 2" xfId="11878"/>
    <cellStyle name="Normal 139 3 5 2 2" xfId="28260"/>
    <cellStyle name="Normal 139 3 5 3" xfId="15519"/>
    <cellStyle name="Normal 139 3 5 3 2" xfId="31897"/>
    <cellStyle name="Normal 139 3 5 4" xfId="8239"/>
    <cellStyle name="Normal 139 3 5 4 2" xfId="24623"/>
    <cellStyle name="Normal 139 3 5 5" xfId="19170"/>
    <cellStyle name="Normal 139 3 6" xfId="6470"/>
    <cellStyle name="Normal 139 3 6 2" xfId="22854"/>
    <cellStyle name="Normal 139 3 7" xfId="10109"/>
    <cellStyle name="Normal 139 3 7 2" xfId="26491"/>
    <cellStyle name="Normal 139 3 8" xfId="13750"/>
    <cellStyle name="Normal 139 3 8 2" xfId="30128"/>
    <cellStyle name="Normal 139 3 9" xfId="4630"/>
    <cellStyle name="Normal 139 3 9 2" xfId="21039"/>
    <cellStyle name="Normal 139 4" xfId="1188"/>
    <cellStyle name="Normal 139 4 2" xfId="2102"/>
    <cellStyle name="Normal 139 4 2 2" xfId="3925"/>
    <cellStyle name="Normal 139 4 2 2 2" xfId="13080"/>
    <cellStyle name="Normal 139 4 2 2 2 2" xfId="29462"/>
    <cellStyle name="Normal 139 4 2 2 3" xfId="16721"/>
    <cellStyle name="Normal 139 4 2 2 3 2" xfId="33099"/>
    <cellStyle name="Normal 139 4 2 2 4" xfId="9441"/>
    <cellStyle name="Normal 139 4 2 2 4 2" xfId="25825"/>
    <cellStyle name="Normal 139 4 2 2 5" xfId="20372"/>
    <cellStyle name="Normal 139 4 2 3" xfId="7620"/>
    <cellStyle name="Normal 139 4 2 3 2" xfId="24004"/>
    <cellStyle name="Normal 139 4 2 4" xfId="11259"/>
    <cellStyle name="Normal 139 4 2 4 2" xfId="27641"/>
    <cellStyle name="Normal 139 4 2 5" xfId="14900"/>
    <cellStyle name="Normal 139 4 2 5 2" xfId="31278"/>
    <cellStyle name="Normal 139 4 2 6" xfId="5780"/>
    <cellStyle name="Normal 139 4 2 6 2" xfId="22189"/>
    <cellStyle name="Normal 139 4 2 7" xfId="18551"/>
    <cellStyle name="Normal 139 4 2 8" xfId="34918"/>
    <cellStyle name="Normal 139 4 3" xfId="3017"/>
    <cellStyle name="Normal 139 4 3 2" xfId="12172"/>
    <cellStyle name="Normal 139 4 3 2 2" xfId="28554"/>
    <cellStyle name="Normal 139 4 3 3" xfId="15813"/>
    <cellStyle name="Normal 139 4 3 3 2" xfId="32191"/>
    <cellStyle name="Normal 139 4 3 4" xfId="8533"/>
    <cellStyle name="Normal 139 4 3 4 2" xfId="24917"/>
    <cellStyle name="Normal 139 4 3 5" xfId="19464"/>
    <cellStyle name="Normal 139 4 4" xfId="6712"/>
    <cellStyle name="Normal 139 4 4 2" xfId="23096"/>
    <cellStyle name="Normal 139 4 5" xfId="10351"/>
    <cellStyle name="Normal 139 4 5 2" xfId="26733"/>
    <cellStyle name="Normal 139 4 6" xfId="13992"/>
    <cellStyle name="Normal 139 4 6 2" xfId="30370"/>
    <cellStyle name="Normal 139 4 7" xfId="4872"/>
    <cellStyle name="Normal 139 4 7 2" xfId="21281"/>
    <cellStyle name="Normal 139 4 8" xfId="17643"/>
    <cellStyle name="Normal 139 4 9" xfId="34010"/>
    <cellStyle name="Normal 139 5" xfId="1499"/>
    <cellStyle name="Normal 139 5 2" xfId="2413"/>
    <cellStyle name="Normal 139 5 2 2" xfId="4236"/>
    <cellStyle name="Normal 139 5 2 2 2" xfId="13391"/>
    <cellStyle name="Normal 139 5 2 2 2 2" xfId="29773"/>
    <cellStyle name="Normal 139 5 2 2 3" xfId="17032"/>
    <cellStyle name="Normal 139 5 2 2 3 2" xfId="33410"/>
    <cellStyle name="Normal 139 5 2 2 4" xfId="9752"/>
    <cellStyle name="Normal 139 5 2 2 4 2" xfId="26136"/>
    <cellStyle name="Normal 139 5 2 2 5" xfId="20683"/>
    <cellStyle name="Normal 139 5 2 3" xfId="7931"/>
    <cellStyle name="Normal 139 5 2 3 2" xfId="24315"/>
    <cellStyle name="Normal 139 5 2 4" xfId="11570"/>
    <cellStyle name="Normal 139 5 2 4 2" xfId="27952"/>
    <cellStyle name="Normal 139 5 2 5" xfId="15211"/>
    <cellStyle name="Normal 139 5 2 5 2" xfId="31589"/>
    <cellStyle name="Normal 139 5 2 6" xfId="6091"/>
    <cellStyle name="Normal 139 5 2 6 2" xfId="22500"/>
    <cellStyle name="Normal 139 5 2 7" xfId="18862"/>
    <cellStyle name="Normal 139 5 2 8" xfId="35229"/>
    <cellStyle name="Normal 139 5 3" xfId="3328"/>
    <cellStyle name="Normal 139 5 3 2" xfId="12483"/>
    <cellStyle name="Normal 139 5 3 2 2" xfId="28865"/>
    <cellStyle name="Normal 139 5 3 3" xfId="16124"/>
    <cellStyle name="Normal 139 5 3 3 2" xfId="32502"/>
    <cellStyle name="Normal 139 5 3 4" xfId="8844"/>
    <cellStyle name="Normal 139 5 3 4 2" xfId="25228"/>
    <cellStyle name="Normal 139 5 3 5" xfId="19775"/>
    <cellStyle name="Normal 139 5 4" xfId="7023"/>
    <cellStyle name="Normal 139 5 4 2" xfId="23407"/>
    <cellStyle name="Normal 139 5 5" xfId="10662"/>
    <cellStyle name="Normal 139 5 5 2" xfId="27044"/>
    <cellStyle name="Normal 139 5 6" xfId="14303"/>
    <cellStyle name="Normal 139 5 6 2" xfId="30681"/>
    <cellStyle name="Normal 139 5 7" xfId="5183"/>
    <cellStyle name="Normal 139 5 7 2" xfId="21592"/>
    <cellStyle name="Normal 139 5 8" xfId="17954"/>
    <cellStyle name="Normal 139 5 9" xfId="34321"/>
    <cellStyle name="Normal 139 6" xfId="1713"/>
    <cellStyle name="Normal 139 6 2" xfId="3536"/>
    <cellStyle name="Normal 139 6 2 2" xfId="12691"/>
    <cellStyle name="Normal 139 6 2 2 2" xfId="29073"/>
    <cellStyle name="Normal 139 6 2 3" xfId="16332"/>
    <cellStyle name="Normal 139 6 2 3 2" xfId="32710"/>
    <cellStyle name="Normal 139 6 2 4" xfId="9052"/>
    <cellStyle name="Normal 139 6 2 4 2" xfId="25436"/>
    <cellStyle name="Normal 139 6 2 5" xfId="19983"/>
    <cellStyle name="Normal 139 6 3" xfId="7231"/>
    <cellStyle name="Normal 139 6 3 2" xfId="23615"/>
    <cellStyle name="Normal 139 6 4" xfId="10870"/>
    <cellStyle name="Normal 139 6 4 2" xfId="27252"/>
    <cellStyle name="Normal 139 6 5" xfId="14511"/>
    <cellStyle name="Normal 139 6 5 2" xfId="30889"/>
    <cellStyle name="Normal 139 6 6" xfId="5391"/>
    <cellStyle name="Normal 139 6 6 2" xfId="21800"/>
    <cellStyle name="Normal 139 6 7" xfId="18162"/>
    <cellStyle name="Normal 139 6 8" xfId="34529"/>
    <cellStyle name="Normal 139 7" xfId="2718"/>
    <cellStyle name="Normal 139 7 2" xfId="11875"/>
    <cellStyle name="Normal 139 7 2 2" xfId="28257"/>
    <cellStyle name="Normal 139 7 3" xfId="15516"/>
    <cellStyle name="Normal 139 7 3 2" xfId="31894"/>
    <cellStyle name="Normal 139 7 4" xfId="8236"/>
    <cellStyle name="Normal 139 7 4 2" xfId="24620"/>
    <cellStyle name="Normal 139 7 5" xfId="19167"/>
    <cellStyle name="Normal 139 8" xfId="6323"/>
    <cellStyle name="Normal 139 8 2" xfId="22707"/>
    <cellStyle name="Normal 139 9" xfId="9962"/>
    <cellStyle name="Normal 139 9 2" xfId="26344"/>
    <cellStyle name="Normal 14" xfId="305"/>
    <cellStyle name="Normal 14 2" xfId="306"/>
    <cellStyle name="Normal 14 2 2" xfId="307"/>
    <cellStyle name="Normal 14 2 2 2" xfId="308"/>
    <cellStyle name="Normal 14 2 3" xfId="309"/>
    <cellStyle name="Normal 14 3" xfId="310"/>
    <cellStyle name="Normal 14 3 2" xfId="311"/>
    <cellStyle name="Normal 14 4" xfId="312"/>
    <cellStyle name="Normal 14 4 2" xfId="313"/>
    <cellStyle name="Normal 14 5" xfId="314"/>
    <cellStyle name="Normal 14 5 2" xfId="315"/>
    <cellStyle name="Normal 14 6" xfId="316"/>
    <cellStyle name="Normal 14 6 2" xfId="317"/>
    <cellStyle name="Normal 14 7" xfId="318"/>
    <cellStyle name="Normal 140" xfId="688"/>
    <cellStyle name="Normal 140 10" xfId="13604"/>
    <cellStyle name="Normal 140 10 2" xfId="29982"/>
    <cellStyle name="Normal 140 11" xfId="4484"/>
    <cellStyle name="Normal 140 11 2" xfId="20893"/>
    <cellStyle name="Normal 140 12" xfId="17254"/>
    <cellStyle name="Normal 140 13" xfId="33717"/>
    <cellStyle name="Normal 140 2" xfId="865"/>
    <cellStyle name="Normal 140 2 10" xfId="4558"/>
    <cellStyle name="Normal 140 2 10 2" xfId="20967"/>
    <cellStyle name="Normal 140 2 11" xfId="17329"/>
    <cellStyle name="Normal 140 2 12" xfId="33718"/>
    <cellStyle name="Normal 140 2 2" xfId="1018"/>
    <cellStyle name="Normal 140 2 2 10" xfId="17476"/>
    <cellStyle name="Normal 140 2 2 11" xfId="33719"/>
    <cellStyle name="Normal 140 2 2 2" xfId="1194"/>
    <cellStyle name="Normal 140 2 2 2 2" xfId="2108"/>
    <cellStyle name="Normal 140 2 2 2 2 2" xfId="3931"/>
    <cellStyle name="Normal 140 2 2 2 2 2 2" xfId="13086"/>
    <cellStyle name="Normal 140 2 2 2 2 2 2 2" xfId="29468"/>
    <cellStyle name="Normal 140 2 2 2 2 2 3" xfId="16727"/>
    <cellStyle name="Normal 140 2 2 2 2 2 3 2" xfId="33105"/>
    <cellStyle name="Normal 140 2 2 2 2 2 4" xfId="9447"/>
    <cellStyle name="Normal 140 2 2 2 2 2 4 2" xfId="25831"/>
    <cellStyle name="Normal 140 2 2 2 2 2 5" xfId="20378"/>
    <cellStyle name="Normal 140 2 2 2 2 3" xfId="7626"/>
    <cellStyle name="Normal 140 2 2 2 2 3 2" xfId="24010"/>
    <cellStyle name="Normal 140 2 2 2 2 4" xfId="11265"/>
    <cellStyle name="Normal 140 2 2 2 2 4 2" xfId="27647"/>
    <cellStyle name="Normal 140 2 2 2 2 5" xfId="14906"/>
    <cellStyle name="Normal 140 2 2 2 2 5 2" xfId="31284"/>
    <cellStyle name="Normal 140 2 2 2 2 6" xfId="5786"/>
    <cellStyle name="Normal 140 2 2 2 2 6 2" xfId="22195"/>
    <cellStyle name="Normal 140 2 2 2 2 7" xfId="18557"/>
    <cellStyle name="Normal 140 2 2 2 2 8" xfId="34924"/>
    <cellStyle name="Normal 140 2 2 2 3" xfId="3023"/>
    <cellStyle name="Normal 140 2 2 2 3 2" xfId="12178"/>
    <cellStyle name="Normal 140 2 2 2 3 2 2" xfId="28560"/>
    <cellStyle name="Normal 140 2 2 2 3 3" xfId="15819"/>
    <cellStyle name="Normal 140 2 2 2 3 3 2" xfId="32197"/>
    <cellStyle name="Normal 140 2 2 2 3 4" xfId="8539"/>
    <cellStyle name="Normal 140 2 2 2 3 4 2" xfId="24923"/>
    <cellStyle name="Normal 140 2 2 2 3 5" xfId="19470"/>
    <cellStyle name="Normal 140 2 2 2 4" xfId="6718"/>
    <cellStyle name="Normal 140 2 2 2 4 2" xfId="23102"/>
    <cellStyle name="Normal 140 2 2 2 5" xfId="10357"/>
    <cellStyle name="Normal 140 2 2 2 5 2" xfId="26739"/>
    <cellStyle name="Normal 140 2 2 2 6" xfId="13998"/>
    <cellStyle name="Normal 140 2 2 2 6 2" xfId="30376"/>
    <cellStyle name="Normal 140 2 2 2 7" xfId="4878"/>
    <cellStyle name="Normal 140 2 2 2 7 2" xfId="21287"/>
    <cellStyle name="Normal 140 2 2 2 8" xfId="17649"/>
    <cellStyle name="Normal 140 2 2 2 9" xfId="34016"/>
    <cellStyle name="Normal 140 2 2 3" xfId="1505"/>
    <cellStyle name="Normal 140 2 2 3 2" xfId="2419"/>
    <cellStyle name="Normal 140 2 2 3 2 2" xfId="4242"/>
    <cellStyle name="Normal 140 2 2 3 2 2 2" xfId="13397"/>
    <cellStyle name="Normal 140 2 2 3 2 2 2 2" xfId="29779"/>
    <cellStyle name="Normal 140 2 2 3 2 2 3" xfId="17038"/>
    <cellStyle name="Normal 140 2 2 3 2 2 3 2" xfId="33416"/>
    <cellStyle name="Normal 140 2 2 3 2 2 4" xfId="9758"/>
    <cellStyle name="Normal 140 2 2 3 2 2 4 2" xfId="26142"/>
    <cellStyle name="Normal 140 2 2 3 2 2 5" xfId="20689"/>
    <cellStyle name="Normal 140 2 2 3 2 3" xfId="7937"/>
    <cellStyle name="Normal 140 2 2 3 2 3 2" xfId="24321"/>
    <cellStyle name="Normal 140 2 2 3 2 4" xfId="11576"/>
    <cellStyle name="Normal 140 2 2 3 2 4 2" xfId="27958"/>
    <cellStyle name="Normal 140 2 2 3 2 5" xfId="15217"/>
    <cellStyle name="Normal 140 2 2 3 2 5 2" xfId="31595"/>
    <cellStyle name="Normal 140 2 2 3 2 6" xfId="6097"/>
    <cellStyle name="Normal 140 2 2 3 2 6 2" xfId="22506"/>
    <cellStyle name="Normal 140 2 2 3 2 7" xfId="18868"/>
    <cellStyle name="Normal 140 2 2 3 2 8" xfId="35235"/>
    <cellStyle name="Normal 140 2 2 3 3" xfId="3334"/>
    <cellStyle name="Normal 140 2 2 3 3 2" xfId="12489"/>
    <cellStyle name="Normal 140 2 2 3 3 2 2" xfId="28871"/>
    <cellStyle name="Normal 140 2 2 3 3 3" xfId="16130"/>
    <cellStyle name="Normal 140 2 2 3 3 3 2" xfId="32508"/>
    <cellStyle name="Normal 140 2 2 3 3 4" xfId="8850"/>
    <cellStyle name="Normal 140 2 2 3 3 4 2" xfId="25234"/>
    <cellStyle name="Normal 140 2 2 3 3 5" xfId="19781"/>
    <cellStyle name="Normal 140 2 2 3 4" xfId="7029"/>
    <cellStyle name="Normal 140 2 2 3 4 2" xfId="23413"/>
    <cellStyle name="Normal 140 2 2 3 5" xfId="10668"/>
    <cellStyle name="Normal 140 2 2 3 5 2" xfId="27050"/>
    <cellStyle name="Normal 140 2 2 3 6" xfId="14309"/>
    <cellStyle name="Normal 140 2 2 3 6 2" xfId="30687"/>
    <cellStyle name="Normal 140 2 2 3 7" xfId="5189"/>
    <cellStyle name="Normal 140 2 2 3 7 2" xfId="21598"/>
    <cellStyle name="Normal 140 2 2 3 8" xfId="17960"/>
    <cellStyle name="Normal 140 2 2 3 9" xfId="34327"/>
    <cellStyle name="Normal 140 2 2 4" xfId="1935"/>
    <cellStyle name="Normal 140 2 2 4 2" xfId="3758"/>
    <cellStyle name="Normal 140 2 2 4 2 2" xfId="12913"/>
    <cellStyle name="Normal 140 2 2 4 2 2 2" xfId="29295"/>
    <cellStyle name="Normal 140 2 2 4 2 3" xfId="16554"/>
    <cellStyle name="Normal 140 2 2 4 2 3 2" xfId="32932"/>
    <cellStyle name="Normal 140 2 2 4 2 4" xfId="9274"/>
    <cellStyle name="Normal 140 2 2 4 2 4 2" xfId="25658"/>
    <cellStyle name="Normal 140 2 2 4 2 5" xfId="20205"/>
    <cellStyle name="Normal 140 2 2 4 3" xfId="7453"/>
    <cellStyle name="Normal 140 2 2 4 3 2" xfId="23837"/>
    <cellStyle name="Normal 140 2 2 4 4" xfId="11092"/>
    <cellStyle name="Normal 140 2 2 4 4 2" xfId="27474"/>
    <cellStyle name="Normal 140 2 2 4 5" xfId="14733"/>
    <cellStyle name="Normal 140 2 2 4 5 2" xfId="31111"/>
    <cellStyle name="Normal 140 2 2 4 6" xfId="5613"/>
    <cellStyle name="Normal 140 2 2 4 6 2" xfId="22022"/>
    <cellStyle name="Normal 140 2 2 4 7" xfId="18384"/>
    <cellStyle name="Normal 140 2 2 4 8" xfId="34751"/>
    <cellStyle name="Normal 140 2 2 5" xfId="2724"/>
    <cellStyle name="Normal 140 2 2 5 2" xfId="11881"/>
    <cellStyle name="Normal 140 2 2 5 2 2" xfId="28263"/>
    <cellStyle name="Normal 140 2 2 5 3" xfId="15522"/>
    <cellStyle name="Normal 140 2 2 5 3 2" xfId="31900"/>
    <cellStyle name="Normal 140 2 2 5 4" xfId="8242"/>
    <cellStyle name="Normal 140 2 2 5 4 2" xfId="24626"/>
    <cellStyle name="Normal 140 2 2 5 5" xfId="19173"/>
    <cellStyle name="Normal 140 2 2 6" xfId="6545"/>
    <cellStyle name="Normal 140 2 2 6 2" xfId="22929"/>
    <cellStyle name="Normal 140 2 2 7" xfId="10184"/>
    <cellStyle name="Normal 140 2 2 7 2" xfId="26566"/>
    <cellStyle name="Normal 140 2 2 8" xfId="13825"/>
    <cellStyle name="Normal 140 2 2 8 2" xfId="30203"/>
    <cellStyle name="Normal 140 2 2 9" xfId="4705"/>
    <cellStyle name="Normal 140 2 2 9 2" xfId="21114"/>
    <cellStyle name="Normal 140 2 3" xfId="1193"/>
    <cellStyle name="Normal 140 2 3 2" xfId="2107"/>
    <cellStyle name="Normal 140 2 3 2 2" xfId="3930"/>
    <cellStyle name="Normal 140 2 3 2 2 2" xfId="13085"/>
    <cellStyle name="Normal 140 2 3 2 2 2 2" xfId="29467"/>
    <cellStyle name="Normal 140 2 3 2 2 3" xfId="16726"/>
    <cellStyle name="Normal 140 2 3 2 2 3 2" xfId="33104"/>
    <cellStyle name="Normal 140 2 3 2 2 4" xfId="9446"/>
    <cellStyle name="Normal 140 2 3 2 2 4 2" xfId="25830"/>
    <cellStyle name="Normal 140 2 3 2 2 5" xfId="20377"/>
    <cellStyle name="Normal 140 2 3 2 3" xfId="7625"/>
    <cellStyle name="Normal 140 2 3 2 3 2" xfId="24009"/>
    <cellStyle name="Normal 140 2 3 2 4" xfId="11264"/>
    <cellStyle name="Normal 140 2 3 2 4 2" xfId="27646"/>
    <cellStyle name="Normal 140 2 3 2 5" xfId="14905"/>
    <cellStyle name="Normal 140 2 3 2 5 2" xfId="31283"/>
    <cellStyle name="Normal 140 2 3 2 6" xfId="5785"/>
    <cellStyle name="Normal 140 2 3 2 6 2" xfId="22194"/>
    <cellStyle name="Normal 140 2 3 2 7" xfId="18556"/>
    <cellStyle name="Normal 140 2 3 2 8" xfId="34923"/>
    <cellStyle name="Normal 140 2 3 3" xfId="3022"/>
    <cellStyle name="Normal 140 2 3 3 2" xfId="12177"/>
    <cellStyle name="Normal 140 2 3 3 2 2" xfId="28559"/>
    <cellStyle name="Normal 140 2 3 3 3" xfId="15818"/>
    <cellStyle name="Normal 140 2 3 3 3 2" xfId="32196"/>
    <cellStyle name="Normal 140 2 3 3 4" xfId="8538"/>
    <cellStyle name="Normal 140 2 3 3 4 2" xfId="24922"/>
    <cellStyle name="Normal 140 2 3 3 5" xfId="19469"/>
    <cellStyle name="Normal 140 2 3 4" xfId="6717"/>
    <cellStyle name="Normal 140 2 3 4 2" xfId="23101"/>
    <cellStyle name="Normal 140 2 3 5" xfId="10356"/>
    <cellStyle name="Normal 140 2 3 5 2" xfId="26738"/>
    <cellStyle name="Normal 140 2 3 6" xfId="13997"/>
    <cellStyle name="Normal 140 2 3 6 2" xfId="30375"/>
    <cellStyle name="Normal 140 2 3 7" xfId="4877"/>
    <cellStyle name="Normal 140 2 3 7 2" xfId="21286"/>
    <cellStyle name="Normal 140 2 3 8" xfId="17648"/>
    <cellStyle name="Normal 140 2 3 9" xfId="34015"/>
    <cellStyle name="Normal 140 2 4" xfId="1504"/>
    <cellStyle name="Normal 140 2 4 2" xfId="2418"/>
    <cellStyle name="Normal 140 2 4 2 2" xfId="4241"/>
    <cellStyle name="Normal 140 2 4 2 2 2" xfId="13396"/>
    <cellStyle name="Normal 140 2 4 2 2 2 2" xfId="29778"/>
    <cellStyle name="Normal 140 2 4 2 2 3" xfId="17037"/>
    <cellStyle name="Normal 140 2 4 2 2 3 2" xfId="33415"/>
    <cellStyle name="Normal 140 2 4 2 2 4" xfId="9757"/>
    <cellStyle name="Normal 140 2 4 2 2 4 2" xfId="26141"/>
    <cellStyle name="Normal 140 2 4 2 2 5" xfId="20688"/>
    <cellStyle name="Normal 140 2 4 2 3" xfId="7936"/>
    <cellStyle name="Normal 140 2 4 2 3 2" xfId="24320"/>
    <cellStyle name="Normal 140 2 4 2 4" xfId="11575"/>
    <cellStyle name="Normal 140 2 4 2 4 2" xfId="27957"/>
    <cellStyle name="Normal 140 2 4 2 5" xfId="15216"/>
    <cellStyle name="Normal 140 2 4 2 5 2" xfId="31594"/>
    <cellStyle name="Normal 140 2 4 2 6" xfId="6096"/>
    <cellStyle name="Normal 140 2 4 2 6 2" xfId="22505"/>
    <cellStyle name="Normal 140 2 4 2 7" xfId="18867"/>
    <cellStyle name="Normal 140 2 4 2 8" xfId="35234"/>
    <cellStyle name="Normal 140 2 4 3" xfId="3333"/>
    <cellStyle name="Normal 140 2 4 3 2" xfId="12488"/>
    <cellStyle name="Normal 140 2 4 3 2 2" xfId="28870"/>
    <cellStyle name="Normal 140 2 4 3 3" xfId="16129"/>
    <cellStyle name="Normal 140 2 4 3 3 2" xfId="32507"/>
    <cellStyle name="Normal 140 2 4 3 4" xfId="8849"/>
    <cellStyle name="Normal 140 2 4 3 4 2" xfId="25233"/>
    <cellStyle name="Normal 140 2 4 3 5" xfId="19780"/>
    <cellStyle name="Normal 140 2 4 4" xfId="7028"/>
    <cellStyle name="Normal 140 2 4 4 2" xfId="23412"/>
    <cellStyle name="Normal 140 2 4 5" xfId="10667"/>
    <cellStyle name="Normal 140 2 4 5 2" xfId="27049"/>
    <cellStyle name="Normal 140 2 4 6" xfId="14308"/>
    <cellStyle name="Normal 140 2 4 6 2" xfId="30686"/>
    <cellStyle name="Normal 140 2 4 7" xfId="5188"/>
    <cellStyle name="Normal 140 2 4 7 2" xfId="21597"/>
    <cellStyle name="Normal 140 2 4 8" xfId="17959"/>
    <cellStyle name="Normal 140 2 4 9" xfId="34326"/>
    <cellStyle name="Normal 140 2 5" xfId="1788"/>
    <cellStyle name="Normal 140 2 5 2" xfId="3611"/>
    <cellStyle name="Normal 140 2 5 2 2" xfId="12766"/>
    <cellStyle name="Normal 140 2 5 2 2 2" xfId="29148"/>
    <cellStyle name="Normal 140 2 5 2 3" xfId="16407"/>
    <cellStyle name="Normal 140 2 5 2 3 2" xfId="32785"/>
    <cellStyle name="Normal 140 2 5 2 4" xfId="9127"/>
    <cellStyle name="Normal 140 2 5 2 4 2" xfId="25511"/>
    <cellStyle name="Normal 140 2 5 2 5" xfId="20058"/>
    <cellStyle name="Normal 140 2 5 3" xfId="7306"/>
    <cellStyle name="Normal 140 2 5 3 2" xfId="23690"/>
    <cellStyle name="Normal 140 2 5 4" xfId="10945"/>
    <cellStyle name="Normal 140 2 5 4 2" xfId="27327"/>
    <cellStyle name="Normal 140 2 5 5" xfId="14586"/>
    <cellStyle name="Normal 140 2 5 5 2" xfId="30964"/>
    <cellStyle name="Normal 140 2 5 6" xfId="5466"/>
    <cellStyle name="Normal 140 2 5 6 2" xfId="21875"/>
    <cellStyle name="Normal 140 2 5 7" xfId="18237"/>
    <cellStyle name="Normal 140 2 5 8" xfId="34604"/>
    <cellStyle name="Normal 140 2 6" xfId="2723"/>
    <cellStyle name="Normal 140 2 6 2" xfId="11880"/>
    <cellStyle name="Normal 140 2 6 2 2" xfId="28262"/>
    <cellStyle name="Normal 140 2 6 3" xfId="15521"/>
    <cellStyle name="Normal 140 2 6 3 2" xfId="31899"/>
    <cellStyle name="Normal 140 2 6 4" xfId="8241"/>
    <cellStyle name="Normal 140 2 6 4 2" xfId="24625"/>
    <cellStyle name="Normal 140 2 6 5" xfId="19172"/>
    <cellStyle name="Normal 140 2 7" xfId="6398"/>
    <cellStyle name="Normal 140 2 7 2" xfId="22782"/>
    <cellStyle name="Normal 140 2 8" xfId="10037"/>
    <cellStyle name="Normal 140 2 8 2" xfId="26419"/>
    <cellStyle name="Normal 140 2 9" xfId="13678"/>
    <cellStyle name="Normal 140 2 9 2" xfId="30056"/>
    <cellStyle name="Normal 140 3" xfId="944"/>
    <cellStyle name="Normal 140 3 10" xfId="17402"/>
    <cellStyle name="Normal 140 3 11" xfId="33720"/>
    <cellStyle name="Normal 140 3 2" xfId="1195"/>
    <cellStyle name="Normal 140 3 2 2" xfId="2109"/>
    <cellStyle name="Normal 140 3 2 2 2" xfId="3932"/>
    <cellStyle name="Normal 140 3 2 2 2 2" xfId="13087"/>
    <cellStyle name="Normal 140 3 2 2 2 2 2" xfId="29469"/>
    <cellStyle name="Normal 140 3 2 2 2 3" xfId="16728"/>
    <cellStyle name="Normal 140 3 2 2 2 3 2" xfId="33106"/>
    <cellStyle name="Normal 140 3 2 2 2 4" xfId="9448"/>
    <cellStyle name="Normal 140 3 2 2 2 4 2" xfId="25832"/>
    <cellStyle name="Normal 140 3 2 2 2 5" xfId="20379"/>
    <cellStyle name="Normal 140 3 2 2 3" xfId="7627"/>
    <cellStyle name="Normal 140 3 2 2 3 2" xfId="24011"/>
    <cellStyle name="Normal 140 3 2 2 4" xfId="11266"/>
    <cellStyle name="Normal 140 3 2 2 4 2" xfId="27648"/>
    <cellStyle name="Normal 140 3 2 2 5" xfId="14907"/>
    <cellStyle name="Normal 140 3 2 2 5 2" xfId="31285"/>
    <cellStyle name="Normal 140 3 2 2 6" xfId="5787"/>
    <cellStyle name="Normal 140 3 2 2 6 2" xfId="22196"/>
    <cellStyle name="Normal 140 3 2 2 7" xfId="18558"/>
    <cellStyle name="Normal 140 3 2 2 8" xfId="34925"/>
    <cellStyle name="Normal 140 3 2 3" xfId="3024"/>
    <cellStyle name="Normal 140 3 2 3 2" xfId="12179"/>
    <cellStyle name="Normal 140 3 2 3 2 2" xfId="28561"/>
    <cellStyle name="Normal 140 3 2 3 3" xfId="15820"/>
    <cellStyle name="Normal 140 3 2 3 3 2" xfId="32198"/>
    <cellStyle name="Normal 140 3 2 3 4" xfId="8540"/>
    <cellStyle name="Normal 140 3 2 3 4 2" xfId="24924"/>
    <cellStyle name="Normal 140 3 2 3 5" xfId="19471"/>
    <cellStyle name="Normal 140 3 2 4" xfId="6719"/>
    <cellStyle name="Normal 140 3 2 4 2" xfId="23103"/>
    <cellStyle name="Normal 140 3 2 5" xfId="10358"/>
    <cellStyle name="Normal 140 3 2 5 2" xfId="26740"/>
    <cellStyle name="Normal 140 3 2 6" xfId="13999"/>
    <cellStyle name="Normal 140 3 2 6 2" xfId="30377"/>
    <cellStyle name="Normal 140 3 2 7" xfId="4879"/>
    <cellStyle name="Normal 140 3 2 7 2" xfId="21288"/>
    <cellStyle name="Normal 140 3 2 8" xfId="17650"/>
    <cellStyle name="Normal 140 3 2 9" xfId="34017"/>
    <cellStyle name="Normal 140 3 3" xfId="1506"/>
    <cellStyle name="Normal 140 3 3 2" xfId="2420"/>
    <cellStyle name="Normal 140 3 3 2 2" xfId="4243"/>
    <cellStyle name="Normal 140 3 3 2 2 2" xfId="13398"/>
    <cellStyle name="Normal 140 3 3 2 2 2 2" xfId="29780"/>
    <cellStyle name="Normal 140 3 3 2 2 3" xfId="17039"/>
    <cellStyle name="Normal 140 3 3 2 2 3 2" xfId="33417"/>
    <cellStyle name="Normal 140 3 3 2 2 4" xfId="9759"/>
    <cellStyle name="Normal 140 3 3 2 2 4 2" xfId="26143"/>
    <cellStyle name="Normal 140 3 3 2 2 5" xfId="20690"/>
    <cellStyle name="Normal 140 3 3 2 3" xfId="7938"/>
    <cellStyle name="Normal 140 3 3 2 3 2" xfId="24322"/>
    <cellStyle name="Normal 140 3 3 2 4" xfId="11577"/>
    <cellStyle name="Normal 140 3 3 2 4 2" xfId="27959"/>
    <cellStyle name="Normal 140 3 3 2 5" xfId="15218"/>
    <cellStyle name="Normal 140 3 3 2 5 2" xfId="31596"/>
    <cellStyle name="Normal 140 3 3 2 6" xfId="6098"/>
    <cellStyle name="Normal 140 3 3 2 6 2" xfId="22507"/>
    <cellStyle name="Normal 140 3 3 2 7" xfId="18869"/>
    <cellStyle name="Normal 140 3 3 2 8" xfId="35236"/>
    <cellStyle name="Normal 140 3 3 3" xfId="3335"/>
    <cellStyle name="Normal 140 3 3 3 2" xfId="12490"/>
    <cellStyle name="Normal 140 3 3 3 2 2" xfId="28872"/>
    <cellStyle name="Normal 140 3 3 3 3" xfId="16131"/>
    <cellStyle name="Normal 140 3 3 3 3 2" xfId="32509"/>
    <cellStyle name="Normal 140 3 3 3 4" xfId="8851"/>
    <cellStyle name="Normal 140 3 3 3 4 2" xfId="25235"/>
    <cellStyle name="Normal 140 3 3 3 5" xfId="19782"/>
    <cellStyle name="Normal 140 3 3 4" xfId="7030"/>
    <cellStyle name="Normal 140 3 3 4 2" xfId="23414"/>
    <cellStyle name="Normal 140 3 3 5" xfId="10669"/>
    <cellStyle name="Normal 140 3 3 5 2" xfId="27051"/>
    <cellStyle name="Normal 140 3 3 6" xfId="14310"/>
    <cellStyle name="Normal 140 3 3 6 2" xfId="30688"/>
    <cellStyle name="Normal 140 3 3 7" xfId="5190"/>
    <cellStyle name="Normal 140 3 3 7 2" xfId="21599"/>
    <cellStyle name="Normal 140 3 3 8" xfId="17961"/>
    <cellStyle name="Normal 140 3 3 9" xfId="34328"/>
    <cellStyle name="Normal 140 3 4" xfId="1861"/>
    <cellStyle name="Normal 140 3 4 2" xfId="3684"/>
    <cellStyle name="Normal 140 3 4 2 2" xfId="12839"/>
    <cellStyle name="Normal 140 3 4 2 2 2" xfId="29221"/>
    <cellStyle name="Normal 140 3 4 2 3" xfId="16480"/>
    <cellStyle name="Normal 140 3 4 2 3 2" xfId="32858"/>
    <cellStyle name="Normal 140 3 4 2 4" xfId="9200"/>
    <cellStyle name="Normal 140 3 4 2 4 2" xfId="25584"/>
    <cellStyle name="Normal 140 3 4 2 5" xfId="20131"/>
    <cellStyle name="Normal 140 3 4 3" xfId="7379"/>
    <cellStyle name="Normal 140 3 4 3 2" xfId="23763"/>
    <cellStyle name="Normal 140 3 4 4" xfId="11018"/>
    <cellStyle name="Normal 140 3 4 4 2" xfId="27400"/>
    <cellStyle name="Normal 140 3 4 5" xfId="14659"/>
    <cellStyle name="Normal 140 3 4 5 2" xfId="31037"/>
    <cellStyle name="Normal 140 3 4 6" xfId="5539"/>
    <cellStyle name="Normal 140 3 4 6 2" xfId="21948"/>
    <cellStyle name="Normal 140 3 4 7" xfId="18310"/>
    <cellStyle name="Normal 140 3 4 8" xfId="34677"/>
    <cellStyle name="Normal 140 3 5" xfId="2725"/>
    <cellStyle name="Normal 140 3 5 2" xfId="11882"/>
    <cellStyle name="Normal 140 3 5 2 2" xfId="28264"/>
    <cellStyle name="Normal 140 3 5 3" xfId="15523"/>
    <cellStyle name="Normal 140 3 5 3 2" xfId="31901"/>
    <cellStyle name="Normal 140 3 5 4" xfId="8243"/>
    <cellStyle name="Normal 140 3 5 4 2" xfId="24627"/>
    <cellStyle name="Normal 140 3 5 5" xfId="19174"/>
    <cellStyle name="Normal 140 3 6" xfId="6471"/>
    <cellStyle name="Normal 140 3 6 2" xfId="22855"/>
    <cellStyle name="Normal 140 3 7" xfId="10110"/>
    <cellStyle name="Normal 140 3 7 2" xfId="26492"/>
    <cellStyle name="Normal 140 3 8" xfId="13751"/>
    <cellStyle name="Normal 140 3 8 2" xfId="30129"/>
    <cellStyle name="Normal 140 3 9" xfId="4631"/>
    <cellStyle name="Normal 140 3 9 2" xfId="21040"/>
    <cellStyle name="Normal 140 4" xfId="1192"/>
    <cellStyle name="Normal 140 4 2" xfId="2106"/>
    <cellStyle name="Normal 140 4 2 2" xfId="3929"/>
    <cellStyle name="Normal 140 4 2 2 2" xfId="13084"/>
    <cellStyle name="Normal 140 4 2 2 2 2" xfId="29466"/>
    <cellStyle name="Normal 140 4 2 2 3" xfId="16725"/>
    <cellStyle name="Normal 140 4 2 2 3 2" xfId="33103"/>
    <cellStyle name="Normal 140 4 2 2 4" xfId="9445"/>
    <cellStyle name="Normal 140 4 2 2 4 2" xfId="25829"/>
    <cellStyle name="Normal 140 4 2 2 5" xfId="20376"/>
    <cellStyle name="Normal 140 4 2 3" xfId="7624"/>
    <cellStyle name="Normal 140 4 2 3 2" xfId="24008"/>
    <cellStyle name="Normal 140 4 2 4" xfId="11263"/>
    <cellStyle name="Normal 140 4 2 4 2" xfId="27645"/>
    <cellStyle name="Normal 140 4 2 5" xfId="14904"/>
    <cellStyle name="Normal 140 4 2 5 2" xfId="31282"/>
    <cellStyle name="Normal 140 4 2 6" xfId="5784"/>
    <cellStyle name="Normal 140 4 2 6 2" xfId="22193"/>
    <cellStyle name="Normal 140 4 2 7" xfId="18555"/>
    <cellStyle name="Normal 140 4 2 8" xfId="34922"/>
    <cellStyle name="Normal 140 4 3" xfId="3021"/>
    <cellStyle name="Normal 140 4 3 2" xfId="12176"/>
    <cellStyle name="Normal 140 4 3 2 2" xfId="28558"/>
    <cellStyle name="Normal 140 4 3 3" xfId="15817"/>
    <cellStyle name="Normal 140 4 3 3 2" xfId="32195"/>
    <cellStyle name="Normal 140 4 3 4" xfId="8537"/>
    <cellStyle name="Normal 140 4 3 4 2" xfId="24921"/>
    <cellStyle name="Normal 140 4 3 5" xfId="19468"/>
    <cellStyle name="Normal 140 4 4" xfId="6716"/>
    <cellStyle name="Normal 140 4 4 2" xfId="23100"/>
    <cellStyle name="Normal 140 4 5" xfId="10355"/>
    <cellStyle name="Normal 140 4 5 2" xfId="26737"/>
    <cellStyle name="Normal 140 4 6" xfId="13996"/>
    <cellStyle name="Normal 140 4 6 2" xfId="30374"/>
    <cellStyle name="Normal 140 4 7" xfId="4876"/>
    <cellStyle name="Normal 140 4 7 2" xfId="21285"/>
    <cellStyle name="Normal 140 4 8" xfId="17647"/>
    <cellStyle name="Normal 140 4 9" xfId="34014"/>
    <cellStyle name="Normal 140 5" xfId="1503"/>
    <cellStyle name="Normal 140 5 2" xfId="2417"/>
    <cellStyle name="Normal 140 5 2 2" xfId="4240"/>
    <cellStyle name="Normal 140 5 2 2 2" xfId="13395"/>
    <cellStyle name="Normal 140 5 2 2 2 2" xfId="29777"/>
    <cellStyle name="Normal 140 5 2 2 3" xfId="17036"/>
    <cellStyle name="Normal 140 5 2 2 3 2" xfId="33414"/>
    <cellStyle name="Normal 140 5 2 2 4" xfId="9756"/>
    <cellStyle name="Normal 140 5 2 2 4 2" xfId="26140"/>
    <cellStyle name="Normal 140 5 2 2 5" xfId="20687"/>
    <cellStyle name="Normal 140 5 2 3" xfId="7935"/>
    <cellStyle name="Normal 140 5 2 3 2" xfId="24319"/>
    <cellStyle name="Normal 140 5 2 4" xfId="11574"/>
    <cellStyle name="Normal 140 5 2 4 2" xfId="27956"/>
    <cellStyle name="Normal 140 5 2 5" xfId="15215"/>
    <cellStyle name="Normal 140 5 2 5 2" xfId="31593"/>
    <cellStyle name="Normal 140 5 2 6" xfId="6095"/>
    <cellStyle name="Normal 140 5 2 6 2" xfId="22504"/>
    <cellStyle name="Normal 140 5 2 7" xfId="18866"/>
    <cellStyle name="Normal 140 5 2 8" xfId="35233"/>
    <cellStyle name="Normal 140 5 3" xfId="3332"/>
    <cellStyle name="Normal 140 5 3 2" xfId="12487"/>
    <cellStyle name="Normal 140 5 3 2 2" xfId="28869"/>
    <cellStyle name="Normal 140 5 3 3" xfId="16128"/>
    <cellStyle name="Normal 140 5 3 3 2" xfId="32506"/>
    <cellStyle name="Normal 140 5 3 4" xfId="8848"/>
    <cellStyle name="Normal 140 5 3 4 2" xfId="25232"/>
    <cellStyle name="Normal 140 5 3 5" xfId="19779"/>
    <cellStyle name="Normal 140 5 4" xfId="7027"/>
    <cellStyle name="Normal 140 5 4 2" xfId="23411"/>
    <cellStyle name="Normal 140 5 5" xfId="10666"/>
    <cellStyle name="Normal 140 5 5 2" xfId="27048"/>
    <cellStyle name="Normal 140 5 6" xfId="14307"/>
    <cellStyle name="Normal 140 5 6 2" xfId="30685"/>
    <cellStyle name="Normal 140 5 7" xfId="5187"/>
    <cellStyle name="Normal 140 5 7 2" xfId="21596"/>
    <cellStyle name="Normal 140 5 8" xfId="17958"/>
    <cellStyle name="Normal 140 5 9" xfId="34325"/>
    <cellStyle name="Normal 140 6" xfId="1714"/>
    <cellStyle name="Normal 140 6 2" xfId="3537"/>
    <cellStyle name="Normal 140 6 2 2" xfId="12692"/>
    <cellStyle name="Normal 140 6 2 2 2" xfId="29074"/>
    <cellStyle name="Normal 140 6 2 3" xfId="16333"/>
    <cellStyle name="Normal 140 6 2 3 2" xfId="32711"/>
    <cellStyle name="Normal 140 6 2 4" xfId="9053"/>
    <cellStyle name="Normal 140 6 2 4 2" xfId="25437"/>
    <cellStyle name="Normal 140 6 2 5" xfId="19984"/>
    <cellStyle name="Normal 140 6 3" xfId="7232"/>
    <cellStyle name="Normal 140 6 3 2" xfId="23616"/>
    <cellStyle name="Normal 140 6 4" xfId="10871"/>
    <cellStyle name="Normal 140 6 4 2" xfId="27253"/>
    <cellStyle name="Normal 140 6 5" xfId="14512"/>
    <cellStyle name="Normal 140 6 5 2" xfId="30890"/>
    <cellStyle name="Normal 140 6 6" xfId="5392"/>
    <cellStyle name="Normal 140 6 6 2" xfId="21801"/>
    <cellStyle name="Normal 140 6 7" xfId="18163"/>
    <cellStyle name="Normal 140 6 8" xfId="34530"/>
    <cellStyle name="Normal 140 7" xfId="2722"/>
    <cellStyle name="Normal 140 7 2" xfId="11879"/>
    <cellStyle name="Normal 140 7 2 2" xfId="28261"/>
    <cellStyle name="Normal 140 7 3" xfId="15520"/>
    <cellStyle name="Normal 140 7 3 2" xfId="31898"/>
    <cellStyle name="Normal 140 7 4" xfId="8240"/>
    <cellStyle name="Normal 140 7 4 2" xfId="24624"/>
    <cellStyle name="Normal 140 7 5" xfId="19171"/>
    <cellStyle name="Normal 140 8" xfId="6324"/>
    <cellStyle name="Normal 140 8 2" xfId="22708"/>
    <cellStyle name="Normal 140 9" xfId="9963"/>
    <cellStyle name="Normal 140 9 2" xfId="26345"/>
    <cellStyle name="Normal 141" xfId="777"/>
    <cellStyle name="Normal 142" xfId="689"/>
    <cellStyle name="Normal 142 10" xfId="4485"/>
    <cellStyle name="Normal 142 10 2" xfId="20894"/>
    <cellStyle name="Normal 142 11" xfId="17255"/>
    <cellStyle name="Normal 142 12" xfId="33721"/>
    <cellStyle name="Normal 142 2" xfId="945"/>
    <cellStyle name="Normal 142 2 10" xfId="17403"/>
    <cellStyle name="Normal 142 2 11" xfId="33722"/>
    <cellStyle name="Normal 142 2 2" xfId="1197"/>
    <cellStyle name="Normal 142 2 2 2" xfId="2111"/>
    <cellStyle name="Normal 142 2 2 2 2" xfId="3934"/>
    <cellStyle name="Normal 142 2 2 2 2 2" xfId="13089"/>
    <cellStyle name="Normal 142 2 2 2 2 2 2" xfId="29471"/>
    <cellStyle name="Normal 142 2 2 2 2 3" xfId="16730"/>
    <cellStyle name="Normal 142 2 2 2 2 3 2" xfId="33108"/>
    <cellStyle name="Normal 142 2 2 2 2 4" xfId="9450"/>
    <cellStyle name="Normal 142 2 2 2 2 4 2" xfId="25834"/>
    <cellStyle name="Normal 142 2 2 2 2 5" xfId="20381"/>
    <cellStyle name="Normal 142 2 2 2 3" xfId="7629"/>
    <cellStyle name="Normal 142 2 2 2 3 2" xfId="24013"/>
    <cellStyle name="Normal 142 2 2 2 4" xfId="11268"/>
    <cellStyle name="Normal 142 2 2 2 4 2" xfId="27650"/>
    <cellStyle name="Normal 142 2 2 2 5" xfId="14909"/>
    <cellStyle name="Normal 142 2 2 2 5 2" xfId="31287"/>
    <cellStyle name="Normal 142 2 2 2 6" xfId="5789"/>
    <cellStyle name="Normal 142 2 2 2 6 2" xfId="22198"/>
    <cellStyle name="Normal 142 2 2 2 7" xfId="18560"/>
    <cellStyle name="Normal 142 2 2 2 8" xfId="34927"/>
    <cellStyle name="Normal 142 2 2 3" xfId="3026"/>
    <cellStyle name="Normal 142 2 2 3 2" xfId="12181"/>
    <cellStyle name="Normal 142 2 2 3 2 2" xfId="28563"/>
    <cellStyle name="Normal 142 2 2 3 3" xfId="15822"/>
    <cellStyle name="Normal 142 2 2 3 3 2" xfId="32200"/>
    <cellStyle name="Normal 142 2 2 3 4" xfId="8542"/>
    <cellStyle name="Normal 142 2 2 3 4 2" xfId="24926"/>
    <cellStyle name="Normal 142 2 2 3 5" xfId="19473"/>
    <cellStyle name="Normal 142 2 2 4" xfId="6721"/>
    <cellStyle name="Normal 142 2 2 4 2" xfId="23105"/>
    <cellStyle name="Normal 142 2 2 5" xfId="10360"/>
    <cellStyle name="Normal 142 2 2 5 2" xfId="26742"/>
    <cellStyle name="Normal 142 2 2 6" xfId="14001"/>
    <cellStyle name="Normal 142 2 2 6 2" xfId="30379"/>
    <cellStyle name="Normal 142 2 2 7" xfId="4881"/>
    <cellStyle name="Normal 142 2 2 7 2" xfId="21290"/>
    <cellStyle name="Normal 142 2 2 8" xfId="17652"/>
    <cellStyle name="Normal 142 2 2 9" xfId="34019"/>
    <cellStyle name="Normal 142 2 3" xfId="1508"/>
    <cellStyle name="Normal 142 2 3 2" xfId="2422"/>
    <cellStyle name="Normal 142 2 3 2 2" xfId="4245"/>
    <cellStyle name="Normal 142 2 3 2 2 2" xfId="13400"/>
    <cellStyle name="Normal 142 2 3 2 2 2 2" xfId="29782"/>
    <cellStyle name="Normal 142 2 3 2 2 3" xfId="17041"/>
    <cellStyle name="Normal 142 2 3 2 2 3 2" xfId="33419"/>
    <cellStyle name="Normal 142 2 3 2 2 4" xfId="9761"/>
    <cellStyle name="Normal 142 2 3 2 2 4 2" xfId="26145"/>
    <cellStyle name="Normal 142 2 3 2 2 5" xfId="20692"/>
    <cellStyle name="Normal 142 2 3 2 3" xfId="7940"/>
    <cellStyle name="Normal 142 2 3 2 3 2" xfId="24324"/>
    <cellStyle name="Normal 142 2 3 2 4" xfId="11579"/>
    <cellStyle name="Normal 142 2 3 2 4 2" xfId="27961"/>
    <cellStyle name="Normal 142 2 3 2 5" xfId="15220"/>
    <cellStyle name="Normal 142 2 3 2 5 2" xfId="31598"/>
    <cellStyle name="Normal 142 2 3 2 6" xfId="6100"/>
    <cellStyle name="Normal 142 2 3 2 6 2" xfId="22509"/>
    <cellStyle name="Normal 142 2 3 2 7" xfId="18871"/>
    <cellStyle name="Normal 142 2 3 2 8" xfId="35238"/>
    <cellStyle name="Normal 142 2 3 3" xfId="3337"/>
    <cellStyle name="Normal 142 2 3 3 2" xfId="12492"/>
    <cellStyle name="Normal 142 2 3 3 2 2" xfId="28874"/>
    <cellStyle name="Normal 142 2 3 3 3" xfId="16133"/>
    <cellStyle name="Normal 142 2 3 3 3 2" xfId="32511"/>
    <cellStyle name="Normal 142 2 3 3 4" xfId="8853"/>
    <cellStyle name="Normal 142 2 3 3 4 2" xfId="25237"/>
    <cellStyle name="Normal 142 2 3 3 5" xfId="19784"/>
    <cellStyle name="Normal 142 2 3 4" xfId="7032"/>
    <cellStyle name="Normal 142 2 3 4 2" xfId="23416"/>
    <cellStyle name="Normal 142 2 3 5" xfId="10671"/>
    <cellStyle name="Normal 142 2 3 5 2" xfId="27053"/>
    <cellStyle name="Normal 142 2 3 6" xfId="14312"/>
    <cellStyle name="Normal 142 2 3 6 2" xfId="30690"/>
    <cellStyle name="Normal 142 2 3 7" xfId="5192"/>
    <cellStyle name="Normal 142 2 3 7 2" xfId="21601"/>
    <cellStyle name="Normal 142 2 3 8" xfId="17963"/>
    <cellStyle name="Normal 142 2 3 9" xfId="34330"/>
    <cellStyle name="Normal 142 2 4" xfId="1862"/>
    <cellStyle name="Normal 142 2 4 2" xfId="3685"/>
    <cellStyle name="Normal 142 2 4 2 2" xfId="12840"/>
    <cellStyle name="Normal 142 2 4 2 2 2" xfId="29222"/>
    <cellStyle name="Normal 142 2 4 2 3" xfId="16481"/>
    <cellStyle name="Normal 142 2 4 2 3 2" xfId="32859"/>
    <cellStyle name="Normal 142 2 4 2 4" xfId="9201"/>
    <cellStyle name="Normal 142 2 4 2 4 2" xfId="25585"/>
    <cellStyle name="Normal 142 2 4 2 5" xfId="20132"/>
    <cellStyle name="Normal 142 2 4 3" xfId="7380"/>
    <cellStyle name="Normal 142 2 4 3 2" xfId="23764"/>
    <cellStyle name="Normal 142 2 4 4" xfId="11019"/>
    <cellStyle name="Normal 142 2 4 4 2" xfId="27401"/>
    <cellStyle name="Normal 142 2 4 5" xfId="14660"/>
    <cellStyle name="Normal 142 2 4 5 2" xfId="31038"/>
    <cellStyle name="Normal 142 2 4 6" xfId="5540"/>
    <cellStyle name="Normal 142 2 4 6 2" xfId="21949"/>
    <cellStyle name="Normal 142 2 4 7" xfId="18311"/>
    <cellStyle name="Normal 142 2 4 8" xfId="34678"/>
    <cellStyle name="Normal 142 2 5" xfId="2727"/>
    <cellStyle name="Normal 142 2 5 2" xfId="11884"/>
    <cellStyle name="Normal 142 2 5 2 2" xfId="28266"/>
    <cellStyle name="Normal 142 2 5 3" xfId="15525"/>
    <cellStyle name="Normal 142 2 5 3 2" xfId="31903"/>
    <cellStyle name="Normal 142 2 5 4" xfId="8245"/>
    <cellStyle name="Normal 142 2 5 4 2" xfId="24629"/>
    <cellStyle name="Normal 142 2 5 5" xfId="19176"/>
    <cellStyle name="Normal 142 2 6" xfId="6472"/>
    <cellStyle name="Normal 142 2 6 2" xfId="22856"/>
    <cellStyle name="Normal 142 2 7" xfId="10111"/>
    <cellStyle name="Normal 142 2 7 2" xfId="26493"/>
    <cellStyle name="Normal 142 2 8" xfId="13752"/>
    <cellStyle name="Normal 142 2 8 2" xfId="30130"/>
    <cellStyle name="Normal 142 2 9" xfId="4632"/>
    <cellStyle name="Normal 142 2 9 2" xfId="21041"/>
    <cellStyle name="Normal 142 3" xfId="1196"/>
    <cellStyle name="Normal 142 3 2" xfId="2110"/>
    <cellStyle name="Normal 142 3 2 2" xfId="3933"/>
    <cellStyle name="Normal 142 3 2 2 2" xfId="13088"/>
    <cellStyle name="Normal 142 3 2 2 2 2" xfId="29470"/>
    <cellStyle name="Normal 142 3 2 2 3" xfId="16729"/>
    <cellStyle name="Normal 142 3 2 2 3 2" xfId="33107"/>
    <cellStyle name="Normal 142 3 2 2 4" xfId="9449"/>
    <cellStyle name="Normal 142 3 2 2 4 2" xfId="25833"/>
    <cellStyle name="Normal 142 3 2 2 5" xfId="20380"/>
    <cellStyle name="Normal 142 3 2 3" xfId="7628"/>
    <cellStyle name="Normal 142 3 2 3 2" xfId="24012"/>
    <cellStyle name="Normal 142 3 2 4" xfId="11267"/>
    <cellStyle name="Normal 142 3 2 4 2" xfId="27649"/>
    <cellStyle name="Normal 142 3 2 5" xfId="14908"/>
    <cellStyle name="Normal 142 3 2 5 2" xfId="31286"/>
    <cellStyle name="Normal 142 3 2 6" xfId="5788"/>
    <cellStyle name="Normal 142 3 2 6 2" xfId="22197"/>
    <cellStyle name="Normal 142 3 2 7" xfId="18559"/>
    <cellStyle name="Normal 142 3 2 8" xfId="34926"/>
    <cellStyle name="Normal 142 3 3" xfId="3025"/>
    <cellStyle name="Normal 142 3 3 2" xfId="12180"/>
    <cellStyle name="Normal 142 3 3 2 2" xfId="28562"/>
    <cellStyle name="Normal 142 3 3 3" xfId="15821"/>
    <cellStyle name="Normal 142 3 3 3 2" xfId="32199"/>
    <cellStyle name="Normal 142 3 3 4" xfId="8541"/>
    <cellStyle name="Normal 142 3 3 4 2" xfId="24925"/>
    <cellStyle name="Normal 142 3 3 5" xfId="19472"/>
    <cellStyle name="Normal 142 3 4" xfId="6720"/>
    <cellStyle name="Normal 142 3 4 2" xfId="23104"/>
    <cellStyle name="Normal 142 3 5" xfId="10359"/>
    <cellStyle name="Normal 142 3 5 2" xfId="26741"/>
    <cellStyle name="Normal 142 3 6" xfId="14000"/>
    <cellStyle name="Normal 142 3 6 2" xfId="30378"/>
    <cellStyle name="Normal 142 3 7" xfId="4880"/>
    <cellStyle name="Normal 142 3 7 2" xfId="21289"/>
    <cellStyle name="Normal 142 3 8" xfId="17651"/>
    <cellStyle name="Normal 142 3 9" xfId="34018"/>
    <cellStyle name="Normal 142 4" xfId="1507"/>
    <cellStyle name="Normal 142 4 2" xfId="2421"/>
    <cellStyle name="Normal 142 4 2 2" xfId="4244"/>
    <cellStyle name="Normal 142 4 2 2 2" xfId="13399"/>
    <cellStyle name="Normal 142 4 2 2 2 2" xfId="29781"/>
    <cellStyle name="Normal 142 4 2 2 3" xfId="17040"/>
    <cellStyle name="Normal 142 4 2 2 3 2" xfId="33418"/>
    <cellStyle name="Normal 142 4 2 2 4" xfId="9760"/>
    <cellStyle name="Normal 142 4 2 2 4 2" xfId="26144"/>
    <cellStyle name="Normal 142 4 2 2 5" xfId="20691"/>
    <cellStyle name="Normal 142 4 2 3" xfId="7939"/>
    <cellStyle name="Normal 142 4 2 3 2" xfId="24323"/>
    <cellStyle name="Normal 142 4 2 4" xfId="11578"/>
    <cellStyle name="Normal 142 4 2 4 2" xfId="27960"/>
    <cellStyle name="Normal 142 4 2 5" xfId="15219"/>
    <cellStyle name="Normal 142 4 2 5 2" xfId="31597"/>
    <cellStyle name="Normal 142 4 2 6" xfId="6099"/>
    <cellStyle name="Normal 142 4 2 6 2" xfId="22508"/>
    <cellStyle name="Normal 142 4 2 7" xfId="18870"/>
    <cellStyle name="Normal 142 4 2 8" xfId="35237"/>
    <cellStyle name="Normal 142 4 3" xfId="3336"/>
    <cellStyle name="Normal 142 4 3 2" xfId="12491"/>
    <cellStyle name="Normal 142 4 3 2 2" xfId="28873"/>
    <cellStyle name="Normal 142 4 3 3" xfId="16132"/>
    <cellStyle name="Normal 142 4 3 3 2" xfId="32510"/>
    <cellStyle name="Normal 142 4 3 4" xfId="8852"/>
    <cellStyle name="Normal 142 4 3 4 2" xfId="25236"/>
    <cellStyle name="Normal 142 4 3 5" xfId="19783"/>
    <cellStyle name="Normal 142 4 4" xfId="7031"/>
    <cellStyle name="Normal 142 4 4 2" xfId="23415"/>
    <cellStyle name="Normal 142 4 5" xfId="10670"/>
    <cellStyle name="Normal 142 4 5 2" xfId="27052"/>
    <cellStyle name="Normal 142 4 6" xfId="14311"/>
    <cellStyle name="Normal 142 4 6 2" xfId="30689"/>
    <cellStyle name="Normal 142 4 7" xfId="5191"/>
    <cellStyle name="Normal 142 4 7 2" xfId="21600"/>
    <cellStyle name="Normal 142 4 8" xfId="17962"/>
    <cellStyle name="Normal 142 4 9" xfId="34329"/>
    <cellStyle name="Normal 142 5" xfId="1715"/>
    <cellStyle name="Normal 142 5 2" xfId="3538"/>
    <cellStyle name="Normal 142 5 2 2" xfId="12693"/>
    <cellStyle name="Normal 142 5 2 2 2" xfId="29075"/>
    <cellStyle name="Normal 142 5 2 3" xfId="16334"/>
    <cellStyle name="Normal 142 5 2 3 2" xfId="32712"/>
    <cellStyle name="Normal 142 5 2 4" xfId="9054"/>
    <cellStyle name="Normal 142 5 2 4 2" xfId="25438"/>
    <cellStyle name="Normal 142 5 2 5" xfId="19985"/>
    <cellStyle name="Normal 142 5 3" xfId="7233"/>
    <cellStyle name="Normal 142 5 3 2" xfId="23617"/>
    <cellStyle name="Normal 142 5 4" xfId="10872"/>
    <cellStyle name="Normal 142 5 4 2" xfId="27254"/>
    <cellStyle name="Normal 142 5 5" xfId="14513"/>
    <cellStyle name="Normal 142 5 5 2" xfId="30891"/>
    <cellStyle name="Normal 142 5 6" xfId="5393"/>
    <cellStyle name="Normal 142 5 6 2" xfId="21802"/>
    <cellStyle name="Normal 142 5 7" xfId="18164"/>
    <cellStyle name="Normal 142 5 8" xfId="34531"/>
    <cellStyle name="Normal 142 6" xfId="2726"/>
    <cellStyle name="Normal 142 6 2" xfId="11883"/>
    <cellStyle name="Normal 142 6 2 2" xfId="28265"/>
    <cellStyle name="Normal 142 6 3" xfId="15524"/>
    <cellStyle name="Normal 142 6 3 2" xfId="31902"/>
    <cellStyle name="Normal 142 6 4" xfId="8244"/>
    <cellStyle name="Normal 142 6 4 2" xfId="24628"/>
    <cellStyle name="Normal 142 6 5" xfId="19175"/>
    <cellStyle name="Normal 142 7" xfId="6325"/>
    <cellStyle name="Normal 142 7 2" xfId="22709"/>
    <cellStyle name="Normal 142 8" xfId="9964"/>
    <cellStyle name="Normal 142 8 2" xfId="26346"/>
    <cellStyle name="Normal 142 9" xfId="13605"/>
    <cellStyle name="Normal 142 9 2" xfId="29983"/>
    <cellStyle name="Normal 143" xfId="773"/>
    <cellStyle name="Normal 143 10" xfId="4489"/>
    <cellStyle name="Normal 143 10 2" xfId="20898"/>
    <cellStyle name="Normal 143 11" xfId="17260"/>
    <cellStyle name="Normal 143 12" xfId="33723"/>
    <cellStyle name="Normal 143 2" xfId="949"/>
    <cellStyle name="Normal 143 2 10" xfId="17407"/>
    <cellStyle name="Normal 143 2 11" xfId="33724"/>
    <cellStyle name="Normal 143 2 2" xfId="1199"/>
    <cellStyle name="Normal 143 2 2 2" xfId="2113"/>
    <cellStyle name="Normal 143 2 2 2 2" xfId="3936"/>
    <cellStyle name="Normal 143 2 2 2 2 2" xfId="13091"/>
    <cellStyle name="Normal 143 2 2 2 2 2 2" xfId="29473"/>
    <cellStyle name="Normal 143 2 2 2 2 3" xfId="16732"/>
    <cellStyle name="Normal 143 2 2 2 2 3 2" xfId="33110"/>
    <cellStyle name="Normal 143 2 2 2 2 4" xfId="9452"/>
    <cellStyle name="Normal 143 2 2 2 2 4 2" xfId="25836"/>
    <cellStyle name="Normal 143 2 2 2 2 5" xfId="20383"/>
    <cellStyle name="Normal 143 2 2 2 3" xfId="7631"/>
    <cellStyle name="Normal 143 2 2 2 3 2" xfId="24015"/>
    <cellStyle name="Normal 143 2 2 2 4" xfId="11270"/>
    <cellStyle name="Normal 143 2 2 2 4 2" xfId="27652"/>
    <cellStyle name="Normal 143 2 2 2 5" xfId="14911"/>
    <cellStyle name="Normal 143 2 2 2 5 2" xfId="31289"/>
    <cellStyle name="Normal 143 2 2 2 6" xfId="5791"/>
    <cellStyle name="Normal 143 2 2 2 6 2" xfId="22200"/>
    <cellStyle name="Normal 143 2 2 2 7" xfId="18562"/>
    <cellStyle name="Normal 143 2 2 2 8" xfId="34929"/>
    <cellStyle name="Normal 143 2 2 3" xfId="3028"/>
    <cellStyle name="Normal 143 2 2 3 2" xfId="12183"/>
    <cellStyle name="Normal 143 2 2 3 2 2" xfId="28565"/>
    <cellStyle name="Normal 143 2 2 3 3" xfId="15824"/>
    <cellStyle name="Normal 143 2 2 3 3 2" xfId="32202"/>
    <cellStyle name="Normal 143 2 2 3 4" xfId="8544"/>
    <cellStyle name="Normal 143 2 2 3 4 2" xfId="24928"/>
    <cellStyle name="Normal 143 2 2 3 5" xfId="19475"/>
    <cellStyle name="Normal 143 2 2 4" xfId="6723"/>
    <cellStyle name="Normal 143 2 2 4 2" xfId="23107"/>
    <cellStyle name="Normal 143 2 2 5" xfId="10362"/>
    <cellStyle name="Normal 143 2 2 5 2" xfId="26744"/>
    <cellStyle name="Normal 143 2 2 6" xfId="14003"/>
    <cellStyle name="Normal 143 2 2 6 2" xfId="30381"/>
    <cellStyle name="Normal 143 2 2 7" xfId="4883"/>
    <cellStyle name="Normal 143 2 2 7 2" xfId="21292"/>
    <cellStyle name="Normal 143 2 2 8" xfId="17654"/>
    <cellStyle name="Normal 143 2 2 9" xfId="34021"/>
    <cellStyle name="Normal 143 2 3" xfId="1510"/>
    <cellStyle name="Normal 143 2 3 2" xfId="2424"/>
    <cellStyle name="Normal 143 2 3 2 2" xfId="4247"/>
    <cellStyle name="Normal 143 2 3 2 2 2" xfId="13402"/>
    <cellStyle name="Normal 143 2 3 2 2 2 2" xfId="29784"/>
    <cellStyle name="Normal 143 2 3 2 2 3" xfId="17043"/>
    <cellStyle name="Normal 143 2 3 2 2 3 2" xfId="33421"/>
    <cellStyle name="Normal 143 2 3 2 2 4" xfId="9763"/>
    <cellStyle name="Normal 143 2 3 2 2 4 2" xfId="26147"/>
    <cellStyle name="Normal 143 2 3 2 2 5" xfId="20694"/>
    <cellStyle name="Normal 143 2 3 2 3" xfId="7942"/>
    <cellStyle name="Normal 143 2 3 2 3 2" xfId="24326"/>
    <cellStyle name="Normal 143 2 3 2 4" xfId="11581"/>
    <cellStyle name="Normal 143 2 3 2 4 2" xfId="27963"/>
    <cellStyle name="Normal 143 2 3 2 5" xfId="15222"/>
    <cellStyle name="Normal 143 2 3 2 5 2" xfId="31600"/>
    <cellStyle name="Normal 143 2 3 2 6" xfId="6102"/>
    <cellStyle name="Normal 143 2 3 2 6 2" xfId="22511"/>
    <cellStyle name="Normal 143 2 3 2 7" xfId="18873"/>
    <cellStyle name="Normal 143 2 3 2 8" xfId="35240"/>
    <cellStyle name="Normal 143 2 3 3" xfId="3339"/>
    <cellStyle name="Normal 143 2 3 3 2" xfId="12494"/>
    <cellStyle name="Normal 143 2 3 3 2 2" xfId="28876"/>
    <cellStyle name="Normal 143 2 3 3 3" xfId="16135"/>
    <cellStyle name="Normal 143 2 3 3 3 2" xfId="32513"/>
    <cellStyle name="Normal 143 2 3 3 4" xfId="8855"/>
    <cellStyle name="Normal 143 2 3 3 4 2" xfId="25239"/>
    <cellStyle name="Normal 143 2 3 3 5" xfId="19786"/>
    <cellStyle name="Normal 143 2 3 4" xfId="7034"/>
    <cellStyle name="Normal 143 2 3 4 2" xfId="23418"/>
    <cellStyle name="Normal 143 2 3 5" xfId="10673"/>
    <cellStyle name="Normal 143 2 3 5 2" xfId="27055"/>
    <cellStyle name="Normal 143 2 3 6" xfId="14314"/>
    <cellStyle name="Normal 143 2 3 6 2" xfId="30692"/>
    <cellStyle name="Normal 143 2 3 7" xfId="5194"/>
    <cellStyle name="Normal 143 2 3 7 2" xfId="21603"/>
    <cellStyle name="Normal 143 2 3 8" xfId="17965"/>
    <cellStyle name="Normal 143 2 3 9" xfId="34332"/>
    <cellStyle name="Normal 143 2 4" xfId="1866"/>
    <cellStyle name="Normal 143 2 4 2" xfId="3689"/>
    <cellStyle name="Normal 143 2 4 2 2" xfId="12844"/>
    <cellStyle name="Normal 143 2 4 2 2 2" xfId="29226"/>
    <cellStyle name="Normal 143 2 4 2 3" xfId="16485"/>
    <cellStyle name="Normal 143 2 4 2 3 2" xfId="32863"/>
    <cellStyle name="Normal 143 2 4 2 4" xfId="9205"/>
    <cellStyle name="Normal 143 2 4 2 4 2" xfId="25589"/>
    <cellStyle name="Normal 143 2 4 2 5" xfId="20136"/>
    <cellStyle name="Normal 143 2 4 3" xfId="7384"/>
    <cellStyle name="Normal 143 2 4 3 2" xfId="23768"/>
    <cellStyle name="Normal 143 2 4 4" xfId="11023"/>
    <cellStyle name="Normal 143 2 4 4 2" xfId="27405"/>
    <cellStyle name="Normal 143 2 4 5" xfId="14664"/>
    <cellStyle name="Normal 143 2 4 5 2" xfId="31042"/>
    <cellStyle name="Normal 143 2 4 6" xfId="5544"/>
    <cellStyle name="Normal 143 2 4 6 2" xfId="21953"/>
    <cellStyle name="Normal 143 2 4 7" xfId="18315"/>
    <cellStyle name="Normal 143 2 4 8" xfId="34682"/>
    <cellStyle name="Normal 143 2 5" xfId="2729"/>
    <cellStyle name="Normal 143 2 5 2" xfId="11886"/>
    <cellStyle name="Normal 143 2 5 2 2" xfId="28268"/>
    <cellStyle name="Normal 143 2 5 3" xfId="15527"/>
    <cellStyle name="Normal 143 2 5 3 2" xfId="31905"/>
    <cellStyle name="Normal 143 2 5 4" xfId="8247"/>
    <cellStyle name="Normal 143 2 5 4 2" xfId="24631"/>
    <cellStyle name="Normal 143 2 5 5" xfId="19178"/>
    <cellStyle name="Normal 143 2 6" xfId="6476"/>
    <cellStyle name="Normal 143 2 6 2" xfId="22860"/>
    <cellStyle name="Normal 143 2 7" xfId="10115"/>
    <cellStyle name="Normal 143 2 7 2" xfId="26497"/>
    <cellStyle name="Normal 143 2 8" xfId="13756"/>
    <cellStyle name="Normal 143 2 8 2" xfId="30134"/>
    <cellStyle name="Normal 143 2 9" xfId="4636"/>
    <cellStyle name="Normal 143 2 9 2" xfId="21045"/>
    <cellStyle name="Normal 143 3" xfId="1198"/>
    <cellStyle name="Normal 143 3 2" xfId="2112"/>
    <cellStyle name="Normal 143 3 2 2" xfId="3935"/>
    <cellStyle name="Normal 143 3 2 2 2" xfId="13090"/>
    <cellStyle name="Normal 143 3 2 2 2 2" xfId="29472"/>
    <cellStyle name="Normal 143 3 2 2 3" xfId="16731"/>
    <cellStyle name="Normal 143 3 2 2 3 2" xfId="33109"/>
    <cellStyle name="Normal 143 3 2 2 4" xfId="9451"/>
    <cellStyle name="Normal 143 3 2 2 4 2" xfId="25835"/>
    <cellStyle name="Normal 143 3 2 2 5" xfId="20382"/>
    <cellStyle name="Normal 143 3 2 3" xfId="7630"/>
    <cellStyle name="Normal 143 3 2 3 2" xfId="24014"/>
    <cellStyle name="Normal 143 3 2 4" xfId="11269"/>
    <cellStyle name="Normal 143 3 2 4 2" xfId="27651"/>
    <cellStyle name="Normal 143 3 2 5" xfId="14910"/>
    <cellStyle name="Normal 143 3 2 5 2" xfId="31288"/>
    <cellStyle name="Normal 143 3 2 6" xfId="5790"/>
    <cellStyle name="Normal 143 3 2 6 2" xfId="22199"/>
    <cellStyle name="Normal 143 3 2 7" xfId="18561"/>
    <cellStyle name="Normal 143 3 2 8" xfId="34928"/>
    <cellStyle name="Normal 143 3 3" xfId="3027"/>
    <cellStyle name="Normal 143 3 3 2" xfId="12182"/>
    <cellStyle name="Normal 143 3 3 2 2" xfId="28564"/>
    <cellStyle name="Normal 143 3 3 3" xfId="15823"/>
    <cellStyle name="Normal 143 3 3 3 2" xfId="32201"/>
    <cellStyle name="Normal 143 3 3 4" xfId="8543"/>
    <cellStyle name="Normal 143 3 3 4 2" xfId="24927"/>
    <cellStyle name="Normal 143 3 3 5" xfId="19474"/>
    <cellStyle name="Normal 143 3 4" xfId="6722"/>
    <cellStyle name="Normal 143 3 4 2" xfId="23106"/>
    <cellStyle name="Normal 143 3 5" xfId="10361"/>
    <cellStyle name="Normal 143 3 5 2" xfId="26743"/>
    <cellStyle name="Normal 143 3 6" xfId="14002"/>
    <cellStyle name="Normal 143 3 6 2" xfId="30380"/>
    <cellStyle name="Normal 143 3 7" xfId="4882"/>
    <cellStyle name="Normal 143 3 7 2" xfId="21291"/>
    <cellStyle name="Normal 143 3 8" xfId="17653"/>
    <cellStyle name="Normal 143 3 9" xfId="34020"/>
    <cellStyle name="Normal 143 4" xfId="1509"/>
    <cellStyle name="Normal 143 4 2" xfId="2423"/>
    <cellStyle name="Normal 143 4 2 2" xfId="4246"/>
    <cellStyle name="Normal 143 4 2 2 2" xfId="13401"/>
    <cellStyle name="Normal 143 4 2 2 2 2" xfId="29783"/>
    <cellStyle name="Normal 143 4 2 2 3" xfId="17042"/>
    <cellStyle name="Normal 143 4 2 2 3 2" xfId="33420"/>
    <cellStyle name="Normal 143 4 2 2 4" xfId="9762"/>
    <cellStyle name="Normal 143 4 2 2 4 2" xfId="26146"/>
    <cellStyle name="Normal 143 4 2 2 5" xfId="20693"/>
    <cellStyle name="Normal 143 4 2 3" xfId="7941"/>
    <cellStyle name="Normal 143 4 2 3 2" xfId="24325"/>
    <cellStyle name="Normal 143 4 2 4" xfId="11580"/>
    <cellStyle name="Normal 143 4 2 4 2" xfId="27962"/>
    <cellStyle name="Normal 143 4 2 5" xfId="15221"/>
    <cellStyle name="Normal 143 4 2 5 2" xfId="31599"/>
    <cellStyle name="Normal 143 4 2 6" xfId="6101"/>
    <cellStyle name="Normal 143 4 2 6 2" xfId="22510"/>
    <cellStyle name="Normal 143 4 2 7" xfId="18872"/>
    <cellStyle name="Normal 143 4 2 8" xfId="35239"/>
    <cellStyle name="Normal 143 4 3" xfId="3338"/>
    <cellStyle name="Normal 143 4 3 2" xfId="12493"/>
    <cellStyle name="Normal 143 4 3 2 2" xfId="28875"/>
    <cellStyle name="Normal 143 4 3 3" xfId="16134"/>
    <cellStyle name="Normal 143 4 3 3 2" xfId="32512"/>
    <cellStyle name="Normal 143 4 3 4" xfId="8854"/>
    <cellStyle name="Normal 143 4 3 4 2" xfId="25238"/>
    <cellStyle name="Normal 143 4 3 5" xfId="19785"/>
    <cellStyle name="Normal 143 4 4" xfId="7033"/>
    <cellStyle name="Normal 143 4 4 2" xfId="23417"/>
    <cellStyle name="Normal 143 4 5" xfId="10672"/>
    <cellStyle name="Normal 143 4 5 2" xfId="27054"/>
    <cellStyle name="Normal 143 4 6" xfId="14313"/>
    <cellStyle name="Normal 143 4 6 2" xfId="30691"/>
    <cellStyle name="Normal 143 4 7" xfId="5193"/>
    <cellStyle name="Normal 143 4 7 2" xfId="21602"/>
    <cellStyle name="Normal 143 4 8" xfId="17964"/>
    <cellStyle name="Normal 143 4 9" xfId="34331"/>
    <cellStyle name="Normal 143 5" xfId="1719"/>
    <cellStyle name="Normal 143 5 2" xfId="3542"/>
    <cellStyle name="Normal 143 5 2 2" xfId="12697"/>
    <cellStyle name="Normal 143 5 2 2 2" xfId="29079"/>
    <cellStyle name="Normal 143 5 2 3" xfId="16338"/>
    <cellStyle name="Normal 143 5 2 3 2" xfId="32716"/>
    <cellStyle name="Normal 143 5 2 4" xfId="9058"/>
    <cellStyle name="Normal 143 5 2 4 2" xfId="25442"/>
    <cellStyle name="Normal 143 5 2 5" xfId="19989"/>
    <cellStyle name="Normal 143 5 3" xfId="7237"/>
    <cellStyle name="Normal 143 5 3 2" xfId="23621"/>
    <cellStyle name="Normal 143 5 4" xfId="10876"/>
    <cellStyle name="Normal 143 5 4 2" xfId="27258"/>
    <cellStyle name="Normal 143 5 5" xfId="14517"/>
    <cellStyle name="Normal 143 5 5 2" xfId="30895"/>
    <cellStyle name="Normal 143 5 6" xfId="5397"/>
    <cellStyle name="Normal 143 5 6 2" xfId="21806"/>
    <cellStyle name="Normal 143 5 7" xfId="18168"/>
    <cellStyle name="Normal 143 5 8" xfId="34535"/>
    <cellStyle name="Normal 143 6" xfId="2728"/>
    <cellStyle name="Normal 143 6 2" xfId="11885"/>
    <cellStyle name="Normal 143 6 2 2" xfId="28267"/>
    <cellStyle name="Normal 143 6 3" xfId="15526"/>
    <cellStyle name="Normal 143 6 3 2" xfId="31904"/>
    <cellStyle name="Normal 143 6 4" xfId="8246"/>
    <cellStyle name="Normal 143 6 4 2" xfId="24630"/>
    <cellStyle name="Normal 143 6 5" xfId="19177"/>
    <cellStyle name="Normal 143 7" xfId="6329"/>
    <cellStyle name="Normal 143 7 2" xfId="22713"/>
    <cellStyle name="Normal 143 8" xfId="9968"/>
    <cellStyle name="Normal 143 8 2" xfId="26350"/>
    <cellStyle name="Normal 143 9" xfId="13609"/>
    <cellStyle name="Normal 143 9 2" xfId="29987"/>
    <cellStyle name="Normal 144" xfId="866"/>
    <cellStyle name="Normal 144 10" xfId="4559"/>
    <cellStyle name="Normal 144 10 2" xfId="20968"/>
    <cellStyle name="Normal 144 11" xfId="17330"/>
    <cellStyle name="Normal 144 12" xfId="33725"/>
    <cellStyle name="Normal 144 2" xfId="1019"/>
    <cellStyle name="Normal 144 2 10" xfId="17477"/>
    <cellStyle name="Normal 144 2 11" xfId="33726"/>
    <cellStyle name="Normal 144 2 2" xfId="1201"/>
    <cellStyle name="Normal 144 2 2 2" xfId="2115"/>
    <cellStyle name="Normal 144 2 2 2 2" xfId="3938"/>
    <cellStyle name="Normal 144 2 2 2 2 2" xfId="13093"/>
    <cellStyle name="Normal 144 2 2 2 2 2 2" xfId="29475"/>
    <cellStyle name="Normal 144 2 2 2 2 3" xfId="16734"/>
    <cellStyle name="Normal 144 2 2 2 2 3 2" xfId="33112"/>
    <cellStyle name="Normal 144 2 2 2 2 4" xfId="9454"/>
    <cellStyle name="Normal 144 2 2 2 2 4 2" xfId="25838"/>
    <cellStyle name="Normal 144 2 2 2 2 5" xfId="20385"/>
    <cellStyle name="Normal 144 2 2 2 3" xfId="7633"/>
    <cellStyle name="Normal 144 2 2 2 3 2" xfId="24017"/>
    <cellStyle name="Normal 144 2 2 2 4" xfId="11272"/>
    <cellStyle name="Normal 144 2 2 2 4 2" xfId="27654"/>
    <cellStyle name="Normal 144 2 2 2 5" xfId="14913"/>
    <cellStyle name="Normal 144 2 2 2 5 2" xfId="31291"/>
    <cellStyle name="Normal 144 2 2 2 6" xfId="5793"/>
    <cellStyle name="Normal 144 2 2 2 6 2" xfId="22202"/>
    <cellStyle name="Normal 144 2 2 2 7" xfId="18564"/>
    <cellStyle name="Normal 144 2 2 2 8" xfId="34931"/>
    <cellStyle name="Normal 144 2 2 3" xfId="3030"/>
    <cellStyle name="Normal 144 2 2 3 2" xfId="12185"/>
    <cellStyle name="Normal 144 2 2 3 2 2" xfId="28567"/>
    <cellStyle name="Normal 144 2 2 3 3" xfId="15826"/>
    <cellStyle name="Normal 144 2 2 3 3 2" xfId="32204"/>
    <cellStyle name="Normal 144 2 2 3 4" xfId="8546"/>
    <cellStyle name="Normal 144 2 2 3 4 2" xfId="24930"/>
    <cellStyle name="Normal 144 2 2 3 5" xfId="19477"/>
    <cellStyle name="Normal 144 2 2 4" xfId="6725"/>
    <cellStyle name="Normal 144 2 2 4 2" xfId="23109"/>
    <cellStyle name="Normal 144 2 2 5" xfId="10364"/>
    <cellStyle name="Normal 144 2 2 5 2" xfId="26746"/>
    <cellStyle name="Normal 144 2 2 6" xfId="14005"/>
    <cellStyle name="Normal 144 2 2 6 2" xfId="30383"/>
    <cellStyle name="Normal 144 2 2 7" xfId="4885"/>
    <cellStyle name="Normal 144 2 2 7 2" xfId="21294"/>
    <cellStyle name="Normal 144 2 2 8" xfId="17656"/>
    <cellStyle name="Normal 144 2 2 9" xfId="34023"/>
    <cellStyle name="Normal 144 2 3" xfId="1512"/>
    <cellStyle name="Normal 144 2 3 2" xfId="2426"/>
    <cellStyle name="Normal 144 2 3 2 2" xfId="4249"/>
    <cellStyle name="Normal 144 2 3 2 2 2" xfId="13404"/>
    <cellStyle name="Normal 144 2 3 2 2 2 2" xfId="29786"/>
    <cellStyle name="Normal 144 2 3 2 2 3" xfId="17045"/>
    <cellStyle name="Normal 144 2 3 2 2 3 2" xfId="33423"/>
    <cellStyle name="Normal 144 2 3 2 2 4" xfId="9765"/>
    <cellStyle name="Normal 144 2 3 2 2 4 2" xfId="26149"/>
    <cellStyle name="Normal 144 2 3 2 2 5" xfId="20696"/>
    <cellStyle name="Normal 144 2 3 2 3" xfId="7944"/>
    <cellStyle name="Normal 144 2 3 2 3 2" xfId="24328"/>
    <cellStyle name="Normal 144 2 3 2 4" xfId="11583"/>
    <cellStyle name="Normal 144 2 3 2 4 2" xfId="27965"/>
    <cellStyle name="Normal 144 2 3 2 5" xfId="15224"/>
    <cellStyle name="Normal 144 2 3 2 5 2" xfId="31602"/>
    <cellStyle name="Normal 144 2 3 2 6" xfId="6104"/>
    <cellStyle name="Normal 144 2 3 2 6 2" xfId="22513"/>
    <cellStyle name="Normal 144 2 3 2 7" xfId="18875"/>
    <cellStyle name="Normal 144 2 3 2 8" xfId="35242"/>
    <cellStyle name="Normal 144 2 3 3" xfId="3341"/>
    <cellStyle name="Normal 144 2 3 3 2" xfId="12496"/>
    <cellStyle name="Normal 144 2 3 3 2 2" xfId="28878"/>
    <cellStyle name="Normal 144 2 3 3 3" xfId="16137"/>
    <cellStyle name="Normal 144 2 3 3 3 2" xfId="32515"/>
    <cellStyle name="Normal 144 2 3 3 4" xfId="8857"/>
    <cellStyle name="Normal 144 2 3 3 4 2" xfId="25241"/>
    <cellStyle name="Normal 144 2 3 3 5" xfId="19788"/>
    <cellStyle name="Normal 144 2 3 4" xfId="7036"/>
    <cellStyle name="Normal 144 2 3 4 2" xfId="23420"/>
    <cellStyle name="Normal 144 2 3 5" xfId="10675"/>
    <cellStyle name="Normal 144 2 3 5 2" xfId="27057"/>
    <cellStyle name="Normal 144 2 3 6" xfId="14316"/>
    <cellStyle name="Normal 144 2 3 6 2" xfId="30694"/>
    <cellStyle name="Normal 144 2 3 7" xfId="5196"/>
    <cellStyle name="Normal 144 2 3 7 2" xfId="21605"/>
    <cellStyle name="Normal 144 2 3 8" xfId="17967"/>
    <cellStyle name="Normal 144 2 3 9" xfId="34334"/>
    <cellStyle name="Normal 144 2 4" xfId="1936"/>
    <cellStyle name="Normal 144 2 4 2" xfId="3759"/>
    <cellStyle name="Normal 144 2 4 2 2" xfId="12914"/>
    <cellStyle name="Normal 144 2 4 2 2 2" xfId="29296"/>
    <cellStyle name="Normal 144 2 4 2 3" xfId="16555"/>
    <cellStyle name="Normal 144 2 4 2 3 2" xfId="32933"/>
    <cellStyle name="Normal 144 2 4 2 4" xfId="9275"/>
    <cellStyle name="Normal 144 2 4 2 4 2" xfId="25659"/>
    <cellStyle name="Normal 144 2 4 2 5" xfId="20206"/>
    <cellStyle name="Normal 144 2 4 3" xfId="7454"/>
    <cellStyle name="Normal 144 2 4 3 2" xfId="23838"/>
    <cellStyle name="Normal 144 2 4 4" xfId="11093"/>
    <cellStyle name="Normal 144 2 4 4 2" xfId="27475"/>
    <cellStyle name="Normal 144 2 4 5" xfId="14734"/>
    <cellStyle name="Normal 144 2 4 5 2" xfId="31112"/>
    <cellStyle name="Normal 144 2 4 6" xfId="5614"/>
    <cellStyle name="Normal 144 2 4 6 2" xfId="22023"/>
    <cellStyle name="Normal 144 2 4 7" xfId="18385"/>
    <cellStyle name="Normal 144 2 4 8" xfId="34752"/>
    <cellStyle name="Normal 144 2 5" xfId="2731"/>
    <cellStyle name="Normal 144 2 5 2" xfId="11888"/>
    <cellStyle name="Normal 144 2 5 2 2" xfId="28270"/>
    <cellStyle name="Normal 144 2 5 3" xfId="15529"/>
    <cellStyle name="Normal 144 2 5 3 2" xfId="31907"/>
    <cellStyle name="Normal 144 2 5 4" xfId="8249"/>
    <cellStyle name="Normal 144 2 5 4 2" xfId="24633"/>
    <cellStyle name="Normal 144 2 5 5" xfId="19180"/>
    <cellStyle name="Normal 144 2 6" xfId="6546"/>
    <cellStyle name="Normal 144 2 6 2" xfId="22930"/>
    <cellStyle name="Normal 144 2 7" xfId="10185"/>
    <cellStyle name="Normal 144 2 7 2" xfId="26567"/>
    <cellStyle name="Normal 144 2 8" xfId="13826"/>
    <cellStyle name="Normal 144 2 8 2" xfId="30204"/>
    <cellStyle name="Normal 144 2 9" xfId="4706"/>
    <cellStyle name="Normal 144 2 9 2" xfId="21115"/>
    <cellStyle name="Normal 144 3" xfId="1200"/>
    <cellStyle name="Normal 144 3 2" xfId="2114"/>
    <cellStyle name="Normal 144 3 2 2" xfId="3937"/>
    <cellStyle name="Normal 144 3 2 2 2" xfId="13092"/>
    <cellStyle name="Normal 144 3 2 2 2 2" xfId="29474"/>
    <cellStyle name="Normal 144 3 2 2 3" xfId="16733"/>
    <cellStyle name="Normal 144 3 2 2 3 2" xfId="33111"/>
    <cellStyle name="Normal 144 3 2 2 4" xfId="9453"/>
    <cellStyle name="Normal 144 3 2 2 4 2" xfId="25837"/>
    <cellStyle name="Normal 144 3 2 2 5" xfId="20384"/>
    <cellStyle name="Normal 144 3 2 3" xfId="7632"/>
    <cellStyle name="Normal 144 3 2 3 2" xfId="24016"/>
    <cellStyle name="Normal 144 3 2 4" xfId="11271"/>
    <cellStyle name="Normal 144 3 2 4 2" xfId="27653"/>
    <cellStyle name="Normal 144 3 2 5" xfId="14912"/>
    <cellStyle name="Normal 144 3 2 5 2" xfId="31290"/>
    <cellStyle name="Normal 144 3 2 6" xfId="5792"/>
    <cellStyle name="Normal 144 3 2 6 2" xfId="22201"/>
    <cellStyle name="Normal 144 3 2 7" xfId="18563"/>
    <cellStyle name="Normal 144 3 2 8" xfId="34930"/>
    <cellStyle name="Normal 144 3 3" xfId="3029"/>
    <cellStyle name="Normal 144 3 3 2" xfId="12184"/>
    <cellStyle name="Normal 144 3 3 2 2" xfId="28566"/>
    <cellStyle name="Normal 144 3 3 3" xfId="15825"/>
    <cellStyle name="Normal 144 3 3 3 2" xfId="32203"/>
    <cellStyle name="Normal 144 3 3 4" xfId="8545"/>
    <cellStyle name="Normal 144 3 3 4 2" xfId="24929"/>
    <cellStyle name="Normal 144 3 3 5" xfId="19476"/>
    <cellStyle name="Normal 144 3 4" xfId="6724"/>
    <cellStyle name="Normal 144 3 4 2" xfId="23108"/>
    <cellStyle name="Normal 144 3 5" xfId="10363"/>
    <cellStyle name="Normal 144 3 5 2" xfId="26745"/>
    <cellStyle name="Normal 144 3 6" xfId="14004"/>
    <cellStyle name="Normal 144 3 6 2" xfId="30382"/>
    <cellStyle name="Normal 144 3 7" xfId="4884"/>
    <cellStyle name="Normal 144 3 7 2" xfId="21293"/>
    <cellStyle name="Normal 144 3 8" xfId="17655"/>
    <cellStyle name="Normal 144 3 9" xfId="34022"/>
    <cellStyle name="Normal 144 4" xfId="1511"/>
    <cellStyle name="Normal 144 4 2" xfId="2425"/>
    <cellStyle name="Normal 144 4 2 2" xfId="4248"/>
    <cellStyle name="Normal 144 4 2 2 2" xfId="13403"/>
    <cellStyle name="Normal 144 4 2 2 2 2" xfId="29785"/>
    <cellStyle name="Normal 144 4 2 2 3" xfId="17044"/>
    <cellStyle name="Normal 144 4 2 2 3 2" xfId="33422"/>
    <cellStyle name="Normal 144 4 2 2 4" xfId="9764"/>
    <cellStyle name="Normal 144 4 2 2 4 2" xfId="26148"/>
    <cellStyle name="Normal 144 4 2 2 5" xfId="20695"/>
    <cellStyle name="Normal 144 4 2 3" xfId="7943"/>
    <cellStyle name="Normal 144 4 2 3 2" xfId="24327"/>
    <cellStyle name="Normal 144 4 2 4" xfId="11582"/>
    <cellStyle name="Normal 144 4 2 4 2" xfId="27964"/>
    <cellStyle name="Normal 144 4 2 5" xfId="15223"/>
    <cellStyle name="Normal 144 4 2 5 2" xfId="31601"/>
    <cellStyle name="Normal 144 4 2 6" xfId="6103"/>
    <cellStyle name="Normal 144 4 2 6 2" xfId="22512"/>
    <cellStyle name="Normal 144 4 2 7" xfId="18874"/>
    <cellStyle name="Normal 144 4 2 8" xfId="35241"/>
    <cellStyle name="Normal 144 4 3" xfId="3340"/>
    <cellStyle name="Normal 144 4 3 2" xfId="12495"/>
    <cellStyle name="Normal 144 4 3 2 2" xfId="28877"/>
    <cellStyle name="Normal 144 4 3 3" xfId="16136"/>
    <cellStyle name="Normal 144 4 3 3 2" xfId="32514"/>
    <cellStyle name="Normal 144 4 3 4" xfId="8856"/>
    <cellStyle name="Normal 144 4 3 4 2" xfId="25240"/>
    <cellStyle name="Normal 144 4 3 5" xfId="19787"/>
    <cellStyle name="Normal 144 4 4" xfId="7035"/>
    <cellStyle name="Normal 144 4 4 2" xfId="23419"/>
    <cellStyle name="Normal 144 4 5" xfId="10674"/>
    <cellStyle name="Normal 144 4 5 2" xfId="27056"/>
    <cellStyle name="Normal 144 4 6" xfId="14315"/>
    <cellStyle name="Normal 144 4 6 2" xfId="30693"/>
    <cellStyle name="Normal 144 4 7" xfId="5195"/>
    <cellStyle name="Normal 144 4 7 2" xfId="21604"/>
    <cellStyle name="Normal 144 4 8" xfId="17966"/>
    <cellStyle name="Normal 144 4 9" xfId="34333"/>
    <cellStyle name="Normal 144 5" xfId="1789"/>
    <cellStyle name="Normal 144 5 2" xfId="3612"/>
    <cellStyle name="Normal 144 5 2 2" xfId="12767"/>
    <cellStyle name="Normal 144 5 2 2 2" xfId="29149"/>
    <cellStyle name="Normal 144 5 2 3" xfId="16408"/>
    <cellStyle name="Normal 144 5 2 3 2" xfId="32786"/>
    <cellStyle name="Normal 144 5 2 4" xfId="9128"/>
    <cellStyle name="Normal 144 5 2 4 2" xfId="25512"/>
    <cellStyle name="Normal 144 5 2 5" xfId="20059"/>
    <cellStyle name="Normal 144 5 3" xfId="7307"/>
    <cellStyle name="Normal 144 5 3 2" xfId="23691"/>
    <cellStyle name="Normal 144 5 4" xfId="10946"/>
    <cellStyle name="Normal 144 5 4 2" xfId="27328"/>
    <cellStyle name="Normal 144 5 5" xfId="14587"/>
    <cellStyle name="Normal 144 5 5 2" xfId="30965"/>
    <cellStyle name="Normal 144 5 6" xfId="5467"/>
    <cellStyle name="Normal 144 5 6 2" xfId="21876"/>
    <cellStyle name="Normal 144 5 7" xfId="18238"/>
    <cellStyle name="Normal 144 5 8" xfId="34605"/>
    <cellStyle name="Normal 144 6" xfId="2730"/>
    <cellStyle name="Normal 144 6 2" xfId="11887"/>
    <cellStyle name="Normal 144 6 2 2" xfId="28269"/>
    <cellStyle name="Normal 144 6 3" xfId="15528"/>
    <cellStyle name="Normal 144 6 3 2" xfId="31906"/>
    <cellStyle name="Normal 144 6 4" xfId="8248"/>
    <cellStyle name="Normal 144 6 4 2" xfId="24632"/>
    <cellStyle name="Normal 144 6 5" xfId="19179"/>
    <cellStyle name="Normal 144 7" xfId="6399"/>
    <cellStyle name="Normal 144 7 2" xfId="22783"/>
    <cellStyle name="Normal 144 8" xfId="10038"/>
    <cellStyle name="Normal 144 8 2" xfId="26420"/>
    <cellStyle name="Normal 144 9" xfId="13679"/>
    <cellStyle name="Normal 144 9 2" xfId="30057"/>
    <cellStyle name="Normal 145" xfId="736"/>
    <cellStyle name="Normal 145 10" xfId="4486"/>
    <cellStyle name="Normal 145 10 2" xfId="20895"/>
    <cellStyle name="Normal 145 11" xfId="17257"/>
    <cellStyle name="Normal 145 12" xfId="33727"/>
    <cellStyle name="Normal 145 2" xfId="946"/>
    <cellStyle name="Normal 145 2 10" xfId="17404"/>
    <cellStyle name="Normal 145 2 11" xfId="33728"/>
    <cellStyle name="Normal 145 2 2" xfId="1203"/>
    <cellStyle name="Normal 145 2 2 2" xfId="2117"/>
    <cellStyle name="Normal 145 2 2 2 2" xfId="3940"/>
    <cellStyle name="Normal 145 2 2 2 2 2" xfId="13095"/>
    <cellStyle name="Normal 145 2 2 2 2 2 2" xfId="29477"/>
    <cellStyle name="Normal 145 2 2 2 2 3" xfId="16736"/>
    <cellStyle name="Normal 145 2 2 2 2 3 2" xfId="33114"/>
    <cellStyle name="Normal 145 2 2 2 2 4" xfId="9456"/>
    <cellStyle name="Normal 145 2 2 2 2 4 2" xfId="25840"/>
    <cellStyle name="Normal 145 2 2 2 2 5" xfId="20387"/>
    <cellStyle name="Normal 145 2 2 2 3" xfId="7635"/>
    <cellStyle name="Normal 145 2 2 2 3 2" xfId="24019"/>
    <cellStyle name="Normal 145 2 2 2 4" xfId="11274"/>
    <cellStyle name="Normal 145 2 2 2 4 2" xfId="27656"/>
    <cellStyle name="Normal 145 2 2 2 5" xfId="14915"/>
    <cellStyle name="Normal 145 2 2 2 5 2" xfId="31293"/>
    <cellStyle name="Normal 145 2 2 2 6" xfId="5795"/>
    <cellStyle name="Normal 145 2 2 2 6 2" xfId="22204"/>
    <cellStyle name="Normal 145 2 2 2 7" xfId="18566"/>
    <cellStyle name="Normal 145 2 2 2 8" xfId="34933"/>
    <cellStyle name="Normal 145 2 2 3" xfId="3032"/>
    <cellStyle name="Normal 145 2 2 3 2" xfId="12187"/>
    <cellStyle name="Normal 145 2 2 3 2 2" xfId="28569"/>
    <cellStyle name="Normal 145 2 2 3 3" xfId="15828"/>
    <cellStyle name="Normal 145 2 2 3 3 2" xfId="32206"/>
    <cellStyle name="Normal 145 2 2 3 4" xfId="8548"/>
    <cellStyle name="Normal 145 2 2 3 4 2" xfId="24932"/>
    <cellStyle name="Normal 145 2 2 3 5" xfId="19479"/>
    <cellStyle name="Normal 145 2 2 4" xfId="6727"/>
    <cellStyle name="Normal 145 2 2 4 2" xfId="23111"/>
    <cellStyle name="Normal 145 2 2 5" xfId="10366"/>
    <cellStyle name="Normal 145 2 2 5 2" xfId="26748"/>
    <cellStyle name="Normal 145 2 2 6" xfId="14007"/>
    <cellStyle name="Normal 145 2 2 6 2" xfId="30385"/>
    <cellStyle name="Normal 145 2 2 7" xfId="4887"/>
    <cellStyle name="Normal 145 2 2 7 2" xfId="21296"/>
    <cellStyle name="Normal 145 2 2 8" xfId="17658"/>
    <cellStyle name="Normal 145 2 2 9" xfId="34025"/>
    <cellStyle name="Normal 145 2 3" xfId="1514"/>
    <cellStyle name="Normal 145 2 3 2" xfId="2428"/>
    <cellStyle name="Normal 145 2 3 2 2" xfId="4251"/>
    <cellStyle name="Normal 145 2 3 2 2 2" xfId="13406"/>
    <cellStyle name="Normal 145 2 3 2 2 2 2" xfId="29788"/>
    <cellStyle name="Normal 145 2 3 2 2 3" xfId="17047"/>
    <cellStyle name="Normal 145 2 3 2 2 3 2" xfId="33425"/>
    <cellStyle name="Normal 145 2 3 2 2 4" xfId="9767"/>
    <cellStyle name="Normal 145 2 3 2 2 4 2" xfId="26151"/>
    <cellStyle name="Normal 145 2 3 2 2 5" xfId="20698"/>
    <cellStyle name="Normal 145 2 3 2 3" xfId="7946"/>
    <cellStyle name="Normal 145 2 3 2 3 2" xfId="24330"/>
    <cellStyle name="Normal 145 2 3 2 4" xfId="11585"/>
    <cellStyle name="Normal 145 2 3 2 4 2" xfId="27967"/>
    <cellStyle name="Normal 145 2 3 2 5" xfId="15226"/>
    <cellStyle name="Normal 145 2 3 2 5 2" xfId="31604"/>
    <cellStyle name="Normal 145 2 3 2 6" xfId="6106"/>
    <cellStyle name="Normal 145 2 3 2 6 2" xfId="22515"/>
    <cellStyle name="Normal 145 2 3 2 7" xfId="18877"/>
    <cellStyle name="Normal 145 2 3 2 8" xfId="35244"/>
    <cellStyle name="Normal 145 2 3 3" xfId="3343"/>
    <cellStyle name="Normal 145 2 3 3 2" xfId="12498"/>
    <cellStyle name="Normal 145 2 3 3 2 2" xfId="28880"/>
    <cellStyle name="Normal 145 2 3 3 3" xfId="16139"/>
    <cellStyle name="Normal 145 2 3 3 3 2" xfId="32517"/>
    <cellStyle name="Normal 145 2 3 3 4" xfId="8859"/>
    <cellStyle name="Normal 145 2 3 3 4 2" xfId="25243"/>
    <cellStyle name="Normal 145 2 3 3 5" xfId="19790"/>
    <cellStyle name="Normal 145 2 3 4" xfId="7038"/>
    <cellStyle name="Normal 145 2 3 4 2" xfId="23422"/>
    <cellStyle name="Normal 145 2 3 5" xfId="10677"/>
    <cellStyle name="Normal 145 2 3 5 2" xfId="27059"/>
    <cellStyle name="Normal 145 2 3 6" xfId="14318"/>
    <cellStyle name="Normal 145 2 3 6 2" xfId="30696"/>
    <cellStyle name="Normal 145 2 3 7" xfId="5198"/>
    <cellStyle name="Normal 145 2 3 7 2" xfId="21607"/>
    <cellStyle name="Normal 145 2 3 8" xfId="17969"/>
    <cellStyle name="Normal 145 2 3 9" xfId="34336"/>
    <cellStyle name="Normal 145 2 4" xfId="1863"/>
    <cellStyle name="Normal 145 2 4 2" xfId="3686"/>
    <cellStyle name="Normal 145 2 4 2 2" xfId="12841"/>
    <cellStyle name="Normal 145 2 4 2 2 2" xfId="29223"/>
    <cellStyle name="Normal 145 2 4 2 3" xfId="16482"/>
    <cellStyle name="Normal 145 2 4 2 3 2" xfId="32860"/>
    <cellStyle name="Normal 145 2 4 2 4" xfId="9202"/>
    <cellStyle name="Normal 145 2 4 2 4 2" xfId="25586"/>
    <cellStyle name="Normal 145 2 4 2 5" xfId="20133"/>
    <cellStyle name="Normal 145 2 4 3" xfId="7381"/>
    <cellStyle name="Normal 145 2 4 3 2" xfId="23765"/>
    <cellStyle name="Normal 145 2 4 4" xfId="11020"/>
    <cellStyle name="Normal 145 2 4 4 2" xfId="27402"/>
    <cellStyle name="Normal 145 2 4 5" xfId="14661"/>
    <cellStyle name="Normal 145 2 4 5 2" xfId="31039"/>
    <cellStyle name="Normal 145 2 4 6" xfId="5541"/>
    <cellStyle name="Normal 145 2 4 6 2" xfId="21950"/>
    <cellStyle name="Normal 145 2 4 7" xfId="18312"/>
    <cellStyle name="Normal 145 2 4 8" xfId="34679"/>
    <cellStyle name="Normal 145 2 5" xfId="2733"/>
    <cellStyle name="Normal 145 2 5 2" xfId="11890"/>
    <cellStyle name="Normal 145 2 5 2 2" xfId="28272"/>
    <cellStyle name="Normal 145 2 5 3" xfId="15531"/>
    <cellStyle name="Normal 145 2 5 3 2" xfId="31909"/>
    <cellStyle name="Normal 145 2 5 4" xfId="8251"/>
    <cellStyle name="Normal 145 2 5 4 2" xfId="24635"/>
    <cellStyle name="Normal 145 2 5 5" xfId="19182"/>
    <cellStyle name="Normal 145 2 6" xfId="6473"/>
    <cellStyle name="Normal 145 2 6 2" xfId="22857"/>
    <cellStyle name="Normal 145 2 7" xfId="10112"/>
    <cellStyle name="Normal 145 2 7 2" xfId="26494"/>
    <cellStyle name="Normal 145 2 8" xfId="13753"/>
    <cellStyle name="Normal 145 2 8 2" xfId="30131"/>
    <cellStyle name="Normal 145 2 9" xfId="4633"/>
    <cellStyle name="Normal 145 2 9 2" xfId="21042"/>
    <cellStyle name="Normal 145 3" xfId="1202"/>
    <cellStyle name="Normal 145 3 2" xfId="2116"/>
    <cellStyle name="Normal 145 3 2 2" xfId="3939"/>
    <cellStyle name="Normal 145 3 2 2 2" xfId="13094"/>
    <cellStyle name="Normal 145 3 2 2 2 2" xfId="29476"/>
    <cellStyle name="Normal 145 3 2 2 3" xfId="16735"/>
    <cellStyle name="Normal 145 3 2 2 3 2" xfId="33113"/>
    <cellStyle name="Normal 145 3 2 2 4" xfId="9455"/>
    <cellStyle name="Normal 145 3 2 2 4 2" xfId="25839"/>
    <cellStyle name="Normal 145 3 2 2 5" xfId="20386"/>
    <cellStyle name="Normal 145 3 2 3" xfId="7634"/>
    <cellStyle name="Normal 145 3 2 3 2" xfId="24018"/>
    <cellStyle name="Normal 145 3 2 4" xfId="11273"/>
    <cellStyle name="Normal 145 3 2 4 2" xfId="27655"/>
    <cellStyle name="Normal 145 3 2 5" xfId="14914"/>
    <cellStyle name="Normal 145 3 2 5 2" xfId="31292"/>
    <cellStyle name="Normal 145 3 2 6" xfId="5794"/>
    <cellStyle name="Normal 145 3 2 6 2" xfId="22203"/>
    <cellStyle name="Normal 145 3 2 7" xfId="18565"/>
    <cellStyle name="Normal 145 3 2 8" xfId="34932"/>
    <cellStyle name="Normal 145 3 3" xfId="3031"/>
    <cellStyle name="Normal 145 3 3 2" xfId="12186"/>
    <cellStyle name="Normal 145 3 3 2 2" xfId="28568"/>
    <cellStyle name="Normal 145 3 3 3" xfId="15827"/>
    <cellStyle name="Normal 145 3 3 3 2" xfId="32205"/>
    <cellStyle name="Normal 145 3 3 4" xfId="8547"/>
    <cellStyle name="Normal 145 3 3 4 2" xfId="24931"/>
    <cellStyle name="Normal 145 3 3 5" xfId="19478"/>
    <cellStyle name="Normal 145 3 4" xfId="6726"/>
    <cellStyle name="Normal 145 3 4 2" xfId="23110"/>
    <cellStyle name="Normal 145 3 5" xfId="10365"/>
    <cellStyle name="Normal 145 3 5 2" xfId="26747"/>
    <cellStyle name="Normal 145 3 6" xfId="14006"/>
    <cellStyle name="Normal 145 3 6 2" xfId="30384"/>
    <cellStyle name="Normal 145 3 7" xfId="4886"/>
    <cellStyle name="Normal 145 3 7 2" xfId="21295"/>
    <cellStyle name="Normal 145 3 8" xfId="17657"/>
    <cellStyle name="Normal 145 3 9" xfId="34024"/>
    <cellStyle name="Normal 145 4" xfId="1513"/>
    <cellStyle name="Normal 145 4 2" xfId="2427"/>
    <cellStyle name="Normal 145 4 2 2" xfId="4250"/>
    <cellStyle name="Normal 145 4 2 2 2" xfId="13405"/>
    <cellStyle name="Normal 145 4 2 2 2 2" xfId="29787"/>
    <cellStyle name="Normal 145 4 2 2 3" xfId="17046"/>
    <cellStyle name="Normal 145 4 2 2 3 2" xfId="33424"/>
    <cellStyle name="Normal 145 4 2 2 4" xfId="9766"/>
    <cellStyle name="Normal 145 4 2 2 4 2" xfId="26150"/>
    <cellStyle name="Normal 145 4 2 2 5" xfId="20697"/>
    <cellStyle name="Normal 145 4 2 3" xfId="7945"/>
    <cellStyle name="Normal 145 4 2 3 2" xfId="24329"/>
    <cellStyle name="Normal 145 4 2 4" xfId="11584"/>
    <cellStyle name="Normal 145 4 2 4 2" xfId="27966"/>
    <cellStyle name="Normal 145 4 2 5" xfId="15225"/>
    <cellStyle name="Normal 145 4 2 5 2" xfId="31603"/>
    <cellStyle name="Normal 145 4 2 6" xfId="6105"/>
    <cellStyle name="Normal 145 4 2 6 2" xfId="22514"/>
    <cellStyle name="Normal 145 4 2 7" xfId="18876"/>
    <cellStyle name="Normal 145 4 2 8" xfId="35243"/>
    <cellStyle name="Normal 145 4 3" xfId="3342"/>
    <cellStyle name="Normal 145 4 3 2" xfId="12497"/>
    <cellStyle name="Normal 145 4 3 2 2" xfId="28879"/>
    <cellStyle name="Normal 145 4 3 3" xfId="16138"/>
    <cellStyle name="Normal 145 4 3 3 2" xfId="32516"/>
    <cellStyle name="Normal 145 4 3 4" xfId="8858"/>
    <cellStyle name="Normal 145 4 3 4 2" xfId="25242"/>
    <cellStyle name="Normal 145 4 3 5" xfId="19789"/>
    <cellStyle name="Normal 145 4 4" xfId="7037"/>
    <cellStyle name="Normal 145 4 4 2" xfId="23421"/>
    <cellStyle name="Normal 145 4 5" xfId="10676"/>
    <cellStyle name="Normal 145 4 5 2" xfId="27058"/>
    <cellStyle name="Normal 145 4 6" xfId="14317"/>
    <cellStyle name="Normal 145 4 6 2" xfId="30695"/>
    <cellStyle name="Normal 145 4 7" xfId="5197"/>
    <cellStyle name="Normal 145 4 7 2" xfId="21606"/>
    <cellStyle name="Normal 145 4 8" xfId="17968"/>
    <cellStyle name="Normal 145 4 9" xfId="34335"/>
    <cellStyle name="Normal 145 5" xfId="1716"/>
    <cellStyle name="Normal 145 5 2" xfId="3539"/>
    <cellStyle name="Normal 145 5 2 2" xfId="12694"/>
    <cellStyle name="Normal 145 5 2 2 2" xfId="29076"/>
    <cellStyle name="Normal 145 5 2 3" xfId="16335"/>
    <cellStyle name="Normal 145 5 2 3 2" xfId="32713"/>
    <cellStyle name="Normal 145 5 2 4" xfId="9055"/>
    <cellStyle name="Normal 145 5 2 4 2" xfId="25439"/>
    <cellStyle name="Normal 145 5 2 5" xfId="19986"/>
    <cellStyle name="Normal 145 5 3" xfId="7234"/>
    <cellStyle name="Normal 145 5 3 2" xfId="23618"/>
    <cellStyle name="Normal 145 5 4" xfId="10873"/>
    <cellStyle name="Normal 145 5 4 2" xfId="27255"/>
    <cellStyle name="Normal 145 5 5" xfId="14514"/>
    <cellStyle name="Normal 145 5 5 2" xfId="30892"/>
    <cellStyle name="Normal 145 5 6" xfId="5394"/>
    <cellStyle name="Normal 145 5 6 2" xfId="21803"/>
    <cellStyle name="Normal 145 5 7" xfId="18165"/>
    <cellStyle name="Normal 145 5 8" xfId="34532"/>
    <cellStyle name="Normal 145 6" xfId="2732"/>
    <cellStyle name="Normal 145 6 2" xfId="11889"/>
    <cellStyle name="Normal 145 6 2 2" xfId="28271"/>
    <cellStyle name="Normal 145 6 3" xfId="15530"/>
    <cellStyle name="Normal 145 6 3 2" xfId="31908"/>
    <cellStyle name="Normal 145 6 4" xfId="8250"/>
    <cellStyle name="Normal 145 6 4 2" xfId="24634"/>
    <cellStyle name="Normal 145 6 5" xfId="19181"/>
    <cellStyle name="Normal 145 7" xfId="6326"/>
    <cellStyle name="Normal 145 7 2" xfId="22710"/>
    <cellStyle name="Normal 145 8" xfId="9965"/>
    <cellStyle name="Normal 145 8 2" xfId="26347"/>
    <cellStyle name="Normal 145 9" xfId="13606"/>
    <cellStyle name="Normal 145 9 2" xfId="29984"/>
    <cellStyle name="Normal 146" xfId="868"/>
    <cellStyle name="Normal 147" xfId="1020"/>
    <cellStyle name="Normal 148" xfId="867"/>
    <cellStyle name="Normal 148 10" xfId="17331"/>
    <cellStyle name="Normal 148 11" xfId="33729"/>
    <cellStyle name="Normal 148 2" xfId="1204"/>
    <cellStyle name="Normal 148 2 2" xfId="2118"/>
    <cellStyle name="Normal 148 2 2 2" xfId="3941"/>
    <cellStyle name="Normal 148 2 2 2 2" xfId="13096"/>
    <cellStyle name="Normal 148 2 2 2 2 2" xfId="29478"/>
    <cellStyle name="Normal 148 2 2 2 3" xfId="16737"/>
    <cellStyle name="Normal 148 2 2 2 3 2" xfId="33115"/>
    <cellStyle name="Normal 148 2 2 2 4" xfId="9457"/>
    <cellStyle name="Normal 148 2 2 2 4 2" xfId="25841"/>
    <cellStyle name="Normal 148 2 2 2 5" xfId="20388"/>
    <cellStyle name="Normal 148 2 2 3" xfId="7636"/>
    <cellStyle name="Normal 148 2 2 3 2" xfId="24020"/>
    <cellStyle name="Normal 148 2 2 4" xfId="11275"/>
    <cellStyle name="Normal 148 2 2 4 2" xfId="27657"/>
    <cellStyle name="Normal 148 2 2 5" xfId="14916"/>
    <cellStyle name="Normal 148 2 2 5 2" xfId="31294"/>
    <cellStyle name="Normal 148 2 2 6" xfId="5796"/>
    <cellStyle name="Normal 148 2 2 6 2" xfId="22205"/>
    <cellStyle name="Normal 148 2 2 7" xfId="18567"/>
    <cellStyle name="Normal 148 2 2 8" xfId="34934"/>
    <cellStyle name="Normal 148 2 3" xfId="3033"/>
    <cellStyle name="Normal 148 2 3 2" xfId="12188"/>
    <cellStyle name="Normal 148 2 3 2 2" xfId="28570"/>
    <cellStyle name="Normal 148 2 3 3" xfId="15829"/>
    <cellStyle name="Normal 148 2 3 3 2" xfId="32207"/>
    <cellStyle name="Normal 148 2 3 4" xfId="8549"/>
    <cellStyle name="Normal 148 2 3 4 2" xfId="24933"/>
    <cellStyle name="Normal 148 2 3 5" xfId="19480"/>
    <cellStyle name="Normal 148 2 4" xfId="6728"/>
    <cellStyle name="Normal 148 2 4 2" xfId="23112"/>
    <cellStyle name="Normal 148 2 5" xfId="10367"/>
    <cellStyle name="Normal 148 2 5 2" xfId="26749"/>
    <cellStyle name="Normal 148 2 6" xfId="14008"/>
    <cellStyle name="Normal 148 2 6 2" xfId="30386"/>
    <cellStyle name="Normal 148 2 7" xfId="4888"/>
    <cellStyle name="Normal 148 2 7 2" xfId="21297"/>
    <cellStyle name="Normal 148 2 8" xfId="17659"/>
    <cellStyle name="Normal 148 2 9" xfId="34026"/>
    <cellStyle name="Normal 148 3" xfId="1515"/>
    <cellStyle name="Normal 148 3 2" xfId="2429"/>
    <cellStyle name="Normal 148 3 2 2" xfId="4252"/>
    <cellStyle name="Normal 148 3 2 2 2" xfId="13407"/>
    <cellStyle name="Normal 148 3 2 2 2 2" xfId="29789"/>
    <cellStyle name="Normal 148 3 2 2 3" xfId="17048"/>
    <cellStyle name="Normal 148 3 2 2 3 2" xfId="33426"/>
    <cellStyle name="Normal 148 3 2 2 4" xfId="9768"/>
    <cellStyle name="Normal 148 3 2 2 4 2" xfId="26152"/>
    <cellStyle name="Normal 148 3 2 2 5" xfId="20699"/>
    <cellStyle name="Normal 148 3 2 3" xfId="7947"/>
    <cellStyle name="Normal 148 3 2 3 2" xfId="24331"/>
    <cellStyle name="Normal 148 3 2 4" xfId="11586"/>
    <cellStyle name="Normal 148 3 2 4 2" xfId="27968"/>
    <cellStyle name="Normal 148 3 2 5" xfId="15227"/>
    <cellStyle name="Normal 148 3 2 5 2" xfId="31605"/>
    <cellStyle name="Normal 148 3 2 6" xfId="6107"/>
    <cellStyle name="Normal 148 3 2 6 2" xfId="22516"/>
    <cellStyle name="Normal 148 3 2 7" xfId="18878"/>
    <cellStyle name="Normal 148 3 2 8" xfId="35245"/>
    <cellStyle name="Normal 148 3 3" xfId="3344"/>
    <cellStyle name="Normal 148 3 3 2" xfId="12499"/>
    <cellStyle name="Normal 148 3 3 2 2" xfId="28881"/>
    <cellStyle name="Normal 148 3 3 3" xfId="16140"/>
    <cellStyle name="Normal 148 3 3 3 2" xfId="32518"/>
    <cellStyle name="Normal 148 3 3 4" xfId="8860"/>
    <cellStyle name="Normal 148 3 3 4 2" xfId="25244"/>
    <cellStyle name="Normal 148 3 3 5" xfId="19791"/>
    <cellStyle name="Normal 148 3 4" xfId="7039"/>
    <cellStyle name="Normal 148 3 4 2" xfId="23423"/>
    <cellStyle name="Normal 148 3 5" xfId="10678"/>
    <cellStyle name="Normal 148 3 5 2" xfId="27060"/>
    <cellStyle name="Normal 148 3 6" xfId="14319"/>
    <cellStyle name="Normal 148 3 6 2" xfId="30697"/>
    <cellStyle name="Normal 148 3 7" xfId="5199"/>
    <cellStyle name="Normal 148 3 7 2" xfId="21608"/>
    <cellStyle name="Normal 148 3 8" xfId="17970"/>
    <cellStyle name="Normal 148 3 9" xfId="34337"/>
    <cellStyle name="Normal 148 4" xfId="1790"/>
    <cellStyle name="Normal 148 4 2" xfId="3613"/>
    <cellStyle name="Normal 148 4 2 2" xfId="12768"/>
    <cellStyle name="Normal 148 4 2 2 2" xfId="29150"/>
    <cellStyle name="Normal 148 4 2 3" xfId="16409"/>
    <cellStyle name="Normal 148 4 2 3 2" xfId="32787"/>
    <cellStyle name="Normal 148 4 2 4" xfId="9129"/>
    <cellStyle name="Normal 148 4 2 4 2" xfId="25513"/>
    <cellStyle name="Normal 148 4 2 5" xfId="20060"/>
    <cellStyle name="Normal 148 4 3" xfId="7308"/>
    <cellStyle name="Normal 148 4 3 2" xfId="23692"/>
    <cellStyle name="Normal 148 4 4" xfId="10947"/>
    <cellStyle name="Normal 148 4 4 2" xfId="27329"/>
    <cellStyle name="Normal 148 4 5" xfId="14588"/>
    <cellStyle name="Normal 148 4 5 2" xfId="30966"/>
    <cellStyle name="Normal 148 4 6" xfId="5468"/>
    <cellStyle name="Normal 148 4 6 2" xfId="21877"/>
    <cellStyle name="Normal 148 4 7" xfId="18239"/>
    <cellStyle name="Normal 148 4 8" xfId="34606"/>
    <cellStyle name="Normal 148 5" xfId="2734"/>
    <cellStyle name="Normal 148 5 2" xfId="11891"/>
    <cellStyle name="Normal 148 5 2 2" xfId="28273"/>
    <cellStyle name="Normal 148 5 3" xfId="15532"/>
    <cellStyle name="Normal 148 5 3 2" xfId="31910"/>
    <cellStyle name="Normal 148 5 4" xfId="8252"/>
    <cellStyle name="Normal 148 5 4 2" xfId="24636"/>
    <cellStyle name="Normal 148 5 5" xfId="19183"/>
    <cellStyle name="Normal 148 6" xfId="6400"/>
    <cellStyle name="Normal 148 6 2" xfId="22784"/>
    <cellStyle name="Normal 148 7" xfId="10039"/>
    <cellStyle name="Normal 148 7 2" xfId="26421"/>
    <cellStyle name="Normal 148 8" xfId="13680"/>
    <cellStyle name="Normal 148 8 2" xfId="30058"/>
    <cellStyle name="Normal 148 9" xfId="4560"/>
    <cellStyle name="Normal 148 9 2" xfId="20969"/>
    <cellStyle name="Normal 149" xfId="918"/>
    <cellStyle name="Normal 149 10" xfId="17376"/>
    <cellStyle name="Normal 149 11" xfId="33730"/>
    <cellStyle name="Normal 149 2" xfId="1205"/>
    <cellStyle name="Normal 149 2 2" xfId="2119"/>
    <cellStyle name="Normal 149 2 2 2" xfId="3942"/>
    <cellStyle name="Normal 149 2 2 2 2" xfId="13097"/>
    <cellStyle name="Normal 149 2 2 2 2 2" xfId="29479"/>
    <cellStyle name="Normal 149 2 2 2 3" xfId="16738"/>
    <cellStyle name="Normal 149 2 2 2 3 2" xfId="33116"/>
    <cellStyle name="Normal 149 2 2 2 4" xfId="9458"/>
    <cellStyle name="Normal 149 2 2 2 4 2" xfId="25842"/>
    <cellStyle name="Normal 149 2 2 2 5" xfId="20389"/>
    <cellStyle name="Normal 149 2 2 3" xfId="7637"/>
    <cellStyle name="Normal 149 2 2 3 2" xfId="24021"/>
    <cellStyle name="Normal 149 2 2 4" xfId="11276"/>
    <cellStyle name="Normal 149 2 2 4 2" xfId="27658"/>
    <cellStyle name="Normal 149 2 2 5" xfId="14917"/>
    <cellStyle name="Normal 149 2 2 5 2" xfId="31295"/>
    <cellStyle name="Normal 149 2 2 6" xfId="5797"/>
    <cellStyle name="Normal 149 2 2 6 2" xfId="22206"/>
    <cellStyle name="Normal 149 2 2 7" xfId="18568"/>
    <cellStyle name="Normal 149 2 2 8" xfId="34935"/>
    <cellStyle name="Normal 149 2 3" xfId="3034"/>
    <cellStyle name="Normal 149 2 3 2" xfId="12189"/>
    <cellStyle name="Normal 149 2 3 2 2" xfId="28571"/>
    <cellStyle name="Normal 149 2 3 3" xfId="15830"/>
    <cellStyle name="Normal 149 2 3 3 2" xfId="32208"/>
    <cellStyle name="Normal 149 2 3 4" xfId="8550"/>
    <cellStyle name="Normal 149 2 3 4 2" xfId="24934"/>
    <cellStyle name="Normal 149 2 3 5" xfId="19481"/>
    <cellStyle name="Normal 149 2 4" xfId="6729"/>
    <cellStyle name="Normal 149 2 4 2" xfId="23113"/>
    <cellStyle name="Normal 149 2 5" xfId="10368"/>
    <cellStyle name="Normal 149 2 5 2" xfId="26750"/>
    <cellStyle name="Normal 149 2 6" xfId="14009"/>
    <cellStyle name="Normal 149 2 6 2" xfId="30387"/>
    <cellStyle name="Normal 149 2 7" xfId="4889"/>
    <cellStyle name="Normal 149 2 7 2" xfId="21298"/>
    <cellStyle name="Normal 149 2 8" xfId="17660"/>
    <cellStyle name="Normal 149 2 9" xfId="34027"/>
    <cellStyle name="Normal 149 3" xfId="1516"/>
    <cellStyle name="Normal 149 3 2" xfId="2430"/>
    <cellStyle name="Normal 149 3 2 2" xfId="4253"/>
    <cellStyle name="Normal 149 3 2 2 2" xfId="13408"/>
    <cellStyle name="Normal 149 3 2 2 2 2" xfId="29790"/>
    <cellStyle name="Normal 149 3 2 2 3" xfId="17049"/>
    <cellStyle name="Normal 149 3 2 2 3 2" xfId="33427"/>
    <cellStyle name="Normal 149 3 2 2 4" xfId="9769"/>
    <cellStyle name="Normal 149 3 2 2 4 2" xfId="26153"/>
    <cellStyle name="Normal 149 3 2 2 5" xfId="20700"/>
    <cellStyle name="Normal 149 3 2 3" xfId="7948"/>
    <cellStyle name="Normal 149 3 2 3 2" xfId="24332"/>
    <cellStyle name="Normal 149 3 2 4" xfId="11587"/>
    <cellStyle name="Normal 149 3 2 4 2" xfId="27969"/>
    <cellStyle name="Normal 149 3 2 5" xfId="15228"/>
    <cellStyle name="Normal 149 3 2 5 2" xfId="31606"/>
    <cellStyle name="Normal 149 3 2 6" xfId="6108"/>
    <cellStyle name="Normal 149 3 2 6 2" xfId="22517"/>
    <cellStyle name="Normal 149 3 2 7" xfId="18879"/>
    <cellStyle name="Normal 149 3 2 8" xfId="35246"/>
    <cellStyle name="Normal 149 3 3" xfId="3345"/>
    <cellStyle name="Normal 149 3 3 2" xfId="12500"/>
    <cellStyle name="Normal 149 3 3 2 2" xfId="28882"/>
    <cellStyle name="Normal 149 3 3 3" xfId="16141"/>
    <cellStyle name="Normal 149 3 3 3 2" xfId="32519"/>
    <cellStyle name="Normal 149 3 3 4" xfId="8861"/>
    <cellStyle name="Normal 149 3 3 4 2" xfId="25245"/>
    <cellStyle name="Normal 149 3 3 5" xfId="19792"/>
    <cellStyle name="Normal 149 3 4" xfId="7040"/>
    <cellStyle name="Normal 149 3 4 2" xfId="23424"/>
    <cellStyle name="Normal 149 3 5" xfId="10679"/>
    <cellStyle name="Normal 149 3 5 2" xfId="27061"/>
    <cellStyle name="Normal 149 3 6" xfId="14320"/>
    <cellStyle name="Normal 149 3 6 2" xfId="30698"/>
    <cellStyle name="Normal 149 3 7" xfId="5200"/>
    <cellStyle name="Normal 149 3 7 2" xfId="21609"/>
    <cellStyle name="Normal 149 3 8" xfId="17971"/>
    <cellStyle name="Normal 149 3 9" xfId="34338"/>
    <cellStyle name="Normal 149 4" xfId="1835"/>
    <cellStyle name="Normal 149 4 2" xfId="3658"/>
    <cellStyle name="Normal 149 4 2 2" xfId="12813"/>
    <cellStyle name="Normal 149 4 2 2 2" xfId="29195"/>
    <cellStyle name="Normal 149 4 2 3" xfId="16454"/>
    <cellStyle name="Normal 149 4 2 3 2" xfId="32832"/>
    <cellStyle name="Normal 149 4 2 4" xfId="9174"/>
    <cellStyle name="Normal 149 4 2 4 2" xfId="25558"/>
    <cellStyle name="Normal 149 4 2 5" xfId="20105"/>
    <cellStyle name="Normal 149 4 3" xfId="7353"/>
    <cellStyle name="Normal 149 4 3 2" xfId="23737"/>
    <cellStyle name="Normal 149 4 4" xfId="10992"/>
    <cellStyle name="Normal 149 4 4 2" xfId="27374"/>
    <cellStyle name="Normal 149 4 5" xfId="14633"/>
    <cellStyle name="Normal 149 4 5 2" xfId="31011"/>
    <cellStyle name="Normal 149 4 6" xfId="5513"/>
    <cellStyle name="Normal 149 4 6 2" xfId="21922"/>
    <cellStyle name="Normal 149 4 7" xfId="18284"/>
    <cellStyle name="Normal 149 4 8" xfId="34651"/>
    <cellStyle name="Normal 149 5" xfId="2735"/>
    <cellStyle name="Normal 149 5 2" xfId="11892"/>
    <cellStyle name="Normal 149 5 2 2" xfId="28274"/>
    <cellStyle name="Normal 149 5 3" xfId="15533"/>
    <cellStyle name="Normal 149 5 3 2" xfId="31911"/>
    <cellStyle name="Normal 149 5 4" xfId="8253"/>
    <cellStyle name="Normal 149 5 4 2" xfId="24637"/>
    <cellStyle name="Normal 149 5 5" xfId="19184"/>
    <cellStyle name="Normal 149 6" xfId="6445"/>
    <cellStyle name="Normal 149 6 2" xfId="22829"/>
    <cellStyle name="Normal 149 7" xfId="10084"/>
    <cellStyle name="Normal 149 7 2" xfId="26466"/>
    <cellStyle name="Normal 149 8" xfId="13725"/>
    <cellStyle name="Normal 149 8 2" xfId="30103"/>
    <cellStyle name="Normal 149 9" xfId="4605"/>
    <cellStyle name="Normal 149 9 2" xfId="21014"/>
    <cellStyle name="Normal 15" xfId="319"/>
    <cellStyle name="Normal 15 2" xfId="320"/>
    <cellStyle name="Normal 15 2 2" xfId="321"/>
    <cellStyle name="Normal 15 2 2 2" xfId="322"/>
    <cellStyle name="Normal 15 2 3" xfId="323"/>
    <cellStyle name="Normal 15 3" xfId="324"/>
    <cellStyle name="Normal 15 3 2" xfId="325"/>
    <cellStyle name="Normal 15 4" xfId="326"/>
    <cellStyle name="Normal 15 4 2" xfId="327"/>
    <cellStyle name="Normal 15 5" xfId="328"/>
    <cellStyle name="Normal 15 5 2" xfId="329"/>
    <cellStyle name="Normal 15 6" xfId="330"/>
    <cellStyle name="Normal 15 6 2" xfId="331"/>
    <cellStyle name="Normal 15 7" xfId="332"/>
    <cellStyle name="Normal 150" xfId="1022"/>
    <cellStyle name="Normal 150 2" xfId="1029"/>
    <cellStyle name="Normal 150 3" xfId="1937"/>
    <cellStyle name="Normal 150 3 2" xfId="3760"/>
    <cellStyle name="Normal 150 3 2 2" xfId="12915"/>
    <cellStyle name="Normal 150 3 2 2 2" xfId="29297"/>
    <cellStyle name="Normal 150 3 2 3" xfId="16556"/>
    <cellStyle name="Normal 150 3 2 3 2" xfId="32934"/>
    <cellStyle name="Normal 150 3 2 4" xfId="9276"/>
    <cellStyle name="Normal 150 3 2 4 2" xfId="25660"/>
    <cellStyle name="Normal 150 3 2 5" xfId="20207"/>
    <cellStyle name="Normal 150 3 3" xfId="7455"/>
    <cellStyle name="Normal 150 3 3 2" xfId="23839"/>
    <cellStyle name="Normal 150 3 4" xfId="11094"/>
    <cellStyle name="Normal 150 3 4 2" xfId="27476"/>
    <cellStyle name="Normal 150 3 5" xfId="14735"/>
    <cellStyle name="Normal 150 3 5 2" xfId="31113"/>
    <cellStyle name="Normal 150 3 6" xfId="5615"/>
    <cellStyle name="Normal 150 3 6 2" xfId="22024"/>
    <cellStyle name="Normal 150 3 7" xfId="18386"/>
    <cellStyle name="Normal 150 3 8" xfId="34753"/>
    <cellStyle name="Normal 150 4" xfId="2852"/>
    <cellStyle name="Normal 150 4 2" xfId="12007"/>
    <cellStyle name="Normal 150 4 2 2" xfId="28389"/>
    <cellStyle name="Normal 150 4 3" xfId="15648"/>
    <cellStyle name="Normal 150 4 3 2" xfId="32026"/>
    <cellStyle name="Normal 150 4 4" xfId="8368"/>
    <cellStyle name="Normal 150 4 4 2" xfId="24752"/>
    <cellStyle name="Normal 150 4 5" xfId="19299"/>
    <cellStyle name="Normal 150 4 6" xfId="33845"/>
    <cellStyle name="Normal 150 5" xfId="6547"/>
    <cellStyle name="Normal 150 5 2" xfId="22931"/>
    <cellStyle name="Normal 150 6" xfId="10186"/>
    <cellStyle name="Normal 150 6 2" xfId="26568"/>
    <cellStyle name="Normal 150 7" xfId="13827"/>
    <cellStyle name="Normal 150 7 2" xfId="30205"/>
    <cellStyle name="Normal 150 8" xfId="4707"/>
    <cellStyle name="Normal 150 8 2" xfId="21116"/>
    <cellStyle name="Normal 150 9" xfId="17478"/>
    <cellStyle name="Normal 151" xfId="1023"/>
    <cellStyle name="Normal 151 2" xfId="1938"/>
    <cellStyle name="Normal 151 2 2" xfId="3761"/>
    <cellStyle name="Normal 151 2 2 2" xfId="12916"/>
    <cellStyle name="Normal 151 2 2 2 2" xfId="29298"/>
    <cellStyle name="Normal 151 2 2 3" xfId="16557"/>
    <cellStyle name="Normal 151 2 2 3 2" xfId="32935"/>
    <cellStyle name="Normal 151 2 2 4" xfId="9277"/>
    <cellStyle name="Normal 151 2 2 4 2" xfId="25661"/>
    <cellStyle name="Normal 151 2 2 5" xfId="20208"/>
    <cellStyle name="Normal 151 2 3" xfId="7456"/>
    <cellStyle name="Normal 151 2 3 2" xfId="23840"/>
    <cellStyle name="Normal 151 2 4" xfId="11095"/>
    <cellStyle name="Normal 151 2 4 2" xfId="27477"/>
    <cellStyle name="Normal 151 2 5" xfId="14736"/>
    <cellStyle name="Normal 151 2 5 2" xfId="31114"/>
    <cellStyle name="Normal 151 2 6" xfId="5616"/>
    <cellStyle name="Normal 151 2 6 2" xfId="22025"/>
    <cellStyle name="Normal 151 2 7" xfId="18387"/>
    <cellStyle name="Normal 151 2 8" xfId="34754"/>
    <cellStyle name="Normal 151 3" xfId="2853"/>
    <cellStyle name="Normal 151 3 2" xfId="12008"/>
    <cellStyle name="Normal 151 3 2 2" xfId="28390"/>
    <cellStyle name="Normal 151 3 3" xfId="15649"/>
    <cellStyle name="Normal 151 3 3 2" xfId="32027"/>
    <cellStyle name="Normal 151 3 4" xfId="8369"/>
    <cellStyle name="Normal 151 3 4 2" xfId="24753"/>
    <cellStyle name="Normal 151 3 5" xfId="19300"/>
    <cellStyle name="Normal 151 4" xfId="6548"/>
    <cellStyle name="Normal 151 4 2" xfId="22932"/>
    <cellStyle name="Normal 151 5" xfId="10187"/>
    <cellStyle name="Normal 151 5 2" xfId="26569"/>
    <cellStyle name="Normal 151 6" xfId="13828"/>
    <cellStyle name="Normal 151 6 2" xfId="30206"/>
    <cellStyle name="Normal 151 7" xfId="4708"/>
    <cellStyle name="Normal 151 7 2" xfId="21117"/>
    <cellStyle name="Normal 151 8" xfId="17479"/>
    <cellStyle name="Normal 151 9" xfId="33846"/>
    <cellStyle name="Normal 152" xfId="1024"/>
    <cellStyle name="Normal 152 2" xfId="1939"/>
    <cellStyle name="Normal 152 2 2" xfId="3762"/>
    <cellStyle name="Normal 152 2 2 2" xfId="12917"/>
    <cellStyle name="Normal 152 2 2 2 2" xfId="29299"/>
    <cellStyle name="Normal 152 2 2 3" xfId="16558"/>
    <cellStyle name="Normal 152 2 2 3 2" xfId="32936"/>
    <cellStyle name="Normal 152 2 2 4" xfId="9278"/>
    <cellStyle name="Normal 152 2 2 4 2" xfId="25662"/>
    <cellStyle name="Normal 152 2 2 5" xfId="20209"/>
    <cellStyle name="Normal 152 2 3" xfId="7457"/>
    <cellStyle name="Normal 152 2 3 2" xfId="23841"/>
    <cellStyle name="Normal 152 2 4" xfId="11096"/>
    <cellStyle name="Normal 152 2 4 2" xfId="27478"/>
    <cellStyle name="Normal 152 2 5" xfId="14737"/>
    <cellStyle name="Normal 152 2 5 2" xfId="31115"/>
    <cellStyle name="Normal 152 2 6" xfId="5617"/>
    <cellStyle name="Normal 152 2 6 2" xfId="22026"/>
    <cellStyle name="Normal 152 2 7" xfId="18388"/>
    <cellStyle name="Normal 152 2 8" xfId="34755"/>
    <cellStyle name="Normal 152 3" xfId="2854"/>
    <cellStyle name="Normal 152 3 2" xfId="12009"/>
    <cellStyle name="Normal 152 3 2 2" xfId="28391"/>
    <cellStyle name="Normal 152 3 3" xfId="15650"/>
    <cellStyle name="Normal 152 3 3 2" xfId="32028"/>
    <cellStyle name="Normal 152 3 4" xfId="8370"/>
    <cellStyle name="Normal 152 3 4 2" xfId="24754"/>
    <cellStyle name="Normal 152 3 5" xfId="19301"/>
    <cellStyle name="Normal 152 4" xfId="6549"/>
    <cellStyle name="Normal 152 4 2" xfId="22933"/>
    <cellStyle name="Normal 152 5" xfId="10188"/>
    <cellStyle name="Normal 152 5 2" xfId="26570"/>
    <cellStyle name="Normal 152 6" xfId="13829"/>
    <cellStyle name="Normal 152 6 2" xfId="30207"/>
    <cellStyle name="Normal 152 7" xfId="4709"/>
    <cellStyle name="Normal 152 7 2" xfId="21118"/>
    <cellStyle name="Normal 152 8" xfId="17480"/>
    <cellStyle name="Normal 152 9" xfId="33847"/>
    <cellStyle name="Normal 153" xfId="1320"/>
    <cellStyle name="Normal 153 2" xfId="2234"/>
    <cellStyle name="Normal 153 2 2" xfId="4057"/>
    <cellStyle name="Normal 153 2 2 2" xfId="13212"/>
    <cellStyle name="Normal 153 2 2 2 2" xfId="29594"/>
    <cellStyle name="Normal 153 2 2 3" xfId="16853"/>
    <cellStyle name="Normal 153 2 2 3 2" xfId="33231"/>
    <cellStyle name="Normal 153 2 2 4" xfId="9573"/>
    <cellStyle name="Normal 153 2 2 4 2" xfId="25957"/>
    <cellStyle name="Normal 153 2 2 5" xfId="20504"/>
    <cellStyle name="Normal 153 2 3" xfId="7752"/>
    <cellStyle name="Normal 153 2 3 2" xfId="24136"/>
    <cellStyle name="Normal 153 2 4" xfId="11391"/>
    <cellStyle name="Normal 153 2 4 2" xfId="27773"/>
    <cellStyle name="Normal 153 2 5" xfId="15032"/>
    <cellStyle name="Normal 153 2 5 2" xfId="31410"/>
    <cellStyle name="Normal 153 2 6" xfId="5912"/>
    <cellStyle name="Normal 153 2 6 2" xfId="22321"/>
    <cellStyle name="Normal 153 2 7" xfId="18683"/>
    <cellStyle name="Normal 153 2 8" xfId="35050"/>
    <cellStyle name="Normal 153 3" xfId="3149"/>
    <cellStyle name="Normal 153 3 2" xfId="12304"/>
    <cellStyle name="Normal 153 3 2 2" xfId="28686"/>
    <cellStyle name="Normal 153 3 3" xfId="15945"/>
    <cellStyle name="Normal 153 3 3 2" xfId="32323"/>
    <cellStyle name="Normal 153 3 4" xfId="8665"/>
    <cellStyle name="Normal 153 3 4 2" xfId="25049"/>
    <cellStyle name="Normal 153 3 5" xfId="19596"/>
    <cellStyle name="Normal 153 4" xfId="6844"/>
    <cellStyle name="Normal 153 4 2" xfId="23228"/>
    <cellStyle name="Normal 153 5" xfId="10483"/>
    <cellStyle name="Normal 153 5 2" xfId="26865"/>
    <cellStyle name="Normal 153 6" xfId="14124"/>
    <cellStyle name="Normal 153 6 2" xfId="30502"/>
    <cellStyle name="Normal 153 7" xfId="5004"/>
    <cellStyle name="Normal 153 7 2" xfId="21413"/>
    <cellStyle name="Normal 153 8" xfId="17775"/>
    <cellStyle name="Normal 153 9" xfId="34142"/>
    <cellStyle name="Normal 154" xfId="1321"/>
    <cellStyle name="Normal 154 2" xfId="2235"/>
    <cellStyle name="Normal 154 2 2" xfId="4058"/>
    <cellStyle name="Normal 154 2 2 2" xfId="13213"/>
    <cellStyle name="Normal 154 2 2 2 2" xfId="29595"/>
    <cellStyle name="Normal 154 2 2 3" xfId="16854"/>
    <cellStyle name="Normal 154 2 2 3 2" xfId="33232"/>
    <cellStyle name="Normal 154 2 2 4" xfId="9574"/>
    <cellStyle name="Normal 154 2 2 4 2" xfId="25958"/>
    <cellStyle name="Normal 154 2 2 5" xfId="20505"/>
    <cellStyle name="Normal 154 2 3" xfId="7753"/>
    <cellStyle name="Normal 154 2 3 2" xfId="24137"/>
    <cellStyle name="Normal 154 2 4" xfId="11392"/>
    <cellStyle name="Normal 154 2 4 2" xfId="27774"/>
    <cellStyle name="Normal 154 2 5" xfId="15033"/>
    <cellStyle name="Normal 154 2 5 2" xfId="31411"/>
    <cellStyle name="Normal 154 2 6" xfId="5913"/>
    <cellStyle name="Normal 154 2 6 2" xfId="22322"/>
    <cellStyle name="Normal 154 2 7" xfId="18684"/>
    <cellStyle name="Normal 154 2 8" xfId="35051"/>
    <cellStyle name="Normal 154 3" xfId="3150"/>
    <cellStyle name="Normal 154 3 2" xfId="12305"/>
    <cellStyle name="Normal 154 3 2 2" xfId="28687"/>
    <cellStyle name="Normal 154 3 3" xfId="15946"/>
    <cellStyle name="Normal 154 3 3 2" xfId="32324"/>
    <cellStyle name="Normal 154 3 4" xfId="8666"/>
    <cellStyle name="Normal 154 3 4 2" xfId="25050"/>
    <cellStyle name="Normal 154 3 5" xfId="19597"/>
    <cellStyle name="Normal 154 4" xfId="6845"/>
    <cellStyle name="Normal 154 4 2" xfId="23229"/>
    <cellStyle name="Normal 154 5" xfId="10484"/>
    <cellStyle name="Normal 154 5 2" xfId="26866"/>
    <cellStyle name="Normal 154 6" xfId="14125"/>
    <cellStyle name="Normal 154 6 2" xfId="30503"/>
    <cellStyle name="Normal 154 7" xfId="5005"/>
    <cellStyle name="Normal 154 7 2" xfId="21414"/>
    <cellStyle name="Normal 154 8" xfId="17776"/>
    <cellStyle name="Normal 154 9" xfId="34143"/>
    <cellStyle name="Normal 155" xfId="1322"/>
    <cellStyle name="Normal 155 2" xfId="2236"/>
    <cellStyle name="Normal 155 2 2" xfId="4059"/>
    <cellStyle name="Normal 155 2 2 2" xfId="13214"/>
    <cellStyle name="Normal 155 2 2 2 2" xfId="29596"/>
    <cellStyle name="Normal 155 2 2 3" xfId="16855"/>
    <cellStyle name="Normal 155 2 2 3 2" xfId="33233"/>
    <cellStyle name="Normal 155 2 2 4" xfId="9575"/>
    <cellStyle name="Normal 155 2 2 4 2" xfId="25959"/>
    <cellStyle name="Normal 155 2 2 5" xfId="20506"/>
    <cellStyle name="Normal 155 2 3" xfId="7754"/>
    <cellStyle name="Normal 155 2 3 2" xfId="24138"/>
    <cellStyle name="Normal 155 2 4" xfId="11393"/>
    <cellStyle name="Normal 155 2 4 2" xfId="27775"/>
    <cellStyle name="Normal 155 2 5" xfId="15034"/>
    <cellStyle name="Normal 155 2 5 2" xfId="31412"/>
    <cellStyle name="Normal 155 2 6" xfId="5914"/>
    <cellStyle name="Normal 155 2 6 2" xfId="22323"/>
    <cellStyle name="Normal 155 2 7" xfId="18685"/>
    <cellStyle name="Normal 155 2 8" xfId="35052"/>
    <cellStyle name="Normal 155 3" xfId="3151"/>
    <cellStyle name="Normal 155 3 2" xfId="12306"/>
    <cellStyle name="Normal 155 3 2 2" xfId="28688"/>
    <cellStyle name="Normal 155 3 3" xfId="15947"/>
    <cellStyle name="Normal 155 3 3 2" xfId="32325"/>
    <cellStyle name="Normal 155 3 4" xfId="8667"/>
    <cellStyle name="Normal 155 3 4 2" xfId="25051"/>
    <cellStyle name="Normal 155 3 5" xfId="19598"/>
    <cellStyle name="Normal 155 4" xfId="6846"/>
    <cellStyle name="Normal 155 4 2" xfId="23230"/>
    <cellStyle name="Normal 155 5" xfId="10485"/>
    <cellStyle name="Normal 155 5 2" xfId="26867"/>
    <cellStyle name="Normal 155 6" xfId="14126"/>
    <cellStyle name="Normal 155 6 2" xfId="30504"/>
    <cellStyle name="Normal 155 7" xfId="5006"/>
    <cellStyle name="Normal 155 7 2" xfId="21415"/>
    <cellStyle name="Normal 155 8" xfId="17777"/>
    <cellStyle name="Normal 155 9" xfId="34144"/>
    <cellStyle name="Normal 156" xfId="1336"/>
    <cellStyle name="Normal 156 2" xfId="2250"/>
    <cellStyle name="Normal 156 2 2" xfId="4073"/>
    <cellStyle name="Normal 156 2 2 2" xfId="13228"/>
    <cellStyle name="Normal 156 2 2 2 2" xfId="29610"/>
    <cellStyle name="Normal 156 2 2 3" xfId="16869"/>
    <cellStyle name="Normal 156 2 2 3 2" xfId="33247"/>
    <cellStyle name="Normal 156 2 2 4" xfId="9589"/>
    <cellStyle name="Normal 156 2 2 4 2" xfId="25973"/>
    <cellStyle name="Normal 156 2 2 5" xfId="20520"/>
    <cellStyle name="Normal 156 2 3" xfId="7768"/>
    <cellStyle name="Normal 156 2 3 2" xfId="24152"/>
    <cellStyle name="Normal 156 2 4" xfId="11407"/>
    <cellStyle name="Normal 156 2 4 2" xfId="27789"/>
    <cellStyle name="Normal 156 2 5" xfId="15048"/>
    <cellStyle name="Normal 156 2 5 2" xfId="31426"/>
    <cellStyle name="Normal 156 2 6" xfId="5928"/>
    <cellStyle name="Normal 156 2 6 2" xfId="22337"/>
    <cellStyle name="Normal 156 2 7" xfId="18699"/>
    <cellStyle name="Normal 156 2 8" xfId="35066"/>
    <cellStyle name="Normal 156 3" xfId="3165"/>
    <cellStyle name="Normal 156 3 2" xfId="12320"/>
    <cellStyle name="Normal 156 3 2 2" xfId="28702"/>
    <cellStyle name="Normal 156 3 3" xfId="15961"/>
    <cellStyle name="Normal 156 3 3 2" xfId="32339"/>
    <cellStyle name="Normal 156 3 4" xfId="8681"/>
    <cellStyle name="Normal 156 3 4 2" xfId="25065"/>
    <cellStyle name="Normal 156 3 5" xfId="19612"/>
    <cellStyle name="Normal 156 4" xfId="6860"/>
    <cellStyle name="Normal 156 4 2" xfId="23244"/>
    <cellStyle name="Normal 156 5" xfId="10499"/>
    <cellStyle name="Normal 156 5 2" xfId="26881"/>
    <cellStyle name="Normal 156 6" xfId="14140"/>
    <cellStyle name="Normal 156 6 2" xfId="30518"/>
    <cellStyle name="Normal 156 7" xfId="5020"/>
    <cellStyle name="Normal 156 7 2" xfId="21429"/>
    <cellStyle name="Normal 156 8" xfId="17791"/>
    <cellStyle name="Normal 156 9" xfId="34158"/>
    <cellStyle name="Normal 157" xfId="1345"/>
    <cellStyle name="Normal 157 2" xfId="2259"/>
    <cellStyle name="Normal 157 2 2" xfId="4082"/>
    <cellStyle name="Normal 157 2 2 2" xfId="13237"/>
    <cellStyle name="Normal 157 2 2 2 2" xfId="29619"/>
    <cellStyle name="Normal 157 2 2 3" xfId="16878"/>
    <cellStyle name="Normal 157 2 2 3 2" xfId="33256"/>
    <cellStyle name="Normal 157 2 2 4" xfId="9598"/>
    <cellStyle name="Normal 157 2 2 4 2" xfId="25982"/>
    <cellStyle name="Normal 157 2 2 5" xfId="20529"/>
    <cellStyle name="Normal 157 2 3" xfId="7777"/>
    <cellStyle name="Normal 157 2 3 2" xfId="24161"/>
    <cellStyle name="Normal 157 2 4" xfId="11416"/>
    <cellStyle name="Normal 157 2 4 2" xfId="27798"/>
    <cellStyle name="Normal 157 2 5" xfId="15057"/>
    <cellStyle name="Normal 157 2 5 2" xfId="31435"/>
    <cellStyle name="Normal 157 2 6" xfId="5937"/>
    <cellStyle name="Normal 157 2 6 2" xfId="22346"/>
    <cellStyle name="Normal 157 2 7" xfId="18708"/>
    <cellStyle name="Normal 157 2 8" xfId="35075"/>
    <cellStyle name="Normal 157 3" xfId="3174"/>
    <cellStyle name="Normal 157 3 2" xfId="12329"/>
    <cellStyle name="Normal 157 3 2 2" xfId="28711"/>
    <cellStyle name="Normal 157 3 3" xfId="15970"/>
    <cellStyle name="Normal 157 3 3 2" xfId="32348"/>
    <cellStyle name="Normal 157 3 4" xfId="8690"/>
    <cellStyle name="Normal 157 3 4 2" xfId="25074"/>
    <cellStyle name="Normal 157 3 5" xfId="19621"/>
    <cellStyle name="Normal 157 4" xfId="6869"/>
    <cellStyle name="Normal 157 4 2" xfId="23253"/>
    <cellStyle name="Normal 157 5" xfId="10508"/>
    <cellStyle name="Normal 157 5 2" xfId="26890"/>
    <cellStyle name="Normal 157 6" xfId="14149"/>
    <cellStyle name="Normal 157 6 2" xfId="30527"/>
    <cellStyle name="Normal 157 7" xfId="5029"/>
    <cellStyle name="Normal 157 7 2" xfId="21438"/>
    <cellStyle name="Normal 157 8" xfId="17800"/>
    <cellStyle name="Normal 157 9" xfId="34167"/>
    <cellStyle name="Normal 158" xfId="1324"/>
    <cellStyle name="Normal 158 2" xfId="2238"/>
    <cellStyle name="Normal 158 2 2" xfId="4061"/>
    <cellStyle name="Normal 158 2 2 2" xfId="13216"/>
    <cellStyle name="Normal 158 2 2 2 2" xfId="29598"/>
    <cellStyle name="Normal 158 2 2 3" xfId="16857"/>
    <cellStyle name="Normal 158 2 2 3 2" xfId="33235"/>
    <cellStyle name="Normal 158 2 2 4" xfId="9577"/>
    <cellStyle name="Normal 158 2 2 4 2" xfId="25961"/>
    <cellStyle name="Normal 158 2 2 5" xfId="20508"/>
    <cellStyle name="Normal 158 2 3" xfId="7756"/>
    <cellStyle name="Normal 158 2 3 2" xfId="24140"/>
    <cellStyle name="Normal 158 2 4" xfId="11395"/>
    <cellStyle name="Normal 158 2 4 2" xfId="27777"/>
    <cellStyle name="Normal 158 2 5" xfId="15036"/>
    <cellStyle name="Normal 158 2 5 2" xfId="31414"/>
    <cellStyle name="Normal 158 2 6" xfId="5916"/>
    <cellStyle name="Normal 158 2 6 2" xfId="22325"/>
    <cellStyle name="Normal 158 2 7" xfId="18687"/>
    <cellStyle name="Normal 158 2 8" xfId="35054"/>
    <cellStyle name="Normal 158 3" xfId="3153"/>
    <cellStyle name="Normal 158 3 2" xfId="12308"/>
    <cellStyle name="Normal 158 3 2 2" xfId="28690"/>
    <cellStyle name="Normal 158 3 3" xfId="15949"/>
    <cellStyle name="Normal 158 3 3 2" xfId="32327"/>
    <cellStyle name="Normal 158 3 4" xfId="8669"/>
    <cellStyle name="Normal 158 3 4 2" xfId="25053"/>
    <cellStyle name="Normal 158 3 5" xfId="19600"/>
    <cellStyle name="Normal 158 4" xfId="6848"/>
    <cellStyle name="Normal 158 4 2" xfId="23232"/>
    <cellStyle name="Normal 158 5" xfId="10487"/>
    <cellStyle name="Normal 158 5 2" xfId="26869"/>
    <cellStyle name="Normal 158 6" xfId="14128"/>
    <cellStyle name="Normal 158 6 2" xfId="30506"/>
    <cellStyle name="Normal 158 7" xfId="5008"/>
    <cellStyle name="Normal 158 7 2" xfId="21417"/>
    <cellStyle name="Normal 158 8" xfId="17779"/>
    <cellStyle name="Normal 158 9" xfId="34146"/>
    <cellStyle name="Normal 159" xfId="1517"/>
    <cellStyle name="Normal 159 2" xfId="2431"/>
    <cellStyle name="Normal 159 2 2" xfId="4254"/>
    <cellStyle name="Normal 159 2 2 2" xfId="13409"/>
    <cellStyle name="Normal 159 2 2 2 2" xfId="29791"/>
    <cellStyle name="Normal 159 2 2 3" xfId="17050"/>
    <cellStyle name="Normal 159 2 2 3 2" xfId="33428"/>
    <cellStyle name="Normal 159 2 2 4" xfId="9770"/>
    <cellStyle name="Normal 159 2 2 4 2" xfId="26154"/>
    <cellStyle name="Normal 159 2 2 5" xfId="20701"/>
    <cellStyle name="Normal 159 2 3" xfId="7949"/>
    <cellStyle name="Normal 159 2 3 2" xfId="24333"/>
    <cellStyle name="Normal 159 2 4" xfId="11588"/>
    <cellStyle name="Normal 159 2 4 2" xfId="27970"/>
    <cellStyle name="Normal 159 2 5" xfId="15229"/>
    <cellStyle name="Normal 159 2 5 2" xfId="31607"/>
    <cellStyle name="Normal 159 2 6" xfId="6109"/>
    <cellStyle name="Normal 159 2 6 2" xfId="22518"/>
    <cellStyle name="Normal 159 2 7" xfId="18880"/>
    <cellStyle name="Normal 159 2 8" xfId="35247"/>
    <cellStyle name="Normal 159 3" xfId="3346"/>
    <cellStyle name="Normal 159 3 2" xfId="12501"/>
    <cellStyle name="Normal 159 3 2 2" xfId="28883"/>
    <cellStyle name="Normal 159 3 3" xfId="16142"/>
    <cellStyle name="Normal 159 3 3 2" xfId="32520"/>
    <cellStyle name="Normal 159 3 4" xfId="8862"/>
    <cellStyle name="Normal 159 3 4 2" xfId="25246"/>
    <cellStyle name="Normal 159 3 5" xfId="19793"/>
    <cellStyle name="Normal 159 4" xfId="7041"/>
    <cellStyle name="Normal 159 4 2" xfId="23425"/>
    <cellStyle name="Normal 159 5" xfId="10680"/>
    <cellStyle name="Normal 159 5 2" xfId="27062"/>
    <cellStyle name="Normal 159 6" xfId="14321"/>
    <cellStyle name="Normal 159 6 2" xfId="30699"/>
    <cellStyle name="Normal 159 7" xfId="5201"/>
    <cellStyle name="Normal 159 7 2" xfId="21610"/>
    <cellStyle name="Normal 159 8" xfId="17972"/>
    <cellStyle name="Normal 159 9" xfId="34339"/>
    <cellStyle name="Normal 16" xfId="333"/>
    <cellStyle name="Normal 16 2" xfId="334"/>
    <cellStyle name="Normal 16 2 2" xfId="335"/>
    <cellStyle name="Normal 16 2 2 2" xfId="336"/>
    <cellStyle name="Normal 16 2 3" xfId="337"/>
    <cellStyle name="Normal 16 3" xfId="338"/>
    <cellStyle name="Normal 16 3 2" xfId="339"/>
    <cellStyle name="Normal 16 4" xfId="340"/>
    <cellStyle name="Normal 16 4 2" xfId="341"/>
    <cellStyle name="Normal 16 5" xfId="342"/>
    <cellStyle name="Normal 16 5 2" xfId="343"/>
    <cellStyle name="Normal 16 6" xfId="344"/>
    <cellStyle name="Normal 16 6 2" xfId="345"/>
    <cellStyle name="Normal 16 7" xfId="346"/>
    <cellStyle name="Normal 160" xfId="1636"/>
    <cellStyle name="Normal 160 2" xfId="2550"/>
    <cellStyle name="Normal 160 2 2" xfId="4373"/>
    <cellStyle name="Normal 160 2 2 2" xfId="13528"/>
    <cellStyle name="Normal 160 2 2 2 2" xfId="29910"/>
    <cellStyle name="Normal 160 2 2 3" xfId="17169"/>
    <cellStyle name="Normal 160 2 2 3 2" xfId="33547"/>
    <cellStyle name="Normal 160 2 2 4" xfId="9889"/>
    <cellStyle name="Normal 160 2 2 4 2" xfId="26273"/>
    <cellStyle name="Normal 160 2 2 5" xfId="20820"/>
    <cellStyle name="Normal 160 2 3" xfId="8068"/>
    <cellStyle name="Normal 160 2 3 2" xfId="24452"/>
    <cellStyle name="Normal 160 2 4" xfId="11707"/>
    <cellStyle name="Normal 160 2 4 2" xfId="28089"/>
    <cellStyle name="Normal 160 2 5" xfId="15348"/>
    <cellStyle name="Normal 160 2 5 2" xfId="31726"/>
    <cellStyle name="Normal 160 2 6" xfId="6228"/>
    <cellStyle name="Normal 160 2 6 2" xfId="22637"/>
    <cellStyle name="Normal 160 2 7" xfId="18999"/>
    <cellStyle name="Normal 160 2 8" xfId="35366"/>
    <cellStyle name="Normal 160 3" xfId="3465"/>
    <cellStyle name="Normal 160 3 2" xfId="12620"/>
    <cellStyle name="Normal 160 3 2 2" xfId="29002"/>
    <cellStyle name="Normal 160 3 3" xfId="16261"/>
    <cellStyle name="Normal 160 3 3 2" xfId="32639"/>
    <cellStyle name="Normal 160 3 4" xfId="8981"/>
    <cellStyle name="Normal 160 3 4 2" xfId="25365"/>
    <cellStyle name="Normal 160 3 5" xfId="19912"/>
    <cellStyle name="Normal 160 4" xfId="7160"/>
    <cellStyle name="Normal 160 4 2" xfId="23544"/>
    <cellStyle name="Normal 160 5" xfId="10799"/>
    <cellStyle name="Normal 160 5 2" xfId="27181"/>
    <cellStyle name="Normal 160 6" xfId="14440"/>
    <cellStyle name="Normal 160 6 2" xfId="30818"/>
    <cellStyle name="Normal 160 7" xfId="5320"/>
    <cellStyle name="Normal 160 7 2" xfId="21729"/>
    <cellStyle name="Normal 160 8" xfId="18091"/>
    <cellStyle name="Normal 160 9" xfId="34458"/>
    <cellStyle name="Normal 161" xfId="1334"/>
    <cellStyle name="Normal 161 2" xfId="2248"/>
    <cellStyle name="Normal 161 2 2" xfId="4071"/>
    <cellStyle name="Normal 161 2 2 2" xfId="13226"/>
    <cellStyle name="Normal 161 2 2 2 2" xfId="29608"/>
    <cellStyle name="Normal 161 2 2 3" xfId="16867"/>
    <cellStyle name="Normal 161 2 2 3 2" xfId="33245"/>
    <cellStyle name="Normal 161 2 2 4" xfId="9587"/>
    <cellStyle name="Normal 161 2 2 4 2" xfId="25971"/>
    <cellStyle name="Normal 161 2 2 5" xfId="20518"/>
    <cellStyle name="Normal 161 2 3" xfId="7766"/>
    <cellStyle name="Normal 161 2 3 2" xfId="24150"/>
    <cellStyle name="Normal 161 2 4" xfId="11405"/>
    <cellStyle name="Normal 161 2 4 2" xfId="27787"/>
    <cellStyle name="Normal 161 2 5" xfId="15046"/>
    <cellStyle name="Normal 161 2 5 2" xfId="31424"/>
    <cellStyle name="Normal 161 2 6" xfId="5926"/>
    <cellStyle name="Normal 161 2 6 2" xfId="22335"/>
    <cellStyle name="Normal 161 2 7" xfId="18697"/>
    <cellStyle name="Normal 161 2 8" xfId="35064"/>
    <cellStyle name="Normal 161 3" xfId="3163"/>
    <cellStyle name="Normal 161 3 2" xfId="12318"/>
    <cellStyle name="Normal 161 3 2 2" xfId="28700"/>
    <cellStyle name="Normal 161 3 3" xfId="15959"/>
    <cellStyle name="Normal 161 3 3 2" xfId="32337"/>
    <cellStyle name="Normal 161 3 4" xfId="8679"/>
    <cellStyle name="Normal 161 3 4 2" xfId="25063"/>
    <cellStyle name="Normal 161 3 5" xfId="19610"/>
    <cellStyle name="Normal 161 4" xfId="6858"/>
    <cellStyle name="Normal 161 4 2" xfId="23242"/>
    <cellStyle name="Normal 161 5" xfId="10497"/>
    <cellStyle name="Normal 161 5 2" xfId="26879"/>
    <cellStyle name="Normal 161 6" xfId="14138"/>
    <cellStyle name="Normal 161 6 2" xfId="30516"/>
    <cellStyle name="Normal 161 7" xfId="5018"/>
    <cellStyle name="Normal 161 7 2" xfId="21427"/>
    <cellStyle name="Normal 161 8" xfId="17789"/>
    <cellStyle name="Normal 161 9" xfId="34156"/>
    <cellStyle name="Normal 162" xfId="1637"/>
    <cellStyle name="Normal 162 2" xfId="2551"/>
    <cellStyle name="Normal 162 2 2" xfId="4374"/>
    <cellStyle name="Normal 162 2 2 2" xfId="13529"/>
    <cellStyle name="Normal 162 2 2 2 2" xfId="29911"/>
    <cellStyle name="Normal 162 2 2 3" xfId="17170"/>
    <cellStyle name="Normal 162 2 2 3 2" xfId="33548"/>
    <cellStyle name="Normal 162 2 2 4" xfId="9890"/>
    <cellStyle name="Normal 162 2 2 4 2" xfId="26274"/>
    <cellStyle name="Normal 162 2 2 5" xfId="20821"/>
    <cellStyle name="Normal 162 2 3" xfId="8069"/>
    <cellStyle name="Normal 162 2 3 2" xfId="24453"/>
    <cellStyle name="Normal 162 2 4" xfId="11708"/>
    <cellStyle name="Normal 162 2 4 2" xfId="28090"/>
    <cellStyle name="Normal 162 2 5" xfId="15349"/>
    <cellStyle name="Normal 162 2 5 2" xfId="31727"/>
    <cellStyle name="Normal 162 2 6" xfId="6229"/>
    <cellStyle name="Normal 162 2 6 2" xfId="22638"/>
    <cellStyle name="Normal 162 2 7" xfId="19000"/>
    <cellStyle name="Normal 162 2 8" xfId="35367"/>
    <cellStyle name="Normal 162 3" xfId="3466"/>
    <cellStyle name="Normal 162 3 2" xfId="12621"/>
    <cellStyle name="Normal 162 3 2 2" xfId="29003"/>
    <cellStyle name="Normal 162 3 3" xfId="16262"/>
    <cellStyle name="Normal 162 3 3 2" xfId="32640"/>
    <cellStyle name="Normal 162 3 4" xfId="8982"/>
    <cellStyle name="Normal 162 3 4 2" xfId="25366"/>
    <cellStyle name="Normal 162 3 5" xfId="19913"/>
    <cellStyle name="Normal 162 4" xfId="7161"/>
    <cellStyle name="Normal 162 4 2" xfId="23545"/>
    <cellStyle name="Normal 162 5" xfId="10800"/>
    <cellStyle name="Normal 162 5 2" xfId="27182"/>
    <cellStyle name="Normal 162 6" xfId="14441"/>
    <cellStyle name="Normal 162 6 2" xfId="30819"/>
    <cellStyle name="Normal 162 7" xfId="5321"/>
    <cellStyle name="Normal 162 7 2" xfId="21730"/>
    <cellStyle name="Normal 162 8" xfId="18092"/>
    <cellStyle name="Normal 162 9" xfId="34459"/>
    <cellStyle name="Normal 163" xfId="1632"/>
    <cellStyle name="Normal 163 2" xfId="2546"/>
    <cellStyle name="Normal 163 2 2" xfId="4369"/>
    <cellStyle name="Normal 163 2 2 2" xfId="13524"/>
    <cellStyle name="Normal 163 2 2 2 2" xfId="29906"/>
    <cellStyle name="Normal 163 2 2 3" xfId="17165"/>
    <cellStyle name="Normal 163 2 2 3 2" xfId="33543"/>
    <cellStyle name="Normal 163 2 2 4" xfId="9885"/>
    <cellStyle name="Normal 163 2 2 4 2" xfId="26269"/>
    <cellStyle name="Normal 163 2 2 5" xfId="20816"/>
    <cellStyle name="Normal 163 2 3" xfId="8064"/>
    <cellStyle name="Normal 163 2 3 2" xfId="24448"/>
    <cellStyle name="Normal 163 2 4" xfId="11703"/>
    <cellStyle name="Normal 163 2 4 2" xfId="28085"/>
    <cellStyle name="Normal 163 2 5" xfId="15344"/>
    <cellStyle name="Normal 163 2 5 2" xfId="31722"/>
    <cellStyle name="Normal 163 2 6" xfId="6224"/>
    <cellStyle name="Normal 163 2 6 2" xfId="22633"/>
    <cellStyle name="Normal 163 2 7" xfId="18995"/>
    <cellStyle name="Normal 163 2 8" xfId="35362"/>
    <cellStyle name="Normal 163 3" xfId="3461"/>
    <cellStyle name="Normal 163 3 2" xfId="12616"/>
    <cellStyle name="Normal 163 3 2 2" xfId="28998"/>
    <cellStyle name="Normal 163 3 3" xfId="16257"/>
    <cellStyle name="Normal 163 3 3 2" xfId="32635"/>
    <cellStyle name="Normal 163 3 4" xfId="8977"/>
    <cellStyle name="Normal 163 3 4 2" xfId="25361"/>
    <cellStyle name="Normal 163 3 5" xfId="19908"/>
    <cellStyle name="Normal 163 4" xfId="7156"/>
    <cellStyle name="Normal 163 4 2" xfId="23540"/>
    <cellStyle name="Normal 163 5" xfId="10795"/>
    <cellStyle name="Normal 163 5 2" xfId="27177"/>
    <cellStyle name="Normal 163 6" xfId="14436"/>
    <cellStyle name="Normal 163 6 2" xfId="30814"/>
    <cellStyle name="Normal 163 7" xfId="5316"/>
    <cellStyle name="Normal 163 7 2" xfId="21725"/>
    <cellStyle name="Normal 163 8" xfId="18087"/>
    <cellStyle name="Normal 163 9" xfId="34454"/>
    <cellStyle name="Normal 164" xfId="1326"/>
    <cellStyle name="Normal 164 2" xfId="2240"/>
    <cellStyle name="Normal 164 2 2" xfId="4063"/>
    <cellStyle name="Normal 164 2 2 2" xfId="13218"/>
    <cellStyle name="Normal 164 2 2 2 2" xfId="29600"/>
    <cellStyle name="Normal 164 2 2 3" xfId="16859"/>
    <cellStyle name="Normal 164 2 2 3 2" xfId="33237"/>
    <cellStyle name="Normal 164 2 2 4" xfId="9579"/>
    <cellStyle name="Normal 164 2 2 4 2" xfId="25963"/>
    <cellStyle name="Normal 164 2 2 5" xfId="20510"/>
    <cellStyle name="Normal 164 2 3" xfId="7758"/>
    <cellStyle name="Normal 164 2 3 2" xfId="24142"/>
    <cellStyle name="Normal 164 2 4" xfId="11397"/>
    <cellStyle name="Normal 164 2 4 2" xfId="27779"/>
    <cellStyle name="Normal 164 2 5" xfId="15038"/>
    <cellStyle name="Normal 164 2 5 2" xfId="31416"/>
    <cellStyle name="Normal 164 2 6" xfId="5918"/>
    <cellStyle name="Normal 164 2 6 2" xfId="22327"/>
    <cellStyle name="Normal 164 2 7" xfId="18689"/>
    <cellStyle name="Normal 164 2 8" xfId="35056"/>
    <cellStyle name="Normal 164 3" xfId="3155"/>
    <cellStyle name="Normal 164 3 2" xfId="12310"/>
    <cellStyle name="Normal 164 3 2 2" xfId="28692"/>
    <cellStyle name="Normal 164 3 3" xfId="15951"/>
    <cellStyle name="Normal 164 3 3 2" xfId="32329"/>
    <cellStyle name="Normal 164 3 4" xfId="8671"/>
    <cellStyle name="Normal 164 3 4 2" xfId="25055"/>
    <cellStyle name="Normal 164 3 5" xfId="19602"/>
    <cellStyle name="Normal 164 4" xfId="6850"/>
    <cellStyle name="Normal 164 4 2" xfId="23234"/>
    <cellStyle name="Normal 164 5" xfId="10489"/>
    <cellStyle name="Normal 164 5 2" xfId="26871"/>
    <cellStyle name="Normal 164 6" xfId="14130"/>
    <cellStyle name="Normal 164 6 2" xfId="30508"/>
    <cellStyle name="Normal 164 7" xfId="5010"/>
    <cellStyle name="Normal 164 7 2" xfId="21419"/>
    <cellStyle name="Normal 164 8" xfId="17781"/>
    <cellStyle name="Normal 164 9" xfId="34148"/>
    <cellStyle name="Normal 165" xfId="1633"/>
    <cellStyle name="Normal 165 2" xfId="2547"/>
    <cellStyle name="Normal 165 2 2" xfId="4370"/>
    <cellStyle name="Normal 165 2 2 2" xfId="13525"/>
    <cellStyle name="Normal 165 2 2 2 2" xfId="29907"/>
    <cellStyle name="Normal 165 2 2 3" xfId="17166"/>
    <cellStyle name="Normal 165 2 2 3 2" xfId="33544"/>
    <cellStyle name="Normal 165 2 2 4" xfId="9886"/>
    <cellStyle name="Normal 165 2 2 4 2" xfId="26270"/>
    <cellStyle name="Normal 165 2 2 5" xfId="20817"/>
    <cellStyle name="Normal 165 2 3" xfId="8065"/>
    <cellStyle name="Normal 165 2 3 2" xfId="24449"/>
    <cellStyle name="Normal 165 2 4" xfId="11704"/>
    <cellStyle name="Normal 165 2 4 2" xfId="28086"/>
    <cellStyle name="Normal 165 2 5" xfId="15345"/>
    <cellStyle name="Normal 165 2 5 2" xfId="31723"/>
    <cellStyle name="Normal 165 2 6" xfId="6225"/>
    <cellStyle name="Normal 165 2 6 2" xfId="22634"/>
    <cellStyle name="Normal 165 2 7" xfId="18996"/>
    <cellStyle name="Normal 165 2 8" xfId="35363"/>
    <cellStyle name="Normal 165 3" xfId="3462"/>
    <cellStyle name="Normal 165 3 2" xfId="12617"/>
    <cellStyle name="Normal 165 3 2 2" xfId="28999"/>
    <cellStyle name="Normal 165 3 3" xfId="16258"/>
    <cellStyle name="Normal 165 3 3 2" xfId="32636"/>
    <cellStyle name="Normal 165 3 4" xfId="8978"/>
    <cellStyle name="Normal 165 3 4 2" xfId="25362"/>
    <cellStyle name="Normal 165 3 5" xfId="19909"/>
    <cellStyle name="Normal 165 4" xfId="7157"/>
    <cellStyle name="Normal 165 4 2" xfId="23541"/>
    <cellStyle name="Normal 165 5" xfId="10796"/>
    <cellStyle name="Normal 165 5 2" xfId="27178"/>
    <cellStyle name="Normal 165 6" xfId="14437"/>
    <cellStyle name="Normal 165 6 2" xfId="30815"/>
    <cellStyle name="Normal 165 7" xfId="5317"/>
    <cellStyle name="Normal 165 7 2" xfId="21726"/>
    <cellStyle name="Normal 165 8" xfId="18088"/>
    <cellStyle name="Normal 165 9" xfId="34455"/>
    <cellStyle name="Normal 166" xfId="1346"/>
    <cellStyle name="Normal 166 2" xfId="2260"/>
    <cellStyle name="Normal 166 2 2" xfId="4083"/>
    <cellStyle name="Normal 166 2 2 2" xfId="13238"/>
    <cellStyle name="Normal 166 2 2 2 2" xfId="29620"/>
    <cellStyle name="Normal 166 2 2 3" xfId="16879"/>
    <cellStyle name="Normal 166 2 2 3 2" xfId="33257"/>
    <cellStyle name="Normal 166 2 2 4" xfId="9599"/>
    <cellStyle name="Normal 166 2 2 4 2" xfId="25983"/>
    <cellStyle name="Normal 166 2 2 5" xfId="20530"/>
    <cellStyle name="Normal 166 2 3" xfId="7778"/>
    <cellStyle name="Normal 166 2 3 2" xfId="24162"/>
    <cellStyle name="Normal 166 2 4" xfId="11417"/>
    <cellStyle name="Normal 166 2 4 2" xfId="27799"/>
    <cellStyle name="Normal 166 2 5" xfId="15058"/>
    <cellStyle name="Normal 166 2 5 2" xfId="31436"/>
    <cellStyle name="Normal 166 2 6" xfId="5938"/>
    <cellStyle name="Normal 166 2 6 2" xfId="22347"/>
    <cellStyle name="Normal 166 2 7" xfId="18709"/>
    <cellStyle name="Normal 166 2 8" xfId="35076"/>
    <cellStyle name="Normal 166 3" xfId="3175"/>
    <cellStyle name="Normal 166 3 2" xfId="12330"/>
    <cellStyle name="Normal 166 3 2 2" xfId="28712"/>
    <cellStyle name="Normal 166 3 3" xfId="15971"/>
    <cellStyle name="Normal 166 3 3 2" xfId="32349"/>
    <cellStyle name="Normal 166 3 4" xfId="8691"/>
    <cellStyle name="Normal 166 3 4 2" xfId="25075"/>
    <cellStyle name="Normal 166 3 5" xfId="19622"/>
    <cellStyle name="Normal 166 4" xfId="6870"/>
    <cellStyle name="Normal 166 4 2" xfId="23254"/>
    <cellStyle name="Normal 166 5" xfId="10509"/>
    <cellStyle name="Normal 166 5 2" xfId="26891"/>
    <cellStyle name="Normal 166 6" xfId="14150"/>
    <cellStyle name="Normal 166 6 2" xfId="30528"/>
    <cellStyle name="Normal 166 7" xfId="5030"/>
    <cellStyle name="Normal 166 7 2" xfId="21439"/>
    <cellStyle name="Normal 166 8" xfId="17801"/>
    <cellStyle name="Normal 166 9" xfId="34168"/>
    <cellStyle name="Normal 167" xfId="1639"/>
    <cellStyle name="Normal 168" xfId="1638"/>
    <cellStyle name="Normal 168 2" xfId="3467"/>
    <cellStyle name="Normal 168 2 2" xfId="12622"/>
    <cellStyle name="Normal 168 2 2 2" xfId="29004"/>
    <cellStyle name="Normal 168 2 3" xfId="16263"/>
    <cellStyle name="Normal 168 2 3 2" xfId="32641"/>
    <cellStyle name="Normal 168 2 4" xfId="8983"/>
    <cellStyle name="Normal 168 2 4 2" xfId="25367"/>
    <cellStyle name="Normal 168 2 5" xfId="19914"/>
    <cellStyle name="Normal 168 3" xfId="7162"/>
    <cellStyle name="Normal 168 3 2" xfId="23546"/>
    <cellStyle name="Normal 168 4" xfId="10801"/>
    <cellStyle name="Normal 168 4 2" xfId="27183"/>
    <cellStyle name="Normal 168 5" xfId="14442"/>
    <cellStyle name="Normal 168 5 2" xfId="30820"/>
    <cellStyle name="Normal 168 6" xfId="5322"/>
    <cellStyle name="Normal 168 6 2" xfId="21731"/>
    <cellStyle name="Normal 168 7" xfId="18093"/>
    <cellStyle name="Normal 168 8" xfId="34460"/>
    <cellStyle name="Normal 169" xfId="2850"/>
    <cellStyle name="Normal 17" xfId="347"/>
    <cellStyle name="Normal 17 2" xfId="348"/>
    <cellStyle name="Normal 17 2 2" xfId="349"/>
    <cellStyle name="Normal 17 2 2 2" xfId="350"/>
    <cellStyle name="Normal 17 2 3" xfId="351"/>
    <cellStyle name="Normal 17 3" xfId="352"/>
    <cellStyle name="Normal 17 3 2" xfId="353"/>
    <cellStyle name="Normal 17 4" xfId="354"/>
    <cellStyle name="Normal 17 4 2" xfId="355"/>
    <cellStyle name="Normal 17 5" xfId="356"/>
    <cellStyle name="Normal 17 5 2" xfId="357"/>
    <cellStyle name="Normal 17 6" xfId="358"/>
    <cellStyle name="Normal 17 6 2" xfId="359"/>
    <cellStyle name="Normal 17 7" xfId="360"/>
    <cellStyle name="Normal 170" xfId="2552"/>
    <cellStyle name="Normal 170 2" xfId="8070"/>
    <cellStyle name="Normal 170 2 2" xfId="24454"/>
    <cellStyle name="Normal 170 3" xfId="11709"/>
    <cellStyle name="Normal 170 3 2" xfId="28091"/>
    <cellStyle name="Normal 170 4" xfId="15350"/>
    <cellStyle name="Normal 170 4 2" xfId="31728"/>
    <cellStyle name="Normal 170 5" xfId="6233"/>
    <cellStyle name="Normal 170 6" xfId="19001"/>
    <cellStyle name="Normal 171" xfId="2556"/>
    <cellStyle name="Normal 171 2" xfId="8074"/>
    <cellStyle name="Normal 171 2 2" xfId="24458"/>
    <cellStyle name="Normal 171 3" xfId="11713"/>
    <cellStyle name="Normal 171 3 2" xfId="28095"/>
    <cellStyle name="Normal 171 4" xfId="15354"/>
    <cellStyle name="Normal 171 4 2" xfId="31732"/>
    <cellStyle name="Normal 171 5" xfId="6243"/>
    <cellStyle name="Normal 171 6" xfId="19005"/>
    <cellStyle name="Normal 172" xfId="2553"/>
    <cellStyle name="Normal 172 2" xfId="8071"/>
    <cellStyle name="Normal 172 2 2" xfId="24455"/>
    <cellStyle name="Normal 172 3" xfId="11710"/>
    <cellStyle name="Normal 172 3 2" xfId="28092"/>
    <cellStyle name="Normal 172 4" xfId="15351"/>
    <cellStyle name="Normal 172 4 2" xfId="31729"/>
    <cellStyle name="Normal 172 5" xfId="6250"/>
    <cellStyle name="Normal 172 6" xfId="19002"/>
    <cellStyle name="Normal 173" xfId="6231"/>
    <cellStyle name="Normal 174" xfId="6244"/>
    <cellStyle name="Normal 175" xfId="6249"/>
    <cellStyle name="Normal 176" xfId="6232"/>
    <cellStyle name="Normal 177" xfId="6241"/>
    <cellStyle name="Normal 178" xfId="6240"/>
    <cellStyle name="Normal 179" xfId="6251"/>
    <cellStyle name="Normal 18" xfId="361"/>
    <cellStyle name="Normal 18 2" xfId="362"/>
    <cellStyle name="Normal 18 2 2" xfId="363"/>
    <cellStyle name="Normal 18 2 2 2" xfId="364"/>
    <cellStyle name="Normal 18 2 3" xfId="365"/>
    <cellStyle name="Normal 18 3" xfId="366"/>
    <cellStyle name="Normal 18 3 2" xfId="367"/>
    <cellStyle name="Normal 18 4" xfId="368"/>
    <cellStyle name="Normal 18 4 2" xfId="369"/>
    <cellStyle name="Normal 18 5" xfId="370"/>
    <cellStyle name="Normal 18 5 2" xfId="371"/>
    <cellStyle name="Normal 18 6" xfId="372"/>
    <cellStyle name="Normal 18 6 2" xfId="373"/>
    <cellStyle name="Normal 18 7" xfId="374"/>
    <cellStyle name="Normal 180" xfId="6234"/>
    <cellStyle name="Normal 181" xfId="6253"/>
    <cellStyle name="Normal 182" xfId="9892"/>
    <cellStyle name="Normal 183" xfId="13531"/>
    <cellStyle name="Normal 184" xfId="13578"/>
    <cellStyle name="Normal 185" xfId="4376"/>
    <cellStyle name="Normal 186" xfId="4458"/>
    <cellStyle name="Normal 187" xfId="17178"/>
    <cellStyle name="Normal 188" xfId="17173"/>
    <cellStyle name="Normal 189" xfId="17228"/>
    <cellStyle name="Normal 19" xfId="375"/>
    <cellStyle name="Normal 19 2" xfId="376"/>
    <cellStyle name="Normal 19 2 2" xfId="377"/>
    <cellStyle name="Normal 19 2 2 2" xfId="378"/>
    <cellStyle name="Normal 19 2 3" xfId="379"/>
    <cellStyle name="Normal 19 3" xfId="380"/>
    <cellStyle name="Normal 19 3 2" xfId="381"/>
    <cellStyle name="Normal 19 4" xfId="382"/>
    <cellStyle name="Normal 19 4 2" xfId="383"/>
    <cellStyle name="Normal 19 5" xfId="384"/>
    <cellStyle name="Normal 19 5 2" xfId="385"/>
    <cellStyle name="Normal 19 6" xfId="386"/>
    <cellStyle name="Normal 19 6 2" xfId="387"/>
    <cellStyle name="Normal 19 7" xfId="388"/>
    <cellStyle name="Normal 190" xfId="17256"/>
    <cellStyle name="Normal 191" xfId="33550"/>
    <cellStyle name="Normal 192" xfId="33551"/>
    <cellStyle name="Normal 193" xfId="35368"/>
    <cellStyle name="Normal 194" xfId="35370"/>
    <cellStyle name="Normal 195" xfId="35372"/>
    <cellStyle name="Normal 196" xfId="35373"/>
    <cellStyle name="Normal 197" xfId="35374"/>
    <cellStyle name="Normal 198" xfId="35430"/>
    <cellStyle name="Normal 199" xfId="35432"/>
    <cellStyle name="Normal 2" xfId="17"/>
    <cellStyle name="Normal 2 10" xfId="35439"/>
    <cellStyle name="Normal 2 11" xfId="35448"/>
    <cellStyle name="Normal 2 2" xfId="389"/>
    <cellStyle name="Normal 2 2 2" xfId="706"/>
    <cellStyle name="Normal 2 3" xfId="390"/>
    <cellStyle name="Normal 2 3 2" xfId="391"/>
    <cellStyle name="Normal 2 4" xfId="392"/>
    <cellStyle name="Normal 2 4 2" xfId="393"/>
    <cellStyle name="Normal 2 5" xfId="394"/>
    <cellStyle name="Normal 2 5 2" xfId="395"/>
    <cellStyle name="Normal 2 6" xfId="662"/>
    <cellStyle name="Normal 2 7" xfId="4426"/>
    <cellStyle name="Normal 2 8" xfId="4378"/>
    <cellStyle name="Normal 2 8 2" xfId="20823"/>
    <cellStyle name="Normal 2 9" xfId="35423"/>
    <cellStyle name="Normal 2_ROMeo Data" xfId="396"/>
    <cellStyle name="Normal 20" xfId="397"/>
    <cellStyle name="Normal 20 2" xfId="398"/>
    <cellStyle name="Normal 20 2 2" xfId="399"/>
    <cellStyle name="Normal 20 2 2 2" xfId="400"/>
    <cellStyle name="Normal 20 2 3" xfId="401"/>
    <cellStyle name="Normal 20 3" xfId="402"/>
    <cellStyle name="Normal 20 3 2" xfId="403"/>
    <cellStyle name="Normal 20 4" xfId="404"/>
    <cellStyle name="Normal 20 4 2" xfId="405"/>
    <cellStyle name="Normal 20 5" xfId="406"/>
    <cellStyle name="Normal 20 5 2" xfId="407"/>
    <cellStyle name="Normal 20 6" xfId="408"/>
    <cellStyle name="Normal 20 6 2" xfId="409"/>
    <cellStyle name="Normal 20 7" xfId="410"/>
    <cellStyle name="Normal 200" xfId="35438"/>
    <cellStyle name="Normal 201" xfId="35441"/>
    <cellStyle name="Normal 202" xfId="35442"/>
    <cellStyle name="Normal 203" xfId="35451"/>
    <cellStyle name="Normal 204" xfId="35450"/>
    <cellStyle name="Normal 205" xfId="35452"/>
    <cellStyle name="Normal 206" xfId="58"/>
    <cellStyle name="Normal 207" xfId="35453"/>
    <cellStyle name="Normal 208" xfId="35460"/>
    <cellStyle name="Normal 209" xfId="35461"/>
    <cellStyle name="Normal 21" xfId="411"/>
    <cellStyle name="Normal 21 2" xfId="412"/>
    <cellStyle name="Normal 21 2 2" xfId="413"/>
    <cellStyle name="Normal 21 2 2 2" xfId="414"/>
    <cellStyle name="Normal 21 2 3" xfId="415"/>
    <cellStyle name="Normal 21 3" xfId="416"/>
    <cellStyle name="Normal 21 3 2" xfId="417"/>
    <cellStyle name="Normal 21 4" xfId="418"/>
    <cellStyle name="Normal 21 4 2" xfId="419"/>
    <cellStyle name="Normal 21 5" xfId="420"/>
    <cellStyle name="Normal 21 5 2" xfId="421"/>
    <cellStyle name="Normal 21 6" xfId="422"/>
    <cellStyle name="Normal 21 6 2" xfId="423"/>
    <cellStyle name="Normal 21 7" xfId="424"/>
    <cellStyle name="Normal 210" xfId="35455"/>
    <cellStyle name="Normal 212" xfId="35454"/>
    <cellStyle name="Normal 214" xfId="35458"/>
    <cellStyle name="Normal 22" xfId="425"/>
    <cellStyle name="Normal 22 2" xfId="426"/>
    <cellStyle name="Normal 22 2 2" xfId="427"/>
    <cellStyle name="Normal 22 2 2 2" xfId="428"/>
    <cellStyle name="Normal 22 2 3" xfId="429"/>
    <cellStyle name="Normal 22 3" xfId="430"/>
    <cellStyle name="Normal 22 3 2" xfId="431"/>
    <cellStyle name="Normal 22 4" xfId="432"/>
    <cellStyle name="Normal 22 4 2" xfId="433"/>
    <cellStyle name="Normal 22 5" xfId="434"/>
    <cellStyle name="Normal 22 5 2" xfId="435"/>
    <cellStyle name="Normal 22 6" xfId="436"/>
    <cellStyle name="Normal 22 6 2" xfId="437"/>
    <cellStyle name="Normal 22 7" xfId="438"/>
    <cellStyle name="Normal 223" xfId="56"/>
    <cellStyle name="Normal 224" xfId="35456"/>
    <cellStyle name="Normal 225" xfId="35459"/>
    <cellStyle name="Normal 23" xfId="439"/>
    <cellStyle name="Normal 23 2" xfId="707"/>
    <cellStyle name="Normal 232" xfId="35462"/>
    <cellStyle name="Normal 24" xfId="440"/>
    <cellStyle name="Normal 24 2" xfId="708"/>
    <cellStyle name="Normal 25" xfId="441"/>
    <cellStyle name="Normal 25 2" xfId="709"/>
    <cellStyle name="Normal 26" xfId="442"/>
    <cellStyle name="Normal 26 2" xfId="710"/>
    <cellStyle name="Normal 27" xfId="443"/>
    <cellStyle name="Normal 27 2" xfId="711"/>
    <cellStyle name="Normal 28" xfId="444"/>
    <cellStyle name="Normal 28 2" xfId="712"/>
    <cellStyle name="Normal 29" xfId="445"/>
    <cellStyle name="Normal 29 2" xfId="713"/>
    <cellStyle name="Normal 3" xfId="14"/>
    <cellStyle name="Normal 3 2" xfId="446"/>
    <cellStyle name="Normal 3 2 2" xfId="715"/>
    <cellStyle name="Normal 3 3" xfId="447"/>
    <cellStyle name="Normal 3 4" xfId="448"/>
    <cellStyle name="Normal 3 5" xfId="714"/>
    <cellStyle name="Normal 3_ROMeo Data" xfId="449"/>
    <cellStyle name="Normal 30" xfId="450"/>
    <cellStyle name="Normal 30 2" xfId="716"/>
    <cellStyle name="Normal 31" xfId="451"/>
    <cellStyle name="Normal 31 2" xfId="717"/>
    <cellStyle name="Normal 32" xfId="452"/>
    <cellStyle name="Normal 32 2" xfId="718"/>
    <cellStyle name="Normal 33" xfId="453"/>
    <cellStyle name="Normal 33 2" xfId="454"/>
    <cellStyle name="Normal 33 2 2" xfId="455"/>
    <cellStyle name="Normal 33 3" xfId="456"/>
    <cellStyle name="Normal 33 3 2" xfId="457"/>
    <cellStyle name="Normal 33 4" xfId="458"/>
    <cellStyle name="Normal 34" xfId="459"/>
    <cellStyle name="Normal 34 2" xfId="719"/>
    <cellStyle name="Normal 35" xfId="460"/>
    <cellStyle name="Normal 35 2" xfId="720"/>
    <cellStyle name="Normal 36" xfId="461"/>
    <cellStyle name="Normal 36 2" xfId="721"/>
    <cellStyle name="Normal 37" xfId="462"/>
    <cellStyle name="Normal 37 2" xfId="722"/>
    <cellStyle name="Normal 38" xfId="463"/>
    <cellStyle name="Normal 38 2" xfId="723"/>
    <cellStyle name="Normal 39" xfId="464"/>
    <cellStyle name="Normal 39 2" xfId="724"/>
    <cellStyle name="Normal 4" xfId="465"/>
    <cellStyle name="Normal 4 2" xfId="466"/>
    <cellStyle name="Normal 4_ROMeo Data" xfId="467"/>
    <cellStyle name="Normal 40" xfId="468"/>
    <cellStyle name="Normal 40 2" xfId="725"/>
    <cellStyle name="Normal 41" xfId="469"/>
    <cellStyle name="Normal 41 2" xfId="726"/>
    <cellStyle name="Normal 42" xfId="470"/>
    <cellStyle name="Normal 42 2" xfId="727"/>
    <cellStyle name="Normal 43" xfId="471"/>
    <cellStyle name="Normal 43 2" xfId="728"/>
    <cellStyle name="Normal 44" xfId="472"/>
    <cellStyle name="Normal 44 2" xfId="729"/>
    <cellStyle name="Normal 45" xfId="473"/>
    <cellStyle name="Normal 45 2" xfId="730"/>
    <cellStyle name="Normal 46" xfId="474"/>
    <cellStyle name="Normal 46 2" xfId="731"/>
    <cellStyle name="Normal 47" xfId="475"/>
    <cellStyle name="Normal 47 2" xfId="732"/>
    <cellStyle name="Normal 48" xfId="476"/>
    <cellStyle name="Normal 48 2" xfId="733"/>
    <cellStyle name="Normal 49" xfId="477"/>
    <cellStyle name="Normal 49 2" xfId="734"/>
    <cellStyle name="Normal 5" xfId="478"/>
    <cellStyle name="Normal 5 2" xfId="735"/>
    <cellStyle name="Normal 50" xfId="479"/>
    <cellStyle name="Normal 50 2" xfId="480"/>
    <cellStyle name="Normal 51" xfId="481"/>
    <cellStyle name="Normal 51 2" xfId="482"/>
    <cellStyle name="Normal 52" xfId="483"/>
    <cellStyle name="Normal 52 2" xfId="484"/>
    <cellStyle name="Normal 53" xfId="485"/>
    <cellStyle name="Normal 53 2" xfId="486"/>
    <cellStyle name="Normal 54" xfId="487"/>
    <cellStyle name="Normal 54 2" xfId="488"/>
    <cellStyle name="Normal 55" xfId="489"/>
    <cellStyle name="Normal 55 2" xfId="737"/>
    <cellStyle name="Normal 56" xfId="490"/>
    <cellStyle name="Normal 57" xfId="491"/>
    <cellStyle name="Normal 58" xfId="492"/>
    <cellStyle name="Normal 58 2" xfId="738"/>
    <cellStyle name="Normal 59" xfId="493"/>
    <cellStyle name="Normal 59 2" xfId="739"/>
    <cellStyle name="Normal 6" xfId="494"/>
    <cellStyle name="Normal 6 2" xfId="495"/>
    <cellStyle name="Normal 6 2 2" xfId="496"/>
    <cellStyle name="Normal 6 2 2 2" xfId="497"/>
    <cellStyle name="Normal 6 2 3" xfId="498"/>
    <cellStyle name="Normal 6 3" xfId="499"/>
    <cellStyle name="Normal 6 3 2" xfId="500"/>
    <cellStyle name="Normal 6 3 2 2" xfId="501"/>
    <cellStyle name="Normal 6 3 3" xfId="502"/>
    <cellStyle name="Normal 6 4" xfId="503"/>
    <cellStyle name="Normal 6 4 2" xfId="504"/>
    <cellStyle name="Normal 6 5" xfId="505"/>
    <cellStyle name="Normal 6 5 2" xfId="506"/>
    <cellStyle name="Normal 6 6" xfId="507"/>
    <cellStyle name="Normal 6 6 2" xfId="508"/>
    <cellStyle name="Normal 6 7" xfId="740"/>
    <cellStyle name="Normal 60" xfId="509"/>
    <cellStyle name="Normal 60 2" xfId="741"/>
    <cellStyle name="Normal 61" xfId="510"/>
    <cellStyle name="Normal 61 2" xfId="742"/>
    <cellStyle name="Normal 62" xfId="511"/>
    <cellStyle name="Normal 62 2" xfId="743"/>
    <cellStyle name="Normal 63" xfId="512"/>
    <cellStyle name="Normal 63 10" xfId="13548"/>
    <cellStyle name="Normal 63 10 2" xfId="29928"/>
    <cellStyle name="Normal 63 11" xfId="4427"/>
    <cellStyle name="Normal 63 11 2" xfId="20839"/>
    <cellStyle name="Normal 63 12" xfId="17198"/>
    <cellStyle name="Normal 63 13" xfId="33552"/>
    <cellStyle name="Normal 63 2" xfId="744"/>
    <cellStyle name="Normal 63 2 10" xfId="4487"/>
    <cellStyle name="Normal 63 2 10 2" xfId="20896"/>
    <cellStyle name="Normal 63 2 11" xfId="17258"/>
    <cellStyle name="Normal 63 2 12" xfId="33731"/>
    <cellStyle name="Normal 63 2 2" xfId="947"/>
    <cellStyle name="Normal 63 2 2 10" xfId="17405"/>
    <cellStyle name="Normal 63 2 2 11" xfId="33732"/>
    <cellStyle name="Normal 63 2 2 2" xfId="1207"/>
    <cellStyle name="Normal 63 2 2 2 2" xfId="2121"/>
    <cellStyle name="Normal 63 2 2 2 2 2" xfId="3944"/>
    <cellStyle name="Normal 63 2 2 2 2 2 2" xfId="13099"/>
    <cellStyle name="Normal 63 2 2 2 2 2 2 2" xfId="29481"/>
    <cellStyle name="Normal 63 2 2 2 2 2 3" xfId="16740"/>
    <cellStyle name="Normal 63 2 2 2 2 2 3 2" xfId="33118"/>
    <cellStyle name="Normal 63 2 2 2 2 2 4" xfId="9460"/>
    <cellStyle name="Normal 63 2 2 2 2 2 4 2" xfId="25844"/>
    <cellStyle name="Normal 63 2 2 2 2 2 5" xfId="20391"/>
    <cellStyle name="Normal 63 2 2 2 2 3" xfId="7639"/>
    <cellStyle name="Normal 63 2 2 2 2 3 2" xfId="24023"/>
    <cellStyle name="Normal 63 2 2 2 2 4" xfId="11278"/>
    <cellStyle name="Normal 63 2 2 2 2 4 2" xfId="27660"/>
    <cellStyle name="Normal 63 2 2 2 2 5" xfId="14919"/>
    <cellStyle name="Normal 63 2 2 2 2 5 2" xfId="31297"/>
    <cellStyle name="Normal 63 2 2 2 2 6" xfId="5799"/>
    <cellStyle name="Normal 63 2 2 2 2 6 2" xfId="22208"/>
    <cellStyle name="Normal 63 2 2 2 2 7" xfId="18570"/>
    <cellStyle name="Normal 63 2 2 2 2 8" xfId="34937"/>
    <cellStyle name="Normal 63 2 2 2 3" xfId="3036"/>
    <cellStyle name="Normal 63 2 2 2 3 2" xfId="12191"/>
    <cellStyle name="Normal 63 2 2 2 3 2 2" xfId="28573"/>
    <cellStyle name="Normal 63 2 2 2 3 3" xfId="15832"/>
    <cellStyle name="Normal 63 2 2 2 3 3 2" xfId="32210"/>
    <cellStyle name="Normal 63 2 2 2 3 4" xfId="8552"/>
    <cellStyle name="Normal 63 2 2 2 3 4 2" xfId="24936"/>
    <cellStyle name="Normal 63 2 2 2 3 5" xfId="19483"/>
    <cellStyle name="Normal 63 2 2 2 4" xfId="6731"/>
    <cellStyle name="Normal 63 2 2 2 4 2" xfId="23115"/>
    <cellStyle name="Normal 63 2 2 2 5" xfId="10370"/>
    <cellStyle name="Normal 63 2 2 2 5 2" xfId="26752"/>
    <cellStyle name="Normal 63 2 2 2 6" xfId="14011"/>
    <cellStyle name="Normal 63 2 2 2 6 2" xfId="30389"/>
    <cellStyle name="Normal 63 2 2 2 7" xfId="4891"/>
    <cellStyle name="Normal 63 2 2 2 7 2" xfId="21300"/>
    <cellStyle name="Normal 63 2 2 2 8" xfId="17662"/>
    <cellStyle name="Normal 63 2 2 2 9" xfId="34029"/>
    <cellStyle name="Normal 63 2 2 3" xfId="1519"/>
    <cellStyle name="Normal 63 2 2 3 2" xfId="2433"/>
    <cellStyle name="Normal 63 2 2 3 2 2" xfId="4256"/>
    <cellStyle name="Normal 63 2 2 3 2 2 2" xfId="13411"/>
    <cellStyle name="Normal 63 2 2 3 2 2 2 2" xfId="29793"/>
    <cellStyle name="Normal 63 2 2 3 2 2 3" xfId="17052"/>
    <cellStyle name="Normal 63 2 2 3 2 2 3 2" xfId="33430"/>
    <cellStyle name="Normal 63 2 2 3 2 2 4" xfId="9772"/>
    <cellStyle name="Normal 63 2 2 3 2 2 4 2" xfId="26156"/>
    <cellStyle name="Normal 63 2 2 3 2 2 5" xfId="20703"/>
    <cellStyle name="Normal 63 2 2 3 2 3" xfId="7951"/>
    <cellStyle name="Normal 63 2 2 3 2 3 2" xfId="24335"/>
    <cellStyle name="Normal 63 2 2 3 2 4" xfId="11590"/>
    <cellStyle name="Normal 63 2 2 3 2 4 2" xfId="27972"/>
    <cellStyle name="Normal 63 2 2 3 2 5" xfId="15231"/>
    <cellStyle name="Normal 63 2 2 3 2 5 2" xfId="31609"/>
    <cellStyle name="Normal 63 2 2 3 2 6" xfId="6111"/>
    <cellStyle name="Normal 63 2 2 3 2 6 2" xfId="22520"/>
    <cellStyle name="Normal 63 2 2 3 2 7" xfId="18882"/>
    <cellStyle name="Normal 63 2 2 3 2 8" xfId="35249"/>
    <cellStyle name="Normal 63 2 2 3 3" xfId="3348"/>
    <cellStyle name="Normal 63 2 2 3 3 2" xfId="12503"/>
    <cellStyle name="Normal 63 2 2 3 3 2 2" xfId="28885"/>
    <cellStyle name="Normal 63 2 2 3 3 3" xfId="16144"/>
    <cellStyle name="Normal 63 2 2 3 3 3 2" xfId="32522"/>
    <cellStyle name="Normal 63 2 2 3 3 4" xfId="8864"/>
    <cellStyle name="Normal 63 2 2 3 3 4 2" xfId="25248"/>
    <cellStyle name="Normal 63 2 2 3 3 5" xfId="19795"/>
    <cellStyle name="Normal 63 2 2 3 4" xfId="7043"/>
    <cellStyle name="Normal 63 2 2 3 4 2" xfId="23427"/>
    <cellStyle name="Normal 63 2 2 3 5" xfId="10682"/>
    <cellStyle name="Normal 63 2 2 3 5 2" xfId="27064"/>
    <cellStyle name="Normal 63 2 2 3 6" xfId="14323"/>
    <cellStyle name="Normal 63 2 2 3 6 2" xfId="30701"/>
    <cellStyle name="Normal 63 2 2 3 7" xfId="5203"/>
    <cellStyle name="Normal 63 2 2 3 7 2" xfId="21612"/>
    <cellStyle name="Normal 63 2 2 3 8" xfId="17974"/>
    <cellStyle name="Normal 63 2 2 3 9" xfId="34341"/>
    <cellStyle name="Normal 63 2 2 4" xfId="1864"/>
    <cellStyle name="Normal 63 2 2 4 2" xfId="3687"/>
    <cellStyle name="Normal 63 2 2 4 2 2" xfId="12842"/>
    <cellStyle name="Normal 63 2 2 4 2 2 2" xfId="29224"/>
    <cellStyle name="Normal 63 2 2 4 2 3" xfId="16483"/>
    <cellStyle name="Normal 63 2 2 4 2 3 2" xfId="32861"/>
    <cellStyle name="Normal 63 2 2 4 2 4" xfId="9203"/>
    <cellStyle name="Normal 63 2 2 4 2 4 2" xfId="25587"/>
    <cellStyle name="Normal 63 2 2 4 2 5" xfId="20134"/>
    <cellStyle name="Normal 63 2 2 4 3" xfId="7382"/>
    <cellStyle name="Normal 63 2 2 4 3 2" xfId="23766"/>
    <cellStyle name="Normal 63 2 2 4 4" xfId="11021"/>
    <cellStyle name="Normal 63 2 2 4 4 2" xfId="27403"/>
    <cellStyle name="Normal 63 2 2 4 5" xfId="14662"/>
    <cellStyle name="Normal 63 2 2 4 5 2" xfId="31040"/>
    <cellStyle name="Normal 63 2 2 4 6" xfId="5542"/>
    <cellStyle name="Normal 63 2 2 4 6 2" xfId="21951"/>
    <cellStyle name="Normal 63 2 2 4 7" xfId="18313"/>
    <cellStyle name="Normal 63 2 2 4 8" xfId="34680"/>
    <cellStyle name="Normal 63 2 2 5" xfId="2737"/>
    <cellStyle name="Normal 63 2 2 5 2" xfId="11894"/>
    <cellStyle name="Normal 63 2 2 5 2 2" xfId="28276"/>
    <cellStyle name="Normal 63 2 2 5 3" xfId="15535"/>
    <cellStyle name="Normal 63 2 2 5 3 2" xfId="31913"/>
    <cellStyle name="Normal 63 2 2 5 4" xfId="8255"/>
    <cellStyle name="Normal 63 2 2 5 4 2" xfId="24639"/>
    <cellStyle name="Normal 63 2 2 5 5" xfId="19186"/>
    <cellStyle name="Normal 63 2 2 6" xfId="6474"/>
    <cellStyle name="Normal 63 2 2 6 2" xfId="22858"/>
    <cellStyle name="Normal 63 2 2 7" xfId="10113"/>
    <cellStyle name="Normal 63 2 2 7 2" xfId="26495"/>
    <cellStyle name="Normal 63 2 2 8" xfId="13754"/>
    <cellStyle name="Normal 63 2 2 8 2" xfId="30132"/>
    <cellStyle name="Normal 63 2 2 9" xfId="4634"/>
    <cellStyle name="Normal 63 2 2 9 2" xfId="21043"/>
    <cellStyle name="Normal 63 2 3" xfId="1206"/>
    <cellStyle name="Normal 63 2 3 2" xfId="2120"/>
    <cellStyle name="Normal 63 2 3 2 2" xfId="3943"/>
    <cellStyle name="Normal 63 2 3 2 2 2" xfId="13098"/>
    <cellStyle name="Normal 63 2 3 2 2 2 2" xfId="29480"/>
    <cellStyle name="Normal 63 2 3 2 2 3" xfId="16739"/>
    <cellStyle name="Normal 63 2 3 2 2 3 2" xfId="33117"/>
    <cellStyle name="Normal 63 2 3 2 2 4" xfId="9459"/>
    <cellStyle name="Normal 63 2 3 2 2 4 2" xfId="25843"/>
    <cellStyle name="Normal 63 2 3 2 2 5" xfId="20390"/>
    <cellStyle name="Normal 63 2 3 2 3" xfId="7638"/>
    <cellStyle name="Normal 63 2 3 2 3 2" xfId="24022"/>
    <cellStyle name="Normal 63 2 3 2 4" xfId="11277"/>
    <cellStyle name="Normal 63 2 3 2 4 2" xfId="27659"/>
    <cellStyle name="Normal 63 2 3 2 5" xfId="14918"/>
    <cellStyle name="Normal 63 2 3 2 5 2" xfId="31296"/>
    <cellStyle name="Normal 63 2 3 2 6" xfId="5798"/>
    <cellStyle name="Normal 63 2 3 2 6 2" xfId="22207"/>
    <cellStyle name="Normal 63 2 3 2 7" xfId="18569"/>
    <cellStyle name="Normal 63 2 3 2 8" xfId="34936"/>
    <cellStyle name="Normal 63 2 3 3" xfId="3035"/>
    <cellStyle name="Normal 63 2 3 3 2" xfId="12190"/>
    <cellStyle name="Normal 63 2 3 3 2 2" xfId="28572"/>
    <cellStyle name="Normal 63 2 3 3 3" xfId="15831"/>
    <cellStyle name="Normal 63 2 3 3 3 2" xfId="32209"/>
    <cellStyle name="Normal 63 2 3 3 4" xfId="8551"/>
    <cellStyle name="Normal 63 2 3 3 4 2" xfId="24935"/>
    <cellStyle name="Normal 63 2 3 3 5" xfId="19482"/>
    <cellStyle name="Normal 63 2 3 4" xfId="6730"/>
    <cellStyle name="Normal 63 2 3 4 2" xfId="23114"/>
    <cellStyle name="Normal 63 2 3 5" xfId="10369"/>
    <cellStyle name="Normal 63 2 3 5 2" xfId="26751"/>
    <cellStyle name="Normal 63 2 3 6" xfId="14010"/>
    <cellStyle name="Normal 63 2 3 6 2" xfId="30388"/>
    <cellStyle name="Normal 63 2 3 7" xfId="4890"/>
    <cellStyle name="Normal 63 2 3 7 2" xfId="21299"/>
    <cellStyle name="Normal 63 2 3 8" xfId="17661"/>
    <cellStyle name="Normal 63 2 3 9" xfId="34028"/>
    <cellStyle name="Normal 63 2 4" xfId="1518"/>
    <cellStyle name="Normal 63 2 4 2" xfId="2432"/>
    <cellStyle name="Normal 63 2 4 2 2" xfId="4255"/>
    <cellStyle name="Normal 63 2 4 2 2 2" xfId="13410"/>
    <cellStyle name="Normal 63 2 4 2 2 2 2" xfId="29792"/>
    <cellStyle name="Normal 63 2 4 2 2 3" xfId="17051"/>
    <cellStyle name="Normal 63 2 4 2 2 3 2" xfId="33429"/>
    <cellStyle name="Normal 63 2 4 2 2 4" xfId="9771"/>
    <cellStyle name="Normal 63 2 4 2 2 4 2" xfId="26155"/>
    <cellStyle name="Normal 63 2 4 2 2 5" xfId="20702"/>
    <cellStyle name="Normal 63 2 4 2 3" xfId="7950"/>
    <cellStyle name="Normal 63 2 4 2 3 2" xfId="24334"/>
    <cellStyle name="Normal 63 2 4 2 4" xfId="11589"/>
    <cellStyle name="Normal 63 2 4 2 4 2" xfId="27971"/>
    <cellStyle name="Normal 63 2 4 2 5" xfId="15230"/>
    <cellStyle name="Normal 63 2 4 2 5 2" xfId="31608"/>
    <cellStyle name="Normal 63 2 4 2 6" xfId="6110"/>
    <cellStyle name="Normal 63 2 4 2 6 2" xfId="22519"/>
    <cellStyle name="Normal 63 2 4 2 7" xfId="18881"/>
    <cellStyle name="Normal 63 2 4 2 8" xfId="35248"/>
    <cellStyle name="Normal 63 2 4 3" xfId="3347"/>
    <cellStyle name="Normal 63 2 4 3 2" xfId="12502"/>
    <cellStyle name="Normal 63 2 4 3 2 2" xfId="28884"/>
    <cellStyle name="Normal 63 2 4 3 3" xfId="16143"/>
    <cellStyle name="Normal 63 2 4 3 3 2" xfId="32521"/>
    <cellStyle name="Normal 63 2 4 3 4" xfId="8863"/>
    <cellStyle name="Normal 63 2 4 3 4 2" xfId="25247"/>
    <cellStyle name="Normal 63 2 4 3 5" xfId="19794"/>
    <cellStyle name="Normal 63 2 4 4" xfId="7042"/>
    <cellStyle name="Normal 63 2 4 4 2" xfId="23426"/>
    <cellStyle name="Normal 63 2 4 5" xfId="10681"/>
    <cellStyle name="Normal 63 2 4 5 2" xfId="27063"/>
    <cellStyle name="Normal 63 2 4 6" xfId="14322"/>
    <cellStyle name="Normal 63 2 4 6 2" xfId="30700"/>
    <cellStyle name="Normal 63 2 4 7" xfId="5202"/>
    <cellStyle name="Normal 63 2 4 7 2" xfId="21611"/>
    <cellStyle name="Normal 63 2 4 8" xfId="17973"/>
    <cellStyle name="Normal 63 2 4 9" xfId="34340"/>
    <cellStyle name="Normal 63 2 5" xfId="1717"/>
    <cellStyle name="Normal 63 2 5 2" xfId="3540"/>
    <cellStyle name="Normal 63 2 5 2 2" xfId="12695"/>
    <cellStyle name="Normal 63 2 5 2 2 2" xfId="29077"/>
    <cellStyle name="Normal 63 2 5 2 3" xfId="16336"/>
    <cellStyle name="Normal 63 2 5 2 3 2" xfId="32714"/>
    <cellStyle name="Normal 63 2 5 2 4" xfId="9056"/>
    <cellStyle name="Normal 63 2 5 2 4 2" xfId="25440"/>
    <cellStyle name="Normal 63 2 5 2 5" xfId="19987"/>
    <cellStyle name="Normal 63 2 5 3" xfId="7235"/>
    <cellStyle name="Normal 63 2 5 3 2" xfId="23619"/>
    <cellStyle name="Normal 63 2 5 4" xfId="10874"/>
    <cellStyle name="Normal 63 2 5 4 2" xfId="27256"/>
    <cellStyle name="Normal 63 2 5 5" xfId="14515"/>
    <cellStyle name="Normal 63 2 5 5 2" xfId="30893"/>
    <cellStyle name="Normal 63 2 5 6" xfId="5395"/>
    <cellStyle name="Normal 63 2 5 6 2" xfId="21804"/>
    <cellStyle name="Normal 63 2 5 7" xfId="18166"/>
    <cellStyle name="Normal 63 2 5 8" xfId="34533"/>
    <cellStyle name="Normal 63 2 6" xfId="2736"/>
    <cellStyle name="Normal 63 2 6 2" xfId="11893"/>
    <cellStyle name="Normal 63 2 6 2 2" xfId="28275"/>
    <cellStyle name="Normal 63 2 6 3" xfId="15534"/>
    <cellStyle name="Normal 63 2 6 3 2" xfId="31912"/>
    <cellStyle name="Normal 63 2 6 4" xfId="8254"/>
    <cellStyle name="Normal 63 2 6 4 2" xfId="24638"/>
    <cellStyle name="Normal 63 2 6 5" xfId="19185"/>
    <cellStyle name="Normal 63 2 7" xfId="6327"/>
    <cellStyle name="Normal 63 2 7 2" xfId="22711"/>
    <cellStyle name="Normal 63 2 8" xfId="9966"/>
    <cellStyle name="Normal 63 2 8 2" xfId="26348"/>
    <cellStyle name="Normal 63 2 9" xfId="13607"/>
    <cellStyle name="Normal 63 2 9 2" xfId="29985"/>
    <cellStyle name="Normal 63 3" xfId="888"/>
    <cellStyle name="Normal 63 3 10" xfId="17347"/>
    <cellStyle name="Normal 63 3 11" xfId="33733"/>
    <cellStyle name="Normal 63 3 2" xfId="1208"/>
    <cellStyle name="Normal 63 3 2 2" xfId="2122"/>
    <cellStyle name="Normal 63 3 2 2 2" xfId="3945"/>
    <cellStyle name="Normal 63 3 2 2 2 2" xfId="13100"/>
    <cellStyle name="Normal 63 3 2 2 2 2 2" xfId="29482"/>
    <cellStyle name="Normal 63 3 2 2 2 3" xfId="16741"/>
    <cellStyle name="Normal 63 3 2 2 2 3 2" xfId="33119"/>
    <cellStyle name="Normal 63 3 2 2 2 4" xfId="9461"/>
    <cellStyle name="Normal 63 3 2 2 2 4 2" xfId="25845"/>
    <cellStyle name="Normal 63 3 2 2 2 5" xfId="20392"/>
    <cellStyle name="Normal 63 3 2 2 3" xfId="7640"/>
    <cellStyle name="Normal 63 3 2 2 3 2" xfId="24024"/>
    <cellStyle name="Normal 63 3 2 2 4" xfId="11279"/>
    <cellStyle name="Normal 63 3 2 2 4 2" xfId="27661"/>
    <cellStyle name="Normal 63 3 2 2 5" xfId="14920"/>
    <cellStyle name="Normal 63 3 2 2 5 2" xfId="31298"/>
    <cellStyle name="Normal 63 3 2 2 6" xfId="5800"/>
    <cellStyle name="Normal 63 3 2 2 6 2" xfId="22209"/>
    <cellStyle name="Normal 63 3 2 2 7" xfId="18571"/>
    <cellStyle name="Normal 63 3 2 2 8" xfId="34938"/>
    <cellStyle name="Normal 63 3 2 3" xfId="3037"/>
    <cellStyle name="Normal 63 3 2 3 2" xfId="12192"/>
    <cellStyle name="Normal 63 3 2 3 2 2" xfId="28574"/>
    <cellStyle name="Normal 63 3 2 3 3" xfId="15833"/>
    <cellStyle name="Normal 63 3 2 3 3 2" xfId="32211"/>
    <cellStyle name="Normal 63 3 2 3 4" xfId="8553"/>
    <cellStyle name="Normal 63 3 2 3 4 2" xfId="24937"/>
    <cellStyle name="Normal 63 3 2 3 5" xfId="19484"/>
    <cellStyle name="Normal 63 3 2 4" xfId="6732"/>
    <cellStyle name="Normal 63 3 2 4 2" xfId="23116"/>
    <cellStyle name="Normal 63 3 2 5" xfId="10371"/>
    <cellStyle name="Normal 63 3 2 5 2" xfId="26753"/>
    <cellStyle name="Normal 63 3 2 6" xfId="14012"/>
    <cellStyle name="Normal 63 3 2 6 2" xfId="30390"/>
    <cellStyle name="Normal 63 3 2 7" xfId="4892"/>
    <cellStyle name="Normal 63 3 2 7 2" xfId="21301"/>
    <cellStyle name="Normal 63 3 2 8" xfId="17663"/>
    <cellStyle name="Normal 63 3 2 9" xfId="34030"/>
    <cellStyle name="Normal 63 3 3" xfId="1520"/>
    <cellStyle name="Normal 63 3 3 2" xfId="2434"/>
    <cellStyle name="Normal 63 3 3 2 2" xfId="4257"/>
    <cellStyle name="Normal 63 3 3 2 2 2" xfId="13412"/>
    <cellStyle name="Normal 63 3 3 2 2 2 2" xfId="29794"/>
    <cellStyle name="Normal 63 3 3 2 2 3" xfId="17053"/>
    <cellStyle name="Normal 63 3 3 2 2 3 2" xfId="33431"/>
    <cellStyle name="Normal 63 3 3 2 2 4" xfId="9773"/>
    <cellStyle name="Normal 63 3 3 2 2 4 2" xfId="26157"/>
    <cellStyle name="Normal 63 3 3 2 2 5" xfId="20704"/>
    <cellStyle name="Normal 63 3 3 2 3" xfId="7952"/>
    <cellStyle name="Normal 63 3 3 2 3 2" xfId="24336"/>
    <cellStyle name="Normal 63 3 3 2 4" xfId="11591"/>
    <cellStyle name="Normal 63 3 3 2 4 2" xfId="27973"/>
    <cellStyle name="Normal 63 3 3 2 5" xfId="15232"/>
    <cellStyle name="Normal 63 3 3 2 5 2" xfId="31610"/>
    <cellStyle name="Normal 63 3 3 2 6" xfId="6112"/>
    <cellStyle name="Normal 63 3 3 2 6 2" xfId="22521"/>
    <cellStyle name="Normal 63 3 3 2 7" xfId="18883"/>
    <cellStyle name="Normal 63 3 3 2 8" xfId="35250"/>
    <cellStyle name="Normal 63 3 3 3" xfId="3349"/>
    <cellStyle name="Normal 63 3 3 3 2" xfId="12504"/>
    <cellStyle name="Normal 63 3 3 3 2 2" xfId="28886"/>
    <cellStyle name="Normal 63 3 3 3 3" xfId="16145"/>
    <cellStyle name="Normal 63 3 3 3 3 2" xfId="32523"/>
    <cellStyle name="Normal 63 3 3 3 4" xfId="8865"/>
    <cellStyle name="Normal 63 3 3 3 4 2" xfId="25249"/>
    <cellStyle name="Normal 63 3 3 3 5" xfId="19796"/>
    <cellStyle name="Normal 63 3 3 4" xfId="7044"/>
    <cellStyle name="Normal 63 3 3 4 2" xfId="23428"/>
    <cellStyle name="Normal 63 3 3 5" xfId="10683"/>
    <cellStyle name="Normal 63 3 3 5 2" xfId="27065"/>
    <cellStyle name="Normal 63 3 3 6" xfId="14324"/>
    <cellStyle name="Normal 63 3 3 6 2" xfId="30702"/>
    <cellStyle name="Normal 63 3 3 7" xfId="5204"/>
    <cellStyle name="Normal 63 3 3 7 2" xfId="21613"/>
    <cellStyle name="Normal 63 3 3 8" xfId="17975"/>
    <cellStyle name="Normal 63 3 3 9" xfId="34342"/>
    <cellStyle name="Normal 63 3 4" xfId="1806"/>
    <cellStyle name="Normal 63 3 4 2" xfId="3629"/>
    <cellStyle name="Normal 63 3 4 2 2" xfId="12784"/>
    <cellStyle name="Normal 63 3 4 2 2 2" xfId="29166"/>
    <cellStyle name="Normal 63 3 4 2 3" xfId="16425"/>
    <cellStyle name="Normal 63 3 4 2 3 2" xfId="32803"/>
    <cellStyle name="Normal 63 3 4 2 4" xfId="9145"/>
    <cellStyle name="Normal 63 3 4 2 4 2" xfId="25529"/>
    <cellStyle name="Normal 63 3 4 2 5" xfId="20076"/>
    <cellStyle name="Normal 63 3 4 3" xfId="7324"/>
    <cellStyle name="Normal 63 3 4 3 2" xfId="23708"/>
    <cellStyle name="Normal 63 3 4 4" xfId="10963"/>
    <cellStyle name="Normal 63 3 4 4 2" xfId="27345"/>
    <cellStyle name="Normal 63 3 4 5" xfId="14604"/>
    <cellStyle name="Normal 63 3 4 5 2" xfId="30982"/>
    <cellStyle name="Normal 63 3 4 6" xfId="5484"/>
    <cellStyle name="Normal 63 3 4 6 2" xfId="21893"/>
    <cellStyle name="Normal 63 3 4 7" xfId="18255"/>
    <cellStyle name="Normal 63 3 4 8" xfId="34622"/>
    <cellStyle name="Normal 63 3 5" xfId="2738"/>
    <cellStyle name="Normal 63 3 5 2" xfId="11895"/>
    <cellStyle name="Normal 63 3 5 2 2" xfId="28277"/>
    <cellStyle name="Normal 63 3 5 3" xfId="15536"/>
    <cellStyle name="Normal 63 3 5 3 2" xfId="31914"/>
    <cellStyle name="Normal 63 3 5 4" xfId="8256"/>
    <cellStyle name="Normal 63 3 5 4 2" xfId="24640"/>
    <cellStyle name="Normal 63 3 5 5" xfId="19187"/>
    <cellStyle name="Normal 63 3 6" xfId="6416"/>
    <cellStyle name="Normal 63 3 6 2" xfId="22800"/>
    <cellStyle name="Normal 63 3 7" xfId="10055"/>
    <cellStyle name="Normal 63 3 7 2" xfId="26437"/>
    <cellStyle name="Normal 63 3 8" xfId="13696"/>
    <cellStyle name="Normal 63 3 8 2" xfId="30074"/>
    <cellStyle name="Normal 63 3 9" xfId="4576"/>
    <cellStyle name="Normal 63 3 9 2" xfId="20985"/>
    <cellStyle name="Normal 63 4" xfId="1025"/>
    <cellStyle name="Normal 63 4 2" xfId="1940"/>
    <cellStyle name="Normal 63 4 2 2" xfId="3763"/>
    <cellStyle name="Normal 63 4 2 2 2" xfId="12918"/>
    <cellStyle name="Normal 63 4 2 2 2 2" xfId="29300"/>
    <cellStyle name="Normal 63 4 2 2 3" xfId="16559"/>
    <cellStyle name="Normal 63 4 2 2 3 2" xfId="32937"/>
    <cellStyle name="Normal 63 4 2 2 4" xfId="9279"/>
    <cellStyle name="Normal 63 4 2 2 4 2" xfId="25663"/>
    <cellStyle name="Normal 63 4 2 2 5" xfId="20210"/>
    <cellStyle name="Normal 63 4 2 3" xfId="7458"/>
    <cellStyle name="Normal 63 4 2 3 2" xfId="23842"/>
    <cellStyle name="Normal 63 4 2 4" xfId="11097"/>
    <cellStyle name="Normal 63 4 2 4 2" xfId="27479"/>
    <cellStyle name="Normal 63 4 2 5" xfId="14738"/>
    <cellStyle name="Normal 63 4 2 5 2" xfId="31116"/>
    <cellStyle name="Normal 63 4 2 6" xfId="5618"/>
    <cellStyle name="Normal 63 4 2 6 2" xfId="22027"/>
    <cellStyle name="Normal 63 4 2 7" xfId="18389"/>
    <cellStyle name="Normal 63 4 2 8" xfId="34756"/>
    <cellStyle name="Normal 63 4 3" xfId="2855"/>
    <cellStyle name="Normal 63 4 3 2" xfId="12010"/>
    <cellStyle name="Normal 63 4 3 2 2" xfId="28392"/>
    <cellStyle name="Normal 63 4 3 3" xfId="15651"/>
    <cellStyle name="Normal 63 4 3 3 2" xfId="32029"/>
    <cellStyle name="Normal 63 4 3 4" xfId="8371"/>
    <cellStyle name="Normal 63 4 3 4 2" xfId="24755"/>
    <cellStyle name="Normal 63 4 3 5" xfId="19302"/>
    <cellStyle name="Normal 63 4 4" xfId="6550"/>
    <cellStyle name="Normal 63 4 4 2" xfId="22934"/>
    <cellStyle name="Normal 63 4 5" xfId="10189"/>
    <cellStyle name="Normal 63 4 5 2" xfId="26571"/>
    <cellStyle name="Normal 63 4 6" xfId="13830"/>
    <cellStyle name="Normal 63 4 6 2" xfId="30208"/>
    <cellStyle name="Normal 63 4 7" xfId="4710"/>
    <cellStyle name="Normal 63 4 7 2" xfId="21119"/>
    <cellStyle name="Normal 63 4 8" xfId="17481"/>
    <cellStyle name="Normal 63 4 9" xfId="33848"/>
    <cellStyle name="Normal 63 5" xfId="1332"/>
    <cellStyle name="Normal 63 5 2" xfId="2246"/>
    <cellStyle name="Normal 63 5 2 2" xfId="4069"/>
    <cellStyle name="Normal 63 5 2 2 2" xfId="13224"/>
    <cellStyle name="Normal 63 5 2 2 2 2" xfId="29606"/>
    <cellStyle name="Normal 63 5 2 2 3" xfId="16865"/>
    <cellStyle name="Normal 63 5 2 2 3 2" xfId="33243"/>
    <cellStyle name="Normal 63 5 2 2 4" xfId="9585"/>
    <cellStyle name="Normal 63 5 2 2 4 2" xfId="25969"/>
    <cellStyle name="Normal 63 5 2 2 5" xfId="20516"/>
    <cellStyle name="Normal 63 5 2 3" xfId="7764"/>
    <cellStyle name="Normal 63 5 2 3 2" xfId="24148"/>
    <cellStyle name="Normal 63 5 2 4" xfId="11403"/>
    <cellStyle name="Normal 63 5 2 4 2" xfId="27785"/>
    <cellStyle name="Normal 63 5 2 5" xfId="15044"/>
    <cellStyle name="Normal 63 5 2 5 2" xfId="31422"/>
    <cellStyle name="Normal 63 5 2 6" xfId="5924"/>
    <cellStyle name="Normal 63 5 2 6 2" xfId="22333"/>
    <cellStyle name="Normal 63 5 2 7" xfId="18695"/>
    <cellStyle name="Normal 63 5 2 8" xfId="35062"/>
    <cellStyle name="Normal 63 5 3" xfId="3161"/>
    <cellStyle name="Normal 63 5 3 2" xfId="12316"/>
    <cellStyle name="Normal 63 5 3 2 2" xfId="28698"/>
    <cellStyle name="Normal 63 5 3 3" xfId="15957"/>
    <cellStyle name="Normal 63 5 3 3 2" xfId="32335"/>
    <cellStyle name="Normal 63 5 3 4" xfId="8677"/>
    <cellStyle name="Normal 63 5 3 4 2" xfId="25061"/>
    <cellStyle name="Normal 63 5 3 5" xfId="19608"/>
    <cellStyle name="Normal 63 5 4" xfId="6856"/>
    <cellStyle name="Normal 63 5 4 2" xfId="23240"/>
    <cellStyle name="Normal 63 5 5" xfId="10495"/>
    <cellStyle name="Normal 63 5 5 2" xfId="26877"/>
    <cellStyle name="Normal 63 5 6" xfId="14136"/>
    <cellStyle name="Normal 63 5 6 2" xfId="30514"/>
    <cellStyle name="Normal 63 5 7" xfId="5016"/>
    <cellStyle name="Normal 63 5 7 2" xfId="21425"/>
    <cellStyle name="Normal 63 5 8" xfId="17787"/>
    <cellStyle name="Normal 63 5 9" xfId="34154"/>
    <cellStyle name="Normal 63 6" xfId="1659"/>
    <cellStyle name="Normal 63 6 2" xfId="3483"/>
    <cellStyle name="Normal 63 6 2 2" xfId="12638"/>
    <cellStyle name="Normal 63 6 2 2 2" xfId="29020"/>
    <cellStyle name="Normal 63 6 2 3" xfId="16279"/>
    <cellStyle name="Normal 63 6 2 3 2" xfId="32657"/>
    <cellStyle name="Normal 63 6 2 4" xfId="8999"/>
    <cellStyle name="Normal 63 6 2 4 2" xfId="25383"/>
    <cellStyle name="Normal 63 6 2 5" xfId="19930"/>
    <cellStyle name="Normal 63 6 3" xfId="7178"/>
    <cellStyle name="Normal 63 6 3 2" xfId="23562"/>
    <cellStyle name="Normal 63 6 4" xfId="10817"/>
    <cellStyle name="Normal 63 6 4 2" xfId="27199"/>
    <cellStyle name="Normal 63 6 5" xfId="14458"/>
    <cellStyle name="Normal 63 6 5 2" xfId="30836"/>
    <cellStyle name="Normal 63 6 6" xfId="5338"/>
    <cellStyle name="Normal 63 6 6 2" xfId="21747"/>
    <cellStyle name="Normal 63 6 7" xfId="18109"/>
    <cellStyle name="Normal 63 6 8" xfId="34476"/>
    <cellStyle name="Normal 63 7" xfId="2554"/>
    <cellStyle name="Normal 63 7 2" xfId="11711"/>
    <cellStyle name="Normal 63 7 2 2" xfId="28093"/>
    <cellStyle name="Normal 63 7 3" xfId="15352"/>
    <cellStyle name="Normal 63 7 3 2" xfId="31730"/>
    <cellStyle name="Normal 63 7 4" xfId="8072"/>
    <cellStyle name="Normal 63 7 4 2" xfId="24456"/>
    <cellStyle name="Normal 63 7 5" xfId="19003"/>
    <cellStyle name="Normal 63 8" xfId="6270"/>
    <cellStyle name="Normal 63 8 2" xfId="22654"/>
    <cellStyle name="Normal 63 9" xfId="9909"/>
    <cellStyle name="Normal 63 9 2" xfId="26291"/>
    <cellStyle name="Normal 64" xfId="513"/>
    <cellStyle name="Normal 64 10" xfId="13549"/>
    <cellStyle name="Normal 64 10 2" xfId="29929"/>
    <cellStyle name="Normal 64 11" xfId="4428"/>
    <cellStyle name="Normal 64 11 2" xfId="20840"/>
    <cellStyle name="Normal 64 12" xfId="17199"/>
    <cellStyle name="Normal 64 13" xfId="33553"/>
    <cellStyle name="Normal 64 2" xfId="745"/>
    <cellStyle name="Normal 64 2 10" xfId="4488"/>
    <cellStyle name="Normal 64 2 10 2" xfId="20897"/>
    <cellStyle name="Normal 64 2 11" xfId="17259"/>
    <cellStyle name="Normal 64 2 12" xfId="33734"/>
    <cellStyle name="Normal 64 2 2" xfId="948"/>
    <cellStyle name="Normal 64 2 2 10" xfId="17406"/>
    <cellStyle name="Normal 64 2 2 11" xfId="33735"/>
    <cellStyle name="Normal 64 2 2 2" xfId="1210"/>
    <cellStyle name="Normal 64 2 2 2 2" xfId="2124"/>
    <cellStyle name="Normal 64 2 2 2 2 2" xfId="3947"/>
    <cellStyle name="Normal 64 2 2 2 2 2 2" xfId="13102"/>
    <cellStyle name="Normal 64 2 2 2 2 2 2 2" xfId="29484"/>
    <cellStyle name="Normal 64 2 2 2 2 2 3" xfId="16743"/>
    <cellStyle name="Normal 64 2 2 2 2 2 3 2" xfId="33121"/>
    <cellStyle name="Normal 64 2 2 2 2 2 4" xfId="9463"/>
    <cellStyle name="Normal 64 2 2 2 2 2 4 2" xfId="25847"/>
    <cellStyle name="Normal 64 2 2 2 2 2 5" xfId="20394"/>
    <cellStyle name="Normal 64 2 2 2 2 3" xfId="7642"/>
    <cellStyle name="Normal 64 2 2 2 2 3 2" xfId="24026"/>
    <cellStyle name="Normal 64 2 2 2 2 4" xfId="11281"/>
    <cellStyle name="Normal 64 2 2 2 2 4 2" xfId="27663"/>
    <cellStyle name="Normal 64 2 2 2 2 5" xfId="14922"/>
    <cellStyle name="Normal 64 2 2 2 2 5 2" xfId="31300"/>
    <cellStyle name="Normal 64 2 2 2 2 6" xfId="5802"/>
    <cellStyle name="Normal 64 2 2 2 2 6 2" xfId="22211"/>
    <cellStyle name="Normal 64 2 2 2 2 7" xfId="18573"/>
    <cellStyle name="Normal 64 2 2 2 2 8" xfId="34940"/>
    <cellStyle name="Normal 64 2 2 2 3" xfId="3039"/>
    <cellStyle name="Normal 64 2 2 2 3 2" xfId="12194"/>
    <cellStyle name="Normal 64 2 2 2 3 2 2" xfId="28576"/>
    <cellStyle name="Normal 64 2 2 2 3 3" xfId="15835"/>
    <cellStyle name="Normal 64 2 2 2 3 3 2" xfId="32213"/>
    <cellStyle name="Normal 64 2 2 2 3 4" xfId="8555"/>
    <cellStyle name="Normal 64 2 2 2 3 4 2" xfId="24939"/>
    <cellStyle name="Normal 64 2 2 2 3 5" xfId="19486"/>
    <cellStyle name="Normal 64 2 2 2 4" xfId="6734"/>
    <cellStyle name="Normal 64 2 2 2 4 2" xfId="23118"/>
    <cellStyle name="Normal 64 2 2 2 5" xfId="10373"/>
    <cellStyle name="Normal 64 2 2 2 5 2" xfId="26755"/>
    <cellStyle name="Normal 64 2 2 2 6" xfId="14014"/>
    <cellStyle name="Normal 64 2 2 2 6 2" xfId="30392"/>
    <cellStyle name="Normal 64 2 2 2 7" xfId="4894"/>
    <cellStyle name="Normal 64 2 2 2 7 2" xfId="21303"/>
    <cellStyle name="Normal 64 2 2 2 8" xfId="17665"/>
    <cellStyle name="Normal 64 2 2 2 9" xfId="34032"/>
    <cellStyle name="Normal 64 2 2 3" xfId="1522"/>
    <cellStyle name="Normal 64 2 2 3 2" xfId="2436"/>
    <cellStyle name="Normal 64 2 2 3 2 2" xfId="4259"/>
    <cellStyle name="Normal 64 2 2 3 2 2 2" xfId="13414"/>
    <cellStyle name="Normal 64 2 2 3 2 2 2 2" xfId="29796"/>
    <cellStyle name="Normal 64 2 2 3 2 2 3" xfId="17055"/>
    <cellStyle name="Normal 64 2 2 3 2 2 3 2" xfId="33433"/>
    <cellStyle name="Normal 64 2 2 3 2 2 4" xfId="9775"/>
    <cellStyle name="Normal 64 2 2 3 2 2 4 2" xfId="26159"/>
    <cellStyle name="Normal 64 2 2 3 2 2 5" xfId="20706"/>
    <cellStyle name="Normal 64 2 2 3 2 3" xfId="7954"/>
    <cellStyle name="Normal 64 2 2 3 2 3 2" xfId="24338"/>
    <cellStyle name="Normal 64 2 2 3 2 4" xfId="11593"/>
    <cellStyle name="Normal 64 2 2 3 2 4 2" xfId="27975"/>
    <cellStyle name="Normal 64 2 2 3 2 5" xfId="15234"/>
    <cellStyle name="Normal 64 2 2 3 2 5 2" xfId="31612"/>
    <cellStyle name="Normal 64 2 2 3 2 6" xfId="6114"/>
    <cellStyle name="Normal 64 2 2 3 2 6 2" xfId="22523"/>
    <cellStyle name="Normal 64 2 2 3 2 7" xfId="18885"/>
    <cellStyle name="Normal 64 2 2 3 2 8" xfId="35252"/>
    <cellStyle name="Normal 64 2 2 3 3" xfId="3351"/>
    <cellStyle name="Normal 64 2 2 3 3 2" xfId="12506"/>
    <cellStyle name="Normal 64 2 2 3 3 2 2" xfId="28888"/>
    <cellStyle name="Normal 64 2 2 3 3 3" xfId="16147"/>
    <cellStyle name="Normal 64 2 2 3 3 3 2" xfId="32525"/>
    <cellStyle name="Normal 64 2 2 3 3 4" xfId="8867"/>
    <cellStyle name="Normal 64 2 2 3 3 4 2" xfId="25251"/>
    <cellStyle name="Normal 64 2 2 3 3 5" xfId="19798"/>
    <cellStyle name="Normal 64 2 2 3 4" xfId="7046"/>
    <cellStyle name="Normal 64 2 2 3 4 2" xfId="23430"/>
    <cellStyle name="Normal 64 2 2 3 5" xfId="10685"/>
    <cellStyle name="Normal 64 2 2 3 5 2" xfId="27067"/>
    <cellStyle name="Normal 64 2 2 3 6" xfId="14326"/>
    <cellStyle name="Normal 64 2 2 3 6 2" xfId="30704"/>
    <cellStyle name="Normal 64 2 2 3 7" xfId="5206"/>
    <cellStyle name="Normal 64 2 2 3 7 2" xfId="21615"/>
    <cellStyle name="Normal 64 2 2 3 8" xfId="17977"/>
    <cellStyle name="Normal 64 2 2 3 9" xfId="34344"/>
    <cellStyle name="Normal 64 2 2 4" xfId="1865"/>
    <cellStyle name="Normal 64 2 2 4 2" xfId="3688"/>
    <cellStyle name="Normal 64 2 2 4 2 2" xfId="12843"/>
    <cellStyle name="Normal 64 2 2 4 2 2 2" xfId="29225"/>
    <cellStyle name="Normal 64 2 2 4 2 3" xfId="16484"/>
    <cellStyle name="Normal 64 2 2 4 2 3 2" xfId="32862"/>
    <cellStyle name="Normal 64 2 2 4 2 4" xfId="9204"/>
    <cellStyle name="Normal 64 2 2 4 2 4 2" xfId="25588"/>
    <cellStyle name="Normal 64 2 2 4 2 5" xfId="20135"/>
    <cellStyle name="Normal 64 2 2 4 3" xfId="7383"/>
    <cellStyle name="Normal 64 2 2 4 3 2" xfId="23767"/>
    <cellStyle name="Normal 64 2 2 4 4" xfId="11022"/>
    <cellStyle name="Normal 64 2 2 4 4 2" xfId="27404"/>
    <cellStyle name="Normal 64 2 2 4 5" xfId="14663"/>
    <cellStyle name="Normal 64 2 2 4 5 2" xfId="31041"/>
    <cellStyle name="Normal 64 2 2 4 6" xfId="5543"/>
    <cellStyle name="Normal 64 2 2 4 6 2" xfId="21952"/>
    <cellStyle name="Normal 64 2 2 4 7" xfId="18314"/>
    <cellStyle name="Normal 64 2 2 4 8" xfId="34681"/>
    <cellStyle name="Normal 64 2 2 5" xfId="2740"/>
    <cellStyle name="Normal 64 2 2 5 2" xfId="11897"/>
    <cellStyle name="Normal 64 2 2 5 2 2" xfId="28279"/>
    <cellStyle name="Normal 64 2 2 5 3" xfId="15538"/>
    <cellStyle name="Normal 64 2 2 5 3 2" xfId="31916"/>
    <cellStyle name="Normal 64 2 2 5 4" xfId="8258"/>
    <cellStyle name="Normal 64 2 2 5 4 2" xfId="24642"/>
    <cellStyle name="Normal 64 2 2 5 5" xfId="19189"/>
    <cellStyle name="Normal 64 2 2 6" xfId="6475"/>
    <cellStyle name="Normal 64 2 2 6 2" xfId="22859"/>
    <cellStyle name="Normal 64 2 2 7" xfId="10114"/>
    <cellStyle name="Normal 64 2 2 7 2" xfId="26496"/>
    <cellStyle name="Normal 64 2 2 8" xfId="13755"/>
    <cellStyle name="Normal 64 2 2 8 2" xfId="30133"/>
    <cellStyle name="Normal 64 2 2 9" xfId="4635"/>
    <cellStyle name="Normal 64 2 2 9 2" xfId="21044"/>
    <cellStyle name="Normal 64 2 3" xfId="1209"/>
    <cellStyle name="Normal 64 2 3 2" xfId="2123"/>
    <cellStyle name="Normal 64 2 3 2 2" xfId="3946"/>
    <cellStyle name="Normal 64 2 3 2 2 2" xfId="13101"/>
    <cellStyle name="Normal 64 2 3 2 2 2 2" xfId="29483"/>
    <cellStyle name="Normal 64 2 3 2 2 3" xfId="16742"/>
    <cellStyle name="Normal 64 2 3 2 2 3 2" xfId="33120"/>
    <cellStyle name="Normal 64 2 3 2 2 4" xfId="9462"/>
    <cellStyle name="Normal 64 2 3 2 2 4 2" xfId="25846"/>
    <cellStyle name="Normal 64 2 3 2 2 5" xfId="20393"/>
    <cellStyle name="Normal 64 2 3 2 3" xfId="7641"/>
    <cellStyle name="Normal 64 2 3 2 3 2" xfId="24025"/>
    <cellStyle name="Normal 64 2 3 2 4" xfId="11280"/>
    <cellStyle name="Normal 64 2 3 2 4 2" xfId="27662"/>
    <cellStyle name="Normal 64 2 3 2 5" xfId="14921"/>
    <cellStyle name="Normal 64 2 3 2 5 2" xfId="31299"/>
    <cellStyle name="Normal 64 2 3 2 6" xfId="5801"/>
    <cellStyle name="Normal 64 2 3 2 6 2" xfId="22210"/>
    <cellStyle name="Normal 64 2 3 2 7" xfId="18572"/>
    <cellStyle name="Normal 64 2 3 2 8" xfId="34939"/>
    <cellStyle name="Normal 64 2 3 3" xfId="3038"/>
    <cellStyle name="Normal 64 2 3 3 2" xfId="12193"/>
    <cellStyle name="Normal 64 2 3 3 2 2" xfId="28575"/>
    <cellStyle name="Normal 64 2 3 3 3" xfId="15834"/>
    <cellStyle name="Normal 64 2 3 3 3 2" xfId="32212"/>
    <cellStyle name="Normal 64 2 3 3 4" xfId="8554"/>
    <cellStyle name="Normal 64 2 3 3 4 2" xfId="24938"/>
    <cellStyle name="Normal 64 2 3 3 5" xfId="19485"/>
    <cellStyle name="Normal 64 2 3 4" xfId="6733"/>
    <cellStyle name="Normal 64 2 3 4 2" xfId="23117"/>
    <cellStyle name="Normal 64 2 3 5" xfId="10372"/>
    <cellStyle name="Normal 64 2 3 5 2" xfId="26754"/>
    <cellStyle name="Normal 64 2 3 6" xfId="14013"/>
    <cellStyle name="Normal 64 2 3 6 2" xfId="30391"/>
    <cellStyle name="Normal 64 2 3 7" xfId="4893"/>
    <cellStyle name="Normal 64 2 3 7 2" xfId="21302"/>
    <cellStyle name="Normal 64 2 3 8" xfId="17664"/>
    <cellStyle name="Normal 64 2 3 9" xfId="34031"/>
    <cellStyle name="Normal 64 2 4" xfId="1521"/>
    <cellStyle name="Normal 64 2 4 2" xfId="2435"/>
    <cellStyle name="Normal 64 2 4 2 2" xfId="4258"/>
    <cellStyle name="Normal 64 2 4 2 2 2" xfId="13413"/>
    <cellStyle name="Normal 64 2 4 2 2 2 2" xfId="29795"/>
    <cellStyle name="Normal 64 2 4 2 2 3" xfId="17054"/>
    <cellStyle name="Normal 64 2 4 2 2 3 2" xfId="33432"/>
    <cellStyle name="Normal 64 2 4 2 2 4" xfId="9774"/>
    <cellStyle name="Normal 64 2 4 2 2 4 2" xfId="26158"/>
    <cellStyle name="Normal 64 2 4 2 2 5" xfId="20705"/>
    <cellStyle name="Normal 64 2 4 2 3" xfId="7953"/>
    <cellStyle name="Normal 64 2 4 2 3 2" xfId="24337"/>
    <cellStyle name="Normal 64 2 4 2 4" xfId="11592"/>
    <cellStyle name="Normal 64 2 4 2 4 2" xfId="27974"/>
    <cellStyle name="Normal 64 2 4 2 5" xfId="15233"/>
    <cellStyle name="Normal 64 2 4 2 5 2" xfId="31611"/>
    <cellStyle name="Normal 64 2 4 2 6" xfId="6113"/>
    <cellStyle name="Normal 64 2 4 2 6 2" xfId="22522"/>
    <cellStyle name="Normal 64 2 4 2 7" xfId="18884"/>
    <cellStyle name="Normal 64 2 4 2 8" xfId="35251"/>
    <cellStyle name="Normal 64 2 4 3" xfId="3350"/>
    <cellStyle name="Normal 64 2 4 3 2" xfId="12505"/>
    <cellStyle name="Normal 64 2 4 3 2 2" xfId="28887"/>
    <cellStyle name="Normal 64 2 4 3 3" xfId="16146"/>
    <cellStyle name="Normal 64 2 4 3 3 2" xfId="32524"/>
    <cellStyle name="Normal 64 2 4 3 4" xfId="8866"/>
    <cellStyle name="Normal 64 2 4 3 4 2" xfId="25250"/>
    <cellStyle name="Normal 64 2 4 3 5" xfId="19797"/>
    <cellStyle name="Normal 64 2 4 4" xfId="7045"/>
    <cellStyle name="Normal 64 2 4 4 2" xfId="23429"/>
    <cellStyle name="Normal 64 2 4 5" xfId="10684"/>
    <cellStyle name="Normal 64 2 4 5 2" xfId="27066"/>
    <cellStyle name="Normal 64 2 4 6" xfId="14325"/>
    <cellStyle name="Normal 64 2 4 6 2" xfId="30703"/>
    <cellStyle name="Normal 64 2 4 7" xfId="5205"/>
    <cellStyle name="Normal 64 2 4 7 2" xfId="21614"/>
    <cellStyle name="Normal 64 2 4 8" xfId="17976"/>
    <cellStyle name="Normal 64 2 4 9" xfId="34343"/>
    <cellStyle name="Normal 64 2 5" xfId="1718"/>
    <cellStyle name="Normal 64 2 5 2" xfId="3541"/>
    <cellStyle name="Normal 64 2 5 2 2" xfId="12696"/>
    <cellStyle name="Normal 64 2 5 2 2 2" xfId="29078"/>
    <cellStyle name="Normal 64 2 5 2 3" xfId="16337"/>
    <cellStyle name="Normal 64 2 5 2 3 2" xfId="32715"/>
    <cellStyle name="Normal 64 2 5 2 4" xfId="9057"/>
    <cellStyle name="Normal 64 2 5 2 4 2" xfId="25441"/>
    <cellStyle name="Normal 64 2 5 2 5" xfId="19988"/>
    <cellStyle name="Normal 64 2 5 3" xfId="7236"/>
    <cellStyle name="Normal 64 2 5 3 2" xfId="23620"/>
    <cellStyle name="Normal 64 2 5 4" xfId="10875"/>
    <cellStyle name="Normal 64 2 5 4 2" xfId="27257"/>
    <cellStyle name="Normal 64 2 5 5" xfId="14516"/>
    <cellStyle name="Normal 64 2 5 5 2" xfId="30894"/>
    <cellStyle name="Normal 64 2 5 6" xfId="5396"/>
    <cellStyle name="Normal 64 2 5 6 2" xfId="21805"/>
    <cellStyle name="Normal 64 2 5 7" xfId="18167"/>
    <cellStyle name="Normal 64 2 5 8" xfId="34534"/>
    <cellStyle name="Normal 64 2 6" xfId="2739"/>
    <cellStyle name="Normal 64 2 6 2" xfId="11896"/>
    <cellStyle name="Normal 64 2 6 2 2" xfId="28278"/>
    <cellStyle name="Normal 64 2 6 3" xfId="15537"/>
    <cellStyle name="Normal 64 2 6 3 2" xfId="31915"/>
    <cellStyle name="Normal 64 2 6 4" xfId="8257"/>
    <cellStyle name="Normal 64 2 6 4 2" xfId="24641"/>
    <cellStyle name="Normal 64 2 6 5" xfId="19188"/>
    <cellStyle name="Normal 64 2 7" xfId="6328"/>
    <cellStyle name="Normal 64 2 7 2" xfId="22712"/>
    <cellStyle name="Normal 64 2 8" xfId="9967"/>
    <cellStyle name="Normal 64 2 8 2" xfId="26349"/>
    <cellStyle name="Normal 64 2 9" xfId="13608"/>
    <cellStyle name="Normal 64 2 9 2" xfId="29986"/>
    <cellStyle name="Normal 64 3" xfId="889"/>
    <cellStyle name="Normal 64 3 10" xfId="17348"/>
    <cellStyle name="Normal 64 3 11" xfId="33736"/>
    <cellStyle name="Normal 64 3 2" xfId="1211"/>
    <cellStyle name="Normal 64 3 2 2" xfId="2125"/>
    <cellStyle name="Normal 64 3 2 2 2" xfId="3948"/>
    <cellStyle name="Normal 64 3 2 2 2 2" xfId="13103"/>
    <cellStyle name="Normal 64 3 2 2 2 2 2" xfId="29485"/>
    <cellStyle name="Normal 64 3 2 2 2 3" xfId="16744"/>
    <cellStyle name="Normal 64 3 2 2 2 3 2" xfId="33122"/>
    <cellStyle name="Normal 64 3 2 2 2 4" xfId="9464"/>
    <cellStyle name="Normal 64 3 2 2 2 4 2" xfId="25848"/>
    <cellStyle name="Normal 64 3 2 2 2 5" xfId="20395"/>
    <cellStyle name="Normal 64 3 2 2 3" xfId="7643"/>
    <cellStyle name="Normal 64 3 2 2 3 2" xfId="24027"/>
    <cellStyle name="Normal 64 3 2 2 4" xfId="11282"/>
    <cellStyle name="Normal 64 3 2 2 4 2" xfId="27664"/>
    <cellStyle name="Normal 64 3 2 2 5" xfId="14923"/>
    <cellStyle name="Normal 64 3 2 2 5 2" xfId="31301"/>
    <cellStyle name="Normal 64 3 2 2 6" xfId="5803"/>
    <cellStyle name="Normal 64 3 2 2 6 2" xfId="22212"/>
    <cellStyle name="Normal 64 3 2 2 7" xfId="18574"/>
    <cellStyle name="Normal 64 3 2 2 8" xfId="34941"/>
    <cellStyle name="Normal 64 3 2 3" xfId="3040"/>
    <cellStyle name="Normal 64 3 2 3 2" xfId="12195"/>
    <cellStyle name="Normal 64 3 2 3 2 2" xfId="28577"/>
    <cellStyle name="Normal 64 3 2 3 3" xfId="15836"/>
    <cellStyle name="Normal 64 3 2 3 3 2" xfId="32214"/>
    <cellStyle name="Normal 64 3 2 3 4" xfId="8556"/>
    <cellStyle name="Normal 64 3 2 3 4 2" xfId="24940"/>
    <cellStyle name="Normal 64 3 2 3 5" xfId="19487"/>
    <cellStyle name="Normal 64 3 2 4" xfId="6735"/>
    <cellStyle name="Normal 64 3 2 4 2" xfId="23119"/>
    <cellStyle name="Normal 64 3 2 5" xfId="10374"/>
    <cellStyle name="Normal 64 3 2 5 2" xfId="26756"/>
    <cellStyle name="Normal 64 3 2 6" xfId="14015"/>
    <cellStyle name="Normal 64 3 2 6 2" xfId="30393"/>
    <cellStyle name="Normal 64 3 2 7" xfId="4895"/>
    <cellStyle name="Normal 64 3 2 7 2" xfId="21304"/>
    <cellStyle name="Normal 64 3 2 8" xfId="17666"/>
    <cellStyle name="Normal 64 3 2 9" xfId="34033"/>
    <cellStyle name="Normal 64 3 3" xfId="1523"/>
    <cellStyle name="Normal 64 3 3 2" xfId="2437"/>
    <cellStyle name="Normal 64 3 3 2 2" xfId="4260"/>
    <cellStyle name="Normal 64 3 3 2 2 2" xfId="13415"/>
    <cellStyle name="Normal 64 3 3 2 2 2 2" xfId="29797"/>
    <cellStyle name="Normal 64 3 3 2 2 3" xfId="17056"/>
    <cellStyle name="Normal 64 3 3 2 2 3 2" xfId="33434"/>
    <cellStyle name="Normal 64 3 3 2 2 4" xfId="9776"/>
    <cellStyle name="Normal 64 3 3 2 2 4 2" xfId="26160"/>
    <cellStyle name="Normal 64 3 3 2 2 5" xfId="20707"/>
    <cellStyle name="Normal 64 3 3 2 3" xfId="7955"/>
    <cellStyle name="Normal 64 3 3 2 3 2" xfId="24339"/>
    <cellStyle name="Normal 64 3 3 2 4" xfId="11594"/>
    <cellStyle name="Normal 64 3 3 2 4 2" xfId="27976"/>
    <cellStyle name="Normal 64 3 3 2 5" xfId="15235"/>
    <cellStyle name="Normal 64 3 3 2 5 2" xfId="31613"/>
    <cellStyle name="Normal 64 3 3 2 6" xfId="6115"/>
    <cellStyle name="Normal 64 3 3 2 6 2" xfId="22524"/>
    <cellStyle name="Normal 64 3 3 2 7" xfId="18886"/>
    <cellStyle name="Normal 64 3 3 2 8" xfId="35253"/>
    <cellStyle name="Normal 64 3 3 3" xfId="3352"/>
    <cellStyle name="Normal 64 3 3 3 2" xfId="12507"/>
    <cellStyle name="Normal 64 3 3 3 2 2" xfId="28889"/>
    <cellStyle name="Normal 64 3 3 3 3" xfId="16148"/>
    <cellStyle name="Normal 64 3 3 3 3 2" xfId="32526"/>
    <cellStyle name="Normal 64 3 3 3 4" xfId="8868"/>
    <cellStyle name="Normal 64 3 3 3 4 2" xfId="25252"/>
    <cellStyle name="Normal 64 3 3 3 5" xfId="19799"/>
    <cellStyle name="Normal 64 3 3 4" xfId="7047"/>
    <cellStyle name="Normal 64 3 3 4 2" xfId="23431"/>
    <cellStyle name="Normal 64 3 3 5" xfId="10686"/>
    <cellStyle name="Normal 64 3 3 5 2" xfId="27068"/>
    <cellStyle name="Normal 64 3 3 6" xfId="14327"/>
    <cellStyle name="Normal 64 3 3 6 2" xfId="30705"/>
    <cellStyle name="Normal 64 3 3 7" xfId="5207"/>
    <cellStyle name="Normal 64 3 3 7 2" xfId="21616"/>
    <cellStyle name="Normal 64 3 3 8" xfId="17978"/>
    <cellStyle name="Normal 64 3 3 9" xfId="34345"/>
    <cellStyle name="Normal 64 3 4" xfId="1807"/>
    <cellStyle name="Normal 64 3 4 2" xfId="3630"/>
    <cellStyle name="Normal 64 3 4 2 2" xfId="12785"/>
    <cellStyle name="Normal 64 3 4 2 2 2" xfId="29167"/>
    <cellStyle name="Normal 64 3 4 2 3" xfId="16426"/>
    <cellStyle name="Normal 64 3 4 2 3 2" xfId="32804"/>
    <cellStyle name="Normal 64 3 4 2 4" xfId="9146"/>
    <cellStyle name="Normal 64 3 4 2 4 2" xfId="25530"/>
    <cellStyle name="Normal 64 3 4 2 5" xfId="20077"/>
    <cellStyle name="Normal 64 3 4 3" xfId="7325"/>
    <cellStyle name="Normal 64 3 4 3 2" xfId="23709"/>
    <cellStyle name="Normal 64 3 4 4" xfId="10964"/>
    <cellStyle name="Normal 64 3 4 4 2" xfId="27346"/>
    <cellStyle name="Normal 64 3 4 5" xfId="14605"/>
    <cellStyle name="Normal 64 3 4 5 2" xfId="30983"/>
    <cellStyle name="Normal 64 3 4 6" xfId="5485"/>
    <cellStyle name="Normal 64 3 4 6 2" xfId="21894"/>
    <cellStyle name="Normal 64 3 4 7" xfId="18256"/>
    <cellStyle name="Normal 64 3 4 8" xfId="34623"/>
    <cellStyle name="Normal 64 3 5" xfId="2741"/>
    <cellStyle name="Normal 64 3 5 2" xfId="11898"/>
    <cellStyle name="Normal 64 3 5 2 2" xfId="28280"/>
    <cellStyle name="Normal 64 3 5 3" xfId="15539"/>
    <cellStyle name="Normal 64 3 5 3 2" xfId="31917"/>
    <cellStyle name="Normal 64 3 5 4" xfId="8259"/>
    <cellStyle name="Normal 64 3 5 4 2" xfId="24643"/>
    <cellStyle name="Normal 64 3 5 5" xfId="19190"/>
    <cellStyle name="Normal 64 3 6" xfId="6417"/>
    <cellStyle name="Normal 64 3 6 2" xfId="22801"/>
    <cellStyle name="Normal 64 3 7" xfId="10056"/>
    <cellStyle name="Normal 64 3 7 2" xfId="26438"/>
    <cellStyle name="Normal 64 3 8" xfId="13697"/>
    <cellStyle name="Normal 64 3 8 2" xfId="30075"/>
    <cellStyle name="Normal 64 3 9" xfId="4577"/>
    <cellStyle name="Normal 64 3 9 2" xfId="20986"/>
    <cellStyle name="Normal 64 4" xfId="1026"/>
    <cellStyle name="Normal 64 4 2" xfId="1941"/>
    <cellStyle name="Normal 64 4 2 2" xfId="3764"/>
    <cellStyle name="Normal 64 4 2 2 2" xfId="12919"/>
    <cellStyle name="Normal 64 4 2 2 2 2" xfId="29301"/>
    <cellStyle name="Normal 64 4 2 2 3" xfId="16560"/>
    <cellStyle name="Normal 64 4 2 2 3 2" xfId="32938"/>
    <cellStyle name="Normal 64 4 2 2 4" xfId="9280"/>
    <cellStyle name="Normal 64 4 2 2 4 2" xfId="25664"/>
    <cellStyle name="Normal 64 4 2 2 5" xfId="20211"/>
    <cellStyle name="Normal 64 4 2 3" xfId="7459"/>
    <cellStyle name="Normal 64 4 2 3 2" xfId="23843"/>
    <cellStyle name="Normal 64 4 2 4" xfId="11098"/>
    <cellStyle name="Normal 64 4 2 4 2" xfId="27480"/>
    <cellStyle name="Normal 64 4 2 5" xfId="14739"/>
    <cellStyle name="Normal 64 4 2 5 2" xfId="31117"/>
    <cellStyle name="Normal 64 4 2 6" xfId="5619"/>
    <cellStyle name="Normal 64 4 2 6 2" xfId="22028"/>
    <cellStyle name="Normal 64 4 2 7" xfId="18390"/>
    <cellStyle name="Normal 64 4 2 8" xfId="34757"/>
    <cellStyle name="Normal 64 4 3" xfId="2856"/>
    <cellStyle name="Normal 64 4 3 2" xfId="12011"/>
    <cellStyle name="Normal 64 4 3 2 2" xfId="28393"/>
    <cellStyle name="Normal 64 4 3 3" xfId="15652"/>
    <cellStyle name="Normal 64 4 3 3 2" xfId="32030"/>
    <cellStyle name="Normal 64 4 3 4" xfId="8372"/>
    <cellStyle name="Normal 64 4 3 4 2" xfId="24756"/>
    <cellStyle name="Normal 64 4 3 5" xfId="19303"/>
    <cellStyle name="Normal 64 4 4" xfId="6551"/>
    <cellStyle name="Normal 64 4 4 2" xfId="22935"/>
    <cellStyle name="Normal 64 4 5" xfId="10190"/>
    <cellStyle name="Normal 64 4 5 2" xfId="26572"/>
    <cellStyle name="Normal 64 4 6" xfId="13831"/>
    <cellStyle name="Normal 64 4 6 2" xfId="30209"/>
    <cellStyle name="Normal 64 4 7" xfId="4711"/>
    <cellStyle name="Normal 64 4 7 2" xfId="21120"/>
    <cellStyle name="Normal 64 4 8" xfId="17482"/>
    <cellStyle name="Normal 64 4 9" xfId="33849"/>
    <cellStyle name="Normal 64 5" xfId="1333"/>
    <cellStyle name="Normal 64 5 2" xfId="2247"/>
    <cellStyle name="Normal 64 5 2 2" xfId="4070"/>
    <cellStyle name="Normal 64 5 2 2 2" xfId="13225"/>
    <cellStyle name="Normal 64 5 2 2 2 2" xfId="29607"/>
    <cellStyle name="Normal 64 5 2 2 3" xfId="16866"/>
    <cellStyle name="Normal 64 5 2 2 3 2" xfId="33244"/>
    <cellStyle name="Normal 64 5 2 2 4" xfId="9586"/>
    <cellStyle name="Normal 64 5 2 2 4 2" xfId="25970"/>
    <cellStyle name="Normal 64 5 2 2 5" xfId="20517"/>
    <cellStyle name="Normal 64 5 2 3" xfId="7765"/>
    <cellStyle name="Normal 64 5 2 3 2" xfId="24149"/>
    <cellStyle name="Normal 64 5 2 4" xfId="11404"/>
    <cellStyle name="Normal 64 5 2 4 2" xfId="27786"/>
    <cellStyle name="Normal 64 5 2 5" xfId="15045"/>
    <cellStyle name="Normal 64 5 2 5 2" xfId="31423"/>
    <cellStyle name="Normal 64 5 2 6" xfId="5925"/>
    <cellStyle name="Normal 64 5 2 6 2" xfId="22334"/>
    <cellStyle name="Normal 64 5 2 7" xfId="18696"/>
    <cellStyle name="Normal 64 5 2 8" xfId="35063"/>
    <cellStyle name="Normal 64 5 3" xfId="3162"/>
    <cellStyle name="Normal 64 5 3 2" xfId="12317"/>
    <cellStyle name="Normal 64 5 3 2 2" xfId="28699"/>
    <cellStyle name="Normal 64 5 3 3" xfId="15958"/>
    <cellStyle name="Normal 64 5 3 3 2" xfId="32336"/>
    <cellStyle name="Normal 64 5 3 4" xfId="8678"/>
    <cellStyle name="Normal 64 5 3 4 2" xfId="25062"/>
    <cellStyle name="Normal 64 5 3 5" xfId="19609"/>
    <cellStyle name="Normal 64 5 4" xfId="6857"/>
    <cellStyle name="Normal 64 5 4 2" xfId="23241"/>
    <cellStyle name="Normal 64 5 5" xfId="10496"/>
    <cellStyle name="Normal 64 5 5 2" xfId="26878"/>
    <cellStyle name="Normal 64 5 6" xfId="14137"/>
    <cellStyle name="Normal 64 5 6 2" xfId="30515"/>
    <cellStyle name="Normal 64 5 7" xfId="5017"/>
    <cellStyle name="Normal 64 5 7 2" xfId="21426"/>
    <cellStyle name="Normal 64 5 8" xfId="17788"/>
    <cellStyle name="Normal 64 5 9" xfId="34155"/>
    <cellStyle name="Normal 64 6" xfId="1660"/>
    <cellStyle name="Normal 64 6 2" xfId="3484"/>
    <cellStyle name="Normal 64 6 2 2" xfId="12639"/>
    <cellStyle name="Normal 64 6 2 2 2" xfId="29021"/>
    <cellStyle name="Normal 64 6 2 3" xfId="16280"/>
    <cellStyle name="Normal 64 6 2 3 2" xfId="32658"/>
    <cellStyle name="Normal 64 6 2 4" xfId="9000"/>
    <cellStyle name="Normal 64 6 2 4 2" xfId="25384"/>
    <cellStyle name="Normal 64 6 2 5" xfId="19931"/>
    <cellStyle name="Normal 64 6 3" xfId="7179"/>
    <cellStyle name="Normal 64 6 3 2" xfId="23563"/>
    <cellStyle name="Normal 64 6 4" xfId="10818"/>
    <cellStyle name="Normal 64 6 4 2" xfId="27200"/>
    <cellStyle name="Normal 64 6 5" xfId="14459"/>
    <cellStyle name="Normal 64 6 5 2" xfId="30837"/>
    <cellStyle name="Normal 64 6 6" xfId="5339"/>
    <cellStyle name="Normal 64 6 6 2" xfId="21748"/>
    <cellStyle name="Normal 64 6 7" xfId="18110"/>
    <cellStyle name="Normal 64 6 8" xfId="34477"/>
    <cellStyle name="Normal 64 7" xfId="2555"/>
    <cellStyle name="Normal 64 7 2" xfId="11712"/>
    <cellStyle name="Normal 64 7 2 2" xfId="28094"/>
    <cellStyle name="Normal 64 7 3" xfId="15353"/>
    <cellStyle name="Normal 64 7 3 2" xfId="31731"/>
    <cellStyle name="Normal 64 7 4" xfId="8073"/>
    <cellStyle name="Normal 64 7 4 2" xfId="24457"/>
    <cellStyle name="Normal 64 7 5" xfId="19004"/>
    <cellStyle name="Normal 64 8" xfId="6271"/>
    <cellStyle name="Normal 64 8 2" xfId="22655"/>
    <cellStyle name="Normal 64 9" xfId="9910"/>
    <cellStyle name="Normal 64 9 2" xfId="26292"/>
    <cellStyle name="Normal 65" xfId="514"/>
    <cellStyle name="Normal 65 2" xfId="660"/>
    <cellStyle name="Normal 66" xfId="515"/>
    <cellStyle name="Normal 66 2" xfId="774"/>
    <cellStyle name="Normal 67" xfId="516"/>
    <cellStyle name="Normal 67 10" xfId="13550"/>
    <cellStyle name="Normal 67 10 2" xfId="29930"/>
    <cellStyle name="Normal 67 11" xfId="4429"/>
    <cellStyle name="Normal 67 11 2" xfId="20841"/>
    <cellStyle name="Normal 67 12" xfId="17200"/>
    <cellStyle name="Normal 67 13" xfId="33737"/>
    <cellStyle name="Normal 67 2" xfId="807"/>
    <cellStyle name="Normal 67 2 10" xfId="4506"/>
    <cellStyle name="Normal 67 2 10 2" xfId="20915"/>
    <cellStyle name="Normal 67 2 11" xfId="17277"/>
    <cellStyle name="Normal 67 2 12" xfId="33738"/>
    <cellStyle name="Normal 67 2 2" xfId="966"/>
    <cellStyle name="Normal 67 2 2 10" xfId="17424"/>
    <cellStyle name="Normal 67 2 2 11" xfId="33739"/>
    <cellStyle name="Normal 67 2 2 2" xfId="1214"/>
    <cellStyle name="Normal 67 2 2 2 2" xfId="2128"/>
    <cellStyle name="Normal 67 2 2 2 2 2" xfId="3951"/>
    <cellStyle name="Normal 67 2 2 2 2 2 2" xfId="13106"/>
    <cellStyle name="Normal 67 2 2 2 2 2 2 2" xfId="29488"/>
    <cellStyle name="Normal 67 2 2 2 2 2 3" xfId="16747"/>
    <cellStyle name="Normal 67 2 2 2 2 2 3 2" xfId="33125"/>
    <cellStyle name="Normal 67 2 2 2 2 2 4" xfId="9467"/>
    <cellStyle name="Normal 67 2 2 2 2 2 4 2" xfId="25851"/>
    <cellStyle name="Normal 67 2 2 2 2 2 5" xfId="20398"/>
    <cellStyle name="Normal 67 2 2 2 2 3" xfId="7646"/>
    <cellStyle name="Normal 67 2 2 2 2 3 2" xfId="24030"/>
    <cellStyle name="Normal 67 2 2 2 2 4" xfId="11285"/>
    <cellStyle name="Normal 67 2 2 2 2 4 2" xfId="27667"/>
    <cellStyle name="Normal 67 2 2 2 2 5" xfId="14926"/>
    <cellStyle name="Normal 67 2 2 2 2 5 2" xfId="31304"/>
    <cellStyle name="Normal 67 2 2 2 2 6" xfId="5806"/>
    <cellStyle name="Normal 67 2 2 2 2 6 2" xfId="22215"/>
    <cellStyle name="Normal 67 2 2 2 2 7" xfId="18577"/>
    <cellStyle name="Normal 67 2 2 2 2 8" xfId="34944"/>
    <cellStyle name="Normal 67 2 2 2 3" xfId="3043"/>
    <cellStyle name="Normal 67 2 2 2 3 2" xfId="12198"/>
    <cellStyle name="Normal 67 2 2 2 3 2 2" xfId="28580"/>
    <cellStyle name="Normal 67 2 2 2 3 3" xfId="15839"/>
    <cellStyle name="Normal 67 2 2 2 3 3 2" xfId="32217"/>
    <cellStyle name="Normal 67 2 2 2 3 4" xfId="8559"/>
    <cellStyle name="Normal 67 2 2 2 3 4 2" xfId="24943"/>
    <cellStyle name="Normal 67 2 2 2 3 5" xfId="19490"/>
    <cellStyle name="Normal 67 2 2 2 4" xfId="6738"/>
    <cellStyle name="Normal 67 2 2 2 4 2" xfId="23122"/>
    <cellStyle name="Normal 67 2 2 2 5" xfId="10377"/>
    <cellStyle name="Normal 67 2 2 2 5 2" xfId="26759"/>
    <cellStyle name="Normal 67 2 2 2 6" xfId="14018"/>
    <cellStyle name="Normal 67 2 2 2 6 2" xfId="30396"/>
    <cellStyle name="Normal 67 2 2 2 7" xfId="4898"/>
    <cellStyle name="Normal 67 2 2 2 7 2" xfId="21307"/>
    <cellStyle name="Normal 67 2 2 2 8" xfId="17669"/>
    <cellStyle name="Normal 67 2 2 2 9" xfId="34036"/>
    <cellStyle name="Normal 67 2 2 3" xfId="1526"/>
    <cellStyle name="Normal 67 2 2 3 2" xfId="2440"/>
    <cellStyle name="Normal 67 2 2 3 2 2" xfId="4263"/>
    <cellStyle name="Normal 67 2 2 3 2 2 2" xfId="13418"/>
    <cellStyle name="Normal 67 2 2 3 2 2 2 2" xfId="29800"/>
    <cellStyle name="Normal 67 2 2 3 2 2 3" xfId="17059"/>
    <cellStyle name="Normal 67 2 2 3 2 2 3 2" xfId="33437"/>
    <cellStyle name="Normal 67 2 2 3 2 2 4" xfId="9779"/>
    <cellStyle name="Normal 67 2 2 3 2 2 4 2" xfId="26163"/>
    <cellStyle name="Normal 67 2 2 3 2 2 5" xfId="20710"/>
    <cellStyle name="Normal 67 2 2 3 2 3" xfId="7958"/>
    <cellStyle name="Normal 67 2 2 3 2 3 2" xfId="24342"/>
    <cellStyle name="Normal 67 2 2 3 2 4" xfId="11597"/>
    <cellStyle name="Normal 67 2 2 3 2 4 2" xfId="27979"/>
    <cellStyle name="Normal 67 2 2 3 2 5" xfId="15238"/>
    <cellStyle name="Normal 67 2 2 3 2 5 2" xfId="31616"/>
    <cellStyle name="Normal 67 2 2 3 2 6" xfId="6118"/>
    <cellStyle name="Normal 67 2 2 3 2 6 2" xfId="22527"/>
    <cellStyle name="Normal 67 2 2 3 2 7" xfId="18889"/>
    <cellStyle name="Normal 67 2 2 3 2 8" xfId="35256"/>
    <cellStyle name="Normal 67 2 2 3 3" xfId="3355"/>
    <cellStyle name="Normal 67 2 2 3 3 2" xfId="12510"/>
    <cellStyle name="Normal 67 2 2 3 3 2 2" xfId="28892"/>
    <cellStyle name="Normal 67 2 2 3 3 3" xfId="16151"/>
    <cellStyle name="Normal 67 2 2 3 3 3 2" xfId="32529"/>
    <cellStyle name="Normal 67 2 2 3 3 4" xfId="8871"/>
    <cellStyle name="Normal 67 2 2 3 3 4 2" xfId="25255"/>
    <cellStyle name="Normal 67 2 2 3 3 5" xfId="19802"/>
    <cellStyle name="Normal 67 2 2 3 4" xfId="7050"/>
    <cellStyle name="Normal 67 2 2 3 4 2" xfId="23434"/>
    <cellStyle name="Normal 67 2 2 3 5" xfId="10689"/>
    <cellStyle name="Normal 67 2 2 3 5 2" xfId="27071"/>
    <cellStyle name="Normal 67 2 2 3 6" xfId="14330"/>
    <cellStyle name="Normal 67 2 2 3 6 2" xfId="30708"/>
    <cellStyle name="Normal 67 2 2 3 7" xfId="5210"/>
    <cellStyle name="Normal 67 2 2 3 7 2" xfId="21619"/>
    <cellStyle name="Normal 67 2 2 3 8" xfId="17981"/>
    <cellStyle name="Normal 67 2 2 3 9" xfId="34348"/>
    <cellStyle name="Normal 67 2 2 4" xfId="1883"/>
    <cellStyle name="Normal 67 2 2 4 2" xfId="3706"/>
    <cellStyle name="Normal 67 2 2 4 2 2" xfId="12861"/>
    <cellStyle name="Normal 67 2 2 4 2 2 2" xfId="29243"/>
    <cellStyle name="Normal 67 2 2 4 2 3" xfId="16502"/>
    <cellStyle name="Normal 67 2 2 4 2 3 2" xfId="32880"/>
    <cellStyle name="Normal 67 2 2 4 2 4" xfId="9222"/>
    <cellStyle name="Normal 67 2 2 4 2 4 2" xfId="25606"/>
    <cellStyle name="Normal 67 2 2 4 2 5" xfId="20153"/>
    <cellStyle name="Normal 67 2 2 4 3" xfId="7401"/>
    <cellStyle name="Normal 67 2 2 4 3 2" xfId="23785"/>
    <cellStyle name="Normal 67 2 2 4 4" xfId="11040"/>
    <cellStyle name="Normal 67 2 2 4 4 2" xfId="27422"/>
    <cellStyle name="Normal 67 2 2 4 5" xfId="14681"/>
    <cellStyle name="Normal 67 2 2 4 5 2" xfId="31059"/>
    <cellStyle name="Normal 67 2 2 4 6" xfId="5561"/>
    <cellStyle name="Normal 67 2 2 4 6 2" xfId="21970"/>
    <cellStyle name="Normal 67 2 2 4 7" xfId="18332"/>
    <cellStyle name="Normal 67 2 2 4 8" xfId="34699"/>
    <cellStyle name="Normal 67 2 2 5" xfId="2744"/>
    <cellStyle name="Normal 67 2 2 5 2" xfId="11901"/>
    <cellStyle name="Normal 67 2 2 5 2 2" xfId="28283"/>
    <cellStyle name="Normal 67 2 2 5 3" xfId="15542"/>
    <cellStyle name="Normal 67 2 2 5 3 2" xfId="31920"/>
    <cellStyle name="Normal 67 2 2 5 4" xfId="8262"/>
    <cellStyle name="Normal 67 2 2 5 4 2" xfId="24646"/>
    <cellStyle name="Normal 67 2 2 5 5" xfId="19193"/>
    <cellStyle name="Normal 67 2 2 6" xfId="6493"/>
    <cellStyle name="Normal 67 2 2 6 2" xfId="22877"/>
    <cellStyle name="Normal 67 2 2 7" xfId="10132"/>
    <cellStyle name="Normal 67 2 2 7 2" xfId="26514"/>
    <cellStyle name="Normal 67 2 2 8" xfId="13773"/>
    <cellStyle name="Normal 67 2 2 8 2" xfId="30151"/>
    <cellStyle name="Normal 67 2 2 9" xfId="4653"/>
    <cellStyle name="Normal 67 2 2 9 2" xfId="21062"/>
    <cellStyle name="Normal 67 2 3" xfId="1213"/>
    <cellStyle name="Normal 67 2 3 2" xfId="2127"/>
    <cellStyle name="Normal 67 2 3 2 2" xfId="3950"/>
    <cellStyle name="Normal 67 2 3 2 2 2" xfId="13105"/>
    <cellStyle name="Normal 67 2 3 2 2 2 2" xfId="29487"/>
    <cellStyle name="Normal 67 2 3 2 2 3" xfId="16746"/>
    <cellStyle name="Normal 67 2 3 2 2 3 2" xfId="33124"/>
    <cellStyle name="Normal 67 2 3 2 2 4" xfId="9466"/>
    <cellStyle name="Normal 67 2 3 2 2 4 2" xfId="25850"/>
    <cellStyle name="Normal 67 2 3 2 2 5" xfId="20397"/>
    <cellStyle name="Normal 67 2 3 2 3" xfId="7645"/>
    <cellStyle name="Normal 67 2 3 2 3 2" xfId="24029"/>
    <cellStyle name="Normal 67 2 3 2 4" xfId="11284"/>
    <cellStyle name="Normal 67 2 3 2 4 2" xfId="27666"/>
    <cellStyle name="Normal 67 2 3 2 5" xfId="14925"/>
    <cellStyle name="Normal 67 2 3 2 5 2" xfId="31303"/>
    <cellStyle name="Normal 67 2 3 2 6" xfId="5805"/>
    <cellStyle name="Normal 67 2 3 2 6 2" xfId="22214"/>
    <cellStyle name="Normal 67 2 3 2 7" xfId="18576"/>
    <cellStyle name="Normal 67 2 3 2 8" xfId="34943"/>
    <cellStyle name="Normal 67 2 3 3" xfId="3042"/>
    <cellStyle name="Normal 67 2 3 3 2" xfId="12197"/>
    <cellStyle name="Normal 67 2 3 3 2 2" xfId="28579"/>
    <cellStyle name="Normal 67 2 3 3 3" xfId="15838"/>
    <cellStyle name="Normal 67 2 3 3 3 2" xfId="32216"/>
    <cellStyle name="Normal 67 2 3 3 4" xfId="8558"/>
    <cellStyle name="Normal 67 2 3 3 4 2" xfId="24942"/>
    <cellStyle name="Normal 67 2 3 3 5" xfId="19489"/>
    <cellStyle name="Normal 67 2 3 4" xfId="6737"/>
    <cellStyle name="Normal 67 2 3 4 2" xfId="23121"/>
    <cellStyle name="Normal 67 2 3 5" xfId="10376"/>
    <cellStyle name="Normal 67 2 3 5 2" xfId="26758"/>
    <cellStyle name="Normal 67 2 3 6" xfId="14017"/>
    <cellStyle name="Normal 67 2 3 6 2" xfId="30395"/>
    <cellStyle name="Normal 67 2 3 7" xfId="4897"/>
    <cellStyle name="Normal 67 2 3 7 2" xfId="21306"/>
    <cellStyle name="Normal 67 2 3 8" xfId="17668"/>
    <cellStyle name="Normal 67 2 3 9" xfId="34035"/>
    <cellStyle name="Normal 67 2 4" xfId="1525"/>
    <cellStyle name="Normal 67 2 4 2" xfId="2439"/>
    <cellStyle name="Normal 67 2 4 2 2" xfId="4262"/>
    <cellStyle name="Normal 67 2 4 2 2 2" xfId="13417"/>
    <cellStyle name="Normal 67 2 4 2 2 2 2" xfId="29799"/>
    <cellStyle name="Normal 67 2 4 2 2 3" xfId="17058"/>
    <cellStyle name="Normal 67 2 4 2 2 3 2" xfId="33436"/>
    <cellStyle name="Normal 67 2 4 2 2 4" xfId="9778"/>
    <cellStyle name="Normal 67 2 4 2 2 4 2" xfId="26162"/>
    <cellStyle name="Normal 67 2 4 2 2 5" xfId="20709"/>
    <cellStyle name="Normal 67 2 4 2 3" xfId="7957"/>
    <cellStyle name="Normal 67 2 4 2 3 2" xfId="24341"/>
    <cellStyle name="Normal 67 2 4 2 4" xfId="11596"/>
    <cellStyle name="Normal 67 2 4 2 4 2" xfId="27978"/>
    <cellStyle name="Normal 67 2 4 2 5" xfId="15237"/>
    <cellStyle name="Normal 67 2 4 2 5 2" xfId="31615"/>
    <cellStyle name="Normal 67 2 4 2 6" xfId="6117"/>
    <cellStyle name="Normal 67 2 4 2 6 2" xfId="22526"/>
    <cellStyle name="Normal 67 2 4 2 7" xfId="18888"/>
    <cellStyle name="Normal 67 2 4 2 8" xfId="35255"/>
    <cellStyle name="Normal 67 2 4 3" xfId="3354"/>
    <cellStyle name="Normal 67 2 4 3 2" xfId="12509"/>
    <cellStyle name="Normal 67 2 4 3 2 2" xfId="28891"/>
    <cellStyle name="Normal 67 2 4 3 3" xfId="16150"/>
    <cellStyle name="Normal 67 2 4 3 3 2" xfId="32528"/>
    <cellStyle name="Normal 67 2 4 3 4" xfId="8870"/>
    <cellStyle name="Normal 67 2 4 3 4 2" xfId="25254"/>
    <cellStyle name="Normal 67 2 4 3 5" xfId="19801"/>
    <cellStyle name="Normal 67 2 4 4" xfId="7049"/>
    <cellStyle name="Normal 67 2 4 4 2" xfId="23433"/>
    <cellStyle name="Normal 67 2 4 5" xfId="10688"/>
    <cellStyle name="Normal 67 2 4 5 2" xfId="27070"/>
    <cellStyle name="Normal 67 2 4 6" xfId="14329"/>
    <cellStyle name="Normal 67 2 4 6 2" xfId="30707"/>
    <cellStyle name="Normal 67 2 4 7" xfId="5209"/>
    <cellStyle name="Normal 67 2 4 7 2" xfId="21618"/>
    <cellStyle name="Normal 67 2 4 8" xfId="17980"/>
    <cellStyle name="Normal 67 2 4 9" xfId="34347"/>
    <cellStyle name="Normal 67 2 5" xfId="1736"/>
    <cellStyle name="Normal 67 2 5 2" xfId="3559"/>
    <cellStyle name="Normal 67 2 5 2 2" xfId="12714"/>
    <cellStyle name="Normal 67 2 5 2 2 2" xfId="29096"/>
    <cellStyle name="Normal 67 2 5 2 3" xfId="16355"/>
    <cellStyle name="Normal 67 2 5 2 3 2" xfId="32733"/>
    <cellStyle name="Normal 67 2 5 2 4" xfId="9075"/>
    <cellStyle name="Normal 67 2 5 2 4 2" xfId="25459"/>
    <cellStyle name="Normal 67 2 5 2 5" xfId="20006"/>
    <cellStyle name="Normal 67 2 5 3" xfId="7254"/>
    <cellStyle name="Normal 67 2 5 3 2" xfId="23638"/>
    <cellStyle name="Normal 67 2 5 4" xfId="10893"/>
    <cellStyle name="Normal 67 2 5 4 2" xfId="27275"/>
    <cellStyle name="Normal 67 2 5 5" xfId="14534"/>
    <cellStyle name="Normal 67 2 5 5 2" xfId="30912"/>
    <cellStyle name="Normal 67 2 5 6" xfId="5414"/>
    <cellStyle name="Normal 67 2 5 6 2" xfId="21823"/>
    <cellStyle name="Normal 67 2 5 7" xfId="18185"/>
    <cellStyle name="Normal 67 2 5 8" xfId="34552"/>
    <cellStyle name="Normal 67 2 6" xfId="2743"/>
    <cellStyle name="Normal 67 2 6 2" xfId="11900"/>
    <cellStyle name="Normal 67 2 6 2 2" xfId="28282"/>
    <cellStyle name="Normal 67 2 6 3" xfId="15541"/>
    <cellStyle name="Normal 67 2 6 3 2" xfId="31919"/>
    <cellStyle name="Normal 67 2 6 4" xfId="8261"/>
    <cellStyle name="Normal 67 2 6 4 2" xfId="24645"/>
    <cellStyle name="Normal 67 2 6 5" xfId="19192"/>
    <cellStyle name="Normal 67 2 7" xfId="6346"/>
    <cellStyle name="Normal 67 2 7 2" xfId="22730"/>
    <cellStyle name="Normal 67 2 8" xfId="9985"/>
    <cellStyle name="Normal 67 2 8 2" xfId="26367"/>
    <cellStyle name="Normal 67 2 9" xfId="13626"/>
    <cellStyle name="Normal 67 2 9 2" xfId="30004"/>
    <cellStyle name="Normal 67 3" xfId="890"/>
    <cellStyle name="Normal 67 3 10" xfId="17349"/>
    <cellStyle name="Normal 67 3 11" xfId="33740"/>
    <cellStyle name="Normal 67 3 2" xfId="1215"/>
    <cellStyle name="Normal 67 3 2 2" xfId="2129"/>
    <cellStyle name="Normal 67 3 2 2 2" xfId="3952"/>
    <cellStyle name="Normal 67 3 2 2 2 2" xfId="13107"/>
    <cellStyle name="Normal 67 3 2 2 2 2 2" xfId="29489"/>
    <cellStyle name="Normal 67 3 2 2 2 3" xfId="16748"/>
    <cellStyle name="Normal 67 3 2 2 2 3 2" xfId="33126"/>
    <cellStyle name="Normal 67 3 2 2 2 4" xfId="9468"/>
    <cellStyle name="Normal 67 3 2 2 2 4 2" xfId="25852"/>
    <cellStyle name="Normal 67 3 2 2 2 5" xfId="20399"/>
    <cellStyle name="Normal 67 3 2 2 3" xfId="7647"/>
    <cellStyle name="Normal 67 3 2 2 3 2" xfId="24031"/>
    <cellStyle name="Normal 67 3 2 2 4" xfId="11286"/>
    <cellStyle name="Normal 67 3 2 2 4 2" xfId="27668"/>
    <cellStyle name="Normal 67 3 2 2 5" xfId="14927"/>
    <cellStyle name="Normal 67 3 2 2 5 2" xfId="31305"/>
    <cellStyle name="Normal 67 3 2 2 6" xfId="5807"/>
    <cellStyle name="Normal 67 3 2 2 6 2" xfId="22216"/>
    <cellStyle name="Normal 67 3 2 2 7" xfId="18578"/>
    <cellStyle name="Normal 67 3 2 2 8" xfId="34945"/>
    <cellStyle name="Normal 67 3 2 3" xfId="3044"/>
    <cellStyle name="Normal 67 3 2 3 2" xfId="12199"/>
    <cellStyle name="Normal 67 3 2 3 2 2" xfId="28581"/>
    <cellStyle name="Normal 67 3 2 3 3" xfId="15840"/>
    <cellStyle name="Normal 67 3 2 3 3 2" xfId="32218"/>
    <cellStyle name="Normal 67 3 2 3 4" xfId="8560"/>
    <cellStyle name="Normal 67 3 2 3 4 2" xfId="24944"/>
    <cellStyle name="Normal 67 3 2 3 5" xfId="19491"/>
    <cellStyle name="Normal 67 3 2 4" xfId="6739"/>
    <cellStyle name="Normal 67 3 2 4 2" xfId="23123"/>
    <cellStyle name="Normal 67 3 2 5" xfId="10378"/>
    <cellStyle name="Normal 67 3 2 5 2" xfId="26760"/>
    <cellStyle name="Normal 67 3 2 6" xfId="14019"/>
    <cellStyle name="Normal 67 3 2 6 2" xfId="30397"/>
    <cellStyle name="Normal 67 3 2 7" xfId="4899"/>
    <cellStyle name="Normal 67 3 2 7 2" xfId="21308"/>
    <cellStyle name="Normal 67 3 2 8" xfId="17670"/>
    <cellStyle name="Normal 67 3 2 9" xfId="34037"/>
    <cellStyle name="Normal 67 3 3" xfId="1527"/>
    <cellStyle name="Normal 67 3 3 2" xfId="2441"/>
    <cellStyle name="Normal 67 3 3 2 2" xfId="4264"/>
    <cellStyle name="Normal 67 3 3 2 2 2" xfId="13419"/>
    <cellStyle name="Normal 67 3 3 2 2 2 2" xfId="29801"/>
    <cellStyle name="Normal 67 3 3 2 2 3" xfId="17060"/>
    <cellStyle name="Normal 67 3 3 2 2 3 2" xfId="33438"/>
    <cellStyle name="Normal 67 3 3 2 2 4" xfId="9780"/>
    <cellStyle name="Normal 67 3 3 2 2 4 2" xfId="26164"/>
    <cellStyle name="Normal 67 3 3 2 2 5" xfId="20711"/>
    <cellStyle name="Normal 67 3 3 2 3" xfId="7959"/>
    <cellStyle name="Normal 67 3 3 2 3 2" xfId="24343"/>
    <cellStyle name="Normal 67 3 3 2 4" xfId="11598"/>
    <cellStyle name="Normal 67 3 3 2 4 2" xfId="27980"/>
    <cellStyle name="Normal 67 3 3 2 5" xfId="15239"/>
    <cellStyle name="Normal 67 3 3 2 5 2" xfId="31617"/>
    <cellStyle name="Normal 67 3 3 2 6" xfId="6119"/>
    <cellStyle name="Normal 67 3 3 2 6 2" xfId="22528"/>
    <cellStyle name="Normal 67 3 3 2 7" xfId="18890"/>
    <cellStyle name="Normal 67 3 3 2 8" xfId="35257"/>
    <cellStyle name="Normal 67 3 3 3" xfId="3356"/>
    <cellStyle name="Normal 67 3 3 3 2" xfId="12511"/>
    <cellStyle name="Normal 67 3 3 3 2 2" xfId="28893"/>
    <cellStyle name="Normal 67 3 3 3 3" xfId="16152"/>
    <cellStyle name="Normal 67 3 3 3 3 2" xfId="32530"/>
    <cellStyle name="Normal 67 3 3 3 4" xfId="8872"/>
    <cellStyle name="Normal 67 3 3 3 4 2" xfId="25256"/>
    <cellStyle name="Normal 67 3 3 3 5" xfId="19803"/>
    <cellStyle name="Normal 67 3 3 4" xfId="7051"/>
    <cellStyle name="Normal 67 3 3 4 2" xfId="23435"/>
    <cellStyle name="Normal 67 3 3 5" xfId="10690"/>
    <cellStyle name="Normal 67 3 3 5 2" xfId="27072"/>
    <cellStyle name="Normal 67 3 3 6" xfId="14331"/>
    <cellStyle name="Normal 67 3 3 6 2" xfId="30709"/>
    <cellStyle name="Normal 67 3 3 7" xfId="5211"/>
    <cellStyle name="Normal 67 3 3 7 2" xfId="21620"/>
    <cellStyle name="Normal 67 3 3 8" xfId="17982"/>
    <cellStyle name="Normal 67 3 3 9" xfId="34349"/>
    <cellStyle name="Normal 67 3 4" xfId="1808"/>
    <cellStyle name="Normal 67 3 4 2" xfId="3631"/>
    <cellStyle name="Normal 67 3 4 2 2" xfId="12786"/>
    <cellStyle name="Normal 67 3 4 2 2 2" xfId="29168"/>
    <cellStyle name="Normal 67 3 4 2 3" xfId="16427"/>
    <cellStyle name="Normal 67 3 4 2 3 2" xfId="32805"/>
    <cellStyle name="Normal 67 3 4 2 4" xfId="9147"/>
    <cellStyle name="Normal 67 3 4 2 4 2" xfId="25531"/>
    <cellStyle name="Normal 67 3 4 2 5" xfId="20078"/>
    <cellStyle name="Normal 67 3 4 3" xfId="7326"/>
    <cellStyle name="Normal 67 3 4 3 2" xfId="23710"/>
    <cellStyle name="Normal 67 3 4 4" xfId="10965"/>
    <cellStyle name="Normal 67 3 4 4 2" xfId="27347"/>
    <cellStyle name="Normal 67 3 4 5" xfId="14606"/>
    <cellStyle name="Normal 67 3 4 5 2" xfId="30984"/>
    <cellStyle name="Normal 67 3 4 6" xfId="5486"/>
    <cellStyle name="Normal 67 3 4 6 2" xfId="21895"/>
    <cellStyle name="Normal 67 3 4 7" xfId="18257"/>
    <cellStyle name="Normal 67 3 4 8" xfId="34624"/>
    <cellStyle name="Normal 67 3 5" xfId="2745"/>
    <cellStyle name="Normal 67 3 5 2" xfId="11902"/>
    <cellStyle name="Normal 67 3 5 2 2" xfId="28284"/>
    <cellStyle name="Normal 67 3 5 3" xfId="15543"/>
    <cellStyle name="Normal 67 3 5 3 2" xfId="31921"/>
    <cellStyle name="Normal 67 3 5 4" xfId="8263"/>
    <cellStyle name="Normal 67 3 5 4 2" xfId="24647"/>
    <cellStyle name="Normal 67 3 5 5" xfId="19194"/>
    <cellStyle name="Normal 67 3 6" xfId="6418"/>
    <cellStyle name="Normal 67 3 6 2" xfId="22802"/>
    <cellStyle name="Normal 67 3 7" xfId="10057"/>
    <cellStyle name="Normal 67 3 7 2" xfId="26439"/>
    <cellStyle name="Normal 67 3 8" xfId="13698"/>
    <cellStyle name="Normal 67 3 8 2" xfId="30076"/>
    <cellStyle name="Normal 67 3 9" xfId="4578"/>
    <cellStyle name="Normal 67 3 9 2" xfId="20987"/>
    <cellStyle name="Normal 67 4" xfId="1212"/>
    <cellStyle name="Normal 67 4 2" xfId="2126"/>
    <cellStyle name="Normal 67 4 2 2" xfId="3949"/>
    <cellStyle name="Normal 67 4 2 2 2" xfId="13104"/>
    <cellStyle name="Normal 67 4 2 2 2 2" xfId="29486"/>
    <cellStyle name="Normal 67 4 2 2 3" xfId="16745"/>
    <cellStyle name="Normal 67 4 2 2 3 2" xfId="33123"/>
    <cellStyle name="Normal 67 4 2 2 4" xfId="9465"/>
    <cellStyle name="Normal 67 4 2 2 4 2" xfId="25849"/>
    <cellStyle name="Normal 67 4 2 2 5" xfId="20396"/>
    <cellStyle name="Normal 67 4 2 3" xfId="7644"/>
    <cellStyle name="Normal 67 4 2 3 2" xfId="24028"/>
    <cellStyle name="Normal 67 4 2 4" xfId="11283"/>
    <cellStyle name="Normal 67 4 2 4 2" xfId="27665"/>
    <cellStyle name="Normal 67 4 2 5" xfId="14924"/>
    <cellStyle name="Normal 67 4 2 5 2" xfId="31302"/>
    <cellStyle name="Normal 67 4 2 6" xfId="5804"/>
    <cellStyle name="Normal 67 4 2 6 2" xfId="22213"/>
    <cellStyle name="Normal 67 4 2 7" xfId="18575"/>
    <cellStyle name="Normal 67 4 2 8" xfId="34942"/>
    <cellStyle name="Normal 67 4 3" xfId="3041"/>
    <cellStyle name="Normal 67 4 3 2" xfId="12196"/>
    <cellStyle name="Normal 67 4 3 2 2" xfId="28578"/>
    <cellStyle name="Normal 67 4 3 3" xfId="15837"/>
    <cellStyle name="Normal 67 4 3 3 2" xfId="32215"/>
    <cellStyle name="Normal 67 4 3 4" xfId="8557"/>
    <cellStyle name="Normal 67 4 3 4 2" xfId="24941"/>
    <cellStyle name="Normal 67 4 3 5" xfId="19488"/>
    <cellStyle name="Normal 67 4 4" xfId="6736"/>
    <cellStyle name="Normal 67 4 4 2" xfId="23120"/>
    <cellStyle name="Normal 67 4 5" xfId="10375"/>
    <cellStyle name="Normal 67 4 5 2" xfId="26757"/>
    <cellStyle name="Normal 67 4 6" xfId="14016"/>
    <cellStyle name="Normal 67 4 6 2" xfId="30394"/>
    <cellStyle name="Normal 67 4 7" xfId="4896"/>
    <cellStyle name="Normal 67 4 7 2" xfId="21305"/>
    <cellStyle name="Normal 67 4 8" xfId="17667"/>
    <cellStyle name="Normal 67 4 9" xfId="34034"/>
    <cellStyle name="Normal 67 5" xfId="1524"/>
    <cellStyle name="Normal 67 5 2" xfId="2438"/>
    <cellStyle name="Normal 67 5 2 2" xfId="4261"/>
    <cellStyle name="Normal 67 5 2 2 2" xfId="13416"/>
    <cellStyle name="Normal 67 5 2 2 2 2" xfId="29798"/>
    <cellStyle name="Normal 67 5 2 2 3" xfId="17057"/>
    <cellStyle name="Normal 67 5 2 2 3 2" xfId="33435"/>
    <cellStyle name="Normal 67 5 2 2 4" xfId="9777"/>
    <cellStyle name="Normal 67 5 2 2 4 2" xfId="26161"/>
    <cellStyle name="Normal 67 5 2 2 5" xfId="20708"/>
    <cellStyle name="Normal 67 5 2 3" xfId="7956"/>
    <cellStyle name="Normal 67 5 2 3 2" xfId="24340"/>
    <cellStyle name="Normal 67 5 2 4" xfId="11595"/>
    <cellStyle name="Normal 67 5 2 4 2" xfId="27977"/>
    <cellStyle name="Normal 67 5 2 5" xfId="15236"/>
    <cellStyle name="Normal 67 5 2 5 2" xfId="31614"/>
    <cellStyle name="Normal 67 5 2 6" xfId="6116"/>
    <cellStyle name="Normal 67 5 2 6 2" xfId="22525"/>
    <cellStyle name="Normal 67 5 2 7" xfId="18887"/>
    <cellStyle name="Normal 67 5 2 8" xfId="35254"/>
    <cellStyle name="Normal 67 5 3" xfId="3353"/>
    <cellStyle name="Normal 67 5 3 2" xfId="12508"/>
    <cellStyle name="Normal 67 5 3 2 2" xfId="28890"/>
    <cellStyle name="Normal 67 5 3 3" xfId="16149"/>
    <cellStyle name="Normal 67 5 3 3 2" xfId="32527"/>
    <cellStyle name="Normal 67 5 3 4" xfId="8869"/>
    <cellStyle name="Normal 67 5 3 4 2" xfId="25253"/>
    <cellStyle name="Normal 67 5 3 5" xfId="19800"/>
    <cellStyle name="Normal 67 5 4" xfId="7048"/>
    <cellStyle name="Normal 67 5 4 2" xfId="23432"/>
    <cellStyle name="Normal 67 5 5" xfId="10687"/>
    <cellStyle name="Normal 67 5 5 2" xfId="27069"/>
    <cellStyle name="Normal 67 5 6" xfId="14328"/>
    <cellStyle name="Normal 67 5 6 2" xfId="30706"/>
    <cellStyle name="Normal 67 5 7" xfId="5208"/>
    <cellStyle name="Normal 67 5 7 2" xfId="21617"/>
    <cellStyle name="Normal 67 5 8" xfId="17979"/>
    <cellStyle name="Normal 67 5 9" xfId="34346"/>
    <cellStyle name="Normal 67 6" xfId="1661"/>
    <cellStyle name="Normal 67 6 2" xfId="3485"/>
    <cellStyle name="Normal 67 6 2 2" xfId="12640"/>
    <cellStyle name="Normal 67 6 2 2 2" xfId="29022"/>
    <cellStyle name="Normal 67 6 2 3" xfId="16281"/>
    <cellStyle name="Normal 67 6 2 3 2" xfId="32659"/>
    <cellStyle name="Normal 67 6 2 4" xfId="9001"/>
    <cellStyle name="Normal 67 6 2 4 2" xfId="25385"/>
    <cellStyle name="Normal 67 6 2 5" xfId="19932"/>
    <cellStyle name="Normal 67 6 3" xfId="7180"/>
    <cellStyle name="Normal 67 6 3 2" xfId="23564"/>
    <cellStyle name="Normal 67 6 4" xfId="10819"/>
    <cellStyle name="Normal 67 6 4 2" xfId="27201"/>
    <cellStyle name="Normal 67 6 5" xfId="14460"/>
    <cellStyle name="Normal 67 6 5 2" xfId="30838"/>
    <cellStyle name="Normal 67 6 6" xfId="5340"/>
    <cellStyle name="Normal 67 6 6 2" xfId="21749"/>
    <cellStyle name="Normal 67 6 7" xfId="18111"/>
    <cellStyle name="Normal 67 6 8" xfId="34478"/>
    <cellStyle name="Normal 67 7" xfId="2742"/>
    <cellStyle name="Normal 67 7 2" xfId="11899"/>
    <cellStyle name="Normal 67 7 2 2" xfId="28281"/>
    <cellStyle name="Normal 67 7 3" xfId="15540"/>
    <cellStyle name="Normal 67 7 3 2" xfId="31918"/>
    <cellStyle name="Normal 67 7 4" xfId="8260"/>
    <cellStyle name="Normal 67 7 4 2" xfId="24644"/>
    <cellStyle name="Normal 67 7 5" xfId="19191"/>
    <cellStyle name="Normal 67 8" xfId="6272"/>
    <cellStyle name="Normal 67 8 2" xfId="22656"/>
    <cellStyle name="Normal 67 9" xfId="9911"/>
    <cellStyle name="Normal 67 9 2" xfId="26293"/>
    <cellStyle name="Normal 68" xfId="517"/>
    <cellStyle name="Normal 68 10" xfId="13551"/>
    <cellStyle name="Normal 68 10 2" xfId="29931"/>
    <cellStyle name="Normal 68 11" xfId="4430"/>
    <cellStyle name="Normal 68 11 2" xfId="20842"/>
    <cellStyle name="Normal 68 12" xfId="17201"/>
    <cellStyle name="Normal 68 13" xfId="33741"/>
    <cellStyle name="Normal 68 2" xfId="808"/>
    <cellStyle name="Normal 68 2 10" xfId="4507"/>
    <cellStyle name="Normal 68 2 10 2" xfId="20916"/>
    <cellStyle name="Normal 68 2 11" xfId="17278"/>
    <cellStyle name="Normal 68 2 12" xfId="33742"/>
    <cellStyle name="Normal 68 2 2" xfId="967"/>
    <cellStyle name="Normal 68 2 2 10" xfId="17425"/>
    <cellStyle name="Normal 68 2 2 11" xfId="33743"/>
    <cellStyle name="Normal 68 2 2 2" xfId="1218"/>
    <cellStyle name="Normal 68 2 2 2 2" xfId="2132"/>
    <cellStyle name="Normal 68 2 2 2 2 2" xfId="3955"/>
    <cellStyle name="Normal 68 2 2 2 2 2 2" xfId="13110"/>
    <cellStyle name="Normal 68 2 2 2 2 2 2 2" xfId="29492"/>
    <cellStyle name="Normal 68 2 2 2 2 2 3" xfId="16751"/>
    <cellStyle name="Normal 68 2 2 2 2 2 3 2" xfId="33129"/>
    <cellStyle name="Normal 68 2 2 2 2 2 4" xfId="9471"/>
    <cellStyle name="Normal 68 2 2 2 2 2 4 2" xfId="25855"/>
    <cellStyle name="Normal 68 2 2 2 2 2 5" xfId="20402"/>
    <cellStyle name="Normal 68 2 2 2 2 3" xfId="7650"/>
    <cellStyle name="Normal 68 2 2 2 2 3 2" xfId="24034"/>
    <cellStyle name="Normal 68 2 2 2 2 4" xfId="11289"/>
    <cellStyle name="Normal 68 2 2 2 2 4 2" xfId="27671"/>
    <cellStyle name="Normal 68 2 2 2 2 5" xfId="14930"/>
    <cellStyle name="Normal 68 2 2 2 2 5 2" xfId="31308"/>
    <cellStyle name="Normal 68 2 2 2 2 6" xfId="5810"/>
    <cellStyle name="Normal 68 2 2 2 2 6 2" xfId="22219"/>
    <cellStyle name="Normal 68 2 2 2 2 7" xfId="18581"/>
    <cellStyle name="Normal 68 2 2 2 2 8" xfId="34948"/>
    <cellStyle name="Normal 68 2 2 2 3" xfId="3047"/>
    <cellStyle name="Normal 68 2 2 2 3 2" xfId="12202"/>
    <cellStyle name="Normal 68 2 2 2 3 2 2" xfId="28584"/>
    <cellStyle name="Normal 68 2 2 2 3 3" xfId="15843"/>
    <cellStyle name="Normal 68 2 2 2 3 3 2" xfId="32221"/>
    <cellStyle name="Normal 68 2 2 2 3 4" xfId="8563"/>
    <cellStyle name="Normal 68 2 2 2 3 4 2" xfId="24947"/>
    <cellStyle name="Normal 68 2 2 2 3 5" xfId="19494"/>
    <cellStyle name="Normal 68 2 2 2 4" xfId="6742"/>
    <cellStyle name="Normal 68 2 2 2 4 2" xfId="23126"/>
    <cellStyle name="Normal 68 2 2 2 5" xfId="10381"/>
    <cellStyle name="Normal 68 2 2 2 5 2" xfId="26763"/>
    <cellStyle name="Normal 68 2 2 2 6" xfId="14022"/>
    <cellStyle name="Normal 68 2 2 2 6 2" xfId="30400"/>
    <cellStyle name="Normal 68 2 2 2 7" xfId="4902"/>
    <cellStyle name="Normal 68 2 2 2 7 2" xfId="21311"/>
    <cellStyle name="Normal 68 2 2 2 8" xfId="17673"/>
    <cellStyle name="Normal 68 2 2 2 9" xfId="34040"/>
    <cellStyle name="Normal 68 2 2 3" xfId="1530"/>
    <cellStyle name="Normal 68 2 2 3 2" xfId="2444"/>
    <cellStyle name="Normal 68 2 2 3 2 2" xfId="4267"/>
    <cellStyle name="Normal 68 2 2 3 2 2 2" xfId="13422"/>
    <cellStyle name="Normal 68 2 2 3 2 2 2 2" xfId="29804"/>
    <cellStyle name="Normal 68 2 2 3 2 2 3" xfId="17063"/>
    <cellStyle name="Normal 68 2 2 3 2 2 3 2" xfId="33441"/>
    <cellStyle name="Normal 68 2 2 3 2 2 4" xfId="9783"/>
    <cellStyle name="Normal 68 2 2 3 2 2 4 2" xfId="26167"/>
    <cellStyle name="Normal 68 2 2 3 2 2 5" xfId="20714"/>
    <cellStyle name="Normal 68 2 2 3 2 3" xfId="7962"/>
    <cellStyle name="Normal 68 2 2 3 2 3 2" xfId="24346"/>
    <cellStyle name="Normal 68 2 2 3 2 4" xfId="11601"/>
    <cellStyle name="Normal 68 2 2 3 2 4 2" xfId="27983"/>
    <cellStyle name="Normal 68 2 2 3 2 5" xfId="15242"/>
    <cellStyle name="Normal 68 2 2 3 2 5 2" xfId="31620"/>
    <cellStyle name="Normal 68 2 2 3 2 6" xfId="6122"/>
    <cellStyle name="Normal 68 2 2 3 2 6 2" xfId="22531"/>
    <cellStyle name="Normal 68 2 2 3 2 7" xfId="18893"/>
    <cellStyle name="Normal 68 2 2 3 2 8" xfId="35260"/>
    <cellStyle name="Normal 68 2 2 3 3" xfId="3359"/>
    <cellStyle name="Normal 68 2 2 3 3 2" xfId="12514"/>
    <cellStyle name="Normal 68 2 2 3 3 2 2" xfId="28896"/>
    <cellStyle name="Normal 68 2 2 3 3 3" xfId="16155"/>
    <cellStyle name="Normal 68 2 2 3 3 3 2" xfId="32533"/>
    <cellStyle name="Normal 68 2 2 3 3 4" xfId="8875"/>
    <cellStyle name="Normal 68 2 2 3 3 4 2" xfId="25259"/>
    <cellStyle name="Normal 68 2 2 3 3 5" xfId="19806"/>
    <cellStyle name="Normal 68 2 2 3 4" xfId="7054"/>
    <cellStyle name="Normal 68 2 2 3 4 2" xfId="23438"/>
    <cellStyle name="Normal 68 2 2 3 5" xfId="10693"/>
    <cellStyle name="Normal 68 2 2 3 5 2" xfId="27075"/>
    <cellStyle name="Normal 68 2 2 3 6" xfId="14334"/>
    <cellStyle name="Normal 68 2 2 3 6 2" xfId="30712"/>
    <cellStyle name="Normal 68 2 2 3 7" xfId="5214"/>
    <cellStyle name="Normal 68 2 2 3 7 2" xfId="21623"/>
    <cellStyle name="Normal 68 2 2 3 8" xfId="17985"/>
    <cellStyle name="Normal 68 2 2 3 9" xfId="34352"/>
    <cellStyle name="Normal 68 2 2 4" xfId="1884"/>
    <cellStyle name="Normal 68 2 2 4 2" xfId="3707"/>
    <cellStyle name="Normal 68 2 2 4 2 2" xfId="12862"/>
    <cellStyle name="Normal 68 2 2 4 2 2 2" xfId="29244"/>
    <cellStyle name="Normal 68 2 2 4 2 3" xfId="16503"/>
    <cellStyle name="Normal 68 2 2 4 2 3 2" xfId="32881"/>
    <cellStyle name="Normal 68 2 2 4 2 4" xfId="9223"/>
    <cellStyle name="Normal 68 2 2 4 2 4 2" xfId="25607"/>
    <cellStyle name="Normal 68 2 2 4 2 5" xfId="20154"/>
    <cellStyle name="Normal 68 2 2 4 3" xfId="7402"/>
    <cellStyle name="Normal 68 2 2 4 3 2" xfId="23786"/>
    <cellStyle name="Normal 68 2 2 4 4" xfId="11041"/>
    <cellStyle name="Normal 68 2 2 4 4 2" xfId="27423"/>
    <cellStyle name="Normal 68 2 2 4 5" xfId="14682"/>
    <cellStyle name="Normal 68 2 2 4 5 2" xfId="31060"/>
    <cellStyle name="Normal 68 2 2 4 6" xfId="5562"/>
    <cellStyle name="Normal 68 2 2 4 6 2" xfId="21971"/>
    <cellStyle name="Normal 68 2 2 4 7" xfId="18333"/>
    <cellStyle name="Normal 68 2 2 4 8" xfId="34700"/>
    <cellStyle name="Normal 68 2 2 5" xfId="2748"/>
    <cellStyle name="Normal 68 2 2 5 2" xfId="11905"/>
    <cellStyle name="Normal 68 2 2 5 2 2" xfId="28287"/>
    <cellStyle name="Normal 68 2 2 5 3" xfId="15546"/>
    <cellStyle name="Normal 68 2 2 5 3 2" xfId="31924"/>
    <cellStyle name="Normal 68 2 2 5 4" xfId="8266"/>
    <cellStyle name="Normal 68 2 2 5 4 2" xfId="24650"/>
    <cellStyle name="Normal 68 2 2 5 5" xfId="19197"/>
    <cellStyle name="Normal 68 2 2 6" xfId="6494"/>
    <cellStyle name="Normal 68 2 2 6 2" xfId="22878"/>
    <cellStyle name="Normal 68 2 2 7" xfId="10133"/>
    <cellStyle name="Normal 68 2 2 7 2" xfId="26515"/>
    <cellStyle name="Normal 68 2 2 8" xfId="13774"/>
    <cellStyle name="Normal 68 2 2 8 2" xfId="30152"/>
    <cellStyle name="Normal 68 2 2 9" xfId="4654"/>
    <cellStyle name="Normal 68 2 2 9 2" xfId="21063"/>
    <cellStyle name="Normal 68 2 3" xfId="1217"/>
    <cellStyle name="Normal 68 2 3 2" xfId="2131"/>
    <cellStyle name="Normal 68 2 3 2 2" xfId="3954"/>
    <cellStyle name="Normal 68 2 3 2 2 2" xfId="13109"/>
    <cellStyle name="Normal 68 2 3 2 2 2 2" xfId="29491"/>
    <cellStyle name="Normal 68 2 3 2 2 3" xfId="16750"/>
    <cellStyle name="Normal 68 2 3 2 2 3 2" xfId="33128"/>
    <cellStyle name="Normal 68 2 3 2 2 4" xfId="9470"/>
    <cellStyle name="Normal 68 2 3 2 2 4 2" xfId="25854"/>
    <cellStyle name="Normal 68 2 3 2 2 5" xfId="20401"/>
    <cellStyle name="Normal 68 2 3 2 3" xfId="7649"/>
    <cellStyle name="Normal 68 2 3 2 3 2" xfId="24033"/>
    <cellStyle name="Normal 68 2 3 2 4" xfId="11288"/>
    <cellStyle name="Normal 68 2 3 2 4 2" xfId="27670"/>
    <cellStyle name="Normal 68 2 3 2 5" xfId="14929"/>
    <cellStyle name="Normal 68 2 3 2 5 2" xfId="31307"/>
    <cellStyle name="Normal 68 2 3 2 6" xfId="5809"/>
    <cellStyle name="Normal 68 2 3 2 6 2" xfId="22218"/>
    <cellStyle name="Normal 68 2 3 2 7" xfId="18580"/>
    <cellStyle name="Normal 68 2 3 2 8" xfId="34947"/>
    <cellStyle name="Normal 68 2 3 3" xfId="3046"/>
    <cellStyle name="Normal 68 2 3 3 2" xfId="12201"/>
    <cellStyle name="Normal 68 2 3 3 2 2" xfId="28583"/>
    <cellStyle name="Normal 68 2 3 3 3" xfId="15842"/>
    <cellStyle name="Normal 68 2 3 3 3 2" xfId="32220"/>
    <cellStyle name="Normal 68 2 3 3 4" xfId="8562"/>
    <cellStyle name="Normal 68 2 3 3 4 2" xfId="24946"/>
    <cellStyle name="Normal 68 2 3 3 5" xfId="19493"/>
    <cellStyle name="Normal 68 2 3 4" xfId="6741"/>
    <cellStyle name="Normal 68 2 3 4 2" xfId="23125"/>
    <cellStyle name="Normal 68 2 3 5" xfId="10380"/>
    <cellStyle name="Normal 68 2 3 5 2" xfId="26762"/>
    <cellStyle name="Normal 68 2 3 6" xfId="14021"/>
    <cellStyle name="Normal 68 2 3 6 2" xfId="30399"/>
    <cellStyle name="Normal 68 2 3 7" xfId="4901"/>
    <cellStyle name="Normal 68 2 3 7 2" xfId="21310"/>
    <cellStyle name="Normal 68 2 3 8" xfId="17672"/>
    <cellStyle name="Normal 68 2 3 9" xfId="34039"/>
    <cellStyle name="Normal 68 2 4" xfId="1529"/>
    <cellStyle name="Normal 68 2 4 2" xfId="2443"/>
    <cellStyle name="Normal 68 2 4 2 2" xfId="4266"/>
    <cellStyle name="Normal 68 2 4 2 2 2" xfId="13421"/>
    <cellStyle name="Normal 68 2 4 2 2 2 2" xfId="29803"/>
    <cellStyle name="Normal 68 2 4 2 2 3" xfId="17062"/>
    <cellStyle name="Normal 68 2 4 2 2 3 2" xfId="33440"/>
    <cellStyle name="Normal 68 2 4 2 2 4" xfId="9782"/>
    <cellStyle name="Normal 68 2 4 2 2 4 2" xfId="26166"/>
    <cellStyle name="Normal 68 2 4 2 2 5" xfId="20713"/>
    <cellStyle name="Normal 68 2 4 2 3" xfId="7961"/>
    <cellStyle name="Normal 68 2 4 2 3 2" xfId="24345"/>
    <cellStyle name="Normal 68 2 4 2 4" xfId="11600"/>
    <cellStyle name="Normal 68 2 4 2 4 2" xfId="27982"/>
    <cellStyle name="Normal 68 2 4 2 5" xfId="15241"/>
    <cellStyle name="Normal 68 2 4 2 5 2" xfId="31619"/>
    <cellStyle name="Normal 68 2 4 2 6" xfId="6121"/>
    <cellStyle name="Normal 68 2 4 2 6 2" xfId="22530"/>
    <cellStyle name="Normal 68 2 4 2 7" xfId="18892"/>
    <cellStyle name="Normal 68 2 4 2 8" xfId="35259"/>
    <cellStyle name="Normal 68 2 4 3" xfId="3358"/>
    <cellStyle name="Normal 68 2 4 3 2" xfId="12513"/>
    <cellStyle name="Normal 68 2 4 3 2 2" xfId="28895"/>
    <cellStyle name="Normal 68 2 4 3 3" xfId="16154"/>
    <cellStyle name="Normal 68 2 4 3 3 2" xfId="32532"/>
    <cellStyle name="Normal 68 2 4 3 4" xfId="8874"/>
    <cellStyle name="Normal 68 2 4 3 4 2" xfId="25258"/>
    <cellStyle name="Normal 68 2 4 3 5" xfId="19805"/>
    <cellStyle name="Normal 68 2 4 4" xfId="7053"/>
    <cellStyle name="Normal 68 2 4 4 2" xfId="23437"/>
    <cellStyle name="Normal 68 2 4 5" xfId="10692"/>
    <cellStyle name="Normal 68 2 4 5 2" xfId="27074"/>
    <cellStyle name="Normal 68 2 4 6" xfId="14333"/>
    <cellStyle name="Normal 68 2 4 6 2" xfId="30711"/>
    <cellStyle name="Normal 68 2 4 7" xfId="5213"/>
    <cellStyle name="Normal 68 2 4 7 2" xfId="21622"/>
    <cellStyle name="Normal 68 2 4 8" xfId="17984"/>
    <cellStyle name="Normal 68 2 4 9" xfId="34351"/>
    <cellStyle name="Normal 68 2 5" xfId="1737"/>
    <cellStyle name="Normal 68 2 5 2" xfId="3560"/>
    <cellStyle name="Normal 68 2 5 2 2" xfId="12715"/>
    <cellStyle name="Normal 68 2 5 2 2 2" xfId="29097"/>
    <cellStyle name="Normal 68 2 5 2 3" xfId="16356"/>
    <cellStyle name="Normal 68 2 5 2 3 2" xfId="32734"/>
    <cellStyle name="Normal 68 2 5 2 4" xfId="9076"/>
    <cellStyle name="Normal 68 2 5 2 4 2" xfId="25460"/>
    <cellStyle name="Normal 68 2 5 2 5" xfId="20007"/>
    <cellStyle name="Normal 68 2 5 3" xfId="7255"/>
    <cellStyle name="Normal 68 2 5 3 2" xfId="23639"/>
    <cellStyle name="Normal 68 2 5 4" xfId="10894"/>
    <cellStyle name="Normal 68 2 5 4 2" xfId="27276"/>
    <cellStyle name="Normal 68 2 5 5" xfId="14535"/>
    <cellStyle name="Normal 68 2 5 5 2" xfId="30913"/>
    <cellStyle name="Normal 68 2 5 6" xfId="5415"/>
    <cellStyle name="Normal 68 2 5 6 2" xfId="21824"/>
    <cellStyle name="Normal 68 2 5 7" xfId="18186"/>
    <cellStyle name="Normal 68 2 5 8" xfId="34553"/>
    <cellStyle name="Normal 68 2 6" xfId="2747"/>
    <cellStyle name="Normal 68 2 6 2" xfId="11904"/>
    <cellStyle name="Normal 68 2 6 2 2" xfId="28286"/>
    <cellStyle name="Normal 68 2 6 3" xfId="15545"/>
    <cellStyle name="Normal 68 2 6 3 2" xfId="31923"/>
    <cellStyle name="Normal 68 2 6 4" xfId="8265"/>
    <cellStyle name="Normal 68 2 6 4 2" xfId="24649"/>
    <cellStyle name="Normal 68 2 6 5" xfId="19196"/>
    <cellStyle name="Normal 68 2 7" xfId="6347"/>
    <cellStyle name="Normal 68 2 7 2" xfId="22731"/>
    <cellStyle name="Normal 68 2 8" xfId="9986"/>
    <cellStyle name="Normal 68 2 8 2" xfId="26368"/>
    <cellStyle name="Normal 68 2 9" xfId="13627"/>
    <cellStyle name="Normal 68 2 9 2" xfId="30005"/>
    <cellStyle name="Normal 68 3" xfId="891"/>
    <cellStyle name="Normal 68 3 10" xfId="17350"/>
    <cellStyle name="Normal 68 3 11" xfId="33744"/>
    <cellStyle name="Normal 68 3 2" xfId="1219"/>
    <cellStyle name="Normal 68 3 2 2" xfId="2133"/>
    <cellStyle name="Normal 68 3 2 2 2" xfId="3956"/>
    <cellStyle name="Normal 68 3 2 2 2 2" xfId="13111"/>
    <cellStyle name="Normal 68 3 2 2 2 2 2" xfId="29493"/>
    <cellStyle name="Normal 68 3 2 2 2 3" xfId="16752"/>
    <cellStyle name="Normal 68 3 2 2 2 3 2" xfId="33130"/>
    <cellStyle name="Normal 68 3 2 2 2 4" xfId="9472"/>
    <cellStyle name="Normal 68 3 2 2 2 4 2" xfId="25856"/>
    <cellStyle name="Normal 68 3 2 2 2 5" xfId="20403"/>
    <cellStyle name="Normal 68 3 2 2 3" xfId="7651"/>
    <cellStyle name="Normal 68 3 2 2 3 2" xfId="24035"/>
    <cellStyle name="Normal 68 3 2 2 4" xfId="11290"/>
    <cellStyle name="Normal 68 3 2 2 4 2" xfId="27672"/>
    <cellStyle name="Normal 68 3 2 2 5" xfId="14931"/>
    <cellStyle name="Normal 68 3 2 2 5 2" xfId="31309"/>
    <cellStyle name="Normal 68 3 2 2 6" xfId="5811"/>
    <cellStyle name="Normal 68 3 2 2 6 2" xfId="22220"/>
    <cellStyle name="Normal 68 3 2 2 7" xfId="18582"/>
    <cellStyle name="Normal 68 3 2 2 8" xfId="34949"/>
    <cellStyle name="Normal 68 3 2 3" xfId="3048"/>
    <cellStyle name="Normal 68 3 2 3 2" xfId="12203"/>
    <cellStyle name="Normal 68 3 2 3 2 2" xfId="28585"/>
    <cellStyle name="Normal 68 3 2 3 3" xfId="15844"/>
    <cellStyle name="Normal 68 3 2 3 3 2" xfId="32222"/>
    <cellStyle name="Normal 68 3 2 3 4" xfId="8564"/>
    <cellStyle name="Normal 68 3 2 3 4 2" xfId="24948"/>
    <cellStyle name="Normal 68 3 2 3 5" xfId="19495"/>
    <cellStyle name="Normal 68 3 2 4" xfId="6743"/>
    <cellStyle name="Normal 68 3 2 4 2" xfId="23127"/>
    <cellStyle name="Normal 68 3 2 5" xfId="10382"/>
    <cellStyle name="Normal 68 3 2 5 2" xfId="26764"/>
    <cellStyle name="Normal 68 3 2 6" xfId="14023"/>
    <cellStyle name="Normal 68 3 2 6 2" xfId="30401"/>
    <cellStyle name="Normal 68 3 2 7" xfId="4903"/>
    <cellStyle name="Normal 68 3 2 7 2" xfId="21312"/>
    <cellStyle name="Normal 68 3 2 8" xfId="17674"/>
    <cellStyle name="Normal 68 3 2 9" xfId="34041"/>
    <cellStyle name="Normal 68 3 3" xfId="1531"/>
    <cellStyle name="Normal 68 3 3 2" xfId="2445"/>
    <cellStyle name="Normal 68 3 3 2 2" xfId="4268"/>
    <cellStyle name="Normal 68 3 3 2 2 2" xfId="13423"/>
    <cellStyle name="Normal 68 3 3 2 2 2 2" xfId="29805"/>
    <cellStyle name="Normal 68 3 3 2 2 3" xfId="17064"/>
    <cellStyle name="Normal 68 3 3 2 2 3 2" xfId="33442"/>
    <cellStyle name="Normal 68 3 3 2 2 4" xfId="9784"/>
    <cellStyle name="Normal 68 3 3 2 2 4 2" xfId="26168"/>
    <cellStyle name="Normal 68 3 3 2 2 5" xfId="20715"/>
    <cellStyle name="Normal 68 3 3 2 3" xfId="7963"/>
    <cellStyle name="Normal 68 3 3 2 3 2" xfId="24347"/>
    <cellStyle name="Normal 68 3 3 2 4" xfId="11602"/>
    <cellStyle name="Normal 68 3 3 2 4 2" xfId="27984"/>
    <cellStyle name="Normal 68 3 3 2 5" xfId="15243"/>
    <cellStyle name="Normal 68 3 3 2 5 2" xfId="31621"/>
    <cellStyle name="Normal 68 3 3 2 6" xfId="6123"/>
    <cellStyle name="Normal 68 3 3 2 6 2" xfId="22532"/>
    <cellStyle name="Normal 68 3 3 2 7" xfId="18894"/>
    <cellStyle name="Normal 68 3 3 2 8" xfId="35261"/>
    <cellStyle name="Normal 68 3 3 3" xfId="3360"/>
    <cellStyle name="Normal 68 3 3 3 2" xfId="12515"/>
    <cellStyle name="Normal 68 3 3 3 2 2" xfId="28897"/>
    <cellStyle name="Normal 68 3 3 3 3" xfId="16156"/>
    <cellStyle name="Normal 68 3 3 3 3 2" xfId="32534"/>
    <cellStyle name="Normal 68 3 3 3 4" xfId="8876"/>
    <cellStyle name="Normal 68 3 3 3 4 2" xfId="25260"/>
    <cellStyle name="Normal 68 3 3 3 5" xfId="19807"/>
    <cellStyle name="Normal 68 3 3 4" xfId="7055"/>
    <cellStyle name="Normal 68 3 3 4 2" xfId="23439"/>
    <cellStyle name="Normal 68 3 3 5" xfId="10694"/>
    <cellStyle name="Normal 68 3 3 5 2" xfId="27076"/>
    <cellStyle name="Normal 68 3 3 6" xfId="14335"/>
    <cellStyle name="Normal 68 3 3 6 2" xfId="30713"/>
    <cellStyle name="Normal 68 3 3 7" xfId="5215"/>
    <cellStyle name="Normal 68 3 3 7 2" xfId="21624"/>
    <cellStyle name="Normal 68 3 3 8" xfId="17986"/>
    <cellStyle name="Normal 68 3 3 9" xfId="34353"/>
    <cellStyle name="Normal 68 3 4" xfId="1809"/>
    <cellStyle name="Normal 68 3 4 2" xfId="3632"/>
    <cellStyle name="Normal 68 3 4 2 2" xfId="12787"/>
    <cellStyle name="Normal 68 3 4 2 2 2" xfId="29169"/>
    <cellStyle name="Normal 68 3 4 2 3" xfId="16428"/>
    <cellStyle name="Normal 68 3 4 2 3 2" xfId="32806"/>
    <cellStyle name="Normal 68 3 4 2 4" xfId="9148"/>
    <cellStyle name="Normal 68 3 4 2 4 2" xfId="25532"/>
    <cellStyle name="Normal 68 3 4 2 5" xfId="20079"/>
    <cellStyle name="Normal 68 3 4 3" xfId="7327"/>
    <cellStyle name="Normal 68 3 4 3 2" xfId="23711"/>
    <cellStyle name="Normal 68 3 4 4" xfId="10966"/>
    <cellStyle name="Normal 68 3 4 4 2" xfId="27348"/>
    <cellStyle name="Normal 68 3 4 5" xfId="14607"/>
    <cellStyle name="Normal 68 3 4 5 2" xfId="30985"/>
    <cellStyle name="Normal 68 3 4 6" xfId="5487"/>
    <cellStyle name="Normal 68 3 4 6 2" xfId="21896"/>
    <cellStyle name="Normal 68 3 4 7" xfId="18258"/>
    <cellStyle name="Normal 68 3 4 8" xfId="34625"/>
    <cellStyle name="Normal 68 3 5" xfId="2749"/>
    <cellStyle name="Normal 68 3 5 2" xfId="11906"/>
    <cellStyle name="Normal 68 3 5 2 2" xfId="28288"/>
    <cellStyle name="Normal 68 3 5 3" xfId="15547"/>
    <cellStyle name="Normal 68 3 5 3 2" xfId="31925"/>
    <cellStyle name="Normal 68 3 5 4" xfId="8267"/>
    <cellStyle name="Normal 68 3 5 4 2" xfId="24651"/>
    <cellStyle name="Normal 68 3 5 5" xfId="19198"/>
    <cellStyle name="Normal 68 3 6" xfId="6419"/>
    <cellStyle name="Normal 68 3 6 2" xfId="22803"/>
    <cellStyle name="Normal 68 3 7" xfId="10058"/>
    <cellStyle name="Normal 68 3 7 2" xfId="26440"/>
    <cellStyle name="Normal 68 3 8" xfId="13699"/>
    <cellStyle name="Normal 68 3 8 2" xfId="30077"/>
    <cellStyle name="Normal 68 3 9" xfId="4579"/>
    <cellStyle name="Normal 68 3 9 2" xfId="20988"/>
    <cellStyle name="Normal 68 4" xfId="1216"/>
    <cellStyle name="Normal 68 4 2" xfId="2130"/>
    <cellStyle name="Normal 68 4 2 2" xfId="3953"/>
    <cellStyle name="Normal 68 4 2 2 2" xfId="13108"/>
    <cellStyle name="Normal 68 4 2 2 2 2" xfId="29490"/>
    <cellStyle name="Normal 68 4 2 2 3" xfId="16749"/>
    <cellStyle name="Normal 68 4 2 2 3 2" xfId="33127"/>
    <cellStyle name="Normal 68 4 2 2 4" xfId="9469"/>
    <cellStyle name="Normal 68 4 2 2 4 2" xfId="25853"/>
    <cellStyle name="Normal 68 4 2 2 5" xfId="20400"/>
    <cellStyle name="Normal 68 4 2 3" xfId="7648"/>
    <cellStyle name="Normal 68 4 2 3 2" xfId="24032"/>
    <cellStyle name="Normal 68 4 2 4" xfId="11287"/>
    <cellStyle name="Normal 68 4 2 4 2" xfId="27669"/>
    <cellStyle name="Normal 68 4 2 5" xfId="14928"/>
    <cellStyle name="Normal 68 4 2 5 2" xfId="31306"/>
    <cellStyle name="Normal 68 4 2 6" xfId="5808"/>
    <cellStyle name="Normal 68 4 2 6 2" xfId="22217"/>
    <cellStyle name="Normal 68 4 2 7" xfId="18579"/>
    <cellStyle name="Normal 68 4 2 8" xfId="34946"/>
    <cellStyle name="Normal 68 4 3" xfId="3045"/>
    <cellStyle name="Normal 68 4 3 2" xfId="12200"/>
    <cellStyle name="Normal 68 4 3 2 2" xfId="28582"/>
    <cellStyle name="Normal 68 4 3 3" xfId="15841"/>
    <cellStyle name="Normal 68 4 3 3 2" xfId="32219"/>
    <cellStyle name="Normal 68 4 3 4" xfId="8561"/>
    <cellStyle name="Normal 68 4 3 4 2" xfId="24945"/>
    <cellStyle name="Normal 68 4 3 5" xfId="19492"/>
    <cellStyle name="Normal 68 4 4" xfId="6740"/>
    <cellStyle name="Normal 68 4 4 2" xfId="23124"/>
    <cellStyle name="Normal 68 4 5" xfId="10379"/>
    <cellStyle name="Normal 68 4 5 2" xfId="26761"/>
    <cellStyle name="Normal 68 4 6" xfId="14020"/>
    <cellStyle name="Normal 68 4 6 2" xfId="30398"/>
    <cellStyle name="Normal 68 4 7" xfId="4900"/>
    <cellStyle name="Normal 68 4 7 2" xfId="21309"/>
    <cellStyle name="Normal 68 4 8" xfId="17671"/>
    <cellStyle name="Normal 68 4 9" xfId="34038"/>
    <cellStyle name="Normal 68 5" xfId="1528"/>
    <cellStyle name="Normal 68 5 2" xfId="2442"/>
    <cellStyle name="Normal 68 5 2 2" xfId="4265"/>
    <cellStyle name="Normal 68 5 2 2 2" xfId="13420"/>
    <cellStyle name="Normal 68 5 2 2 2 2" xfId="29802"/>
    <cellStyle name="Normal 68 5 2 2 3" xfId="17061"/>
    <cellStyle name="Normal 68 5 2 2 3 2" xfId="33439"/>
    <cellStyle name="Normal 68 5 2 2 4" xfId="9781"/>
    <cellStyle name="Normal 68 5 2 2 4 2" xfId="26165"/>
    <cellStyle name="Normal 68 5 2 2 5" xfId="20712"/>
    <cellStyle name="Normal 68 5 2 3" xfId="7960"/>
    <cellStyle name="Normal 68 5 2 3 2" xfId="24344"/>
    <cellStyle name="Normal 68 5 2 4" xfId="11599"/>
    <cellStyle name="Normal 68 5 2 4 2" xfId="27981"/>
    <cellStyle name="Normal 68 5 2 5" xfId="15240"/>
    <cellStyle name="Normal 68 5 2 5 2" xfId="31618"/>
    <cellStyle name="Normal 68 5 2 6" xfId="6120"/>
    <cellStyle name="Normal 68 5 2 6 2" xfId="22529"/>
    <cellStyle name="Normal 68 5 2 7" xfId="18891"/>
    <cellStyle name="Normal 68 5 2 8" xfId="35258"/>
    <cellStyle name="Normal 68 5 3" xfId="3357"/>
    <cellStyle name="Normal 68 5 3 2" xfId="12512"/>
    <cellStyle name="Normal 68 5 3 2 2" xfId="28894"/>
    <cellStyle name="Normal 68 5 3 3" xfId="16153"/>
    <cellStyle name="Normal 68 5 3 3 2" xfId="32531"/>
    <cellStyle name="Normal 68 5 3 4" xfId="8873"/>
    <cellStyle name="Normal 68 5 3 4 2" xfId="25257"/>
    <cellStyle name="Normal 68 5 3 5" xfId="19804"/>
    <cellStyle name="Normal 68 5 4" xfId="7052"/>
    <cellStyle name="Normal 68 5 4 2" xfId="23436"/>
    <cellStyle name="Normal 68 5 5" xfId="10691"/>
    <cellStyle name="Normal 68 5 5 2" xfId="27073"/>
    <cellStyle name="Normal 68 5 6" xfId="14332"/>
    <cellStyle name="Normal 68 5 6 2" xfId="30710"/>
    <cellStyle name="Normal 68 5 7" xfId="5212"/>
    <cellStyle name="Normal 68 5 7 2" xfId="21621"/>
    <cellStyle name="Normal 68 5 8" xfId="17983"/>
    <cellStyle name="Normal 68 5 9" xfId="34350"/>
    <cellStyle name="Normal 68 6" xfId="1662"/>
    <cellStyle name="Normal 68 6 2" xfId="3486"/>
    <cellStyle name="Normal 68 6 2 2" xfId="12641"/>
    <cellStyle name="Normal 68 6 2 2 2" xfId="29023"/>
    <cellStyle name="Normal 68 6 2 3" xfId="16282"/>
    <cellStyle name="Normal 68 6 2 3 2" xfId="32660"/>
    <cellStyle name="Normal 68 6 2 4" xfId="9002"/>
    <cellStyle name="Normal 68 6 2 4 2" xfId="25386"/>
    <cellStyle name="Normal 68 6 2 5" xfId="19933"/>
    <cellStyle name="Normal 68 6 3" xfId="7181"/>
    <cellStyle name="Normal 68 6 3 2" xfId="23565"/>
    <cellStyle name="Normal 68 6 4" xfId="10820"/>
    <cellStyle name="Normal 68 6 4 2" xfId="27202"/>
    <cellStyle name="Normal 68 6 5" xfId="14461"/>
    <cellStyle name="Normal 68 6 5 2" xfId="30839"/>
    <cellStyle name="Normal 68 6 6" xfId="5341"/>
    <cellStyle name="Normal 68 6 6 2" xfId="21750"/>
    <cellStyle name="Normal 68 6 7" xfId="18112"/>
    <cellStyle name="Normal 68 6 8" xfId="34479"/>
    <cellStyle name="Normal 68 7" xfId="2746"/>
    <cellStyle name="Normal 68 7 2" xfId="11903"/>
    <cellStyle name="Normal 68 7 2 2" xfId="28285"/>
    <cellStyle name="Normal 68 7 3" xfId="15544"/>
    <cellStyle name="Normal 68 7 3 2" xfId="31922"/>
    <cellStyle name="Normal 68 7 4" xfId="8264"/>
    <cellStyle name="Normal 68 7 4 2" xfId="24648"/>
    <cellStyle name="Normal 68 7 5" xfId="19195"/>
    <cellStyle name="Normal 68 8" xfId="6273"/>
    <cellStyle name="Normal 68 8 2" xfId="22657"/>
    <cellStyle name="Normal 68 9" xfId="9912"/>
    <cellStyle name="Normal 68 9 2" xfId="26294"/>
    <cellStyle name="Normal 69" xfId="518"/>
    <cellStyle name="Normal 69 10" xfId="13552"/>
    <cellStyle name="Normal 69 10 2" xfId="29932"/>
    <cellStyle name="Normal 69 11" xfId="4431"/>
    <cellStyle name="Normal 69 11 2" xfId="20843"/>
    <cellStyle name="Normal 69 12" xfId="17202"/>
    <cellStyle name="Normal 69 13" xfId="33745"/>
    <cellStyle name="Normal 69 2" xfId="809"/>
    <cellStyle name="Normal 69 2 10" xfId="4508"/>
    <cellStyle name="Normal 69 2 10 2" xfId="20917"/>
    <cellStyle name="Normal 69 2 11" xfId="17279"/>
    <cellStyle name="Normal 69 2 12" xfId="33746"/>
    <cellStyle name="Normal 69 2 2" xfId="968"/>
    <cellStyle name="Normal 69 2 2 10" xfId="17426"/>
    <cellStyle name="Normal 69 2 2 11" xfId="33747"/>
    <cellStyle name="Normal 69 2 2 2" xfId="1222"/>
    <cellStyle name="Normal 69 2 2 2 2" xfId="2136"/>
    <cellStyle name="Normal 69 2 2 2 2 2" xfId="3959"/>
    <cellStyle name="Normal 69 2 2 2 2 2 2" xfId="13114"/>
    <cellStyle name="Normal 69 2 2 2 2 2 2 2" xfId="29496"/>
    <cellStyle name="Normal 69 2 2 2 2 2 3" xfId="16755"/>
    <cellStyle name="Normal 69 2 2 2 2 2 3 2" xfId="33133"/>
    <cellStyle name="Normal 69 2 2 2 2 2 4" xfId="9475"/>
    <cellStyle name="Normal 69 2 2 2 2 2 4 2" xfId="25859"/>
    <cellStyle name="Normal 69 2 2 2 2 2 5" xfId="20406"/>
    <cellStyle name="Normal 69 2 2 2 2 3" xfId="7654"/>
    <cellStyle name="Normal 69 2 2 2 2 3 2" xfId="24038"/>
    <cellStyle name="Normal 69 2 2 2 2 4" xfId="11293"/>
    <cellStyle name="Normal 69 2 2 2 2 4 2" xfId="27675"/>
    <cellStyle name="Normal 69 2 2 2 2 5" xfId="14934"/>
    <cellStyle name="Normal 69 2 2 2 2 5 2" xfId="31312"/>
    <cellStyle name="Normal 69 2 2 2 2 6" xfId="5814"/>
    <cellStyle name="Normal 69 2 2 2 2 6 2" xfId="22223"/>
    <cellStyle name="Normal 69 2 2 2 2 7" xfId="18585"/>
    <cellStyle name="Normal 69 2 2 2 2 8" xfId="34952"/>
    <cellStyle name="Normal 69 2 2 2 3" xfId="3051"/>
    <cellStyle name="Normal 69 2 2 2 3 2" xfId="12206"/>
    <cellStyle name="Normal 69 2 2 2 3 2 2" xfId="28588"/>
    <cellStyle name="Normal 69 2 2 2 3 3" xfId="15847"/>
    <cellStyle name="Normal 69 2 2 2 3 3 2" xfId="32225"/>
    <cellStyle name="Normal 69 2 2 2 3 4" xfId="8567"/>
    <cellStyle name="Normal 69 2 2 2 3 4 2" xfId="24951"/>
    <cellStyle name="Normal 69 2 2 2 3 5" xfId="19498"/>
    <cellStyle name="Normal 69 2 2 2 4" xfId="6746"/>
    <cellStyle name="Normal 69 2 2 2 4 2" xfId="23130"/>
    <cellStyle name="Normal 69 2 2 2 5" xfId="10385"/>
    <cellStyle name="Normal 69 2 2 2 5 2" xfId="26767"/>
    <cellStyle name="Normal 69 2 2 2 6" xfId="14026"/>
    <cellStyle name="Normal 69 2 2 2 6 2" xfId="30404"/>
    <cellStyle name="Normal 69 2 2 2 7" xfId="4906"/>
    <cellStyle name="Normal 69 2 2 2 7 2" xfId="21315"/>
    <cellStyle name="Normal 69 2 2 2 8" xfId="17677"/>
    <cellStyle name="Normal 69 2 2 2 9" xfId="34044"/>
    <cellStyle name="Normal 69 2 2 3" xfId="1534"/>
    <cellStyle name="Normal 69 2 2 3 2" xfId="2448"/>
    <cellStyle name="Normal 69 2 2 3 2 2" xfId="4271"/>
    <cellStyle name="Normal 69 2 2 3 2 2 2" xfId="13426"/>
    <cellStyle name="Normal 69 2 2 3 2 2 2 2" xfId="29808"/>
    <cellStyle name="Normal 69 2 2 3 2 2 3" xfId="17067"/>
    <cellStyle name="Normal 69 2 2 3 2 2 3 2" xfId="33445"/>
    <cellStyle name="Normal 69 2 2 3 2 2 4" xfId="9787"/>
    <cellStyle name="Normal 69 2 2 3 2 2 4 2" xfId="26171"/>
    <cellStyle name="Normal 69 2 2 3 2 2 5" xfId="20718"/>
    <cellStyle name="Normal 69 2 2 3 2 3" xfId="7966"/>
    <cellStyle name="Normal 69 2 2 3 2 3 2" xfId="24350"/>
    <cellStyle name="Normal 69 2 2 3 2 4" xfId="11605"/>
    <cellStyle name="Normal 69 2 2 3 2 4 2" xfId="27987"/>
    <cellStyle name="Normal 69 2 2 3 2 5" xfId="15246"/>
    <cellStyle name="Normal 69 2 2 3 2 5 2" xfId="31624"/>
    <cellStyle name="Normal 69 2 2 3 2 6" xfId="6126"/>
    <cellStyle name="Normal 69 2 2 3 2 6 2" xfId="22535"/>
    <cellStyle name="Normal 69 2 2 3 2 7" xfId="18897"/>
    <cellStyle name="Normal 69 2 2 3 2 8" xfId="35264"/>
    <cellStyle name="Normal 69 2 2 3 3" xfId="3363"/>
    <cellStyle name="Normal 69 2 2 3 3 2" xfId="12518"/>
    <cellStyle name="Normal 69 2 2 3 3 2 2" xfId="28900"/>
    <cellStyle name="Normal 69 2 2 3 3 3" xfId="16159"/>
    <cellStyle name="Normal 69 2 2 3 3 3 2" xfId="32537"/>
    <cellStyle name="Normal 69 2 2 3 3 4" xfId="8879"/>
    <cellStyle name="Normal 69 2 2 3 3 4 2" xfId="25263"/>
    <cellStyle name="Normal 69 2 2 3 3 5" xfId="19810"/>
    <cellStyle name="Normal 69 2 2 3 4" xfId="7058"/>
    <cellStyle name="Normal 69 2 2 3 4 2" xfId="23442"/>
    <cellStyle name="Normal 69 2 2 3 5" xfId="10697"/>
    <cellStyle name="Normal 69 2 2 3 5 2" xfId="27079"/>
    <cellStyle name="Normal 69 2 2 3 6" xfId="14338"/>
    <cellStyle name="Normal 69 2 2 3 6 2" xfId="30716"/>
    <cellStyle name="Normal 69 2 2 3 7" xfId="5218"/>
    <cellStyle name="Normal 69 2 2 3 7 2" xfId="21627"/>
    <cellStyle name="Normal 69 2 2 3 8" xfId="17989"/>
    <cellStyle name="Normal 69 2 2 3 9" xfId="34356"/>
    <cellStyle name="Normal 69 2 2 4" xfId="1885"/>
    <cellStyle name="Normal 69 2 2 4 2" xfId="3708"/>
    <cellStyle name="Normal 69 2 2 4 2 2" xfId="12863"/>
    <cellStyle name="Normal 69 2 2 4 2 2 2" xfId="29245"/>
    <cellStyle name="Normal 69 2 2 4 2 3" xfId="16504"/>
    <cellStyle name="Normal 69 2 2 4 2 3 2" xfId="32882"/>
    <cellStyle name="Normal 69 2 2 4 2 4" xfId="9224"/>
    <cellStyle name="Normal 69 2 2 4 2 4 2" xfId="25608"/>
    <cellStyle name="Normal 69 2 2 4 2 5" xfId="20155"/>
    <cellStyle name="Normal 69 2 2 4 3" xfId="7403"/>
    <cellStyle name="Normal 69 2 2 4 3 2" xfId="23787"/>
    <cellStyle name="Normal 69 2 2 4 4" xfId="11042"/>
    <cellStyle name="Normal 69 2 2 4 4 2" xfId="27424"/>
    <cellStyle name="Normal 69 2 2 4 5" xfId="14683"/>
    <cellStyle name="Normal 69 2 2 4 5 2" xfId="31061"/>
    <cellStyle name="Normal 69 2 2 4 6" xfId="5563"/>
    <cellStyle name="Normal 69 2 2 4 6 2" xfId="21972"/>
    <cellStyle name="Normal 69 2 2 4 7" xfId="18334"/>
    <cellStyle name="Normal 69 2 2 4 8" xfId="34701"/>
    <cellStyle name="Normal 69 2 2 5" xfId="2752"/>
    <cellStyle name="Normal 69 2 2 5 2" xfId="11909"/>
    <cellStyle name="Normal 69 2 2 5 2 2" xfId="28291"/>
    <cellStyle name="Normal 69 2 2 5 3" xfId="15550"/>
    <cellStyle name="Normal 69 2 2 5 3 2" xfId="31928"/>
    <cellStyle name="Normal 69 2 2 5 4" xfId="8270"/>
    <cellStyle name="Normal 69 2 2 5 4 2" xfId="24654"/>
    <cellStyle name="Normal 69 2 2 5 5" xfId="19201"/>
    <cellStyle name="Normal 69 2 2 6" xfId="6495"/>
    <cellStyle name="Normal 69 2 2 6 2" xfId="22879"/>
    <cellStyle name="Normal 69 2 2 7" xfId="10134"/>
    <cellStyle name="Normal 69 2 2 7 2" xfId="26516"/>
    <cellStyle name="Normal 69 2 2 8" xfId="13775"/>
    <cellStyle name="Normal 69 2 2 8 2" xfId="30153"/>
    <cellStyle name="Normal 69 2 2 9" xfId="4655"/>
    <cellStyle name="Normal 69 2 2 9 2" xfId="21064"/>
    <cellStyle name="Normal 69 2 3" xfId="1221"/>
    <cellStyle name="Normal 69 2 3 2" xfId="2135"/>
    <cellStyle name="Normal 69 2 3 2 2" xfId="3958"/>
    <cellStyle name="Normal 69 2 3 2 2 2" xfId="13113"/>
    <cellStyle name="Normal 69 2 3 2 2 2 2" xfId="29495"/>
    <cellStyle name="Normal 69 2 3 2 2 3" xfId="16754"/>
    <cellStyle name="Normal 69 2 3 2 2 3 2" xfId="33132"/>
    <cellStyle name="Normal 69 2 3 2 2 4" xfId="9474"/>
    <cellStyle name="Normal 69 2 3 2 2 4 2" xfId="25858"/>
    <cellStyle name="Normal 69 2 3 2 2 5" xfId="20405"/>
    <cellStyle name="Normal 69 2 3 2 3" xfId="7653"/>
    <cellStyle name="Normal 69 2 3 2 3 2" xfId="24037"/>
    <cellStyle name="Normal 69 2 3 2 4" xfId="11292"/>
    <cellStyle name="Normal 69 2 3 2 4 2" xfId="27674"/>
    <cellStyle name="Normal 69 2 3 2 5" xfId="14933"/>
    <cellStyle name="Normal 69 2 3 2 5 2" xfId="31311"/>
    <cellStyle name="Normal 69 2 3 2 6" xfId="5813"/>
    <cellStyle name="Normal 69 2 3 2 6 2" xfId="22222"/>
    <cellStyle name="Normal 69 2 3 2 7" xfId="18584"/>
    <cellStyle name="Normal 69 2 3 2 8" xfId="34951"/>
    <cellStyle name="Normal 69 2 3 3" xfId="3050"/>
    <cellStyle name="Normal 69 2 3 3 2" xfId="12205"/>
    <cellStyle name="Normal 69 2 3 3 2 2" xfId="28587"/>
    <cellStyle name="Normal 69 2 3 3 3" xfId="15846"/>
    <cellStyle name="Normal 69 2 3 3 3 2" xfId="32224"/>
    <cellStyle name="Normal 69 2 3 3 4" xfId="8566"/>
    <cellStyle name="Normal 69 2 3 3 4 2" xfId="24950"/>
    <cellStyle name="Normal 69 2 3 3 5" xfId="19497"/>
    <cellStyle name="Normal 69 2 3 4" xfId="6745"/>
    <cellStyle name="Normal 69 2 3 4 2" xfId="23129"/>
    <cellStyle name="Normal 69 2 3 5" xfId="10384"/>
    <cellStyle name="Normal 69 2 3 5 2" xfId="26766"/>
    <cellStyle name="Normal 69 2 3 6" xfId="14025"/>
    <cellStyle name="Normal 69 2 3 6 2" xfId="30403"/>
    <cellStyle name="Normal 69 2 3 7" xfId="4905"/>
    <cellStyle name="Normal 69 2 3 7 2" xfId="21314"/>
    <cellStyle name="Normal 69 2 3 8" xfId="17676"/>
    <cellStyle name="Normal 69 2 3 9" xfId="34043"/>
    <cellStyle name="Normal 69 2 4" xfId="1533"/>
    <cellStyle name="Normal 69 2 4 2" xfId="2447"/>
    <cellStyle name="Normal 69 2 4 2 2" xfId="4270"/>
    <cellStyle name="Normal 69 2 4 2 2 2" xfId="13425"/>
    <cellStyle name="Normal 69 2 4 2 2 2 2" xfId="29807"/>
    <cellStyle name="Normal 69 2 4 2 2 3" xfId="17066"/>
    <cellStyle name="Normal 69 2 4 2 2 3 2" xfId="33444"/>
    <cellStyle name="Normal 69 2 4 2 2 4" xfId="9786"/>
    <cellStyle name="Normal 69 2 4 2 2 4 2" xfId="26170"/>
    <cellStyle name="Normal 69 2 4 2 2 5" xfId="20717"/>
    <cellStyle name="Normal 69 2 4 2 3" xfId="7965"/>
    <cellStyle name="Normal 69 2 4 2 3 2" xfId="24349"/>
    <cellStyle name="Normal 69 2 4 2 4" xfId="11604"/>
    <cellStyle name="Normal 69 2 4 2 4 2" xfId="27986"/>
    <cellStyle name="Normal 69 2 4 2 5" xfId="15245"/>
    <cellStyle name="Normal 69 2 4 2 5 2" xfId="31623"/>
    <cellStyle name="Normal 69 2 4 2 6" xfId="6125"/>
    <cellStyle name="Normal 69 2 4 2 6 2" xfId="22534"/>
    <cellStyle name="Normal 69 2 4 2 7" xfId="18896"/>
    <cellStyle name="Normal 69 2 4 2 8" xfId="35263"/>
    <cellStyle name="Normal 69 2 4 3" xfId="3362"/>
    <cellStyle name="Normal 69 2 4 3 2" xfId="12517"/>
    <cellStyle name="Normal 69 2 4 3 2 2" xfId="28899"/>
    <cellStyle name="Normal 69 2 4 3 3" xfId="16158"/>
    <cellStyle name="Normal 69 2 4 3 3 2" xfId="32536"/>
    <cellStyle name="Normal 69 2 4 3 4" xfId="8878"/>
    <cellStyle name="Normal 69 2 4 3 4 2" xfId="25262"/>
    <cellStyle name="Normal 69 2 4 3 5" xfId="19809"/>
    <cellStyle name="Normal 69 2 4 4" xfId="7057"/>
    <cellStyle name="Normal 69 2 4 4 2" xfId="23441"/>
    <cellStyle name="Normal 69 2 4 5" xfId="10696"/>
    <cellStyle name="Normal 69 2 4 5 2" xfId="27078"/>
    <cellStyle name="Normal 69 2 4 6" xfId="14337"/>
    <cellStyle name="Normal 69 2 4 6 2" xfId="30715"/>
    <cellStyle name="Normal 69 2 4 7" xfId="5217"/>
    <cellStyle name="Normal 69 2 4 7 2" xfId="21626"/>
    <cellStyle name="Normal 69 2 4 8" xfId="17988"/>
    <cellStyle name="Normal 69 2 4 9" xfId="34355"/>
    <cellStyle name="Normal 69 2 5" xfId="1738"/>
    <cellStyle name="Normal 69 2 5 2" xfId="3561"/>
    <cellStyle name="Normal 69 2 5 2 2" xfId="12716"/>
    <cellStyle name="Normal 69 2 5 2 2 2" xfId="29098"/>
    <cellStyle name="Normal 69 2 5 2 3" xfId="16357"/>
    <cellStyle name="Normal 69 2 5 2 3 2" xfId="32735"/>
    <cellStyle name="Normal 69 2 5 2 4" xfId="9077"/>
    <cellStyle name="Normal 69 2 5 2 4 2" xfId="25461"/>
    <cellStyle name="Normal 69 2 5 2 5" xfId="20008"/>
    <cellStyle name="Normal 69 2 5 3" xfId="7256"/>
    <cellStyle name="Normal 69 2 5 3 2" xfId="23640"/>
    <cellStyle name="Normal 69 2 5 4" xfId="10895"/>
    <cellStyle name="Normal 69 2 5 4 2" xfId="27277"/>
    <cellStyle name="Normal 69 2 5 5" xfId="14536"/>
    <cellStyle name="Normal 69 2 5 5 2" xfId="30914"/>
    <cellStyle name="Normal 69 2 5 6" xfId="5416"/>
    <cellStyle name="Normal 69 2 5 6 2" xfId="21825"/>
    <cellStyle name="Normal 69 2 5 7" xfId="18187"/>
    <cellStyle name="Normal 69 2 5 8" xfId="34554"/>
    <cellStyle name="Normal 69 2 6" xfId="2751"/>
    <cellStyle name="Normal 69 2 6 2" xfId="11908"/>
    <cellStyle name="Normal 69 2 6 2 2" xfId="28290"/>
    <cellStyle name="Normal 69 2 6 3" xfId="15549"/>
    <cellStyle name="Normal 69 2 6 3 2" xfId="31927"/>
    <cellStyle name="Normal 69 2 6 4" xfId="8269"/>
    <cellStyle name="Normal 69 2 6 4 2" xfId="24653"/>
    <cellStyle name="Normal 69 2 6 5" xfId="19200"/>
    <cellStyle name="Normal 69 2 7" xfId="6348"/>
    <cellStyle name="Normal 69 2 7 2" xfId="22732"/>
    <cellStyle name="Normal 69 2 8" xfId="9987"/>
    <cellStyle name="Normal 69 2 8 2" xfId="26369"/>
    <cellStyle name="Normal 69 2 9" xfId="13628"/>
    <cellStyle name="Normal 69 2 9 2" xfId="30006"/>
    <cellStyle name="Normal 69 3" xfId="892"/>
    <cellStyle name="Normal 69 3 10" xfId="17351"/>
    <cellStyle name="Normal 69 3 11" xfId="33748"/>
    <cellStyle name="Normal 69 3 2" xfId="1223"/>
    <cellStyle name="Normal 69 3 2 2" xfId="2137"/>
    <cellStyle name="Normal 69 3 2 2 2" xfId="3960"/>
    <cellStyle name="Normal 69 3 2 2 2 2" xfId="13115"/>
    <cellStyle name="Normal 69 3 2 2 2 2 2" xfId="29497"/>
    <cellStyle name="Normal 69 3 2 2 2 3" xfId="16756"/>
    <cellStyle name="Normal 69 3 2 2 2 3 2" xfId="33134"/>
    <cellStyle name="Normal 69 3 2 2 2 4" xfId="9476"/>
    <cellStyle name="Normal 69 3 2 2 2 4 2" xfId="25860"/>
    <cellStyle name="Normal 69 3 2 2 2 5" xfId="20407"/>
    <cellStyle name="Normal 69 3 2 2 3" xfId="7655"/>
    <cellStyle name="Normal 69 3 2 2 3 2" xfId="24039"/>
    <cellStyle name="Normal 69 3 2 2 4" xfId="11294"/>
    <cellStyle name="Normal 69 3 2 2 4 2" xfId="27676"/>
    <cellStyle name="Normal 69 3 2 2 5" xfId="14935"/>
    <cellStyle name="Normal 69 3 2 2 5 2" xfId="31313"/>
    <cellStyle name="Normal 69 3 2 2 6" xfId="5815"/>
    <cellStyle name="Normal 69 3 2 2 6 2" xfId="22224"/>
    <cellStyle name="Normal 69 3 2 2 7" xfId="18586"/>
    <cellStyle name="Normal 69 3 2 2 8" xfId="34953"/>
    <cellStyle name="Normal 69 3 2 3" xfId="3052"/>
    <cellStyle name="Normal 69 3 2 3 2" xfId="12207"/>
    <cellStyle name="Normal 69 3 2 3 2 2" xfId="28589"/>
    <cellStyle name="Normal 69 3 2 3 3" xfId="15848"/>
    <cellStyle name="Normal 69 3 2 3 3 2" xfId="32226"/>
    <cellStyle name="Normal 69 3 2 3 4" xfId="8568"/>
    <cellStyle name="Normal 69 3 2 3 4 2" xfId="24952"/>
    <cellStyle name="Normal 69 3 2 3 5" xfId="19499"/>
    <cellStyle name="Normal 69 3 2 4" xfId="6747"/>
    <cellStyle name="Normal 69 3 2 4 2" xfId="23131"/>
    <cellStyle name="Normal 69 3 2 5" xfId="10386"/>
    <cellStyle name="Normal 69 3 2 5 2" xfId="26768"/>
    <cellStyle name="Normal 69 3 2 6" xfId="14027"/>
    <cellStyle name="Normal 69 3 2 6 2" xfId="30405"/>
    <cellStyle name="Normal 69 3 2 7" xfId="4907"/>
    <cellStyle name="Normal 69 3 2 7 2" xfId="21316"/>
    <cellStyle name="Normal 69 3 2 8" xfId="17678"/>
    <cellStyle name="Normal 69 3 2 9" xfId="34045"/>
    <cellStyle name="Normal 69 3 3" xfId="1535"/>
    <cellStyle name="Normal 69 3 3 2" xfId="2449"/>
    <cellStyle name="Normal 69 3 3 2 2" xfId="4272"/>
    <cellStyle name="Normal 69 3 3 2 2 2" xfId="13427"/>
    <cellStyle name="Normal 69 3 3 2 2 2 2" xfId="29809"/>
    <cellStyle name="Normal 69 3 3 2 2 3" xfId="17068"/>
    <cellStyle name="Normal 69 3 3 2 2 3 2" xfId="33446"/>
    <cellStyle name="Normal 69 3 3 2 2 4" xfId="9788"/>
    <cellStyle name="Normal 69 3 3 2 2 4 2" xfId="26172"/>
    <cellStyle name="Normal 69 3 3 2 2 5" xfId="20719"/>
    <cellStyle name="Normal 69 3 3 2 3" xfId="7967"/>
    <cellStyle name="Normal 69 3 3 2 3 2" xfId="24351"/>
    <cellStyle name="Normal 69 3 3 2 4" xfId="11606"/>
    <cellStyle name="Normal 69 3 3 2 4 2" xfId="27988"/>
    <cellStyle name="Normal 69 3 3 2 5" xfId="15247"/>
    <cellStyle name="Normal 69 3 3 2 5 2" xfId="31625"/>
    <cellStyle name="Normal 69 3 3 2 6" xfId="6127"/>
    <cellStyle name="Normal 69 3 3 2 6 2" xfId="22536"/>
    <cellStyle name="Normal 69 3 3 2 7" xfId="18898"/>
    <cellStyle name="Normal 69 3 3 2 8" xfId="35265"/>
    <cellStyle name="Normal 69 3 3 3" xfId="3364"/>
    <cellStyle name="Normal 69 3 3 3 2" xfId="12519"/>
    <cellStyle name="Normal 69 3 3 3 2 2" xfId="28901"/>
    <cellStyle name="Normal 69 3 3 3 3" xfId="16160"/>
    <cellStyle name="Normal 69 3 3 3 3 2" xfId="32538"/>
    <cellStyle name="Normal 69 3 3 3 4" xfId="8880"/>
    <cellStyle name="Normal 69 3 3 3 4 2" xfId="25264"/>
    <cellStyle name="Normal 69 3 3 3 5" xfId="19811"/>
    <cellStyle name="Normal 69 3 3 4" xfId="7059"/>
    <cellStyle name="Normal 69 3 3 4 2" xfId="23443"/>
    <cellStyle name="Normal 69 3 3 5" xfId="10698"/>
    <cellStyle name="Normal 69 3 3 5 2" xfId="27080"/>
    <cellStyle name="Normal 69 3 3 6" xfId="14339"/>
    <cellStyle name="Normal 69 3 3 6 2" xfId="30717"/>
    <cellStyle name="Normal 69 3 3 7" xfId="5219"/>
    <cellStyle name="Normal 69 3 3 7 2" xfId="21628"/>
    <cellStyle name="Normal 69 3 3 8" xfId="17990"/>
    <cellStyle name="Normal 69 3 3 9" xfId="34357"/>
    <cellStyle name="Normal 69 3 4" xfId="1810"/>
    <cellStyle name="Normal 69 3 4 2" xfId="3633"/>
    <cellStyle name="Normal 69 3 4 2 2" xfId="12788"/>
    <cellStyle name="Normal 69 3 4 2 2 2" xfId="29170"/>
    <cellStyle name="Normal 69 3 4 2 3" xfId="16429"/>
    <cellStyle name="Normal 69 3 4 2 3 2" xfId="32807"/>
    <cellStyle name="Normal 69 3 4 2 4" xfId="9149"/>
    <cellStyle name="Normal 69 3 4 2 4 2" xfId="25533"/>
    <cellStyle name="Normal 69 3 4 2 5" xfId="20080"/>
    <cellStyle name="Normal 69 3 4 3" xfId="7328"/>
    <cellStyle name="Normal 69 3 4 3 2" xfId="23712"/>
    <cellStyle name="Normal 69 3 4 4" xfId="10967"/>
    <cellStyle name="Normal 69 3 4 4 2" xfId="27349"/>
    <cellStyle name="Normal 69 3 4 5" xfId="14608"/>
    <cellStyle name="Normal 69 3 4 5 2" xfId="30986"/>
    <cellStyle name="Normal 69 3 4 6" xfId="5488"/>
    <cellStyle name="Normal 69 3 4 6 2" xfId="21897"/>
    <cellStyle name="Normal 69 3 4 7" xfId="18259"/>
    <cellStyle name="Normal 69 3 4 8" xfId="34626"/>
    <cellStyle name="Normal 69 3 5" xfId="2753"/>
    <cellStyle name="Normal 69 3 5 2" xfId="11910"/>
    <cellStyle name="Normal 69 3 5 2 2" xfId="28292"/>
    <cellStyle name="Normal 69 3 5 3" xfId="15551"/>
    <cellStyle name="Normal 69 3 5 3 2" xfId="31929"/>
    <cellStyle name="Normal 69 3 5 4" xfId="8271"/>
    <cellStyle name="Normal 69 3 5 4 2" xfId="24655"/>
    <cellStyle name="Normal 69 3 5 5" xfId="19202"/>
    <cellStyle name="Normal 69 3 6" xfId="6420"/>
    <cellStyle name="Normal 69 3 6 2" xfId="22804"/>
    <cellStyle name="Normal 69 3 7" xfId="10059"/>
    <cellStyle name="Normal 69 3 7 2" xfId="26441"/>
    <cellStyle name="Normal 69 3 8" xfId="13700"/>
    <cellStyle name="Normal 69 3 8 2" xfId="30078"/>
    <cellStyle name="Normal 69 3 9" xfId="4580"/>
    <cellStyle name="Normal 69 3 9 2" xfId="20989"/>
    <cellStyle name="Normal 69 4" xfId="1220"/>
    <cellStyle name="Normal 69 4 2" xfId="2134"/>
    <cellStyle name="Normal 69 4 2 2" xfId="3957"/>
    <cellStyle name="Normal 69 4 2 2 2" xfId="13112"/>
    <cellStyle name="Normal 69 4 2 2 2 2" xfId="29494"/>
    <cellStyle name="Normal 69 4 2 2 3" xfId="16753"/>
    <cellStyle name="Normal 69 4 2 2 3 2" xfId="33131"/>
    <cellStyle name="Normal 69 4 2 2 4" xfId="9473"/>
    <cellStyle name="Normal 69 4 2 2 4 2" xfId="25857"/>
    <cellStyle name="Normal 69 4 2 2 5" xfId="20404"/>
    <cellStyle name="Normal 69 4 2 3" xfId="7652"/>
    <cellStyle name="Normal 69 4 2 3 2" xfId="24036"/>
    <cellStyle name="Normal 69 4 2 4" xfId="11291"/>
    <cellStyle name="Normal 69 4 2 4 2" xfId="27673"/>
    <cellStyle name="Normal 69 4 2 5" xfId="14932"/>
    <cellStyle name="Normal 69 4 2 5 2" xfId="31310"/>
    <cellStyle name="Normal 69 4 2 6" xfId="5812"/>
    <cellStyle name="Normal 69 4 2 6 2" xfId="22221"/>
    <cellStyle name="Normal 69 4 2 7" xfId="18583"/>
    <cellStyle name="Normal 69 4 2 8" xfId="34950"/>
    <cellStyle name="Normal 69 4 3" xfId="3049"/>
    <cellStyle name="Normal 69 4 3 2" xfId="12204"/>
    <cellStyle name="Normal 69 4 3 2 2" xfId="28586"/>
    <cellStyle name="Normal 69 4 3 3" xfId="15845"/>
    <cellStyle name="Normal 69 4 3 3 2" xfId="32223"/>
    <cellStyle name="Normal 69 4 3 4" xfId="8565"/>
    <cellStyle name="Normal 69 4 3 4 2" xfId="24949"/>
    <cellStyle name="Normal 69 4 3 5" xfId="19496"/>
    <cellStyle name="Normal 69 4 4" xfId="6744"/>
    <cellStyle name="Normal 69 4 4 2" xfId="23128"/>
    <cellStyle name="Normal 69 4 5" xfId="10383"/>
    <cellStyle name="Normal 69 4 5 2" xfId="26765"/>
    <cellStyle name="Normal 69 4 6" xfId="14024"/>
    <cellStyle name="Normal 69 4 6 2" xfId="30402"/>
    <cellStyle name="Normal 69 4 7" xfId="4904"/>
    <cellStyle name="Normal 69 4 7 2" xfId="21313"/>
    <cellStyle name="Normal 69 4 8" xfId="17675"/>
    <cellStyle name="Normal 69 4 9" xfId="34042"/>
    <cellStyle name="Normal 69 5" xfId="1532"/>
    <cellStyle name="Normal 69 5 2" xfId="2446"/>
    <cellStyle name="Normal 69 5 2 2" xfId="4269"/>
    <cellStyle name="Normal 69 5 2 2 2" xfId="13424"/>
    <cellStyle name="Normal 69 5 2 2 2 2" xfId="29806"/>
    <cellStyle name="Normal 69 5 2 2 3" xfId="17065"/>
    <cellStyle name="Normal 69 5 2 2 3 2" xfId="33443"/>
    <cellStyle name="Normal 69 5 2 2 4" xfId="9785"/>
    <cellStyle name="Normal 69 5 2 2 4 2" xfId="26169"/>
    <cellStyle name="Normal 69 5 2 2 5" xfId="20716"/>
    <cellStyle name="Normal 69 5 2 3" xfId="7964"/>
    <cellStyle name="Normal 69 5 2 3 2" xfId="24348"/>
    <cellStyle name="Normal 69 5 2 4" xfId="11603"/>
    <cellStyle name="Normal 69 5 2 4 2" xfId="27985"/>
    <cellStyle name="Normal 69 5 2 5" xfId="15244"/>
    <cellStyle name="Normal 69 5 2 5 2" xfId="31622"/>
    <cellStyle name="Normal 69 5 2 6" xfId="6124"/>
    <cellStyle name="Normal 69 5 2 6 2" xfId="22533"/>
    <cellStyle name="Normal 69 5 2 7" xfId="18895"/>
    <cellStyle name="Normal 69 5 2 8" xfId="35262"/>
    <cellStyle name="Normal 69 5 3" xfId="3361"/>
    <cellStyle name="Normal 69 5 3 2" xfId="12516"/>
    <cellStyle name="Normal 69 5 3 2 2" xfId="28898"/>
    <cellStyle name="Normal 69 5 3 3" xfId="16157"/>
    <cellStyle name="Normal 69 5 3 3 2" xfId="32535"/>
    <cellStyle name="Normal 69 5 3 4" xfId="8877"/>
    <cellStyle name="Normal 69 5 3 4 2" xfId="25261"/>
    <cellStyle name="Normal 69 5 3 5" xfId="19808"/>
    <cellStyle name="Normal 69 5 4" xfId="7056"/>
    <cellStyle name="Normal 69 5 4 2" xfId="23440"/>
    <cellStyle name="Normal 69 5 5" xfId="10695"/>
    <cellStyle name="Normal 69 5 5 2" xfId="27077"/>
    <cellStyle name="Normal 69 5 6" xfId="14336"/>
    <cellStyle name="Normal 69 5 6 2" xfId="30714"/>
    <cellStyle name="Normal 69 5 7" xfId="5216"/>
    <cellStyle name="Normal 69 5 7 2" xfId="21625"/>
    <cellStyle name="Normal 69 5 8" xfId="17987"/>
    <cellStyle name="Normal 69 5 9" xfId="34354"/>
    <cellStyle name="Normal 69 6" xfId="1663"/>
    <cellStyle name="Normal 69 6 2" xfId="3487"/>
    <cellStyle name="Normal 69 6 2 2" xfId="12642"/>
    <cellStyle name="Normal 69 6 2 2 2" xfId="29024"/>
    <cellStyle name="Normal 69 6 2 3" xfId="16283"/>
    <cellStyle name="Normal 69 6 2 3 2" xfId="32661"/>
    <cellStyle name="Normal 69 6 2 4" xfId="9003"/>
    <cellStyle name="Normal 69 6 2 4 2" xfId="25387"/>
    <cellStyle name="Normal 69 6 2 5" xfId="19934"/>
    <cellStyle name="Normal 69 6 3" xfId="7182"/>
    <cellStyle name="Normal 69 6 3 2" xfId="23566"/>
    <cellStyle name="Normal 69 6 4" xfId="10821"/>
    <cellStyle name="Normal 69 6 4 2" xfId="27203"/>
    <cellStyle name="Normal 69 6 5" xfId="14462"/>
    <cellStyle name="Normal 69 6 5 2" xfId="30840"/>
    <cellStyle name="Normal 69 6 6" xfId="5342"/>
    <cellStyle name="Normal 69 6 6 2" xfId="21751"/>
    <cellStyle name="Normal 69 6 7" xfId="18113"/>
    <cellStyle name="Normal 69 6 8" xfId="34480"/>
    <cellStyle name="Normal 69 7" xfId="2750"/>
    <cellStyle name="Normal 69 7 2" xfId="11907"/>
    <cellStyle name="Normal 69 7 2 2" xfId="28289"/>
    <cellStyle name="Normal 69 7 3" xfId="15548"/>
    <cellStyle name="Normal 69 7 3 2" xfId="31926"/>
    <cellStyle name="Normal 69 7 4" xfId="8268"/>
    <cellStyle name="Normal 69 7 4 2" xfId="24652"/>
    <cellStyle name="Normal 69 7 5" xfId="19199"/>
    <cellStyle name="Normal 69 8" xfId="6274"/>
    <cellStyle name="Normal 69 8 2" xfId="22658"/>
    <cellStyle name="Normal 69 9" xfId="9913"/>
    <cellStyle name="Normal 69 9 2" xfId="26295"/>
    <cellStyle name="Normal 7" xfId="519"/>
    <cellStyle name="Normal 7 2" xfId="520"/>
    <cellStyle name="Normal 7 2 2" xfId="521"/>
    <cellStyle name="Normal 7 2 2 2" xfId="522"/>
    <cellStyle name="Normal 7 2 3" xfId="523"/>
    <cellStyle name="Normal 7 3" xfId="524"/>
    <cellStyle name="Normal 7 3 2" xfId="525"/>
    <cellStyle name="Normal 7 3 2 2" xfId="526"/>
    <cellStyle name="Normal 7 3 3" xfId="527"/>
    <cellStyle name="Normal 7 4" xfId="528"/>
    <cellStyle name="Normal 7 4 2" xfId="529"/>
    <cellStyle name="Normal 7 5" xfId="530"/>
    <cellStyle name="Normal 7 5 2" xfId="531"/>
    <cellStyle name="Normal 7 6" xfId="532"/>
    <cellStyle name="Normal 7 6 2" xfId="533"/>
    <cellStyle name="Normal 7 7" xfId="746"/>
    <cellStyle name="Normal 70" xfId="534"/>
    <cellStyle name="Normal 70 10" xfId="13553"/>
    <cellStyle name="Normal 70 10 2" xfId="29933"/>
    <cellStyle name="Normal 70 11" xfId="4432"/>
    <cellStyle name="Normal 70 11 2" xfId="20844"/>
    <cellStyle name="Normal 70 12" xfId="17203"/>
    <cellStyle name="Normal 70 13" xfId="33749"/>
    <cellStyle name="Normal 70 2" xfId="810"/>
    <cellStyle name="Normal 70 2 10" xfId="4509"/>
    <cellStyle name="Normal 70 2 10 2" xfId="20918"/>
    <cellStyle name="Normal 70 2 11" xfId="17280"/>
    <cellStyle name="Normal 70 2 12" xfId="33750"/>
    <cellStyle name="Normal 70 2 2" xfId="969"/>
    <cellStyle name="Normal 70 2 2 10" xfId="17427"/>
    <cellStyle name="Normal 70 2 2 11" xfId="33751"/>
    <cellStyle name="Normal 70 2 2 2" xfId="1226"/>
    <cellStyle name="Normal 70 2 2 2 2" xfId="2140"/>
    <cellStyle name="Normal 70 2 2 2 2 2" xfId="3963"/>
    <cellStyle name="Normal 70 2 2 2 2 2 2" xfId="13118"/>
    <cellStyle name="Normal 70 2 2 2 2 2 2 2" xfId="29500"/>
    <cellStyle name="Normal 70 2 2 2 2 2 3" xfId="16759"/>
    <cellStyle name="Normal 70 2 2 2 2 2 3 2" xfId="33137"/>
    <cellStyle name="Normal 70 2 2 2 2 2 4" xfId="9479"/>
    <cellStyle name="Normal 70 2 2 2 2 2 4 2" xfId="25863"/>
    <cellStyle name="Normal 70 2 2 2 2 2 5" xfId="20410"/>
    <cellStyle name="Normal 70 2 2 2 2 3" xfId="7658"/>
    <cellStyle name="Normal 70 2 2 2 2 3 2" xfId="24042"/>
    <cellStyle name="Normal 70 2 2 2 2 4" xfId="11297"/>
    <cellStyle name="Normal 70 2 2 2 2 4 2" xfId="27679"/>
    <cellStyle name="Normal 70 2 2 2 2 5" xfId="14938"/>
    <cellStyle name="Normal 70 2 2 2 2 5 2" xfId="31316"/>
    <cellStyle name="Normal 70 2 2 2 2 6" xfId="5818"/>
    <cellStyle name="Normal 70 2 2 2 2 6 2" xfId="22227"/>
    <cellStyle name="Normal 70 2 2 2 2 7" xfId="18589"/>
    <cellStyle name="Normal 70 2 2 2 2 8" xfId="34956"/>
    <cellStyle name="Normal 70 2 2 2 3" xfId="3055"/>
    <cellStyle name="Normal 70 2 2 2 3 2" xfId="12210"/>
    <cellStyle name="Normal 70 2 2 2 3 2 2" xfId="28592"/>
    <cellStyle name="Normal 70 2 2 2 3 3" xfId="15851"/>
    <cellStyle name="Normal 70 2 2 2 3 3 2" xfId="32229"/>
    <cellStyle name="Normal 70 2 2 2 3 4" xfId="8571"/>
    <cellStyle name="Normal 70 2 2 2 3 4 2" xfId="24955"/>
    <cellStyle name="Normal 70 2 2 2 3 5" xfId="19502"/>
    <cellStyle name="Normal 70 2 2 2 4" xfId="6750"/>
    <cellStyle name="Normal 70 2 2 2 4 2" xfId="23134"/>
    <cellStyle name="Normal 70 2 2 2 5" xfId="10389"/>
    <cellStyle name="Normal 70 2 2 2 5 2" xfId="26771"/>
    <cellStyle name="Normal 70 2 2 2 6" xfId="14030"/>
    <cellStyle name="Normal 70 2 2 2 6 2" xfId="30408"/>
    <cellStyle name="Normal 70 2 2 2 7" xfId="4910"/>
    <cellStyle name="Normal 70 2 2 2 7 2" xfId="21319"/>
    <cellStyle name="Normal 70 2 2 2 8" xfId="17681"/>
    <cellStyle name="Normal 70 2 2 2 9" xfId="34048"/>
    <cellStyle name="Normal 70 2 2 3" xfId="1538"/>
    <cellStyle name="Normal 70 2 2 3 2" xfId="2452"/>
    <cellStyle name="Normal 70 2 2 3 2 2" xfId="4275"/>
    <cellStyle name="Normal 70 2 2 3 2 2 2" xfId="13430"/>
    <cellStyle name="Normal 70 2 2 3 2 2 2 2" xfId="29812"/>
    <cellStyle name="Normal 70 2 2 3 2 2 3" xfId="17071"/>
    <cellStyle name="Normal 70 2 2 3 2 2 3 2" xfId="33449"/>
    <cellStyle name="Normal 70 2 2 3 2 2 4" xfId="9791"/>
    <cellStyle name="Normal 70 2 2 3 2 2 4 2" xfId="26175"/>
    <cellStyle name="Normal 70 2 2 3 2 2 5" xfId="20722"/>
    <cellStyle name="Normal 70 2 2 3 2 3" xfId="7970"/>
    <cellStyle name="Normal 70 2 2 3 2 3 2" xfId="24354"/>
    <cellStyle name="Normal 70 2 2 3 2 4" xfId="11609"/>
    <cellStyle name="Normal 70 2 2 3 2 4 2" xfId="27991"/>
    <cellStyle name="Normal 70 2 2 3 2 5" xfId="15250"/>
    <cellStyle name="Normal 70 2 2 3 2 5 2" xfId="31628"/>
    <cellStyle name="Normal 70 2 2 3 2 6" xfId="6130"/>
    <cellStyle name="Normal 70 2 2 3 2 6 2" xfId="22539"/>
    <cellStyle name="Normal 70 2 2 3 2 7" xfId="18901"/>
    <cellStyle name="Normal 70 2 2 3 2 8" xfId="35268"/>
    <cellStyle name="Normal 70 2 2 3 3" xfId="3367"/>
    <cellStyle name="Normal 70 2 2 3 3 2" xfId="12522"/>
    <cellStyle name="Normal 70 2 2 3 3 2 2" xfId="28904"/>
    <cellStyle name="Normal 70 2 2 3 3 3" xfId="16163"/>
    <cellStyle name="Normal 70 2 2 3 3 3 2" xfId="32541"/>
    <cellStyle name="Normal 70 2 2 3 3 4" xfId="8883"/>
    <cellStyle name="Normal 70 2 2 3 3 4 2" xfId="25267"/>
    <cellStyle name="Normal 70 2 2 3 3 5" xfId="19814"/>
    <cellStyle name="Normal 70 2 2 3 4" xfId="7062"/>
    <cellStyle name="Normal 70 2 2 3 4 2" xfId="23446"/>
    <cellStyle name="Normal 70 2 2 3 5" xfId="10701"/>
    <cellStyle name="Normal 70 2 2 3 5 2" xfId="27083"/>
    <cellStyle name="Normal 70 2 2 3 6" xfId="14342"/>
    <cellStyle name="Normal 70 2 2 3 6 2" xfId="30720"/>
    <cellStyle name="Normal 70 2 2 3 7" xfId="5222"/>
    <cellStyle name="Normal 70 2 2 3 7 2" xfId="21631"/>
    <cellStyle name="Normal 70 2 2 3 8" xfId="17993"/>
    <cellStyle name="Normal 70 2 2 3 9" xfId="34360"/>
    <cellStyle name="Normal 70 2 2 4" xfId="1886"/>
    <cellStyle name="Normal 70 2 2 4 2" xfId="3709"/>
    <cellStyle name="Normal 70 2 2 4 2 2" xfId="12864"/>
    <cellStyle name="Normal 70 2 2 4 2 2 2" xfId="29246"/>
    <cellStyle name="Normal 70 2 2 4 2 3" xfId="16505"/>
    <cellStyle name="Normal 70 2 2 4 2 3 2" xfId="32883"/>
    <cellStyle name="Normal 70 2 2 4 2 4" xfId="9225"/>
    <cellStyle name="Normal 70 2 2 4 2 4 2" xfId="25609"/>
    <cellStyle name="Normal 70 2 2 4 2 5" xfId="20156"/>
    <cellStyle name="Normal 70 2 2 4 3" xfId="7404"/>
    <cellStyle name="Normal 70 2 2 4 3 2" xfId="23788"/>
    <cellStyle name="Normal 70 2 2 4 4" xfId="11043"/>
    <cellStyle name="Normal 70 2 2 4 4 2" xfId="27425"/>
    <cellStyle name="Normal 70 2 2 4 5" xfId="14684"/>
    <cellStyle name="Normal 70 2 2 4 5 2" xfId="31062"/>
    <cellStyle name="Normal 70 2 2 4 6" xfId="5564"/>
    <cellStyle name="Normal 70 2 2 4 6 2" xfId="21973"/>
    <cellStyle name="Normal 70 2 2 4 7" xfId="18335"/>
    <cellStyle name="Normal 70 2 2 4 8" xfId="34702"/>
    <cellStyle name="Normal 70 2 2 5" xfId="2756"/>
    <cellStyle name="Normal 70 2 2 5 2" xfId="11913"/>
    <cellStyle name="Normal 70 2 2 5 2 2" xfId="28295"/>
    <cellStyle name="Normal 70 2 2 5 3" xfId="15554"/>
    <cellStyle name="Normal 70 2 2 5 3 2" xfId="31932"/>
    <cellStyle name="Normal 70 2 2 5 4" xfId="8274"/>
    <cellStyle name="Normal 70 2 2 5 4 2" xfId="24658"/>
    <cellStyle name="Normal 70 2 2 5 5" xfId="19205"/>
    <cellStyle name="Normal 70 2 2 6" xfId="6496"/>
    <cellStyle name="Normal 70 2 2 6 2" xfId="22880"/>
    <cellStyle name="Normal 70 2 2 7" xfId="10135"/>
    <cellStyle name="Normal 70 2 2 7 2" xfId="26517"/>
    <cellStyle name="Normal 70 2 2 8" xfId="13776"/>
    <cellStyle name="Normal 70 2 2 8 2" xfId="30154"/>
    <cellStyle name="Normal 70 2 2 9" xfId="4656"/>
    <cellStyle name="Normal 70 2 2 9 2" xfId="21065"/>
    <cellStyle name="Normal 70 2 3" xfId="1225"/>
    <cellStyle name="Normal 70 2 3 2" xfId="2139"/>
    <cellStyle name="Normal 70 2 3 2 2" xfId="3962"/>
    <cellStyle name="Normal 70 2 3 2 2 2" xfId="13117"/>
    <cellStyle name="Normal 70 2 3 2 2 2 2" xfId="29499"/>
    <cellStyle name="Normal 70 2 3 2 2 3" xfId="16758"/>
    <cellStyle name="Normal 70 2 3 2 2 3 2" xfId="33136"/>
    <cellStyle name="Normal 70 2 3 2 2 4" xfId="9478"/>
    <cellStyle name="Normal 70 2 3 2 2 4 2" xfId="25862"/>
    <cellStyle name="Normal 70 2 3 2 2 5" xfId="20409"/>
    <cellStyle name="Normal 70 2 3 2 3" xfId="7657"/>
    <cellStyle name="Normal 70 2 3 2 3 2" xfId="24041"/>
    <cellStyle name="Normal 70 2 3 2 4" xfId="11296"/>
    <cellStyle name="Normal 70 2 3 2 4 2" xfId="27678"/>
    <cellStyle name="Normal 70 2 3 2 5" xfId="14937"/>
    <cellStyle name="Normal 70 2 3 2 5 2" xfId="31315"/>
    <cellStyle name="Normal 70 2 3 2 6" xfId="5817"/>
    <cellStyle name="Normal 70 2 3 2 6 2" xfId="22226"/>
    <cellStyle name="Normal 70 2 3 2 7" xfId="18588"/>
    <cellStyle name="Normal 70 2 3 2 8" xfId="34955"/>
    <cellStyle name="Normal 70 2 3 3" xfId="3054"/>
    <cellStyle name="Normal 70 2 3 3 2" xfId="12209"/>
    <cellStyle name="Normal 70 2 3 3 2 2" xfId="28591"/>
    <cellStyle name="Normal 70 2 3 3 3" xfId="15850"/>
    <cellStyle name="Normal 70 2 3 3 3 2" xfId="32228"/>
    <cellStyle name="Normal 70 2 3 3 4" xfId="8570"/>
    <cellStyle name="Normal 70 2 3 3 4 2" xfId="24954"/>
    <cellStyle name="Normal 70 2 3 3 5" xfId="19501"/>
    <cellStyle name="Normal 70 2 3 4" xfId="6749"/>
    <cellStyle name="Normal 70 2 3 4 2" xfId="23133"/>
    <cellStyle name="Normal 70 2 3 5" xfId="10388"/>
    <cellStyle name="Normal 70 2 3 5 2" xfId="26770"/>
    <cellStyle name="Normal 70 2 3 6" xfId="14029"/>
    <cellStyle name="Normal 70 2 3 6 2" xfId="30407"/>
    <cellStyle name="Normal 70 2 3 7" xfId="4909"/>
    <cellStyle name="Normal 70 2 3 7 2" xfId="21318"/>
    <cellStyle name="Normal 70 2 3 8" xfId="17680"/>
    <cellStyle name="Normal 70 2 3 9" xfId="34047"/>
    <cellStyle name="Normal 70 2 4" xfId="1537"/>
    <cellStyle name="Normal 70 2 4 2" xfId="2451"/>
    <cellStyle name="Normal 70 2 4 2 2" xfId="4274"/>
    <cellStyle name="Normal 70 2 4 2 2 2" xfId="13429"/>
    <cellStyle name="Normal 70 2 4 2 2 2 2" xfId="29811"/>
    <cellStyle name="Normal 70 2 4 2 2 3" xfId="17070"/>
    <cellStyle name="Normal 70 2 4 2 2 3 2" xfId="33448"/>
    <cellStyle name="Normal 70 2 4 2 2 4" xfId="9790"/>
    <cellStyle name="Normal 70 2 4 2 2 4 2" xfId="26174"/>
    <cellStyle name="Normal 70 2 4 2 2 5" xfId="20721"/>
    <cellStyle name="Normal 70 2 4 2 3" xfId="7969"/>
    <cellStyle name="Normal 70 2 4 2 3 2" xfId="24353"/>
    <cellStyle name="Normal 70 2 4 2 4" xfId="11608"/>
    <cellStyle name="Normal 70 2 4 2 4 2" xfId="27990"/>
    <cellStyle name="Normal 70 2 4 2 5" xfId="15249"/>
    <cellStyle name="Normal 70 2 4 2 5 2" xfId="31627"/>
    <cellStyle name="Normal 70 2 4 2 6" xfId="6129"/>
    <cellStyle name="Normal 70 2 4 2 6 2" xfId="22538"/>
    <cellStyle name="Normal 70 2 4 2 7" xfId="18900"/>
    <cellStyle name="Normal 70 2 4 2 8" xfId="35267"/>
    <cellStyle name="Normal 70 2 4 3" xfId="3366"/>
    <cellStyle name="Normal 70 2 4 3 2" xfId="12521"/>
    <cellStyle name="Normal 70 2 4 3 2 2" xfId="28903"/>
    <cellStyle name="Normal 70 2 4 3 3" xfId="16162"/>
    <cellStyle name="Normal 70 2 4 3 3 2" xfId="32540"/>
    <cellStyle name="Normal 70 2 4 3 4" xfId="8882"/>
    <cellStyle name="Normal 70 2 4 3 4 2" xfId="25266"/>
    <cellStyle name="Normal 70 2 4 3 5" xfId="19813"/>
    <cellStyle name="Normal 70 2 4 4" xfId="7061"/>
    <cellStyle name="Normal 70 2 4 4 2" xfId="23445"/>
    <cellStyle name="Normal 70 2 4 5" xfId="10700"/>
    <cellStyle name="Normal 70 2 4 5 2" xfId="27082"/>
    <cellStyle name="Normal 70 2 4 6" xfId="14341"/>
    <cellStyle name="Normal 70 2 4 6 2" xfId="30719"/>
    <cellStyle name="Normal 70 2 4 7" xfId="5221"/>
    <cellStyle name="Normal 70 2 4 7 2" xfId="21630"/>
    <cellStyle name="Normal 70 2 4 8" xfId="17992"/>
    <cellStyle name="Normal 70 2 4 9" xfId="34359"/>
    <cellStyle name="Normal 70 2 5" xfId="1739"/>
    <cellStyle name="Normal 70 2 5 2" xfId="3562"/>
    <cellStyle name="Normal 70 2 5 2 2" xfId="12717"/>
    <cellStyle name="Normal 70 2 5 2 2 2" xfId="29099"/>
    <cellStyle name="Normal 70 2 5 2 3" xfId="16358"/>
    <cellStyle name="Normal 70 2 5 2 3 2" xfId="32736"/>
    <cellStyle name="Normal 70 2 5 2 4" xfId="9078"/>
    <cellStyle name="Normal 70 2 5 2 4 2" xfId="25462"/>
    <cellStyle name="Normal 70 2 5 2 5" xfId="20009"/>
    <cellStyle name="Normal 70 2 5 3" xfId="7257"/>
    <cellStyle name="Normal 70 2 5 3 2" xfId="23641"/>
    <cellStyle name="Normal 70 2 5 4" xfId="10896"/>
    <cellStyle name="Normal 70 2 5 4 2" xfId="27278"/>
    <cellStyle name="Normal 70 2 5 5" xfId="14537"/>
    <cellStyle name="Normal 70 2 5 5 2" xfId="30915"/>
    <cellStyle name="Normal 70 2 5 6" xfId="5417"/>
    <cellStyle name="Normal 70 2 5 6 2" xfId="21826"/>
    <cellStyle name="Normal 70 2 5 7" xfId="18188"/>
    <cellStyle name="Normal 70 2 5 8" xfId="34555"/>
    <cellStyle name="Normal 70 2 6" xfId="2755"/>
    <cellStyle name="Normal 70 2 6 2" xfId="11912"/>
    <cellStyle name="Normal 70 2 6 2 2" xfId="28294"/>
    <cellStyle name="Normal 70 2 6 3" xfId="15553"/>
    <cellStyle name="Normal 70 2 6 3 2" xfId="31931"/>
    <cellStyle name="Normal 70 2 6 4" xfId="8273"/>
    <cellStyle name="Normal 70 2 6 4 2" xfId="24657"/>
    <cellStyle name="Normal 70 2 6 5" xfId="19204"/>
    <cellStyle name="Normal 70 2 7" xfId="6349"/>
    <cellStyle name="Normal 70 2 7 2" xfId="22733"/>
    <cellStyle name="Normal 70 2 8" xfId="9988"/>
    <cellStyle name="Normal 70 2 8 2" xfId="26370"/>
    <cellStyle name="Normal 70 2 9" xfId="13629"/>
    <cellStyle name="Normal 70 2 9 2" xfId="30007"/>
    <cellStyle name="Normal 70 3" xfId="893"/>
    <cellStyle name="Normal 70 3 10" xfId="17352"/>
    <cellStyle name="Normal 70 3 11" xfId="33752"/>
    <cellStyle name="Normal 70 3 2" xfId="1227"/>
    <cellStyle name="Normal 70 3 2 2" xfId="2141"/>
    <cellStyle name="Normal 70 3 2 2 2" xfId="3964"/>
    <cellStyle name="Normal 70 3 2 2 2 2" xfId="13119"/>
    <cellStyle name="Normal 70 3 2 2 2 2 2" xfId="29501"/>
    <cellStyle name="Normal 70 3 2 2 2 3" xfId="16760"/>
    <cellStyle name="Normal 70 3 2 2 2 3 2" xfId="33138"/>
    <cellStyle name="Normal 70 3 2 2 2 4" xfId="9480"/>
    <cellStyle name="Normal 70 3 2 2 2 4 2" xfId="25864"/>
    <cellStyle name="Normal 70 3 2 2 2 5" xfId="20411"/>
    <cellStyle name="Normal 70 3 2 2 3" xfId="7659"/>
    <cellStyle name="Normal 70 3 2 2 3 2" xfId="24043"/>
    <cellStyle name="Normal 70 3 2 2 4" xfId="11298"/>
    <cellStyle name="Normal 70 3 2 2 4 2" xfId="27680"/>
    <cellStyle name="Normal 70 3 2 2 5" xfId="14939"/>
    <cellStyle name="Normal 70 3 2 2 5 2" xfId="31317"/>
    <cellStyle name="Normal 70 3 2 2 6" xfId="5819"/>
    <cellStyle name="Normal 70 3 2 2 6 2" xfId="22228"/>
    <cellStyle name="Normal 70 3 2 2 7" xfId="18590"/>
    <cellStyle name="Normal 70 3 2 2 8" xfId="34957"/>
    <cellStyle name="Normal 70 3 2 3" xfId="3056"/>
    <cellStyle name="Normal 70 3 2 3 2" xfId="12211"/>
    <cellStyle name="Normal 70 3 2 3 2 2" xfId="28593"/>
    <cellStyle name="Normal 70 3 2 3 3" xfId="15852"/>
    <cellStyle name="Normal 70 3 2 3 3 2" xfId="32230"/>
    <cellStyle name="Normal 70 3 2 3 4" xfId="8572"/>
    <cellStyle name="Normal 70 3 2 3 4 2" xfId="24956"/>
    <cellStyle name="Normal 70 3 2 3 5" xfId="19503"/>
    <cellStyle name="Normal 70 3 2 4" xfId="6751"/>
    <cellStyle name="Normal 70 3 2 4 2" xfId="23135"/>
    <cellStyle name="Normal 70 3 2 5" xfId="10390"/>
    <cellStyle name="Normal 70 3 2 5 2" xfId="26772"/>
    <cellStyle name="Normal 70 3 2 6" xfId="14031"/>
    <cellStyle name="Normal 70 3 2 6 2" xfId="30409"/>
    <cellStyle name="Normal 70 3 2 7" xfId="4911"/>
    <cellStyle name="Normal 70 3 2 7 2" xfId="21320"/>
    <cellStyle name="Normal 70 3 2 8" xfId="17682"/>
    <cellStyle name="Normal 70 3 2 9" xfId="34049"/>
    <cellStyle name="Normal 70 3 3" xfId="1539"/>
    <cellStyle name="Normal 70 3 3 2" xfId="2453"/>
    <cellStyle name="Normal 70 3 3 2 2" xfId="4276"/>
    <cellStyle name="Normal 70 3 3 2 2 2" xfId="13431"/>
    <cellStyle name="Normal 70 3 3 2 2 2 2" xfId="29813"/>
    <cellStyle name="Normal 70 3 3 2 2 3" xfId="17072"/>
    <cellStyle name="Normal 70 3 3 2 2 3 2" xfId="33450"/>
    <cellStyle name="Normal 70 3 3 2 2 4" xfId="9792"/>
    <cellStyle name="Normal 70 3 3 2 2 4 2" xfId="26176"/>
    <cellStyle name="Normal 70 3 3 2 2 5" xfId="20723"/>
    <cellStyle name="Normal 70 3 3 2 3" xfId="7971"/>
    <cellStyle name="Normal 70 3 3 2 3 2" xfId="24355"/>
    <cellStyle name="Normal 70 3 3 2 4" xfId="11610"/>
    <cellStyle name="Normal 70 3 3 2 4 2" xfId="27992"/>
    <cellStyle name="Normal 70 3 3 2 5" xfId="15251"/>
    <cellStyle name="Normal 70 3 3 2 5 2" xfId="31629"/>
    <cellStyle name="Normal 70 3 3 2 6" xfId="6131"/>
    <cellStyle name="Normal 70 3 3 2 6 2" xfId="22540"/>
    <cellStyle name="Normal 70 3 3 2 7" xfId="18902"/>
    <cellStyle name="Normal 70 3 3 2 8" xfId="35269"/>
    <cellStyle name="Normal 70 3 3 3" xfId="3368"/>
    <cellStyle name="Normal 70 3 3 3 2" xfId="12523"/>
    <cellStyle name="Normal 70 3 3 3 2 2" xfId="28905"/>
    <cellStyle name="Normal 70 3 3 3 3" xfId="16164"/>
    <cellStyle name="Normal 70 3 3 3 3 2" xfId="32542"/>
    <cellStyle name="Normal 70 3 3 3 4" xfId="8884"/>
    <cellStyle name="Normal 70 3 3 3 4 2" xfId="25268"/>
    <cellStyle name="Normal 70 3 3 3 5" xfId="19815"/>
    <cellStyle name="Normal 70 3 3 4" xfId="7063"/>
    <cellStyle name="Normal 70 3 3 4 2" xfId="23447"/>
    <cellStyle name="Normal 70 3 3 5" xfId="10702"/>
    <cellStyle name="Normal 70 3 3 5 2" xfId="27084"/>
    <cellStyle name="Normal 70 3 3 6" xfId="14343"/>
    <cellStyle name="Normal 70 3 3 6 2" xfId="30721"/>
    <cellStyle name="Normal 70 3 3 7" xfId="5223"/>
    <cellStyle name="Normal 70 3 3 7 2" xfId="21632"/>
    <cellStyle name="Normal 70 3 3 8" xfId="17994"/>
    <cellStyle name="Normal 70 3 3 9" xfId="34361"/>
    <cellStyle name="Normal 70 3 4" xfId="1811"/>
    <cellStyle name="Normal 70 3 4 2" xfId="3634"/>
    <cellStyle name="Normal 70 3 4 2 2" xfId="12789"/>
    <cellStyle name="Normal 70 3 4 2 2 2" xfId="29171"/>
    <cellStyle name="Normal 70 3 4 2 3" xfId="16430"/>
    <cellStyle name="Normal 70 3 4 2 3 2" xfId="32808"/>
    <cellStyle name="Normal 70 3 4 2 4" xfId="9150"/>
    <cellStyle name="Normal 70 3 4 2 4 2" xfId="25534"/>
    <cellStyle name="Normal 70 3 4 2 5" xfId="20081"/>
    <cellStyle name="Normal 70 3 4 3" xfId="7329"/>
    <cellStyle name="Normal 70 3 4 3 2" xfId="23713"/>
    <cellStyle name="Normal 70 3 4 4" xfId="10968"/>
    <cellStyle name="Normal 70 3 4 4 2" xfId="27350"/>
    <cellStyle name="Normal 70 3 4 5" xfId="14609"/>
    <cellStyle name="Normal 70 3 4 5 2" xfId="30987"/>
    <cellStyle name="Normal 70 3 4 6" xfId="5489"/>
    <cellStyle name="Normal 70 3 4 6 2" xfId="21898"/>
    <cellStyle name="Normal 70 3 4 7" xfId="18260"/>
    <cellStyle name="Normal 70 3 4 8" xfId="34627"/>
    <cellStyle name="Normal 70 3 5" xfId="2757"/>
    <cellStyle name="Normal 70 3 5 2" xfId="11914"/>
    <cellStyle name="Normal 70 3 5 2 2" xfId="28296"/>
    <cellStyle name="Normal 70 3 5 3" xfId="15555"/>
    <cellStyle name="Normal 70 3 5 3 2" xfId="31933"/>
    <cellStyle name="Normal 70 3 5 4" xfId="8275"/>
    <cellStyle name="Normal 70 3 5 4 2" xfId="24659"/>
    <cellStyle name="Normal 70 3 5 5" xfId="19206"/>
    <cellStyle name="Normal 70 3 6" xfId="6421"/>
    <cellStyle name="Normal 70 3 6 2" xfId="22805"/>
    <cellStyle name="Normal 70 3 7" xfId="10060"/>
    <cellStyle name="Normal 70 3 7 2" xfId="26442"/>
    <cellStyle name="Normal 70 3 8" xfId="13701"/>
    <cellStyle name="Normal 70 3 8 2" xfId="30079"/>
    <cellStyle name="Normal 70 3 9" xfId="4581"/>
    <cellStyle name="Normal 70 3 9 2" xfId="20990"/>
    <cellStyle name="Normal 70 4" xfId="1224"/>
    <cellStyle name="Normal 70 4 2" xfId="2138"/>
    <cellStyle name="Normal 70 4 2 2" xfId="3961"/>
    <cellStyle name="Normal 70 4 2 2 2" xfId="13116"/>
    <cellStyle name="Normal 70 4 2 2 2 2" xfId="29498"/>
    <cellStyle name="Normal 70 4 2 2 3" xfId="16757"/>
    <cellStyle name="Normal 70 4 2 2 3 2" xfId="33135"/>
    <cellStyle name="Normal 70 4 2 2 4" xfId="9477"/>
    <cellStyle name="Normal 70 4 2 2 4 2" xfId="25861"/>
    <cellStyle name="Normal 70 4 2 2 5" xfId="20408"/>
    <cellStyle name="Normal 70 4 2 3" xfId="7656"/>
    <cellStyle name="Normal 70 4 2 3 2" xfId="24040"/>
    <cellStyle name="Normal 70 4 2 4" xfId="11295"/>
    <cellStyle name="Normal 70 4 2 4 2" xfId="27677"/>
    <cellStyle name="Normal 70 4 2 5" xfId="14936"/>
    <cellStyle name="Normal 70 4 2 5 2" xfId="31314"/>
    <cellStyle name="Normal 70 4 2 6" xfId="5816"/>
    <cellStyle name="Normal 70 4 2 6 2" xfId="22225"/>
    <cellStyle name="Normal 70 4 2 7" xfId="18587"/>
    <cellStyle name="Normal 70 4 2 8" xfId="34954"/>
    <cellStyle name="Normal 70 4 3" xfId="3053"/>
    <cellStyle name="Normal 70 4 3 2" xfId="12208"/>
    <cellStyle name="Normal 70 4 3 2 2" xfId="28590"/>
    <cellStyle name="Normal 70 4 3 3" xfId="15849"/>
    <cellStyle name="Normal 70 4 3 3 2" xfId="32227"/>
    <cellStyle name="Normal 70 4 3 4" xfId="8569"/>
    <cellStyle name="Normal 70 4 3 4 2" xfId="24953"/>
    <cellStyle name="Normal 70 4 3 5" xfId="19500"/>
    <cellStyle name="Normal 70 4 4" xfId="6748"/>
    <cellStyle name="Normal 70 4 4 2" xfId="23132"/>
    <cellStyle name="Normal 70 4 5" xfId="10387"/>
    <cellStyle name="Normal 70 4 5 2" xfId="26769"/>
    <cellStyle name="Normal 70 4 6" xfId="14028"/>
    <cellStyle name="Normal 70 4 6 2" xfId="30406"/>
    <cellStyle name="Normal 70 4 7" xfId="4908"/>
    <cellStyle name="Normal 70 4 7 2" xfId="21317"/>
    <cellStyle name="Normal 70 4 8" xfId="17679"/>
    <cellStyle name="Normal 70 4 9" xfId="34046"/>
    <cellStyle name="Normal 70 5" xfId="1536"/>
    <cellStyle name="Normal 70 5 2" xfId="2450"/>
    <cellStyle name="Normal 70 5 2 2" xfId="4273"/>
    <cellStyle name="Normal 70 5 2 2 2" xfId="13428"/>
    <cellStyle name="Normal 70 5 2 2 2 2" xfId="29810"/>
    <cellStyle name="Normal 70 5 2 2 3" xfId="17069"/>
    <cellStyle name="Normal 70 5 2 2 3 2" xfId="33447"/>
    <cellStyle name="Normal 70 5 2 2 4" xfId="9789"/>
    <cellStyle name="Normal 70 5 2 2 4 2" xfId="26173"/>
    <cellStyle name="Normal 70 5 2 2 5" xfId="20720"/>
    <cellStyle name="Normal 70 5 2 3" xfId="7968"/>
    <cellStyle name="Normal 70 5 2 3 2" xfId="24352"/>
    <cellStyle name="Normal 70 5 2 4" xfId="11607"/>
    <cellStyle name="Normal 70 5 2 4 2" xfId="27989"/>
    <cellStyle name="Normal 70 5 2 5" xfId="15248"/>
    <cellStyle name="Normal 70 5 2 5 2" xfId="31626"/>
    <cellStyle name="Normal 70 5 2 6" xfId="6128"/>
    <cellStyle name="Normal 70 5 2 6 2" xfId="22537"/>
    <cellStyle name="Normal 70 5 2 7" xfId="18899"/>
    <cellStyle name="Normal 70 5 2 8" xfId="35266"/>
    <cellStyle name="Normal 70 5 3" xfId="3365"/>
    <cellStyle name="Normal 70 5 3 2" xfId="12520"/>
    <cellStyle name="Normal 70 5 3 2 2" xfId="28902"/>
    <cellStyle name="Normal 70 5 3 3" xfId="16161"/>
    <cellStyle name="Normal 70 5 3 3 2" xfId="32539"/>
    <cellStyle name="Normal 70 5 3 4" xfId="8881"/>
    <cellStyle name="Normal 70 5 3 4 2" xfId="25265"/>
    <cellStyle name="Normal 70 5 3 5" xfId="19812"/>
    <cellStyle name="Normal 70 5 4" xfId="7060"/>
    <cellStyle name="Normal 70 5 4 2" xfId="23444"/>
    <cellStyle name="Normal 70 5 5" xfId="10699"/>
    <cellStyle name="Normal 70 5 5 2" xfId="27081"/>
    <cellStyle name="Normal 70 5 6" xfId="14340"/>
    <cellStyle name="Normal 70 5 6 2" xfId="30718"/>
    <cellStyle name="Normal 70 5 7" xfId="5220"/>
    <cellStyle name="Normal 70 5 7 2" xfId="21629"/>
    <cellStyle name="Normal 70 5 8" xfId="17991"/>
    <cellStyle name="Normal 70 5 9" xfId="34358"/>
    <cellStyle name="Normal 70 6" xfId="1664"/>
    <cellStyle name="Normal 70 6 2" xfId="3488"/>
    <cellStyle name="Normal 70 6 2 2" xfId="12643"/>
    <cellStyle name="Normal 70 6 2 2 2" xfId="29025"/>
    <cellStyle name="Normal 70 6 2 3" xfId="16284"/>
    <cellStyle name="Normal 70 6 2 3 2" xfId="32662"/>
    <cellStyle name="Normal 70 6 2 4" xfId="9004"/>
    <cellStyle name="Normal 70 6 2 4 2" xfId="25388"/>
    <cellStyle name="Normal 70 6 2 5" xfId="19935"/>
    <cellStyle name="Normal 70 6 3" xfId="7183"/>
    <cellStyle name="Normal 70 6 3 2" xfId="23567"/>
    <cellStyle name="Normal 70 6 4" xfId="10822"/>
    <cellStyle name="Normal 70 6 4 2" xfId="27204"/>
    <cellStyle name="Normal 70 6 5" xfId="14463"/>
    <cellStyle name="Normal 70 6 5 2" xfId="30841"/>
    <cellStyle name="Normal 70 6 6" xfId="5343"/>
    <cellStyle name="Normal 70 6 6 2" xfId="21752"/>
    <cellStyle name="Normal 70 6 7" xfId="18114"/>
    <cellStyle name="Normal 70 6 8" xfId="34481"/>
    <cellStyle name="Normal 70 7" xfId="2754"/>
    <cellStyle name="Normal 70 7 2" xfId="11911"/>
    <cellStyle name="Normal 70 7 2 2" xfId="28293"/>
    <cellStyle name="Normal 70 7 3" xfId="15552"/>
    <cellStyle name="Normal 70 7 3 2" xfId="31930"/>
    <cellStyle name="Normal 70 7 4" xfId="8272"/>
    <cellStyle name="Normal 70 7 4 2" xfId="24656"/>
    <cellStyle name="Normal 70 7 5" xfId="19203"/>
    <cellStyle name="Normal 70 8" xfId="6275"/>
    <cellStyle name="Normal 70 8 2" xfId="22659"/>
    <cellStyle name="Normal 70 9" xfId="9914"/>
    <cellStyle name="Normal 70 9 2" xfId="26296"/>
    <cellStyle name="Normal 71" xfId="535"/>
    <cellStyle name="Normal 71 10" xfId="13554"/>
    <cellStyle name="Normal 71 10 2" xfId="29934"/>
    <cellStyle name="Normal 71 11" xfId="4433"/>
    <cellStyle name="Normal 71 11 2" xfId="20845"/>
    <cellStyle name="Normal 71 12" xfId="17204"/>
    <cellStyle name="Normal 71 13" xfId="33753"/>
    <cellStyle name="Normal 71 2" xfId="811"/>
    <cellStyle name="Normal 71 2 10" xfId="4510"/>
    <cellStyle name="Normal 71 2 10 2" xfId="20919"/>
    <cellStyle name="Normal 71 2 11" xfId="17281"/>
    <cellStyle name="Normal 71 2 12" xfId="33754"/>
    <cellStyle name="Normal 71 2 2" xfId="970"/>
    <cellStyle name="Normal 71 2 2 10" xfId="17428"/>
    <cellStyle name="Normal 71 2 2 11" xfId="33755"/>
    <cellStyle name="Normal 71 2 2 2" xfId="1230"/>
    <cellStyle name="Normal 71 2 2 2 2" xfId="2144"/>
    <cellStyle name="Normal 71 2 2 2 2 2" xfId="3967"/>
    <cellStyle name="Normal 71 2 2 2 2 2 2" xfId="13122"/>
    <cellStyle name="Normal 71 2 2 2 2 2 2 2" xfId="29504"/>
    <cellStyle name="Normal 71 2 2 2 2 2 3" xfId="16763"/>
    <cellStyle name="Normal 71 2 2 2 2 2 3 2" xfId="33141"/>
    <cellStyle name="Normal 71 2 2 2 2 2 4" xfId="9483"/>
    <cellStyle name="Normal 71 2 2 2 2 2 4 2" xfId="25867"/>
    <cellStyle name="Normal 71 2 2 2 2 2 5" xfId="20414"/>
    <cellStyle name="Normal 71 2 2 2 2 3" xfId="7662"/>
    <cellStyle name="Normal 71 2 2 2 2 3 2" xfId="24046"/>
    <cellStyle name="Normal 71 2 2 2 2 4" xfId="11301"/>
    <cellStyle name="Normal 71 2 2 2 2 4 2" xfId="27683"/>
    <cellStyle name="Normal 71 2 2 2 2 5" xfId="14942"/>
    <cellStyle name="Normal 71 2 2 2 2 5 2" xfId="31320"/>
    <cellStyle name="Normal 71 2 2 2 2 6" xfId="5822"/>
    <cellStyle name="Normal 71 2 2 2 2 6 2" xfId="22231"/>
    <cellStyle name="Normal 71 2 2 2 2 7" xfId="18593"/>
    <cellStyle name="Normal 71 2 2 2 2 8" xfId="34960"/>
    <cellStyle name="Normal 71 2 2 2 3" xfId="3059"/>
    <cellStyle name="Normal 71 2 2 2 3 2" xfId="12214"/>
    <cellStyle name="Normal 71 2 2 2 3 2 2" xfId="28596"/>
    <cellStyle name="Normal 71 2 2 2 3 3" xfId="15855"/>
    <cellStyle name="Normal 71 2 2 2 3 3 2" xfId="32233"/>
    <cellStyle name="Normal 71 2 2 2 3 4" xfId="8575"/>
    <cellStyle name="Normal 71 2 2 2 3 4 2" xfId="24959"/>
    <cellStyle name="Normal 71 2 2 2 3 5" xfId="19506"/>
    <cellStyle name="Normal 71 2 2 2 4" xfId="6754"/>
    <cellStyle name="Normal 71 2 2 2 4 2" xfId="23138"/>
    <cellStyle name="Normal 71 2 2 2 5" xfId="10393"/>
    <cellStyle name="Normal 71 2 2 2 5 2" xfId="26775"/>
    <cellStyle name="Normal 71 2 2 2 6" xfId="14034"/>
    <cellStyle name="Normal 71 2 2 2 6 2" xfId="30412"/>
    <cellStyle name="Normal 71 2 2 2 7" xfId="4914"/>
    <cellStyle name="Normal 71 2 2 2 7 2" xfId="21323"/>
    <cellStyle name="Normal 71 2 2 2 8" xfId="17685"/>
    <cellStyle name="Normal 71 2 2 2 9" xfId="34052"/>
    <cellStyle name="Normal 71 2 2 3" xfId="1542"/>
    <cellStyle name="Normal 71 2 2 3 2" xfId="2456"/>
    <cellStyle name="Normal 71 2 2 3 2 2" xfId="4279"/>
    <cellStyle name="Normal 71 2 2 3 2 2 2" xfId="13434"/>
    <cellStyle name="Normal 71 2 2 3 2 2 2 2" xfId="29816"/>
    <cellStyle name="Normal 71 2 2 3 2 2 3" xfId="17075"/>
    <cellStyle name="Normal 71 2 2 3 2 2 3 2" xfId="33453"/>
    <cellStyle name="Normal 71 2 2 3 2 2 4" xfId="9795"/>
    <cellStyle name="Normal 71 2 2 3 2 2 4 2" xfId="26179"/>
    <cellStyle name="Normal 71 2 2 3 2 2 5" xfId="20726"/>
    <cellStyle name="Normal 71 2 2 3 2 3" xfId="7974"/>
    <cellStyle name="Normal 71 2 2 3 2 3 2" xfId="24358"/>
    <cellStyle name="Normal 71 2 2 3 2 4" xfId="11613"/>
    <cellStyle name="Normal 71 2 2 3 2 4 2" xfId="27995"/>
    <cellStyle name="Normal 71 2 2 3 2 5" xfId="15254"/>
    <cellStyle name="Normal 71 2 2 3 2 5 2" xfId="31632"/>
    <cellStyle name="Normal 71 2 2 3 2 6" xfId="6134"/>
    <cellStyle name="Normal 71 2 2 3 2 6 2" xfId="22543"/>
    <cellStyle name="Normal 71 2 2 3 2 7" xfId="18905"/>
    <cellStyle name="Normal 71 2 2 3 2 8" xfId="35272"/>
    <cellStyle name="Normal 71 2 2 3 3" xfId="3371"/>
    <cellStyle name="Normal 71 2 2 3 3 2" xfId="12526"/>
    <cellStyle name="Normal 71 2 2 3 3 2 2" xfId="28908"/>
    <cellStyle name="Normal 71 2 2 3 3 3" xfId="16167"/>
    <cellStyle name="Normal 71 2 2 3 3 3 2" xfId="32545"/>
    <cellStyle name="Normal 71 2 2 3 3 4" xfId="8887"/>
    <cellStyle name="Normal 71 2 2 3 3 4 2" xfId="25271"/>
    <cellStyle name="Normal 71 2 2 3 3 5" xfId="19818"/>
    <cellStyle name="Normal 71 2 2 3 4" xfId="7066"/>
    <cellStyle name="Normal 71 2 2 3 4 2" xfId="23450"/>
    <cellStyle name="Normal 71 2 2 3 5" xfId="10705"/>
    <cellStyle name="Normal 71 2 2 3 5 2" xfId="27087"/>
    <cellStyle name="Normal 71 2 2 3 6" xfId="14346"/>
    <cellStyle name="Normal 71 2 2 3 6 2" xfId="30724"/>
    <cellStyle name="Normal 71 2 2 3 7" xfId="5226"/>
    <cellStyle name="Normal 71 2 2 3 7 2" xfId="21635"/>
    <cellStyle name="Normal 71 2 2 3 8" xfId="17997"/>
    <cellStyle name="Normal 71 2 2 3 9" xfId="34364"/>
    <cellStyle name="Normal 71 2 2 4" xfId="1887"/>
    <cellStyle name="Normal 71 2 2 4 2" xfId="3710"/>
    <cellStyle name="Normal 71 2 2 4 2 2" xfId="12865"/>
    <cellStyle name="Normal 71 2 2 4 2 2 2" xfId="29247"/>
    <cellStyle name="Normal 71 2 2 4 2 3" xfId="16506"/>
    <cellStyle name="Normal 71 2 2 4 2 3 2" xfId="32884"/>
    <cellStyle name="Normal 71 2 2 4 2 4" xfId="9226"/>
    <cellStyle name="Normal 71 2 2 4 2 4 2" xfId="25610"/>
    <cellStyle name="Normal 71 2 2 4 2 5" xfId="20157"/>
    <cellStyle name="Normal 71 2 2 4 3" xfId="7405"/>
    <cellStyle name="Normal 71 2 2 4 3 2" xfId="23789"/>
    <cellStyle name="Normal 71 2 2 4 4" xfId="11044"/>
    <cellStyle name="Normal 71 2 2 4 4 2" xfId="27426"/>
    <cellStyle name="Normal 71 2 2 4 5" xfId="14685"/>
    <cellStyle name="Normal 71 2 2 4 5 2" xfId="31063"/>
    <cellStyle name="Normal 71 2 2 4 6" xfId="5565"/>
    <cellStyle name="Normal 71 2 2 4 6 2" xfId="21974"/>
    <cellStyle name="Normal 71 2 2 4 7" xfId="18336"/>
    <cellStyle name="Normal 71 2 2 4 8" xfId="34703"/>
    <cellStyle name="Normal 71 2 2 5" xfId="2760"/>
    <cellStyle name="Normal 71 2 2 5 2" xfId="11917"/>
    <cellStyle name="Normal 71 2 2 5 2 2" xfId="28299"/>
    <cellStyle name="Normal 71 2 2 5 3" xfId="15558"/>
    <cellStyle name="Normal 71 2 2 5 3 2" xfId="31936"/>
    <cellStyle name="Normal 71 2 2 5 4" xfId="8278"/>
    <cellStyle name="Normal 71 2 2 5 4 2" xfId="24662"/>
    <cellStyle name="Normal 71 2 2 5 5" xfId="19209"/>
    <cellStyle name="Normal 71 2 2 6" xfId="6497"/>
    <cellStyle name="Normal 71 2 2 6 2" xfId="22881"/>
    <cellStyle name="Normal 71 2 2 7" xfId="10136"/>
    <cellStyle name="Normal 71 2 2 7 2" xfId="26518"/>
    <cellStyle name="Normal 71 2 2 8" xfId="13777"/>
    <cellStyle name="Normal 71 2 2 8 2" xfId="30155"/>
    <cellStyle name="Normal 71 2 2 9" xfId="4657"/>
    <cellStyle name="Normal 71 2 2 9 2" xfId="21066"/>
    <cellStyle name="Normal 71 2 3" xfId="1229"/>
    <cellStyle name="Normal 71 2 3 2" xfId="2143"/>
    <cellStyle name="Normal 71 2 3 2 2" xfId="3966"/>
    <cellStyle name="Normal 71 2 3 2 2 2" xfId="13121"/>
    <cellStyle name="Normal 71 2 3 2 2 2 2" xfId="29503"/>
    <cellStyle name="Normal 71 2 3 2 2 3" xfId="16762"/>
    <cellStyle name="Normal 71 2 3 2 2 3 2" xfId="33140"/>
    <cellStyle name="Normal 71 2 3 2 2 4" xfId="9482"/>
    <cellStyle name="Normal 71 2 3 2 2 4 2" xfId="25866"/>
    <cellStyle name="Normal 71 2 3 2 2 5" xfId="20413"/>
    <cellStyle name="Normal 71 2 3 2 3" xfId="7661"/>
    <cellStyle name="Normal 71 2 3 2 3 2" xfId="24045"/>
    <cellStyle name="Normal 71 2 3 2 4" xfId="11300"/>
    <cellStyle name="Normal 71 2 3 2 4 2" xfId="27682"/>
    <cellStyle name="Normal 71 2 3 2 5" xfId="14941"/>
    <cellStyle name="Normal 71 2 3 2 5 2" xfId="31319"/>
    <cellStyle name="Normal 71 2 3 2 6" xfId="5821"/>
    <cellStyle name="Normal 71 2 3 2 6 2" xfId="22230"/>
    <cellStyle name="Normal 71 2 3 2 7" xfId="18592"/>
    <cellStyle name="Normal 71 2 3 2 8" xfId="34959"/>
    <cellStyle name="Normal 71 2 3 3" xfId="3058"/>
    <cellStyle name="Normal 71 2 3 3 2" xfId="12213"/>
    <cellStyle name="Normal 71 2 3 3 2 2" xfId="28595"/>
    <cellStyle name="Normal 71 2 3 3 3" xfId="15854"/>
    <cellStyle name="Normal 71 2 3 3 3 2" xfId="32232"/>
    <cellStyle name="Normal 71 2 3 3 4" xfId="8574"/>
    <cellStyle name="Normal 71 2 3 3 4 2" xfId="24958"/>
    <cellStyle name="Normal 71 2 3 3 5" xfId="19505"/>
    <cellStyle name="Normal 71 2 3 4" xfId="6753"/>
    <cellStyle name="Normal 71 2 3 4 2" xfId="23137"/>
    <cellStyle name="Normal 71 2 3 5" xfId="10392"/>
    <cellStyle name="Normal 71 2 3 5 2" xfId="26774"/>
    <cellStyle name="Normal 71 2 3 6" xfId="14033"/>
    <cellStyle name="Normal 71 2 3 6 2" xfId="30411"/>
    <cellStyle name="Normal 71 2 3 7" xfId="4913"/>
    <cellStyle name="Normal 71 2 3 7 2" xfId="21322"/>
    <cellStyle name="Normal 71 2 3 8" xfId="17684"/>
    <cellStyle name="Normal 71 2 3 9" xfId="34051"/>
    <cellStyle name="Normal 71 2 4" xfId="1541"/>
    <cellStyle name="Normal 71 2 4 2" xfId="2455"/>
    <cellStyle name="Normal 71 2 4 2 2" xfId="4278"/>
    <cellStyle name="Normal 71 2 4 2 2 2" xfId="13433"/>
    <cellStyle name="Normal 71 2 4 2 2 2 2" xfId="29815"/>
    <cellStyle name="Normal 71 2 4 2 2 3" xfId="17074"/>
    <cellStyle name="Normal 71 2 4 2 2 3 2" xfId="33452"/>
    <cellStyle name="Normal 71 2 4 2 2 4" xfId="9794"/>
    <cellStyle name="Normal 71 2 4 2 2 4 2" xfId="26178"/>
    <cellStyle name="Normal 71 2 4 2 2 5" xfId="20725"/>
    <cellStyle name="Normal 71 2 4 2 3" xfId="7973"/>
    <cellStyle name="Normal 71 2 4 2 3 2" xfId="24357"/>
    <cellStyle name="Normal 71 2 4 2 4" xfId="11612"/>
    <cellStyle name="Normal 71 2 4 2 4 2" xfId="27994"/>
    <cellStyle name="Normal 71 2 4 2 5" xfId="15253"/>
    <cellStyle name="Normal 71 2 4 2 5 2" xfId="31631"/>
    <cellStyle name="Normal 71 2 4 2 6" xfId="6133"/>
    <cellStyle name="Normal 71 2 4 2 6 2" xfId="22542"/>
    <cellStyle name="Normal 71 2 4 2 7" xfId="18904"/>
    <cellStyle name="Normal 71 2 4 2 8" xfId="35271"/>
    <cellStyle name="Normal 71 2 4 3" xfId="3370"/>
    <cellStyle name="Normal 71 2 4 3 2" xfId="12525"/>
    <cellStyle name="Normal 71 2 4 3 2 2" xfId="28907"/>
    <cellStyle name="Normal 71 2 4 3 3" xfId="16166"/>
    <cellStyle name="Normal 71 2 4 3 3 2" xfId="32544"/>
    <cellStyle name="Normal 71 2 4 3 4" xfId="8886"/>
    <cellStyle name="Normal 71 2 4 3 4 2" xfId="25270"/>
    <cellStyle name="Normal 71 2 4 3 5" xfId="19817"/>
    <cellStyle name="Normal 71 2 4 4" xfId="7065"/>
    <cellStyle name="Normal 71 2 4 4 2" xfId="23449"/>
    <cellStyle name="Normal 71 2 4 5" xfId="10704"/>
    <cellStyle name="Normal 71 2 4 5 2" xfId="27086"/>
    <cellStyle name="Normal 71 2 4 6" xfId="14345"/>
    <cellStyle name="Normal 71 2 4 6 2" xfId="30723"/>
    <cellStyle name="Normal 71 2 4 7" xfId="5225"/>
    <cellStyle name="Normal 71 2 4 7 2" xfId="21634"/>
    <cellStyle name="Normal 71 2 4 8" xfId="17996"/>
    <cellStyle name="Normal 71 2 4 9" xfId="34363"/>
    <cellStyle name="Normal 71 2 5" xfId="1740"/>
    <cellStyle name="Normal 71 2 5 2" xfId="3563"/>
    <cellStyle name="Normal 71 2 5 2 2" xfId="12718"/>
    <cellStyle name="Normal 71 2 5 2 2 2" xfId="29100"/>
    <cellStyle name="Normal 71 2 5 2 3" xfId="16359"/>
    <cellStyle name="Normal 71 2 5 2 3 2" xfId="32737"/>
    <cellStyle name="Normal 71 2 5 2 4" xfId="9079"/>
    <cellStyle name="Normal 71 2 5 2 4 2" xfId="25463"/>
    <cellStyle name="Normal 71 2 5 2 5" xfId="20010"/>
    <cellStyle name="Normal 71 2 5 3" xfId="7258"/>
    <cellStyle name="Normal 71 2 5 3 2" xfId="23642"/>
    <cellStyle name="Normal 71 2 5 4" xfId="10897"/>
    <cellStyle name="Normal 71 2 5 4 2" xfId="27279"/>
    <cellStyle name="Normal 71 2 5 5" xfId="14538"/>
    <cellStyle name="Normal 71 2 5 5 2" xfId="30916"/>
    <cellStyle name="Normal 71 2 5 6" xfId="5418"/>
    <cellStyle name="Normal 71 2 5 6 2" xfId="21827"/>
    <cellStyle name="Normal 71 2 5 7" xfId="18189"/>
    <cellStyle name="Normal 71 2 5 8" xfId="34556"/>
    <cellStyle name="Normal 71 2 6" xfId="2759"/>
    <cellStyle name="Normal 71 2 6 2" xfId="11916"/>
    <cellStyle name="Normal 71 2 6 2 2" xfId="28298"/>
    <cellStyle name="Normal 71 2 6 3" xfId="15557"/>
    <cellStyle name="Normal 71 2 6 3 2" xfId="31935"/>
    <cellStyle name="Normal 71 2 6 4" xfId="8277"/>
    <cellStyle name="Normal 71 2 6 4 2" xfId="24661"/>
    <cellStyle name="Normal 71 2 6 5" xfId="19208"/>
    <cellStyle name="Normal 71 2 7" xfId="6350"/>
    <cellStyle name="Normal 71 2 7 2" xfId="22734"/>
    <cellStyle name="Normal 71 2 8" xfId="9989"/>
    <cellStyle name="Normal 71 2 8 2" xfId="26371"/>
    <cellStyle name="Normal 71 2 9" xfId="13630"/>
    <cellStyle name="Normal 71 2 9 2" xfId="30008"/>
    <cellStyle name="Normal 71 3" xfId="894"/>
    <cellStyle name="Normal 71 3 10" xfId="17353"/>
    <cellStyle name="Normal 71 3 11" xfId="33756"/>
    <cellStyle name="Normal 71 3 2" xfId="1231"/>
    <cellStyle name="Normal 71 3 2 2" xfId="2145"/>
    <cellStyle name="Normal 71 3 2 2 2" xfId="3968"/>
    <cellStyle name="Normal 71 3 2 2 2 2" xfId="13123"/>
    <cellStyle name="Normal 71 3 2 2 2 2 2" xfId="29505"/>
    <cellStyle name="Normal 71 3 2 2 2 3" xfId="16764"/>
    <cellStyle name="Normal 71 3 2 2 2 3 2" xfId="33142"/>
    <cellStyle name="Normal 71 3 2 2 2 4" xfId="9484"/>
    <cellStyle name="Normal 71 3 2 2 2 4 2" xfId="25868"/>
    <cellStyle name="Normal 71 3 2 2 2 5" xfId="20415"/>
    <cellStyle name="Normal 71 3 2 2 3" xfId="7663"/>
    <cellStyle name="Normal 71 3 2 2 3 2" xfId="24047"/>
    <cellStyle name="Normal 71 3 2 2 4" xfId="11302"/>
    <cellStyle name="Normal 71 3 2 2 4 2" xfId="27684"/>
    <cellStyle name="Normal 71 3 2 2 5" xfId="14943"/>
    <cellStyle name="Normal 71 3 2 2 5 2" xfId="31321"/>
    <cellStyle name="Normal 71 3 2 2 6" xfId="5823"/>
    <cellStyle name="Normal 71 3 2 2 6 2" xfId="22232"/>
    <cellStyle name="Normal 71 3 2 2 7" xfId="18594"/>
    <cellStyle name="Normal 71 3 2 2 8" xfId="34961"/>
    <cellStyle name="Normal 71 3 2 3" xfId="3060"/>
    <cellStyle name="Normal 71 3 2 3 2" xfId="12215"/>
    <cellStyle name="Normal 71 3 2 3 2 2" xfId="28597"/>
    <cellStyle name="Normal 71 3 2 3 3" xfId="15856"/>
    <cellStyle name="Normal 71 3 2 3 3 2" xfId="32234"/>
    <cellStyle name="Normal 71 3 2 3 4" xfId="8576"/>
    <cellStyle name="Normal 71 3 2 3 4 2" xfId="24960"/>
    <cellStyle name="Normal 71 3 2 3 5" xfId="19507"/>
    <cellStyle name="Normal 71 3 2 4" xfId="6755"/>
    <cellStyle name="Normal 71 3 2 4 2" xfId="23139"/>
    <cellStyle name="Normal 71 3 2 5" xfId="10394"/>
    <cellStyle name="Normal 71 3 2 5 2" xfId="26776"/>
    <cellStyle name="Normal 71 3 2 6" xfId="14035"/>
    <cellStyle name="Normal 71 3 2 6 2" xfId="30413"/>
    <cellStyle name="Normal 71 3 2 7" xfId="4915"/>
    <cellStyle name="Normal 71 3 2 7 2" xfId="21324"/>
    <cellStyle name="Normal 71 3 2 8" xfId="17686"/>
    <cellStyle name="Normal 71 3 2 9" xfId="34053"/>
    <cellStyle name="Normal 71 3 3" xfId="1543"/>
    <cellStyle name="Normal 71 3 3 2" xfId="2457"/>
    <cellStyle name="Normal 71 3 3 2 2" xfId="4280"/>
    <cellStyle name="Normal 71 3 3 2 2 2" xfId="13435"/>
    <cellStyle name="Normal 71 3 3 2 2 2 2" xfId="29817"/>
    <cellStyle name="Normal 71 3 3 2 2 3" xfId="17076"/>
    <cellStyle name="Normal 71 3 3 2 2 3 2" xfId="33454"/>
    <cellStyle name="Normal 71 3 3 2 2 4" xfId="9796"/>
    <cellStyle name="Normal 71 3 3 2 2 4 2" xfId="26180"/>
    <cellStyle name="Normal 71 3 3 2 2 5" xfId="20727"/>
    <cellStyle name="Normal 71 3 3 2 3" xfId="7975"/>
    <cellStyle name="Normal 71 3 3 2 3 2" xfId="24359"/>
    <cellStyle name="Normal 71 3 3 2 4" xfId="11614"/>
    <cellStyle name="Normal 71 3 3 2 4 2" xfId="27996"/>
    <cellStyle name="Normal 71 3 3 2 5" xfId="15255"/>
    <cellStyle name="Normal 71 3 3 2 5 2" xfId="31633"/>
    <cellStyle name="Normal 71 3 3 2 6" xfId="6135"/>
    <cellStyle name="Normal 71 3 3 2 6 2" xfId="22544"/>
    <cellStyle name="Normal 71 3 3 2 7" xfId="18906"/>
    <cellStyle name="Normal 71 3 3 2 8" xfId="35273"/>
    <cellStyle name="Normal 71 3 3 3" xfId="3372"/>
    <cellStyle name="Normal 71 3 3 3 2" xfId="12527"/>
    <cellStyle name="Normal 71 3 3 3 2 2" xfId="28909"/>
    <cellStyle name="Normal 71 3 3 3 3" xfId="16168"/>
    <cellStyle name="Normal 71 3 3 3 3 2" xfId="32546"/>
    <cellStyle name="Normal 71 3 3 3 4" xfId="8888"/>
    <cellStyle name="Normal 71 3 3 3 4 2" xfId="25272"/>
    <cellStyle name="Normal 71 3 3 3 5" xfId="19819"/>
    <cellStyle name="Normal 71 3 3 4" xfId="7067"/>
    <cellStyle name="Normal 71 3 3 4 2" xfId="23451"/>
    <cellStyle name="Normal 71 3 3 5" xfId="10706"/>
    <cellStyle name="Normal 71 3 3 5 2" xfId="27088"/>
    <cellStyle name="Normal 71 3 3 6" xfId="14347"/>
    <cellStyle name="Normal 71 3 3 6 2" xfId="30725"/>
    <cellStyle name="Normal 71 3 3 7" xfId="5227"/>
    <cellStyle name="Normal 71 3 3 7 2" xfId="21636"/>
    <cellStyle name="Normal 71 3 3 8" xfId="17998"/>
    <cellStyle name="Normal 71 3 3 9" xfId="34365"/>
    <cellStyle name="Normal 71 3 4" xfId="1812"/>
    <cellStyle name="Normal 71 3 4 2" xfId="3635"/>
    <cellStyle name="Normal 71 3 4 2 2" xfId="12790"/>
    <cellStyle name="Normal 71 3 4 2 2 2" xfId="29172"/>
    <cellStyle name="Normal 71 3 4 2 3" xfId="16431"/>
    <cellStyle name="Normal 71 3 4 2 3 2" xfId="32809"/>
    <cellStyle name="Normal 71 3 4 2 4" xfId="9151"/>
    <cellStyle name="Normal 71 3 4 2 4 2" xfId="25535"/>
    <cellStyle name="Normal 71 3 4 2 5" xfId="20082"/>
    <cellStyle name="Normal 71 3 4 3" xfId="7330"/>
    <cellStyle name="Normal 71 3 4 3 2" xfId="23714"/>
    <cellStyle name="Normal 71 3 4 4" xfId="10969"/>
    <cellStyle name="Normal 71 3 4 4 2" xfId="27351"/>
    <cellStyle name="Normal 71 3 4 5" xfId="14610"/>
    <cellStyle name="Normal 71 3 4 5 2" xfId="30988"/>
    <cellStyle name="Normal 71 3 4 6" xfId="5490"/>
    <cellStyle name="Normal 71 3 4 6 2" xfId="21899"/>
    <cellStyle name="Normal 71 3 4 7" xfId="18261"/>
    <cellStyle name="Normal 71 3 4 8" xfId="34628"/>
    <cellStyle name="Normal 71 3 5" xfId="2761"/>
    <cellStyle name="Normal 71 3 5 2" xfId="11918"/>
    <cellStyle name="Normal 71 3 5 2 2" xfId="28300"/>
    <cellStyle name="Normal 71 3 5 3" xfId="15559"/>
    <cellStyle name="Normal 71 3 5 3 2" xfId="31937"/>
    <cellStyle name="Normal 71 3 5 4" xfId="8279"/>
    <cellStyle name="Normal 71 3 5 4 2" xfId="24663"/>
    <cellStyle name="Normal 71 3 5 5" xfId="19210"/>
    <cellStyle name="Normal 71 3 6" xfId="6422"/>
    <cellStyle name="Normal 71 3 6 2" xfId="22806"/>
    <cellStyle name="Normal 71 3 7" xfId="10061"/>
    <cellStyle name="Normal 71 3 7 2" xfId="26443"/>
    <cellStyle name="Normal 71 3 8" xfId="13702"/>
    <cellStyle name="Normal 71 3 8 2" xfId="30080"/>
    <cellStyle name="Normal 71 3 9" xfId="4582"/>
    <cellStyle name="Normal 71 3 9 2" xfId="20991"/>
    <cellStyle name="Normal 71 4" xfId="1228"/>
    <cellStyle name="Normal 71 4 2" xfId="2142"/>
    <cellStyle name="Normal 71 4 2 2" xfId="3965"/>
    <cellStyle name="Normal 71 4 2 2 2" xfId="13120"/>
    <cellStyle name="Normal 71 4 2 2 2 2" xfId="29502"/>
    <cellStyle name="Normal 71 4 2 2 3" xfId="16761"/>
    <cellStyle name="Normal 71 4 2 2 3 2" xfId="33139"/>
    <cellStyle name="Normal 71 4 2 2 4" xfId="9481"/>
    <cellStyle name="Normal 71 4 2 2 4 2" xfId="25865"/>
    <cellStyle name="Normal 71 4 2 2 5" xfId="20412"/>
    <cellStyle name="Normal 71 4 2 3" xfId="7660"/>
    <cellStyle name="Normal 71 4 2 3 2" xfId="24044"/>
    <cellStyle name="Normal 71 4 2 4" xfId="11299"/>
    <cellStyle name="Normal 71 4 2 4 2" xfId="27681"/>
    <cellStyle name="Normal 71 4 2 5" xfId="14940"/>
    <cellStyle name="Normal 71 4 2 5 2" xfId="31318"/>
    <cellStyle name="Normal 71 4 2 6" xfId="5820"/>
    <cellStyle name="Normal 71 4 2 6 2" xfId="22229"/>
    <cellStyle name="Normal 71 4 2 7" xfId="18591"/>
    <cellStyle name="Normal 71 4 2 8" xfId="34958"/>
    <cellStyle name="Normal 71 4 3" xfId="3057"/>
    <cellStyle name="Normal 71 4 3 2" xfId="12212"/>
    <cellStyle name="Normal 71 4 3 2 2" xfId="28594"/>
    <cellStyle name="Normal 71 4 3 3" xfId="15853"/>
    <cellStyle name="Normal 71 4 3 3 2" xfId="32231"/>
    <cellStyle name="Normal 71 4 3 4" xfId="8573"/>
    <cellStyle name="Normal 71 4 3 4 2" xfId="24957"/>
    <cellStyle name="Normal 71 4 3 5" xfId="19504"/>
    <cellStyle name="Normal 71 4 4" xfId="6752"/>
    <cellStyle name="Normal 71 4 4 2" xfId="23136"/>
    <cellStyle name="Normal 71 4 5" xfId="10391"/>
    <cellStyle name="Normal 71 4 5 2" xfId="26773"/>
    <cellStyle name="Normal 71 4 6" xfId="14032"/>
    <cellStyle name="Normal 71 4 6 2" xfId="30410"/>
    <cellStyle name="Normal 71 4 7" xfId="4912"/>
    <cellStyle name="Normal 71 4 7 2" xfId="21321"/>
    <cellStyle name="Normal 71 4 8" xfId="17683"/>
    <cellStyle name="Normal 71 4 9" xfId="34050"/>
    <cellStyle name="Normal 71 5" xfId="1540"/>
    <cellStyle name="Normal 71 5 2" xfId="2454"/>
    <cellStyle name="Normal 71 5 2 2" xfId="4277"/>
    <cellStyle name="Normal 71 5 2 2 2" xfId="13432"/>
    <cellStyle name="Normal 71 5 2 2 2 2" xfId="29814"/>
    <cellStyle name="Normal 71 5 2 2 3" xfId="17073"/>
    <cellStyle name="Normal 71 5 2 2 3 2" xfId="33451"/>
    <cellStyle name="Normal 71 5 2 2 4" xfId="9793"/>
    <cellStyle name="Normal 71 5 2 2 4 2" xfId="26177"/>
    <cellStyle name="Normal 71 5 2 2 5" xfId="20724"/>
    <cellStyle name="Normal 71 5 2 3" xfId="7972"/>
    <cellStyle name="Normal 71 5 2 3 2" xfId="24356"/>
    <cellStyle name="Normal 71 5 2 4" xfId="11611"/>
    <cellStyle name="Normal 71 5 2 4 2" xfId="27993"/>
    <cellStyle name="Normal 71 5 2 5" xfId="15252"/>
    <cellStyle name="Normal 71 5 2 5 2" xfId="31630"/>
    <cellStyle name="Normal 71 5 2 6" xfId="6132"/>
    <cellStyle name="Normal 71 5 2 6 2" xfId="22541"/>
    <cellStyle name="Normal 71 5 2 7" xfId="18903"/>
    <cellStyle name="Normal 71 5 2 8" xfId="35270"/>
    <cellStyle name="Normal 71 5 3" xfId="3369"/>
    <cellStyle name="Normal 71 5 3 2" xfId="12524"/>
    <cellStyle name="Normal 71 5 3 2 2" xfId="28906"/>
    <cellStyle name="Normal 71 5 3 3" xfId="16165"/>
    <cellStyle name="Normal 71 5 3 3 2" xfId="32543"/>
    <cellStyle name="Normal 71 5 3 4" xfId="8885"/>
    <cellStyle name="Normal 71 5 3 4 2" xfId="25269"/>
    <cellStyle name="Normal 71 5 3 5" xfId="19816"/>
    <cellStyle name="Normal 71 5 4" xfId="7064"/>
    <cellStyle name="Normal 71 5 4 2" xfId="23448"/>
    <cellStyle name="Normal 71 5 5" xfId="10703"/>
    <cellStyle name="Normal 71 5 5 2" xfId="27085"/>
    <cellStyle name="Normal 71 5 6" xfId="14344"/>
    <cellStyle name="Normal 71 5 6 2" xfId="30722"/>
    <cellStyle name="Normal 71 5 7" xfId="5224"/>
    <cellStyle name="Normal 71 5 7 2" xfId="21633"/>
    <cellStyle name="Normal 71 5 8" xfId="17995"/>
    <cellStyle name="Normal 71 5 9" xfId="34362"/>
    <cellStyle name="Normal 71 6" xfId="1665"/>
    <cellStyle name="Normal 71 6 2" xfId="3489"/>
    <cellStyle name="Normal 71 6 2 2" xfId="12644"/>
    <cellStyle name="Normal 71 6 2 2 2" xfId="29026"/>
    <cellStyle name="Normal 71 6 2 3" xfId="16285"/>
    <cellStyle name="Normal 71 6 2 3 2" xfId="32663"/>
    <cellStyle name="Normal 71 6 2 4" xfId="9005"/>
    <cellStyle name="Normal 71 6 2 4 2" xfId="25389"/>
    <cellStyle name="Normal 71 6 2 5" xfId="19936"/>
    <cellStyle name="Normal 71 6 3" xfId="7184"/>
    <cellStyle name="Normal 71 6 3 2" xfId="23568"/>
    <cellStyle name="Normal 71 6 4" xfId="10823"/>
    <cellStyle name="Normal 71 6 4 2" xfId="27205"/>
    <cellStyle name="Normal 71 6 5" xfId="14464"/>
    <cellStyle name="Normal 71 6 5 2" xfId="30842"/>
    <cellStyle name="Normal 71 6 6" xfId="5344"/>
    <cellStyle name="Normal 71 6 6 2" xfId="21753"/>
    <cellStyle name="Normal 71 6 7" xfId="18115"/>
    <cellStyle name="Normal 71 6 8" xfId="34482"/>
    <cellStyle name="Normal 71 7" xfId="2758"/>
    <cellStyle name="Normal 71 7 2" xfId="11915"/>
    <cellStyle name="Normal 71 7 2 2" xfId="28297"/>
    <cellStyle name="Normal 71 7 3" xfId="15556"/>
    <cellStyle name="Normal 71 7 3 2" xfId="31934"/>
    <cellStyle name="Normal 71 7 4" xfId="8276"/>
    <cellStyle name="Normal 71 7 4 2" xfId="24660"/>
    <cellStyle name="Normal 71 7 5" xfId="19207"/>
    <cellStyle name="Normal 71 8" xfId="6276"/>
    <cellStyle name="Normal 71 8 2" xfId="22660"/>
    <cellStyle name="Normal 71 9" xfId="9915"/>
    <cellStyle name="Normal 71 9 2" xfId="26297"/>
    <cellStyle name="Normal 72" xfId="536"/>
    <cellStyle name="Normal 72 10" xfId="13555"/>
    <cellStyle name="Normal 72 10 2" xfId="29935"/>
    <cellStyle name="Normal 72 11" xfId="4434"/>
    <cellStyle name="Normal 72 11 2" xfId="20846"/>
    <cellStyle name="Normal 72 12" xfId="17205"/>
    <cellStyle name="Normal 72 13" xfId="33757"/>
    <cellStyle name="Normal 72 2" xfId="812"/>
    <cellStyle name="Normal 72 2 10" xfId="4511"/>
    <cellStyle name="Normal 72 2 10 2" xfId="20920"/>
    <cellStyle name="Normal 72 2 11" xfId="17282"/>
    <cellStyle name="Normal 72 2 12" xfId="33758"/>
    <cellStyle name="Normal 72 2 2" xfId="971"/>
    <cellStyle name="Normal 72 2 2 10" xfId="17429"/>
    <cellStyle name="Normal 72 2 2 11" xfId="33759"/>
    <cellStyle name="Normal 72 2 2 2" xfId="1234"/>
    <cellStyle name="Normal 72 2 2 2 2" xfId="2148"/>
    <cellStyle name="Normal 72 2 2 2 2 2" xfId="3971"/>
    <cellStyle name="Normal 72 2 2 2 2 2 2" xfId="13126"/>
    <cellStyle name="Normal 72 2 2 2 2 2 2 2" xfId="29508"/>
    <cellStyle name="Normal 72 2 2 2 2 2 3" xfId="16767"/>
    <cellStyle name="Normal 72 2 2 2 2 2 3 2" xfId="33145"/>
    <cellStyle name="Normal 72 2 2 2 2 2 4" xfId="9487"/>
    <cellStyle name="Normal 72 2 2 2 2 2 4 2" xfId="25871"/>
    <cellStyle name="Normal 72 2 2 2 2 2 5" xfId="20418"/>
    <cellStyle name="Normal 72 2 2 2 2 3" xfId="7666"/>
    <cellStyle name="Normal 72 2 2 2 2 3 2" xfId="24050"/>
    <cellStyle name="Normal 72 2 2 2 2 4" xfId="11305"/>
    <cellStyle name="Normal 72 2 2 2 2 4 2" xfId="27687"/>
    <cellStyle name="Normal 72 2 2 2 2 5" xfId="14946"/>
    <cellStyle name="Normal 72 2 2 2 2 5 2" xfId="31324"/>
    <cellStyle name="Normal 72 2 2 2 2 6" xfId="5826"/>
    <cellStyle name="Normal 72 2 2 2 2 6 2" xfId="22235"/>
    <cellStyle name="Normal 72 2 2 2 2 7" xfId="18597"/>
    <cellStyle name="Normal 72 2 2 2 2 8" xfId="34964"/>
    <cellStyle name="Normal 72 2 2 2 3" xfId="3063"/>
    <cellStyle name="Normal 72 2 2 2 3 2" xfId="12218"/>
    <cellStyle name="Normal 72 2 2 2 3 2 2" xfId="28600"/>
    <cellStyle name="Normal 72 2 2 2 3 3" xfId="15859"/>
    <cellStyle name="Normal 72 2 2 2 3 3 2" xfId="32237"/>
    <cellStyle name="Normal 72 2 2 2 3 4" xfId="8579"/>
    <cellStyle name="Normal 72 2 2 2 3 4 2" xfId="24963"/>
    <cellStyle name="Normal 72 2 2 2 3 5" xfId="19510"/>
    <cellStyle name="Normal 72 2 2 2 4" xfId="6758"/>
    <cellStyle name="Normal 72 2 2 2 4 2" xfId="23142"/>
    <cellStyle name="Normal 72 2 2 2 5" xfId="10397"/>
    <cellStyle name="Normal 72 2 2 2 5 2" xfId="26779"/>
    <cellStyle name="Normal 72 2 2 2 6" xfId="14038"/>
    <cellStyle name="Normal 72 2 2 2 6 2" xfId="30416"/>
    <cellStyle name="Normal 72 2 2 2 7" xfId="4918"/>
    <cellStyle name="Normal 72 2 2 2 7 2" xfId="21327"/>
    <cellStyle name="Normal 72 2 2 2 8" xfId="17689"/>
    <cellStyle name="Normal 72 2 2 2 9" xfId="34056"/>
    <cellStyle name="Normal 72 2 2 3" xfId="1546"/>
    <cellStyle name="Normal 72 2 2 3 2" xfId="2460"/>
    <cellStyle name="Normal 72 2 2 3 2 2" xfId="4283"/>
    <cellStyle name="Normal 72 2 2 3 2 2 2" xfId="13438"/>
    <cellStyle name="Normal 72 2 2 3 2 2 2 2" xfId="29820"/>
    <cellStyle name="Normal 72 2 2 3 2 2 3" xfId="17079"/>
    <cellStyle name="Normal 72 2 2 3 2 2 3 2" xfId="33457"/>
    <cellStyle name="Normal 72 2 2 3 2 2 4" xfId="9799"/>
    <cellStyle name="Normal 72 2 2 3 2 2 4 2" xfId="26183"/>
    <cellStyle name="Normal 72 2 2 3 2 2 5" xfId="20730"/>
    <cellStyle name="Normal 72 2 2 3 2 3" xfId="7978"/>
    <cellStyle name="Normal 72 2 2 3 2 3 2" xfId="24362"/>
    <cellStyle name="Normal 72 2 2 3 2 4" xfId="11617"/>
    <cellStyle name="Normal 72 2 2 3 2 4 2" xfId="27999"/>
    <cellStyle name="Normal 72 2 2 3 2 5" xfId="15258"/>
    <cellStyle name="Normal 72 2 2 3 2 5 2" xfId="31636"/>
    <cellStyle name="Normal 72 2 2 3 2 6" xfId="6138"/>
    <cellStyle name="Normal 72 2 2 3 2 6 2" xfId="22547"/>
    <cellStyle name="Normal 72 2 2 3 2 7" xfId="18909"/>
    <cellStyle name="Normal 72 2 2 3 2 8" xfId="35276"/>
    <cellStyle name="Normal 72 2 2 3 3" xfId="3375"/>
    <cellStyle name="Normal 72 2 2 3 3 2" xfId="12530"/>
    <cellStyle name="Normal 72 2 2 3 3 2 2" xfId="28912"/>
    <cellStyle name="Normal 72 2 2 3 3 3" xfId="16171"/>
    <cellStyle name="Normal 72 2 2 3 3 3 2" xfId="32549"/>
    <cellStyle name="Normal 72 2 2 3 3 4" xfId="8891"/>
    <cellStyle name="Normal 72 2 2 3 3 4 2" xfId="25275"/>
    <cellStyle name="Normal 72 2 2 3 3 5" xfId="19822"/>
    <cellStyle name="Normal 72 2 2 3 4" xfId="7070"/>
    <cellStyle name="Normal 72 2 2 3 4 2" xfId="23454"/>
    <cellStyle name="Normal 72 2 2 3 5" xfId="10709"/>
    <cellStyle name="Normal 72 2 2 3 5 2" xfId="27091"/>
    <cellStyle name="Normal 72 2 2 3 6" xfId="14350"/>
    <cellStyle name="Normal 72 2 2 3 6 2" xfId="30728"/>
    <cellStyle name="Normal 72 2 2 3 7" xfId="5230"/>
    <cellStyle name="Normal 72 2 2 3 7 2" xfId="21639"/>
    <cellStyle name="Normal 72 2 2 3 8" xfId="18001"/>
    <cellStyle name="Normal 72 2 2 3 9" xfId="34368"/>
    <cellStyle name="Normal 72 2 2 4" xfId="1888"/>
    <cellStyle name="Normal 72 2 2 4 2" xfId="3711"/>
    <cellStyle name="Normal 72 2 2 4 2 2" xfId="12866"/>
    <cellStyle name="Normal 72 2 2 4 2 2 2" xfId="29248"/>
    <cellStyle name="Normal 72 2 2 4 2 3" xfId="16507"/>
    <cellStyle name="Normal 72 2 2 4 2 3 2" xfId="32885"/>
    <cellStyle name="Normal 72 2 2 4 2 4" xfId="9227"/>
    <cellStyle name="Normal 72 2 2 4 2 4 2" xfId="25611"/>
    <cellStyle name="Normal 72 2 2 4 2 5" xfId="20158"/>
    <cellStyle name="Normal 72 2 2 4 3" xfId="7406"/>
    <cellStyle name="Normal 72 2 2 4 3 2" xfId="23790"/>
    <cellStyle name="Normal 72 2 2 4 4" xfId="11045"/>
    <cellStyle name="Normal 72 2 2 4 4 2" xfId="27427"/>
    <cellStyle name="Normal 72 2 2 4 5" xfId="14686"/>
    <cellStyle name="Normal 72 2 2 4 5 2" xfId="31064"/>
    <cellStyle name="Normal 72 2 2 4 6" xfId="5566"/>
    <cellStyle name="Normal 72 2 2 4 6 2" xfId="21975"/>
    <cellStyle name="Normal 72 2 2 4 7" xfId="18337"/>
    <cellStyle name="Normal 72 2 2 4 8" xfId="34704"/>
    <cellStyle name="Normal 72 2 2 5" xfId="2764"/>
    <cellStyle name="Normal 72 2 2 5 2" xfId="11921"/>
    <cellStyle name="Normal 72 2 2 5 2 2" xfId="28303"/>
    <cellStyle name="Normal 72 2 2 5 3" xfId="15562"/>
    <cellStyle name="Normal 72 2 2 5 3 2" xfId="31940"/>
    <cellStyle name="Normal 72 2 2 5 4" xfId="8282"/>
    <cellStyle name="Normal 72 2 2 5 4 2" xfId="24666"/>
    <cellStyle name="Normal 72 2 2 5 5" xfId="19213"/>
    <cellStyle name="Normal 72 2 2 6" xfId="6498"/>
    <cellStyle name="Normal 72 2 2 6 2" xfId="22882"/>
    <cellStyle name="Normal 72 2 2 7" xfId="10137"/>
    <cellStyle name="Normal 72 2 2 7 2" xfId="26519"/>
    <cellStyle name="Normal 72 2 2 8" xfId="13778"/>
    <cellStyle name="Normal 72 2 2 8 2" xfId="30156"/>
    <cellStyle name="Normal 72 2 2 9" xfId="4658"/>
    <cellStyle name="Normal 72 2 2 9 2" xfId="21067"/>
    <cellStyle name="Normal 72 2 3" xfId="1233"/>
    <cellStyle name="Normal 72 2 3 2" xfId="2147"/>
    <cellStyle name="Normal 72 2 3 2 2" xfId="3970"/>
    <cellStyle name="Normal 72 2 3 2 2 2" xfId="13125"/>
    <cellStyle name="Normal 72 2 3 2 2 2 2" xfId="29507"/>
    <cellStyle name="Normal 72 2 3 2 2 3" xfId="16766"/>
    <cellStyle name="Normal 72 2 3 2 2 3 2" xfId="33144"/>
    <cellStyle name="Normal 72 2 3 2 2 4" xfId="9486"/>
    <cellStyle name="Normal 72 2 3 2 2 4 2" xfId="25870"/>
    <cellStyle name="Normal 72 2 3 2 2 5" xfId="20417"/>
    <cellStyle name="Normal 72 2 3 2 3" xfId="7665"/>
    <cellStyle name="Normal 72 2 3 2 3 2" xfId="24049"/>
    <cellStyle name="Normal 72 2 3 2 4" xfId="11304"/>
    <cellStyle name="Normal 72 2 3 2 4 2" xfId="27686"/>
    <cellStyle name="Normal 72 2 3 2 5" xfId="14945"/>
    <cellStyle name="Normal 72 2 3 2 5 2" xfId="31323"/>
    <cellStyle name="Normal 72 2 3 2 6" xfId="5825"/>
    <cellStyle name="Normal 72 2 3 2 6 2" xfId="22234"/>
    <cellStyle name="Normal 72 2 3 2 7" xfId="18596"/>
    <cellStyle name="Normal 72 2 3 2 8" xfId="34963"/>
    <cellStyle name="Normal 72 2 3 3" xfId="3062"/>
    <cellStyle name="Normal 72 2 3 3 2" xfId="12217"/>
    <cellStyle name="Normal 72 2 3 3 2 2" xfId="28599"/>
    <cellStyle name="Normal 72 2 3 3 3" xfId="15858"/>
    <cellStyle name="Normal 72 2 3 3 3 2" xfId="32236"/>
    <cellStyle name="Normal 72 2 3 3 4" xfId="8578"/>
    <cellStyle name="Normal 72 2 3 3 4 2" xfId="24962"/>
    <cellStyle name="Normal 72 2 3 3 5" xfId="19509"/>
    <cellStyle name="Normal 72 2 3 4" xfId="6757"/>
    <cellStyle name="Normal 72 2 3 4 2" xfId="23141"/>
    <cellStyle name="Normal 72 2 3 5" xfId="10396"/>
    <cellStyle name="Normal 72 2 3 5 2" xfId="26778"/>
    <cellStyle name="Normal 72 2 3 6" xfId="14037"/>
    <cellStyle name="Normal 72 2 3 6 2" xfId="30415"/>
    <cellStyle name="Normal 72 2 3 7" xfId="4917"/>
    <cellStyle name="Normal 72 2 3 7 2" xfId="21326"/>
    <cellStyle name="Normal 72 2 3 8" xfId="17688"/>
    <cellStyle name="Normal 72 2 3 9" xfId="34055"/>
    <cellStyle name="Normal 72 2 4" xfId="1545"/>
    <cellStyle name="Normal 72 2 4 2" xfId="2459"/>
    <cellStyle name="Normal 72 2 4 2 2" xfId="4282"/>
    <cellStyle name="Normal 72 2 4 2 2 2" xfId="13437"/>
    <cellStyle name="Normal 72 2 4 2 2 2 2" xfId="29819"/>
    <cellStyle name="Normal 72 2 4 2 2 3" xfId="17078"/>
    <cellStyle name="Normal 72 2 4 2 2 3 2" xfId="33456"/>
    <cellStyle name="Normal 72 2 4 2 2 4" xfId="9798"/>
    <cellStyle name="Normal 72 2 4 2 2 4 2" xfId="26182"/>
    <cellStyle name="Normal 72 2 4 2 2 5" xfId="20729"/>
    <cellStyle name="Normal 72 2 4 2 3" xfId="7977"/>
    <cellStyle name="Normal 72 2 4 2 3 2" xfId="24361"/>
    <cellStyle name="Normal 72 2 4 2 4" xfId="11616"/>
    <cellStyle name="Normal 72 2 4 2 4 2" xfId="27998"/>
    <cellStyle name="Normal 72 2 4 2 5" xfId="15257"/>
    <cellStyle name="Normal 72 2 4 2 5 2" xfId="31635"/>
    <cellStyle name="Normal 72 2 4 2 6" xfId="6137"/>
    <cellStyle name="Normal 72 2 4 2 6 2" xfId="22546"/>
    <cellStyle name="Normal 72 2 4 2 7" xfId="18908"/>
    <cellStyle name="Normal 72 2 4 2 8" xfId="35275"/>
    <cellStyle name="Normal 72 2 4 3" xfId="3374"/>
    <cellStyle name="Normal 72 2 4 3 2" xfId="12529"/>
    <cellStyle name="Normal 72 2 4 3 2 2" xfId="28911"/>
    <cellStyle name="Normal 72 2 4 3 3" xfId="16170"/>
    <cellStyle name="Normal 72 2 4 3 3 2" xfId="32548"/>
    <cellStyle name="Normal 72 2 4 3 4" xfId="8890"/>
    <cellStyle name="Normal 72 2 4 3 4 2" xfId="25274"/>
    <cellStyle name="Normal 72 2 4 3 5" xfId="19821"/>
    <cellStyle name="Normal 72 2 4 4" xfId="7069"/>
    <cellStyle name="Normal 72 2 4 4 2" xfId="23453"/>
    <cellStyle name="Normal 72 2 4 5" xfId="10708"/>
    <cellStyle name="Normal 72 2 4 5 2" xfId="27090"/>
    <cellStyle name="Normal 72 2 4 6" xfId="14349"/>
    <cellStyle name="Normal 72 2 4 6 2" xfId="30727"/>
    <cellStyle name="Normal 72 2 4 7" xfId="5229"/>
    <cellStyle name="Normal 72 2 4 7 2" xfId="21638"/>
    <cellStyle name="Normal 72 2 4 8" xfId="18000"/>
    <cellStyle name="Normal 72 2 4 9" xfId="34367"/>
    <cellStyle name="Normal 72 2 5" xfId="1741"/>
    <cellStyle name="Normal 72 2 5 2" xfId="3564"/>
    <cellStyle name="Normal 72 2 5 2 2" xfId="12719"/>
    <cellStyle name="Normal 72 2 5 2 2 2" xfId="29101"/>
    <cellStyle name="Normal 72 2 5 2 3" xfId="16360"/>
    <cellStyle name="Normal 72 2 5 2 3 2" xfId="32738"/>
    <cellStyle name="Normal 72 2 5 2 4" xfId="9080"/>
    <cellStyle name="Normal 72 2 5 2 4 2" xfId="25464"/>
    <cellStyle name="Normal 72 2 5 2 5" xfId="20011"/>
    <cellStyle name="Normal 72 2 5 3" xfId="7259"/>
    <cellStyle name="Normal 72 2 5 3 2" xfId="23643"/>
    <cellStyle name="Normal 72 2 5 4" xfId="10898"/>
    <cellStyle name="Normal 72 2 5 4 2" xfId="27280"/>
    <cellStyle name="Normal 72 2 5 5" xfId="14539"/>
    <cellStyle name="Normal 72 2 5 5 2" xfId="30917"/>
    <cellStyle name="Normal 72 2 5 6" xfId="5419"/>
    <cellStyle name="Normal 72 2 5 6 2" xfId="21828"/>
    <cellStyle name="Normal 72 2 5 7" xfId="18190"/>
    <cellStyle name="Normal 72 2 5 8" xfId="34557"/>
    <cellStyle name="Normal 72 2 6" xfId="2763"/>
    <cellStyle name="Normal 72 2 6 2" xfId="11920"/>
    <cellStyle name="Normal 72 2 6 2 2" xfId="28302"/>
    <cellStyle name="Normal 72 2 6 3" xfId="15561"/>
    <cellStyle name="Normal 72 2 6 3 2" xfId="31939"/>
    <cellStyle name="Normal 72 2 6 4" xfId="8281"/>
    <cellStyle name="Normal 72 2 6 4 2" xfId="24665"/>
    <cellStyle name="Normal 72 2 6 5" xfId="19212"/>
    <cellStyle name="Normal 72 2 7" xfId="6351"/>
    <cellStyle name="Normal 72 2 7 2" xfId="22735"/>
    <cellStyle name="Normal 72 2 8" xfId="9990"/>
    <cellStyle name="Normal 72 2 8 2" xfId="26372"/>
    <cellStyle name="Normal 72 2 9" xfId="13631"/>
    <cellStyle name="Normal 72 2 9 2" xfId="30009"/>
    <cellStyle name="Normal 72 3" xfId="895"/>
    <cellStyle name="Normal 72 3 10" xfId="17354"/>
    <cellStyle name="Normal 72 3 11" xfId="33760"/>
    <cellStyle name="Normal 72 3 2" xfId="1235"/>
    <cellStyle name="Normal 72 3 2 2" xfId="2149"/>
    <cellStyle name="Normal 72 3 2 2 2" xfId="3972"/>
    <cellStyle name="Normal 72 3 2 2 2 2" xfId="13127"/>
    <cellStyle name="Normal 72 3 2 2 2 2 2" xfId="29509"/>
    <cellStyle name="Normal 72 3 2 2 2 3" xfId="16768"/>
    <cellStyle name="Normal 72 3 2 2 2 3 2" xfId="33146"/>
    <cellStyle name="Normal 72 3 2 2 2 4" xfId="9488"/>
    <cellStyle name="Normal 72 3 2 2 2 4 2" xfId="25872"/>
    <cellStyle name="Normal 72 3 2 2 2 5" xfId="20419"/>
    <cellStyle name="Normal 72 3 2 2 3" xfId="7667"/>
    <cellStyle name="Normal 72 3 2 2 3 2" xfId="24051"/>
    <cellStyle name="Normal 72 3 2 2 4" xfId="11306"/>
    <cellStyle name="Normal 72 3 2 2 4 2" xfId="27688"/>
    <cellStyle name="Normal 72 3 2 2 5" xfId="14947"/>
    <cellStyle name="Normal 72 3 2 2 5 2" xfId="31325"/>
    <cellStyle name="Normal 72 3 2 2 6" xfId="5827"/>
    <cellStyle name="Normal 72 3 2 2 6 2" xfId="22236"/>
    <cellStyle name="Normal 72 3 2 2 7" xfId="18598"/>
    <cellStyle name="Normal 72 3 2 2 8" xfId="34965"/>
    <cellStyle name="Normal 72 3 2 3" xfId="3064"/>
    <cellStyle name="Normal 72 3 2 3 2" xfId="12219"/>
    <cellStyle name="Normal 72 3 2 3 2 2" xfId="28601"/>
    <cellStyle name="Normal 72 3 2 3 3" xfId="15860"/>
    <cellStyle name="Normal 72 3 2 3 3 2" xfId="32238"/>
    <cellStyle name="Normal 72 3 2 3 4" xfId="8580"/>
    <cellStyle name="Normal 72 3 2 3 4 2" xfId="24964"/>
    <cellStyle name="Normal 72 3 2 3 5" xfId="19511"/>
    <cellStyle name="Normal 72 3 2 4" xfId="6759"/>
    <cellStyle name="Normal 72 3 2 4 2" xfId="23143"/>
    <cellStyle name="Normal 72 3 2 5" xfId="10398"/>
    <cellStyle name="Normal 72 3 2 5 2" xfId="26780"/>
    <cellStyle name="Normal 72 3 2 6" xfId="14039"/>
    <cellStyle name="Normal 72 3 2 6 2" xfId="30417"/>
    <cellStyle name="Normal 72 3 2 7" xfId="4919"/>
    <cellStyle name="Normal 72 3 2 7 2" xfId="21328"/>
    <cellStyle name="Normal 72 3 2 8" xfId="17690"/>
    <cellStyle name="Normal 72 3 2 9" xfId="34057"/>
    <cellStyle name="Normal 72 3 3" xfId="1547"/>
    <cellStyle name="Normal 72 3 3 2" xfId="2461"/>
    <cellStyle name="Normal 72 3 3 2 2" xfId="4284"/>
    <cellStyle name="Normal 72 3 3 2 2 2" xfId="13439"/>
    <cellStyle name="Normal 72 3 3 2 2 2 2" xfId="29821"/>
    <cellStyle name="Normal 72 3 3 2 2 3" xfId="17080"/>
    <cellStyle name="Normal 72 3 3 2 2 3 2" xfId="33458"/>
    <cellStyle name="Normal 72 3 3 2 2 4" xfId="9800"/>
    <cellStyle name="Normal 72 3 3 2 2 4 2" xfId="26184"/>
    <cellStyle name="Normal 72 3 3 2 2 5" xfId="20731"/>
    <cellStyle name="Normal 72 3 3 2 3" xfId="7979"/>
    <cellStyle name="Normal 72 3 3 2 3 2" xfId="24363"/>
    <cellStyle name="Normal 72 3 3 2 4" xfId="11618"/>
    <cellStyle name="Normal 72 3 3 2 4 2" xfId="28000"/>
    <cellStyle name="Normal 72 3 3 2 5" xfId="15259"/>
    <cellStyle name="Normal 72 3 3 2 5 2" xfId="31637"/>
    <cellStyle name="Normal 72 3 3 2 6" xfId="6139"/>
    <cellStyle name="Normal 72 3 3 2 6 2" xfId="22548"/>
    <cellStyle name="Normal 72 3 3 2 7" xfId="18910"/>
    <cellStyle name="Normal 72 3 3 2 8" xfId="35277"/>
    <cellStyle name="Normal 72 3 3 3" xfId="3376"/>
    <cellStyle name="Normal 72 3 3 3 2" xfId="12531"/>
    <cellStyle name="Normal 72 3 3 3 2 2" xfId="28913"/>
    <cellStyle name="Normal 72 3 3 3 3" xfId="16172"/>
    <cellStyle name="Normal 72 3 3 3 3 2" xfId="32550"/>
    <cellStyle name="Normal 72 3 3 3 4" xfId="8892"/>
    <cellStyle name="Normal 72 3 3 3 4 2" xfId="25276"/>
    <cellStyle name="Normal 72 3 3 3 5" xfId="19823"/>
    <cellStyle name="Normal 72 3 3 4" xfId="7071"/>
    <cellStyle name="Normal 72 3 3 4 2" xfId="23455"/>
    <cellStyle name="Normal 72 3 3 5" xfId="10710"/>
    <cellStyle name="Normal 72 3 3 5 2" xfId="27092"/>
    <cellStyle name="Normal 72 3 3 6" xfId="14351"/>
    <cellStyle name="Normal 72 3 3 6 2" xfId="30729"/>
    <cellStyle name="Normal 72 3 3 7" xfId="5231"/>
    <cellStyle name="Normal 72 3 3 7 2" xfId="21640"/>
    <cellStyle name="Normal 72 3 3 8" xfId="18002"/>
    <cellStyle name="Normal 72 3 3 9" xfId="34369"/>
    <cellStyle name="Normal 72 3 4" xfId="1813"/>
    <cellStyle name="Normal 72 3 4 2" xfId="3636"/>
    <cellStyle name="Normal 72 3 4 2 2" xfId="12791"/>
    <cellStyle name="Normal 72 3 4 2 2 2" xfId="29173"/>
    <cellStyle name="Normal 72 3 4 2 3" xfId="16432"/>
    <cellStyle name="Normal 72 3 4 2 3 2" xfId="32810"/>
    <cellStyle name="Normal 72 3 4 2 4" xfId="9152"/>
    <cellStyle name="Normal 72 3 4 2 4 2" xfId="25536"/>
    <cellStyle name="Normal 72 3 4 2 5" xfId="20083"/>
    <cellStyle name="Normal 72 3 4 3" xfId="7331"/>
    <cellStyle name="Normal 72 3 4 3 2" xfId="23715"/>
    <cellStyle name="Normal 72 3 4 4" xfId="10970"/>
    <cellStyle name="Normal 72 3 4 4 2" xfId="27352"/>
    <cellStyle name="Normal 72 3 4 5" xfId="14611"/>
    <cellStyle name="Normal 72 3 4 5 2" xfId="30989"/>
    <cellStyle name="Normal 72 3 4 6" xfId="5491"/>
    <cellStyle name="Normal 72 3 4 6 2" xfId="21900"/>
    <cellStyle name="Normal 72 3 4 7" xfId="18262"/>
    <cellStyle name="Normal 72 3 4 8" xfId="34629"/>
    <cellStyle name="Normal 72 3 5" xfId="2765"/>
    <cellStyle name="Normal 72 3 5 2" xfId="11922"/>
    <cellStyle name="Normal 72 3 5 2 2" xfId="28304"/>
    <cellStyle name="Normal 72 3 5 3" xfId="15563"/>
    <cellStyle name="Normal 72 3 5 3 2" xfId="31941"/>
    <cellStyle name="Normal 72 3 5 4" xfId="8283"/>
    <cellStyle name="Normal 72 3 5 4 2" xfId="24667"/>
    <cellStyle name="Normal 72 3 5 5" xfId="19214"/>
    <cellStyle name="Normal 72 3 6" xfId="6423"/>
    <cellStyle name="Normal 72 3 6 2" xfId="22807"/>
    <cellStyle name="Normal 72 3 7" xfId="10062"/>
    <cellStyle name="Normal 72 3 7 2" xfId="26444"/>
    <cellStyle name="Normal 72 3 8" xfId="13703"/>
    <cellStyle name="Normal 72 3 8 2" xfId="30081"/>
    <cellStyle name="Normal 72 3 9" xfId="4583"/>
    <cellStyle name="Normal 72 3 9 2" xfId="20992"/>
    <cellStyle name="Normal 72 4" xfId="1232"/>
    <cellStyle name="Normal 72 4 2" xfId="2146"/>
    <cellStyle name="Normal 72 4 2 2" xfId="3969"/>
    <cellStyle name="Normal 72 4 2 2 2" xfId="13124"/>
    <cellStyle name="Normal 72 4 2 2 2 2" xfId="29506"/>
    <cellStyle name="Normal 72 4 2 2 3" xfId="16765"/>
    <cellStyle name="Normal 72 4 2 2 3 2" xfId="33143"/>
    <cellStyle name="Normal 72 4 2 2 4" xfId="9485"/>
    <cellStyle name="Normal 72 4 2 2 4 2" xfId="25869"/>
    <cellStyle name="Normal 72 4 2 2 5" xfId="20416"/>
    <cellStyle name="Normal 72 4 2 3" xfId="7664"/>
    <cellStyle name="Normal 72 4 2 3 2" xfId="24048"/>
    <cellStyle name="Normal 72 4 2 4" xfId="11303"/>
    <cellStyle name="Normal 72 4 2 4 2" xfId="27685"/>
    <cellStyle name="Normal 72 4 2 5" xfId="14944"/>
    <cellStyle name="Normal 72 4 2 5 2" xfId="31322"/>
    <cellStyle name="Normal 72 4 2 6" xfId="5824"/>
    <cellStyle name="Normal 72 4 2 6 2" xfId="22233"/>
    <cellStyle name="Normal 72 4 2 7" xfId="18595"/>
    <cellStyle name="Normal 72 4 2 8" xfId="34962"/>
    <cellStyle name="Normal 72 4 3" xfId="3061"/>
    <cellStyle name="Normal 72 4 3 2" xfId="12216"/>
    <cellStyle name="Normal 72 4 3 2 2" xfId="28598"/>
    <cellStyle name="Normal 72 4 3 3" xfId="15857"/>
    <cellStyle name="Normal 72 4 3 3 2" xfId="32235"/>
    <cellStyle name="Normal 72 4 3 4" xfId="8577"/>
    <cellStyle name="Normal 72 4 3 4 2" xfId="24961"/>
    <cellStyle name="Normal 72 4 3 5" xfId="19508"/>
    <cellStyle name="Normal 72 4 4" xfId="6756"/>
    <cellStyle name="Normal 72 4 4 2" xfId="23140"/>
    <cellStyle name="Normal 72 4 5" xfId="10395"/>
    <cellStyle name="Normal 72 4 5 2" xfId="26777"/>
    <cellStyle name="Normal 72 4 6" xfId="14036"/>
    <cellStyle name="Normal 72 4 6 2" xfId="30414"/>
    <cellStyle name="Normal 72 4 7" xfId="4916"/>
    <cellStyle name="Normal 72 4 7 2" xfId="21325"/>
    <cellStyle name="Normal 72 4 8" xfId="17687"/>
    <cellStyle name="Normal 72 4 9" xfId="34054"/>
    <cellStyle name="Normal 72 5" xfId="1544"/>
    <cellStyle name="Normal 72 5 2" xfId="2458"/>
    <cellStyle name="Normal 72 5 2 2" xfId="4281"/>
    <cellStyle name="Normal 72 5 2 2 2" xfId="13436"/>
    <cellStyle name="Normal 72 5 2 2 2 2" xfId="29818"/>
    <cellStyle name="Normal 72 5 2 2 3" xfId="17077"/>
    <cellStyle name="Normal 72 5 2 2 3 2" xfId="33455"/>
    <cellStyle name="Normal 72 5 2 2 4" xfId="9797"/>
    <cellStyle name="Normal 72 5 2 2 4 2" xfId="26181"/>
    <cellStyle name="Normal 72 5 2 2 5" xfId="20728"/>
    <cellStyle name="Normal 72 5 2 3" xfId="7976"/>
    <cellStyle name="Normal 72 5 2 3 2" xfId="24360"/>
    <cellStyle name="Normal 72 5 2 4" xfId="11615"/>
    <cellStyle name="Normal 72 5 2 4 2" xfId="27997"/>
    <cellStyle name="Normal 72 5 2 5" xfId="15256"/>
    <cellStyle name="Normal 72 5 2 5 2" xfId="31634"/>
    <cellStyle name="Normal 72 5 2 6" xfId="6136"/>
    <cellStyle name="Normal 72 5 2 6 2" xfId="22545"/>
    <cellStyle name="Normal 72 5 2 7" xfId="18907"/>
    <cellStyle name="Normal 72 5 2 8" xfId="35274"/>
    <cellStyle name="Normal 72 5 3" xfId="3373"/>
    <cellStyle name="Normal 72 5 3 2" xfId="12528"/>
    <cellStyle name="Normal 72 5 3 2 2" xfId="28910"/>
    <cellStyle name="Normal 72 5 3 3" xfId="16169"/>
    <cellStyle name="Normal 72 5 3 3 2" xfId="32547"/>
    <cellStyle name="Normal 72 5 3 4" xfId="8889"/>
    <cellStyle name="Normal 72 5 3 4 2" xfId="25273"/>
    <cellStyle name="Normal 72 5 3 5" xfId="19820"/>
    <cellStyle name="Normal 72 5 4" xfId="7068"/>
    <cellStyle name="Normal 72 5 4 2" xfId="23452"/>
    <cellStyle name="Normal 72 5 5" xfId="10707"/>
    <cellStyle name="Normal 72 5 5 2" xfId="27089"/>
    <cellStyle name="Normal 72 5 6" xfId="14348"/>
    <cellStyle name="Normal 72 5 6 2" xfId="30726"/>
    <cellStyle name="Normal 72 5 7" xfId="5228"/>
    <cellStyle name="Normal 72 5 7 2" xfId="21637"/>
    <cellStyle name="Normal 72 5 8" xfId="17999"/>
    <cellStyle name="Normal 72 5 9" xfId="34366"/>
    <cellStyle name="Normal 72 6" xfId="1666"/>
    <cellStyle name="Normal 72 6 2" xfId="3490"/>
    <cellStyle name="Normal 72 6 2 2" xfId="12645"/>
    <cellStyle name="Normal 72 6 2 2 2" xfId="29027"/>
    <cellStyle name="Normal 72 6 2 3" xfId="16286"/>
    <cellStyle name="Normal 72 6 2 3 2" xfId="32664"/>
    <cellStyle name="Normal 72 6 2 4" xfId="9006"/>
    <cellStyle name="Normal 72 6 2 4 2" xfId="25390"/>
    <cellStyle name="Normal 72 6 2 5" xfId="19937"/>
    <cellStyle name="Normal 72 6 3" xfId="7185"/>
    <cellStyle name="Normal 72 6 3 2" xfId="23569"/>
    <cellStyle name="Normal 72 6 4" xfId="10824"/>
    <cellStyle name="Normal 72 6 4 2" xfId="27206"/>
    <cellStyle name="Normal 72 6 5" xfId="14465"/>
    <cellStyle name="Normal 72 6 5 2" xfId="30843"/>
    <cellStyle name="Normal 72 6 6" xfId="5345"/>
    <cellStyle name="Normal 72 6 6 2" xfId="21754"/>
    <cellStyle name="Normal 72 6 7" xfId="18116"/>
    <cellStyle name="Normal 72 6 8" xfId="34483"/>
    <cellStyle name="Normal 72 7" xfId="2762"/>
    <cellStyle name="Normal 72 7 2" xfId="11919"/>
    <cellStyle name="Normal 72 7 2 2" xfId="28301"/>
    <cellStyle name="Normal 72 7 3" xfId="15560"/>
    <cellStyle name="Normal 72 7 3 2" xfId="31938"/>
    <cellStyle name="Normal 72 7 4" xfId="8280"/>
    <cellStyle name="Normal 72 7 4 2" xfId="24664"/>
    <cellStyle name="Normal 72 7 5" xfId="19211"/>
    <cellStyle name="Normal 72 8" xfId="6277"/>
    <cellStyle name="Normal 72 8 2" xfId="22661"/>
    <cellStyle name="Normal 72 9" xfId="9916"/>
    <cellStyle name="Normal 72 9 2" xfId="26298"/>
    <cellStyle name="Normal 73" xfId="537"/>
    <cellStyle name="Normal 73 10" xfId="13556"/>
    <cellStyle name="Normal 73 10 2" xfId="29936"/>
    <cellStyle name="Normal 73 11" xfId="4435"/>
    <cellStyle name="Normal 73 11 2" xfId="20847"/>
    <cellStyle name="Normal 73 12" xfId="17206"/>
    <cellStyle name="Normal 73 13" xfId="33761"/>
    <cellStyle name="Normal 73 2" xfId="813"/>
    <cellStyle name="Normal 73 2 10" xfId="4512"/>
    <cellStyle name="Normal 73 2 10 2" xfId="20921"/>
    <cellStyle name="Normal 73 2 11" xfId="17283"/>
    <cellStyle name="Normal 73 2 12" xfId="33762"/>
    <cellStyle name="Normal 73 2 2" xfId="972"/>
    <cellStyle name="Normal 73 2 2 10" xfId="17430"/>
    <cellStyle name="Normal 73 2 2 11" xfId="33763"/>
    <cellStyle name="Normal 73 2 2 2" xfId="1238"/>
    <cellStyle name="Normal 73 2 2 2 2" xfId="2152"/>
    <cellStyle name="Normal 73 2 2 2 2 2" xfId="3975"/>
    <cellStyle name="Normal 73 2 2 2 2 2 2" xfId="13130"/>
    <cellStyle name="Normal 73 2 2 2 2 2 2 2" xfId="29512"/>
    <cellStyle name="Normal 73 2 2 2 2 2 3" xfId="16771"/>
    <cellStyle name="Normal 73 2 2 2 2 2 3 2" xfId="33149"/>
    <cellStyle name="Normal 73 2 2 2 2 2 4" xfId="9491"/>
    <cellStyle name="Normal 73 2 2 2 2 2 4 2" xfId="25875"/>
    <cellStyle name="Normal 73 2 2 2 2 2 5" xfId="20422"/>
    <cellStyle name="Normal 73 2 2 2 2 3" xfId="7670"/>
    <cellStyle name="Normal 73 2 2 2 2 3 2" xfId="24054"/>
    <cellStyle name="Normal 73 2 2 2 2 4" xfId="11309"/>
    <cellStyle name="Normal 73 2 2 2 2 4 2" xfId="27691"/>
    <cellStyle name="Normal 73 2 2 2 2 5" xfId="14950"/>
    <cellStyle name="Normal 73 2 2 2 2 5 2" xfId="31328"/>
    <cellStyle name="Normal 73 2 2 2 2 6" xfId="5830"/>
    <cellStyle name="Normal 73 2 2 2 2 6 2" xfId="22239"/>
    <cellStyle name="Normal 73 2 2 2 2 7" xfId="18601"/>
    <cellStyle name="Normal 73 2 2 2 2 8" xfId="34968"/>
    <cellStyle name="Normal 73 2 2 2 3" xfId="3067"/>
    <cellStyle name="Normal 73 2 2 2 3 2" xfId="12222"/>
    <cellStyle name="Normal 73 2 2 2 3 2 2" xfId="28604"/>
    <cellStyle name="Normal 73 2 2 2 3 3" xfId="15863"/>
    <cellStyle name="Normal 73 2 2 2 3 3 2" xfId="32241"/>
    <cellStyle name="Normal 73 2 2 2 3 4" xfId="8583"/>
    <cellStyle name="Normal 73 2 2 2 3 4 2" xfId="24967"/>
    <cellStyle name="Normal 73 2 2 2 3 5" xfId="19514"/>
    <cellStyle name="Normal 73 2 2 2 4" xfId="6762"/>
    <cellStyle name="Normal 73 2 2 2 4 2" xfId="23146"/>
    <cellStyle name="Normal 73 2 2 2 5" xfId="10401"/>
    <cellStyle name="Normal 73 2 2 2 5 2" xfId="26783"/>
    <cellStyle name="Normal 73 2 2 2 6" xfId="14042"/>
    <cellStyle name="Normal 73 2 2 2 6 2" xfId="30420"/>
    <cellStyle name="Normal 73 2 2 2 7" xfId="4922"/>
    <cellStyle name="Normal 73 2 2 2 7 2" xfId="21331"/>
    <cellStyle name="Normal 73 2 2 2 8" xfId="17693"/>
    <cellStyle name="Normal 73 2 2 2 9" xfId="34060"/>
    <cellStyle name="Normal 73 2 2 3" xfId="1550"/>
    <cellStyle name="Normal 73 2 2 3 2" xfId="2464"/>
    <cellStyle name="Normal 73 2 2 3 2 2" xfId="4287"/>
    <cellStyle name="Normal 73 2 2 3 2 2 2" xfId="13442"/>
    <cellStyle name="Normal 73 2 2 3 2 2 2 2" xfId="29824"/>
    <cellStyle name="Normal 73 2 2 3 2 2 3" xfId="17083"/>
    <cellStyle name="Normal 73 2 2 3 2 2 3 2" xfId="33461"/>
    <cellStyle name="Normal 73 2 2 3 2 2 4" xfId="9803"/>
    <cellStyle name="Normal 73 2 2 3 2 2 4 2" xfId="26187"/>
    <cellStyle name="Normal 73 2 2 3 2 2 5" xfId="20734"/>
    <cellStyle name="Normal 73 2 2 3 2 3" xfId="7982"/>
    <cellStyle name="Normal 73 2 2 3 2 3 2" xfId="24366"/>
    <cellStyle name="Normal 73 2 2 3 2 4" xfId="11621"/>
    <cellStyle name="Normal 73 2 2 3 2 4 2" xfId="28003"/>
    <cellStyle name="Normal 73 2 2 3 2 5" xfId="15262"/>
    <cellStyle name="Normal 73 2 2 3 2 5 2" xfId="31640"/>
    <cellStyle name="Normal 73 2 2 3 2 6" xfId="6142"/>
    <cellStyle name="Normal 73 2 2 3 2 6 2" xfId="22551"/>
    <cellStyle name="Normal 73 2 2 3 2 7" xfId="18913"/>
    <cellStyle name="Normal 73 2 2 3 2 8" xfId="35280"/>
    <cellStyle name="Normal 73 2 2 3 3" xfId="3379"/>
    <cellStyle name="Normal 73 2 2 3 3 2" xfId="12534"/>
    <cellStyle name="Normal 73 2 2 3 3 2 2" xfId="28916"/>
    <cellStyle name="Normal 73 2 2 3 3 3" xfId="16175"/>
    <cellStyle name="Normal 73 2 2 3 3 3 2" xfId="32553"/>
    <cellStyle name="Normal 73 2 2 3 3 4" xfId="8895"/>
    <cellStyle name="Normal 73 2 2 3 3 4 2" xfId="25279"/>
    <cellStyle name="Normal 73 2 2 3 3 5" xfId="19826"/>
    <cellStyle name="Normal 73 2 2 3 4" xfId="7074"/>
    <cellStyle name="Normal 73 2 2 3 4 2" xfId="23458"/>
    <cellStyle name="Normal 73 2 2 3 5" xfId="10713"/>
    <cellStyle name="Normal 73 2 2 3 5 2" xfId="27095"/>
    <cellStyle name="Normal 73 2 2 3 6" xfId="14354"/>
    <cellStyle name="Normal 73 2 2 3 6 2" xfId="30732"/>
    <cellStyle name="Normal 73 2 2 3 7" xfId="5234"/>
    <cellStyle name="Normal 73 2 2 3 7 2" xfId="21643"/>
    <cellStyle name="Normal 73 2 2 3 8" xfId="18005"/>
    <cellStyle name="Normal 73 2 2 3 9" xfId="34372"/>
    <cellStyle name="Normal 73 2 2 4" xfId="1889"/>
    <cellStyle name="Normal 73 2 2 4 2" xfId="3712"/>
    <cellStyle name="Normal 73 2 2 4 2 2" xfId="12867"/>
    <cellStyle name="Normal 73 2 2 4 2 2 2" xfId="29249"/>
    <cellStyle name="Normal 73 2 2 4 2 3" xfId="16508"/>
    <cellStyle name="Normal 73 2 2 4 2 3 2" xfId="32886"/>
    <cellStyle name="Normal 73 2 2 4 2 4" xfId="9228"/>
    <cellStyle name="Normal 73 2 2 4 2 4 2" xfId="25612"/>
    <cellStyle name="Normal 73 2 2 4 2 5" xfId="20159"/>
    <cellStyle name="Normal 73 2 2 4 3" xfId="7407"/>
    <cellStyle name="Normal 73 2 2 4 3 2" xfId="23791"/>
    <cellStyle name="Normal 73 2 2 4 4" xfId="11046"/>
    <cellStyle name="Normal 73 2 2 4 4 2" xfId="27428"/>
    <cellStyle name="Normal 73 2 2 4 5" xfId="14687"/>
    <cellStyle name="Normal 73 2 2 4 5 2" xfId="31065"/>
    <cellStyle name="Normal 73 2 2 4 6" xfId="5567"/>
    <cellStyle name="Normal 73 2 2 4 6 2" xfId="21976"/>
    <cellStyle name="Normal 73 2 2 4 7" xfId="18338"/>
    <cellStyle name="Normal 73 2 2 4 8" xfId="34705"/>
    <cellStyle name="Normal 73 2 2 5" xfId="2768"/>
    <cellStyle name="Normal 73 2 2 5 2" xfId="11925"/>
    <cellStyle name="Normal 73 2 2 5 2 2" xfId="28307"/>
    <cellStyle name="Normal 73 2 2 5 3" xfId="15566"/>
    <cellStyle name="Normal 73 2 2 5 3 2" xfId="31944"/>
    <cellStyle name="Normal 73 2 2 5 4" xfId="8286"/>
    <cellStyle name="Normal 73 2 2 5 4 2" xfId="24670"/>
    <cellStyle name="Normal 73 2 2 5 5" xfId="19217"/>
    <cellStyle name="Normal 73 2 2 6" xfId="6499"/>
    <cellStyle name="Normal 73 2 2 6 2" xfId="22883"/>
    <cellStyle name="Normal 73 2 2 7" xfId="10138"/>
    <cellStyle name="Normal 73 2 2 7 2" xfId="26520"/>
    <cellStyle name="Normal 73 2 2 8" xfId="13779"/>
    <cellStyle name="Normal 73 2 2 8 2" xfId="30157"/>
    <cellStyle name="Normal 73 2 2 9" xfId="4659"/>
    <cellStyle name="Normal 73 2 2 9 2" xfId="21068"/>
    <cellStyle name="Normal 73 2 3" xfId="1237"/>
    <cellStyle name="Normal 73 2 3 2" xfId="2151"/>
    <cellStyle name="Normal 73 2 3 2 2" xfId="3974"/>
    <cellStyle name="Normal 73 2 3 2 2 2" xfId="13129"/>
    <cellStyle name="Normal 73 2 3 2 2 2 2" xfId="29511"/>
    <cellStyle name="Normal 73 2 3 2 2 3" xfId="16770"/>
    <cellStyle name="Normal 73 2 3 2 2 3 2" xfId="33148"/>
    <cellStyle name="Normal 73 2 3 2 2 4" xfId="9490"/>
    <cellStyle name="Normal 73 2 3 2 2 4 2" xfId="25874"/>
    <cellStyle name="Normal 73 2 3 2 2 5" xfId="20421"/>
    <cellStyle name="Normal 73 2 3 2 3" xfId="7669"/>
    <cellStyle name="Normal 73 2 3 2 3 2" xfId="24053"/>
    <cellStyle name="Normal 73 2 3 2 4" xfId="11308"/>
    <cellStyle name="Normal 73 2 3 2 4 2" xfId="27690"/>
    <cellStyle name="Normal 73 2 3 2 5" xfId="14949"/>
    <cellStyle name="Normal 73 2 3 2 5 2" xfId="31327"/>
    <cellStyle name="Normal 73 2 3 2 6" xfId="5829"/>
    <cellStyle name="Normal 73 2 3 2 6 2" xfId="22238"/>
    <cellStyle name="Normal 73 2 3 2 7" xfId="18600"/>
    <cellStyle name="Normal 73 2 3 2 8" xfId="34967"/>
    <cellStyle name="Normal 73 2 3 3" xfId="3066"/>
    <cellStyle name="Normal 73 2 3 3 2" xfId="12221"/>
    <cellStyle name="Normal 73 2 3 3 2 2" xfId="28603"/>
    <cellStyle name="Normal 73 2 3 3 3" xfId="15862"/>
    <cellStyle name="Normal 73 2 3 3 3 2" xfId="32240"/>
    <cellStyle name="Normal 73 2 3 3 4" xfId="8582"/>
    <cellStyle name="Normal 73 2 3 3 4 2" xfId="24966"/>
    <cellStyle name="Normal 73 2 3 3 5" xfId="19513"/>
    <cellStyle name="Normal 73 2 3 4" xfId="6761"/>
    <cellStyle name="Normal 73 2 3 4 2" xfId="23145"/>
    <cellStyle name="Normal 73 2 3 5" xfId="10400"/>
    <cellStyle name="Normal 73 2 3 5 2" xfId="26782"/>
    <cellStyle name="Normal 73 2 3 6" xfId="14041"/>
    <cellStyle name="Normal 73 2 3 6 2" xfId="30419"/>
    <cellStyle name="Normal 73 2 3 7" xfId="4921"/>
    <cellStyle name="Normal 73 2 3 7 2" xfId="21330"/>
    <cellStyle name="Normal 73 2 3 8" xfId="17692"/>
    <cellStyle name="Normal 73 2 3 9" xfId="34059"/>
    <cellStyle name="Normal 73 2 4" xfId="1549"/>
    <cellStyle name="Normal 73 2 4 2" xfId="2463"/>
    <cellStyle name="Normal 73 2 4 2 2" xfId="4286"/>
    <cellStyle name="Normal 73 2 4 2 2 2" xfId="13441"/>
    <cellStyle name="Normal 73 2 4 2 2 2 2" xfId="29823"/>
    <cellStyle name="Normal 73 2 4 2 2 3" xfId="17082"/>
    <cellStyle name="Normal 73 2 4 2 2 3 2" xfId="33460"/>
    <cellStyle name="Normal 73 2 4 2 2 4" xfId="9802"/>
    <cellStyle name="Normal 73 2 4 2 2 4 2" xfId="26186"/>
    <cellStyle name="Normal 73 2 4 2 2 5" xfId="20733"/>
    <cellStyle name="Normal 73 2 4 2 3" xfId="7981"/>
    <cellStyle name="Normal 73 2 4 2 3 2" xfId="24365"/>
    <cellStyle name="Normal 73 2 4 2 4" xfId="11620"/>
    <cellStyle name="Normal 73 2 4 2 4 2" xfId="28002"/>
    <cellStyle name="Normal 73 2 4 2 5" xfId="15261"/>
    <cellStyle name="Normal 73 2 4 2 5 2" xfId="31639"/>
    <cellStyle name="Normal 73 2 4 2 6" xfId="6141"/>
    <cellStyle name="Normal 73 2 4 2 6 2" xfId="22550"/>
    <cellStyle name="Normal 73 2 4 2 7" xfId="18912"/>
    <cellStyle name="Normal 73 2 4 2 8" xfId="35279"/>
    <cellStyle name="Normal 73 2 4 3" xfId="3378"/>
    <cellStyle name="Normal 73 2 4 3 2" xfId="12533"/>
    <cellStyle name="Normal 73 2 4 3 2 2" xfId="28915"/>
    <cellStyle name="Normal 73 2 4 3 3" xfId="16174"/>
    <cellStyle name="Normal 73 2 4 3 3 2" xfId="32552"/>
    <cellStyle name="Normal 73 2 4 3 4" xfId="8894"/>
    <cellStyle name="Normal 73 2 4 3 4 2" xfId="25278"/>
    <cellStyle name="Normal 73 2 4 3 5" xfId="19825"/>
    <cellStyle name="Normal 73 2 4 4" xfId="7073"/>
    <cellStyle name="Normal 73 2 4 4 2" xfId="23457"/>
    <cellStyle name="Normal 73 2 4 5" xfId="10712"/>
    <cellStyle name="Normal 73 2 4 5 2" xfId="27094"/>
    <cellStyle name="Normal 73 2 4 6" xfId="14353"/>
    <cellStyle name="Normal 73 2 4 6 2" xfId="30731"/>
    <cellStyle name="Normal 73 2 4 7" xfId="5233"/>
    <cellStyle name="Normal 73 2 4 7 2" xfId="21642"/>
    <cellStyle name="Normal 73 2 4 8" xfId="18004"/>
    <cellStyle name="Normal 73 2 4 9" xfId="34371"/>
    <cellStyle name="Normal 73 2 5" xfId="1742"/>
    <cellStyle name="Normal 73 2 5 2" xfId="3565"/>
    <cellStyle name="Normal 73 2 5 2 2" xfId="12720"/>
    <cellStyle name="Normal 73 2 5 2 2 2" xfId="29102"/>
    <cellStyle name="Normal 73 2 5 2 3" xfId="16361"/>
    <cellStyle name="Normal 73 2 5 2 3 2" xfId="32739"/>
    <cellStyle name="Normal 73 2 5 2 4" xfId="9081"/>
    <cellStyle name="Normal 73 2 5 2 4 2" xfId="25465"/>
    <cellStyle name="Normal 73 2 5 2 5" xfId="20012"/>
    <cellStyle name="Normal 73 2 5 3" xfId="7260"/>
    <cellStyle name="Normal 73 2 5 3 2" xfId="23644"/>
    <cellStyle name="Normal 73 2 5 4" xfId="10899"/>
    <cellStyle name="Normal 73 2 5 4 2" xfId="27281"/>
    <cellStyle name="Normal 73 2 5 5" xfId="14540"/>
    <cellStyle name="Normal 73 2 5 5 2" xfId="30918"/>
    <cellStyle name="Normal 73 2 5 6" xfId="5420"/>
    <cellStyle name="Normal 73 2 5 6 2" xfId="21829"/>
    <cellStyle name="Normal 73 2 5 7" xfId="18191"/>
    <cellStyle name="Normal 73 2 5 8" xfId="34558"/>
    <cellStyle name="Normal 73 2 6" xfId="2767"/>
    <cellStyle name="Normal 73 2 6 2" xfId="11924"/>
    <cellStyle name="Normal 73 2 6 2 2" xfId="28306"/>
    <cellStyle name="Normal 73 2 6 3" xfId="15565"/>
    <cellStyle name="Normal 73 2 6 3 2" xfId="31943"/>
    <cellStyle name="Normal 73 2 6 4" xfId="8285"/>
    <cellStyle name="Normal 73 2 6 4 2" xfId="24669"/>
    <cellStyle name="Normal 73 2 6 5" xfId="19216"/>
    <cellStyle name="Normal 73 2 7" xfId="6352"/>
    <cellStyle name="Normal 73 2 7 2" xfId="22736"/>
    <cellStyle name="Normal 73 2 8" xfId="9991"/>
    <cellStyle name="Normal 73 2 8 2" xfId="26373"/>
    <cellStyle name="Normal 73 2 9" xfId="13632"/>
    <cellStyle name="Normal 73 2 9 2" xfId="30010"/>
    <cellStyle name="Normal 73 3" xfId="896"/>
    <cellStyle name="Normal 73 3 10" xfId="17355"/>
    <cellStyle name="Normal 73 3 11" xfId="33764"/>
    <cellStyle name="Normal 73 3 2" xfId="1239"/>
    <cellStyle name="Normal 73 3 2 2" xfId="2153"/>
    <cellStyle name="Normal 73 3 2 2 2" xfId="3976"/>
    <cellStyle name="Normal 73 3 2 2 2 2" xfId="13131"/>
    <cellStyle name="Normal 73 3 2 2 2 2 2" xfId="29513"/>
    <cellStyle name="Normal 73 3 2 2 2 3" xfId="16772"/>
    <cellStyle name="Normal 73 3 2 2 2 3 2" xfId="33150"/>
    <cellStyle name="Normal 73 3 2 2 2 4" xfId="9492"/>
    <cellStyle name="Normal 73 3 2 2 2 4 2" xfId="25876"/>
    <cellStyle name="Normal 73 3 2 2 2 5" xfId="20423"/>
    <cellStyle name="Normal 73 3 2 2 3" xfId="7671"/>
    <cellStyle name="Normal 73 3 2 2 3 2" xfId="24055"/>
    <cellStyle name="Normal 73 3 2 2 4" xfId="11310"/>
    <cellStyle name="Normal 73 3 2 2 4 2" xfId="27692"/>
    <cellStyle name="Normal 73 3 2 2 5" xfId="14951"/>
    <cellStyle name="Normal 73 3 2 2 5 2" xfId="31329"/>
    <cellStyle name="Normal 73 3 2 2 6" xfId="5831"/>
    <cellStyle name="Normal 73 3 2 2 6 2" xfId="22240"/>
    <cellStyle name="Normal 73 3 2 2 7" xfId="18602"/>
    <cellStyle name="Normal 73 3 2 2 8" xfId="34969"/>
    <cellStyle name="Normal 73 3 2 3" xfId="3068"/>
    <cellStyle name="Normal 73 3 2 3 2" xfId="12223"/>
    <cellStyle name="Normal 73 3 2 3 2 2" xfId="28605"/>
    <cellStyle name="Normal 73 3 2 3 3" xfId="15864"/>
    <cellStyle name="Normal 73 3 2 3 3 2" xfId="32242"/>
    <cellStyle name="Normal 73 3 2 3 4" xfId="8584"/>
    <cellStyle name="Normal 73 3 2 3 4 2" xfId="24968"/>
    <cellStyle name="Normal 73 3 2 3 5" xfId="19515"/>
    <cellStyle name="Normal 73 3 2 4" xfId="6763"/>
    <cellStyle name="Normal 73 3 2 4 2" xfId="23147"/>
    <cellStyle name="Normal 73 3 2 5" xfId="10402"/>
    <cellStyle name="Normal 73 3 2 5 2" xfId="26784"/>
    <cellStyle name="Normal 73 3 2 6" xfId="14043"/>
    <cellStyle name="Normal 73 3 2 6 2" xfId="30421"/>
    <cellStyle name="Normal 73 3 2 7" xfId="4923"/>
    <cellStyle name="Normal 73 3 2 7 2" xfId="21332"/>
    <cellStyle name="Normal 73 3 2 8" xfId="17694"/>
    <cellStyle name="Normal 73 3 2 9" xfId="34061"/>
    <cellStyle name="Normal 73 3 3" xfId="1551"/>
    <cellStyle name="Normal 73 3 3 2" xfId="2465"/>
    <cellStyle name="Normal 73 3 3 2 2" xfId="4288"/>
    <cellStyle name="Normal 73 3 3 2 2 2" xfId="13443"/>
    <cellStyle name="Normal 73 3 3 2 2 2 2" xfId="29825"/>
    <cellStyle name="Normal 73 3 3 2 2 3" xfId="17084"/>
    <cellStyle name="Normal 73 3 3 2 2 3 2" xfId="33462"/>
    <cellStyle name="Normal 73 3 3 2 2 4" xfId="9804"/>
    <cellStyle name="Normal 73 3 3 2 2 4 2" xfId="26188"/>
    <cellStyle name="Normal 73 3 3 2 2 5" xfId="20735"/>
    <cellStyle name="Normal 73 3 3 2 3" xfId="7983"/>
    <cellStyle name="Normal 73 3 3 2 3 2" xfId="24367"/>
    <cellStyle name="Normal 73 3 3 2 4" xfId="11622"/>
    <cellStyle name="Normal 73 3 3 2 4 2" xfId="28004"/>
    <cellStyle name="Normal 73 3 3 2 5" xfId="15263"/>
    <cellStyle name="Normal 73 3 3 2 5 2" xfId="31641"/>
    <cellStyle name="Normal 73 3 3 2 6" xfId="6143"/>
    <cellStyle name="Normal 73 3 3 2 6 2" xfId="22552"/>
    <cellStyle name="Normal 73 3 3 2 7" xfId="18914"/>
    <cellStyle name="Normal 73 3 3 2 8" xfId="35281"/>
    <cellStyle name="Normal 73 3 3 3" xfId="3380"/>
    <cellStyle name="Normal 73 3 3 3 2" xfId="12535"/>
    <cellStyle name="Normal 73 3 3 3 2 2" xfId="28917"/>
    <cellStyle name="Normal 73 3 3 3 3" xfId="16176"/>
    <cellStyle name="Normal 73 3 3 3 3 2" xfId="32554"/>
    <cellStyle name="Normal 73 3 3 3 4" xfId="8896"/>
    <cellStyle name="Normal 73 3 3 3 4 2" xfId="25280"/>
    <cellStyle name="Normal 73 3 3 3 5" xfId="19827"/>
    <cellStyle name="Normal 73 3 3 4" xfId="7075"/>
    <cellStyle name="Normal 73 3 3 4 2" xfId="23459"/>
    <cellStyle name="Normal 73 3 3 5" xfId="10714"/>
    <cellStyle name="Normal 73 3 3 5 2" xfId="27096"/>
    <cellStyle name="Normal 73 3 3 6" xfId="14355"/>
    <cellStyle name="Normal 73 3 3 6 2" xfId="30733"/>
    <cellStyle name="Normal 73 3 3 7" xfId="5235"/>
    <cellStyle name="Normal 73 3 3 7 2" xfId="21644"/>
    <cellStyle name="Normal 73 3 3 8" xfId="18006"/>
    <cellStyle name="Normal 73 3 3 9" xfId="34373"/>
    <cellStyle name="Normal 73 3 4" xfId="1814"/>
    <cellStyle name="Normal 73 3 4 2" xfId="3637"/>
    <cellStyle name="Normal 73 3 4 2 2" xfId="12792"/>
    <cellStyle name="Normal 73 3 4 2 2 2" xfId="29174"/>
    <cellStyle name="Normal 73 3 4 2 3" xfId="16433"/>
    <cellStyle name="Normal 73 3 4 2 3 2" xfId="32811"/>
    <cellStyle name="Normal 73 3 4 2 4" xfId="9153"/>
    <cellStyle name="Normal 73 3 4 2 4 2" xfId="25537"/>
    <cellStyle name="Normal 73 3 4 2 5" xfId="20084"/>
    <cellStyle name="Normal 73 3 4 3" xfId="7332"/>
    <cellStyle name="Normal 73 3 4 3 2" xfId="23716"/>
    <cellStyle name="Normal 73 3 4 4" xfId="10971"/>
    <cellStyle name="Normal 73 3 4 4 2" xfId="27353"/>
    <cellStyle name="Normal 73 3 4 5" xfId="14612"/>
    <cellStyle name="Normal 73 3 4 5 2" xfId="30990"/>
    <cellStyle name="Normal 73 3 4 6" xfId="5492"/>
    <cellStyle name="Normal 73 3 4 6 2" xfId="21901"/>
    <cellStyle name="Normal 73 3 4 7" xfId="18263"/>
    <cellStyle name="Normal 73 3 4 8" xfId="34630"/>
    <cellStyle name="Normal 73 3 5" xfId="2769"/>
    <cellStyle name="Normal 73 3 5 2" xfId="11926"/>
    <cellStyle name="Normal 73 3 5 2 2" xfId="28308"/>
    <cellStyle name="Normal 73 3 5 3" xfId="15567"/>
    <cellStyle name="Normal 73 3 5 3 2" xfId="31945"/>
    <cellStyle name="Normal 73 3 5 4" xfId="8287"/>
    <cellStyle name="Normal 73 3 5 4 2" xfId="24671"/>
    <cellStyle name="Normal 73 3 5 5" xfId="19218"/>
    <cellStyle name="Normal 73 3 6" xfId="6424"/>
    <cellStyle name="Normal 73 3 6 2" xfId="22808"/>
    <cellStyle name="Normal 73 3 7" xfId="10063"/>
    <cellStyle name="Normal 73 3 7 2" xfId="26445"/>
    <cellStyle name="Normal 73 3 8" xfId="13704"/>
    <cellStyle name="Normal 73 3 8 2" xfId="30082"/>
    <cellStyle name="Normal 73 3 9" xfId="4584"/>
    <cellStyle name="Normal 73 3 9 2" xfId="20993"/>
    <cellStyle name="Normal 73 4" xfId="1236"/>
    <cellStyle name="Normal 73 4 2" xfId="2150"/>
    <cellStyle name="Normal 73 4 2 2" xfId="3973"/>
    <cellStyle name="Normal 73 4 2 2 2" xfId="13128"/>
    <cellStyle name="Normal 73 4 2 2 2 2" xfId="29510"/>
    <cellStyle name="Normal 73 4 2 2 3" xfId="16769"/>
    <cellStyle name="Normal 73 4 2 2 3 2" xfId="33147"/>
    <cellStyle name="Normal 73 4 2 2 4" xfId="9489"/>
    <cellStyle name="Normal 73 4 2 2 4 2" xfId="25873"/>
    <cellStyle name="Normal 73 4 2 2 5" xfId="20420"/>
    <cellStyle name="Normal 73 4 2 3" xfId="7668"/>
    <cellStyle name="Normal 73 4 2 3 2" xfId="24052"/>
    <cellStyle name="Normal 73 4 2 4" xfId="11307"/>
    <cellStyle name="Normal 73 4 2 4 2" xfId="27689"/>
    <cellStyle name="Normal 73 4 2 5" xfId="14948"/>
    <cellStyle name="Normal 73 4 2 5 2" xfId="31326"/>
    <cellStyle name="Normal 73 4 2 6" xfId="5828"/>
    <cellStyle name="Normal 73 4 2 6 2" xfId="22237"/>
    <cellStyle name="Normal 73 4 2 7" xfId="18599"/>
    <cellStyle name="Normal 73 4 2 8" xfId="34966"/>
    <cellStyle name="Normal 73 4 3" xfId="3065"/>
    <cellStyle name="Normal 73 4 3 2" xfId="12220"/>
    <cellStyle name="Normal 73 4 3 2 2" xfId="28602"/>
    <cellStyle name="Normal 73 4 3 3" xfId="15861"/>
    <cellStyle name="Normal 73 4 3 3 2" xfId="32239"/>
    <cellStyle name="Normal 73 4 3 4" xfId="8581"/>
    <cellStyle name="Normal 73 4 3 4 2" xfId="24965"/>
    <cellStyle name="Normal 73 4 3 5" xfId="19512"/>
    <cellStyle name="Normal 73 4 4" xfId="6760"/>
    <cellStyle name="Normal 73 4 4 2" xfId="23144"/>
    <cellStyle name="Normal 73 4 5" xfId="10399"/>
    <cellStyle name="Normal 73 4 5 2" xfId="26781"/>
    <cellStyle name="Normal 73 4 6" xfId="14040"/>
    <cellStyle name="Normal 73 4 6 2" xfId="30418"/>
    <cellStyle name="Normal 73 4 7" xfId="4920"/>
    <cellStyle name="Normal 73 4 7 2" xfId="21329"/>
    <cellStyle name="Normal 73 4 8" xfId="17691"/>
    <cellStyle name="Normal 73 4 9" xfId="34058"/>
    <cellStyle name="Normal 73 5" xfId="1548"/>
    <cellStyle name="Normal 73 5 2" xfId="2462"/>
    <cellStyle name="Normal 73 5 2 2" xfId="4285"/>
    <cellStyle name="Normal 73 5 2 2 2" xfId="13440"/>
    <cellStyle name="Normal 73 5 2 2 2 2" xfId="29822"/>
    <cellStyle name="Normal 73 5 2 2 3" xfId="17081"/>
    <cellStyle name="Normal 73 5 2 2 3 2" xfId="33459"/>
    <cellStyle name="Normal 73 5 2 2 4" xfId="9801"/>
    <cellStyle name="Normal 73 5 2 2 4 2" xfId="26185"/>
    <cellStyle name="Normal 73 5 2 2 5" xfId="20732"/>
    <cellStyle name="Normal 73 5 2 3" xfId="7980"/>
    <cellStyle name="Normal 73 5 2 3 2" xfId="24364"/>
    <cellStyle name="Normal 73 5 2 4" xfId="11619"/>
    <cellStyle name="Normal 73 5 2 4 2" xfId="28001"/>
    <cellStyle name="Normal 73 5 2 5" xfId="15260"/>
    <cellStyle name="Normal 73 5 2 5 2" xfId="31638"/>
    <cellStyle name="Normal 73 5 2 6" xfId="6140"/>
    <cellStyle name="Normal 73 5 2 6 2" xfId="22549"/>
    <cellStyle name="Normal 73 5 2 7" xfId="18911"/>
    <cellStyle name="Normal 73 5 2 8" xfId="35278"/>
    <cellStyle name="Normal 73 5 3" xfId="3377"/>
    <cellStyle name="Normal 73 5 3 2" xfId="12532"/>
    <cellStyle name="Normal 73 5 3 2 2" xfId="28914"/>
    <cellStyle name="Normal 73 5 3 3" xfId="16173"/>
    <cellStyle name="Normal 73 5 3 3 2" xfId="32551"/>
    <cellStyle name="Normal 73 5 3 4" xfId="8893"/>
    <cellStyle name="Normal 73 5 3 4 2" xfId="25277"/>
    <cellStyle name="Normal 73 5 3 5" xfId="19824"/>
    <cellStyle name="Normal 73 5 4" xfId="7072"/>
    <cellStyle name="Normal 73 5 4 2" xfId="23456"/>
    <cellStyle name="Normal 73 5 5" xfId="10711"/>
    <cellStyle name="Normal 73 5 5 2" xfId="27093"/>
    <cellStyle name="Normal 73 5 6" xfId="14352"/>
    <cellStyle name="Normal 73 5 6 2" xfId="30730"/>
    <cellStyle name="Normal 73 5 7" xfId="5232"/>
    <cellStyle name="Normal 73 5 7 2" xfId="21641"/>
    <cellStyle name="Normal 73 5 8" xfId="18003"/>
    <cellStyle name="Normal 73 5 9" xfId="34370"/>
    <cellStyle name="Normal 73 6" xfId="1667"/>
    <cellStyle name="Normal 73 6 2" xfId="3491"/>
    <cellStyle name="Normal 73 6 2 2" xfId="12646"/>
    <cellStyle name="Normal 73 6 2 2 2" xfId="29028"/>
    <cellStyle name="Normal 73 6 2 3" xfId="16287"/>
    <cellStyle name="Normal 73 6 2 3 2" xfId="32665"/>
    <cellStyle name="Normal 73 6 2 4" xfId="9007"/>
    <cellStyle name="Normal 73 6 2 4 2" xfId="25391"/>
    <cellStyle name="Normal 73 6 2 5" xfId="19938"/>
    <cellStyle name="Normal 73 6 3" xfId="7186"/>
    <cellStyle name="Normal 73 6 3 2" xfId="23570"/>
    <cellStyle name="Normal 73 6 4" xfId="10825"/>
    <cellStyle name="Normal 73 6 4 2" xfId="27207"/>
    <cellStyle name="Normal 73 6 5" xfId="14466"/>
    <cellStyle name="Normal 73 6 5 2" xfId="30844"/>
    <cellStyle name="Normal 73 6 6" xfId="5346"/>
    <cellStyle name="Normal 73 6 6 2" xfId="21755"/>
    <cellStyle name="Normal 73 6 7" xfId="18117"/>
    <cellStyle name="Normal 73 6 8" xfId="34484"/>
    <cellStyle name="Normal 73 7" xfId="2766"/>
    <cellStyle name="Normal 73 7 2" xfId="11923"/>
    <cellStyle name="Normal 73 7 2 2" xfId="28305"/>
    <cellStyle name="Normal 73 7 3" xfId="15564"/>
    <cellStyle name="Normal 73 7 3 2" xfId="31942"/>
    <cellStyle name="Normal 73 7 4" xfId="8284"/>
    <cellStyle name="Normal 73 7 4 2" xfId="24668"/>
    <cellStyle name="Normal 73 7 5" xfId="19215"/>
    <cellStyle name="Normal 73 8" xfId="6278"/>
    <cellStyle name="Normal 73 8 2" xfId="22662"/>
    <cellStyle name="Normal 73 9" xfId="9917"/>
    <cellStyle name="Normal 73 9 2" xfId="26299"/>
    <cellStyle name="Normal 74" xfId="538"/>
    <cellStyle name="Normal 74 10" xfId="13557"/>
    <cellStyle name="Normal 74 10 2" xfId="29937"/>
    <cellStyle name="Normal 74 11" xfId="4436"/>
    <cellStyle name="Normal 74 11 2" xfId="20848"/>
    <cellStyle name="Normal 74 12" xfId="17207"/>
    <cellStyle name="Normal 74 13" xfId="33765"/>
    <cellStyle name="Normal 74 2" xfId="814"/>
    <cellStyle name="Normal 74 2 10" xfId="4513"/>
    <cellStyle name="Normal 74 2 10 2" xfId="20922"/>
    <cellStyle name="Normal 74 2 11" xfId="17284"/>
    <cellStyle name="Normal 74 2 12" xfId="33766"/>
    <cellStyle name="Normal 74 2 2" xfId="973"/>
    <cellStyle name="Normal 74 2 2 10" xfId="17431"/>
    <cellStyle name="Normal 74 2 2 11" xfId="33767"/>
    <cellStyle name="Normal 74 2 2 2" xfId="1242"/>
    <cellStyle name="Normal 74 2 2 2 2" xfId="2156"/>
    <cellStyle name="Normal 74 2 2 2 2 2" xfId="3979"/>
    <cellStyle name="Normal 74 2 2 2 2 2 2" xfId="13134"/>
    <cellStyle name="Normal 74 2 2 2 2 2 2 2" xfId="29516"/>
    <cellStyle name="Normal 74 2 2 2 2 2 3" xfId="16775"/>
    <cellStyle name="Normal 74 2 2 2 2 2 3 2" xfId="33153"/>
    <cellStyle name="Normal 74 2 2 2 2 2 4" xfId="9495"/>
    <cellStyle name="Normal 74 2 2 2 2 2 4 2" xfId="25879"/>
    <cellStyle name="Normal 74 2 2 2 2 2 5" xfId="20426"/>
    <cellStyle name="Normal 74 2 2 2 2 3" xfId="7674"/>
    <cellStyle name="Normal 74 2 2 2 2 3 2" xfId="24058"/>
    <cellStyle name="Normal 74 2 2 2 2 4" xfId="11313"/>
    <cellStyle name="Normal 74 2 2 2 2 4 2" xfId="27695"/>
    <cellStyle name="Normal 74 2 2 2 2 5" xfId="14954"/>
    <cellStyle name="Normal 74 2 2 2 2 5 2" xfId="31332"/>
    <cellStyle name="Normal 74 2 2 2 2 6" xfId="5834"/>
    <cellStyle name="Normal 74 2 2 2 2 6 2" xfId="22243"/>
    <cellStyle name="Normal 74 2 2 2 2 7" xfId="18605"/>
    <cellStyle name="Normal 74 2 2 2 2 8" xfId="34972"/>
    <cellStyle name="Normal 74 2 2 2 3" xfId="3071"/>
    <cellStyle name="Normal 74 2 2 2 3 2" xfId="12226"/>
    <cellStyle name="Normal 74 2 2 2 3 2 2" xfId="28608"/>
    <cellStyle name="Normal 74 2 2 2 3 3" xfId="15867"/>
    <cellStyle name="Normal 74 2 2 2 3 3 2" xfId="32245"/>
    <cellStyle name="Normal 74 2 2 2 3 4" xfId="8587"/>
    <cellStyle name="Normal 74 2 2 2 3 4 2" xfId="24971"/>
    <cellStyle name="Normal 74 2 2 2 3 5" xfId="19518"/>
    <cellStyle name="Normal 74 2 2 2 4" xfId="6766"/>
    <cellStyle name="Normal 74 2 2 2 4 2" xfId="23150"/>
    <cellStyle name="Normal 74 2 2 2 5" xfId="10405"/>
    <cellStyle name="Normal 74 2 2 2 5 2" xfId="26787"/>
    <cellStyle name="Normal 74 2 2 2 6" xfId="14046"/>
    <cellStyle name="Normal 74 2 2 2 6 2" xfId="30424"/>
    <cellStyle name="Normal 74 2 2 2 7" xfId="4926"/>
    <cellStyle name="Normal 74 2 2 2 7 2" xfId="21335"/>
    <cellStyle name="Normal 74 2 2 2 8" xfId="17697"/>
    <cellStyle name="Normal 74 2 2 2 9" xfId="34064"/>
    <cellStyle name="Normal 74 2 2 3" xfId="1554"/>
    <cellStyle name="Normal 74 2 2 3 2" xfId="2468"/>
    <cellStyle name="Normal 74 2 2 3 2 2" xfId="4291"/>
    <cellStyle name="Normal 74 2 2 3 2 2 2" xfId="13446"/>
    <cellStyle name="Normal 74 2 2 3 2 2 2 2" xfId="29828"/>
    <cellStyle name="Normal 74 2 2 3 2 2 3" xfId="17087"/>
    <cellStyle name="Normal 74 2 2 3 2 2 3 2" xfId="33465"/>
    <cellStyle name="Normal 74 2 2 3 2 2 4" xfId="9807"/>
    <cellStyle name="Normal 74 2 2 3 2 2 4 2" xfId="26191"/>
    <cellStyle name="Normal 74 2 2 3 2 2 5" xfId="20738"/>
    <cellStyle name="Normal 74 2 2 3 2 3" xfId="7986"/>
    <cellStyle name="Normal 74 2 2 3 2 3 2" xfId="24370"/>
    <cellStyle name="Normal 74 2 2 3 2 4" xfId="11625"/>
    <cellStyle name="Normal 74 2 2 3 2 4 2" xfId="28007"/>
    <cellStyle name="Normal 74 2 2 3 2 5" xfId="15266"/>
    <cellStyle name="Normal 74 2 2 3 2 5 2" xfId="31644"/>
    <cellStyle name="Normal 74 2 2 3 2 6" xfId="6146"/>
    <cellStyle name="Normal 74 2 2 3 2 6 2" xfId="22555"/>
    <cellStyle name="Normal 74 2 2 3 2 7" xfId="18917"/>
    <cellStyle name="Normal 74 2 2 3 2 8" xfId="35284"/>
    <cellStyle name="Normal 74 2 2 3 3" xfId="3383"/>
    <cellStyle name="Normal 74 2 2 3 3 2" xfId="12538"/>
    <cellStyle name="Normal 74 2 2 3 3 2 2" xfId="28920"/>
    <cellStyle name="Normal 74 2 2 3 3 3" xfId="16179"/>
    <cellStyle name="Normal 74 2 2 3 3 3 2" xfId="32557"/>
    <cellStyle name="Normal 74 2 2 3 3 4" xfId="8899"/>
    <cellStyle name="Normal 74 2 2 3 3 4 2" xfId="25283"/>
    <cellStyle name="Normal 74 2 2 3 3 5" xfId="19830"/>
    <cellStyle name="Normal 74 2 2 3 4" xfId="7078"/>
    <cellStyle name="Normal 74 2 2 3 4 2" xfId="23462"/>
    <cellStyle name="Normal 74 2 2 3 5" xfId="10717"/>
    <cellStyle name="Normal 74 2 2 3 5 2" xfId="27099"/>
    <cellStyle name="Normal 74 2 2 3 6" xfId="14358"/>
    <cellStyle name="Normal 74 2 2 3 6 2" xfId="30736"/>
    <cellStyle name="Normal 74 2 2 3 7" xfId="5238"/>
    <cellStyle name="Normal 74 2 2 3 7 2" xfId="21647"/>
    <cellStyle name="Normal 74 2 2 3 8" xfId="18009"/>
    <cellStyle name="Normal 74 2 2 3 9" xfId="34376"/>
    <cellStyle name="Normal 74 2 2 4" xfId="1890"/>
    <cellStyle name="Normal 74 2 2 4 2" xfId="3713"/>
    <cellStyle name="Normal 74 2 2 4 2 2" xfId="12868"/>
    <cellStyle name="Normal 74 2 2 4 2 2 2" xfId="29250"/>
    <cellStyle name="Normal 74 2 2 4 2 3" xfId="16509"/>
    <cellStyle name="Normal 74 2 2 4 2 3 2" xfId="32887"/>
    <cellStyle name="Normal 74 2 2 4 2 4" xfId="9229"/>
    <cellStyle name="Normal 74 2 2 4 2 4 2" xfId="25613"/>
    <cellStyle name="Normal 74 2 2 4 2 5" xfId="20160"/>
    <cellStyle name="Normal 74 2 2 4 3" xfId="7408"/>
    <cellStyle name="Normal 74 2 2 4 3 2" xfId="23792"/>
    <cellStyle name="Normal 74 2 2 4 4" xfId="11047"/>
    <cellStyle name="Normal 74 2 2 4 4 2" xfId="27429"/>
    <cellStyle name="Normal 74 2 2 4 5" xfId="14688"/>
    <cellStyle name="Normal 74 2 2 4 5 2" xfId="31066"/>
    <cellStyle name="Normal 74 2 2 4 6" xfId="5568"/>
    <cellStyle name="Normal 74 2 2 4 6 2" xfId="21977"/>
    <cellStyle name="Normal 74 2 2 4 7" xfId="18339"/>
    <cellStyle name="Normal 74 2 2 4 8" xfId="34706"/>
    <cellStyle name="Normal 74 2 2 5" xfId="2772"/>
    <cellStyle name="Normal 74 2 2 5 2" xfId="11929"/>
    <cellStyle name="Normal 74 2 2 5 2 2" xfId="28311"/>
    <cellStyle name="Normal 74 2 2 5 3" xfId="15570"/>
    <cellStyle name="Normal 74 2 2 5 3 2" xfId="31948"/>
    <cellStyle name="Normal 74 2 2 5 4" xfId="8290"/>
    <cellStyle name="Normal 74 2 2 5 4 2" xfId="24674"/>
    <cellStyle name="Normal 74 2 2 5 5" xfId="19221"/>
    <cellStyle name="Normal 74 2 2 6" xfId="6500"/>
    <cellStyle name="Normal 74 2 2 6 2" xfId="22884"/>
    <cellStyle name="Normal 74 2 2 7" xfId="10139"/>
    <cellStyle name="Normal 74 2 2 7 2" xfId="26521"/>
    <cellStyle name="Normal 74 2 2 8" xfId="13780"/>
    <cellStyle name="Normal 74 2 2 8 2" xfId="30158"/>
    <cellStyle name="Normal 74 2 2 9" xfId="4660"/>
    <cellStyle name="Normal 74 2 2 9 2" xfId="21069"/>
    <cellStyle name="Normal 74 2 3" xfId="1241"/>
    <cellStyle name="Normal 74 2 3 2" xfId="2155"/>
    <cellStyle name="Normal 74 2 3 2 2" xfId="3978"/>
    <cellStyle name="Normal 74 2 3 2 2 2" xfId="13133"/>
    <cellStyle name="Normal 74 2 3 2 2 2 2" xfId="29515"/>
    <cellStyle name="Normal 74 2 3 2 2 3" xfId="16774"/>
    <cellStyle name="Normal 74 2 3 2 2 3 2" xfId="33152"/>
    <cellStyle name="Normal 74 2 3 2 2 4" xfId="9494"/>
    <cellStyle name="Normal 74 2 3 2 2 4 2" xfId="25878"/>
    <cellStyle name="Normal 74 2 3 2 2 5" xfId="20425"/>
    <cellStyle name="Normal 74 2 3 2 3" xfId="7673"/>
    <cellStyle name="Normal 74 2 3 2 3 2" xfId="24057"/>
    <cellStyle name="Normal 74 2 3 2 4" xfId="11312"/>
    <cellStyle name="Normal 74 2 3 2 4 2" xfId="27694"/>
    <cellStyle name="Normal 74 2 3 2 5" xfId="14953"/>
    <cellStyle name="Normal 74 2 3 2 5 2" xfId="31331"/>
    <cellStyle name="Normal 74 2 3 2 6" xfId="5833"/>
    <cellStyle name="Normal 74 2 3 2 6 2" xfId="22242"/>
    <cellStyle name="Normal 74 2 3 2 7" xfId="18604"/>
    <cellStyle name="Normal 74 2 3 2 8" xfId="34971"/>
    <cellStyle name="Normal 74 2 3 3" xfId="3070"/>
    <cellStyle name="Normal 74 2 3 3 2" xfId="12225"/>
    <cellStyle name="Normal 74 2 3 3 2 2" xfId="28607"/>
    <cellStyle name="Normal 74 2 3 3 3" xfId="15866"/>
    <cellStyle name="Normal 74 2 3 3 3 2" xfId="32244"/>
    <cellStyle name="Normal 74 2 3 3 4" xfId="8586"/>
    <cellStyle name="Normal 74 2 3 3 4 2" xfId="24970"/>
    <cellStyle name="Normal 74 2 3 3 5" xfId="19517"/>
    <cellStyle name="Normal 74 2 3 4" xfId="6765"/>
    <cellStyle name="Normal 74 2 3 4 2" xfId="23149"/>
    <cellStyle name="Normal 74 2 3 5" xfId="10404"/>
    <cellStyle name="Normal 74 2 3 5 2" xfId="26786"/>
    <cellStyle name="Normal 74 2 3 6" xfId="14045"/>
    <cellStyle name="Normal 74 2 3 6 2" xfId="30423"/>
    <cellStyle name="Normal 74 2 3 7" xfId="4925"/>
    <cellStyle name="Normal 74 2 3 7 2" xfId="21334"/>
    <cellStyle name="Normal 74 2 3 8" xfId="17696"/>
    <cellStyle name="Normal 74 2 3 9" xfId="34063"/>
    <cellStyle name="Normal 74 2 4" xfId="1553"/>
    <cellStyle name="Normal 74 2 4 2" xfId="2467"/>
    <cellStyle name="Normal 74 2 4 2 2" xfId="4290"/>
    <cellStyle name="Normal 74 2 4 2 2 2" xfId="13445"/>
    <cellStyle name="Normal 74 2 4 2 2 2 2" xfId="29827"/>
    <cellStyle name="Normal 74 2 4 2 2 3" xfId="17086"/>
    <cellStyle name="Normal 74 2 4 2 2 3 2" xfId="33464"/>
    <cellStyle name="Normal 74 2 4 2 2 4" xfId="9806"/>
    <cellStyle name="Normal 74 2 4 2 2 4 2" xfId="26190"/>
    <cellStyle name="Normal 74 2 4 2 2 5" xfId="20737"/>
    <cellStyle name="Normal 74 2 4 2 3" xfId="7985"/>
    <cellStyle name="Normal 74 2 4 2 3 2" xfId="24369"/>
    <cellStyle name="Normal 74 2 4 2 4" xfId="11624"/>
    <cellStyle name="Normal 74 2 4 2 4 2" xfId="28006"/>
    <cellStyle name="Normal 74 2 4 2 5" xfId="15265"/>
    <cellStyle name="Normal 74 2 4 2 5 2" xfId="31643"/>
    <cellStyle name="Normal 74 2 4 2 6" xfId="6145"/>
    <cellStyle name="Normal 74 2 4 2 6 2" xfId="22554"/>
    <cellStyle name="Normal 74 2 4 2 7" xfId="18916"/>
    <cellStyle name="Normal 74 2 4 2 8" xfId="35283"/>
    <cellStyle name="Normal 74 2 4 3" xfId="3382"/>
    <cellStyle name="Normal 74 2 4 3 2" xfId="12537"/>
    <cellStyle name="Normal 74 2 4 3 2 2" xfId="28919"/>
    <cellStyle name="Normal 74 2 4 3 3" xfId="16178"/>
    <cellStyle name="Normal 74 2 4 3 3 2" xfId="32556"/>
    <cellStyle name="Normal 74 2 4 3 4" xfId="8898"/>
    <cellStyle name="Normal 74 2 4 3 4 2" xfId="25282"/>
    <cellStyle name="Normal 74 2 4 3 5" xfId="19829"/>
    <cellStyle name="Normal 74 2 4 4" xfId="7077"/>
    <cellStyle name="Normal 74 2 4 4 2" xfId="23461"/>
    <cellStyle name="Normal 74 2 4 5" xfId="10716"/>
    <cellStyle name="Normal 74 2 4 5 2" xfId="27098"/>
    <cellStyle name="Normal 74 2 4 6" xfId="14357"/>
    <cellStyle name="Normal 74 2 4 6 2" xfId="30735"/>
    <cellStyle name="Normal 74 2 4 7" xfId="5237"/>
    <cellStyle name="Normal 74 2 4 7 2" xfId="21646"/>
    <cellStyle name="Normal 74 2 4 8" xfId="18008"/>
    <cellStyle name="Normal 74 2 4 9" xfId="34375"/>
    <cellStyle name="Normal 74 2 5" xfId="1743"/>
    <cellStyle name="Normal 74 2 5 2" xfId="3566"/>
    <cellStyle name="Normal 74 2 5 2 2" xfId="12721"/>
    <cellStyle name="Normal 74 2 5 2 2 2" xfId="29103"/>
    <cellStyle name="Normal 74 2 5 2 3" xfId="16362"/>
    <cellStyle name="Normal 74 2 5 2 3 2" xfId="32740"/>
    <cellStyle name="Normal 74 2 5 2 4" xfId="9082"/>
    <cellStyle name="Normal 74 2 5 2 4 2" xfId="25466"/>
    <cellStyle name="Normal 74 2 5 2 5" xfId="20013"/>
    <cellStyle name="Normal 74 2 5 3" xfId="7261"/>
    <cellStyle name="Normal 74 2 5 3 2" xfId="23645"/>
    <cellStyle name="Normal 74 2 5 4" xfId="10900"/>
    <cellStyle name="Normal 74 2 5 4 2" xfId="27282"/>
    <cellStyle name="Normal 74 2 5 5" xfId="14541"/>
    <cellStyle name="Normal 74 2 5 5 2" xfId="30919"/>
    <cellStyle name="Normal 74 2 5 6" xfId="5421"/>
    <cellStyle name="Normal 74 2 5 6 2" xfId="21830"/>
    <cellStyle name="Normal 74 2 5 7" xfId="18192"/>
    <cellStyle name="Normal 74 2 5 8" xfId="34559"/>
    <cellStyle name="Normal 74 2 6" xfId="2771"/>
    <cellStyle name="Normal 74 2 6 2" xfId="11928"/>
    <cellStyle name="Normal 74 2 6 2 2" xfId="28310"/>
    <cellStyle name="Normal 74 2 6 3" xfId="15569"/>
    <cellStyle name="Normal 74 2 6 3 2" xfId="31947"/>
    <cellStyle name="Normal 74 2 6 4" xfId="8289"/>
    <cellStyle name="Normal 74 2 6 4 2" xfId="24673"/>
    <cellStyle name="Normal 74 2 6 5" xfId="19220"/>
    <cellStyle name="Normal 74 2 7" xfId="6353"/>
    <cellStyle name="Normal 74 2 7 2" xfId="22737"/>
    <cellStyle name="Normal 74 2 8" xfId="9992"/>
    <cellStyle name="Normal 74 2 8 2" xfId="26374"/>
    <cellStyle name="Normal 74 2 9" xfId="13633"/>
    <cellStyle name="Normal 74 2 9 2" xfId="30011"/>
    <cellStyle name="Normal 74 3" xfId="897"/>
    <cellStyle name="Normal 74 3 10" xfId="17356"/>
    <cellStyle name="Normal 74 3 11" xfId="33768"/>
    <cellStyle name="Normal 74 3 2" xfId="1243"/>
    <cellStyle name="Normal 74 3 2 2" xfId="2157"/>
    <cellStyle name="Normal 74 3 2 2 2" xfId="3980"/>
    <cellStyle name="Normal 74 3 2 2 2 2" xfId="13135"/>
    <cellStyle name="Normal 74 3 2 2 2 2 2" xfId="29517"/>
    <cellStyle name="Normal 74 3 2 2 2 3" xfId="16776"/>
    <cellStyle name="Normal 74 3 2 2 2 3 2" xfId="33154"/>
    <cellStyle name="Normal 74 3 2 2 2 4" xfId="9496"/>
    <cellStyle name="Normal 74 3 2 2 2 4 2" xfId="25880"/>
    <cellStyle name="Normal 74 3 2 2 2 5" xfId="20427"/>
    <cellStyle name="Normal 74 3 2 2 3" xfId="7675"/>
    <cellStyle name="Normal 74 3 2 2 3 2" xfId="24059"/>
    <cellStyle name="Normal 74 3 2 2 4" xfId="11314"/>
    <cellStyle name="Normal 74 3 2 2 4 2" xfId="27696"/>
    <cellStyle name="Normal 74 3 2 2 5" xfId="14955"/>
    <cellStyle name="Normal 74 3 2 2 5 2" xfId="31333"/>
    <cellStyle name="Normal 74 3 2 2 6" xfId="5835"/>
    <cellStyle name="Normal 74 3 2 2 6 2" xfId="22244"/>
    <cellStyle name="Normal 74 3 2 2 7" xfId="18606"/>
    <cellStyle name="Normal 74 3 2 2 8" xfId="34973"/>
    <cellStyle name="Normal 74 3 2 3" xfId="3072"/>
    <cellStyle name="Normal 74 3 2 3 2" xfId="12227"/>
    <cellStyle name="Normal 74 3 2 3 2 2" xfId="28609"/>
    <cellStyle name="Normal 74 3 2 3 3" xfId="15868"/>
    <cellStyle name="Normal 74 3 2 3 3 2" xfId="32246"/>
    <cellStyle name="Normal 74 3 2 3 4" xfId="8588"/>
    <cellStyle name="Normal 74 3 2 3 4 2" xfId="24972"/>
    <cellStyle name="Normal 74 3 2 3 5" xfId="19519"/>
    <cellStyle name="Normal 74 3 2 4" xfId="6767"/>
    <cellStyle name="Normal 74 3 2 4 2" xfId="23151"/>
    <cellStyle name="Normal 74 3 2 5" xfId="10406"/>
    <cellStyle name="Normal 74 3 2 5 2" xfId="26788"/>
    <cellStyle name="Normal 74 3 2 6" xfId="14047"/>
    <cellStyle name="Normal 74 3 2 6 2" xfId="30425"/>
    <cellStyle name="Normal 74 3 2 7" xfId="4927"/>
    <cellStyle name="Normal 74 3 2 7 2" xfId="21336"/>
    <cellStyle name="Normal 74 3 2 8" xfId="17698"/>
    <cellStyle name="Normal 74 3 2 9" xfId="34065"/>
    <cellStyle name="Normal 74 3 3" xfId="1555"/>
    <cellStyle name="Normal 74 3 3 2" xfId="2469"/>
    <cellStyle name="Normal 74 3 3 2 2" xfId="4292"/>
    <cellStyle name="Normal 74 3 3 2 2 2" xfId="13447"/>
    <cellStyle name="Normal 74 3 3 2 2 2 2" xfId="29829"/>
    <cellStyle name="Normal 74 3 3 2 2 3" xfId="17088"/>
    <cellStyle name="Normal 74 3 3 2 2 3 2" xfId="33466"/>
    <cellStyle name="Normal 74 3 3 2 2 4" xfId="9808"/>
    <cellStyle name="Normal 74 3 3 2 2 4 2" xfId="26192"/>
    <cellStyle name="Normal 74 3 3 2 2 5" xfId="20739"/>
    <cellStyle name="Normal 74 3 3 2 3" xfId="7987"/>
    <cellStyle name="Normal 74 3 3 2 3 2" xfId="24371"/>
    <cellStyle name="Normal 74 3 3 2 4" xfId="11626"/>
    <cellStyle name="Normal 74 3 3 2 4 2" xfId="28008"/>
    <cellStyle name="Normal 74 3 3 2 5" xfId="15267"/>
    <cellStyle name="Normal 74 3 3 2 5 2" xfId="31645"/>
    <cellStyle name="Normal 74 3 3 2 6" xfId="6147"/>
    <cellStyle name="Normal 74 3 3 2 6 2" xfId="22556"/>
    <cellStyle name="Normal 74 3 3 2 7" xfId="18918"/>
    <cellStyle name="Normal 74 3 3 2 8" xfId="35285"/>
    <cellStyle name="Normal 74 3 3 3" xfId="3384"/>
    <cellStyle name="Normal 74 3 3 3 2" xfId="12539"/>
    <cellStyle name="Normal 74 3 3 3 2 2" xfId="28921"/>
    <cellStyle name="Normal 74 3 3 3 3" xfId="16180"/>
    <cellStyle name="Normal 74 3 3 3 3 2" xfId="32558"/>
    <cellStyle name="Normal 74 3 3 3 4" xfId="8900"/>
    <cellStyle name="Normal 74 3 3 3 4 2" xfId="25284"/>
    <cellStyle name="Normal 74 3 3 3 5" xfId="19831"/>
    <cellStyle name="Normal 74 3 3 4" xfId="7079"/>
    <cellStyle name="Normal 74 3 3 4 2" xfId="23463"/>
    <cellStyle name="Normal 74 3 3 5" xfId="10718"/>
    <cellStyle name="Normal 74 3 3 5 2" xfId="27100"/>
    <cellStyle name="Normal 74 3 3 6" xfId="14359"/>
    <cellStyle name="Normal 74 3 3 6 2" xfId="30737"/>
    <cellStyle name="Normal 74 3 3 7" xfId="5239"/>
    <cellStyle name="Normal 74 3 3 7 2" xfId="21648"/>
    <cellStyle name="Normal 74 3 3 8" xfId="18010"/>
    <cellStyle name="Normal 74 3 3 9" xfId="34377"/>
    <cellStyle name="Normal 74 3 4" xfId="1815"/>
    <cellStyle name="Normal 74 3 4 2" xfId="3638"/>
    <cellStyle name="Normal 74 3 4 2 2" xfId="12793"/>
    <cellStyle name="Normal 74 3 4 2 2 2" xfId="29175"/>
    <cellStyle name="Normal 74 3 4 2 3" xfId="16434"/>
    <cellStyle name="Normal 74 3 4 2 3 2" xfId="32812"/>
    <cellStyle name="Normal 74 3 4 2 4" xfId="9154"/>
    <cellStyle name="Normal 74 3 4 2 4 2" xfId="25538"/>
    <cellStyle name="Normal 74 3 4 2 5" xfId="20085"/>
    <cellStyle name="Normal 74 3 4 3" xfId="7333"/>
    <cellStyle name="Normal 74 3 4 3 2" xfId="23717"/>
    <cellStyle name="Normal 74 3 4 4" xfId="10972"/>
    <cellStyle name="Normal 74 3 4 4 2" xfId="27354"/>
    <cellStyle name="Normal 74 3 4 5" xfId="14613"/>
    <cellStyle name="Normal 74 3 4 5 2" xfId="30991"/>
    <cellStyle name="Normal 74 3 4 6" xfId="5493"/>
    <cellStyle name="Normal 74 3 4 6 2" xfId="21902"/>
    <cellStyle name="Normal 74 3 4 7" xfId="18264"/>
    <cellStyle name="Normal 74 3 4 8" xfId="34631"/>
    <cellStyle name="Normal 74 3 5" xfId="2773"/>
    <cellStyle name="Normal 74 3 5 2" xfId="11930"/>
    <cellStyle name="Normal 74 3 5 2 2" xfId="28312"/>
    <cellStyle name="Normal 74 3 5 3" xfId="15571"/>
    <cellStyle name="Normal 74 3 5 3 2" xfId="31949"/>
    <cellStyle name="Normal 74 3 5 4" xfId="8291"/>
    <cellStyle name="Normal 74 3 5 4 2" xfId="24675"/>
    <cellStyle name="Normal 74 3 5 5" xfId="19222"/>
    <cellStyle name="Normal 74 3 6" xfId="6425"/>
    <cellStyle name="Normal 74 3 6 2" xfId="22809"/>
    <cellStyle name="Normal 74 3 7" xfId="10064"/>
    <cellStyle name="Normal 74 3 7 2" xfId="26446"/>
    <cellStyle name="Normal 74 3 8" xfId="13705"/>
    <cellStyle name="Normal 74 3 8 2" xfId="30083"/>
    <cellStyle name="Normal 74 3 9" xfId="4585"/>
    <cellStyle name="Normal 74 3 9 2" xfId="20994"/>
    <cellStyle name="Normal 74 4" xfId="1240"/>
    <cellStyle name="Normal 74 4 2" xfId="2154"/>
    <cellStyle name="Normal 74 4 2 2" xfId="3977"/>
    <cellStyle name="Normal 74 4 2 2 2" xfId="13132"/>
    <cellStyle name="Normal 74 4 2 2 2 2" xfId="29514"/>
    <cellStyle name="Normal 74 4 2 2 3" xfId="16773"/>
    <cellStyle name="Normal 74 4 2 2 3 2" xfId="33151"/>
    <cellStyle name="Normal 74 4 2 2 4" xfId="9493"/>
    <cellStyle name="Normal 74 4 2 2 4 2" xfId="25877"/>
    <cellStyle name="Normal 74 4 2 2 5" xfId="20424"/>
    <cellStyle name="Normal 74 4 2 3" xfId="7672"/>
    <cellStyle name="Normal 74 4 2 3 2" xfId="24056"/>
    <cellStyle name="Normal 74 4 2 4" xfId="11311"/>
    <cellStyle name="Normal 74 4 2 4 2" xfId="27693"/>
    <cellStyle name="Normal 74 4 2 5" xfId="14952"/>
    <cellStyle name="Normal 74 4 2 5 2" xfId="31330"/>
    <cellStyle name="Normal 74 4 2 6" xfId="5832"/>
    <cellStyle name="Normal 74 4 2 6 2" xfId="22241"/>
    <cellStyle name="Normal 74 4 2 7" xfId="18603"/>
    <cellStyle name="Normal 74 4 2 8" xfId="34970"/>
    <cellStyle name="Normal 74 4 3" xfId="3069"/>
    <cellStyle name="Normal 74 4 3 2" xfId="12224"/>
    <cellStyle name="Normal 74 4 3 2 2" xfId="28606"/>
    <cellStyle name="Normal 74 4 3 3" xfId="15865"/>
    <cellStyle name="Normal 74 4 3 3 2" xfId="32243"/>
    <cellStyle name="Normal 74 4 3 4" xfId="8585"/>
    <cellStyle name="Normal 74 4 3 4 2" xfId="24969"/>
    <cellStyle name="Normal 74 4 3 5" xfId="19516"/>
    <cellStyle name="Normal 74 4 4" xfId="6764"/>
    <cellStyle name="Normal 74 4 4 2" xfId="23148"/>
    <cellStyle name="Normal 74 4 5" xfId="10403"/>
    <cellStyle name="Normal 74 4 5 2" xfId="26785"/>
    <cellStyle name="Normal 74 4 6" xfId="14044"/>
    <cellStyle name="Normal 74 4 6 2" xfId="30422"/>
    <cellStyle name="Normal 74 4 7" xfId="4924"/>
    <cellStyle name="Normal 74 4 7 2" xfId="21333"/>
    <cellStyle name="Normal 74 4 8" xfId="17695"/>
    <cellStyle name="Normal 74 4 9" xfId="34062"/>
    <cellStyle name="Normal 74 5" xfId="1552"/>
    <cellStyle name="Normal 74 5 2" xfId="2466"/>
    <cellStyle name="Normal 74 5 2 2" xfId="4289"/>
    <cellStyle name="Normal 74 5 2 2 2" xfId="13444"/>
    <cellStyle name="Normal 74 5 2 2 2 2" xfId="29826"/>
    <cellStyle name="Normal 74 5 2 2 3" xfId="17085"/>
    <cellStyle name="Normal 74 5 2 2 3 2" xfId="33463"/>
    <cellStyle name="Normal 74 5 2 2 4" xfId="9805"/>
    <cellStyle name="Normal 74 5 2 2 4 2" xfId="26189"/>
    <cellStyle name="Normal 74 5 2 2 5" xfId="20736"/>
    <cellStyle name="Normal 74 5 2 3" xfId="7984"/>
    <cellStyle name="Normal 74 5 2 3 2" xfId="24368"/>
    <cellStyle name="Normal 74 5 2 4" xfId="11623"/>
    <cellStyle name="Normal 74 5 2 4 2" xfId="28005"/>
    <cellStyle name="Normal 74 5 2 5" xfId="15264"/>
    <cellStyle name="Normal 74 5 2 5 2" xfId="31642"/>
    <cellStyle name="Normal 74 5 2 6" xfId="6144"/>
    <cellStyle name="Normal 74 5 2 6 2" xfId="22553"/>
    <cellStyle name="Normal 74 5 2 7" xfId="18915"/>
    <cellStyle name="Normal 74 5 2 8" xfId="35282"/>
    <cellStyle name="Normal 74 5 3" xfId="3381"/>
    <cellStyle name="Normal 74 5 3 2" xfId="12536"/>
    <cellStyle name="Normal 74 5 3 2 2" xfId="28918"/>
    <cellStyle name="Normal 74 5 3 3" xfId="16177"/>
    <cellStyle name="Normal 74 5 3 3 2" xfId="32555"/>
    <cellStyle name="Normal 74 5 3 4" xfId="8897"/>
    <cellStyle name="Normal 74 5 3 4 2" xfId="25281"/>
    <cellStyle name="Normal 74 5 3 5" xfId="19828"/>
    <cellStyle name="Normal 74 5 4" xfId="7076"/>
    <cellStyle name="Normal 74 5 4 2" xfId="23460"/>
    <cellStyle name="Normal 74 5 5" xfId="10715"/>
    <cellStyle name="Normal 74 5 5 2" xfId="27097"/>
    <cellStyle name="Normal 74 5 6" xfId="14356"/>
    <cellStyle name="Normal 74 5 6 2" xfId="30734"/>
    <cellStyle name="Normal 74 5 7" xfId="5236"/>
    <cellStyle name="Normal 74 5 7 2" xfId="21645"/>
    <cellStyle name="Normal 74 5 8" xfId="18007"/>
    <cellStyle name="Normal 74 5 9" xfId="34374"/>
    <cellStyle name="Normal 74 6" xfId="1668"/>
    <cellStyle name="Normal 74 6 2" xfId="3492"/>
    <cellStyle name="Normal 74 6 2 2" xfId="12647"/>
    <cellStyle name="Normal 74 6 2 2 2" xfId="29029"/>
    <cellStyle name="Normal 74 6 2 3" xfId="16288"/>
    <cellStyle name="Normal 74 6 2 3 2" xfId="32666"/>
    <cellStyle name="Normal 74 6 2 4" xfId="9008"/>
    <cellStyle name="Normal 74 6 2 4 2" xfId="25392"/>
    <cellStyle name="Normal 74 6 2 5" xfId="19939"/>
    <cellStyle name="Normal 74 6 3" xfId="7187"/>
    <cellStyle name="Normal 74 6 3 2" xfId="23571"/>
    <cellStyle name="Normal 74 6 4" xfId="10826"/>
    <cellStyle name="Normal 74 6 4 2" xfId="27208"/>
    <cellStyle name="Normal 74 6 5" xfId="14467"/>
    <cellStyle name="Normal 74 6 5 2" xfId="30845"/>
    <cellStyle name="Normal 74 6 6" xfId="5347"/>
    <cellStyle name="Normal 74 6 6 2" xfId="21756"/>
    <cellStyle name="Normal 74 6 7" xfId="18118"/>
    <cellStyle name="Normal 74 6 8" xfId="34485"/>
    <cellStyle name="Normal 74 7" xfId="2770"/>
    <cellStyle name="Normal 74 7 2" xfId="11927"/>
    <cellStyle name="Normal 74 7 2 2" xfId="28309"/>
    <cellStyle name="Normal 74 7 3" xfId="15568"/>
    <cellStyle name="Normal 74 7 3 2" xfId="31946"/>
    <cellStyle name="Normal 74 7 4" xfId="8288"/>
    <cellStyle name="Normal 74 7 4 2" xfId="24672"/>
    <cellStyle name="Normal 74 7 5" xfId="19219"/>
    <cellStyle name="Normal 74 8" xfId="6279"/>
    <cellStyle name="Normal 74 8 2" xfId="22663"/>
    <cellStyle name="Normal 74 9" xfId="9918"/>
    <cellStyle name="Normal 74 9 2" xfId="26300"/>
    <cellStyle name="Normal 75" xfId="539"/>
    <cellStyle name="Normal 75 10" xfId="13558"/>
    <cellStyle name="Normal 75 10 2" xfId="29938"/>
    <cellStyle name="Normal 75 11" xfId="4437"/>
    <cellStyle name="Normal 75 11 2" xfId="20849"/>
    <cellStyle name="Normal 75 12" xfId="17208"/>
    <cellStyle name="Normal 75 13" xfId="33769"/>
    <cellStyle name="Normal 75 2" xfId="815"/>
    <cellStyle name="Normal 75 2 10" xfId="4514"/>
    <cellStyle name="Normal 75 2 10 2" xfId="20923"/>
    <cellStyle name="Normal 75 2 11" xfId="17285"/>
    <cellStyle name="Normal 75 2 12" xfId="33770"/>
    <cellStyle name="Normal 75 2 2" xfId="974"/>
    <cellStyle name="Normal 75 2 2 10" xfId="17432"/>
    <cellStyle name="Normal 75 2 2 11" xfId="33771"/>
    <cellStyle name="Normal 75 2 2 2" xfId="1246"/>
    <cellStyle name="Normal 75 2 2 2 2" xfId="2160"/>
    <cellStyle name="Normal 75 2 2 2 2 2" xfId="3983"/>
    <cellStyle name="Normal 75 2 2 2 2 2 2" xfId="13138"/>
    <cellStyle name="Normal 75 2 2 2 2 2 2 2" xfId="29520"/>
    <cellStyle name="Normal 75 2 2 2 2 2 3" xfId="16779"/>
    <cellStyle name="Normal 75 2 2 2 2 2 3 2" xfId="33157"/>
    <cellStyle name="Normal 75 2 2 2 2 2 4" xfId="9499"/>
    <cellStyle name="Normal 75 2 2 2 2 2 4 2" xfId="25883"/>
    <cellStyle name="Normal 75 2 2 2 2 2 5" xfId="20430"/>
    <cellStyle name="Normal 75 2 2 2 2 3" xfId="7678"/>
    <cellStyle name="Normal 75 2 2 2 2 3 2" xfId="24062"/>
    <cellStyle name="Normal 75 2 2 2 2 4" xfId="11317"/>
    <cellStyle name="Normal 75 2 2 2 2 4 2" xfId="27699"/>
    <cellStyle name="Normal 75 2 2 2 2 5" xfId="14958"/>
    <cellStyle name="Normal 75 2 2 2 2 5 2" xfId="31336"/>
    <cellStyle name="Normal 75 2 2 2 2 6" xfId="5838"/>
    <cellStyle name="Normal 75 2 2 2 2 6 2" xfId="22247"/>
    <cellStyle name="Normal 75 2 2 2 2 7" xfId="18609"/>
    <cellStyle name="Normal 75 2 2 2 2 8" xfId="34976"/>
    <cellStyle name="Normal 75 2 2 2 3" xfId="3075"/>
    <cellStyle name="Normal 75 2 2 2 3 2" xfId="12230"/>
    <cellStyle name="Normal 75 2 2 2 3 2 2" xfId="28612"/>
    <cellStyle name="Normal 75 2 2 2 3 3" xfId="15871"/>
    <cellStyle name="Normal 75 2 2 2 3 3 2" xfId="32249"/>
    <cellStyle name="Normal 75 2 2 2 3 4" xfId="8591"/>
    <cellStyle name="Normal 75 2 2 2 3 4 2" xfId="24975"/>
    <cellStyle name="Normal 75 2 2 2 3 5" xfId="19522"/>
    <cellStyle name="Normal 75 2 2 2 4" xfId="6770"/>
    <cellStyle name="Normal 75 2 2 2 4 2" xfId="23154"/>
    <cellStyle name="Normal 75 2 2 2 5" xfId="10409"/>
    <cellStyle name="Normal 75 2 2 2 5 2" xfId="26791"/>
    <cellStyle name="Normal 75 2 2 2 6" xfId="14050"/>
    <cellStyle name="Normal 75 2 2 2 6 2" xfId="30428"/>
    <cellStyle name="Normal 75 2 2 2 7" xfId="4930"/>
    <cellStyle name="Normal 75 2 2 2 7 2" xfId="21339"/>
    <cellStyle name="Normal 75 2 2 2 8" xfId="17701"/>
    <cellStyle name="Normal 75 2 2 2 9" xfId="34068"/>
    <cellStyle name="Normal 75 2 2 3" xfId="1558"/>
    <cellStyle name="Normal 75 2 2 3 2" xfId="2472"/>
    <cellStyle name="Normal 75 2 2 3 2 2" xfId="4295"/>
    <cellStyle name="Normal 75 2 2 3 2 2 2" xfId="13450"/>
    <cellStyle name="Normal 75 2 2 3 2 2 2 2" xfId="29832"/>
    <cellStyle name="Normal 75 2 2 3 2 2 3" xfId="17091"/>
    <cellStyle name="Normal 75 2 2 3 2 2 3 2" xfId="33469"/>
    <cellStyle name="Normal 75 2 2 3 2 2 4" xfId="9811"/>
    <cellStyle name="Normal 75 2 2 3 2 2 4 2" xfId="26195"/>
    <cellStyle name="Normal 75 2 2 3 2 2 5" xfId="20742"/>
    <cellStyle name="Normal 75 2 2 3 2 3" xfId="7990"/>
    <cellStyle name="Normal 75 2 2 3 2 3 2" xfId="24374"/>
    <cellStyle name="Normal 75 2 2 3 2 4" xfId="11629"/>
    <cellStyle name="Normal 75 2 2 3 2 4 2" xfId="28011"/>
    <cellStyle name="Normal 75 2 2 3 2 5" xfId="15270"/>
    <cellStyle name="Normal 75 2 2 3 2 5 2" xfId="31648"/>
    <cellStyle name="Normal 75 2 2 3 2 6" xfId="6150"/>
    <cellStyle name="Normal 75 2 2 3 2 6 2" xfId="22559"/>
    <cellStyle name="Normal 75 2 2 3 2 7" xfId="18921"/>
    <cellStyle name="Normal 75 2 2 3 2 8" xfId="35288"/>
    <cellStyle name="Normal 75 2 2 3 3" xfId="3387"/>
    <cellStyle name="Normal 75 2 2 3 3 2" xfId="12542"/>
    <cellStyle name="Normal 75 2 2 3 3 2 2" xfId="28924"/>
    <cellStyle name="Normal 75 2 2 3 3 3" xfId="16183"/>
    <cellStyle name="Normal 75 2 2 3 3 3 2" xfId="32561"/>
    <cellStyle name="Normal 75 2 2 3 3 4" xfId="8903"/>
    <cellStyle name="Normal 75 2 2 3 3 4 2" xfId="25287"/>
    <cellStyle name="Normal 75 2 2 3 3 5" xfId="19834"/>
    <cellStyle name="Normal 75 2 2 3 4" xfId="7082"/>
    <cellStyle name="Normal 75 2 2 3 4 2" xfId="23466"/>
    <cellStyle name="Normal 75 2 2 3 5" xfId="10721"/>
    <cellStyle name="Normal 75 2 2 3 5 2" xfId="27103"/>
    <cellStyle name="Normal 75 2 2 3 6" xfId="14362"/>
    <cellStyle name="Normal 75 2 2 3 6 2" xfId="30740"/>
    <cellStyle name="Normal 75 2 2 3 7" xfId="5242"/>
    <cellStyle name="Normal 75 2 2 3 7 2" xfId="21651"/>
    <cellStyle name="Normal 75 2 2 3 8" xfId="18013"/>
    <cellStyle name="Normal 75 2 2 3 9" xfId="34380"/>
    <cellStyle name="Normal 75 2 2 4" xfId="1891"/>
    <cellStyle name="Normal 75 2 2 4 2" xfId="3714"/>
    <cellStyle name="Normal 75 2 2 4 2 2" xfId="12869"/>
    <cellStyle name="Normal 75 2 2 4 2 2 2" xfId="29251"/>
    <cellStyle name="Normal 75 2 2 4 2 3" xfId="16510"/>
    <cellStyle name="Normal 75 2 2 4 2 3 2" xfId="32888"/>
    <cellStyle name="Normal 75 2 2 4 2 4" xfId="9230"/>
    <cellStyle name="Normal 75 2 2 4 2 4 2" xfId="25614"/>
    <cellStyle name="Normal 75 2 2 4 2 5" xfId="20161"/>
    <cellStyle name="Normal 75 2 2 4 3" xfId="7409"/>
    <cellStyle name="Normal 75 2 2 4 3 2" xfId="23793"/>
    <cellStyle name="Normal 75 2 2 4 4" xfId="11048"/>
    <cellStyle name="Normal 75 2 2 4 4 2" xfId="27430"/>
    <cellStyle name="Normal 75 2 2 4 5" xfId="14689"/>
    <cellStyle name="Normal 75 2 2 4 5 2" xfId="31067"/>
    <cellStyle name="Normal 75 2 2 4 6" xfId="5569"/>
    <cellStyle name="Normal 75 2 2 4 6 2" xfId="21978"/>
    <cellStyle name="Normal 75 2 2 4 7" xfId="18340"/>
    <cellStyle name="Normal 75 2 2 4 8" xfId="34707"/>
    <cellStyle name="Normal 75 2 2 5" xfId="2776"/>
    <cellStyle name="Normal 75 2 2 5 2" xfId="11933"/>
    <cellStyle name="Normal 75 2 2 5 2 2" xfId="28315"/>
    <cellStyle name="Normal 75 2 2 5 3" xfId="15574"/>
    <cellStyle name="Normal 75 2 2 5 3 2" xfId="31952"/>
    <cellStyle name="Normal 75 2 2 5 4" xfId="8294"/>
    <cellStyle name="Normal 75 2 2 5 4 2" xfId="24678"/>
    <cellStyle name="Normal 75 2 2 5 5" xfId="19225"/>
    <cellStyle name="Normal 75 2 2 6" xfId="6501"/>
    <cellStyle name="Normal 75 2 2 6 2" xfId="22885"/>
    <cellStyle name="Normal 75 2 2 7" xfId="10140"/>
    <cellStyle name="Normal 75 2 2 7 2" xfId="26522"/>
    <cellStyle name="Normal 75 2 2 8" xfId="13781"/>
    <cellStyle name="Normal 75 2 2 8 2" xfId="30159"/>
    <cellStyle name="Normal 75 2 2 9" xfId="4661"/>
    <cellStyle name="Normal 75 2 2 9 2" xfId="21070"/>
    <cellStyle name="Normal 75 2 3" xfId="1245"/>
    <cellStyle name="Normal 75 2 3 2" xfId="2159"/>
    <cellStyle name="Normal 75 2 3 2 2" xfId="3982"/>
    <cellStyle name="Normal 75 2 3 2 2 2" xfId="13137"/>
    <cellStyle name="Normal 75 2 3 2 2 2 2" xfId="29519"/>
    <cellStyle name="Normal 75 2 3 2 2 3" xfId="16778"/>
    <cellStyle name="Normal 75 2 3 2 2 3 2" xfId="33156"/>
    <cellStyle name="Normal 75 2 3 2 2 4" xfId="9498"/>
    <cellStyle name="Normal 75 2 3 2 2 4 2" xfId="25882"/>
    <cellStyle name="Normal 75 2 3 2 2 5" xfId="20429"/>
    <cellStyle name="Normal 75 2 3 2 3" xfId="7677"/>
    <cellStyle name="Normal 75 2 3 2 3 2" xfId="24061"/>
    <cellStyle name="Normal 75 2 3 2 4" xfId="11316"/>
    <cellStyle name="Normal 75 2 3 2 4 2" xfId="27698"/>
    <cellStyle name="Normal 75 2 3 2 5" xfId="14957"/>
    <cellStyle name="Normal 75 2 3 2 5 2" xfId="31335"/>
    <cellStyle name="Normal 75 2 3 2 6" xfId="5837"/>
    <cellStyle name="Normal 75 2 3 2 6 2" xfId="22246"/>
    <cellStyle name="Normal 75 2 3 2 7" xfId="18608"/>
    <cellStyle name="Normal 75 2 3 2 8" xfId="34975"/>
    <cellStyle name="Normal 75 2 3 3" xfId="3074"/>
    <cellStyle name="Normal 75 2 3 3 2" xfId="12229"/>
    <cellStyle name="Normal 75 2 3 3 2 2" xfId="28611"/>
    <cellStyle name="Normal 75 2 3 3 3" xfId="15870"/>
    <cellStyle name="Normal 75 2 3 3 3 2" xfId="32248"/>
    <cellStyle name="Normal 75 2 3 3 4" xfId="8590"/>
    <cellStyle name="Normal 75 2 3 3 4 2" xfId="24974"/>
    <cellStyle name="Normal 75 2 3 3 5" xfId="19521"/>
    <cellStyle name="Normal 75 2 3 4" xfId="6769"/>
    <cellStyle name="Normal 75 2 3 4 2" xfId="23153"/>
    <cellStyle name="Normal 75 2 3 5" xfId="10408"/>
    <cellStyle name="Normal 75 2 3 5 2" xfId="26790"/>
    <cellStyle name="Normal 75 2 3 6" xfId="14049"/>
    <cellStyle name="Normal 75 2 3 6 2" xfId="30427"/>
    <cellStyle name="Normal 75 2 3 7" xfId="4929"/>
    <cellStyle name="Normal 75 2 3 7 2" xfId="21338"/>
    <cellStyle name="Normal 75 2 3 8" xfId="17700"/>
    <cellStyle name="Normal 75 2 3 9" xfId="34067"/>
    <cellStyle name="Normal 75 2 4" xfId="1557"/>
    <cellStyle name="Normal 75 2 4 2" xfId="2471"/>
    <cellStyle name="Normal 75 2 4 2 2" xfId="4294"/>
    <cellStyle name="Normal 75 2 4 2 2 2" xfId="13449"/>
    <cellStyle name="Normal 75 2 4 2 2 2 2" xfId="29831"/>
    <cellStyle name="Normal 75 2 4 2 2 3" xfId="17090"/>
    <cellStyle name="Normal 75 2 4 2 2 3 2" xfId="33468"/>
    <cellStyle name="Normal 75 2 4 2 2 4" xfId="9810"/>
    <cellStyle name="Normal 75 2 4 2 2 4 2" xfId="26194"/>
    <cellStyle name="Normal 75 2 4 2 2 5" xfId="20741"/>
    <cellStyle name="Normal 75 2 4 2 3" xfId="7989"/>
    <cellStyle name="Normal 75 2 4 2 3 2" xfId="24373"/>
    <cellStyle name="Normal 75 2 4 2 4" xfId="11628"/>
    <cellStyle name="Normal 75 2 4 2 4 2" xfId="28010"/>
    <cellStyle name="Normal 75 2 4 2 5" xfId="15269"/>
    <cellStyle name="Normal 75 2 4 2 5 2" xfId="31647"/>
    <cellStyle name="Normal 75 2 4 2 6" xfId="6149"/>
    <cellStyle name="Normal 75 2 4 2 6 2" xfId="22558"/>
    <cellStyle name="Normal 75 2 4 2 7" xfId="18920"/>
    <cellStyle name="Normal 75 2 4 2 8" xfId="35287"/>
    <cellStyle name="Normal 75 2 4 3" xfId="3386"/>
    <cellStyle name="Normal 75 2 4 3 2" xfId="12541"/>
    <cellStyle name="Normal 75 2 4 3 2 2" xfId="28923"/>
    <cellStyle name="Normal 75 2 4 3 3" xfId="16182"/>
    <cellStyle name="Normal 75 2 4 3 3 2" xfId="32560"/>
    <cellStyle name="Normal 75 2 4 3 4" xfId="8902"/>
    <cellStyle name="Normal 75 2 4 3 4 2" xfId="25286"/>
    <cellStyle name="Normal 75 2 4 3 5" xfId="19833"/>
    <cellStyle name="Normal 75 2 4 4" xfId="7081"/>
    <cellStyle name="Normal 75 2 4 4 2" xfId="23465"/>
    <cellStyle name="Normal 75 2 4 5" xfId="10720"/>
    <cellStyle name="Normal 75 2 4 5 2" xfId="27102"/>
    <cellStyle name="Normal 75 2 4 6" xfId="14361"/>
    <cellStyle name="Normal 75 2 4 6 2" xfId="30739"/>
    <cellStyle name="Normal 75 2 4 7" xfId="5241"/>
    <cellStyle name="Normal 75 2 4 7 2" xfId="21650"/>
    <cellStyle name="Normal 75 2 4 8" xfId="18012"/>
    <cellStyle name="Normal 75 2 4 9" xfId="34379"/>
    <cellStyle name="Normal 75 2 5" xfId="1744"/>
    <cellStyle name="Normal 75 2 5 2" xfId="3567"/>
    <cellStyle name="Normal 75 2 5 2 2" xfId="12722"/>
    <cellStyle name="Normal 75 2 5 2 2 2" xfId="29104"/>
    <cellStyle name="Normal 75 2 5 2 3" xfId="16363"/>
    <cellStyle name="Normal 75 2 5 2 3 2" xfId="32741"/>
    <cellStyle name="Normal 75 2 5 2 4" xfId="9083"/>
    <cellStyle name="Normal 75 2 5 2 4 2" xfId="25467"/>
    <cellStyle name="Normal 75 2 5 2 5" xfId="20014"/>
    <cellStyle name="Normal 75 2 5 3" xfId="7262"/>
    <cellStyle name="Normal 75 2 5 3 2" xfId="23646"/>
    <cellStyle name="Normal 75 2 5 4" xfId="10901"/>
    <cellStyle name="Normal 75 2 5 4 2" xfId="27283"/>
    <cellStyle name="Normal 75 2 5 5" xfId="14542"/>
    <cellStyle name="Normal 75 2 5 5 2" xfId="30920"/>
    <cellStyle name="Normal 75 2 5 6" xfId="5422"/>
    <cellStyle name="Normal 75 2 5 6 2" xfId="21831"/>
    <cellStyle name="Normal 75 2 5 7" xfId="18193"/>
    <cellStyle name="Normal 75 2 5 8" xfId="34560"/>
    <cellStyle name="Normal 75 2 6" xfId="2775"/>
    <cellStyle name="Normal 75 2 6 2" xfId="11932"/>
    <cellStyle name="Normal 75 2 6 2 2" xfId="28314"/>
    <cellStyle name="Normal 75 2 6 3" xfId="15573"/>
    <cellStyle name="Normal 75 2 6 3 2" xfId="31951"/>
    <cellStyle name="Normal 75 2 6 4" xfId="8293"/>
    <cellStyle name="Normal 75 2 6 4 2" xfId="24677"/>
    <cellStyle name="Normal 75 2 6 5" xfId="19224"/>
    <cellStyle name="Normal 75 2 7" xfId="6354"/>
    <cellStyle name="Normal 75 2 7 2" xfId="22738"/>
    <cellStyle name="Normal 75 2 8" xfId="9993"/>
    <cellStyle name="Normal 75 2 8 2" xfId="26375"/>
    <cellStyle name="Normal 75 2 9" xfId="13634"/>
    <cellStyle name="Normal 75 2 9 2" xfId="30012"/>
    <cellStyle name="Normal 75 3" xfId="898"/>
    <cellStyle name="Normal 75 3 10" xfId="17357"/>
    <cellStyle name="Normal 75 3 11" xfId="33772"/>
    <cellStyle name="Normal 75 3 2" xfId="1247"/>
    <cellStyle name="Normal 75 3 2 2" xfId="2161"/>
    <cellStyle name="Normal 75 3 2 2 2" xfId="3984"/>
    <cellStyle name="Normal 75 3 2 2 2 2" xfId="13139"/>
    <cellStyle name="Normal 75 3 2 2 2 2 2" xfId="29521"/>
    <cellStyle name="Normal 75 3 2 2 2 3" xfId="16780"/>
    <cellStyle name="Normal 75 3 2 2 2 3 2" xfId="33158"/>
    <cellStyle name="Normal 75 3 2 2 2 4" xfId="9500"/>
    <cellStyle name="Normal 75 3 2 2 2 4 2" xfId="25884"/>
    <cellStyle name="Normal 75 3 2 2 2 5" xfId="20431"/>
    <cellStyle name="Normal 75 3 2 2 3" xfId="7679"/>
    <cellStyle name="Normal 75 3 2 2 3 2" xfId="24063"/>
    <cellStyle name="Normal 75 3 2 2 4" xfId="11318"/>
    <cellStyle name="Normal 75 3 2 2 4 2" xfId="27700"/>
    <cellStyle name="Normal 75 3 2 2 5" xfId="14959"/>
    <cellStyle name="Normal 75 3 2 2 5 2" xfId="31337"/>
    <cellStyle name="Normal 75 3 2 2 6" xfId="5839"/>
    <cellStyle name="Normal 75 3 2 2 6 2" xfId="22248"/>
    <cellStyle name="Normal 75 3 2 2 7" xfId="18610"/>
    <cellStyle name="Normal 75 3 2 2 8" xfId="34977"/>
    <cellStyle name="Normal 75 3 2 3" xfId="3076"/>
    <cellStyle name="Normal 75 3 2 3 2" xfId="12231"/>
    <cellStyle name="Normal 75 3 2 3 2 2" xfId="28613"/>
    <cellStyle name="Normal 75 3 2 3 3" xfId="15872"/>
    <cellStyle name="Normal 75 3 2 3 3 2" xfId="32250"/>
    <cellStyle name="Normal 75 3 2 3 4" xfId="8592"/>
    <cellStyle name="Normal 75 3 2 3 4 2" xfId="24976"/>
    <cellStyle name="Normal 75 3 2 3 5" xfId="19523"/>
    <cellStyle name="Normal 75 3 2 4" xfId="6771"/>
    <cellStyle name="Normal 75 3 2 4 2" xfId="23155"/>
    <cellStyle name="Normal 75 3 2 5" xfId="10410"/>
    <cellStyle name="Normal 75 3 2 5 2" xfId="26792"/>
    <cellStyle name="Normal 75 3 2 6" xfId="14051"/>
    <cellStyle name="Normal 75 3 2 6 2" xfId="30429"/>
    <cellStyle name="Normal 75 3 2 7" xfId="4931"/>
    <cellStyle name="Normal 75 3 2 7 2" xfId="21340"/>
    <cellStyle name="Normal 75 3 2 8" xfId="17702"/>
    <cellStyle name="Normal 75 3 2 9" xfId="34069"/>
    <cellStyle name="Normal 75 3 3" xfId="1559"/>
    <cellStyle name="Normal 75 3 3 2" xfId="2473"/>
    <cellStyle name="Normal 75 3 3 2 2" xfId="4296"/>
    <cellStyle name="Normal 75 3 3 2 2 2" xfId="13451"/>
    <cellStyle name="Normal 75 3 3 2 2 2 2" xfId="29833"/>
    <cellStyle name="Normal 75 3 3 2 2 3" xfId="17092"/>
    <cellStyle name="Normal 75 3 3 2 2 3 2" xfId="33470"/>
    <cellStyle name="Normal 75 3 3 2 2 4" xfId="9812"/>
    <cellStyle name="Normal 75 3 3 2 2 4 2" xfId="26196"/>
    <cellStyle name="Normal 75 3 3 2 2 5" xfId="20743"/>
    <cellStyle name="Normal 75 3 3 2 3" xfId="7991"/>
    <cellStyle name="Normal 75 3 3 2 3 2" xfId="24375"/>
    <cellStyle name="Normal 75 3 3 2 4" xfId="11630"/>
    <cellStyle name="Normal 75 3 3 2 4 2" xfId="28012"/>
    <cellStyle name="Normal 75 3 3 2 5" xfId="15271"/>
    <cellStyle name="Normal 75 3 3 2 5 2" xfId="31649"/>
    <cellStyle name="Normal 75 3 3 2 6" xfId="6151"/>
    <cellStyle name="Normal 75 3 3 2 6 2" xfId="22560"/>
    <cellStyle name="Normal 75 3 3 2 7" xfId="18922"/>
    <cellStyle name="Normal 75 3 3 2 8" xfId="35289"/>
    <cellStyle name="Normal 75 3 3 3" xfId="3388"/>
    <cellStyle name="Normal 75 3 3 3 2" xfId="12543"/>
    <cellStyle name="Normal 75 3 3 3 2 2" xfId="28925"/>
    <cellStyle name="Normal 75 3 3 3 3" xfId="16184"/>
    <cellStyle name="Normal 75 3 3 3 3 2" xfId="32562"/>
    <cellStyle name="Normal 75 3 3 3 4" xfId="8904"/>
    <cellStyle name="Normal 75 3 3 3 4 2" xfId="25288"/>
    <cellStyle name="Normal 75 3 3 3 5" xfId="19835"/>
    <cellStyle name="Normal 75 3 3 4" xfId="7083"/>
    <cellStyle name="Normal 75 3 3 4 2" xfId="23467"/>
    <cellStyle name="Normal 75 3 3 5" xfId="10722"/>
    <cellStyle name="Normal 75 3 3 5 2" xfId="27104"/>
    <cellStyle name="Normal 75 3 3 6" xfId="14363"/>
    <cellStyle name="Normal 75 3 3 6 2" xfId="30741"/>
    <cellStyle name="Normal 75 3 3 7" xfId="5243"/>
    <cellStyle name="Normal 75 3 3 7 2" xfId="21652"/>
    <cellStyle name="Normal 75 3 3 8" xfId="18014"/>
    <cellStyle name="Normal 75 3 3 9" xfId="34381"/>
    <cellStyle name="Normal 75 3 4" xfId="1816"/>
    <cellStyle name="Normal 75 3 4 2" xfId="3639"/>
    <cellStyle name="Normal 75 3 4 2 2" xfId="12794"/>
    <cellStyle name="Normal 75 3 4 2 2 2" xfId="29176"/>
    <cellStyle name="Normal 75 3 4 2 3" xfId="16435"/>
    <cellStyle name="Normal 75 3 4 2 3 2" xfId="32813"/>
    <cellStyle name="Normal 75 3 4 2 4" xfId="9155"/>
    <cellStyle name="Normal 75 3 4 2 4 2" xfId="25539"/>
    <cellStyle name="Normal 75 3 4 2 5" xfId="20086"/>
    <cellStyle name="Normal 75 3 4 3" xfId="7334"/>
    <cellStyle name="Normal 75 3 4 3 2" xfId="23718"/>
    <cellStyle name="Normal 75 3 4 4" xfId="10973"/>
    <cellStyle name="Normal 75 3 4 4 2" xfId="27355"/>
    <cellStyle name="Normal 75 3 4 5" xfId="14614"/>
    <cellStyle name="Normal 75 3 4 5 2" xfId="30992"/>
    <cellStyle name="Normal 75 3 4 6" xfId="5494"/>
    <cellStyle name="Normal 75 3 4 6 2" xfId="21903"/>
    <cellStyle name="Normal 75 3 4 7" xfId="18265"/>
    <cellStyle name="Normal 75 3 4 8" xfId="34632"/>
    <cellStyle name="Normal 75 3 5" xfId="2777"/>
    <cellStyle name="Normal 75 3 5 2" xfId="11934"/>
    <cellStyle name="Normal 75 3 5 2 2" xfId="28316"/>
    <cellStyle name="Normal 75 3 5 3" xfId="15575"/>
    <cellStyle name="Normal 75 3 5 3 2" xfId="31953"/>
    <cellStyle name="Normal 75 3 5 4" xfId="8295"/>
    <cellStyle name="Normal 75 3 5 4 2" xfId="24679"/>
    <cellStyle name="Normal 75 3 5 5" xfId="19226"/>
    <cellStyle name="Normal 75 3 6" xfId="6426"/>
    <cellStyle name="Normal 75 3 6 2" xfId="22810"/>
    <cellStyle name="Normal 75 3 7" xfId="10065"/>
    <cellStyle name="Normal 75 3 7 2" xfId="26447"/>
    <cellStyle name="Normal 75 3 8" xfId="13706"/>
    <cellStyle name="Normal 75 3 8 2" xfId="30084"/>
    <cellStyle name="Normal 75 3 9" xfId="4586"/>
    <cellStyle name="Normal 75 3 9 2" xfId="20995"/>
    <cellStyle name="Normal 75 4" xfId="1244"/>
    <cellStyle name="Normal 75 4 2" xfId="2158"/>
    <cellStyle name="Normal 75 4 2 2" xfId="3981"/>
    <cellStyle name="Normal 75 4 2 2 2" xfId="13136"/>
    <cellStyle name="Normal 75 4 2 2 2 2" xfId="29518"/>
    <cellStyle name="Normal 75 4 2 2 3" xfId="16777"/>
    <cellStyle name="Normal 75 4 2 2 3 2" xfId="33155"/>
    <cellStyle name="Normal 75 4 2 2 4" xfId="9497"/>
    <cellStyle name="Normal 75 4 2 2 4 2" xfId="25881"/>
    <cellStyle name="Normal 75 4 2 2 5" xfId="20428"/>
    <cellStyle name="Normal 75 4 2 3" xfId="7676"/>
    <cellStyle name="Normal 75 4 2 3 2" xfId="24060"/>
    <cellStyle name="Normal 75 4 2 4" xfId="11315"/>
    <cellStyle name="Normal 75 4 2 4 2" xfId="27697"/>
    <cellStyle name="Normal 75 4 2 5" xfId="14956"/>
    <cellStyle name="Normal 75 4 2 5 2" xfId="31334"/>
    <cellStyle name="Normal 75 4 2 6" xfId="5836"/>
    <cellStyle name="Normal 75 4 2 6 2" xfId="22245"/>
    <cellStyle name="Normal 75 4 2 7" xfId="18607"/>
    <cellStyle name="Normal 75 4 2 8" xfId="34974"/>
    <cellStyle name="Normal 75 4 3" xfId="3073"/>
    <cellStyle name="Normal 75 4 3 2" xfId="12228"/>
    <cellStyle name="Normal 75 4 3 2 2" xfId="28610"/>
    <cellStyle name="Normal 75 4 3 3" xfId="15869"/>
    <cellStyle name="Normal 75 4 3 3 2" xfId="32247"/>
    <cellStyle name="Normal 75 4 3 4" xfId="8589"/>
    <cellStyle name="Normal 75 4 3 4 2" xfId="24973"/>
    <cellStyle name="Normal 75 4 3 5" xfId="19520"/>
    <cellStyle name="Normal 75 4 4" xfId="6768"/>
    <cellStyle name="Normal 75 4 4 2" xfId="23152"/>
    <cellStyle name="Normal 75 4 5" xfId="10407"/>
    <cellStyle name="Normal 75 4 5 2" xfId="26789"/>
    <cellStyle name="Normal 75 4 6" xfId="14048"/>
    <cellStyle name="Normal 75 4 6 2" xfId="30426"/>
    <cellStyle name="Normal 75 4 7" xfId="4928"/>
    <cellStyle name="Normal 75 4 7 2" xfId="21337"/>
    <cellStyle name="Normal 75 4 8" xfId="17699"/>
    <cellStyle name="Normal 75 4 9" xfId="34066"/>
    <cellStyle name="Normal 75 5" xfId="1556"/>
    <cellStyle name="Normal 75 5 2" xfId="2470"/>
    <cellStyle name="Normal 75 5 2 2" xfId="4293"/>
    <cellStyle name="Normal 75 5 2 2 2" xfId="13448"/>
    <cellStyle name="Normal 75 5 2 2 2 2" xfId="29830"/>
    <cellStyle name="Normal 75 5 2 2 3" xfId="17089"/>
    <cellStyle name="Normal 75 5 2 2 3 2" xfId="33467"/>
    <cellStyle name="Normal 75 5 2 2 4" xfId="9809"/>
    <cellStyle name="Normal 75 5 2 2 4 2" xfId="26193"/>
    <cellStyle name="Normal 75 5 2 2 5" xfId="20740"/>
    <cellStyle name="Normal 75 5 2 3" xfId="7988"/>
    <cellStyle name="Normal 75 5 2 3 2" xfId="24372"/>
    <cellStyle name="Normal 75 5 2 4" xfId="11627"/>
    <cellStyle name="Normal 75 5 2 4 2" xfId="28009"/>
    <cellStyle name="Normal 75 5 2 5" xfId="15268"/>
    <cellStyle name="Normal 75 5 2 5 2" xfId="31646"/>
    <cellStyle name="Normal 75 5 2 6" xfId="6148"/>
    <cellStyle name="Normal 75 5 2 6 2" xfId="22557"/>
    <cellStyle name="Normal 75 5 2 7" xfId="18919"/>
    <cellStyle name="Normal 75 5 2 8" xfId="35286"/>
    <cellStyle name="Normal 75 5 3" xfId="3385"/>
    <cellStyle name="Normal 75 5 3 2" xfId="12540"/>
    <cellStyle name="Normal 75 5 3 2 2" xfId="28922"/>
    <cellStyle name="Normal 75 5 3 3" xfId="16181"/>
    <cellStyle name="Normal 75 5 3 3 2" xfId="32559"/>
    <cellStyle name="Normal 75 5 3 4" xfId="8901"/>
    <cellStyle name="Normal 75 5 3 4 2" xfId="25285"/>
    <cellStyle name="Normal 75 5 3 5" xfId="19832"/>
    <cellStyle name="Normal 75 5 4" xfId="7080"/>
    <cellStyle name="Normal 75 5 4 2" xfId="23464"/>
    <cellStyle name="Normal 75 5 5" xfId="10719"/>
    <cellStyle name="Normal 75 5 5 2" xfId="27101"/>
    <cellStyle name="Normal 75 5 6" xfId="14360"/>
    <cellStyle name="Normal 75 5 6 2" xfId="30738"/>
    <cellStyle name="Normal 75 5 7" xfId="5240"/>
    <cellStyle name="Normal 75 5 7 2" xfId="21649"/>
    <cellStyle name="Normal 75 5 8" xfId="18011"/>
    <cellStyle name="Normal 75 5 9" xfId="34378"/>
    <cellStyle name="Normal 75 6" xfId="1669"/>
    <cellStyle name="Normal 75 6 2" xfId="3493"/>
    <cellStyle name="Normal 75 6 2 2" xfId="12648"/>
    <cellStyle name="Normal 75 6 2 2 2" xfId="29030"/>
    <cellStyle name="Normal 75 6 2 3" xfId="16289"/>
    <cellStyle name="Normal 75 6 2 3 2" xfId="32667"/>
    <cellStyle name="Normal 75 6 2 4" xfId="9009"/>
    <cellStyle name="Normal 75 6 2 4 2" xfId="25393"/>
    <cellStyle name="Normal 75 6 2 5" xfId="19940"/>
    <cellStyle name="Normal 75 6 3" xfId="7188"/>
    <cellStyle name="Normal 75 6 3 2" xfId="23572"/>
    <cellStyle name="Normal 75 6 4" xfId="10827"/>
    <cellStyle name="Normal 75 6 4 2" xfId="27209"/>
    <cellStyle name="Normal 75 6 5" xfId="14468"/>
    <cellStyle name="Normal 75 6 5 2" xfId="30846"/>
    <cellStyle name="Normal 75 6 6" xfId="5348"/>
    <cellStyle name="Normal 75 6 6 2" xfId="21757"/>
    <cellStyle name="Normal 75 6 7" xfId="18119"/>
    <cellStyle name="Normal 75 6 8" xfId="34486"/>
    <cellStyle name="Normal 75 7" xfId="2774"/>
    <cellStyle name="Normal 75 7 2" xfId="11931"/>
    <cellStyle name="Normal 75 7 2 2" xfId="28313"/>
    <cellStyle name="Normal 75 7 3" xfId="15572"/>
    <cellStyle name="Normal 75 7 3 2" xfId="31950"/>
    <cellStyle name="Normal 75 7 4" xfId="8292"/>
    <cellStyle name="Normal 75 7 4 2" xfId="24676"/>
    <cellStyle name="Normal 75 7 5" xfId="19223"/>
    <cellStyle name="Normal 75 8" xfId="6280"/>
    <cellStyle name="Normal 75 8 2" xfId="22664"/>
    <cellStyle name="Normal 75 9" xfId="9919"/>
    <cellStyle name="Normal 75 9 2" xfId="26301"/>
    <cellStyle name="Normal 76" xfId="540"/>
    <cellStyle name="Normal 76 10" xfId="13559"/>
    <cellStyle name="Normal 76 10 2" xfId="29939"/>
    <cellStyle name="Normal 76 11" xfId="4438"/>
    <cellStyle name="Normal 76 11 2" xfId="20850"/>
    <cellStyle name="Normal 76 12" xfId="17209"/>
    <cellStyle name="Normal 76 13" xfId="33773"/>
    <cellStyle name="Normal 76 2" xfId="816"/>
    <cellStyle name="Normal 76 2 10" xfId="4515"/>
    <cellStyle name="Normal 76 2 10 2" xfId="20924"/>
    <cellStyle name="Normal 76 2 11" xfId="17286"/>
    <cellStyle name="Normal 76 2 12" xfId="33774"/>
    <cellStyle name="Normal 76 2 2" xfId="975"/>
    <cellStyle name="Normal 76 2 2 10" xfId="17433"/>
    <cellStyle name="Normal 76 2 2 11" xfId="33775"/>
    <cellStyle name="Normal 76 2 2 2" xfId="1250"/>
    <cellStyle name="Normal 76 2 2 2 2" xfId="2164"/>
    <cellStyle name="Normal 76 2 2 2 2 2" xfId="3987"/>
    <cellStyle name="Normal 76 2 2 2 2 2 2" xfId="13142"/>
    <cellStyle name="Normal 76 2 2 2 2 2 2 2" xfId="29524"/>
    <cellStyle name="Normal 76 2 2 2 2 2 3" xfId="16783"/>
    <cellStyle name="Normal 76 2 2 2 2 2 3 2" xfId="33161"/>
    <cellStyle name="Normal 76 2 2 2 2 2 4" xfId="9503"/>
    <cellStyle name="Normal 76 2 2 2 2 2 4 2" xfId="25887"/>
    <cellStyle name="Normal 76 2 2 2 2 2 5" xfId="20434"/>
    <cellStyle name="Normal 76 2 2 2 2 3" xfId="7682"/>
    <cellStyle name="Normal 76 2 2 2 2 3 2" xfId="24066"/>
    <cellStyle name="Normal 76 2 2 2 2 4" xfId="11321"/>
    <cellStyle name="Normal 76 2 2 2 2 4 2" xfId="27703"/>
    <cellStyle name="Normal 76 2 2 2 2 5" xfId="14962"/>
    <cellStyle name="Normal 76 2 2 2 2 5 2" xfId="31340"/>
    <cellStyle name="Normal 76 2 2 2 2 6" xfId="5842"/>
    <cellStyle name="Normal 76 2 2 2 2 6 2" xfId="22251"/>
    <cellStyle name="Normal 76 2 2 2 2 7" xfId="18613"/>
    <cellStyle name="Normal 76 2 2 2 2 8" xfId="34980"/>
    <cellStyle name="Normal 76 2 2 2 3" xfId="3079"/>
    <cellStyle name="Normal 76 2 2 2 3 2" xfId="12234"/>
    <cellStyle name="Normal 76 2 2 2 3 2 2" xfId="28616"/>
    <cellStyle name="Normal 76 2 2 2 3 3" xfId="15875"/>
    <cellStyle name="Normal 76 2 2 2 3 3 2" xfId="32253"/>
    <cellStyle name="Normal 76 2 2 2 3 4" xfId="8595"/>
    <cellStyle name="Normal 76 2 2 2 3 4 2" xfId="24979"/>
    <cellStyle name="Normal 76 2 2 2 3 5" xfId="19526"/>
    <cellStyle name="Normal 76 2 2 2 4" xfId="6774"/>
    <cellStyle name="Normal 76 2 2 2 4 2" xfId="23158"/>
    <cellStyle name="Normal 76 2 2 2 5" xfId="10413"/>
    <cellStyle name="Normal 76 2 2 2 5 2" xfId="26795"/>
    <cellStyle name="Normal 76 2 2 2 6" xfId="14054"/>
    <cellStyle name="Normal 76 2 2 2 6 2" xfId="30432"/>
    <cellStyle name="Normal 76 2 2 2 7" xfId="4934"/>
    <cellStyle name="Normal 76 2 2 2 7 2" xfId="21343"/>
    <cellStyle name="Normal 76 2 2 2 8" xfId="17705"/>
    <cellStyle name="Normal 76 2 2 2 9" xfId="34072"/>
    <cellStyle name="Normal 76 2 2 3" xfId="1562"/>
    <cellStyle name="Normal 76 2 2 3 2" xfId="2476"/>
    <cellStyle name="Normal 76 2 2 3 2 2" xfId="4299"/>
    <cellStyle name="Normal 76 2 2 3 2 2 2" xfId="13454"/>
    <cellStyle name="Normal 76 2 2 3 2 2 2 2" xfId="29836"/>
    <cellStyle name="Normal 76 2 2 3 2 2 3" xfId="17095"/>
    <cellStyle name="Normal 76 2 2 3 2 2 3 2" xfId="33473"/>
    <cellStyle name="Normal 76 2 2 3 2 2 4" xfId="9815"/>
    <cellStyle name="Normal 76 2 2 3 2 2 4 2" xfId="26199"/>
    <cellStyle name="Normal 76 2 2 3 2 2 5" xfId="20746"/>
    <cellStyle name="Normal 76 2 2 3 2 3" xfId="7994"/>
    <cellStyle name="Normal 76 2 2 3 2 3 2" xfId="24378"/>
    <cellStyle name="Normal 76 2 2 3 2 4" xfId="11633"/>
    <cellStyle name="Normal 76 2 2 3 2 4 2" xfId="28015"/>
    <cellStyle name="Normal 76 2 2 3 2 5" xfId="15274"/>
    <cellStyle name="Normal 76 2 2 3 2 5 2" xfId="31652"/>
    <cellStyle name="Normal 76 2 2 3 2 6" xfId="6154"/>
    <cellStyle name="Normal 76 2 2 3 2 6 2" xfId="22563"/>
    <cellStyle name="Normal 76 2 2 3 2 7" xfId="18925"/>
    <cellStyle name="Normal 76 2 2 3 2 8" xfId="35292"/>
    <cellStyle name="Normal 76 2 2 3 3" xfId="3391"/>
    <cellStyle name="Normal 76 2 2 3 3 2" xfId="12546"/>
    <cellStyle name="Normal 76 2 2 3 3 2 2" xfId="28928"/>
    <cellStyle name="Normal 76 2 2 3 3 3" xfId="16187"/>
    <cellStyle name="Normal 76 2 2 3 3 3 2" xfId="32565"/>
    <cellStyle name="Normal 76 2 2 3 3 4" xfId="8907"/>
    <cellStyle name="Normal 76 2 2 3 3 4 2" xfId="25291"/>
    <cellStyle name="Normal 76 2 2 3 3 5" xfId="19838"/>
    <cellStyle name="Normal 76 2 2 3 4" xfId="7086"/>
    <cellStyle name="Normal 76 2 2 3 4 2" xfId="23470"/>
    <cellStyle name="Normal 76 2 2 3 5" xfId="10725"/>
    <cellStyle name="Normal 76 2 2 3 5 2" xfId="27107"/>
    <cellStyle name="Normal 76 2 2 3 6" xfId="14366"/>
    <cellStyle name="Normal 76 2 2 3 6 2" xfId="30744"/>
    <cellStyle name="Normal 76 2 2 3 7" xfId="5246"/>
    <cellStyle name="Normal 76 2 2 3 7 2" xfId="21655"/>
    <cellStyle name="Normal 76 2 2 3 8" xfId="18017"/>
    <cellStyle name="Normal 76 2 2 3 9" xfId="34384"/>
    <cellStyle name="Normal 76 2 2 4" xfId="1892"/>
    <cellStyle name="Normal 76 2 2 4 2" xfId="3715"/>
    <cellStyle name="Normal 76 2 2 4 2 2" xfId="12870"/>
    <cellStyle name="Normal 76 2 2 4 2 2 2" xfId="29252"/>
    <cellStyle name="Normal 76 2 2 4 2 3" xfId="16511"/>
    <cellStyle name="Normal 76 2 2 4 2 3 2" xfId="32889"/>
    <cellStyle name="Normal 76 2 2 4 2 4" xfId="9231"/>
    <cellStyle name="Normal 76 2 2 4 2 4 2" xfId="25615"/>
    <cellStyle name="Normal 76 2 2 4 2 5" xfId="20162"/>
    <cellStyle name="Normal 76 2 2 4 3" xfId="7410"/>
    <cellStyle name="Normal 76 2 2 4 3 2" xfId="23794"/>
    <cellStyle name="Normal 76 2 2 4 4" xfId="11049"/>
    <cellStyle name="Normal 76 2 2 4 4 2" xfId="27431"/>
    <cellStyle name="Normal 76 2 2 4 5" xfId="14690"/>
    <cellStyle name="Normal 76 2 2 4 5 2" xfId="31068"/>
    <cellStyle name="Normal 76 2 2 4 6" xfId="5570"/>
    <cellStyle name="Normal 76 2 2 4 6 2" xfId="21979"/>
    <cellStyle name="Normal 76 2 2 4 7" xfId="18341"/>
    <cellStyle name="Normal 76 2 2 4 8" xfId="34708"/>
    <cellStyle name="Normal 76 2 2 5" xfId="2780"/>
    <cellStyle name="Normal 76 2 2 5 2" xfId="11937"/>
    <cellStyle name="Normal 76 2 2 5 2 2" xfId="28319"/>
    <cellStyle name="Normal 76 2 2 5 3" xfId="15578"/>
    <cellStyle name="Normal 76 2 2 5 3 2" xfId="31956"/>
    <cellStyle name="Normal 76 2 2 5 4" xfId="8298"/>
    <cellStyle name="Normal 76 2 2 5 4 2" xfId="24682"/>
    <cellStyle name="Normal 76 2 2 5 5" xfId="19229"/>
    <cellStyle name="Normal 76 2 2 6" xfId="6502"/>
    <cellStyle name="Normal 76 2 2 6 2" xfId="22886"/>
    <cellStyle name="Normal 76 2 2 7" xfId="10141"/>
    <cellStyle name="Normal 76 2 2 7 2" xfId="26523"/>
    <cellStyle name="Normal 76 2 2 8" xfId="13782"/>
    <cellStyle name="Normal 76 2 2 8 2" xfId="30160"/>
    <cellStyle name="Normal 76 2 2 9" xfId="4662"/>
    <cellStyle name="Normal 76 2 2 9 2" xfId="21071"/>
    <cellStyle name="Normal 76 2 3" xfId="1249"/>
    <cellStyle name="Normal 76 2 3 2" xfId="2163"/>
    <cellStyle name="Normal 76 2 3 2 2" xfId="3986"/>
    <cellStyle name="Normal 76 2 3 2 2 2" xfId="13141"/>
    <cellStyle name="Normal 76 2 3 2 2 2 2" xfId="29523"/>
    <cellStyle name="Normal 76 2 3 2 2 3" xfId="16782"/>
    <cellStyle name="Normal 76 2 3 2 2 3 2" xfId="33160"/>
    <cellStyle name="Normal 76 2 3 2 2 4" xfId="9502"/>
    <cellStyle name="Normal 76 2 3 2 2 4 2" xfId="25886"/>
    <cellStyle name="Normal 76 2 3 2 2 5" xfId="20433"/>
    <cellStyle name="Normal 76 2 3 2 3" xfId="7681"/>
    <cellStyle name="Normal 76 2 3 2 3 2" xfId="24065"/>
    <cellStyle name="Normal 76 2 3 2 4" xfId="11320"/>
    <cellStyle name="Normal 76 2 3 2 4 2" xfId="27702"/>
    <cellStyle name="Normal 76 2 3 2 5" xfId="14961"/>
    <cellStyle name="Normal 76 2 3 2 5 2" xfId="31339"/>
    <cellStyle name="Normal 76 2 3 2 6" xfId="5841"/>
    <cellStyle name="Normal 76 2 3 2 6 2" xfId="22250"/>
    <cellStyle name="Normal 76 2 3 2 7" xfId="18612"/>
    <cellStyle name="Normal 76 2 3 2 8" xfId="34979"/>
    <cellStyle name="Normal 76 2 3 3" xfId="3078"/>
    <cellStyle name="Normal 76 2 3 3 2" xfId="12233"/>
    <cellStyle name="Normal 76 2 3 3 2 2" xfId="28615"/>
    <cellStyle name="Normal 76 2 3 3 3" xfId="15874"/>
    <cellStyle name="Normal 76 2 3 3 3 2" xfId="32252"/>
    <cellStyle name="Normal 76 2 3 3 4" xfId="8594"/>
    <cellStyle name="Normal 76 2 3 3 4 2" xfId="24978"/>
    <cellStyle name="Normal 76 2 3 3 5" xfId="19525"/>
    <cellStyle name="Normal 76 2 3 4" xfId="6773"/>
    <cellStyle name="Normal 76 2 3 4 2" xfId="23157"/>
    <cellStyle name="Normal 76 2 3 5" xfId="10412"/>
    <cellStyle name="Normal 76 2 3 5 2" xfId="26794"/>
    <cellStyle name="Normal 76 2 3 6" xfId="14053"/>
    <cellStyle name="Normal 76 2 3 6 2" xfId="30431"/>
    <cellStyle name="Normal 76 2 3 7" xfId="4933"/>
    <cellStyle name="Normal 76 2 3 7 2" xfId="21342"/>
    <cellStyle name="Normal 76 2 3 8" xfId="17704"/>
    <cellStyle name="Normal 76 2 3 9" xfId="34071"/>
    <cellStyle name="Normal 76 2 4" xfId="1561"/>
    <cellStyle name="Normal 76 2 4 2" xfId="2475"/>
    <cellStyle name="Normal 76 2 4 2 2" xfId="4298"/>
    <cellStyle name="Normal 76 2 4 2 2 2" xfId="13453"/>
    <cellStyle name="Normal 76 2 4 2 2 2 2" xfId="29835"/>
    <cellStyle name="Normal 76 2 4 2 2 3" xfId="17094"/>
    <cellStyle name="Normal 76 2 4 2 2 3 2" xfId="33472"/>
    <cellStyle name="Normal 76 2 4 2 2 4" xfId="9814"/>
    <cellStyle name="Normal 76 2 4 2 2 4 2" xfId="26198"/>
    <cellStyle name="Normal 76 2 4 2 2 5" xfId="20745"/>
    <cellStyle name="Normal 76 2 4 2 3" xfId="7993"/>
    <cellStyle name="Normal 76 2 4 2 3 2" xfId="24377"/>
    <cellStyle name="Normal 76 2 4 2 4" xfId="11632"/>
    <cellStyle name="Normal 76 2 4 2 4 2" xfId="28014"/>
    <cellStyle name="Normal 76 2 4 2 5" xfId="15273"/>
    <cellStyle name="Normal 76 2 4 2 5 2" xfId="31651"/>
    <cellStyle name="Normal 76 2 4 2 6" xfId="6153"/>
    <cellStyle name="Normal 76 2 4 2 6 2" xfId="22562"/>
    <cellStyle name="Normal 76 2 4 2 7" xfId="18924"/>
    <cellStyle name="Normal 76 2 4 2 8" xfId="35291"/>
    <cellStyle name="Normal 76 2 4 3" xfId="3390"/>
    <cellStyle name="Normal 76 2 4 3 2" xfId="12545"/>
    <cellStyle name="Normal 76 2 4 3 2 2" xfId="28927"/>
    <cellStyle name="Normal 76 2 4 3 3" xfId="16186"/>
    <cellStyle name="Normal 76 2 4 3 3 2" xfId="32564"/>
    <cellStyle name="Normal 76 2 4 3 4" xfId="8906"/>
    <cellStyle name="Normal 76 2 4 3 4 2" xfId="25290"/>
    <cellStyle name="Normal 76 2 4 3 5" xfId="19837"/>
    <cellStyle name="Normal 76 2 4 4" xfId="7085"/>
    <cellStyle name="Normal 76 2 4 4 2" xfId="23469"/>
    <cellStyle name="Normal 76 2 4 5" xfId="10724"/>
    <cellStyle name="Normal 76 2 4 5 2" xfId="27106"/>
    <cellStyle name="Normal 76 2 4 6" xfId="14365"/>
    <cellStyle name="Normal 76 2 4 6 2" xfId="30743"/>
    <cellStyle name="Normal 76 2 4 7" xfId="5245"/>
    <cellStyle name="Normal 76 2 4 7 2" xfId="21654"/>
    <cellStyle name="Normal 76 2 4 8" xfId="18016"/>
    <cellStyle name="Normal 76 2 4 9" xfId="34383"/>
    <cellStyle name="Normal 76 2 5" xfId="1745"/>
    <cellStyle name="Normal 76 2 5 2" xfId="3568"/>
    <cellStyle name="Normal 76 2 5 2 2" xfId="12723"/>
    <cellStyle name="Normal 76 2 5 2 2 2" xfId="29105"/>
    <cellStyle name="Normal 76 2 5 2 3" xfId="16364"/>
    <cellStyle name="Normal 76 2 5 2 3 2" xfId="32742"/>
    <cellStyle name="Normal 76 2 5 2 4" xfId="9084"/>
    <cellStyle name="Normal 76 2 5 2 4 2" xfId="25468"/>
    <cellStyle name="Normal 76 2 5 2 5" xfId="20015"/>
    <cellStyle name="Normal 76 2 5 3" xfId="7263"/>
    <cellStyle name="Normal 76 2 5 3 2" xfId="23647"/>
    <cellStyle name="Normal 76 2 5 4" xfId="10902"/>
    <cellStyle name="Normal 76 2 5 4 2" xfId="27284"/>
    <cellStyle name="Normal 76 2 5 5" xfId="14543"/>
    <cellStyle name="Normal 76 2 5 5 2" xfId="30921"/>
    <cellStyle name="Normal 76 2 5 6" xfId="5423"/>
    <cellStyle name="Normal 76 2 5 6 2" xfId="21832"/>
    <cellStyle name="Normal 76 2 5 7" xfId="18194"/>
    <cellStyle name="Normal 76 2 5 8" xfId="34561"/>
    <cellStyle name="Normal 76 2 6" xfId="2779"/>
    <cellStyle name="Normal 76 2 6 2" xfId="11936"/>
    <cellStyle name="Normal 76 2 6 2 2" xfId="28318"/>
    <cellStyle name="Normal 76 2 6 3" xfId="15577"/>
    <cellStyle name="Normal 76 2 6 3 2" xfId="31955"/>
    <cellStyle name="Normal 76 2 6 4" xfId="8297"/>
    <cellStyle name="Normal 76 2 6 4 2" xfId="24681"/>
    <cellStyle name="Normal 76 2 6 5" xfId="19228"/>
    <cellStyle name="Normal 76 2 7" xfId="6355"/>
    <cellStyle name="Normal 76 2 7 2" xfId="22739"/>
    <cellStyle name="Normal 76 2 8" xfId="9994"/>
    <cellStyle name="Normal 76 2 8 2" xfId="26376"/>
    <cellStyle name="Normal 76 2 9" xfId="13635"/>
    <cellStyle name="Normal 76 2 9 2" xfId="30013"/>
    <cellStyle name="Normal 76 3" xfId="899"/>
    <cellStyle name="Normal 76 3 10" xfId="17358"/>
    <cellStyle name="Normal 76 3 11" xfId="33776"/>
    <cellStyle name="Normal 76 3 2" xfId="1251"/>
    <cellStyle name="Normal 76 3 2 2" xfId="2165"/>
    <cellStyle name="Normal 76 3 2 2 2" xfId="3988"/>
    <cellStyle name="Normal 76 3 2 2 2 2" xfId="13143"/>
    <cellStyle name="Normal 76 3 2 2 2 2 2" xfId="29525"/>
    <cellStyle name="Normal 76 3 2 2 2 3" xfId="16784"/>
    <cellStyle name="Normal 76 3 2 2 2 3 2" xfId="33162"/>
    <cellStyle name="Normal 76 3 2 2 2 4" xfId="9504"/>
    <cellStyle name="Normal 76 3 2 2 2 4 2" xfId="25888"/>
    <cellStyle name="Normal 76 3 2 2 2 5" xfId="20435"/>
    <cellStyle name="Normal 76 3 2 2 3" xfId="7683"/>
    <cellStyle name="Normal 76 3 2 2 3 2" xfId="24067"/>
    <cellStyle name="Normal 76 3 2 2 4" xfId="11322"/>
    <cellStyle name="Normal 76 3 2 2 4 2" xfId="27704"/>
    <cellStyle name="Normal 76 3 2 2 5" xfId="14963"/>
    <cellStyle name="Normal 76 3 2 2 5 2" xfId="31341"/>
    <cellStyle name="Normal 76 3 2 2 6" xfId="5843"/>
    <cellStyle name="Normal 76 3 2 2 6 2" xfId="22252"/>
    <cellStyle name="Normal 76 3 2 2 7" xfId="18614"/>
    <cellStyle name="Normal 76 3 2 2 8" xfId="34981"/>
    <cellStyle name="Normal 76 3 2 3" xfId="3080"/>
    <cellStyle name="Normal 76 3 2 3 2" xfId="12235"/>
    <cellStyle name="Normal 76 3 2 3 2 2" xfId="28617"/>
    <cellStyle name="Normal 76 3 2 3 3" xfId="15876"/>
    <cellStyle name="Normal 76 3 2 3 3 2" xfId="32254"/>
    <cellStyle name="Normal 76 3 2 3 4" xfId="8596"/>
    <cellStyle name="Normal 76 3 2 3 4 2" xfId="24980"/>
    <cellStyle name="Normal 76 3 2 3 5" xfId="19527"/>
    <cellStyle name="Normal 76 3 2 4" xfId="6775"/>
    <cellStyle name="Normal 76 3 2 4 2" xfId="23159"/>
    <cellStyle name="Normal 76 3 2 5" xfId="10414"/>
    <cellStyle name="Normal 76 3 2 5 2" xfId="26796"/>
    <cellStyle name="Normal 76 3 2 6" xfId="14055"/>
    <cellStyle name="Normal 76 3 2 6 2" xfId="30433"/>
    <cellStyle name="Normal 76 3 2 7" xfId="4935"/>
    <cellStyle name="Normal 76 3 2 7 2" xfId="21344"/>
    <cellStyle name="Normal 76 3 2 8" xfId="17706"/>
    <cellStyle name="Normal 76 3 2 9" xfId="34073"/>
    <cellStyle name="Normal 76 3 3" xfId="1563"/>
    <cellStyle name="Normal 76 3 3 2" xfId="2477"/>
    <cellStyle name="Normal 76 3 3 2 2" xfId="4300"/>
    <cellStyle name="Normal 76 3 3 2 2 2" xfId="13455"/>
    <cellStyle name="Normal 76 3 3 2 2 2 2" xfId="29837"/>
    <cellStyle name="Normal 76 3 3 2 2 3" xfId="17096"/>
    <cellStyle name="Normal 76 3 3 2 2 3 2" xfId="33474"/>
    <cellStyle name="Normal 76 3 3 2 2 4" xfId="9816"/>
    <cellStyle name="Normal 76 3 3 2 2 4 2" xfId="26200"/>
    <cellStyle name="Normal 76 3 3 2 2 5" xfId="20747"/>
    <cellStyle name="Normal 76 3 3 2 3" xfId="7995"/>
    <cellStyle name="Normal 76 3 3 2 3 2" xfId="24379"/>
    <cellStyle name="Normal 76 3 3 2 4" xfId="11634"/>
    <cellStyle name="Normal 76 3 3 2 4 2" xfId="28016"/>
    <cellStyle name="Normal 76 3 3 2 5" xfId="15275"/>
    <cellStyle name="Normal 76 3 3 2 5 2" xfId="31653"/>
    <cellStyle name="Normal 76 3 3 2 6" xfId="6155"/>
    <cellStyle name="Normal 76 3 3 2 6 2" xfId="22564"/>
    <cellStyle name="Normal 76 3 3 2 7" xfId="18926"/>
    <cellStyle name="Normal 76 3 3 2 8" xfId="35293"/>
    <cellStyle name="Normal 76 3 3 3" xfId="3392"/>
    <cellStyle name="Normal 76 3 3 3 2" xfId="12547"/>
    <cellStyle name="Normal 76 3 3 3 2 2" xfId="28929"/>
    <cellStyle name="Normal 76 3 3 3 3" xfId="16188"/>
    <cellStyle name="Normal 76 3 3 3 3 2" xfId="32566"/>
    <cellStyle name="Normal 76 3 3 3 4" xfId="8908"/>
    <cellStyle name="Normal 76 3 3 3 4 2" xfId="25292"/>
    <cellStyle name="Normal 76 3 3 3 5" xfId="19839"/>
    <cellStyle name="Normal 76 3 3 4" xfId="7087"/>
    <cellStyle name="Normal 76 3 3 4 2" xfId="23471"/>
    <cellStyle name="Normal 76 3 3 5" xfId="10726"/>
    <cellStyle name="Normal 76 3 3 5 2" xfId="27108"/>
    <cellStyle name="Normal 76 3 3 6" xfId="14367"/>
    <cellStyle name="Normal 76 3 3 6 2" xfId="30745"/>
    <cellStyle name="Normal 76 3 3 7" xfId="5247"/>
    <cellStyle name="Normal 76 3 3 7 2" xfId="21656"/>
    <cellStyle name="Normal 76 3 3 8" xfId="18018"/>
    <cellStyle name="Normal 76 3 3 9" xfId="34385"/>
    <cellStyle name="Normal 76 3 4" xfId="1817"/>
    <cellStyle name="Normal 76 3 4 2" xfId="3640"/>
    <cellStyle name="Normal 76 3 4 2 2" xfId="12795"/>
    <cellStyle name="Normal 76 3 4 2 2 2" xfId="29177"/>
    <cellStyle name="Normal 76 3 4 2 3" xfId="16436"/>
    <cellStyle name="Normal 76 3 4 2 3 2" xfId="32814"/>
    <cellStyle name="Normal 76 3 4 2 4" xfId="9156"/>
    <cellStyle name="Normal 76 3 4 2 4 2" xfId="25540"/>
    <cellStyle name="Normal 76 3 4 2 5" xfId="20087"/>
    <cellStyle name="Normal 76 3 4 3" xfId="7335"/>
    <cellStyle name="Normal 76 3 4 3 2" xfId="23719"/>
    <cellStyle name="Normal 76 3 4 4" xfId="10974"/>
    <cellStyle name="Normal 76 3 4 4 2" xfId="27356"/>
    <cellStyle name="Normal 76 3 4 5" xfId="14615"/>
    <cellStyle name="Normal 76 3 4 5 2" xfId="30993"/>
    <cellStyle name="Normal 76 3 4 6" xfId="5495"/>
    <cellStyle name="Normal 76 3 4 6 2" xfId="21904"/>
    <cellStyle name="Normal 76 3 4 7" xfId="18266"/>
    <cellStyle name="Normal 76 3 4 8" xfId="34633"/>
    <cellStyle name="Normal 76 3 5" xfId="2781"/>
    <cellStyle name="Normal 76 3 5 2" xfId="11938"/>
    <cellStyle name="Normal 76 3 5 2 2" xfId="28320"/>
    <cellStyle name="Normal 76 3 5 3" xfId="15579"/>
    <cellStyle name="Normal 76 3 5 3 2" xfId="31957"/>
    <cellStyle name="Normal 76 3 5 4" xfId="8299"/>
    <cellStyle name="Normal 76 3 5 4 2" xfId="24683"/>
    <cellStyle name="Normal 76 3 5 5" xfId="19230"/>
    <cellStyle name="Normal 76 3 6" xfId="6427"/>
    <cellStyle name="Normal 76 3 6 2" xfId="22811"/>
    <cellStyle name="Normal 76 3 7" xfId="10066"/>
    <cellStyle name="Normal 76 3 7 2" xfId="26448"/>
    <cellStyle name="Normal 76 3 8" xfId="13707"/>
    <cellStyle name="Normal 76 3 8 2" xfId="30085"/>
    <cellStyle name="Normal 76 3 9" xfId="4587"/>
    <cellStyle name="Normal 76 3 9 2" xfId="20996"/>
    <cellStyle name="Normal 76 4" xfId="1248"/>
    <cellStyle name="Normal 76 4 2" xfId="2162"/>
    <cellStyle name="Normal 76 4 2 2" xfId="3985"/>
    <cellStyle name="Normal 76 4 2 2 2" xfId="13140"/>
    <cellStyle name="Normal 76 4 2 2 2 2" xfId="29522"/>
    <cellStyle name="Normal 76 4 2 2 3" xfId="16781"/>
    <cellStyle name="Normal 76 4 2 2 3 2" xfId="33159"/>
    <cellStyle name="Normal 76 4 2 2 4" xfId="9501"/>
    <cellStyle name="Normal 76 4 2 2 4 2" xfId="25885"/>
    <cellStyle name="Normal 76 4 2 2 5" xfId="20432"/>
    <cellStyle name="Normal 76 4 2 3" xfId="7680"/>
    <cellStyle name="Normal 76 4 2 3 2" xfId="24064"/>
    <cellStyle name="Normal 76 4 2 4" xfId="11319"/>
    <cellStyle name="Normal 76 4 2 4 2" xfId="27701"/>
    <cellStyle name="Normal 76 4 2 5" xfId="14960"/>
    <cellStyle name="Normal 76 4 2 5 2" xfId="31338"/>
    <cellStyle name="Normal 76 4 2 6" xfId="5840"/>
    <cellStyle name="Normal 76 4 2 6 2" xfId="22249"/>
    <cellStyle name="Normal 76 4 2 7" xfId="18611"/>
    <cellStyle name="Normal 76 4 2 8" xfId="34978"/>
    <cellStyle name="Normal 76 4 3" xfId="3077"/>
    <cellStyle name="Normal 76 4 3 2" xfId="12232"/>
    <cellStyle name="Normal 76 4 3 2 2" xfId="28614"/>
    <cellStyle name="Normal 76 4 3 3" xfId="15873"/>
    <cellStyle name="Normal 76 4 3 3 2" xfId="32251"/>
    <cellStyle name="Normal 76 4 3 4" xfId="8593"/>
    <cellStyle name="Normal 76 4 3 4 2" xfId="24977"/>
    <cellStyle name="Normal 76 4 3 5" xfId="19524"/>
    <cellStyle name="Normal 76 4 4" xfId="6772"/>
    <cellStyle name="Normal 76 4 4 2" xfId="23156"/>
    <cellStyle name="Normal 76 4 5" xfId="10411"/>
    <cellStyle name="Normal 76 4 5 2" xfId="26793"/>
    <cellStyle name="Normal 76 4 6" xfId="14052"/>
    <cellStyle name="Normal 76 4 6 2" xfId="30430"/>
    <cellStyle name="Normal 76 4 7" xfId="4932"/>
    <cellStyle name="Normal 76 4 7 2" xfId="21341"/>
    <cellStyle name="Normal 76 4 8" xfId="17703"/>
    <cellStyle name="Normal 76 4 9" xfId="34070"/>
    <cellStyle name="Normal 76 5" xfId="1560"/>
    <cellStyle name="Normal 76 5 2" xfId="2474"/>
    <cellStyle name="Normal 76 5 2 2" xfId="4297"/>
    <cellStyle name="Normal 76 5 2 2 2" xfId="13452"/>
    <cellStyle name="Normal 76 5 2 2 2 2" xfId="29834"/>
    <cellStyle name="Normal 76 5 2 2 3" xfId="17093"/>
    <cellStyle name="Normal 76 5 2 2 3 2" xfId="33471"/>
    <cellStyle name="Normal 76 5 2 2 4" xfId="9813"/>
    <cellStyle name="Normal 76 5 2 2 4 2" xfId="26197"/>
    <cellStyle name="Normal 76 5 2 2 5" xfId="20744"/>
    <cellStyle name="Normal 76 5 2 3" xfId="7992"/>
    <cellStyle name="Normal 76 5 2 3 2" xfId="24376"/>
    <cellStyle name="Normal 76 5 2 4" xfId="11631"/>
    <cellStyle name="Normal 76 5 2 4 2" xfId="28013"/>
    <cellStyle name="Normal 76 5 2 5" xfId="15272"/>
    <cellStyle name="Normal 76 5 2 5 2" xfId="31650"/>
    <cellStyle name="Normal 76 5 2 6" xfId="6152"/>
    <cellStyle name="Normal 76 5 2 6 2" xfId="22561"/>
    <cellStyle name="Normal 76 5 2 7" xfId="18923"/>
    <cellStyle name="Normal 76 5 2 8" xfId="35290"/>
    <cellStyle name="Normal 76 5 3" xfId="3389"/>
    <cellStyle name="Normal 76 5 3 2" xfId="12544"/>
    <cellStyle name="Normal 76 5 3 2 2" xfId="28926"/>
    <cellStyle name="Normal 76 5 3 3" xfId="16185"/>
    <cellStyle name="Normal 76 5 3 3 2" xfId="32563"/>
    <cellStyle name="Normal 76 5 3 4" xfId="8905"/>
    <cellStyle name="Normal 76 5 3 4 2" xfId="25289"/>
    <cellStyle name="Normal 76 5 3 5" xfId="19836"/>
    <cellStyle name="Normal 76 5 4" xfId="7084"/>
    <cellStyle name="Normal 76 5 4 2" xfId="23468"/>
    <cellStyle name="Normal 76 5 5" xfId="10723"/>
    <cellStyle name="Normal 76 5 5 2" xfId="27105"/>
    <cellStyle name="Normal 76 5 6" xfId="14364"/>
    <cellStyle name="Normal 76 5 6 2" xfId="30742"/>
    <cellStyle name="Normal 76 5 7" xfId="5244"/>
    <cellStyle name="Normal 76 5 7 2" xfId="21653"/>
    <cellStyle name="Normal 76 5 8" xfId="18015"/>
    <cellStyle name="Normal 76 5 9" xfId="34382"/>
    <cellStyle name="Normal 76 6" xfId="1670"/>
    <cellStyle name="Normal 76 6 2" xfId="3494"/>
    <cellStyle name="Normal 76 6 2 2" xfId="12649"/>
    <cellStyle name="Normal 76 6 2 2 2" xfId="29031"/>
    <cellStyle name="Normal 76 6 2 3" xfId="16290"/>
    <cellStyle name="Normal 76 6 2 3 2" xfId="32668"/>
    <cellStyle name="Normal 76 6 2 4" xfId="9010"/>
    <cellStyle name="Normal 76 6 2 4 2" xfId="25394"/>
    <cellStyle name="Normal 76 6 2 5" xfId="19941"/>
    <cellStyle name="Normal 76 6 3" xfId="7189"/>
    <cellStyle name="Normal 76 6 3 2" xfId="23573"/>
    <cellStyle name="Normal 76 6 4" xfId="10828"/>
    <cellStyle name="Normal 76 6 4 2" xfId="27210"/>
    <cellStyle name="Normal 76 6 5" xfId="14469"/>
    <cellStyle name="Normal 76 6 5 2" xfId="30847"/>
    <cellStyle name="Normal 76 6 6" xfId="5349"/>
    <cellStyle name="Normal 76 6 6 2" xfId="21758"/>
    <cellStyle name="Normal 76 6 7" xfId="18120"/>
    <cellStyle name="Normal 76 6 8" xfId="34487"/>
    <cellStyle name="Normal 76 7" xfId="2778"/>
    <cellStyle name="Normal 76 7 2" xfId="11935"/>
    <cellStyle name="Normal 76 7 2 2" xfId="28317"/>
    <cellStyle name="Normal 76 7 3" xfId="15576"/>
    <cellStyle name="Normal 76 7 3 2" xfId="31954"/>
    <cellStyle name="Normal 76 7 4" xfId="8296"/>
    <cellStyle name="Normal 76 7 4 2" xfId="24680"/>
    <cellStyle name="Normal 76 7 5" xfId="19227"/>
    <cellStyle name="Normal 76 8" xfId="6281"/>
    <cellStyle name="Normal 76 8 2" xfId="22665"/>
    <cellStyle name="Normal 76 9" xfId="9920"/>
    <cellStyle name="Normal 76 9 2" xfId="26302"/>
    <cellStyle name="Normal 77" xfId="541"/>
    <cellStyle name="Normal 77 10" xfId="13560"/>
    <cellStyle name="Normal 77 10 2" xfId="29940"/>
    <cellStyle name="Normal 77 11" xfId="4439"/>
    <cellStyle name="Normal 77 11 2" xfId="20851"/>
    <cellStyle name="Normal 77 12" xfId="17210"/>
    <cellStyle name="Normal 77 13" xfId="33777"/>
    <cellStyle name="Normal 77 2" xfId="817"/>
    <cellStyle name="Normal 77 2 10" xfId="4516"/>
    <cellStyle name="Normal 77 2 10 2" xfId="20925"/>
    <cellStyle name="Normal 77 2 11" xfId="17287"/>
    <cellStyle name="Normal 77 2 12" xfId="33778"/>
    <cellStyle name="Normal 77 2 2" xfId="976"/>
    <cellStyle name="Normal 77 2 2 10" xfId="17434"/>
    <cellStyle name="Normal 77 2 2 11" xfId="33779"/>
    <cellStyle name="Normal 77 2 2 2" xfId="1254"/>
    <cellStyle name="Normal 77 2 2 2 2" xfId="2168"/>
    <cellStyle name="Normal 77 2 2 2 2 2" xfId="3991"/>
    <cellStyle name="Normal 77 2 2 2 2 2 2" xfId="13146"/>
    <cellStyle name="Normal 77 2 2 2 2 2 2 2" xfId="29528"/>
    <cellStyle name="Normal 77 2 2 2 2 2 3" xfId="16787"/>
    <cellStyle name="Normal 77 2 2 2 2 2 3 2" xfId="33165"/>
    <cellStyle name="Normal 77 2 2 2 2 2 4" xfId="9507"/>
    <cellStyle name="Normal 77 2 2 2 2 2 4 2" xfId="25891"/>
    <cellStyle name="Normal 77 2 2 2 2 2 5" xfId="20438"/>
    <cellStyle name="Normal 77 2 2 2 2 3" xfId="7686"/>
    <cellStyle name="Normal 77 2 2 2 2 3 2" xfId="24070"/>
    <cellStyle name="Normal 77 2 2 2 2 4" xfId="11325"/>
    <cellStyle name="Normal 77 2 2 2 2 4 2" xfId="27707"/>
    <cellStyle name="Normal 77 2 2 2 2 5" xfId="14966"/>
    <cellStyle name="Normal 77 2 2 2 2 5 2" xfId="31344"/>
    <cellStyle name="Normal 77 2 2 2 2 6" xfId="5846"/>
    <cellStyle name="Normal 77 2 2 2 2 6 2" xfId="22255"/>
    <cellStyle name="Normal 77 2 2 2 2 7" xfId="18617"/>
    <cellStyle name="Normal 77 2 2 2 2 8" xfId="34984"/>
    <cellStyle name="Normal 77 2 2 2 3" xfId="3083"/>
    <cellStyle name="Normal 77 2 2 2 3 2" xfId="12238"/>
    <cellStyle name="Normal 77 2 2 2 3 2 2" xfId="28620"/>
    <cellStyle name="Normal 77 2 2 2 3 3" xfId="15879"/>
    <cellStyle name="Normal 77 2 2 2 3 3 2" xfId="32257"/>
    <cellStyle name="Normal 77 2 2 2 3 4" xfId="8599"/>
    <cellStyle name="Normal 77 2 2 2 3 4 2" xfId="24983"/>
    <cellStyle name="Normal 77 2 2 2 3 5" xfId="19530"/>
    <cellStyle name="Normal 77 2 2 2 4" xfId="6778"/>
    <cellStyle name="Normal 77 2 2 2 4 2" xfId="23162"/>
    <cellStyle name="Normal 77 2 2 2 5" xfId="10417"/>
    <cellStyle name="Normal 77 2 2 2 5 2" xfId="26799"/>
    <cellStyle name="Normal 77 2 2 2 6" xfId="14058"/>
    <cellStyle name="Normal 77 2 2 2 6 2" xfId="30436"/>
    <cellStyle name="Normal 77 2 2 2 7" xfId="4938"/>
    <cellStyle name="Normal 77 2 2 2 7 2" xfId="21347"/>
    <cellStyle name="Normal 77 2 2 2 8" xfId="17709"/>
    <cellStyle name="Normal 77 2 2 2 9" xfId="34076"/>
    <cellStyle name="Normal 77 2 2 3" xfId="1566"/>
    <cellStyle name="Normal 77 2 2 3 2" xfId="2480"/>
    <cellStyle name="Normal 77 2 2 3 2 2" xfId="4303"/>
    <cellStyle name="Normal 77 2 2 3 2 2 2" xfId="13458"/>
    <cellStyle name="Normal 77 2 2 3 2 2 2 2" xfId="29840"/>
    <cellStyle name="Normal 77 2 2 3 2 2 3" xfId="17099"/>
    <cellStyle name="Normal 77 2 2 3 2 2 3 2" xfId="33477"/>
    <cellStyle name="Normal 77 2 2 3 2 2 4" xfId="9819"/>
    <cellStyle name="Normal 77 2 2 3 2 2 4 2" xfId="26203"/>
    <cellStyle name="Normal 77 2 2 3 2 2 5" xfId="20750"/>
    <cellStyle name="Normal 77 2 2 3 2 3" xfId="7998"/>
    <cellStyle name="Normal 77 2 2 3 2 3 2" xfId="24382"/>
    <cellStyle name="Normal 77 2 2 3 2 4" xfId="11637"/>
    <cellStyle name="Normal 77 2 2 3 2 4 2" xfId="28019"/>
    <cellStyle name="Normal 77 2 2 3 2 5" xfId="15278"/>
    <cellStyle name="Normal 77 2 2 3 2 5 2" xfId="31656"/>
    <cellStyle name="Normal 77 2 2 3 2 6" xfId="6158"/>
    <cellStyle name="Normal 77 2 2 3 2 6 2" xfId="22567"/>
    <cellStyle name="Normal 77 2 2 3 2 7" xfId="18929"/>
    <cellStyle name="Normal 77 2 2 3 2 8" xfId="35296"/>
    <cellStyle name="Normal 77 2 2 3 3" xfId="3395"/>
    <cellStyle name="Normal 77 2 2 3 3 2" xfId="12550"/>
    <cellStyle name="Normal 77 2 2 3 3 2 2" xfId="28932"/>
    <cellStyle name="Normal 77 2 2 3 3 3" xfId="16191"/>
    <cellStyle name="Normal 77 2 2 3 3 3 2" xfId="32569"/>
    <cellStyle name="Normal 77 2 2 3 3 4" xfId="8911"/>
    <cellStyle name="Normal 77 2 2 3 3 4 2" xfId="25295"/>
    <cellStyle name="Normal 77 2 2 3 3 5" xfId="19842"/>
    <cellStyle name="Normal 77 2 2 3 4" xfId="7090"/>
    <cellStyle name="Normal 77 2 2 3 4 2" xfId="23474"/>
    <cellStyle name="Normal 77 2 2 3 5" xfId="10729"/>
    <cellStyle name="Normal 77 2 2 3 5 2" xfId="27111"/>
    <cellStyle name="Normal 77 2 2 3 6" xfId="14370"/>
    <cellStyle name="Normal 77 2 2 3 6 2" xfId="30748"/>
    <cellStyle name="Normal 77 2 2 3 7" xfId="5250"/>
    <cellStyle name="Normal 77 2 2 3 7 2" xfId="21659"/>
    <cellStyle name="Normal 77 2 2 3 8" xfId="18021"/>
    <cellStyle name="Normal 77 2 2 3 9" xfId="34388"/>
    <cellStyle name="Normal 77 2 2 4" xfId="1893"/>
    <cellStyle name="Normal 77 2 2 4 2" xfId="3716"/>
    <cellStyle name="Normal 77 2 2 4 2 2" xfId="12871"/>
    <cellStyle name="Normal 77 2 2 4 2 2 2" xfId="29253"/>
    <cellStyle name="Normal 77 2 2 4 2 3" xfId="16512"/>
    <cellStyle name="Normal 77 2 2 4 2 3 2" xfId="32890"/>
    <cellStyle name="Normal 77 2 2 4 2 4" xfId="9232"/>
    <cellStyle name="Normal 77 2 2 4 2 4 2" xfId="25616"/>
    <cellStyle name="Normal 77 2 2 4 2 5" xfId="20163"/>
    <cellStyle name="Normal 77 2 2 4 3" xfId="7411"/>
    <cellStyle name="Normal 77 2 2 4 3 2" xfId="23795"/>
    <cellStyle name="Normal 77 2 2 4 4" xfId="11050"/>
    <cellStyle name="Normal 77 2 2 4 4 2" xfId="27432"/>
    <cellStyle name="Normal 77 2 2 4 5" xfId="14691"/>
    <cellStyle name="Normal 77 2 2 4 5 2" xfId="31069"/>
    <cellStyle name="Normal 77 2 2 4 6" xfId="5571"/>
    <cellStyle name="Normal 77 2 2 4 6 2" xfId="21980"/>
    <cellStyle name="Normal 77 2 2 4 7" xfId="18342"/>
    <cellStyle name="Normal 77 2 2 4 8" xfId="34709"/>
    <cellStyle name="Normal 77 2 2 5" xfId="2784"/>
    <cellStyle name="Normal 77 2 2 5 2" xfId="11941"/>
    <cellStyle name="Normal 77 2 2 5 2 2" xfId="28323"/>
    <cellStyle name="Normal 77 2 2 5 3" xfId="15582"/>
    <cellStyle name="Normal 77 2 2 5 3 2" xfId="31960"/>
    <cellStyle name="Normal 77 2 2 5 4" xfId="8302"/>
    <cellStyle name="Normal 77 2 2 5 4 2" xfId="24686"/>
    <cellStyle name="Normal 77 2 2 5 5" xfId="19233"/>
    <cellStyle name="Normal 77 2 2 6" xfId="6503"/>
    <cellStyle name="Normal 77 2 2 6 2" xfId="22887"/>
    <cellStyle name="Normal 77 2 2 7" xfId="10142"/>
    <cellStyle name="Normal 77 2 2 7 2" xfId="26524"/>
    <cellStyle name="Normal 77 2 2 8" xfId="13783"/>
    <cellStyle name="Normal 77 2 2 8 2" xfId="30161"/>
    <cellStyle name="Normal 77 2 2 9" xfId="4663"/>
    <cellStyle name="Normal 77 2 2 9 2" xfId="21072"/>
    <cellStyle name="Normal 77 2 3" xfId="1253"/>
    <cellStyle name="Normal 77 2 3 2" xfId="2167"/>
    <cellStyle name="Normal 77 2 3 2 2" xfId="3990"/>
    <cellStyle name="Normal 77 2 3 2 2 2" xfId="13145"/>
    <cellStyle name="Normal 77 2 3 2 2 2 2" xfId="29527"/>
    <cellStyle name="Normal 77 2 3 2 2 3" xfId="16786"/>
    <cellStyle name="Normal 77 2 3 2 2 3 2" xfId="33164"/>
    <cellStyle name="Normal 77 2 3 2 2 4" xfId="9506"/>
    <cellStyle name="Normal 77 2 3 2 2 4 2" xfId="25890"/>
    <cellStyle name="Normal 77 2 3 2 2 5" xfId="20437"/>
    <cellStyle name="Normal 77 2 3 2 3" xfId="7685"/>
    <cellStyle name="Normal 77 2 3 2 3 2" xfId="24069"/>
    <cellStyle name="Normal 77 2 3 2 4" xfId="11324"/>
    <cellStyle name="Normal 77 2 3 2 4 2" xfId="27706"/>
    <cellStyle name="Normal 77 2 3 2 5" xfId="14965"/>
    <cellStyle name="Normal 77 2 3 2 5 2" xfId="31343"/>
    <cellStyle name="Normal 77 2 3 2 6" xfId="5845"/>
    <cellStyle name="Normal 77 2 3 2 6 2" xfId="22254"/>
    <cellStyle name="Normal 77 2 3 2 7" xfId="18616"/>
    <cellStyle name="Normal 77 2 3 2 8" xfId="34983"/>
    <cellStyle name="Normal 77 2 3 3" xfId="3082"/>
    <cellStyle name="Normal 77 2 3 3 2" xfId="12237"/>
    <cellStyle name="Normal 77 2 3 3 2 2" xfId="28619"/>
    <cellStyle name="Normal 77 2 3 3 3" xfId="15878"/>
    <cellStyle name="Normal 77 2 3 3 3 2" xfId="32256"/>
    <cellStyle name="Normal 77 2 3 3 4" xfId="8598"/>
    <cellStyle name="Normal 77 2 3 3 4 2" xfId="24982"/>
    <cellStyle name="Normal 77 2 3 3 5" xfId="19529"/>
    <cellStyle name="Normal 77 2 3 4" xfId="6777"/>
    <cellStyle name="Normal 77 2 3 4 2" xfId="23161"/>
    <cellStyle name="Normal 77 2 3 5" xfId="10416"/>
    <cellStyle name="Normal 77 2 3 5 2" xfId="26798"/>
    <cellStyle name="Normal 77 2 3 6" xfId="14057"/>
    <cellStyle name="Normal 77 2 3 6 2" xfId="30435"/>
    <cellStyle name="Normal 77 2 3 7" xfId="4937"/>
    <cellStyle name="Normal 77 2 3 7 2" xfId="21346"/>
    <cellStyle name="Normal 77 2 3 8" xfId="17708"/>
    <cellStyle name="Normal 77 2 3 9" xfId="34075"/>
    <cellStyle name="Normal 77 2 4" xfId="1565"/>
    <cellStyle name="Normal 77 2 4 2" xfId="2479"/>
    <cellStyle name="Normal 77 2 4 2 2" xfId="4302"/>
    <cellStyle name="Normal 77 2 4 2 2 2" xfId="13457"/>
    <cellStyle name="Normal 77 2 4 2 2 2 2" xfId="29839"/>
    <cellStyle name="Normal 77 2 4 2 2 3" xfId="17098"/>
    <cellStyle name="Normal 77 2 4 2 2 3 2" xfId="33476"/>
    <cellStyle name="Normal 77 2 4 2 2 4" xfId="9818"/>
    <cellStyle name="Normal 77 2 4 2 2 4 2" xfId="26202"/>
    <cellStyle name="Normal 77 2 4 2 2 5" xfId="20749"/>
    <cellStyle name="Normal 77 2 4 2 3" xfId="7997"/>
    <cellStyle name="Normal 77 2 4 2 3 2" xfId="24381"/>
    <cellStyle name="Normal 77 2 4 2 4" xfId="11636"/>
    <cellStyle name="Normal 77 2 4 2 4 2" xfId="28018"/>
    <cellStyle name="Normal 77 2 4 2 5" xfId="15277"/>
    <cellStyle name="Normal 77 2 4 2 5 2" xfId="31655"/>
    <cellStyle name="Normal 77 2 4 2 6" xfId="6157"/>
    <cellStyle name="Normal 77 2 4 2 6 2" xfId="22566"/>
    <cellStyle name="Normal 77 2 4 2 7" xfId="18928"/>
    <cellStyle name="Normal 77 2 4 2 8" xfId="35295"/>
    <cellStyle name="Normal 77 2 4 3" xfId="3394"/>
    <cellStyle name="Normal 77 2 4 3 2" xfId="12549"/>
    <cellStyle name="Normal 77 2 4 3 2 2" xfId="28931"/>
    <cellStyle name="Normal 77 2 4 3 3" xfId="16190"/>
    <cellStyle name="Normal 77 2 4 3 3 2" xfId="32568"/>
    <cellStyle name="Normal 77 2 4 3 4" xfId="8910"/>
    <cellStyle name="Normal 77 2 4 3 4 2" xfId="25294"/>
    <cellStyle name="Normal 77 2 4 3 5" xfId="19841"/>
    <cellStyle name="Normal 77 2 4 4" xfId="7089"/>
    <cellStyle name="Normal 77 2 4 4 2" xfId="23473"/>
    <cellStyle name="Normal 77 2 4 5" xfId="10728"/>
    <cellStyle name="Normal 77 2 4 5 2" xfId="27110"/>
    <cellStyle name="Normal 77 2 4 6" xfId="14369"/>
    <cellStyle name="Normal 77 2 4 6 2" xfId="30747"/>
    <cellStyle name="Normal 77 2 4 7" xfId="5249"/>
    <cellStyle name="Normal 77 2 4 7 2" xfId="21658"/>
    <cellStyle name="Normal 77 2 4 8" xfId="18020"/>
    <cellStyle name="Normal 77 2 4 9" xfId="34387"/>
    <cellStyle name="Normal 77 2 5" xfId="1746"/>
    <cellStyle name="Normal 77 2 5 2" xfId="3569"/>
    <cellStyle name="Normal 77 2 5 2 2" xfId="12724"/>
    <cellStyle name="Normal 77 2 5 2 2 2" xfId="29106"/>
    <cellStyle name="Normal 77 2 5 2 3" xfId="16365"/>
    <cellStyle name="Normal 77 2 5 2 3 2" xfId="32743"/>
    <cellStyle name="Normal 77 2 5 2 4" xfId="9085"/>
    <cellStyle name="Normal 77 2 5 2 4 2" xfId="25469"/>
    <cellStyle name="Normal 77 2 5 2 5" xfId="20016"/>
    <cellStyle name="Normal 77 2 5 3" xfId="7264"/>
    <cellStyle name="Normal 77 2 5 3 2" xfId="23648"/>
    <cellStyle name="Normal 77 2 5 4" xfId="10903"/>
    <cellStyle name="Normal 77 2 5 4 2" xfId="27285"/>
    <cellStyle name="Normal 77 2 5 5" xfId="14544"/>
    <cellStyle name="Normal 77 2 5 5 2" xfId="30922"/>
    <cellStyle name="Normal 77 2 5 6" xfId="5424"/>
    <cellStyle name="Normal 77 2 5 6 2" xfId="21833"/>
    <cellStyle name="Normal 77 2 5 7" xfId="18195"/>
    <cellStyle name="Normal 77 2 5 8" xfId="34562"/>
    <cellStyle name="Normal 77 2 6" xfId="2783"/>
    <cellStyle name="Normal 77 2 6 2" xfId="11940"/>
    <cellStyle name="Normal 77 2 6 2 2" xfId="28322"/>
    <cellStyle name="Normal 77 2 6 3" xfId="15581"/>
    <cellStyle name="Normal 77 2 6 3 2" xfId="31959"/>
    <cellStyle name="Normal 77 2 6 4" xfId="8301"/>
    <cellStyle name="Normal 77 2 6 4 2" xfId="24685"/>
    <cellStyle name="Normal 77 2 6 5" xfId="19232"/>
    <cellStyle name="Normal 77 2 7" xfId="6356"/>
    <cellStyle name="Normal 77 2 7 2" xfId="22740"/>
    <cellStyle name="Normal 77 2 8" xfId="9995"/>
    <cellStyle name="Normal 77 2 8 2" xfId="26377"/>
    <cellStyle name="Normal 77 2 9" xfId="13636"/>
    <cellStyle name="Normal 77 2 9 2" xfId="30014"/>
    <cellStyle name="Normal 77 3" xfId="900"/>
    <cellStyle name="Normal 77 3 10" xfId="17359"/>
    <cellStyle name="Normal 77 3 11" xfId="33780"/>
    <cellStyle name="Normal 77 3 2" xfId="1255"/>
    <cellStyle name="Normal 77 3 2 2" xfId="2169"/>
    <cellStyle name="Normal 77 3 2 2 2" xfId="3992"/>
    <cellStyle name="Normal 77 3 2 2 2 2" xfId="13147"/>
    <cellStyle name="Normal 77 3 2 2 2 2 2" xfId="29529"/>
    <cellStyle name="Normal 77 3 2 2 2 3" xfId="16788"/>
    <cellStyle name="Normal 77 3 2 2 2 3 2" xfId="33166"/>
    <cellStyle name="Normal 77 3 2 2 2 4" xfId="9508"/>
    <cellStyle name="Normal 77 3 2 2 2 4 2" xfId="25892"/>
    <cellStyle name="Normal 77 3 2 2 2 5" xfId="20439"/>
    <cellStyle name="Normal 77 3 2 2 3" xfId="7687"/>
    <cellStyle name="Normal 77 3 2 2 3 2" xfId="24071"/>
    <cellStyle name="Normal 77 3 2 2 4" xfId="11326"/>
    <cellStyle name="Normal 77 3 2 2 4 2" xfId="27708"/>
    <cellStyle name="Normal 77 3 2 2 5" xfId="14967"/>
    <cellStyle name="Normal 77 3 2 2 5 2" xfId="31345"/>
    <cellStyle name="Normal 77 3 2 2 6" xfId="5847"/>
    <cellStyle name="Normal 77 3 2 2 6 2" xfId="22256"/>
    <cellStyle name="Normal 77 3 2 2 7" xfId="18618"/>
    <cellStyle name="Normal 77 3 2 2 8" xfId="34985"/>
    <cellStyle name="Normal 77 3 2 3" xfId="3084"/>
    <cellStyle name="Normal 77 3 2 3 2" xfId="12239"/>
    <cellStyle name="Normal 77 3 2 3 2 2" xfId="28621"/>
    <cellStyle name="Normal 77 3 2 3 3" xfId="15880"/>
    <cellStyle name="Normal 77 3 2 3 3 2" xfId="32258"/>
    <cellStyle name="Normal 77 3 2 3 4" xfId="8600"/>
    <cellStyle name="Normal 77 3 2 3 4 2" xfId="24984"/>
    <cellStyle name="Normal 77 3 2 3 5" xfId="19531"/>
    <cellStyle name="Normal 77 3 2 4" xfId="6779"/>
    <cellStyle name="Normal 77 3 2 4 2" xfId="23163"/>
    <cellStyle name="Normal 77 3 2 5" xfId="10418"/>
    <cellStyle name="Normal 77 3 2 5 2" xfId="26800"/>
    <cellStyle name="Normal 77 3 2 6" xfId="14059"/>
    <cellStyle name="Normal 77 3 2 6 2" xfId="30437"/>
    <cellStyle name="Normal 77 3 2 7" xfId="4939"/>
    <cellStyle name="Normal 77 3 2 7 2" xfId="21348"/>
    <cellStyle name="Normal 77 3 2 8" xfId="17710"/>
    <cellStyle name="Normal 77 3 2 9" xfId="34077"/>
    <cellStyle name="Normal 77 3 3" xfId="1567"/>
    <cellStyle name="Normal 77 3 3 2" xfId="2481"/>
    <cellStyle name="Normal 77 3 3 2 2" xfId="4304"/>
    <cellStyle name="Normal 77 3 3 2 2 2" xfId="13459"/>
    <cellStyle name="Normal 77 3 3 2 2 2 2" xfId="29841"/>
    <cellStyle name="Normal 77 3 3 2 2 3" xfId="17100"/>
    <cellStyle name="Normal 77 3 3 2 2 3 2" xfId="33478"/>
    <cellStyle name="Normal 77 3 3 2 2 4" xfId="9820"/>
    <cellStyle name="Normal 77 3 3 2 2 4 2" xfId="26204"/>
    <cellStyle name="Normal 77 3 3 2 2 5" xfId="20751"/>
    <cellStyle name="Normal 77 3 3 2 3" xfId="7999"/>
    <cellStyle name="Normal 77 3 3 2 3 2" xfId="24383"/>
    <cellStyle name="Normal 77 3 3 2 4" xfId="11638"/>
    <cellStyle name="Normal 77 3 3 2 4 2" xfId="28020"/>
    <cellStyle name="Normal 77 3 3 2 5" xfId="15279"/>
    <cellStyle name="Normal 77 3 3 2 5 2" xfId="31657"/>
    <cellStyle name="Normal 77 3 3 2 6" xfId="6159"/>
    <cellStyle name="Normal 77 3 3 2 6 2" xfId="22568"/>
    <cellStyle name="Normal 77 3 3 2 7" xfId="18930"/>
    <cellStyle name="Normal 77 3 3 2 8" xfId="35297"/>
    <cellStyle name="Normal 77 3 3 3" xfId="3396"/>
    <cellStyle name="Normal 77 3 3 3 2" xfId="12551"/>
    <cellStyle name="Normal 77 3 3 3 2 2" xfId="28933"/>
    <cellStyle name="Normal 77 3 3 3 3" xfId="16192"/>
    <cellStyle name="Normal 77 3 3 3 3 2" xfId="32570"/>
    <cellStyle name="Normal 77 3 3 3 4" xfId="8912"/>
    <cellStyle name="Normal 77 3 3 3 4 2" xfId="25296"/>
    <cellStyle name="Normal 77 3 3 3 5" xfId="19843"/>
    <cellStyle name="Normal 77 3 3 4" xfId="7091"/>
    <cellStyle name="Normal 77 3 3 4 2" xfId="23475"/>
    <cellStyle name="Normal 77 3 3 5" xfId="10730"/>
    <cellStyle name="Normal 77 3 3 5 2" xfId="27112"/>
    <cellStyle name="Normal 77 3 3 6" xfId="14371"/>
    <cellStyle name="Normal 77 3 3 6 2" xfId="30749"/>
    <cellStyle name="Normal 77 3 3 7" xfId="5251"/>
    <cellStyle name="Normal 77 3 3 7 2" xfId="21660"/>
    <cellStyle name="Normal 77 3 3 8" xfId="18022"/>
    <cellStyle name="Normal 77 3 3 9" xfId="34389"/>
    <cellStyle name="Normal 77 3 4" xfId="1818"/>
    <cellStyle name="Normal 77 3 4 2" xfId="3641"/>
    <cellStyle name="Normal 77 3 4 2 2" xfId="12796"/>
    <cellStyle name="Normal 77 3 4 2 2 2" xfId="29178"/>
    <cellStyle name="Normal 77 3 4 2 3" xfId="16437"/>
    <cellStyle name="Normal 77 3 4 2 3 2" xfId="32815"/>
    <cellStyle name="Normal 77 3 4 2 4" xfId="9157"/>
    <cellStyle name="Normal 77 3 4 2 4 2" xfId="25541"/>
    <cellStyle name="Normal 77 3 4 2 5" xfId="20088"/>
    <cellStyle name="Normal 77 3 4 3" xfId="7336"/>
    <cellStyle name="Normal 77 3 4 3 2" xfId="23720"/>
    <cellStyle name="Normal 77 3 4 4" xfId="10975"/>
    <cellStyle name="Normal 77 3 4 4 2" xfId="27357"/>
    <cellStyle name="Normal 77 3 4 5" xfId="14616"/>
    <cellStyle name="Normal 77 3 4 5 2" xfId="30994"/>
    <cellStyle name="Normal 77 3 4 6" xfId="5496"/>
    <cellStyle name="Normal 77 3 4 6 2" xfId="21905"/>
    <cellStyle name="Normal 77 3 4 7" xfId="18267"/>
    <cellStyle name="Normal 77 3 4 8" xfId="34634"/>
    <cellStyle name="Normal 77 3 5" xfId="2785"/>
    <cellStyle name="Normal 77 3 5 2" xfId="11942"/>
    <cellStyle name="Normal 77 3 5 2 2" xfId="28324"/>
    <cellStyle name="Normal 77 3 5 3" xfId="15583"/>
    <cellStyle name="Normal 77 3 5 3 2" xfId="31961"/>
    <cellStyle name="Normal 77 3 5 4" xfId="8303"/>
    <cellStyle name="Normal 77 3 5 4 2" xfId="24687"/>
    <cellStyle name="Normal 77 3 5 5" xfId="19234"/>
    <cellStyle name="Normal 77 3 6" xfId="6428"/>
    <cellStyle name="Normal 77 3 6 2" xfId="22812"/>
    <cellStyle name="Normal 77 3 7" xfId="10067"/>
    <cellStyle name="Normal 77 3 7 2" xfId="26449"/>
    <cellStyle name="Normal 77 3 8" xfId="13708"/>
    <cellStyle name="Normal 77 3 8 2" xfId="30086"/>
    <cellStyle name="Normal 77 3 9" xfId="4588"/>
    <cellStyle name="Normal 77 3 9 2" xfId="20997"/>
    <cellStyle name="Normal 77 4" xfId="1252"/>
    <cellStyle name="Normal 77 4 2" xfId="2166"/>
    <cellStyle name="Normal 77 4 2 2" xfId="3989"/>
    <cellStyle name="Normal 77 4 2 2 2" xfId="13144"/>
    <cellStyle name="Normal 77 4 2 2 2 2" xfId="29526"/>
    <cellStyle name="Normal 77 4 2 2 3" xfId="16785"/>
    <cellStyle name="Normal 77 4 2 2 3 2" xfId="33163"/>
    <cellStyle name="Normal 77 4 2 2 4" xfId="9505"/>
    <cellStyle name="Normal 77 4 2 2 4 2" xfId="25889"/>
    <cellStyle name="Normal 77 4 2 2 5" xfId="20436"/>
    <cellStyle name="Normal 77 4 2 3" xfId="7684"/>
    <cellStyle name="Normal 77 4 2 3 2" xfId="24068"/>
    <cellStyle name="Normal 77 4 2 4" xfId="11323"/>
    <cellStyle name="Normal 77 4 2 4 2" xfId="27705"/>
    <cellStyle name="Normal 77 4 2 5" xfId="14964"/>
    <cellStyle name="Normal 77 4 2 5 2" xfId="31342"/>
    <cellStyle name="Normal 77 4 2 6" xfId="5844"/>
    <cellStyle name="Normal 77 4 2 6 2" xfId="22253"/>
    <cellStyle name="Normal 77 4 2 7" xfId="18615"/>
    <cellStyle name="Normal 77 4 2 8" xfId="34982"/>
    <cellStyle name="Normal 77 4 3" xfId="3081"/>
    <cellStyle name="Normal 77 4 3 2" xfId="12236"/>
    <cellStyle name="Normal 77 4 3 2 2" xfId="28618"/>
    <cellStyle name="Normal 77 4 3 3" xfId="15877"/>
    <cellStyle name="Normal 77 4 3 3 2" xfId="32255"/>
    <cellStyle name="Normal 77 4 3 4" xfId="8597"/>
    <cellStyle name="Normal 77 4 3 4 2" xfId="24981"/>
    <cellStyle name="Normal 77 4 3 5" xfId="19528"/>
    <cellStyle name="Normal 77 4 4" xfId="6776"/>
    <cellStyle name="Normal 77 4 4 2" xfId="23160"/>
    <cellStyle name="Normal 77 4 5" xfId="10415"/>
    <cellStyle name="Normal 77 4 5 2" xfId="26797"/>
    <cellStyle name="Normal 77 4 6" xfId="14056"/>
    <cellStyle name="Normal 77 4 6 2" xfId="30434"/>
    <cellStyle name="Normal 77 4 7" xfId="4936"/>
    <cellStyle name="Normal 77 4 7 2" xfId="21345"/>
    <cellStyle name="Normal 77 4 8" xfId="17707"/>
    <cellStyle name="Normal 77 4 9" xfId="34074"/>
    <cellStyle name="Normal 77 5" xfId="1564"/>
    <cellStyle name="Normal 77 5 2" xfId="2478"/>
    <cellStyle name="Normal 77 5 2 2" xfId="4301"/>
    <cellStyle name="Normal 77 5 2 2 2" xfId="13456"/>
    <cellStyle name="Normal 77 5 2 2 2 2" xfId="29838"/>
    <cellStyle name="Normal 77 5 2 2 3" xfId="17097"/>
    <cellStyle name="Normal 77 5 2 2 3 2" xfId="33475"/>
    <cellStyle name="Normal 77 5 2 2 4" xfId="9817"/>
    <cellStyle name="Normal 77 5 2 2 4 2" xfId="26201"/>
    <cellStyle name="Normal 77 5 2 2 5" xfId="20748"/>
    <cellStyle name="Normal 77 5 2 3" xfId="7996"/>
    <cellStyle name="Normal 77 5 2 3 2" xfId="24380"/>
    <cellStyle name="Normal 77 5 2 4" xfId="11635"/>
    <cellStyle name="Normal 77 5 2 4 2" xfId="28017"/>
    <cellStyle name="Normal 77 5 2 5" xfId="15276"/>
    <cellStyle name="Normal 77 5 2 5 2" xfId="31654"/>
    <cellStyle name="Normal 77 5 2 6" xfId="6156"/>
    <cellStyle name="Normal 77 5 2 6 2" xfId="22565"/>
    <cellStyle name="Normal 77 5 2 7" xfId="18927"/>
    <cellStyle name="Normal 77 5 2 8" xfId="35294"/>
    <cellStyle name="Normal 77 5 3" xfId="3393"/>
    <cellStyle name="Normal 77 5 3 2" xfId="12548"/>
    <cellStyle name="Normal 77 5 3 2 2" xfId="28930"/>
    <cellStyle name="Normal 77 5 3 3" xfId="16189"/>
    <cellStyle name="Normal 77 5 3 3 2" xfId="32567"/>
    <cellStyle name="Normal 77 5 3 4" xfId="8909"/>
    <cellStyle name="Normal 77 5 3 4 2" xfId="25293"/>
    <cellStyle name="Normal 77 5 3 5" xfId="19840"/>
    <cellStyle name="Normal 77 5 4" xfId="7088"/>
    <cellStyle name="Normal 77 5 4 2" xfId="23472"/>
    <cellStyle name="Normal 77 5 5" xfId="10727"/>
    <cellStyle name="Normal 77 5 5 2" xfId="27109"/>
    <cellStyle name="Normal 77 5 6" xfId="14368"/>
    <cellStyle name="Normal 77 5 6 2" xfId="30746"/>
    <cellStyle name="Normal 77 5 7" xfId="5248"/>
    <cellStyle name="Normal 77 5 7 2" xfId="21657"/>
    <cellStyle name="Normal 77 5 8" xfId="18019"/>
    <cellStyle name="Normal 77 5 9" xfId="34386"/>
    <cellStyle name="Normal 77 6" xfId="1671"/>
    <cellStyle name="Normal 77 6 2" xfId="3495"/>
    <cellStyle name="Normal 77 6 2 2" xfId="12650"/>
    <cellStyle name="Normal 77 6 2 2 2" xfId="29032"/>
    <cellStyle name="Normal 77 6 2 3" xfId="16291"/>
    <cellStyle name="Normal 77 6 2 3 2" xfId="32669"/>
    <cellStyle name="Normal 77 6 2 4" xfId="9011"/>
    <cellStyle name="Normal 77 6 2 4 2" xfId="25395"/>
    <cellStyle name="Normal 77 6 2 5" xfId="19942"/>
    <cellStyle name="Normal 77 6 3" xfId="7190"/>
    <cellStyle name="Normal 77 6 3 2" xfId="23574"/>
    <cellStyle name="Normal 77 6 4" xfId="10829"/>
    <cellStyle name="Normal 77 6 4 2" xfId="27211"/>
    <cellStyle name="Normal 77 6 5" xfId="14470"/>
    <cellStyle name="Normal 77 6 5 2" xfId="30848"/>
    <cellStyle name="Normal 77 6 6" xfId="5350"/>
    <cellStyle name="Normal 77 6 6 2" xfId="21759"/>
    <cellStyle name="Normal 77 6 7" xfId="18121"/>
    <cellStyle name="Normal 77 6 8" xfId="34488"/>
    <cellStyle name="Normal 77 7" xfId="2782"/>
    <cellStyle name="Normal 77 7 2" xfId="11939"/>
    <cellStyle name="Normal 77 7 2 2" xfId="28321"/>
    <cellStyle name="Normal 77 7 3" xfId="15580"/>
    <cellStyle name="Normal 77 7 3 2" xfId="31958"/>
    <cellStyle name="Normal 77 7 4" xfId="8300"/>
    <cellStyle name="Normal 77 7 4 2" xfId="24684"/>
    <cellStyle name="Normal 77 7 5" xfId="19231"/>
    <cellStyle name="Normal 77 8" xfId="6282"/>
    <cellStyle name="Normal 77 8 2" xfId="22666"/>
    <cellStyle name="Normal 77 9" xfId="9921"/>
    <cellStyle name="Normal 77 9 2" xfId="26303"/>
    <cellStyle name="Normal 78" xfId="542"/>
    <cellStyle name="Normal 78 10" xfId="13561"/>
    <cellStyle name="Normal 78 10 2" xfId="29941"/>
    <cellStyle name="Normal 78 11" xfId="4440"/>
    <cellStyle name="Normal 78 11 2" xfId="20852"/>
    <cellStyle name="Normal 78 12" xfId="17211"/>
    <cellStyle name="Normal 78 13" xfId="33781"/>
    <cellStyle name="Normal 78 2" xfId="818"/>
    <cellStyle name="Normal 78 2 10" xfId="4517"/>
    <cellStyle name="Normal 78 2 10 2" xfId="20926"/>
    <cellStyle name="Normal 78 2 11" xfId="17288"/>
    <cellStyle name="Normal 78 2 12" xfId="33782"/>
    <cellStyle name="Normal 78 2 2" xfId="977"/>
    <cellStyle name="Normal 78 2 2 10" xfId="17435"/>
    <cellStyle name="Normal 78 2 2 11" xfId="33783"/>
    <cellStyle name="Normal 78 2 2 2" xfId="1258"/>
    <cellStyle name="Normal 78 2 2 2 2" xfId="2172"/>
    <cellStyle name="Normal 78 2 2 2 2 2" xfId="3995"/>
    <cellStyle name="Normal 78 2 2 2 2 2 2" xfId="13150"/>
    <cellStyle name="Normal 78 2 2 2 2 2 2 2" xfId="29532"/>
    <cellStyle name="Normal 78 2 2 2 2 2 3" xfId="16791"/>
    <cellStyle name="Normal 78 2 2 2 2 2 3 2" xfId="33169"/>
    <cellStyle name="Normal 78 2 2 2 2 2 4" xfId="9511"/>
    <cellStyle name="Normal 78 2 2 2 2 2 4 2" xfId="25895"/>
    <cellStyle name="Normal 78 2 2 2 2 2 5" xfId="20442"/>
    <cellStyle name="Normal 78 2 2 2 2 3" xfId="7690"/>
    <cellStyle name="Normal 78 2 2 2 2 3 2" xfId="24074"/>
    <cellStyle name="Normal 78 2 2 2 2 4" xfId="11329"/>
    <cellStyle name="Normal 78 2 2 2 2 4 2" xfId="27711"/>
    <cellStyle name="Normal 78 2 2 2 2 5" xfId="14970"/>
    <cellStyle name="Normal 78 2 2 2 2 5 2" xfId="31348"/>
    <cellStyle name="Normal 78 2 2 2 2 6" xfId="5850"/>
    <cellStyle name="Normal 78 2 2 2 2 6 2" xfId="22259"/>
    <cellStyle name="Normal 78 2 2 2 2 7" xfId="18621"/>
    <cellStyle name="Normal 78 2 2 2 2 8" xfId="34988"/>
    <cellStyle name="Normal 78 2 2 2 3" xfId="3087"/>
    <cellStyle name="Normal 78 2 2 2 3 2" xfId="12242"/>
    <cellStyle name="Normal 78 2 2 2 3 2 2" xfId="28624"/>
    <cellStyle name="Normal 78 2 2 2 3 3" xfId="15883"/>
    <cellStyle name="Normal 78 2 2 2 3 3 2" xfId="32261"/>
    <cellStyle name="Normal 78 2 2 2 3 4" xfId="8603"/>
    <cellStyle name="Normal 78 2 2 2 3 4 2" xfId="24987"/>
    <cellStyle name="Normal 78 2 2 2 3 5" xfId="19534"/>
    <cellStyle name="Normal 78 2 2 2 4" xfId="6782"/>
    <cellStyle name="Normal 78 2 2 2 4 2" xfId="23166"/>
    <cellStyle name="Normal 78 2 2 2 5" xfId="10421"/>
    <cellStyle name="Normal 78 2 2 2 5 2" xfId="26803"/>
    <cellStyle name="Normal 78 2 2 2 6" xfId="14062"/>
    <cellStyle name="Normal 78 2 2 2 6 2" xfId="30440"/>
    <cellStyle name="Normal 78 2 2 2 7" xfId="4942"/>
    <cellStyle name="Normal 78 2 2 2 7 2" xfId="21351"/>
    <cellStyle name="Normal 78 2 2 2 8" xfId="17713"/>
    <cellStyle name="Normal 78 2 2 2 9" xfId="34080"/>
    <cellStyle name="Normal 78 2 2 3" xfId="1570"/>
    <cellStyle name="Normal 78 2 2 3 2" xfId="2484"/>
    <cellStyle name="Normal 78 2 2 3 2 2" xfId="4307"/>
    <cellStyle name="Normal 78 2 2 3 2 2 2" xfId="13462"/>
    <cellStyle name="Normal 78 2 2 3 2 2 2 2" xfId="29844"/>
    <cellStyle name="Normal 78 2 2 3 2 2 3" xfId="17103"/>
    <cellStyle name="Normal 78 2 2 3 2 2 3 2" xfId="33481"/>
    <cellStyle name="Normal 78 2 2 3 2 2 4" xfId="9823"/>
    <cellStyle name="Normal 78 2 2 3 2 2 4 2" xfId="26207"/>
    <cellStyle name="Normal 78 2 2 3 2 2 5" xfId="20754"/>
    <cellStyle name="Normal 78 2 2 3 2 3" xfId="8002"/>
    <cellStyle name="Normal 78 2 2 3 2 3 2" xfId="24386"/>
    <cellStyle name="Normal 78 2 2 3 2 4" xfId="11641"/>
    <cellStyle name="Normal 78 2 2 3 2 4 2" xfId="28023"/>
    <cellStyle name="Normal 78 2 2 3 2 5" xfId="15282"/>
    <cellStyle name="Normal 78 2 2 3 2 5 2" xfId="31660"/>
    <cellStyle name="Normal 78 2 2 3 2 6" xfId="6162"/>
    <cellStyle name="Normal 78 2 2 3 2 6 2" xfId="22571"/>
    <cellStyle name="Normal 78 2 2 3 2 7" xfId="18933"/>
    <cellStyle name="Normal 78 2 2 3 2 8" xfId="35300"/>
    <cellStyle name="Normal 78 2 2 3 3" xfId="3399"/>
    <cellStyle name="Normal 78 2 2 3 3 2" xfId="12554"/>
    <cellStyle name="Normal 78 2 2 3 3 2 2" xfId="28936"/>
    <cellStyle name="Normal 78 2 2 3 3 3" xfId="16195"/>
    <cellStyle name="Normal 78 2 2 3 3 3 2" xfId="32573"/>
    <cellStyle name="Normal 78 2 2 3 3 4" xfId="8915"/>
    <cellStyle name="Normal 78 2 2 3 3 4 2" xfId="25299"/>
    <cellStyle name="Normal 78 2 2 3 3 5" xfId="19846"/>
    <cellStyle name="Normal 78 2 2 3 4" xfId="7094"/>
    <cellStyle name="Normal 78 2 2 3 4 2" xfId="23478"/>
    <cellStyle name="Normal 78 2 2 3 5" xfId="10733"/>
    <cellStyle name="Normal 78 2 2 3 5 2" xfId="27115"/>
    <cellStyle name="Normal 78 2 2 3 6" xfId="14374"/>
    <cellStyle name="Normal 78 2 2 3 6 2" xfId="30752"/>
    <cellStyle name="Normal 78 2 2 3 7" xfId="5254"/>
    <cellStyle name="Normal 78 2 2 3 7 2" xfId="21663"/>
    <cellStyle name="Normal 78 2 2 3 8" xfId="18025"/>
    <cellStyle name="Normal 78 2 2 3 9" xfId="34392"/>
    <cellStyle name="Normal 78 2 2 4" xfId="1894"/>
    <cellStyle name="Normal 78 2 2 4 2" xfId="3717"/>
    <cellStyle name="Normal 78 2 2 4 2 2" xfId="12872"/>
    <cellStyle name="Normal 78 2 2 4 2 2 2" xfId="29254"/>
    <cellStyle name="Normal 78 2 2 4 2 3" xfId="16513"/>
    <cellStyle name="Normal 78 2 2 4 2 3 2" xfId="32891"/>
    <cellStyle name="Normal 78 2 2 4 2 4" xfId="9233"/>
    <cellStyle name="Normal 78 2 2 4 2 4 2" xfId="25617"/>
    <cellStyle name="Normal 78 2 2 4 2 5" xfId="20164"/>
    <cellStyle name="Normal 78 2 2 4 3" xfId="7412"/>
    <cellStyle name="Normal 78 2 2 4 3 2" xfId="23796"/>
    <cellStyle name="Normal 78 2 2 4 4" xfId="11051"/>
    <cellStyle name="Normal 78 2 2 4 4 2" xfId="27433"/>
    <cellStyle name="Normal 78 2 2 4 5" xfId="14692"/>
    <cellStyle name="Normal 78 2 2 4 5 2" xfId="31070"/>
    <cellStyle name="Normal 78 2 2 4 6" xfId="5572"/>
    <cellStyle name="Normal 78 2 2 4 6 2" xfId="21981"/>
    <cellStyle name="Normal 78 2 2 4 7" xfId="18343"/>
    <cellStyle name="Normal 78 2 2 4 8" xfId="34710"/>
    <cellStyle name="Normal 78 2 2 5" xfId="2788"/>
    <cellStyle name="Normal 78 2 2 5 2" xfId="11945"/>
    <cellStyle name="Normal 78 2 2 5 2 2" xfId="28327"/>
    <cellStyle name="Normal 78 2 2 5 3" xfId="15586"/>
    <cellStyle name="Normal 78 2 2 5 3 2" xfId="31964"/>
    <cellStyle name="Normal 78 2 2 5 4" xfId="8306"/>
    <cellStyle name="Normal 78 2 2 5 4 2" xfId="24690"/>
    <cellStyle name="Normal 78 2 2 5 5" xfId="19237"/>
    <cellStyle name="Normal 78 2 2 6" xfId="6504"/>
    <cellStyle name="Normal 78 2 2 6 2" xfId="22888"/>
    <cellStyle name="Normal 78 2 2 7" xfId="10143"/>
    <cellStyle name="Normal 78 2 2 7 2" xfId="26525"/>
    <cellStyle name="Normal 78 2 2 8" xfId="13784"/>
    <cellStyle name="Normal 78 2 2 8 2" xfId="30162"/>
    <cellStyle name="Normal 78 2 2 9" xfId="4664"/>
    <cellStyle name="Normal 78 2 2 9 2" xfId="21073"/>
    <cellStyle name="Normal 78 2 3" xfId="1257"/>
    <cellStyle name="Normal 78 2 3 2" xfId="2171"/>
    <cellStyle name="Normal 78 2 3 2 2" xfId="3994"/>
    <cellStyle name="Normal 78 2 3 2 2 2" xfId="13149"/>
    <cellStyle name="Normal 78 2 3 2 2 2 2" xfId="29531"/>
    <cellStyle name="Normal 78 2 3 2 2 3" xfId="16790"/>
    <cellStyle name="Normal 78 2 3 2 2 3 2" xfId="33168"/>
    <cellStyle name="Normal 78 2 3 2 2 4" xfId="9510"/>
    <cellStyle name="Normal 78 2 3 2 2 4 2" xfId="25894"/>
    <cellStyle name="Normal 78 2 3 2 2 5" xfId="20441"/>
    <cellStyle name="Normal 78 2 3 2 3" xfId="7689"/>
    <cellStyle name="Normal 78 2 3 2 3 2" xfId="24073"/>
    <cellStyle name="Normal 78 2 3 2 4" xfId="11328"/>
    <cellStyle name="Normal 78 2 3 2 4 2" xfId="27710"/>
    <cellStyle name="Normal 78 2 3 2 5" xfId="14969"/>
    <cellStyle name="Normal 78 2 3 2 5 2" xfId="31347"/>
    <cellStyle name="Normal 78 2 3 2 6" xfId="5849"/>
    <cellStyle name="Normal 78 2 3 2 6 2" xfId="22258"/>
    <cellStyle name="Normal 78 2 3 2 7" xfId="18620"/>
    <cellStyle name="Normal 78 2 3 2 8" xfId="34987"/>
    <cellStyle name="Normal 78 2 3 3" xfId="3086"/>
    <cellStyle name="Normal 78 2 3 3 2" xfId="12241"/>
    <cellStyle name="Normal 78 2 3 3 2 2" xfId="28623"/>
    <cellStyle name="Normal 78 2 3 3 3" xfId="15882"/>
    <cellStyle name="Normal 78 2 3 3 3 2" xfId="32260"/>
    <cellStyle name="Normal 78 2 3 3 4" xfId="8602"/>
    <cellStyle name="Normal 78 2 3 3 4 2" xfId="24986"/>
    <cellStyle name="Normal 78 2 3 3 5" xfId="19533"/>
    <cellStyle name="Normal 78 2 3 4" xfId="6781"/>
    <cellStyle name="Normal 78 2 3 4 2" xfId="23165"/>
    <cellStyle name="Normal 78 2 3 5" xfId="10420"/>
    <cellStyle name="Normal 78 2 3 5 2" xfId="26802"/>
    <cellStyle name="Normal 78 2 3 6" xfId="14061"/>
    <cellStyle name="Normal 78 2 3 6 2" xfId="30439"/>
    <cellStyle name="Normal 78 2 3 7" xfId="4941"/>
    <cellStyle name="Normal 78 2 3 7 2" xfId="21350"/>
    <cellStyle name="Normal 78 2 3 8" xfId="17712"/>
    <cellStyle name="Normal 78 2 3 9" xfId="34079"/>
    <cellStyle name="Normal 78 2 4" xfId="1569"/>
    <cellStyle name="Normal 78 2 4 2" xfId="2483"/>
    <cellStyle name="Normal 78 2 4 2 2" xfId="4306"/>
    <cellStyle name="Normal 78 2 4 2 2 2" xfId="13461"/>
    <cellStyle name="Normal 78 2 4 2 2 2 2" xfId="29843"/>
    <cellStyle name="Normal 78 2 4 2 2 3" xfId="17102"/>
    <cellStyle name="Normal 78 2 4 2 2 3 2" xfId="33480"/>
    <cellStyle name="Normal 78 2 4 2 2 4" xfId="9822"/>
    <cellStyle name="Normal 78 2 4 2 2 4 2" xfId="26206"/>
    <cellStyle name="Normal 78 2 4 2 2 5" xfId="20753"/>
    <cellStyle name="Normal 78 2 4 2 3" xfId="8001"/>
    <cellStyle name="Normal 78 2 4 2 3 2" xfId="24385"/>
    <cellStyle name="Normal 78 2 4 2 4" xfId="11640"/>
    <cellStyle name="Normal 78 2 4 2 4 2" xfId="28022"/>
    <cellStyle name="Normal 78 2 4 2 5" xfId="15281"/>
    <cellStyle name="Normal 78 2 4 2 5 2" xfId="31659"/>
    <cellStyle name="Normal 78 2 4 2 6" xfId="6161"/>
    <cellStyle name="Normal 78 2 4 2 6 2" xfId="22570"/>
    <cellStyle name="Normal 78 2 4 2 7" xfId="18932"/>
    <cellStyle name="Normal 78 2 4 2 8" xfId="35299"/>
    <cellStyle name="Normal 78 2 4 3" xfId="3398"/>
    <cellStyle name="Normal 78 2 4 3 2" xfId="12553"/>
    <cellStyle name="Normal 78 2 4 3 2 2" xfId="28935"/>
    <cellStyle name="Normal 78 2 4 3 3" xfId="16194"/>
    <cellStyle name="Normal 78 2 4 3 3 2" xfId="32572"/>
    <cellStyle name="Normal 78 2 4 3 4" xfId="8914"/>
    <cellStyle name="Normal 78 2 4 3 4 2" xfId="25298"/>
    <cellStyle name="Normal 78 2 4 3 5" xfId="19845"/>
    <cellStyle name="Normal 78 2 4 4" xfId="7093"/>
    <cellStyle name="Normal 78 2 4 4 2" xfId="23477"/>
    <cellStyle name="Normal 78 2 4 5" xfId="10732"/>
    <cellStyle name="Normal 78 2 4 5 2" xfId="27114"/>
    <cellStyle name="Normal 78 2 4 6" xfId="14373"/>
    <cellStyle name="Normal 78 2 4 6 2" xfId="30751"/>
    <cellStyle name="Normal 78 2 4 7" xfId="5253"/>
    <cellStyle name="Normal 78 2 4 7 2" xfId="21662"/>
    <cellStyle name="Normal 78 2 4 8" xfId="18024"/>
    <cellStyle name="Normal 78 2 4 9" xfId="34391"/>
    <cellStyle name="Normal 78 2 5" xfId="1747"/>
    <cellStyle name="Normal 78 2 5 2" xfId="3570"/>
    <cellStyle name="Normal 78 2 5 2 2" xfId="12725"/>
    <cellStyle name="Normal 78 2 5 2 2 2" xfId="29107"/>
    <cellStyle name="Normal 78 2 5 2 3" xfId="16366"/>
    <cellStyle name="Normal 78 2 5 2 3 2" xfId="32744"/>
    <cellStyle name="Normal 78 2 5 2 4" xfId="9086"/>
    <cellStyle name="Normal 78 2 5 2 4 2" xfId="25470"/>
    <cellStyle name="Normal 78 2 5 2 5" xfId="20017"/>
    <cellStyle name="Normal 78 2 5 3" xfId="7265"/>
    <cellStyle name="Normal 78 2 5 3 2" xfId="23649"/>
    <cellStyle name="Normal 78 2 5 4" xfId="10904"/>
    <cellStyle name="Normal 78 2 5 4 2" xfId="27286"/>
    <cellStyle name="Normal 78 2 5 5" xfId="14545"/>
    <cellStyle name="Normal 78 2 5 5 2" xfId="30923"/>
    <cellStyle name="Normal 78 2 5 6" xfId="5425"/>
    <cellStyle name="Normal 78 2 5 6 2" xfId="21834"/>
    <cellStyle name="Normal 78 2 5 7" xfId="18196"/>
    <cellStyle name="Normal 78 2 5 8" xfId="34563"/>
    <cellStyle name="Normal 78 2 6" xfId="2787"/>
    <cellStyle name="Normal 78 2 6 2" xfId="11944"/>
    <cellStyle name="Normal 78 2 6 2 2" xfId="28326"/>
    <cellStyle name="Normal 78 2 6 3" xfId="15585"/>
    <cellStyle name="Normal 78 2 6 3 2" xfId="31963"/>
    <cellStyle name="Normal 78 2 6 4" xfId="8305"/>
    <cellStyle name="Normal 78 2 6 4 2" xfId="24689"/>
    <cellStyle name="Normal 78 2 6 5" xfId="19236"/>
    <cellStyle name="Normal 78 2 7" xfId="6357"/>
    <cellStyle name="Normal 78 2 7 2" xfId="22741"/>
    <cellStyle name="Normal 78 2 8" xfId="9996"/>
    <cellStyle name="Normal 78 2 8 2" xfId="26378"/>
    <cellStyle name="Normal 78 2 9" xfId="13637"/>
    <cellStyle name="Normal 78 2 9 2" xfId="30015"/>
    <cellStyle name="Normal 78 3" xfId="901"/>
    <cellStyle name="Normal 78 3 10" xfId="17360"/>
    <cellStyle name="Normal 78 3 11" xfId="33784"/>
    <cellStyle name="Normal 78 3 2" xfId="1259"/>
    <cellStyle name="Normal 78 3 2 2" xfId="2173"/>
    <cellStyle name="Normal 78 3 2 2 2" xfId="3996"/>
    <cellStyle name="Normal 78 3 2 2 2 2" xfId="13151"/>
    <cellStyle name="Normal 78 3 2 2 2 2 2" xfId="29533"/>
    <cellStyle name="Normal 78 3 2 2 2 3" xfId="16792"/>
    <cellStyle name="Normal 78 3 2 2 2 3 2" xfId="33170"/>
    <cellStyle name="Normal 78 3 2 2 2 4" xfId="9512"/>
    <cellStyle name="Normal 78 3 2 2 2 4 2" xfId="25896"/>
    <cellStyle name="Normal 78 3 2 2 2 5" xfId="20443"/>
    <cellStyle name="Normal 78 3 2 2 3" xfId="7691"/>
    <cellStyle name="Normal 78 3 2 2 3 2" xfId="24075"/>
    <cellStyle name="Normal 78 3 2 2 4" xfId="11330"/>
    <cellStyle name="Normal 78 3 2 2 4 2" xfId="27712"/>
    <cellStyle name="Normal 78 3 2 2 5" xfId="14971"/>
    <cellStyle name="Normal 78 3 2 2 5 2" xfId="31349"/>
    <cellStyle name="Normal 78 3 2 2 6" xfId="5851"/>
    <cellStyle name="Normal 78 3 2 2 6 2" xfId="22260"/>
    <cellStyle name="Normal 78 3 2 2 7" xfId="18622"/>
    <cellStyle name="Normal 78 3 2 2 8" xfId="34989"/>
    <cellStyle name="Normal 78 3 2 3" xfId="3088"/>
    <cellStyle name="Normal 78 3 2 3 2" xfId="12243"/>
    <cellStyle name="Normal 78 3 2 3 2 2" xfId="28625"/>
    <cellStyle name="Normal 78 3 2 3 3" xfId="15884"/>
    <cellStyle name="Normal 78 3 2 3 3 2" xfId="32262"/>
    <cellStyle name="Normal 78 3 2 3 4" xfId="8604"/>
    <cellStyle name="Normal 78 3 2 3 4 2" xfId="24988"/>
    <cellStyle name="Normal 78 3 2 3 5" xfId="19535"/>
    <cellStyle name="Normal 78 3 2 4" xfId="6783"/>
    <cellStyle name="Normal 78 3 2 4 2" xfId="23167"/>
    <cellStyle name="Normal 78 3 2 5" xfId="10422"/>
    <cellStyle name="Normal 78 3 2 5 2" xfId="26804"/>
    <cellStyle name="Normal 78 3 2 6" xfId="14063"/>
    <cellStyle name="Normal 78 3 2 6 2" xfId="30441"/>
    <cellStyle name="Normal 78 3 2 7" xfId="4943"/>
    <cellStyle name="Normal 78 3 2 7 2" xfId="21352"/>
    <cellStyle name="Normal 78 3 2 8" xfId="17714"/>
    <cellStyle name="Normal 78 3 2 9" xfId="34081"/>
    <cellStyle name="Normal 78 3 3" xfId="1571"/>
    <cellStyle name="Normal 78 3 3 2" xfId="2485"/>
    <cellStyle name="Normal 78 3 3 2 2" xfId="4308"/>
    <cellStyle name="Normal 78 3 3 2 2 2" xfId="13463"/>
    <cellStyle name="Normal 78 3 3 2 2 2 2" xfId="29845"/>
    <cellStyle name="Normal 78 3 3 2 2 3" xfId="17104"/>
    <cellStyle name="Normal 78 3 3 2 2 3 2" xfId="33482"/>
    <cellStyle name="Normal 78 3 3 2 2 4" xfId="9824"/>
    <cellStyle name="Normal 78 3 3 2 2 4 2" xfId="26208"/>
    <cellStyle name="Normal 78 3 3 2 2 5" xfId="20755"/>
    <cellStyle name="Normal 78 3 3 2 3" xfId="8003"/>
    <cellStyle name="Normal 78 3 3 2 3 2" xfId="24387"/>
    <cellStyle name="Normal 78 3 3 2 4" xfId="11642"/>
    <cellStyle name="Normal 78 3 3 2 4 2" xfId="28024"/>
    <cellStyle name="Normal 78 3 3 2 5" xfId="15283"/>
    <cellStyle name="Normal 78 3 3 2 5 2" xfId="31661"/>
    <cellStyle name="Normal 78 3 3 2 6" xfId="6163"/>
    <cellStyle name="Normal 78 3 3 2 6 2" xfId="22572"/>
    <cellStyle name="Normal 78 3 3 2 7" xfId="18934"/>
    <cellStyle name="Normal 78 3 3 2 8" xfId="35301"/>
    <cellStyle name="Normal 78 3 3 3" xfId="3400"/>
    <cellStyle name="Normal 78 3 3 3 2" xfId="12555"/>
    <cellStyle name="Normal 78 3 3 3 2 2" xfId="28937"/>
    <cellStyle name="Normal 78 3 3 3 3" xfId="16196"/>
    <cellStyle name="Normal 78 3 3 3 3 2" xfId="32574"/>
    <cellStyle name="Normal 78 3 3 3 4" xfId="8916"/>
    <cellStyle name="Normal 78 3 3 3 4 2" xfId="25300"/>
    <cellStyle name="Normal 78 3 3 3 5" xfId="19847"/>
    <cellStyle name="Normal 78 3 3 4" xfId="7095"/>
    <cellStyle name="Normal 78 3 3 4 2" xfId="23479"/>
    <cellStyle name="Normal 78 3 3 5" xfId="10734"/>
    <cellStyle name="Normal 78 3 3 5 2" xfId="27116"/>
    <cellStyle name="Normal 78 3 3 6" xfId="14375"/>
    <cellStyle name="Normal 78 3 3 6 2" xfId="30753"/>
    <cellStyle name="Normal 78 3 3 7" xfId="5255"/>
    <cellStyle name="Normal 78 3 3 7 2" xfId="21664"/>
    <cellStyle name="Normal 78 3 3 8" xfId="18026"/>
    <cellStyle name="Normal 78 3 3 9" xfId="34393"/>
    <cellStyle name="Normal 78 3 4" xfId="1819"/>
    <cellStyle name="Normal 78 3 4 2" xfId="3642"/>
    <cellStyle name="Normal 78 3 4 2 2" xfId="12797"/>
    <cellStyle name="Normal 78 3 4 2 2 2" xfId="29179"/>
    <cellStyle name="Normal 78 3 4 2 3" xfId="16438"/>
    <cellStyle name="Normal 78 3 4 2 3 2" xfId="32816"/>
    <cellStyle name="Normal 78 3 4 2 4" xfId="9158"/>
    <cellStyle name="Normal 78 3 4 2 4 2" xfId="25542"/>
    <cellStyle name="Normal 78 3 4 2 5" xfId="20089"/>
    <cellStyle name="Normal 78 3 4 3" xfId="7337"/>
    <cellStyle name="Normal 78 3 4 3 2" xfId="23721"/>
    <cellStyle name="Normal 78 3 4 4" xfId="10976"/>
    <cellStyle name="Normal 78 3 4 4 2" xfId="27358"/>
    <cellStyle name="Normal 78 3 4 5" xfId="14617"/>
    <cellStyle name="Normal 78 3 4 5 2" xfId="30995"/>
    <cellStyle name="Normal 78 3 4 6" xfId="5497"/>
    <cellStyle name="Normal 78 3 4 6 2" xfId="21906"/>
    <cellStyle name="Normal 78 3 4 7" xfId="18268"/>
    <cellStyle name="Normal 78 3 4 8" xfId="34635"/>
    <cellStyle name="Normal 78 3 5" xfId="2789"/>
    <cellStyle name="Normal 78 3 5 2" xfId="11946"/>
    <cellStyle name="Normal 78 3 5 2 2" xfId="28328"/>
    <cellStyle name="Normal 78 3 5 3" xfId="15587"/>
    <cellStyle name="Normal 78 3 5 3 2" xfId="31965"/>
    <cellStyle name="Normal 78 3 5 4" xfId="8307"/>
    <cellStyle name="Normal 78 3 5 4 2" xfId="24691"/>
    <cellStyle name="Normal 78 3 5 5" xfId="19238"/>
    <cellStyle name="Normal 78 3 6" xfId="6429"/>
    <cellStyle name="Normal 78 3 6 2" xfId="22813"/>
    <cellStyle name="Normal 78 3 7" xfId="10068"/>
    <cellStyle name="Normal 78 3 7 2" xfId="26450"/>
    <cellStyle name="Normal 78 3 8" xfId="13709"/>
    <cellStyle name="Normal 78 3 8 2" xfId="30087"/>
    <cellStyle name="Normal 78 3 9" xfId="4589"/>
    <cellStyle name="Normal 78 3 9 2" xfId="20998"/>
    <cellStyle name="Normal 78 4" xfId="1256"/>
    <cellStyle name="Normal 78 4 2" xfId="2170"/>
    <cellStyle name="Normal 78 4 2 2" xfId="3993"/>
    <cellStyle name="Normal 78 4 2 2 2" xfId="13148"/>
    <cellStyle name="Normal 78 4 2 2 2 2" xfId="29530"/>
    <cellStyle name="Normal 78 4 2 2 3" xfId="16789"/>
    <cellStyle name="Normal 78 4 2 2 3 2" xfId="33167"/>
    <cellStyle name="Normal 78 4 2 2 4" xfId="9509"/>
    <cellStyle name="Normal 78 4 2 2 4 2" xfId="25893"/>
    <cellStyle name="Normal 78 4 2 2 5" xfId="20440"/>
    <cellStyle name="Normal 78 4 2 3" xfId="7688"/>
    <cellStyle name="Normal 78 4 2 3 2" xfId="24072"/>
    <cellStyle name="Normal 78 4 2 4" xfId="11327"/>
    <cellStyle name="Normal 78 4 2 4 2" xfId="27709"/>
    <cellStyle name="Normal 78 4 2 5" xfId="14968"/>
    <cellStyle name="Normal 78 4 2 5 2" xfId="31346"/>
    <cellStyle name="Normal 78 4 2 6" xfId="5848"/>
    <cellStyle name="Normal 78 4 2 6 2" xfId="22257"/>
    <cellStyle name="Normal 78 4 2 7" xfId="18619"/>
    <cellStyle name="Normal 78 4 2 8" xfId="34986"/>
    <cellStyle name="Normal 78 4 3" xfId="3085"/>
    <cellStyle name="Normal 78 4 3 2" xfId="12240"/>
    <cellStyle name="Normal 78 4 3 2 2" xfId="28622"/>
    <cellStyle name="Normal 78 4 3 3" xfId="15881"/>
    <cellStyle name="Normal 78 4 3 3 2" xfId="32259"/>
    <cellStyle name="Normal 78 4 3 4" xfId="8601"/>
    <cellStyle name="Normal 78 4 3 4 2" xfId="24985"/>
    <cellStyle name="Normal 78 4 3 5" xfId="19532"/>
    <cellStyle name="Normal 78 4 4" xfId="6780"/>
    <cellStyle name="Normal 78 4 4 2" xfId="23164"/>
    <cellStyle name="Normal 78 4 5" xfId="10419"/>
    <cellStyle name="Normal 78 4 5 2" xfId="26801"/>
    <cellStyle name="Normal 78 4 6" xfId="14060"/>
    <cellStyle name="Normal 78 4 6 2" xfId="30438"/>
    <cellStyle name="Normal 78 4 7" xfId="4940"/>
    <cellStyle name="Normal 78 4 7 2" xfId="21349"/>
    <cellStyle name="Normal 78 4 8" xfId="17711"/>
    <cellStyle name="Normal 78 4 9" xfId="34078"/>
    <cellStyle name="Normal 78 5" xfId="1568"/>
    <cellStyle name="Normal 78 5 2" xfId="2482"/>
    <cellStyle name="Normal 78 5 2 2" xfId="4305"/>
    <cellStyle name="Normal 78 5 2 2 2" xfId="13460"/>
    <cellStyle name="Normal 78 5 2 2 2 2" xfId="29842"/>
    <cellStyle name="Normal 78 5 2 2 3" xfId="17101"/>
    <cellStyle name="Normal 78 5 2 2 3 2" xfId="33479"/>
    <cellStyle name="Normal 78 5 2 2 4" xfId="9821"/>
    <cellStyle name="Normal 78 5 2 2 4 2" xfId="26205"/>
    <cellStyle name="Normal 78 5 2 2 5" xfId="20752"/>
    <cellStyle name="Normal 78 5 2 3" xfId="8000"/>
    <cellStyle name="Normal 78 5 2 3 2" xfId="24384"/>
    <cellStyle name="Normal 78 5 2 4" xfId="11639"/>
    <cellStyle name="Normal 78 5 2 4 2" xfId="28021"/>
    <cellStyle name="Normal 78 5 2 5" xfId="15280"/>
    <cellStyle name="Normal 78 5 2 5 2" xfId="31658"/>
    <cellStyle name="Normal 78 5 2 6" xfId="6160"/>
    <cellStyle name="Normal 78 5 2 6 2" xfId="22569"/>
    <cellStyle name="Normal 78 5 2 7" xfId="18931"/>
    <cellStyle name="Normal 78 5 2 8" xfId="35298"/>
    <cellStyle name="Normal 78 5 3" xfId="3397"/>
    <cellStyle name="Normal 78 5 3 2" xfId="12552"/>
    <cellStyle name="Normal 78 5 3 2 2" xfId="28934"/>
    <cellStyle name="Normal 78 5 3 3" xfId="16193"/>
    <cellStyle name="Normal 78 5 3 3 2" xfId="32571"/>
    <cellStyle name="Normal 78 5 3 4" xfId="8913"/>
    <cellStyle name="Normal 78 5 3 4 2" xfId="25297"/>
    <cellStyle name="Normal 78 5 3 5" xfId="19844"/>
    <cellStyle name="Normal 78 5 4" xfId="7092"/>
    <cellStyle name="Normal 78 5 4 2" xfId="23476"/>
    <cellStyle name="Normal 78 5 5" xfId="10731"/>
    <cellStyle name="Normal 78 5 5 2" xfId="27113"/>
    <cellStyle name="Normal 78 5 6" xfId="14372"/>
    <cellStyle name="Normal 78 5 6 2" xfId="30750"/>
    <cellStyle name="Normal 78 5 7" xfId="5252"/>
    <cellStyle name="Normal 78 5 7 2" xfId="21661"/>
    <cellStyle name="Normal 78 5 8" xfId="18023"/>
    <cellStyle name="Normal 78 5 9" xfId="34390"/>
    <cellStyle name="Normal 78 6" xfId="1672"/>
    <cellStyle name="Normal 78 6 2" xfId="3496"/>
    <cellStyle name="Normal 78 6 2 2" xfId="12651"/>
    <cellStyle name="Normal 78 6 2 2 2" xfId="29033"/>
    <cellStyle name="Normal 78 6 2 3" xfId="16292"/>
    <cellStyle name="Normal 78 6 2 3 2" xfId="32670"/>
    <cellStyle name="Normal 78 6 2 4" xfId="9012"/>
    <cellStyle name="Normal 78 6 2 4 2" xfId="25396"/>
    <cellStyle name="Normal 78 6 2 5" xfId="19943"/>
    <cellStyle name="Normal 78 6 3" xfId="7191"/>
    <cellStyle name="Normal 78 6 3 2" xfId="23575"/>
    <cellStyle name="Normal 78 6 4" xfId="10830"/>
    <cellStyle name="Normal 78 6 4 2" xfId="27212"/>
    <cellStyle name="Normal 78 6 5" xfId="14471"/>
    <cellStyle name="Normal 78 6 5 2" xfId="30849"/>
    <cellStyle name="Normal 78 6 6" xfId="5351"/>
    <cellStyle name="Normal 78 6 6 2" xfId="21760"/>
    <cellStyle name="Normal 78 6 7" xfId="18122"/>
    <cellStyle name="Normal 78 6 8" xfId="34489"/>
    <cellStyle name="Normal 78 7" xfId="2786"/>
    <cellStyle name="Normal 78 7 2" xfId="11943"/>
    <cellStyle name="Normal 78 7 2 2" xfId="28325"/>
    <cellStyle name="Normal 78 7 3" xfId="15584"/>
    <cellStyle name="Normal 78 7 3 2" xfId="31962"/>
    <cellStyle name="Normal 78 7 4" xfId="8304"/>
    <cellStyle name="Normal 78 7 4 2" xfId="24688"/>
    <cellStyle name="Normal 78 7 5" xfId="19235"/>
    <cellStyle name="Normal 78 8" xfId="6283"/>
    <cellStyle name="Normal 78 8 2" xfId="22667"/>
    <cellStyle name="Normal 78 9" xfId="9922"/>
    <cellStyle name="Normal 78 9 2" xfId="26304"/>
    <cellStyle name="Normal 79" xfId="543"/>
    <cellStyle name="Normal 79 10" xfId="13562"/>
    <cellStyle name="Normal 79 10 2" xfId="29942"/>
    <cellStyle name="Normal 79 11" xfId="4441"/>
    <cellStyle name="Normal 79 11 2" xfId="20853"/>
    <cellStyle name="Normal 79 12" xfId="17212"/>
    <cellStyle name="Normal 79 13" xfId="33785"/>
    <cellStyle name="Normal 79 2" xfId="819"/>
    <cellStyle name="Normal 79 2 10" xfId="4518"/>
    <cellStyle name="Normal 79 2 10 2" xfId="20927"/>
    <cellStyle name="Normal 79 2 11" xfId="17289"/>
    <cellStyle name="Normal 79 2 12" xfId="33786"/>
    <cellStyle name="Normal 79 2 2" xfId="978"/>
    <cellStyle name="Normal 79 2 2 10" xfId="17436"/>
    <cellStyle name="Normal 79 2 2 11" xfId="33787"/>
    <cellStyle name="Normal 79 2 2 2" xfId="1262"/>
    <cellStyle name="Normal 79 2 2 2 2" xfId="2176"/>
    <cellStyle name="Normal 79 2 2 2 2 2" xfId="3999"/>
    <cellStyle name="Normal 79 2 2 2 2 2 2" xfId="13154"/>
    <cellStyle name="Normal 79 2 2 2 2 2 2 2" xfId="29536"/>
    <cellStyle name="Normal 79 2 2 2 2 2 3" xfId="16795"/>
    <cellStyle name="Normal 79 2 2 2 2 2 3 2" xfId="33173"/>
    <cellStyle name="Normal 79 2 2 2 2 2 4" xfId="9515"/>
    <cellStyle name="Normal 79 2 2 2 2 2 4 2" xfId="25899"/>
    <cellStyle name="Normal 79 2 2 2 2 2 5" xfId="20446"/>
    <cellStyle name="Normal 79 2 2 2 2 3" xfId="7694"/>
    <cellStyle name="Normal 79 2 2 2 2 3 2" xfId="24078"/>
    <cellStyle name="Normal 79 2 2 2 2 4" xfId="11333"/>
    <cellStyle name="Normal 79 2 2 2 2 4 2" xfId="27715"/>
    <cellStyle name="Normal 79 2 2 2 2 5" xfId="14974"/>
    <cellStyle name="Normal 79 2 2 2 2 5 2" xfId="31352"/>
    <cellStyle name="Normal 79 2 2 2 2 6" xfId="5854"/>
    <cellStyle name="Normal 79 2 2 2 2 6 2" xfId="22263"/>
    <cellStyle name="Normal 79 2 2 2 2 7" xfId="18625"/>
    <cellStyle name="Normal 79 2 2 2 2 8" xfId="34992"/>
    <cellStyle name="Normal 79 2 2 2 3" xfId="3091"/>
    <cellStyle name="Normal 79 2 2 2 3 2" xfId="12246"/>
    <cellStyle name="Normal 79 2 2 2 3 2 2" xfId="28628"/>
    <cellStyle name="Normal 79 2 2 2 3 3" xfId="15887"/>
    <cellStyle name="Normal 79 2 2 2 3 3 2" xfId="32265"/>
    <cellStyle name="Normal 79 2 2 2 3 4" xfId="8607"/>
    <cellStyle name="Normal 79 2 2 2 3 4 2" xfId="24991"/>
    <cellStyle name="Normal 79 2 2 2 3 5" xfId="19538"/>
    <cellStyle name="Normal 79 2 2 2 4" xfId="6786"/>
    <cellStyle name="Normal 79 2 2 2 4 2" xfId="23170"/>
    <cellStyle name="Normal 79 2 2 2 5" xfId="10425"/>
    <cellStyle name="Normal 79 2 2 2 5 2" xfId="26807"/>
    <cellStyle name="Normal 79 2 2 2 6" xfId="14066"/>
    <cellStyle name="Normal 79 2 2 2 6 2" xfId="30444"/>
    <cellStyle name="Normal 79 2 2 2 7" xfId="4946"/>
    <cellStyle name="Normal 79 2 2 2 7 2" xfId="21355"/>
    <cellStyle name="Normal 79 2 2 2 8" xfId="17717"/>
    <cellStyle name="Normal 79 2 2 2 9" xfId="34084"/>
    <cellStyle name="Normal 79 2 2 3" xfId="1574"/>
    <cellStyle name="Normal 79 2 2 3 2" xfId="2488"/>
    <cellStyle name="Normal 79 2 2 3 2 2" xfId="4311"/>
    <cellStyle name="Normal 79 2 2 3 2 2 2" xfId="13466"/>
    <cellStyle name="Normal 79 2 2 3 2 2 2 2" xfId="29848"/>
    <cellStyle name="Normal 79 2 2 3 2 2 3" xfId="17107"/>
    <cellStyle name="Normal 79 2 2 3 2 2 3 2" xfId="33485"/>
    <cellStyle name="Normal 79 2 2 3 2 2 4" xfId="9827"/>
    <cellStyle name="Normal 79 2 2 3 2 2 4 2" xfId="26211"/>
    <cellStyle name="Normal 79 2 2 3 2 2 5" xfId="20758"/>
    <cellStyle name="Normal 79 2 2 3 2 3" xfId="8006"/>
    <cellStyle name="Normal 79 2 2 3 2 3 2" xfId="24390"/>
    <cellStyle name="Normal 79 2 2 3 2 4" xfId="11645"/>
    <cellStyle name="Normal 79 2 2 3 2 4 2" xfId="28027"/>
    <cellStyle name="Normal 79 2 2 3 2 5" xfId="15286"/>
    <cellStyle name="Normal 79 2 2 3 2 5 2" xfId="31664"/>
    <cellStyle name="Normal 79 2 2 3 2 6" xfId="6166"/>
    <cellStyle name="Normal 79 2 2 3 2 6 2" xfId="22575"/>
    <cellStyle name="Normal 79 2 2 3 2 7" xfId="18937"/>
    <cellStyle name="Normal 79 2 2 3 2 8" xfId="35304"/>
    <cellStyle name="Normal 79 2 2 3 3" xfId="3403"/>
    <cellStyle name="Normal 79 2 2 3 3 2" xfId="12558"/>
    <cellStyle name="Normal 79 2 2 3 3 2 2" xfId="28940"/>
    <cellStyle name="Normal 79 2 2 3 3 3" xfId="16199"/>
    <cellStyle name="Normal 79 2 2 3 3 3 2" xfId="32577"/>
    <cellStyle name="Normal 79 2 2 3 3 4" xfId="8919"/>
    <cellStyle name="Normal 79 2 2 3 3 4 2" xfId="25303"/>
    <cellStyle name="Normal 79 2 2 3 3 5" xfId="19850"/>
    <cellStyle name="Normal 79 2 2 3 4" xfId="7098"/>
    <cellStyle name="Normal 79 2 2 3 4 2" xfId="23482"/>
    <cellStyle name="Normal 79 2 2 3 5" xfId="10737"/>
    <cellStyle name="Normal 79 2 2 3 5 2" xfId="27119"/>
    <cellStyle name="Normal 79 2 2 3 6" xfId="14378"/>
    <cellStyle name="Normal 79 2 2 3 6 2" xfId="30756"/>
    <cellStyle name="Normal 79 2 2 3 7" xfId="5258"/>
    <cellStyle name="Normal 79 2 2 3 7 2" xfId="21667"/>
    <cellStyle name="Normal 79 2 2 3 8" xfId="18029"/>
    <cellStyle name="Normal 79 2 2 3 9" xfId="34396"/>
    <cellStyle name="Normal 79 2 2 4" xfId="1895"/>
    <cellStyle name="Normal 79 2 2 4 2" xfId="3718"/>
    <cellStyle name="Normal 79 2 2 4 2 2" xfId="12873"/>
    <cellStyle name="Normal 79 2 2 4 2 2 2" xfId="29255"/>
    <cellStyle name="Normal 79 2 2 4 2 3" xfId="16514"/>
    <cellStyle name="Normal 79 2 2 4 2 3 2" xfId="32892"/>
    <cellStyle name="Normal 79 2 2 4 2 4" xfId="9234"/>
    <cellStyle name="Normal 79 2 2 4 2 4 2" xfId="25618"/>
    <cellStyle name="Normal 79 2 2 4 2 5" xfId="20165"/>
    <cellStyle name="Normal 79 2 2 4 3" xfId="7413"/>
    <cellStyle name="Normal 79 2 2 4 3 2" xfId="23797"/>
    <cellStyle name="Normal 79 2 2 4 4" xfId="11052"/>
    <cellStyle name="Normal 79 2 2 4 4 2" xfId="27434"/>
    <cellStyle name="Normal 79 2 2 4 5" xfId="14693"/>
    <cellStyle name="Normal 79 2 2 4 5 2" xfId="31071"/>
    <cellStyle name="Normal 79 2 2 4 6" xfId="5573"/>
    <cellStyle name="Normal 79 2 2 4 6 2" xfId="21982"/>
    <cellStyle name="Normal 79 2 2 4 7" xfId="18344"/>
    <cellStyle name="Normal 79 2 2 4 8" xfId="34711"/>
    <cellStyle name="Normal 79 2 2 5" xfId="2792"/>
    <cellStyle name="Normal 79 2 2 5 2" xfId="11949"/>
    <cellStyle name="Normal 79 2 2 5 2 2" xfId="28331"/>
    <cellStyle name="Normal 79 2 2 5 3" xfId="15590"/>
    <cellStyle name="Normal 79 2 2 5 3 2" xfId="31968"/>
    <cellStyle name="Normal 79 2 2 5 4" xfId="8310"/>
    <cellStyle name="Normal 79 2 2 5 4 2" xfId="24694"/>
    <cellStyle name="Normal 79 2 2 5 5" xfId="19241"/>
    <cellStyle name="Normal 79 2 2 6" xfId="6505"/>
    <cellStyle name="Normal 79 2 2 6 2" xfId="22889"/>
    <cellStyle name="Normal 79 2 2 7" xfId="10144"/>
    <cellStyle name="Normal 79 2 2 7 2" xfId="26526"/>
    <cellStyle name="Normal 79 2 2 8" xfId="13785"/>
    <cellStyle name="Normal 79 2 2 8 2" xfId="30163"/>
    <cellStyle name="Normal 79 2 2 9" xfId="4665"/>
    <cellStyle name="Normal 79 2 2 9 2" xfId="21074"/>
    <cellStyle name="Normal 79 2 3" xfId="1261"/>
    <cellStyle name="Normal 79 2 3 2" xfId="2175"/>
    <cellStyle name="Normal 79 2 3 2 2" xfId="3998"/>
    <cellStyle name="Normal 79 2 3 2 2 2" xfId="13153"/>
    <cellStyle name="Normal 79 2 3 2 2 2 2" xfId="29535"/>
    <cellStyle name="Normal 79 2 3 2 2 3" xfId="16794"/>
    <cellStyle name="Normal 79 2 3 2 2 3 2" xfId="33172"/>
    <cellStyle name="Normal 79 2 3 2 2 4" xfId="9514"/>
    <cellStyle name="Normal 79 2 3 2 2 4 2" xfId="25898"/>
    <cellStyle name="Normal 79 2 3 2 2 5" xfId="20445"/>
    <cellStyle name="Normal 79 2 3 2 3" xfId="7693"/>
    <cellStyle name="Normal 79 2 3 2 3 2" xfId="24077"/>
    <cellStyle name="Normal 79 2 3 2 4" xfId="11332"/>
    <cellStyle name="Normal 79 2 3 2 4 2" xfId="27714"/>
    <cellStyle name="Normal 79 2 3 2 5" xfId="14973"/>
    <cellStyle name="Normal 79 2 3 2 5 2" xfId="31351"/>
    <cellStyle name="Normal 79 2 3 2 6" xfId="5853"/>
    <cellStyle name="Normal 79 2 3 2 6 2" xfId="22262"/>
    <cellStyle name="Normal 79 2 3 2 7" xfId="18624"/>
    <cellStyle name="Normal 79 2 3 2 8" xfId="34991"/>
    <cellStyle name="Normal 79 2 3 3" xfId="3090"/>
    <cellStyle name="Normal 79 2 3 3 2" xfId="12245"/>
    <cellStyle name="Normal 79 2 3 3 2 2" xfId="28627"/>
    <cellStyle name="Normal 79 2 3 3 3" xfId="15886"/>
    <cellStyle name="Normal 79 2 3 3 3 2" xfId="32264"/>
    <cellStyle name="Normal 79 2 3 3 4" xfId="8606"/>
    <cellStyle name="Normal 79 2 3 3 4 2" xfId="24990"/>
    <cellStyle name="Normal 79 2 3 3 5" xfId="19537"/>
    <cellStyle name="Normal 79 2 3 4" xfId="6785"/>
    <cellStyle name="Normal 79 2 3 4 2" xfId="23169"/>
    <cellStyle name="Normal 79 2 3 5" xfId="10424"/>
    <cellStyle name="Normal 79 2 3 5 2" xfId="26806"/>
    <cellStyle name="Normal 79 2 3 6" xfId="14065"/>
    <cellStyle name="Normal 79 2 3 6 2" xfId="30443"/>
    <cellStyle name="Normal 79 2 3 7" xfId="4945"/>
    <cellStyle name="Normal 79 2 3 7 2" xfId="21354"/>
    <cellStyle name="Normal 79 2 3 8" xfId="17716"/>
    <cellStyle name="Normal 79 2 3 9" xfId="34083"/>
    <cellStyle name="Normal 79 2 4" xfId="1573"/>
    <cellStyle name="Normal 79 2 4 2" xfId="2487"/>
    <cellStyle name="Normal 79 2 4 2 2" xfId="4310"/>
    <cellStyle name="Normal 79 2 4 2 2 2" xfId="13465"/>
    <cellStyle name="Normal 79 2 4 2 2 2 2" xfId="29847"/>
    <cellStyle name="Normal 79 2 4 2 2 3" xfId="17106"/>
    <cellStyle name="Normal 79 2 4 2 2 3 2" xfId="33484"/>
    <cellStyle name="Normal 79 2 4 2 2 4" xfId="9826"/>
    <cellStyle name="Normal 79 2 4 2 2 4 2" xfId="26210"/>
    <cellStyle name="Normal 79 2 4 2 2 5" xfId="20757"/>
    <cellStyle name="Normal 79 2 4 2 3" xfId="8005"/>
    <cellStyle name="Normal 79 2 4 2 3 2" xfId="24389"/>
    <cellStyle name="Normal 79 2 4 2 4" xfId="11644"/>
    <cellStyle name="Normal 79 2 4 2 4 2" xfId="28026"/>
    <cellStyle name="Normal 79 2 4 2 5" xfId="15285"/>
    <cellStyle name="Normal 79 2 4 2 5 2" xfId="31663"/>
    <cellStyle name="Normal 79 2 4 2 6" xfId="6165"/>
    <cellStyle name="Normal 79 2 4 2 6 2" xfId="22574"/>
    <cellStyle name="Normal 79 2 4 2 7" xfId="18936"/>
    <cellStyle name="Normal 79 2 4 2 8" xfId="35303"/>
    <cellStyle name="Normal 79 2 4 3" xfId="3402"/>
    <cellStyle name="Normal 79 2 4 3 2" xfId="12557"/>
    <cellStyle name="Normal 79 2 4 3 2 2" xfId="28939"/>
    <cellStyle name="Normal 79 2 4 3 3" xfId="16198"/>
    <cellStyle name="Normal 79 2 4 3 3 2" xfId="32576"/>
    <cellStyle name="Normal 79 2 4 3 4" xfId="8918"/>
    <cellStyle name="Normal 79 2 4 3 4 2" xfId="25302"/>
    <cellStyle name="Normal 79 2 4 3 5" xfId="19849"/>
    <cellStyle name="Normal 79 2 4 4" xfId="7097"/>
    <cellStyle name="Normal 79 2 4 4 2" xfId="23481"/>
    <cellStyle name="Normal 79 2 4 5" xfId="10736"/>
    <cellStyle name="Normal 79 2 4 5 2" xfId="27118"/>
    <cellStyle name="Normal 79 2 4 6" xfId="14377"/>
    <cellStyle name="Normal 79 2 4 6 2" xfId="30755"/>
    <cellStyle name="Normal 79 2 4 7" xfId="5257"/>
    <cellStyle name="Normal 79 2 4 7 2" xfId="21666"/>
    <cellStyle name="Normal 79 2 4 8" xfId="18028"/>
    <cellStyle name="Normal 79 2 4 9" xfId="34395"/>
    <cellStyle name="Normal 79 2 5" xfId="1748"/>
    <cellStyle name="Normal 79 2 5 2" xfId="3571"/>
    <cellStyle name="Normal 79 2 5 2 2" xfId="12726"/>
    <cellStyle name="Normal 79 2 5 2 2 2" xfId="29108"/>
    <cellStyle name="Normal 79 2 5 2 3" xfId="16367"/>
    <cellStyle name="Normal 79 2 5 2 3 2" xfId="32745"/>
    <cellStyle name="Normal 79 2 5 2 4" xfId="9087"/>
    <cellStyle name="Normal 79 2 5 2 4 2" xfId="25471"/>
    <cellStyle name="Normal 79 2 5 2 5" xfId="20018"/>
    <cellStyle name="Normal 79 2 5 3" xfId="7266"/>
    <cellStyle name="Normal 79 2 5 3 2" xfId="23650"/>
    <cellStyle name="Normal 79 2 5 4" xfId="10905"/>
    <cellStyle name="Normal 79 2 5 4 2" xfId="27287"/>
    <cellStyle name="Normal 79 2 5 5" xfId="14546"/>
    <cellStyle name="Normal 79 2 5 5 2" xfId="30924"/>
    <cellStyle name="Normal 79 2 5 6" xfId="5426"/>
    <cellStyle name="Normal 79 2 5 6 2" xfId="21835"/>
    <cellStyle name="Normal 79 2 5 7" xfId="18197"/>
    <cellStyle name="Normal 79 2 5 8" xfId="34564"/>
    <cellStyle name="Normal 79 2 6" xfId="2791"/>
    <cellStyle name="Normal 79 2 6 2" xfId="11948"/>
    <cellStyle name="Normal 79 2 6 2 2" xfId="28330"/>
    <cellStyle name="Normal 79 2 6 3" xfId="15589"/>
    <cellStyle name="Normal 79 2 6 3 2" xfId="31967"/>
    <cellStyle name="Normal 79 2 6 4" xfId="8309"/>
    <cellStyle name="Normal 79 2 6 4 2" xfId="24693"/>
    <cellStyle name="Normal 79 2 6 5" xfId="19240"/>
    <cellStyle name="Normal 79 2 7" xfId="6358"/>
    <cellStyle name="Normal 79 2 7 2" xfId="22742"/>
    <cellStyle name="Normal 79 2 8" xfId="9997"/>
    <cellStyle name="Normal 79 2 8 2" xfId="26379"/>
    <cellStyle name="Normal 79 2 9" xfId="13638"/>
    <cellStyle name="Normal 79 2 9 2" xfId="30016"/>
    <cellStyle name="Normal 79 3" xfId="902"/>
    <cellStyle name="Normal 79 3 10" xfId="17361"/>
    <cellStyle name="Normal 79 3 11" xfId="33788"/>
    <cellStyle name="Normal 79 3 2" xfId="1263"/>
    <cellStyle name="Normal 79 3 2 2" xfId="2177"/>
    <cellStyle name="Normal 79 3 2 2 2" xfId="4000"/>
    <cellStyle name="Normal 79 3 2 2 2 2" xfId="13155"/>
    <cellStyle name="Normal 79 3 2 2 2 2 2" xfId="29537"/>
    <cellStyle name="Normal 79 3 2 2 2 3" xfId="16796"/>
    <cellStyle name="Normal 79 3 2 2 2 3 2" xfId="33174"/>
    <cellStyle name="Normal 79 3 2 2 2 4" xfId="9516"/>
    <cellStyle name="Normal 79 3 2 2 2 4 2" xfId="25900"/>
    <cellStyle name="Normal 79 3 2 2 2 5" xfId="20447"/>
    <cellStyle name="Normal 79 3 2 2 3" xfId="7695"/>
    <cellStyle name="Normal 79 3 2 2 3 2" xfId="24079"/>
    <cellStyle name="Normal 79 3 2 2 4" xfId="11334"/>
    <cellStyle name="Normal 79 3 2 2 4 2" xfId="27716"/>
    <cellStyle name="Normal 79 3 2 2 5" xfId="14975"/>
    <cellStyle name="Normal 79 3 2 2 5 2" xfId="31353"/>
    <cellStyle name="Normal 79 3 2 2 6" xfId="5855"/>
    <cellStyle name="Normal 79 3 2 2 6 2" xfId="22264"/>
    <cellStyle name="Normal 79 3 2 2 7" xfId="18626"/>
    <cellStyle name="Normal 79 3 2 2 8" xfId="34993"/>
    <cellStyle name="Normal 79 3 2 3" xfId="3092"/>
    <cellStyle name="Normal 79 3 2 3 2" xfId="12247"/>
    <cellStyle name="Normal 79 3 2 3 2 2" xfId="28629"/>
    <cellStyle name="Normal 79 3 2 3 3" xfId="15888"/>
    <cellStyle name="Normal 79 3 2 3 3 2" xfId="32266"/>
    <cellStyle name="Normal 79 3 2 3 4" xfId="8608"/>
    <cellStyle name="Normal 79 3 2 3 4 2" xfId="24992"/>
    <cellStyle name="Normal 79 3 2 3 5" xfId="19539"/>
    <cellStyle name="Normal 79 3 2 4" xfId="6787"/>
    <cellStyle name="Normal 79 3 2 4 2" xfId="23171"/>
    <cellStyle name="Normal 79 3 2 5" xfId="10426"/>
    <cellStyle name="Normal 79 3 2 5 2" xfId="26808"/>
    <cellStyle name="Normal 79 3 2 6" xfId="14067"/>
    <cellStyle name="Normal 79 3 2 6 2" xfId="30445"/>
    <cellStyle name="Normal 79 3 2 7" xfId="4947"/>
    <cellStyle name="Normal 79 3 2 7 2" xfId="21356"/>
    <cellStyle name="Normal 79 3 2 8" xfId="17718"/>
    <cellStyle name="Normal 79 3 2 9" xfId="34085"/>
    <cellStyle name="Normal 79 3 3" xfId="1575"/>
    <cellStyle name="Normal 79 3 3 2" xfId="2489"/>
    <cellStyle name="Normal 79 3 3 2 2" xfId="4312"/>
    <cellStyle name="Normal 79 3 3 2 2 2" xfId="13467"/>
    <cellStyle name="Normal 79 3 3 2 2 2 2" xfId="29849"/>
    <cellStyle name="Normal 79 3 3 2 2 3" xfId="17108"/>
    <cellStyle name="Normal 79 3 3 2 2 3 2" xfId="33486"/>
    <cellStyle name="Normal 79 3 3 2 2 4" xfId="9828"/>
    <cellStyle name="Normal 79 3 3 2 2 4 2" xfId="26212"/>
    <cellStyle name="Normal 79 3 3 2 2 5" xfId="20759"/>
    <cellStyle name="Normal 79 3 3 2 3" xfId="8007"/>
    <cellStyle name="Normal 79 3 3 2 3 2" xfId="24391"/>
    <cellStyle name="Normal 79 3 3 2 4" xfId="11646"/>
    <cellStyle name="Normal 79 3 3 2 4 2" xfId="28028"/>
    <cellStyle name="Normal 79 3 3 2 5" xfId="15287"/>
    <cellStyle name="Normal 79 3 3 2 5 2" xfId="31665"/>
    <cellStyle name="Normal 79 3 3 2 6" xfId="6167"/>
    <cellStyle name="Normal 79 3 3 2 6 2" xfId="22576"/>
    <cellStyle name="Normal 79 3 3 2 7" xfId="18938"/>
    <cellStyle name="Normal 79 3 3 2 8" xfId="35305"/>
    <cellStyle name="Normal 79 3 3 3" xfId="3404"/>
    <cellStyle name="Normal 79 3 3 3 2" xfId="12559"/>
    <cellStyle name="Normal 79 3 3 3 2 2" xfId="28941"/>
    <cellStyle name="Normal 79 3 3 3 3" xfId="16200"/>
    <cellStyle name="Normal 79 3 3 3 3 2" xfId="32578"/>
    <cellStyle name="Normal 79 3 3 3 4" xfId="8920"/>
    <cellStyle name="Normal 79 3 3 3 4 2" xfId="25304"/>
    <cellStyle name="Normal 79 3 3 3 5" xfId="19851"/>
    <cellStyle name="Normal 79 3 3 4" xfId="7099"/>
    <cellStyle name="Normal 79 3 3 4 2" xfId="23483"/>
    <cellStyle name="Normal 79 3 3 5" xfId="10738"/>
    <cellStyle name="Normal 79 3 3 5 2" xfId="27120"/>
    <cellStyle name="Normal 79 3 3 6" xfId="14379"/>
    <cellStyle name="Normal 79 3 3 6 2" xfId="30757"/>
    <cellStyle name="Normal 79 3 3 7" xfId="5259"/>
    <cellStyle name="Normal 79 3 3 7 2" xfId="21668"/>
    <cellStyle name="Normal 79 3 3 8" xfId="18030"/>
    <cellStyle name="Normal 79 3 3 9" xfId="34397"/>
    <cellStyle name="Normal 79 3 4" xfId="1820"/>
    <cellStyle name="Normal 79 3 4 2" xfId="3643"/>
    <cellStyle name="Normal 79 3 4 2 2" xfId="12798"/>
    <cellStyle name="Normal 79 3 4 2 2 2" xfId="29180"/>
    <cellStyle name="Normal 79 3 4 2 3" xfId="16439"/>
    <cellStyle name="Normal 79 3 4 2 3 2" xfId="32817"/>
    <cellStyle name="Normal 79 3 4 2 4" xfId="9159"/>
    <cellStyle name="Normal 79 3 4 2 4 2" xfId="25543"/>
    <cellStyle name="Normal 79 3 4 2 5" xfId="20090"/>
    <cellStyle name="Normal 79 3 4 3" xfId="7338"/>
    <cellStyle name="Normal 79 3 4 3 2" xfId="23722"/>
    <cellStyle name="Normal 79 3 4 4" xfId="10977"/>
    <cellStyle name="Normal 79 3 4 4 2" xfId="27359"/>
    <cellStyle name="Normal 79 3 4 5" xfId="14618"/>
    <cellStyle name="Normal 79 3 4 5 2" xfId="30996"/>
    <cellStyle name="Normal 79 3 4 6" xfId="5498"/>
    <cellStyle name="Normal 79 3 4 6 2" xfId="21907"/>
    <cellStyle name="Normal 79 3 4 7" xfId="18269"/>
    <cellStyle name="Normal 79 3 4 8" xfId="34636"/>
    <cellStyle name="Normal 79 3 5" xfId="2793"/>
    <cellStyle name="Normal 79 3 5 2" xfId="11950"/>
    <cellStyle name="Normal 79 3 5 2 2" xfId="28332"/>
    <cellStyle name="Normal 79 3 5 3" xfId="15591"/>
    <cellStyle name="Normal 79 3 5 3 2" xfId="31969"/>
    <cellStyle name="Normal 79 3 5 4" xfId="8311"/>
    <cellStyle name="Normal 79 3 5 4 2" xfId="24695"/>
    <cellStyle name="Normal 79 3 5 5" xfId="19242"/>
    <cellStyle name="Normal 79 3 6" xfId="6430"/>
    <cellStyle name="Normal 79 3 6 2" xfId="22814"/>
    <cellStyle name="Normal 79 3 7" xfId="10069"/>
    <cellStyle name="Normal 79 3 7 2" xfId="26451"/>
    <cellStyle name="Normal 79 3 8" xfId="13710"/>
    <cellStyle name="Normal 79 3 8 2" xfId="30088"/>
    <cellStyle name="Normal 79 3 9" xfId="4590"/>
    <cellStyle name="Normal 79 3 9 2" xfId="20999"/>
    <cellStyle name="Normal 79 4" xfId="1260"/>
    <cellStyle name="Normal 79 4 2" xfId="2174"/>
    <cellStyle name="Normal 79 4 2 2" xfId="3997"/>
    <cellStyle name="Normal 79 4 2 2 2" xfId="13152"/>
    <cellStyle name="Normal 79 4 2 2 2 2" xfId="29534"/>
    <cellStyle name="Normal 79 4 2 2 3" xfId="16793"/>
    <cellStyle name="Normal 79 4 2 2 3 2" xfId="33171"/>
    <cellStyle name="Normal 79 4 2 2 4" xfId="9513"/>
    <cellStyle name="Normal 79 4 2 2 4 2" xfId="25897"/>
    <cellStyle name="Normal 79 4 2 2 5" xfId="20444"/>
    <cellStyle name="Normal 79 4 2 3" xfId="7692"/>
    <cellStyle name="Normal 79 4 2 3 2" xfId="24076"/>
    <cellStyle name="Normal 79 4 2 4" xfId="11331"/>
    <cellStyle name="Normal 79 4 2 4 2" xfId="27713"/>
    <cellStyle name="Normal 79 4 2 5" xfId="14972"/>
    <cellStyle name="Normal 79 4 2 5 2" xfId="31350"/>
    <cellStyle name="Normal 79 4 2 6" xfId="5852"/>
    <cellStyle name="Normal 79 4 2 6 2" xfId="22261"/>
    <cellStyle name="Normal 79 4 2 7" xfId="18623"/>
    <cellStyle name="Normal 79 4 2 8" xfId="34990"/>
    <cellStyle name="Normal 79 4 3" xfId="3089"/>
    <cellStyle name="Normal 79 4 3 2" xfId="12244"/>
    <cellStyle name="Normal 79 4 3 2 2" xfId="28626"/>
    <cellStyle name="Normal 79 4 3 3" xfId="15885"/>
    <cellStyle name="Normal 79 4 3 3 2" xfId="32263"/>
    <cellStyle name="Normal 79 4 3 4" xfId="8605"/>
    <cellStyle name="Normal 79 4 3 4 2" xfId="24989"/>
    <cellStyle name="Normal 79 4 3 5" xfId="19536"/>
    <cellStyle name="Normal 79 4 4" xfId="6784"/>
    <cellStyle name="Normal 79 4 4 2" xfId="23168"/>
    <cellStyle name="Normal 79 4 5" xfId="10423"/>
    <cellStyle name="Normal 79 4 5 2" xfId="26805"/>
    <cellStyle name="Normal 79 4 6" xfId="14064"/>
    <cellStyle name="Normal 79 4 6 2" xfId="30442"/>
    <cellStyle name="Normal 79 4 7" xfId="4944"/>
    <cellStyle name="Normal 79 4 7 2" xfId="21353"/>
    <cellStyle name="Normal 79 4 8" xfId="17715"/>
    <cellStyle name="Normal 79 4 9" xfId="34082"/>
    <cellStyle name="Normal 79 5" xfId="1572"/>
    <cellStyle name="Normal 79 5 2" xfId="2486"/>
    <cellStyle name="Normal 79 5 2 2" xfId="4309"/>
    <cellStyle name="Normal 79 5 2 2 2" xfId="13464"/>
    <cellStyle name="Normal 79 5 2 2 2 2" xfId="29846"/>
    <cellStyle name="Normal 79 5 2 2 3" xfId="17105"/>
    <cellStyle name="Normal 79 5 2 2 3 2" xfId="33483"/>
    <cellStyle name="Normal 79 5 2 2 4" xfId="9825"/>
    <cellStyle name="Normal 79 5 2 2 4 2" xfId="26209"/>
    <cellStyle name="Normal 79 5 2 2 5" xfId="20756"/>
    <cellStyle name="Normal 79 5 2 3" xfId="8004"/>
    <cellStyle name="Normal 79 5 2 3 2" xfId="24388"/>
    <cellStyle name="Normal 79 5 2 4" xfId="11643"/>
    <cellStyle name="Normal 79 5 2 4 2" xfId="28025"/>
    <cellStyle name="Normal 79 5 2 5" xfId="15284"/>
    <cellStyle name="Normal 79 5 2 5 2" xfId="31662"/>
    <cellStyle name="Normal 79 5 2 6" xfId="6164"/>
    <cellStyle name="Normal 79 5 2 6 2" xfId="22573"/>
    <cellStyle name="Normal 79 5 2 7" xfId="18935"/>
    <cellStyle name="Normal 79 5 2 8" xfId="35302"/>
    <cellStyle name="Normal 79 5 3" xfId="3401"/>
    <cellStyle name="Normal 79 5 3 2" xfId="12556"/>
    <cellStyle name="Normal 79 5 3 2 2" xfId="28938"/>
    <cellStyle name="Normal 79 5 3 3" xfId="16197"/>
    <cellStyle name="Normal 79 5 3 3 2" xfId="32575"/>
    <cellStyle name="Normal 79 5 3 4" xfId="8917"/>
    <cellStyle name="Normal 79 5 3 4 2" xfId="25301"/>
    <cellStyle name="Normal 79 5 3 5" xfId="19848"/>
    <cellStyle name="Normal 79 5 4" xfId="7096"/>
    <cellStyle name="Normal 79 5 4 2" xfId="23480"/>
    <cellStyle name="Normal 79 5 5" xfId="10735"/>
    <cellStyle name="Normal 79 5 5 2" xfId="27117"/>
    <cellStyle name="Normal 79 5 6" xfId="14376"/>
    <cellStyle name="Normal 79 5 6 2" xfId="30754"/>
    <cellStyle name="Normal 79 5 7" xfId="5256"/>
    <cellStyle name="Normal 79 5 7 2" xfId="21665"/>
    <cellStyle name="Normal 79 5 8" xfId="18027"/>
    <cellStyle name="Normal 79 5 9" xfId="34394"/>
    <cellStyle name="Normal 79 6" xfId="1673"/>
    <cellStyle name="Normal 79 6 2" xfId="3497"/>
    <cellStyle name="Normal 79 6 2 2" xfId="12652"/>
    <cellStyle name="Normal 79 6 2 2 2" xfId="29034"/>
    <cellStyle name="Normal 79 6 2 3" xfId="16293"/>
    <cellStyle name="Normal 79 6 2 3 2" xfId="32671"/>
    <cellStyle name="Normal 79 6 2 4" xfId="9013"/>
    <cellStyle name="Normal 79 6 2 4 2" xfId="25397"/>
    <cellStyle name="Normal 79 6 2 5" xfId="19944"/>
    <cellStyle name="Normal 79 6 3" xfId="7192"/>
    <cellStyle name="Normal 79 6 3 2" xfId="23576"/>
    <cellStyle name="Normal 79 6 4" xfId="10831"/>
    <cellStyle name="Normal 79 6 4 2" xfId="27213"/>
    <cellStyle name="Normal 79 6 5" xfId="14472"/>
    <cellStyle name="Normal 79 6 5 2" xfId="30850"/>
    <cellStyle name="Normal 79 6 6" xfId="5352"/>
    <cellStyle name="Normal 79 6 6 2" xfId="21761"/>
    <cellStyle name="Normal 79 6 7" xfId="18123"/>
    <cellStyle name="Normal 79 6 8" xfId="34490"/>
    <cellStyle name="Normal 79 7" xfId="2790"/>
    <cellStyle name="Normal 79 7 2" xfId="11947"/>
    <cellStyle name="Normal 79 7 2 2" xfId="28329"/>
    <cellStyle name="Normal 79 7 3" xfId="15588"/>
    <cellStyle name="Normal 79 7 3 2" xfId="31966"/>
    <cellStyle name="Normal 79 7 4" xfId="8308"/>
    <cellStyle name="Normal 79 7 4 2" xfId="24692"/>
    <cellStyle name="Normal 79 7 5" xfId="19239"/>
    <cellStyle name="Normal 79 8" xfId="6284"/>
    <cellStyle name="Normal 79 8 2" xfId="22668"/>
    <cellStyle name="Normal 79 9" xfId="9923"/>
    <cellStyle name="Normal 79 9 2" xfId="26305"/>
    <cellStyle name="Normal 8" xfId="544"/>
    <cellStyle name="Normal 8 2" xfId="545"/>
    <cellStyle name="Normal 8 2 2" xfId="546"/>
    <cellStyle name="Normal 8 2 2 2" xfId="547"/>
    <cellStyle name="Normal 8 2 3" xfId="548"/>
    <cellStyle name="Normal 8 3" xfId="549"/>
    <cellStyle name="Normal 8 3 2" xfId="550"/>
    <cellStyle name="Normal 8 3 2 2" xfId="551"/>
    <cellStyle name="Normal 8 3 3" xfId="552"/>
    <cellStyle name="Normal 8 4" xfId="553"/>
    <cellStyle name="Normal 8 4 2" xfId="554"/>
    <cellStyle name="Normal 8 5" xfId="555"/>
    <cellStyle name="Normal 8 5 2" xfId="556"/>
    <cellStyle name="Normal 8 6" xfId="557"/>
    <cellStyle name="Normal 8 6 2" xfId="558"/>
    <cellStyle name="Normal 8 7" xfId="747"/>
    <cellStyle name="Normal 80" xfId="559"/>
    <cellStyle name="Normal 80 10" xfId="13563"/>
    <cellStyle name="Normal 80 10 2" xfId="29943"/>
    <cellStyle name="Normal 80 11" xfId="4442"/>
    <cellStyle name="Normal 80 11 2" xfId="20854"/>
    <cellStyle name="Normal 80 12" xfId="17213"/>
    <cellStyle name="Normal 80 13" xfId="33789"/>
    <cellStyle name="Normal 80 2" xfId="820"/>
    <cellStyle name="Normal 80 2 10" xfId="4519"/>
    <cellStyle name="Normal 80 2 10 2" xfId="20928"/>
    <cellStyle name="Normal 80 2 11" xfId="17290"/>
    <cellStyle name="Normal 80 2 12" xfId="33790"/>
    <cellStyle name="Normal 80 2 2" xfId="979"/>
    <cellStyle name="Normal 80 2 2 10" xfId="17437"/>
    <cellStyle name="Normal 80 2 2 11" xfId="33791"/>
    <cellStyle name="Normal 80 2 2 2" xfId="1266"/>
    <cellStyle name="Normal 80 2 2 2 2" xfId="2180"/>
    <cellStyle name="Normal 80 2 2 2 2 2" xfId="4003"/>
    <cellStyle name="Normal 80 2 2 2 2 2 2" xfId="13158"/>
    <cellStyle name="Normal 80 2 2 2 2 2 2 2" xfId="29540"/>
    <cellStyle name="Normal 80 2 2 2 2 2 3" xfId="16799"/>
    <cellStyle name="Normal 80 2 2 2 2 2 3 2" xfId="33177"/>
    <cellStyle name="Normal 80 2 2 2 2 2 4" xfId="9519"/>
    <cellStyle name="Normal 80 2 2 2 2 2 4 2" xfId="25903"/>
    <cellStyle name="Normal 80 2 2 2 2 2 5" xfId="20450"/>
    <cellStyle name="Normal 80 2 2 2 2 3" xfId="7698"/>
    <cellStyle name="Normal 80 2 2 2 2 3 2" xfId="24082"/>
    <cellStyle name="Normal 80 2 2 2 2 4" xfId="11337"/>
    <cellStyle name="Normal 80 2 2 2 2 4 2" xfId="27719"/>
    <cellStyle name="Normal 80 2 2 2 2 5" xfId="14978"/>
    <cellStyle name="Normal 80 2 2 2 2 5 2" xfId="31356"/>
    <cellStyle name="Normal 80 2 2 2 2 6" xfId="5858"/>
    <cellStyle name="Normal 80 2 2 2 2 6 2" xfId="22267"/>
    <cellStyle name="Normal 80 2 2 2 2 7" xfId="18629"/>
    <cellStyle name="Normal 80 2 2 2 2 8" xfId="34996"/>
    <cellStyle name="Normal 80 2 2 2 3" xfId="3095"/>
    <cellStyle name="Normal 80 2 2 2 3 2" xfId="12250"/>
    <cellStyle name="Normal 80 2 2 2 3 2 2" xfId="28632"/>
    <cellStyle name="Normal 80 2 2 2 3 3" xfId="15891"/>
    <cellStyle name="Normal 80 2 2 2 3 3 2" xfId="32269"/>
    <cellStyle name="Normal 80 2 2 2 3 4" xfId="8611"/>
    <cellStyle name="Normal 80 2 2 2 3 4 2" xfId="24995"/>
    <cellStyle name="Normal 80 2 2 2 3 5" xfId="19542"/>
    <cellStyle name="Normal 80 2 2 2 4" xfId="6790"/>
    <cellStyle name="Normal 80 2 2 2 4 2" xfId="23174"/>
    <cellStyle name="Normal 80 2 2 2 5" xfId="10429"/>
    <cellStyle name="Normal 80 2 2 2 5 2" xfId="26811"/>
    <cellStyle name="Normal 80 2 2 2 6" xfId="14070"/>
    <cellStyle name="Normal 80 2 2 2 6 2" xfId="30448"/>
    <cellStyle name="Normal 80 2 2 2 7" xfId="4950"/>
    <cellStyle name="Normal 80 2 2 2 7 2" xfId="21359"/>
    <cellStyle name="Normal 80 2 2 2 8" xfId="17721"/>
    <cellStyle name="Normal 80 2 2 2 9" xfId="34088"/>
    <cellStyle name="Normal 80 2 2 3" xfId="1578"/>
    <cellStyle name="Normal 80 2 2 3 2" xfId="2492"/>
    <cellStyle name="Normal 80 2 2 3 2 2" xfId="4315"/>
    <cellStyle name="Normal 80 2 2 3 2 2 2" xfId="13470"/>
    <cellStyle name="Normal 80 2 2 3 2 2 2 2" xfId="29852"/>
    <cellStyle name="Normal 80 2 2 3 2 2 3" xfId="17111"/>
    <cellStyle name="Normal 80 2 2 3 2 2 3 2" xfId="33489"/>
    <cellStyle name="Normal 80 2 2 3 2 2 4" xfId="9831"/>
    <cellStyle name="Normal 80 2 2 3 2 2 4 2" xfId="26215"/>
    <cellStyle name="Normal 80 2 2 3 2 2 5" xfId="20762"/>
    <cellStyle name="Normal 80 2 2 3 2 3" xfId="8010"/>
    <cellStyle name="Normal 80 2 2 3 2 3 2" xfId="24394"/>
    <cellStyle name="Normal 80 2 2 3 2 4" xfId="11649"/>
    <cellStyle name="Normal 80 2 2 3 2 4 2" xfId="28031"/>
    <cellStyle name="Normal 80 2 2 3 2 5" xfId="15290"/>
    <cellStyle name="Normal 80 2 2 3 2 5 2" xfId="31668"/>
    <cellStyle name="Normal 80 2 2 3 2 6" xfId="6170"/>
    <cellStyle name="Normal 80 2 2 3 2 6 2" xfId="22579"/>
    <cellStyle name="Normal 80 2 2 3 2 7" xfId="18941"/>
    <cellStyle name="Normal 80 2 2 3 2 8" xfId="35308"/>
    <cellStyle name="Normal 80 2 2 3 3" xfId="3407"/>
    <cellStyle name="Normal 80 2 2 3 3 2" xfId="12562"/>
    <cellStyle name="Normal 80 2 2 3 3 2 2" xfId="28944"/>
    <cellStyle name="Normal 80 2 2 3 3 3" xfId="16203"/>
    <cellStyle name="Normal 80 2 2 3 3 3 2" xfId="32581"/>
    <cellStyle name="Normal 80 2 2 3 3 4" xfId="8923"/>
    <cellStyle name="Normal 80 2 2 3 3 4 2" xfId="25307"/>
    <cellStyle name="Normal 80 2 2 3 3 5" xfId="19854"/>
    <cellStyle name="Normal 80 2 2 3 4" xfId="7102"/>
    <cellStyle name="Normal 80 2 2 3 4 2" xfId="23486"/>
    <cellStyle name="Normal 80 2 2 3 5" xfId="10741"/>
    <cellStyle name="Normal 80 2 2 3 5 2" xfId="27123"/>
    <cellStyle name="Normal 80 2 2 3 6" xfId="14382"/>
    <cellStyle name="Normal 80 2 2 3 6 2" xfId="30760"/>
    <cellStyle name="Normal 80 2 2 3 7" xfId="5262"/>
    <cellStyle name="Normal 80 2 2 3 7 2" xfId="21671"/>
    <cellStyle name="Normal 80 2 2 3 8" xfId="18033"/>
    <cellStyle name="Normal 80 2 2 3 9" xfId="34400"/>
    <cellStyle name="Normal 80 2 2 4" xfId="1896"/>
    <cellStyle name="Normal 80 2 2 4 2" xfId="3719"/>
    <cellStyle name="Normal 80 2 2 4 2 2" xfId="12874"/>
    <cellStyle name="Normal 80 2 2 4 2 2 2" xfId="29256"/>
    <cellStyle name="Normal 80 2 2 4 2 3" xfId="16515"/>
    <cellStyle name="Normal 80 2 2 4 2 3 2" xfId="32893"/>
    <cellStyle name="Normal 80 2 2 4 2 4" xfId="9235"/>
    <cellStyle name="Normal 80 2 2 4 2 4 2" xfId="25619"/>
    <cellStyle name="Normal 80 2 2 4 2 5" xfId="20166"/>
    <cellStyle name="Normal 80 2 2 4 3" xfId="7414"/>
    <cellStyle name="Normal 80 2 2 4 3 2" xfId="23798"/>
    <cellStyle name="Normal 80 2 2 4 4" xfId="11053"/>
    <cellStyle name="Normal 80 2 2 4 4 2" xfId="27435"/>
    <cellStyle name="Normal 80 2 2 4 5" xfId="14694"/>
    <cellStyle name="Normal 80 2 2 4 5 2" xfId="31072"/>
    <cellStyle name="Normal 80 2 2 4 6" xfId="5574"/>
    <cellStyle name="Normal 80 2 2 4 6 2" xfId="21983"/>
    <cellStyle name="Normal 80 2 2 4 7" xfId="18345"/>
    <cellStyle name="Normal 80 2 2 4 8" xfId="34712"/>
    <cellStyle name="Normal 80 2 2 5" xfId="2796"/>
    <cellStyle name="Normal 80 2 2 5 2" xfId="11953"/>
    <cellStyle name="Normal 80 2 2 5 2 2" xfId="28335"/>
    <cellStyle name="Normal 80 2 2 5 3" xfId="15594"/>
    <cellStyle name="Normal 80 2 2 5 3 2" xfId="31972"/>
    <cellStyle name="Normal 80 2 2 5 4" xfId="8314"/>
    <cellStyle name="Normal 80 2 2 5 4 2" xfId="24698"/>
    <cellStyle name="Normal 80 2 2 5 5" xfId="19245"/>
    <cellStyle name="Normal 80 2 2 6" xfId="6506"/>
    <cellStyle name="Normal 80 2 2 6 2" xfId="22890"/>
    <cellStyle name="Normal 80 2 2 7" xfId="10145"/>
    <cellStyle name="Normal 80 2 2 7 2" xfId="26527"/>
    <cellStyle name="Normal 80 2 2 8" xfId="13786"/>
    <cellStyle name="Normal 80 2 2 8 2" xfId="30164"/>
    <cellStyle name="Normal 80 2 2 9" xfId="4666"/>
    <cellStyle name="Normal 80 2 2 9 2" xfId="21075"/>
    <cellStyle name="Normal 80 2 3" xfId="1265"/>
    <cellStyle name="Normal 80 2 3 2" xfId="2179"/>
    <cellStyle name="Normal 80 2 3 2 2" xfId="4002"/>
    <cellStyle name="Normal 80 2 3 2 2 2" xfId="13157"/>
    <cellStyle name="Normal 80 2 3 2 2 2 2" xfId="29539"/>
    <cellStyle name="Normal 80 2 3 2 2 3" xfId="16798"/>
    <cellStyle name="Normal 80 2 3 2 2 3 2" xfId="33176"/>
    <cellStyle name="Normal 80 2 3 2 2 4" xfId="9518"/>
    <cellStyle name="Normal 80 2 3 2 2 4 2" xfId="25902"/>
    <cellStyle name="Normal 80 2 3 2 2 5" xfId="20449"/>
    <cellStyle name="Normal 80 2 3 2 3" xfId="7697"/>
    <cellStyle name="Normal 80 2 3 2 3 2" xfId="24081"/>
    <cellStyle name="Normal 80 2 3 2 4" xfId="11336"/>
    <cellStyle name="Normal 80 2 3 2 4 2" xfId="27718"/>
    <cellStyle name="Normal 80 2 3 2 5" xfId="14977"/>
    <cellStyle name="Normal 80 2 3 2 5 2" xfId="31355"/>
    <cellStyle name="Normal 80 2 3 2 6" xfId="5857"/>
    <cellStyle name="Normal 80 2 3 2 6 2" xfId="22266"/>
    <cellStyle name="Normal 80 2 3 2 7" xfId="18628"/>
    <cellStyle name="Normal 80 2 3 2 8" xfId="34995"/>
    <cellStyle name="Normal 80 2 3 3" xfId="3094"/>
    <cellStyle name="Normal 80 2 3 3 2" xfId="12249"/>
    <cellStyle name="Normal 80 2 3 3 2 2" xfId="28631"/>
    <cellStyle name="Normal 80 2 3 3 3" xfId="15890"/>
    <cellStyle name="Normal 80 2 3 3 3 2" xfId="32268"/>
    <cellStyle name="Normal 80 2 3 3 4" xfId="8610"/>
    <cellStyle name="Normal 80 2 3 3 4 2" xfId="24994"/>
    <cellStyle name="Normal 80 2 3 3 5" xfId="19541"/>
    <cellStyle name="Normal 80 2 3 4" xfId="6789"/>
    <cellStyle name="Normal 80 2 3 4 2" xfId="23173"/>
    <cellStyle name="Normal 80 2 3 5" xfId="10428"/>
    <cellStyle name="Normal 80 2 3 5 2" xfId="26810"/>
    <cellStyle name="Normal 80 2 3 6" xfId="14069"/>
    <cellStyle name="Normal 80 2 3 6 2" xfId="30447"/>
    <cellStyle name="Normal 80 2 3 7" xfId="4949"/>
    <cellStyle name="Normal 80 2 3 7 2" xfId="21358"/>
    <cellStyle name="Normal 80 2 3 8" xfId="17720"/>
    <cellStyle name="Normal 80 2 3 9" xfId="34087"/>
    <cellStyle name="Normal 80 2 4" xfId="1577"/>
    <cellStyle name="Normal 80 2 4 2" xfId="2491"/>
    <cellStyle name="Normal 80 2 4 2 2" xfId="4314"/>
    <cellStyle name="Normal 80 2 4 2 2 2" xfId="13469"/>
    <cellStyle name="Normal 80 2 4 2 2 2 2" xfId="29851"/>
    <cellStyle name="Normal 80 2 4 2 2 3" xfId="17110"/>
    <cellStyle name="Normal 80 2 4 2 2 3 2" xfId="33488"/>
    <cellStyle name="Normal 80 2 4 2 2 4" xfId="9830"/>
    <cellStyle name="Normal 80 2 4 2 2 4 2" xfId="26214"/>
    <cellStyle name="Normal 80 2 4 2 2 5" xfId="20761"/>
    <cellStyle name="Normal 80 2 4 2 3" xfId="8009"/>
    <cellStyle name="Normal 80 2 4 2 3 2" xfId="24393"/>
    <cellStyle name="Normal 80 2 4 2 4" xfId="11648"/>
    <cellStyle name="Normal 80 2 4 2 4 2" xfId="28030"/>
    <cellStyle name="Normal 80 2 4 2 5" xfId="15289"/>
    <cellStyle name="Normal 80 2 4 2 5 2" xfId="31667"/>
    <cellStyle name="Normal 80 2 4 2 6" xfId="6169"/>
    <cellStyle name="Normal 80 2 4 2 6 2" xfId="22578"/>
    <cellStyle name="Normal 80 2 4 2 7" xfId="18940"/>
    <cellStyle name="Normal 80 2 4 2 8" xfId="35307"/>
    <cellStyle name="Normal 80 2 4 3" xfId="3406"/>
    <cellStyle name="Normal 80 2 4 3 2" xfId="12561"/>
    <cellStyle name="Normal 80 2 4 3 2 2" xfId="28943"/>
    <cellStyle name="Normal 80 2 4 3 3" xfId="16202"/>
    <cellStyle name="Normal 80 2 4 3 3 2" xfId="32580"/>
    <cellStyle name="Normal 80 2 4 3 4" xfId="8922"/>
    <cellStyle name="Normal 80 2 4 3 4 2" xfId="25306"/>
    <cellStyle name="Normal 80 2 4 3 5" xfId="19853"/>
    <cellStyle name="Normal 80 2 4 4" xfId="7101"/>
    <cellStyle name="Normal 80 2 4 4 2" xfId="23485"/>
    <cellStyle name="Normal 80 2 4 5" xfId="10740"/>
    <cellStyle name="Normal 80 2 4 5 2" xfId="27122"/>
    <cellStyle name="Normal 80 2 4 6" xfId="14381"/>
    <cellStyle name="Normal 80 2 4 6 2" xfId="30759"/>
    <cellStyle name="Normal 80 2 4 7" xfId="5261"/>
    <cellStyle name="Normal 80 2 4 7 2" xfId="21670"/>
    <cellStyle name="Normal 80 2 4 8" xfId="18032"/>
    <cellStyle name="Normal 80 2 4 9" xfId="34399"/>
    <cellStyle name="Normal 80 2 5" xfId="1749"/>
    <cellStyle name="Normal 80 2 5 2" xfId="3572"/>
    <cellStyle name="Normal 80 2 5 2 2" xfId="12727"/>
    <cellStyle name="Normal 80 2 5 2 2 2" xfId="29109"/>
    <cellStyle name="Normal 80 2 5 2 3" xfId="16368"/>
    <cellStyle name="Normal 80 2 5 2 3 2" xfId="32746"/>
    <cellStyle name="Normal 80 2 5 2 4" xfId="9088"/>
    <cellStyle name="Normal 80 2 5 2 4 2" xfId="25472"/>
    <cellStyle name="Normal 80 2 5 2 5" xfId="20019"/>
    <cellStyle name="Normal 80 2 5 3" xfId="7267"/>
    <cellStyle name="Normal 80 2 5 3 2" xfId="23651"/>
    <cellStyle name="Normal 80 2 5 4" xfId="10906"/>
    <cellStyle name="Normal 80 2 5 4 2" xfId="27288"/>
    <cellStyle name="Normal 80 2 5 5" xfId="14547"/>
    <cellStyle name="Normal 80 2 5 5 2" xfId="30925"/>
    <cellStyle name="Normal 80 2 5 6" xfId="5427"/>
    <cellStyle name="Normal 80 2 5 6 2" xfId="21836"/>
    <cellStyle name="Normal 80 2 5 7" xfId="18198"/>
    <cellStyle name="Normal 80 2 5 8" xfId="34565"/>
    <cellStyle name="Normal 80 2 6" xfId="2795"/>
    <cellStyle name="Normal 80 2 6 2" xfId="11952"/>
    <cellStyle name="Normal 80 2 6 2 2" xfId="28334"/>
    <cellStyle name="Normal 80 2 6 3" xfId="15593"/>
    <cellStyle name="Normal 80 2 6 3 2" xfId="31971"/>
    <cellStyle name="Normal 80 2 6 4" xfId="8313"/>
    <cellStyle name="Normal 80 2 6 4 2" xfId="24697"/>
    <cellStyle name="Normal 80 2 6 5" xfId="19244"/>
    <cellStyle name="Normal 80 2 7" xfId="6359"/>
    <cellStyle name="Normal 80 2 7 2" xfId="22743"/>
    <cellStyle name="Normal 80 2 8" xfId="9998"/>
    <cellStyle name="Normal 80 2 8 2" xfId="26380"/>
    <cellStyle name="Normal 80 2 9" xfId="13639"/>
    <cellStyle name="Normal 80 2 9 2" xfId="30017"/>
    <cellStyle name="Normal 80 3" xfId="903"/>
    <cellStyle name="Normal 80 3 10" xfId="17362"/>
    <cellStyle name="Normal 80 3 11" xfId="33792"/>
    <cellStyle name="Normal 80 3 2" xfId="1267"/>
    <cellStyle name="Normal 80 3 2 2" xfId="2181"/>
    <cellStyle name="Normal 80 3 2 2 2" xfId="4004"/>
    <cellStyle name="Normal 80 3 2 2 2 2" xfId="13159"/>
    <cellStyle name="Normal 80 3 2 2 2 2 2" xfId="29541"/>
    <cellStyle name="Normal 80 3 2 2 2 3" xfId="16800"/>
    <cellStyle name="Normal 80 3 2 2 2 3 2" xfId="33178"/>
    <cellStyle name="Normal 80 3 2 2 2 4" xfId="9520"/>
    <cellStyle name="Normal 80 3 2 2 2 4 2" xfId="25904"/>
    <cellStyle name="Normal 80 3 2 2 2 5" xfId="20451"/>
    <cellStyle name="Normal 80 3 2 2 3" xfId="7699"/>
    <cellStyle name="Normal 80 3 2 2 3 2" xfId="24083"/>
    <cellStyle name="Normal 80 3 2 2 4" xfId="11338"/>
    <cellStyle name="Normal 80 3 2 2 4 2" xfId="27720"/>
    <cellStyle name="Normal 80 3 2 2 5" xfId="14979"/>
    <cellStyle name="Normal 80 3 2 2 5 2" xfId="31357"/>
    <cellStyle name="Normal 80 3 2 2 6" xfId="5859"/>
    <cellStyle name="Normal 80 3 2 2 6 2" xfId="22268"/>
    <cellStyle name="Normal 80 3 2 2 7" xfId="18630"/>
    <cellStyle name="Normal 80 3 2 2 8" xfId="34997"/>
    <cellStyle name="Normal 80 3 2 3" xfId="3096"/>
    <cellStyle name="Normal 80 3 2 3 2" xfId="12251"/>
    <cellStyle name="Normal 80 3 2 3 2 2" xfId="28633"/>
    <cellStyle name="Normal 80 3 2 3 3" xfId="15892"/>
    <cellStyle name="Normal 80 3 2 3 3 2" xfId="32270"/>
    <cellStyle name="Normal 80 3 2 3 4" xfId="8612"/>
    <cellStyle name="Normal 80 3 2 3 4 2" xfId="24996"/>
    <cellStyle name="Normal 80 3 2 3 5" xfId="19543"/>
    <cellStyle name="Normal 80 3 2 4" xfId="6791"/>
    <cellStyle name="Normal 80 3 2 4 2" xfId="23175"/>
    <cellStyle name="Normal 80 3 2 5" xfId="10430"/>
    <cellStyle name="Normal 80 3 2 5 2" xfId="26812"/>
    <cellStyle name="Normal 80 3 2 6" xfId="14071"/>
    <cellStyle name="Normal 80 3 2 6 2" xfId="30449"/>
    <cellStyle name="Normal 80 3 2 7" xfId="4951"/>
    <cellStyle name="Normal 80 3 2 7 2" xfId="21360"/>
    <cellStyle name="Normal 80 3 2 8" xfId="17722"/>
    <cellStyle name="Normal 80 3 2 9" xfId="34089"/>
    <cellStyle name="Normal 80 3 3" xfId="1579"/>
    <cellStyle name="Normal 80 3 3 2" xfId="2493"/>
    <cellStyle name="Normal 80 3 3 2 2" xfId="4316"/>
    <cellStyle name="Normal 80 3 3 2 2 2" xfId="13471"/>
    <cellStyle name="Normal 80 3 3 2 2 2 2" xfId="29853"/>
    <cellStyle name="Normal 80 3 3 2 2 3" xfId="17112"/>
    <cellStyle name="Normal 80 3 3 2 2 3 2" xfId="33490"/>
    <cellStyle name="Normal 80 3 3 2 2 4" xfId="9832"/>
    <cellStyle name="Normal 80 3 3 2 2 4 2" xfId="26216"/>
    <cellStyle name="Normal 80 3 3 2 2 5" xfId="20763"/>
    <cellStyle name="Normal 80 3 3 2 3" xfId="8011"/>
    <cellStyle name="Normal 80 3 3 2 3 2" xfId="24395"/>
    <cellStyle name="Normal 80 3 3 2 4" xfId="11650"/>
    <cellStyle name="Normal 80 3 3 2 4 2" xfId="28032"/>
    <cellStyle name="Normal 80 3 3 2 5" xfId="15291"/>
    <cellStyle name="Normal 80 3 3 2 5 2" xfId="31669"/>
    <cellStyle name="Normal 80 3 3 2 6" xfId="6171"/>
    <cellStyle name="Normal 80 3 3 2 6 2" xfId="22580"/>
    <cellStyle name="Normal 80 3 3 2 7" xfId="18942"/>
    <cellStyle name="Normal 80 3 3 2 8" xfId="35309"/>
    <cellStyle name="Normal 80 3 3 3" xfId="3408"/>
    <cellStyle name="Normal 80 3 3 3 2" xfId="12563"/>
    <cellStyle name="Normal 80 3 3 3 2 2" xfId="28945"/>
    <cellStyle name="Normal 80 3 3 3 3" xfId="16204"/>
    <cellStyle name="Normal 80 3 3 3 3 2" xfId="32582"/>
    <cellStyle name="Normal 80 3 3 3 4" xfId="8924"/>
    <cellStyle name="Normal 80 3 3 3 4 2" xfId="25308"/>
    <cellStyle name="Normal 80 3 3 3 5" xfId="19855"/>
    <cellStyle name="Normal 80 3 3 4" xfId="7103"/>
    <cellStyle name="Normal 80 3 3 4 2" xfId="23487"/>
    <cellStyle name="Normal 80 3 3 5" xfId="10742"/>
    <cellStyle name="Normal 80 3 3 5 2" xfId="27124"/>
    <cellStyle name="Normal 80 3 3 6" xfId="14383"/>
    <cellStyle name="Normal 80 3 3 6 2" xfId="30761"/>
    <cellStyle name="Normal 80 3 3 7" xfId="5263"/>
    <cellStyle name="Normal 80 3 3 7 2" xfId="21672"/>
    <cellStyle name="Normal 80 3 3 8" xfId="18034"/>
    <cellStyle name="Normal 80 3 3 9" xfId="34401"/>
    <cellStyle name="Normal 80 3 4" xfId="1821"/>
    <cellStyle name="Normal 80 3 4 2" xfId="3644"/>
    <cellStyle name="Normal 80 3 4 2 2" xfId="12799"/>
    <cellStyle name="Normal 80 3 4 2 2 2" xfId="29181"/>
    <cellStyle name="Normal 80 3 4 2 3" xfId="16440"/>
    <cellStyle name="Normal 80 3 4 2 3 2" xfId="32818"/>
    <cellStyle name="Normal 80 3 4 2 4" xfId="9160"/>
    <cellStyle name="Normal 80 3 4 2 4 2" xfId="25544"/>
    <cellStyle name="Normal 80 3 4 2 5" xfId="20091"/>
    <cellStyle name="Normal 80 3 4 3" xfId="7339"/>
    <cellStyle name="Normal 80 3 4 3 2" xfId="23723"/>
    <cellStyle name="Normal 80 3 4 4" xfId="10978"/>
    <cellStyle name="Normal 80 3 4 4 2" xfId="27360"/>
    <cellStyle name="Normal 80 3 4 5" xfId="14619"/>
    <cellStyle name="Normal 80 3 4 5 2" xfId="30997"/>
    <cellStyle name="Normal 80 3 4 6" xfId="5499"/>
    <cellStyle name="Normal 80 3 4 6 2" xfId="21908"/>
    <cellStyle name="Normal 80 3 4 7" xfId="18270"/>
    <cellStyle name="Normal 80 3 4 8" xfId="34637"/>
    <cellStyle name="Normal 80 3 5" xfId="2797"/>
    <cellStyle name="Normal 80 3 5 2" xfId="11954"/>
    <cellStyle name="Normal 80 3 5 2 2" xfId="28336"/>
    <cellStyle name="Normal 80 3 5 3" xfId="15595"/>
    <cellStyle name="Normal 80 3 5 3 2" xfId="31973"/>
    <cellStyle name="Normal 80 3 5 4" xfId="8315"/>
    <cellStyle name="Normal 80 3 5 4 2" xfId="24699"/>
    <cellStyle name="Normal 80 3 5 5" xfId="19246"/>
    <cellStyle name="Normal 80 3 6" xfId="6431"/>
    <cellStyle name="Normal 80 3 6 2" xfId="22815"/>
    <cellStyle name="Normal 80 3 7" xfId="10070"/>
    <cellStyle name="Normal 80 3 7 2" xfId="26452"/>
    <cellStyle name="Normal 80 3 8" xfId="13711"/>
    <cellStyle name="Normal 80 3 8 2" xfId="30089"/>
    <cellStyle name="Normal 80 3 9" xfId="4591"/>
    <cellStyle name="Normal 80 3 9 2" xfId="21000"/>
    <cellStyle name="Normal 80 4" xfId="1264"/>
    <cellStyle name="Normal 80 4 2" xfId="2178"/>
    <cellStyle name="Normal 80 4 2 2" xfId="4001"/>
    <cellStyle name="Normal 80 4 2 2 2" xfId="13156"/>
    <cellStyle name="Normal 80 4 2 2 2 2" xfId="29538"/>
    <cellStyle name="Normal 80 4 2 2 3" xfId="16797"/>
    <cellStyle name="Normal 80 4 2 2 3 2" xfId="33175"/>
    <cellStyle name="Normal 80 4 2 2 4" xfId="9517"/>
    <cellStyle name="Normal 80 4 2 2 4 2" xfId="25901"/>
    <cellStyle name="Normal 80 4 2 2 5" xfId="20448"/>
    <cellStyle name="Normal 80 4 2 3" xfId="7696"/>
    <cellStyle name="Normal 80 4 2 3 2" xfId="24080"/>
    <cellStyle name="Normal 80 4 2 4" xfId="11335"/>
    <cellStyle name="Normal 80 4 2 4 2" xfId="27717"/>
    <cellStyle name="Normal 80 4 2 5" xfId="14976"/>
    <cellStyle name="Normal 80 4 2 5 2" xfId="31354"/>
    <cellStyle name="Normal 80 4 2 6" xfId="5856"/>
    <cellStyle name="Normal 80 4 2 6 2" xfId="22265"/>
    <cellStyle name="Normal 80 4 2 7" xfId="18627"/>
    <cellStyle name="Normal 80 4 2 8" xfId="34994"/>
    <cellStyle name="Normal 80 4 3" xfId="3093"/>
    <cellStyle name="Normal 80 4 3 2" xfId="12248"/>
    <cellStyle name="Normal 80 4 3 2 2" xfId="28630"/>
    <cellStyle name="Normal 80 4 3 3" xfId="15889"/>
    <cellStyle name="Normal 80 4 3 3 2" xfId="32267"/>
    <cellStyle name="Normal 80 4 3 4" xfId="8609"/>
    <cellStyle name="Normal 80 4 3 4 2" xfId="24993"/>
    <cellStyle name="Normal 80 4 3 5" xfId="19540"/>
    <cellStyle name="Normal 80 4 4" xfId="6788"/>
    <cellStyle name="Normal 80 4 4 2" xfId="23172"/>
    <cellStyle name="Normal 80 4 5" xfId="10427"/>
    <cellStyle name="Normal 80 4 5 2" xfId="26809"/>
    <cellStyle name="Normal 80 4 6" xfId="14068"/>
    <cellStyle name="Normal 80 4 6 2" xfId="30446"/>
    <cellStyle name="Normal 80 4 7" xfId="4948"/>
    <cellStyle name="Normal 80 4 7 2" xfId="21357"/>
    <cellStyle name="Normal 80 4 8" xfId="17719"/>
    <cellStyle name="Normal 80 4 9" xfId="34086"/>
    <cellStyle name="Normal 80 5" xfId="1576"/>
    <cellStyle name="Normal 80 5 2" xfId="2490"/>
    <cellStyle name="Normal 80 5 2 2" xfId="4313"/>
    <cellStyle name="Normal 80 5 2 2 2" xfId="13468"/>
    <cellStyle name="Normal 80 5 2 2 2 2" xfId="29850"/>
    <cellStyle name="Normal 80 5 2 2 3" xfId="17109"/>
    <cellStyle name="Normal 80 5 2 2 3 2" xfId="33487"/>
    <cellStyle name="Normal 80 5 2 2 4" xfId="9829"/>
    <cellStyle name="Normal 80 5 2 2 4 2" xfId="26213"/>
    <cellStyle name="Normal 80 5 2 2 5" xfId="20760"/>
    <cellStyle name="Normal 80 5 2 3" xfId="8008"/>
    <cellStyle name="Normal 80 5 2 3 2" xfId="24392"/>
    <cellStyle name="Normal 80 5 2 4" xfId="11647"/>
    <cellStyle name="Normal 80 5 2 4 2" xfId="28029"/>
    <cellStyle name="Normal 80 5 2 5" xfId="15288"/>
    <cellStyle name="Normal 80 5 2 5 2" xfId="31666"/>
    <cellStyle name="Normal 80 5 2 6" xfId="6168"/>
    <cellStyle name="Normal 80 5 2 6 2" xfId="22577"/>
    <cellStyle name="Normal 80 5 2 7" xfId="18939"/>
    <cellStyle name="Normal 80 5 2 8" xfId="35306"/>
    <cellStyle name="Normal 80 5 3" xfId="3405"/>
    <cellStyle name="Normal 80 5 3 2" xfId="12560"/>
    <cellStyle name="Normal 80 5 3 2 2" xfId="28942"/>
    <cellStyle name="Normal 80 5 3 3" xfId="16201"/>
    <cellStyle name="Normal 80 5 3 3 2" xfId="32579"/>
    <cellStyle name="Normal 80 5 3 4" xfId="8921"/>
    <cellStyle name="Normal 80 5 3 4 2" xfId="25305"/>
    <cellStyle name="Normal 80 5 3 5" xfId="19852"/>
    <cellStyle name="Normal 80 5 4" xfId="7100"/>
    <cellStyle name="Normal 80 5 4 2" xfId="23484"/>
    <cellStyle name="Normal 80 5 5" xfId="10739"/>
    <cellStyle name="Normal 80 5 5 2" xfId="27121"/>
    <cellStyle name="Normal 80 5 6" xfId="14380"/>
    <cellStyle name="Normal 80 5 6 2" xfId="30758"/>
    <cellStyle name="Normal 80 5 7" xfId="5260"/>
    <cellStyle name="Normal 80 5 7 2" xfId="21669"/>
    <cellStyle name="Normal 80 5 8" xfId="18031"/>
    <cellStyle name="Normal 80 5 9" xfId="34398"/>
    <cellStyle name="Normal 80 6" xfId="1674"/>
    <cellStyle name="Normal 80 6 2" xfId="3498"/>
    <cellStyle name="Normal 80 6 2 2" xfId="12653"/>
    <cellStyle name="Normal 80 6 2 2 2" xfId="29035"/>
    <cellStyle name="Normal 80 6 2 3" xfId="16294"/>
    <cellStyle name="Normal 80 6 2 3 2" xfId="32672"/>
    <cellStyle name="Normal 80 6 2 4" xfId="9014"/>
    <cellStyle name="Normal 80 6 2 4 2" xfId="25398"/>
    <cellStyle name="Normal 80 6 2 5" xfId="19945"/>
    <cellStyle name="Normal 80 6 3" xfId="7193"/>
    <cellStyle name="Normal 80 6 3 2" xfId="23577"/>
    <cellStyle name="Normal 80 6 4" xfId="10832"/>
    <cellStyle name="Normal 80 6 4 2" xfId="27214"/>
    <cellStyle name="Normal 80 6 5" xfId="14473"/>
    <cellStyle name="Normal 80 6 5 2" xfId="30851"/>
    <cellStyle name="Normal 80 6 6" xfId="5353"/>
    <cellStyle name="Normal 80 6 6 2" xfId="21762"/>
    <cellStyle name="Normal 80 6 7" xfId="18124"/>
    <cellStyle name="Normal 80 6 8" xfId="34491"/>
    <cellStyle name="Normal 80 7" xfId="2794"/>
    <cellStyle name="Normal 80 7 2" xfId="11951"/>
    <cellStyle name="Normal 80 7 2 2" xfId="28333"/>
    <cellStyle name="Normal 80 7 3" xfId="15592"/>
    <cellStyle name="Normal 80 7 3 2" xfId="31970"/>
    <cellStyle name="Normal 80 7 4" xfId="8312"/>
    <cellStyle name="Normal 80 7 4 2" xfId="24696"/>
    <cellStyle name="Normal 80 7 5" xfId="19243"/>
    <cellStyle name="Normal 80 8" xfId="6285"/>
    <cellStyle name="Normal 80 8 2" xfId="22669"/>
    <cellStyle name="Normal 80 9" xfId="9924"/>
    <cellStyle name="Normal 80 9 2" xfId="26306"/>
    <cellStyle name="Normal 81" xfId="560"/>
    <cellStyle name="Normal 81 10" xfId="13564"/>
    <cellStyle name="Normal 81 10 2" xfId="29944"/>
    <cellStyle name="Normal 81 11" xfId="4443"/>
    <cellStyle name="Normal 81 11 2" xfId="20855"/>
    <cellStyle name="Normal 81 12" xfId="17214"/>
    <cellStyle name="Normal 81 13" xfId="33793"/>
    <cellStyle name="Normal 81 2" xfId="821"/>
    <cellStyle name="Normal 81 2 10" xfId="4520"/>
    <cellStyle name="Normal 81 2 10 2" xfId="20929"/>
    <cellStyle name="Normal 81 2 11" xfId="17291"/>
    <cellStyle name="Normal 81 2 12" xfId="33794"/>
    <cellStyle name="Normal 81 2 2" xfId="980"/>
    <cellStyle name="Normal 81 2 2 10" xfId="17438"/>
    <cellStyle name="Normal 81 2 2 11" xfId="33795"/>
    <cellStyle name="Normal 81 2 2 2" xfId="1270"/>
    <cellStyle name="Normal 81 2 2 2 2" xfId="2184"/>
    <cellStyle name="Normal 81 2 2 2 2 2" xfId="4007"/>
    <cellStyle name="Normal 81 2 2 2 2 2 2" xfId="13162"/>
    <cellStyle name="Normal 81 2 2 2 2 2 2 2" xfId="29544"/>
    <cellStyle name="Normal 81 2 2 2 2 2 3" xfId="16803"/>
    <cellStyle name="Normal 81 2 2 2 2 2 3 2" xfId="33181"/>
    <cellStyle name="Normal 81 2 2 2 2 2 4" xfId="9523"/>
    <cellStyle name="Normal 81 2 2 2 2 2 4 2" xfId="25907"/>
    <cellStyle name="Normal 81 2 2 2 2 2 5" xfId="20454"/>
    <cellStyle name="Normal 81 2 2 2 2 3" xfId="7702"/>
    <cellStyle name="Normal 81 2 2 2 2 3 2" xfId="24086"/>
    <cellStyle name="Normal 81 2 2 2 2 4" xfId="11341"/>
    <cellStyle name="Normal 81 2 2 2 2 4 2" xfId="27723"/>
    <cellStyle name="Normal 81 2 2 2 2 5" xfId="14982"/>
    <cellStyle name="Normal 81 2 2 2 2 5 2" xfId="31360"/>
    <cellStyle name="Normal 81 2 2 2 2 6" xfId="5862"/>
    <cellStyle name="Normal 81 2 2 2 2 6 2" xfId="22271"/>
    <cellStyle name="Normal 81 2 2 2 2 7" xfId="18633"/>
    <cellStyle name="Normal 81 2 2 2 2 8" xfId="35000"/>
    <cellStyle name="Normal 81 2 2 2 3" xfId="3099"/>
    <cellStyle name="Normal 81 2 2 2 3 2" xfId="12254"/>
    <cellStyle name="Normal 81 2 2 2 3 2 2" xfId="28636"/>
    <cellStyle name="Normal 81 2 2 2 3 3" xfId="15895"/>
    <cellStyle name="Normal 81 2 2 2 3 3 2" xfId="32273"/>
    <cellStyle name="Normal 81 2 2 2 3 4" xfId="8615"/>
    <cellStyle name="Normal 81 2 2 2 3 4 2" xfId="24999"/>
    <cellStyle name="Normal 81 2 2 2 3 5" xfId="19546"/>
    <cellStyle name="Normal 81 2 2 2 4" xfId="6794"/>
    <cellStyle name="Normal 81 2 2 2 4 2" xfId="23178"/>
    <cellStyle name="Normal 81 2 2 2 5" xfId="10433"/>
    <cellStyle name="Normal 81 2 2 2 5 2" xfId="26815"/>
    <cellStyle name="Normal 81 2 2 2 6" xfId="14074"/>
    <cellStyle name="Normal 81 2 2 2 6 2" xfId="30452"/>
    <cellStyle name="Normal 81 2 2 2 7" xfId="4954"/>
    <cellStyle name="Normal 81 2 2 2 7 2" xfId="21363"/>
    <cellStyle name="Normal 81 2 2 2 8" xfId="17725"/>
    <cellStyle name="Normal 81 2 2 2 9" xfId="34092"/>
    <cellStyle name="Normal 81 2 2 3" xfId="1582"/>
    <cellStyle name="Normal 81 2 2 3 2" xfId="2496"/>
    <cellStyle name="Normal 81 2 2 3 2 2" xfId="4319"/>
    <cellStyle name="Normal 81 2 2 3 2 2 2" xfId="13474"/>
    <cellStyle name="Normal 81 2 2 3 2 2 2 2" xfId="29856"/>
    <cellStyle name="Normal 81 2 2 3 2 2 3" xfId="17115"/>
    <cellStyle name="Normal 81 2 2 3 2 2 3 2" xfId="33493"/>
    <cellStyle name="Normal 81 2 2 3 2 2 4" xfId="9835"/>
    <cellStyle name="Normal 81 2 2 3 2 2 4 2" xfId="26219"/>
    <cellStyle name="Normal 81 2 2 3 2 2 5" xfId="20766"/>
    <cellStyle name="Normal 81 2 2 3 2 3" xfId="8014"/>
    <cellStyle name="Normal 81 2 2 3 2 3 2" xfId="24398"/>
    <cellStyle name="Normal 81 2 2 3 2 4" xfId="11653"/>
    <cellStyle name="Normal 81 2 2 3 2 4 2" xfId="28035"/>
    <cellStyle name="Normal 81 2 2 3 2 5" xfId="15294"/>
    <cellStyle name="Normal 81 2 2 3 2 5 2" xfId="31672"/>
    <cellStyle name="Normal 81 2 2 3 2 6" xfId="6174"/>
    <cellStyle name="Normal 81 2 2 3 2 6 2" xfId="22583"/>
    <cellStyle name="Normal 81 2 2 3 2 7" xfId="18945"/>
    <cellStyle name="Normal 81 2 2 3 2 8" xfId="35312"/>
    <cellStyle name="Normal 81 2 2 3 3" xfId="3411"/>
    <cellStyle name="Normal 81 2 2 3 3 2" xfId="12566"/>
    <cellStyle name="Normal 81 2 2 3 3 2 2" xfId="28948"/>
    <cellStyle name="Normal 81 2 2 3 3 3" xfId="16207"/>
    <cellStyle name="Normal 81 2 2 3 3 3 2" xfId="32585"/>
    <cellStyle name="Normal 81 2 2 3 3 4" xfId="8927"/>
    <cellStyle name="Normal 81 2 2 3 3 4 2" xfId="25311"/>
    <cellStyle name="Normal 81 2 2 3 3 5" xfId="19858"/>
    <cellStyle name="Normal 81 2 2 3 4" xfId="7106"/>
    <cellStyle name="Normal 81 2 2 3 4 2" xfId="23490"/>
    <cellStyle name="Normal 81 2 2 3 5" xfId="10745"/>
    <cellStyle name="Normal 81 2 2 3 5 2" xfId="27127"/>
    <cellStyle name="Normal 81 2 2 3 6" xfId="14386"/>
    <cellStyle name="Normal 81 2 2 3 6 2" xfId="30764"/>
    <cellStyle name="Normal 81 2 2 3 7" xfId="5266"/>
    <cellStyle name="Normal 81 2 2 3 7 2" xfId="21675"/>
    <cellStyle name="Normal 81 2 2 3 8" xfId="18037"/>
    <cellStyle name="Normal 81 2 2 3 9" xfId="34404"/>
    <cellStyle name="Normal 81 2 2 4" xfId="1897"/>
    <cellStyle name="Normal 81 2 2 4 2" xfId="3720"/>
    <cellStyle name="Normal 81 2 2 4 2 2" xfId="12875"/>
    <cellStyle name="Normal 81 2 2 4 2 2 2" xfId="29257"/>
    <cellStyle name="Normal 81 2 2 4 2 3" xfId="16516"/>
    <cellStyle name="Normal 81 2 2 4 2 3 2" xfId="32894"/>
    <cellStyle name="Normal 81 2 2 4 2 4" xfId="9236"/>
    <cellStyle name="Normal 81 2 2 4 2 4 2" xfId="25620"/>
    <cellStyle name="Normal 81 2 2 4 2 5" xfId="20167"/>
    <cellStyle name="Normal 81 2 2 4 3" xfId="7415"/>
    <cellStyle name="Normal 81 2 2 4 3 2" xfId="23799"/>
    <cellStyle name="Normal 81 2 2 4 4" xfId="11054"/>
    <cellStyle name="Normal 81 2 2 4 4 2" xfId="27436"/>
    <cellStyle name="Normal 81 2 2 4 5" xfId="14695"/>
    <cellStyle name="Normal 81 2 2 4 5 2" xfId="31073"/>
    <cellStyle name="Normal 81 2 2 4 6" xfId="5575"/>
    <cellStyle name="Normal 81 2 2 4 6 2" xfId="21984"/>
    <cellStyle name="Normal 81 2 2 4 7" xfId="18346"/>
    <cellStyle name="Normal 81 2 2 4 8" xfId="34713"/>
    <cellStyle name="Normal 81 2 2 5" xfId="2800"/>
    <cellStyle name="Normal 81 2 2 5 2" xfId="11957"/>
    <cellStyle name="Normal 81 2 2 5 2 2" xfId="28339"/>
    <cellStyle name="Normal 81 2 2 5 3" xfId="15598"/>
    <cellStyle name="Normal 81 2 2 5 3 2" xfId="31976"/>
    <cellStyle name="Normal 81 2 2 5 4" xfId="8318"/>
    <cellStyle name="Normal 81 2 2 5 4 2" xfId="24702"/>
    <cellStyle name="Normal 81 2 2 5 5" xfId="19249"/>
    <cellStyle name="Normal 81 2 2 6" xfId="6507"/>
    <cellStyle name="Normal 81 2 2 6 2" xfId="22891"/>
    <cellStyle name="Normal 81 2 2 7" xfId="10146"/>
    <cellStyle name="Normal 81 2 2 7 2" xfId="26528"/>
    <cellStyle name="Normal 81 2 2 8" xfId="13787"/>
    <cellStyle name="Normal 81 2 2 8 2" xfId="30165"/>
    <cellStyle name="Normal 81 2 2 9" xfId="4667"/>
    <cellStyle name="Normal 81 2 2 9 2" xfId="21076"/>
    <cellStyle name="Normal 81 2 3" xfId="1269"/>
    <cellStyle name="Normal 81 2 3 2" xfId="2183"/>
    <cellStyle name="Normal 81 2 3 2 2" xfId="4006"/>
    <cellStyle name="Normal 81 2 3 2 2 2" xfId="13161"/>
    <cellStyle name="Normal 81 2 3 2 2 2 2" xfId="29543"/>
    <cellStyle name="Normal 81 2 3 2 2 3" xfId="16802"/>
    <cellStyle name="Normal 81 2 3 2 2 3 2" xfId="33180"/>
    <cellStyle name="Normal 81 2 3 2 2 4" xfId="9522"/>
    <cellStyle name="Normal 81 2 3 2 2 4 2" xfId="25906"/>
    <cellStyle name="Normal 81 2 3 2 2 5" xfId="20453"/>
    <cellStyle name="Normal 81 2 3 2 3" xfId="7701"/>
    <cellStyle name="Normal 81 2 3 2 3 2" xfId="24085"/>
    <cellStyle name="Normal 81 2 3 2 4" xfId="11340"/>
    <cellStyle name="Normal 81 2 3 2 4 2" xfId="27722"/>
    <cellStyle name="Normal 81 2 3 2 5" xfId="14981"/>
    <cellStyle name="Normal 81 2 3 2 5 2" xfId="31359"/>
    <cellStyle name="Normal 81 2 3 2 6" xfId="5861"/>
    <cellStyle name="Normal 81 2 3 2 6 2" xfId="22270"/>
    <cellStyle name="Normal 81 2 3 2 7" xfId="18632"/>
    <cellStyle name="Normal 81 2 3 2 8" xfId="34999"/>
    <cellStyle name="Normal 81 2 3 3" xfId="3098"/>
    <cellStyle name="Normal 81 2 3 3 2" xfId="12253"/>
    <cellStyle name="Normal 81 2 3 3 2 2" xfId="28635"/>
    <cellStyle name="Normal 81 2 3 3 3" xfId="15894"/>
    <cellStyle name="Normal 81 2 3 3 3 2" xfId="32272"/>
    <cellStyle name="Normal 81 2 3 3 4" xfId="8614"/>
    <cellStyle name="Normal 81 2 3 3 4 2" xfId="24998"/>
    <cellStyle name="Normal 81 2 3 3 5" xfId="19545"/>
    <cellStyle name="Normal 81 2 3 4" xfId="6793"/>
    <cellStyle name="Normal 81 2 3 4 2" xfId="23177"/>
    <cellStyle name="Normal 81 2 3 5" xfId="10432"/>
    <cellStyle name="Normal 81 2 3 5 2" xfId="26814"/>
    <cellStyle name="Normal 81 2 3 6" xfId="14073"/>
    <cellStyle name="Normal 81 2 3 6 2" xfId="30451"/>
    <cellStyle name="Normal 81 2 3 7" xfId="4953"/>
    <cellStyle name="Normal 81 2 3 7 2" xfId="21362"/>
    <cellStyle name="Normal 81 2 3 8" xfId="17724"/>
    <cellStyle name="Normal 81 2 3 9" xfId="34091"/>
    <cellStyle name="Normal 81 2 4" xfId="1581"/>
    <cellStyle name="Normal 81 2 4 2" xfId="2495"/>
    <cellStyle name="Normal 81 2 4 2 2" xfId="4318"/>
    <cellStyle name="Normal 81 2 4 2 2 2" xfId="13473"/>
    <cellStyle name="Normal 81 2 4 2 2 2 2" xfId="29855"/>
    <cellStyle name="Normal 81 2 4 2 2 3" xfId="17114"/>
    <cellStyle name="Normal 81 2 4 2 2 3 2" xfId="33492"/>
    <cellStyle name="Normal 81 2 4 2 2 4" xfId="9834"/>
    <cellStyle name="Normal 81 2 4 2 2 4 2" xfId="26218"/>
    <cellStyle name="Normal 81 2 4 2 2 5" xfId="20765"/>
    <cellStyle name="Normal 81 2 4 2 3" xfId="8013"/>
    <cellStyle name="Normal 81 2 4 2 3 2" xfId="24397"/>
    <cellStyle name="Normal 81 2 4 2 4" xfId="11652"/>
    <cellStyle name="Normal 81 2 4 2 4 2" xfId="28034"/>
    <cellStyle name="Normal 81 2 4 2 5" xfId="15293"/>
    <cellStyle name="Normal 81 2 4 2 5 2" xfId="31671"/>
    <cellStyle name="Normal 81 2 4 2 6" xfId="6173"/>
    <cellStyle name="Normal 81 2 4 2 6 2" xfId="22582"/>
    <cellStyle name="Normal 81 2 4 2 7" xfId="18944"/>
    <cellStyle name="Normal 81 2 4 2 8" xfId="35311"/>
    <cellStyle name="Normal 81 2 4 3" xfId="3410"/>
    <cellStyle name="Normal 81 2 4 3 2" xfId="12565"/>
    <cellStyle name="Normal 81 2 4 3 2 2" xfId="28947"/>
    <cellStyle name="Normal 81 2 4 3 3" xfId="16206"/>
    <cellStyle name="Normal 81 2 4 3 3 2" xfId="32584"/>
    <cellStyle name="Normal 81 2 4 3 4" xfId="8926"/>
    <cellStyle name="Normal 81 2 4 3 4 2" xfId="25310"/>
    <cellStyle name="Normal 81 2 4 3 5" xfId="19857"/>
    <cellStyle name="Normal 81 2 4 4" xfId="7105"/>
    <cellStyle name="Normal 81 2 4 4 2" xfId="23489"/>
    <cellStyle name="Normal 81 2 4 5" xfId="10744"/>
    <cellStyle name="Normal 81 2 4 5 2" xfId="27126"/>
    <cellStyle name="Normal 81 2 4 6" xfId="14385"/>
    <cellStyle name="Normal 81 2 4 6 2" xfId="30763"/>
    <cellStyle name="Normal 81 2 4 7" xfId="5265"/>
    <cellStyle name="Normal 81 2 4 7 2" xfId="21674"/>
    <cellStyle name="Normal 81 2 4 8" xfId="18036"/>
    <cellStyle name="Normal 81 2 4 9" xfId="34403"/>
    <cellStyle name="Normal 81 2 5" xfId="1750"/>
    <cellStyle name="Normal 81 2 5 2" xfId="3573"/>
    <cellStyle name="Normal 81 2 5 2 2" xfId="12728"/>
    <cellStyle name="Normal 81 2 5 2 2 2" xfId="29110"/>
    <cellStyle name="Normal 81 2 5 2 3" xfId="16369"/>
    <cellStyle name="Normal 81 2 5 2 3 2" xfId="32747"/>
    <cellStyle name="Normal 81 2 5 2 4" xfId="9089"/>
    <cellStyle name="Normal 81 2 5 2 4 2" xfId="25473"/>
    <cellStyle name="Normal 81 2 5 2 5" xfId="20020"/>
    <cellStyle name="Normal 81 2 5 3" xfId="7268"/>
    <cellStyle name="Normal 81 2 5 3 2" xfId="23652"/>
    <cellStyle name="Normal 81 2 5 4" xfId="10907"/>
    <cellStyle name="Normal 81 2 5 4 2" xfId="27289"/>
    <cellStyle name="Normal 81 2 5 5" xfId="14548"/>
    <cellStyle name="Normal 81 2 5 5 2" xfId="30926"/>
    <cellStyle name="Normal 81 2 5 6" xfId="5428"/>
    <cellStyle name="Normal 81 2 5 6 2" xfId="21837"/>
    <cellStyle name="Normal 81 2 5 7" xfId="18199"/>
    <cellStyle name="Normal 81 2 5 8" xfId="34566"/>
    <cellStyle name="Normal 81 2 6" xfId="2799"/>
    <cellStyle name="Normal 81 2 6 2" xfId="11956"/>
    <cellStyle name="Normal 81 2 6 2 2" xfId="28338"/>
    <cellStyle name="Normal 81 2 6 3" xfId="15597"/>
    <cellStyle name="Normal 81 2 6 3 2" xfId="31975"/>
    <cellStyle name="Normal 81 2 6 4" xfId="8317"/>
    <cellStyle name="Normal 81 2 6 4 2" xfId="24701"/>
    <cellStyle name="Normal 81 2 6 5" xfId="19248"/>
    <cellStyle name="Normal 81 2 7" xfId="6360"/>
    <cellStyle name="Normal 81 2 7 2" xfId="22744"/>
    <cellStyle name="Normal 81 2 8" xfId="9999"/>
    <cellStyle name="Normal 81 2 8 2" xfId="26381"/>
    <cellStyle name="Normal 81 2 9" xfId="13640"/>
    <cellStyle name="Normal 81 2 9 2" xfId="30018"/>
    <cellStyle name="Normal 81 3" xfId="904"/>
    <cellStyle name="Normal 81 3 10" xfId="17363"/>
    <cellStyle name="Normal 81 3 11" xfId="33796"/>
    <cellStyle name="Normal 81 3 2" xfId="1271"/>
    <cellStyle name="Normal 81 3 2 2" xfId="2185"/>
    <cellStyle name="Normal 81 3 2 2 2" xfId="4008"/>
    <cellStyle name="Normal 81 3 2 2 2 2" xfId="13163"/>
    <cellStyle name="Normal 81 3 2 2 2 2 2" xfId="29545"/>
    <cellStyle name="Normal 81 3 2 2 2 3" xfId="16804"/>
    <cellStyle name="Normal 81 3 2 2 2 3 2" xfId="33182"/>
    <cellStyle name="Normal 81 3 2 2 2 4" xfId="9524"/>
    <cellStyle name="Normal 81 3 2 2 2 4 2" xfId="25908"/>
    <cellStyle name="Normal 81 3 2 2 2 5" xfId="20455"/>
    <cellStyle name="Normal 81 3 2 2 3" xfId="7703"/>
    <cellStyle name="Normal 81 3 2 2 3 2" xfId="24087"/>
    <cellStyle name="Normal 81 3 2 2 4" xfId="11342"/>
    <cellStyle name="Normal 81 3 2 2 4 2" xfId="27724"/>
    <cellStyle name="Normal 81 3 2 2 5" xfId="14983"/>
    <cellStyle name="Normal 81 3 2 2 5 2" xfId="31361"/>
    <cellStyle name="Normal 81 3 2 2 6" xfId="5863"/>
    <cellStyle name="Normal 81 3 2 2 6 2" xfId="22272"/>
    <cellStyle name="Normal 81 3 2 2 7" xfId="18634"/>
    <cellStyle name="Normal 81 3 2 2 8" xfId="35001"/>
    <cellStyle name="Normal 81 3 2 3" xfId="3100"/>
    <cellStyle name="Normal 81 3 2 3 2" xfId="12255"/>
    <cellStyle name="Normal 81 3 2 3 2 2" xfId="28637"/>
    <cellStyle name="Normal 81 3 2 3 3" xfId="15896"/>
    <cellStyle name="Normal 81 3 2 3 3 2" xfId="32274"/>
    <cellStyle name="Normal 81 3 2 3 4" xfId="8616"/>
    <cellStyle name="Normal 81 3 2 3 4 2" xfId="25000"/>
    <cellStyle name="Normal 81 3 2 3 5" xfId="19547"/>
    <cellStyle name="Normal 81 3 2 4" xfId="6795"/>
    <cellStyle name="Normal 81 3 2 4 2" xfId="23179"/>
    <cellStyle name="Normal 81 3 2 5" xfId="10434"/>
    <cellStyle name="Normal 81 3 2 5 2" xfId="26816"/>
    <cellStyle name="Normal 81 3 2 6" xfId="14075"/>
    <cellStyle name="Normal 81 3 2 6 2" xfId="30453"/>
    <cellStyle name="Normal 81 3 2 7" xfId="4955"/>
    <cellStyle name="Normal 81 3 2 7 2" xfId="21364"/>
    <cellStyle name="Normal 81 3 2 8" xfId="17726"/>
    <cellStyle name="Normal 81 3 2 9" xfId="34093"/>
    <cellStyle name="Normal 81 3 3" xfId="1583"/>
    <cellStyle name="Normal 81 3 3 2" xfId="2497"/>
    <cellStyle name="Normal 81 3 3 2 2" xfId="4320"/>
    <cellStyle name="Normal 81 3 3 2 2 2" xfId="13475"/>
    <cellStyle name="Normal 81 3 3 2 2 2 2" xfId="29857"/>
    <cellStyle name="Normal 81 3 3 2 2 3" xfId="17116"/>
    <cellStyle name="Normal 81 3 3 2 2 3 2" xfId="33494"/>
    <cellStyle name="Normal 81 3 3 2 2 4" xfId="9836"/>
    <cellStyle name="Normal 81 3 3 2 2 4 2" xfId="26220"/>
    <cellStyle name="Normal 81 3 3 2 2 5" xfId="20767"/>
    <cellStyle name="Normal 81 3 3 2 3" xfId="8015"/>
    <cellStyle name="Normal 81 3 3 2 3 2" xfId="24399"/>
    <cellStyle name="Normal 81 3 3 2 4" xfId="11654"/>
    <cellStyle name="Normal 81 3 3 2 4 2" xfId="28036"/>
    <cellStyle name="Normal 81 3 3 2 5" xfId="15295"/>
    <cellStyle name="Normal 81 3 3 2 5 2" xfId="31673"/>
    <cellStyle name="Normal 81 3 3 2 6" xfId="6175"/>
    <cellStyle name="Normal 81 3 3 2 6 2" xfId="22584"/>
    <cellStyle name="Normal 81 3 3 2 7" xfId="18946"/>
    <cellStyle name="Normal 81 3 3 2 8" xfId="35313"/>
    <cellStyle name="Normal 81 3 3 3" xfId="3412"/>
    <cellStyle name="Normal 81 3 3 3 2" xfId="12567"/>
    <cellStyle name="Normal 81 3 3 3 2 2" xfId="28949"/>
    <cellStyle name="Normal 81 3 3 3 3" xfId="16208"/>
    <cellStyle name="Normal 81 3 3 3 3 2" xfId="32586"/>
    <cellStyle name="Normal 81 3 3 3 4" xfId="8928"/>
    <cellStyle name="Normal 81 3 3 3 4 2" xfId="25312"/>
    <cellStyle name="Normal 81 3 3 3 5" xfId="19859"/>
    <cellStyle name="Normal 81 3 3 4" xfId="7107"/>
    <cellStyle name="Normal 81 3 3 4 2" xfId="23491"/>
    <cellStyle name="Normal 81 3 3 5" xfId="10746"/>
    <cellStyle name="Normal 81 3 3 5 2" xfId="27128"/>
    <cellStyle name="Normal 81 3 3 6" xfId="14387"/>
    <cellStyle name="Normal 81 3 3 6 2" xfId="30765"/>
    <cellStyle name="Normal 81 3 3 7" xfId="5267"/>
    <cellStyle name="Normal 81 3 3 7 2" xfId="21676"/>
    <cellStyle name="Normal 81 3 3 8" xfId="18038"/>
    <cellStyle name="Normal 81 3 3 9" xfId="34405"/>
    <cellStyle name="Normal 81 3 4" xfId="1822"/>
    <cellStyle name="Normal 81 3 4 2" xfId="3645"/>
    <cellStyle name="Normal 81 3 4 2 2" xfId="12800"/>
    <cellStyle name="Normal 81 3 4 2 2 2" xfId="29182"/>
    <cellStyle name="Normal 81 3 4 2 3" xfId="16441"/>
    <cellStyle name="Normal 81 3 4 2 3 2" xfId="32819"/>
    <cellStyle name="Normal 81 3 4 2 4" xfId="9161"/>
    <cellStyle name="Normal 81 3 4 2 4 2" xfId="25545"/>
    <cellStyle name="Normal 81 3 4 2 5" xfId="20092"/>
    <cellStyle name="Normal 81 3 4 3" xfId="7340"/>
    <cellStyle name="Normal 81 3 4 3 2" xfId="23724"/>
    <cellStyle name="Normal 81 3 4 4" xfId="10979"/>
    <cellStyle name="Normal 81 3 4 4 2" xfId="27361"/>
    <cellStyle name="Normal 81 3 4 5" xfId="14620"/>
    <cellStyle name="Normal 81 3 4 5 2" xfId="30998"/>
    <cellStyle name="Normal 81 3 4 6" xfId="5500"/>
    <cellStyle name="Normal 81 3 4 6 2" xfId="21909"/>
    <cellStyle name="Normal 81 3 4 7" xfId="18271"/>
    <cellStyle name="Normal 81 3 4 8" xfId="34638"/>
    <cellStyle name="Normal 81 3 5" xfId="2801"/>
    <cellStyle name="Normal 81 3 5 2" xfId="11958"/>
    <cellStyle name="Normal 81 3 5 2 2" xfId="28340"/>
    <cellStyle name="Normal 81 3 5 3" xfId="15599"/>
    <cellStyle name="Normal 81 3 5 3 2" xfId="31977"/>
    <cellStyle name="Normal 81 3 5 4" xfId="8319"/>
    <cellStyle name="Normal 81 3 5 4 2" xfId="24703"/>
    <cellStyle name="Normal 81 3 5 5" xfId="19250"/>
    <cellStyle name="Normal 81 3 6" xfId="6432"/>
    <cellStyle name="Normal 81 3 6 2" xfId="22816"/>
    <cellStyle name="Normal 81 3 7" xfId="10071"/>
    <cellStyle name="Normal 81 3 7 2" xfId="26453"/>
    <cellStyle name="Normal 81 3 8" xfId="13712"/>
    <cellStyle name="Normal 81 3 8 2" xfId="30090"/>
    <cellStyle name="Normal 81 3 9" xfId="4592"/>
    <cellStyle name="Normal 81 3 9 2" xfId="21001"/>
    <cellStyle name="Normal 81 4" xfId="1268"/>
    <cellStyle name="Normal 81 4 2" xfId="2182"/>
    <cellStyle name="Normal 81 4 2 2" xfId="4005"/>
    <cellStyle name="Normal 81 4 2 2 2" xfId="13160"/>
    <cellStyle name="Normal 81 4 2 2 2 2" xfId="29542"/>
    <cellStyle name="Normal 81 4 2 2 3" xfId="16801"/>
    <cellStyle name="Normal 81 4 2 2 3 2" xfId="33179"/>
    <cellStyle name="Normal 81 4 2 2 4" xfId="9521"/>
    <cellStyle name="Normal 81 4 2 2 4 2" xfId="25905"/>
    <cellStyle name="Normal 81 4 2 2 5" xfId="20452"/>
    <cellStyle name="Normal 81 4 2 3" xfId="7700"/>
    <cellStyle name="Normal 81 4 2 3 2" xfId="24084"/>
    <cellStyle name="Normal 81 4 2 4" xfId="11339"/>
    <cellStyle name="Normal 81 4 2 4 2" xfId="27721"/>
    <cellStyle name="Normal 81 4 2 5" xfId="14980"/>
    <cellStyle name="Normal 81 4 2 5 2" xfId="31358"/>
    <cellStyle name="Normal 81 4 2 6" xfId="5860"/>
    <cellStyle name="Normal 81 4 2 6 2" xfId="22269"/>
    <cellStyle name="Normal 81 4 2 7" xfId="18631"/>
    <cellStyle name="Normal 81 4 2 8" xfId="34998"/>
    <cellStyle name="Normal 81 4 3" xfId="3097"/>
    <cellStyle name="Normal 81 4 3 2" xfId="12252"/>
    <cellStyle name="Normal 81 4 3 2 2" xfId="28634"/>
    <cellStyle name="Normal 81 4 3 3" xfId="15893"/>
    <cellStyle name="Normal 81 4 3 3 2" xfId="32271"/>
    <cellStyle name="Normal 81 4 3 4" xfId="8613"/>
    <cellStyle name="Normal 81 4 3 4 2" xfId="24997"/>
    <cellStyle name="Normal 81 4 3 5" xfId="19544"/>
    <cellStyle name="Normal 81 4 4" xfId="6792"/>
    <cellStyle name="Normal 81 4 4 2" xfId="23176"/>
    <cellStyle name="Normal 81 4 5" xfId="10431"/>
    <cellStyle name="Normal 81 4 5 2" xfId="26813"/>
    <cellStyle name="Normal 81 4 6" xfId="14072"/>
    <cellStyle name="Normal 81 4 6 2" xfId="30450"/>
    <cellStyle name="Normal 81 4 7" xfId="4952"/>
    <cellStyle name="Normal 81 4 7 2" xfId="21361"/>
    <cellStyle name="Normal 81 4 8" xfId="17723"/>
    <cellStyle name="Normal 81 4 9" xfId="34090"/>
    <cellStyle name="Normal 81 5" xfId="1580"/>
    <cellStyle name="Normal 81 5 2" xfId="2494"/>
    <cellStyle name="Normal 81 5 2 2" xfId="4317"/>
    <cellStyle name="Normal 81 5 2 2 2" xfId="13472"/>
    <cellStyle name="Normal 81 5 2 2 2 2" xfId="29854"/>
    <cellStyle name="Normal 81 5 2 2 3" xfId="17113"/>
    <cellStyle name="Normal 81 5 2 2 3 2" xfId="33491"/>
    <cellStyle name="Normal 81 5 2 2 4" xfId="9833"/>
    <cellStyle name="Normal 81 5 2 2 4 2" xfId="26217"/>
    <cellStyle name="Normal 81 5 2 2 5" xfId="20764"/>
    <cellStyle name="Normal 81 5 2 3" xfId="8012"/>
    <cellStyle name="Normal 81 5 2 3 2" xfId="24396"/>
    <cellStyle name="Normal 81 5 2 4" xfId="11651"/>
    <cellStyle name="Normal 81 5 2 4 2" xfId="28033"/>
    <cellStyle name="Normal 81 5 2 5" xfId="15292"/>
    <cellStyle name="Normal 81 5 2 5 2" xfId="31670"/>
    <cellStyle name="Normal 81 5 2 6" xfId="6172"/>
    <cellStyle name="Normal 81 5 2 6 2" xfId="22581"/>
    <cellStyle name="Normal 81 5 2 7" xfId="18943"/>
    <cellStyle name="Normal 81 5 2 8" xfId="35310"/>
    <cellStyle name="Normal 81 5 3" xfId="3409"/>
    <cellStyle name="Normal 81 5 3 2" xfId="12564"/>
    <cellStyle name="Normal 81 5 3 2 2" xfId="28946"/>
    <cellStyle name="Normal 81 5 3 3" xfId="16205"/>
    <cellStyle name="Normal 81 5 3 3 2" xfId="32583"/>
    <cellStyle name="Normal 81 5 3 4" xfId="8925"/>
    <cellStyle name="Normal 81 5 3 4 2" xfId="25309"/>
    <cellStyle name="Normal 81 5 3 5" xfId="19856"/>
    <cellStyle name="Normal 81 5 4" xfId="7104"/>
    <cellStyle name="Normal 81 5 4 2" xfId="23488"/>
    <cellStyle name="Normal 81 5 5" xfId="10743"/>
    <cellStyle name="Normal 81 5 5 2" xfId="27125"/>
    <cellStyle name="Normal 81 5 6" xfId="14384"/>
    <cellStyle name="Normal 81 5 6 2" xfId="30762"/>
    <cellStyle name="Normal 81 5 7" xfId="5264"/>
    <cellStyle name="Normal 81 5 7 2" xfId="21673"/>
    <cellStyle name="Normal 81 5 8" xfId="18035"/>
    <cellStyle name="Normal 81 5 9" xfId="34402"/>
    <cellStyle name="Normal 81 6" xfId="1675"/>
    <cellStyle name="Normal 81 6 2" xfId="3499"/>
    <cellStyle name="Normal 81 6 2 2" xfId="12654"/>
    <cellStyle name="Normal 81 6 2 2 2" xfId="29036"/>
    <cellStyle name="Normal 81 6 2 3" xfId="16295"/>
    <cellStyle name="Normal 81 6 2 3 2" xfId="32673"/>
    <cellStyle name="Normal 81 6 2 4" xfId="9015"/>
    <cellStyle name="Normal 81 6 2 4 2" xfId="25399"/>
    <cellStyle name="Normal 81 6 2 5" xfId="19946"/>
    <cellStyle name="Normal 81 6 3" xfId="7194"/>
    <cellStyle name="Normal 81 6 3 2" xfId="23578"/>
    <cellStyle name="Normal 81 6 4" xfId="10833"/>
    <cellStyle name="Normal 81 6 4 2" xfId="27215"/>
    <cellStyle name="Normal 81 6 5" xfId="14474"/>
    <cellStyle name="Normal 81 6 5 2" xfId="30852"/>
    <cellStyle name="Normal 81 6 6" xfId="5354"/>
    <cellStyle name="Normal 81 6 6 2" xfId="21763"/>
    <cellStyle name="Normal 81 6 7" xfId="18125"/>
    <cellStyle name="Normal 81 6 8" xfId="34492"/>
    <cellStyle name="Normal 81 7" xfId="2798"/>
    <cellStyle name="Normal 81 7 2" xfId="11955"/>
    <cellStyle name="Normal 81 7 2 2" xfId="28337"/>
    <cellStyle name="Normal 81 7 3" xfId="15596"/>
    <cellStyle name="Normal 81 7 3 2" xfId="31974"/>
    <cellStyle name="Normal 81 7 4" xfId="8316"/>
    <cellStyle name="Normal 81 7 4 2" xfId="24700"/>
    <cellStyle name="Normal 81 7 5" xfId="19247"/>
    <cellStyle name="Normal 81 8" xfId="6286"/>
    <cellStyle name="Normal 81 8 2" xfId="22670"/>
    <cellStyle name="Normal 81 9" xfId="9925"/>
    <cellStyle name="Normal 81 9 2" xfId="26307"/>
    <cellStyle name="Normal 82" xfId="561"/>
    <cellStyle name="Normal 82 2" xfId="822"/>
    <cellStyle name="Normal 83" xfId="562"/>
    <cellStyle name="Normal 83 10" xfId="13565"/>
    <cellStyle name="Normal 83 10 2" xfId="29945"/>
    <cellStyle name="Normal 83 11" xfId="4444"/>
    <cellStyle name="Normal 83 11 2" xfId="20856"/>
    <cellStyle name="Normal 83 12" xfId="17215"/>
    <cellStyle name="Normal 83 13" xfId="33797"/>
    <cellStyle name="Normal 83 2" xfId="823"/>
    <cellStyle name="Normal 83 2 10" xfId="4521"/>
    <cellStyle name="Normal 83 2 10 2" xfId="20930"/>
    <cellStyle name="Normal 83 2 11" xfId="17292"/>
    <cellStyle name="Normal 83 2 12" xfId="33798"/>
    <cellStyle name="Normal 83 2 2" xfId="981"/>
    <cellStyle name="Normal 83 2 2 10" xfId="17439"/>
    <cellStyle name="Normal 83 2 2 11" xfId="33799"/>
    <cellStyle name="Normal 83 2 2 2" xfId="1274"/>
    <cellStyle name="Normal 83 2 2 2 2" xfId="2188"/>
    <cellStyle name="Normal 83 2 2 2 2 2" xfId="4011"/>
    <cellStyle name="Normal 83 2 2 2 2 2 2" xfId="13166"/>
    <cellStyle name="Normal 83 2 2 2 2 2 2 2" xfId="29548"/>
    <cellStyle name="Normal 83 2 2 2 2 2 3" xfId="16807"/>
    <cellStyle name="Normal 83 2 2 2 2 2 3 2" xfId="33185"/>
    <cellStyle name="Normal 83 2 2 2 2 2 4" xfId="9527"/>
    <cellStyle name="Normal 83 2 2 2 2 2 4 2" xfId="25911"/>
    <cellStyle name="Normal 83 2 2 2 2 2 5" xfId="20458"/>
    <cellStyle name="Normal 83 2 2 2 2 3" xfId="7706"/>
    <cellStyle name="Normal 83 2 2 2 2 3 2" xfId="24090"/>
    <cellStyle name="Normal 83 2 2 2 2 4" xfId="11345"/>
    <cellStyle name="Normal 83 2 2 2 2 4 2" xfId="27727"/>
    <cellStyle name="Normal 83 2 2 2 2 5" xfId="14986"/>
    <cellStyle name="Normal 83 2 2 2 2 5 2" xfId="31364"/>
    <cellStyle name="Normal 83 2 2 2 2 6" xfId="5866"/>
    <cellStyle name="Normal 83 2 2 2 2 6 2" xfId="22275"/>
    <cellStyle name="Normal 83 2 2 2 2 7" xfId="18637"/>
    <cellStyle name="Normal 83 2 2 2 2 8" xfId="35004"/>
    <cellStyle name="Normal 83 2 2 2 3" xfId="3103"/>
    <cellStyle name="Normal 83 2 2 2 3 2" xfId="12258"/>
    <cellStyle name="Normal 83 2 2 2 3 2 2" xfId="28640"/>
    <cellStyle name="Normal 83 2 2 2 3 3" xfId="15899"/>
    <cellStyle name="Normal 83 2 2 2 3 3 2" xfId="32277"/>
    <cellStyle name="Normal 83 2 2 2 3 4" xfId="8619"/>
    <cellStyle name="Normal 83 2 2 2 3 4 2" xfId="25003"/>
    <cellStyle name="Normal 83 2 2 2 3 5" xfId="19550"/>
    <cellStyle name="Normal 83 2 2 2 4" xfId="6798"/>
    <cellStyle name="Normal 83 2 2 2 4 2" xfId="23182"/>
    <cellStyle name="Normal 83 2 2 2 5" xfId="10437"/>
    <cellStyle name="Normal 83 2 2 2 5 2" xfId="26819"/>
    <cellStyle name="Normal 83 2 2 2 6" xfId="14078"/>
    <cellStyle name="Normal 83 2 2 2 6 2" xfId="30456"/>
    <cellStyle name="Normal 83 2 2 2 7" xfId="4958"/>
    <cellStyle name="Normal 83 2 2 2 7 2" xfId="21367"/>
    <cellStyle name="Normal 83 2 2 2 8" xfId="17729"/>
    <cellStyle name="Normal 83 2 2 2 9" xfId="34096"/>
    <cellStyle name="Normal 83 2 2 3" xfId="1586"/>
    <cellStyle name="Normal 83 2 2 3 2" xfId="2500"/>
    <cellStyle name="Normal 83 2 2 3 2 2" xfId="4323"/>
    <cellStyle name="Normal 83 2 2 3 2 2 2" xfId="13478"/>
    <cellStyle name="Normal 83 2 2 3 2 2 2 2" xfId="29860"/>
    <cellStyle name="Normal 83 2 2 3 2 2 3" xfId="17119"/>
    <cellStyle name="Normal 83 2 2 3 2 2 3 2" xfId="33497"/>
    <cellStyle name="Normal 83 2 2 3 2 2 4" xfId="9839"/>
    <cellStyle name="Normal 83 2 2 3 2 2 4 2" xfId="26223"/>
    <cellStyle name="Normal 83 2 2 3 2 2 5" xfId="20770"/>
    <cellStyle name="Normal 83 2 2 3 2 3" xfId="8018"/>
    <cellStyle name="Normal 83 2 2 3 2 3 2" xfId="24402"/>
    <cellStyle name="Normal 83 2 2 3 2 4" xfId="11657"/>
    <cellStyle name="Normal 83 2 2 3 2 4 2" xfId="28039"/>
    <cellStyle name="Normal 83 2 2 3 2 5" xfId="15298"/>
    <cellStyle name="Normal 83 2 2 3 2 5 2" xfId="31676"/>
    <cellStyle name="Normal 83 2 2 3 2 6" xfId="6178"/>
    <cellStyle name="Normal 83 2 2 3 2 6 2" xfId="22587"/>
    <cellStyle name="Normal 83 2 2 3 2 7" xfId="18949"/>
    <cellStyle name="Normal 83 2 2 3 2 8" xfId="35316"/>
    <cellStyle name="Normal 83 2 2 3 3" xfId="3415"/>
    <cellStyle name="Normal 83 2 2 3 3 2" xfId="12570"/>
    <cellStyle name="Normal 83 2 2 3 3 2 2" xfId="28952"/>
    <cellStyle name="Normal 83 2 2 3 3 3" xfId="16211"/>
    <cellStyle name="Normal 83 2 2 3 3 3 2" xfId="32589"/>
    <cellStyle name="Normal 83 2 2 3 3 4" xfId="8931"/>
    <cellStyle name="Normal 83 2 2 3 3 4 2" xfId="25315"/>
    <cellStyle name="Normal 83 2 2 3 3 5" xfId="19862"/>
    <cellStyle name="Normal 83 2 2 3 4" xfId="7110"/>
    <cellStyle name="Normal 83 2 2 3 4 2" xfId="23494"/>
    <cellStyle name="Normal 83 2 2 3 5" xfId="10749"/>
    <cellStyle name="Normal 83 2 2 3 5 2" xfId="27131"/>
    <cellStyle name="Normal 83 2 2 3 6" xfId="14390"/>
    <cellStyle name="Normal 83 2 2 3 6 2" xfId="30768"/>
    <cellStyle name="Normal 83 2 2 3 7" xfId="5270"/>
    <cellStyle name="Normal 83 2 2 3 7 2" xfId="21679"/>
    <cellStyle name="Normal 83 2 2 3 8" xfId="18041"/>
    <cellStyle name="Normal 83 2 2 3 9" xfId="34408"/>
    <cellStyle name="Normal 83 2 2 4" xfId="1898"/>
    <cellStyle name="Normal 83 2 2 4 2" xfId="3721"/>
    <cellStyle name="Normal 83 2 2 4 2 2" xfId="12876"/>
    <cellStyle name="Normal 83 2 2 4 2 2 2" xfId="29258"/>
    <cellStyle name="Normal 83 2 2 4 2 3" xfId="16517"/>
    <cellStyle name="Normal 83 2 2 4 2 3 2" xfId="32895"/>
    <cellStyle name="Normal 83 2 2 4 2 4" xfId="9237"/>
    <cellStyle name="Normal 83 2 2 4 2 4 2" xfId="25621"/>
    <cellStyle name="Normal 83 2 2 4 2 5" xfId="20168"/>
    <cellStyle name="Normal 83 2 2 4 3" xfId="7416"/>
    <cellStyle name="Normal 83 2 2 4 3 2" xfId="23800"/>
    <cellStyle name="Normal 83 2 2 4 4" xfId="11055"/>
    <cellStyle name="Normal 83 2 2 4 4 2" xfId="27437"/>
    <cellStyle name="Normal 83 2 2 4 5" xfId="14696"/>
    <cellStyle name="Normal 83 2 2 4 5 2" xfId="31074"/>
    <cellStyle name="Normal 83 2 2 4 6" xfId="5576"/>
    <cellStyle name="Normal 83 2 2 4 6 2" xfId="21985"/>
    <cellStyle name="Normal 83 2 2 4 7" xfId="18347"/>
    <cellStyle name="Normal 83 2 2 4 8" xfId="34714"/>
    <cellStyle name="Normal 83 2 2 5" xfId="2804"/>
    <cellStyle name="Normal 83 2 2 5 2" xfId="11961"/>
    <cellStyle name="Normal 83 2 2 5 2 2" xfId="28343"/>
    <cellStyle name="Normal 83 2 2 5 3" xfId="15602"/>
    <cellStyle name="Normal 83 2 2 5 3 2" xfId="31980"/>
    <cellStyle name="Normal 83 2 2 5 4" xfId="8322"/>
    <cellStyle name="Normal 83 2 2 5 4 2" xfId="24706"/>
    <cellStyle name="Normal 83 2 2 5 5" xfId="19253"/>
    <cellStyle name="Normal 83 2 2 6" xfId="6508"/>
    <cellStyle name="Normal 83 2 2 6 2" xfId="22892"/>
    <cellStyle name="Normal 83 2 2 7" xfId="10147"/>
    <cellStyle name="Normal 83 2 2 7 2" xfId="26529"/>
    <cellStyle name="Normal 83 2 2 8" xfId="13788"/>
    <cellStyle name="Normal 83 2 2 8 2" xfId="30166"/>
    <cellStyle name="Normal 83 2 2 9" xfId="4668"/>
    <cellStyle name="Normal 83 2 2 9 2" xfId="21077"/>
    <cellStyle name="Normal 83 2 3" xfId="1273"/>
    <cellStyle name="Normal 83 2 3 2" xfId="2187"/>
    <cellStyle name="Normal 83 2 3 2 2" xfId="4010"/>
    <cellStyle name="Normal 83 2 3 2 2 2" xfId="13165"/>
    <cellStyle name="Normal 83 2 3 2 2 2 2" xfId="29547"/>
    <cellStyle name="Normal 83 2 3 2 2 3" xfId="16806"/>
    <cellStyle name="Normal 83 2 3 2 2 3 2" xfId="33184"/>
    <cellStyle name="Normal 83 2 3 2 2 4" xfId="9526"/>
    <cellStyle name="Normal 83 2 3 2 2 4 2" xfId="25910"/>
    <cellStyle name="Normal 83 2 3 2 2 5" xfId="20457"/>
    <cellStyle name="Normal 83 2 3 2 3" xfId="7705"/>
    <cellStyle name="Normal 83 2 3 2 3 2" xfId="24089"/>
    <cellStyle name="Normal 83 2 3 2 4" xfId="11344"/>
    <cellStyle name="Normal 83 2 3 2 4 2" xfId="27726"/>
    <cellStyle name="Normal 83 2 3 2 5" xfId="14985"/>
    <cellStyle name="Normal 83 2 3 2 5 2" xfId="31363"/>
    <cellStyle name="Normal 83 2 3 2 6" xfId="5865"/>
    <cellStyle name="Normal 83 2 3 2 6 2" xfId="22274"/>
    <cellStyle name="Normal 83 2 3 2 7" xfId="18636"/>
    <cellStyle name="Normal 83 2 3 2 8" xfId="35003"/>
    <cellStyle name="Normal 83 2 3 3" xfId="3102"/>
    <cellStyle name="Normal 83 2 3 3 2" xfId="12257"/>
    <cellStyle name="Normal 83 2 3 3 2 2" xfId="28639"/>
    <cellStyle name="Normal 83 2 3 3 3" xfId="15898"/>
    <cellStyle name="Normal 83 2 3 3 3 2" xfId="32276"/>
    <cellStyle name="Normal 83 2 3 3 4" xfId="8618"/>
    <cellStyle name="Normal 83 2 3 3 4 2" xfId="25002"/>
    <cellStyle name="Normal 83 2 3 3 5" xfId="19549"/>
    <cellStyle name="Normal 83 2 3 4" xfId="6797"/>
    <cellStyle name="Normal 83 2 3 4 2" xfId="23181"/>
    <cellStyle name="Normal 83 2 3 5" xfId="10436"/>
    <cellStyle name="Normal 83 2 3 5 2" xfId="26818"/>
    <cellStyle name="Normal 83 2 3 6" xfId="14077"/>
    <cellStyle name="Normal 83 2 3 6 2" xfId="30455"/>
    <cellStyle name="Normal 83 2 3 7" xfId="4957"/>
    <cellStyle name="Normal 83 2 3 7 2" xfId="21366"/>
    <cellStyle name="Normal 83 2 3 8" xfId="17728"/>
    <cellStyle name="Normal 83 2 3 9" xfId="34095"/>
    <cellStyle name="Normal 83 2 4" xfId="1585"/>
    <cellStyle name="Normal 83 2 4 2" xfId="2499"/>
    <cellStyle name="Normal 83 2 4 2 2" xfId="4322"/>
    <cellStyle name="Normal 83 2 4 2 2 2" xfId="13477"/>
    <cellStyle name="Normal 83 2 4 2 2 2 2" xfId="29859"/>
    <cellStyle name="Normal 83 2 4 2 2 3" xfId="17118"/>
    <cellStyle name="Normal 83 2 4 2 2 3 2" xfId="33496"/>
    <cellStyle name="Normal 83 2 4 2 2 4" xfId="9838"/>
    <cellStyle name="Normal 83 2 4 2 2 4 2" xfId="26222"/>
    <cellStyle name="Normal 83 2 4 2 2 5" xfId="20769"/>
    <cellStyle name="Normal 83 2 4 2 3" xfId="8017"/>
    <cellStyle name="Normal 83 2 4 2 3 2" xfId="24401"/>
    <cellStyle name="Normal 83 2 4 2 4" xfId="11656"/>
    <cellStyle name="Normal 83 2 4 2 4 2" xfId="28038"/>
    <cellStyle name="Normal 83 2 4 2 5" xfId="15297"/>
    <cellStyle name="Normal 83 2 4 2 5 2" xfId="31675"/>
    <cellStyle name="Normal 83 2 4 2 6" xfId="6177"/>
    <cellStyle name="Normal 83 2 4 2 6 2" xfId="22586"/>
    <cellStyle name="Normal 83 2 4 2 7" xfId="18948"/>
    <cellStyle name="Normal 83 2 4 2 8" xfId="35315"/>
    <cellStyle name="Normal 83 2 4 3" xfId="3414"/>
    <cellStyle name="Normal 83 2 4 3 2" xfId="12569"/>
    <cellStyle name="Normal 83 2 4 3 2 2" xfId="28951"/>
    <cellStyle name="Normal 83 2 4 3 3" xfId="16210"/>
    <cellStyle name="Normal 83 2 4 3 3 2" xfId="32588"/>
    <cellStyle name="Normal 83 2 4 3 4" xfId="8930"/>
    <cellStyle name="Normal 83 2 4 3 4 2" xfId="25314"/>
    <cellStyle name="Normal 83 2 4 3 5" xfId="19861"/>
    <cellStyle name="Normal 83 2 4 4" xfId="7109"/>
    <cellStyle name="Normal 83 2 4 4 2" xfId="23493"/>
    <cellStyle name="Normal 83 2 4 5" xfId="10748"/>
    <cellStyle name="Normal 83 2 4 5 2" xfId="27130"/>
    <cellStyle name="Normal 83 2 4 6" xfId="14389"/>
    <cellStyle name="Normal 83 2 4 6 2" xfId="30767"/>
    <cellStyle name="Normal 83 2 4 7" xfId="5269"/>
    <cellStyle name="Normal 83 2 4 7 2" xfId="21678"/>
    <cellStyle name="Normal 83 2 4 8" xfId="18040"/>
    <cellStyle name="Normal 83 2 4 9" xfId="34407"/>
    <cellStyle name="Normal 83 2 5" xfId="1751"/>
    <cellStyle name="Normal 83 2 5 2" xfId="3574"/>
    <cellStyle name="Normal 83 2 5 2 2" xfId="12729"/>
    <cellStyle name="Normal 83 2 5 2 2 2" xfId="29111"/>
    <cellStyle name="Normal 83 2 5 2 3" xfId="16370"/>
    <cellStyle name="Normal 83 2 5 2 3 2" xfId="32748"/>
    <cellStyle name="Normal 83 2 5 2 4" xfId="9090"/>
    <cellStyle name="Normal 83 2 5 2 4 2" xfId="25474"/>
    <cellStyle name="Normal 83 2 5 2 5" xfId="20021"/>
    <cellStyle name="Normal 83 2 5 3" xfId="7269"/>
    <cellStyle name="Normal 83 2 5 3 2" xfId="23653"/>
    <cellStyle name="Normal 83 2 5 4" xfId="10908"/>
    <cellStyle name="Normal 83 2 5 4 2" xfId="27290"/>
    <cellStyle name="Normal 83 2 5 5" xfId="14549"/>
    <cellStyle name="Normal 83 2 5 5 2" xfId="30927"/>
    <cellStyle name="Normal 83 2 5 6" xfId="5429"/>
    <cellStyle name="Normal 83 2 5 6 2" xfId="21838"/>
    <cellStyle name="Normal 83 2 5 7" xfId="18200"/>
    <cellStyle name="Normal 83 2 5 8" xfId="34567"/>
    <cellStyle name="Normal 83 2 6" xfId="2803"/>
    <cellStyle name="Normal 83 2 6 2" xfId="11960"/>
    <cellStyle name="Normal 83 2 6 2 2" xfId="28342"/>
    <cellStyle name="Normal 83 2 6 3" xfId="15601"/>
    <cellStyle name="Normal 83 2 6 3 2" xfId="31979"/>
    <cellStyle name="Normal 83 2 6 4" xfId="8321"/>
    <cellStyle name="Normal 83 2 6 4 2" xfId="24705"/>
    <cellStyle name="Normal 83 2 6 5" xfId="19252"/>
    <cellStyle name="Normal 83 2 7" xfId="6361"/>
    <cellStyle name="Normal 83 2 7 2" xfId="22745"/>
    <cellStyle name="Normal 83 2 8" xfId="10000"/>
    <cellStyle name="Normal 83 2 8 2" xfId="26382"/>
    <cellStyle name="Normal 83 2 9" xfId="13641"/>
    <cellStyle name="Normal 83 2 9 2" xfId="30019"/>
    <cellStyle name="Normal 83 3" xfId="905"/>
    <cellStyle name="Normal 83 3 10" xfId="17364"/>
    <cellStyle name="Normal 83 3 11" xfId="33800"/>
    <cellStyle name="Normal 83 3 2" xfId="1275"/>
    <cellStyle name="Normal 83 3 2 2" xfId="2189"/>
    <cellStyle name="Normal 83 3 2 2 2" xfId="4012"/>
    <cellStyle name="Normal 83 3 2 2 2 2" xfId="13167"/>
    <cellStyle name="Normal 83 3 2 2 2 2 2" xfId="29549"/>
    <cellStyle name="Normal 83 3 2 2 2 3" xfId="16808"/>
    <cellStyle name="Normal 83 3 2 2 2 3 2" xfId="33186"/>
    <cellStyle name="Normal 83 3 2 2 2 4" xfId="9528"/>
    <cellStyle name="Normal 83 3 2 2 2 4 2" xfId="25912"/>
    <cellStyle name="Normal 83 3 2 2 2 5" xfId="20459"/>
    <cellStyle name="Normal 83 3 2 2 3" xfId="7707"/>
    <cellStyle name="Normal 83 3 2 2 3 2" xfId="24091"/>
    <cellStyle name="Normal 83 3 2 2 4" xfId="11346"/>
    <cellStyle name="Normal 83 3 2 2 4 2" xfId="27728"/>
    <cellStyle name="Normal 83 3 2 2 5" xfId="14987"/>
    <cellStyle name="Normal 83 3 2 2 5 2" xfId="31365"/>
    <cellStyle name="Normal 83 3 2 2 6" xfId="5867"/>
    <cellStyle name="Normal 83 3 2 2 6 2" xfId="22276"/>
    <cellStyle name="Normal 83 3 2 2 7" xfId="18638"/>
    <cellStyle name="Normal 83 3 2 2 8" xfId="35005"/>
    <cellStyle name="Normal 83 3 2 3" xfId="3104"/>
    <cellStyle name="Normal 83 3 2 3 2" xfId="12259"/>
    <cellStyle name="Normal 83 3 2 3 2 2" xfId="28641"/>
    <cellStyle name="Normal 83 3 2 3 3" xfId="15900"/>
    <cellStyle name="Normal 83 3 2 3 3 2" xfId="32278"/>
    <cellStyle name="Normal 83 3 2 3 4" xfId="8620"/>
    <cellStyle name="Normal 83 3 2 3 4 2" xfId="25004"/>
    <cellStyle name="Normal 83 3 2 3 5" xfId="19551"/>
    <cellStyle name="Normal 83 3 2 4" xfId="6799"/>
    <cellStyle name="Normal 83 3 2 4 2" xfId="23183"/>
    <cellStyle name="Normal 83 3 2 5" xfId="10438"/>
    <cellStyle name="Normal 83 3 2 5 2" xfId="26820"/>
    <cellStyle name="Normal 83 3 2 6" xfId="14079"/>
    <cellStyle name="Normal 83 3 2 6 2" xfId="30457"/>
    <cellStyle name="Normal 83 3 2 7" xfId="4959"/>
    <cellStyle name="Normal 83 3 2 7 2" xfId="21368"/>
    <cellStyle name="Normal 83 3 2 8" xfId="17730"/>
    <cellStyle name="Normal 83 3 2 9" xfId="34097"/>
    <cellStyle name="Normal 83 3 3" xfId="1587"/>
    <cellStyle name="Normal 83 3 3 2" xfId="2501"/>
    <cellStyle name="Normal 83 3 3 2 2" xfId="4324"/>
    <cellStyle name="Normal 83 3 3 2 2 2" xfId="13479"/>
    <cellStyle name="Normal 83 3 3 2 2 2 2" xfId="29861"/>
    <cellStyle name="Normal 83 3 3 2 2 3" xfId="17120"/>
    <cellStyle name="Normal 83 3 3 2 2 3 2" xfId="33498"/>
    <cellStyle name="Normal 83 3 3 2 2 4" xfId="9840"/>
    <cellStyle name="Normal 83 3 3 2 2 4 2" xfId="26224"/>
    <cellStyle name="Normal 83 3 3 2 2 5" xfId="20771"/>
    <cellStyle name="Normal 83 3 3 2 3" xfId="8019"/>
    <cellStyle name="Normal 83 3 3 2 3 2" xfId="24403"/>
    <cellStyle name="Normal 83 3 3 2 4" xfId="11658"/>
    <cellStyle name="Normal 83 3 3 2 4 2" xfId="28040"/>
    <cellStyle name="Normal 83 3 3 2 5" xfId="15299"/>
    <cellStyle name="Normal 83 3 3 2 5 2" xfId="31677"/>
    <cellStyle name="Normal 83 3 3 2 6" xfId="6179"/>
    <cellStyle name="Normal 83 3 3 2 6 2" xfId="22588"/>
    <cellStyle name="Normal 83 3 3 2 7" xfId="18950"/>
    <cellStyle name="Normal 83 3 3 2 8" xfId="35317"/>
    <cellStyle name="Normal 83 3 3 3" xfId="3416"/>
    <cellStyle name="Normal 83 3 3 3 2" xfId="12571"/>
    <cellStyle name="Normal 83 3 3 3 2 2" xfId="28953"/>
    <cellStyle name="Normal 83 3 3 3 3" xfId="16212"/>
    <cellStyle name="Normal 83 3 3 3 3 2" xfId="32590"/>
    <cellStyle name="Normal 83 3 3 3 4" xfId="8932"/>
    <cellStyle name="Normal 83 3 3 3 4 2" xfId="25316"/>
    <cellStyle name="Normal 83 3 3 3 5" xfId="19863"/>
    <cellStyle name="Normal 83 3 3 4" xfId="7111"/>
    <cellStyle name="Normal 83 3 3 4 2" xfId="23495"/>
    <cellStyle name="Normal 83 3 3 5" xfId="10750"/>
    <cellStyle name="Normal 83 3 3 5 2" xfId="27132"/>
    <cellStyle name="Normal 83 3 3 6" xfId="14391"/>
    <cellStyle name="Normal 83 3 3 6 2" xfId="30769"/>
    <cellStyle name="Normal 83 3 3 7" xfId="5271"/>
    <cellStyle name="Normal 83 3 3 7 2" xfId="21680"/>
    <cellStyle name="Normal 83 3 3 8" xfId="18042"/>
    <cellStyle name="Normal 83 3 3 9" xfId="34409"/>
    <cellStyle name="Normal 83 3 4" xfId="1823"/>
    <cellStyle name="Normal 83 3 4 2" xfId="3646"/>
    <cellStyle name="Normal 83 3 4 2 2" xfId="12801"/>
    <cellStyle name="Normal 83 3 4 2 2 2" xfId="29183"/>
    <cellStyle name="Normal 83 3 4 2 3" xfId="16442"/>
    <cellStyle name="Normal 83 3 4 2 3 2" xfId="32820"/>
    <cellStyle name="Normal 83 3 4 2 4" xfId="9162"/>
    <cellStyle name="Normal 83 3 4 2 4 2" xfId="25546"/>
    <cellStyle name="Normal 83 3 4 2 5" xfId="20093"/>
    <cellStyle name="Normal 83 3 4 3" xfId="7341"/>
    <cellStyle name="Normal 83 3 4 3 2" xfId="23725"/>
    <cellStyle name="Normal 83 3 4 4" xfId="10980"/>
    <cellStyle name="Normal 83 3 4 4 2" xfId="27362"/>
    <cellStyle name="Normal 83 3 4 5" xfId="14621"/>
    <cellStyle name="Normal 83 3 4 5 2" xfId="30999"/>
    <cellStyle name="Normal 83 3 4 6" xfId="5501"/>
    <cellStyle name="Normal 83 3 4 6 2" xfId="21910"/>
    <cellStyle name="Normal 83 3 4 7" xfId="18272"/>
    <cellStyle name="Normal 83 3 4 8" xfId="34639"/>
    <cellStyle name="Normal 83 3 5" xfId="2805"/>
    <cellStyle name="Normal 83 3 5 2" xfId="11962"/>
    <cellStyle name="Normal 83 3 5 2 2" xfId="28344"/>
    <cellStyle name="Normal 83 3 5 3" xfId="15603"/>
    <cellStyle name="Normal 83 3 5 3 2" xfId="31981"/>
    <cellStyle name="Normal 83 3 5 4" xfId="8323"/>
    <cellStyle name="Normal 83 3 5 4 2" xfId="24707"/>
    <cellStyle name="Normal 83 3 5 5" xfId="19254"/>
    <cellStyle name="Normal 83 3 6" xfId="6433"/>
    <cellStyle name="Normal 83 3 6 2" xfId="22817"/>
    <cellStyle name="Normal 83 3 7" xfId="10072"/>
    <cellStyle name="Normal 83 3 7 2" xfId="26454"/>
    <cellStyle name="Normal 83 3 8" xfId="13713"/>
    <cellStyle name="Normal 83 3 8 2" xfId="30091"/>
    <cellStyle name="Normal 83 3 9" xfId="4593"/>
    <cellStyle name="Normal 83 3 9 2" xfId="21002"/>
    <cellStyle name="Normal 83 4" xfId="1272"/>
    <cellStyle name="Normal 83 4 2" xfId="2186"/>
    <cellStyle name="Normal 83 4 2 2" xfId="4009"/>
    <cellStyle name="Normal 83 4 2 2 2" xfId="13164"/>
    <cellStyle name="Normal 83 4 2 2 2 2" xfId="29546"/>
    <cellStyle name="Normal 83 4 2 2 3" xfId="16805"/>
    <cellStyle name="Normal 83 4 2 2 3 2" xfId="33183"/>
    <cellStyle name="Normal 83 4 2 2 4" xfId="9525"/>
    <cellStyle name="Normal 83 4 2 2 4 2" xfId="25909"/>
    <cellStyle name="Normal 83 4 2 2 5" xfId="20456"/>
    <cellStyle name="Normal 83 4 2 3" xfId="7704"/>
    <cellStyle name="Normal 83 4 2 3 2" xfId="24088"/>
    <cellStyle name="Normal 83 4 2 4" xfId="11343"/>
    <cellStyle name="Normal 83 4 2 4 2" xfId="27725"/>
    <cellStyle name="Normal 83 4 2 5" xfId="14984"/>
    <cellStyle name="Normal 83 4 2 5 2" xfId="31362"/>
    <cellStyle name="Normal 83 4 2 6" xfId="5864"/>
    <cellStyle name="Normal 83 4 2 6 2" xfId="22273"/>
    <cellStyle name="Normal 83 4 2 7" xfId="18635"/>
    <cellStyle name="Normal 83 4 2 8" xfId="35002"/>
    <cellStyle name="Normal 83 4 3" xfId="3101"/>
    <cellStyle name="Normal 83 4 3 2" xfId="12256"/>
    <cellStyle name="Normal 83 4 3 2 2" xfId="28638"/>
    <cellStyle name="Normal 83 4 3 3" xfId="15897"/>
    <cellStyle name="Normal 83 4 3 3 2" xfId="32275"/>
    <cellStyle name="Normal 83 4 3 4" xfId="8617"/>
    <cellStyle name="Normal 83 4 3 4 2" xfId="25001"/>
    <cellStyle name="Normal 83 4 3 5" xfId="19548"/>
    <cellStyle name="Normal 83 4 4" xfId="6796"/>
    <cellStyle name="Normal 83 4 4 2" xfId="23180"/>
    <cellStyle name="Normal 83 4 5" xfId="10435"/>
    <cellStyle name="Normal 83 4 5 2" xfId="26817"/>
    <cellStyle name="Normal 83 4 6" xfId="14076"/>
    <cellStyle name="Normal 83 4 6 2" xfId="30454"/>
    <cellStyle name="Normal 83 4 7" xfId="4956"/>
    <cellStyle name="Normal 83 4 7 2" xfId="21365"/>
    <cellStyle name="Normal 83 4 8" xfId="17727"/>
    <cellStyle name="Normal 83 4 9" xfId="34094"/>
    <cellStyle name="Normal 83 5" xfId="1584"/>
    <cellStyle name="Normal 83 5 2" xfId="2498"/>
    <cellStyle name="Normal 83 5 2 2" xfId="4321"/>
    <cellStyle name="Normal 83 5 2 2 2" xfId="13476"/>
    <cellStyle name="Normal 83 5 2 2 2 2" xfId="29858"/>
    <cellStyle name="Normal 83 5 2 2 3" xfId="17117"/>
    <cellStyle name="Normal 83 5 2 2 3 2" xfId="33495"/>
    <cellStyle name="Normal 83 5 2 2 4" xfId="9837"/>
    <cellStyle name="Normal 83 5 2 2 4 2" xfId="26221"/>
    <cellStyle name="Normal 83 5 2 2 5" xfId="20768"/>
    <cellStyle name="Normal 83 5 2 3" xfId="8016"/>
    <cellStyle name="Normal 83 5 2 3 2" xfId="24400"/>
    <cellStyle name="Normal 83 5 2 4" xfId="11655"/>
    <cellStyle name="Normal 83 5 2 4 2" xfId="28037"/>
    <cellStyle name="Normal 83 5 2 5" xfId="15296"/>
    <cellStyle name="Normal 83 5 2 5 2" xfId="31674"/>
    <cellStyle name="Normal 83 5 2 6" xfId="6176"/>
    <cellStyle name="Normal 83 5 2 6 2" xfId="22585"/>
    <cellStyle name="Normal 83 5 2 7" xfId="18947"/>
    <cellStyle name="Normal 83 5 2 8" xfId="35314"/>
    <cellStyle name="Normal 83 5 3" xfId="3413"/>
    <cellStyle name="Normal 83 5 3 2" xfId="12568"/>
    <cellStyle name="Normal 83 5 3 2 2" xfId="28950"/>
    <cellStyle name="Normal 83 5 3 3" xfId="16209"/>
    <cellStyle name="Normal 83 5 3 3 2" xfId="32587"/>
    <cellStyle name="Normal 83 5 3 4" xfId="8929"/>
    <cellStyle name="Normal 83 5 3 4 2" xfId="25313"/>
    <cellStyle name="Normal 83 5 3 5" xfId="19860"/>
    <cellStyle name="Normal 83 5 4" xfId="7108"/>
    <cellStyle name="Normal 83 5 4 2" xfId="23492"/>
    <cellStyle name="Normal 83 5 5" xfId="10747"/>
    <cellStyle name="Normal 83 5 5 2" xfId="27129"/>
    <cellStyle name="Normal 83 5 6" xfId="14388"/>
    <cellStyle name="Normal 83 5 6 2" xfId="30766"/>
    <cellStyle name="Normal 83 5 7" xfId="5268"/>
    <cellStyle name="Normal 83 5 7 2" xfId="21677"/>
    <cellStyle name="Normal 83 5 8" xfId="18039"/>
    <cellStyle name="Normal 83 5 9" xfId="34406"/>
    <cellStyle name="Normal 83 6" xfId="1676"/>
    <cellStyle name="Normal 83 6 2" xfId="3500"/>
    <cellStyle name="Normal 83 6 2 2" xfId="12655"/>
    <cellStyle name="Normal 83 6 2 2 2" xfId="29037"/>
    <cellStyle name="Normal 83 6 2 3" xfId="16296"/>
    <cellStyle name="Normal 83 6 2 3 2" xfId="32674"/>
    <cellStyle name="Normal 83 6 2 4" xfId="9016"/>
    <cellStyle name="Normal 83 6 2 4 2" xfId="25400"/>
    <cellStyle name="Normal 83 6 2 5" xfId="19947"/>
    <cellStyle name="Normal 83 6 3" xfId="7195"/>
    <cellStyle name="Normal 83 6 3 2" xfId="23579"/>
    <cellStyle name="Normal 83 6 4" xfId="10834"/>
    <cellStyle name="Normal 83 6 4 2" xfId="27216"/>
    <cellStyle name="Normal 83 6 5" xfId="14475"/>
    <cellStyle name="Normal 83 6 5 2" xfId="30853"/>
    <cellStyle name="Normal 83 6 6" xfId="5355"/>
    <cellStyle name="Normal 83 6 6 2" xfId="21764"/>
    <cellStyle name="Normal 83 6 7" xfId="18126"/>
    <cellStyle name="Normal 83 6 8" xfId="34493"/>
    <cellStyle name="Normal 83 7" xfId="2802"/>
    <cellStyle name="Normal 83 7 2" xfId="11959"/>
    <cellStyle name="Normal 83 7 2 2" xfId="28341"/>
    <cellStyle name="Normal 83 7 3" xfId="15600"/>
    <cellStyle name="Normal 83 7 3 2" xfId="31978"/>
    <cellStyle name="Normal 83 7 4" xfId="8320"/>
    <cellStyle name="Normal 83 7 4 2" xfId="24704"/>
    <cellStyle name="Normal 83 7 5" xfId="19251"/>
    <cellStyle name="Normal 83 8" xfId="6287"/>
    <cellStyle name="Normal 83 8 2" xfId="22671"/>
    <cellStyle name="Normal 83 9" xfId="9926"/>
    <cellStyle name="Normal 83 9 2" xfId="26308"/>
    <cellStyle name="Normal 84" xfId="563"/>
    <cellStyle name="Normal 84 2" xfId="824"/>
    <cellStyle name="Normal 85" xfId="564"/>
    <cellStyle name="Normal 85 10" xfId="13566"/>
    <cellStyle name="Normal 85 10 2" xfId="29946"/>
    <cellStyle name="Normal 85 11" xfId="4445"/>
    <cellStyle name="Normal 85 11 2" xfId="20857"/>
    <cellStyle name="Normal 85 12" xfId="17216"/>
    <cellStyle name="Normal 85 13" xfId="33801"/>
    <cellStyle name="Normal 85 2" xfId="825"/>
    <cellStyle name="Normal 85 2 10" xfId="4522"/>
    <cellStyle name="Normal 85 2 10 2" xfId="20931"/>
    <cellStyle name="Normal 85 2 11" xfId="17293"/>
    <cellStyle name="Normal 85 2 12" xfId="33802"/>
    <cellStyle name="Normal 85 2 2" xfId="982"/>
    <cellStyle name="Normal 85 2 2 10" xfId="17440"/>
    <cellStyle name="Normal 85 2 2 11" xfId="33803"/>
    <cellStyle name="Normal 85 2 2 2" xfId="1278"/>
    <cellStyle name="Normal 85 2 2 2 2" xfId="2192"/>
    <cellStyle name="Normal 85 2 2 2 2 2" xfId="4015"/>
    <cellStyle name="Normal 85 2 2 2 2 2 2" xfId="13170"/>
    <cellStyle name="Normal 85 2 2 2 2 2 2 2" xfId="29552"/>
    <cellStyle name="Normal 85 2 2 2 2 2 3" xfId="16811"/>
    <cellStyle name="Normal 85 2 2 2 2 2 3 2" xfId="33189"/>
    <cellStyle name="Normal 85 2 2 2 2 2 4" xfId="9531"/>
    <cellStyle name="Normal 85 2 2 2 2 2 4 2" xfId="25915"/>
    <cellStyle name="Normal 85 2 2 2 2 2 5" xfId="20462"/>
    <cellStyle name="Normal 85 2 2 2 2 3" xfId="7710"/>
    <cellStyle name="Normal 85 2 2 2 2 3 2" xfId="24094"/>
    <cellStyle name="Normal 85 2 2 2 2 4" xfId="11349"/>
    <cellStyle name="Normal 85 2 2 2 2 4 2" xfId="27731"/>
    <cellStyle name="Normal 85 2 2 2 2 5" xfId="14990"/>
    <cellStyle name="Normal 85 2 2 2 2 5 2" xfId="31368"/>
    <cellStyle name="Normal 85 2 2 2 2 6" xfId="5870"/>
    <cellStyle name="Normal 85 2 2 2 2 6 2" xfId="22279"/>
    <cellStyle name="Normal 85 2 2 2 2 7" xfId="18641"/>
    <cellStyle name="Normal 85 2 2 2 2 8" xfId="35008"/>
    <cellStyle name="Normal 85 2 2 2 3" xfId="3107"/>
    <cellStyle name="Normal 85 2 2 2 3 2" xfId="12262"/>
    <cellStyle name="Normal 85 2 2 2 3 2 2" xfId="28644"/>
    <cellStyle name="Normal 85 2 2 2 3 3" xfId="15903"/>
    <cellStyle name="Normal 85 2 2 2 3 3 2" xfId="32281"/>
    <cellStyle name="Normal 85 2 2 2 3 4" xfId="8623"/>
    <cellStyle name="Normal 85 2 2 2 3 4 2" xfId="25007"/>
    <cellStyle name="Normal 85 2 2 2 3 5" xfId="19554"/>
    <cellStyle name="Normal 85 2 2 2 4" xfId="6802"/>
    <cellStyle name="Normal 85 2 2 2 4 2" xfId="23186"/>
    <cellStyle name="Normal 85 2 2 2 5" xfId="10441"/>
    <cellStyle name="Normal 85 2 2 2 5 2" xfId="26823"/>
    <cellStyle name="Normal 85 2 2 2 6" xfId="14082"/>
    <cellStyle name="Normal 85 2 2 2 6 2" xfId="30460"/>
    <cellStyle name="Normal 85 2 2 2 7" xfId="4962"/>
    <cellStyle name="Normal 85 2 2 2 7 2" xfId="21371"/>
    <cellStyle name="Normal 85 2 2 2 8" xfId="17733"/>
    <cellStyle name="Normal 85 2 2 2 9" xfId="34100"/>
    <cellStyle name="Normal 85 2 2 3" xfId="1590"/>
    <cellStyle name="Normal 85 2 2 3 2" xfId="2504"/>
    <cellStyle name="Normal 85 2 2 3 2 2" xfId="4327"/>
    <cellStyle name="Normal 85 2 2 3 2 2 2" xfId="13482"/>
    <cellStyle name="Normal 85 2 2 3 2 2 2 2" xfId="29864"/>
    <cellStyle name="Normal 85 2 2 3 2 2 3" xfId="17123"/>
    <cellStyle name="Normal 85 2 2 3 2 2 3 2" xfId="33501"/>
    <cellStyle name="Normal 85 2 2 3 2 2 4" xfId="9843"/>
    <cellStyle name="Normal 85 2 2 3 2 2 4 2" xfId="26227"/>
    <cellStyle name="Normal 85 2 2 3 2 2 5" xfId="20774"/>
    <cellStyle name="Normal 85 2 2 3 2 3" xfId="8022"/>
    <cellStyle name="Normal 85 2 2 3 2 3 2" xfId="24406"/>
    <cellStyle name="Normal 85 2 2 3 2 4" xfId="11661"/>
    <cellStyle name="Normal 85 2 2 3 2 4 2" xfId="28043"/>
    <cellStyle name="Normal 85 2 2 3 2 5" xfId="15302"/>
    <cellStyle name="Normal 85 2 2 3 2 5 2" xfId="31680"/>
    <cellStyle name="Normal 85 2 2 3 2 6" xfId="6182"/>
    <cellStyle name="Normal 85 2 2 3 2 6 2" xfId="22591"/>
    <cellStyle name="Normal 85 2 2 3 2 7" xfId="18953"/>
    <cellStyle name="Normal 85 2 2 3 2 8" xfId="35320"/>
    <cellStyle name="Normal 85 2 2 3 3" xfId="3419"/>
    <cellStyle name="Normal 85 2 2 3 3 2" xfId="12574"/>
    <cellStyle name="Normal 85 2 2 3 3 2 2" xfId="28956"/>
    <cellStyle name="Normal 85 2 2 3 3 3" xfId="16215"/>
    <cellStyle name="Normal 85 2 2 3 3 3 2" xfId="32593"/>
    <cellStyle name="Normal 85 2 2 3 3 4" xfId="8935"/>
    <cellStyle name="Normal 85 2 2 3 3 4 2" xfId="25319"/>
    <cellStyle name="Normal 85 2 2 3 3 5" xfId="19866"/>
    <cellStyle name="Normal 85 2 2 3 4" xfId="7114"/>
    <cellStyle name="Normal 85 2 2 3 4 2" xfId="23498"/>
    <cellStyle name="Normal 85 2 2 3 5" xfId="10753"/>
    <cellStyle name="Normal 85 2 2 3 5 2" xfId="27135"/>
    <cellStyle name="Normal 85 2 2 3 6" xfId="14394"/>
    <cellStyle name="Normal 85 2 2 3 6 2" xfId="30772"/>
    <cellStyle name="Normal 85 2 2 3 7" xfId="5274"/>
    <cellStyle name="Normal 85 2 2 3 7 2" xfId="21683"/>
    <cellStyle name="Normal 85 2 2 3 8" xfId="18045"/>
    <cellStyle name="Normal 85 2 2 3 9" xfId="34412"/>
    <cellStyle name="Normal 85 2 2 4" xfId="1899"/>
    <cellStyle name="Normal 85 2 2 4 2" xfId="3722"/>
    <cellStyle name="Normal 85 2 2 4 2 2" xfId="12877"/>
    <cellStyle name="Normal 85 2 2 4 2 2 2" xfId="29259"/>
    <cellStyle name="Normal 85 2 2 4 2 3" xfId="16518"/>
    <cellStyle name="Normal 85 2 2 4 2 3 2" xfId="32896"/>
    <cellStyle name="Normal 85 2 2 4 2 4" xfId="9238"/>
    <cellStyle name="Normal 85 2 2 4 2 4 2" xfId="25622"/>
    <cellStyle name="Normal 85 2 2 4 2 5" xfId="20169"/>
    <cellStyle name="Normal 85 2 2 4 3" xfId="7417"/>
    <cellStyle name="Normal 85 2 2 4 3 2" xfId="23801"/>
    <cellStyle name="Normal 85 2 2 4 4" xfId="11056"/>
    <cellStyle name="Normal 85 2 2 4 4 2" xfId="27438"/>
    <cellStyle name="Normal 85 2 2 4 5" xfId="14697"/>
    <cellStyle name="Normal 85 2 2 4 5 2" xfId="31075"/>
    <cellStyle name="Normal 85 2 2 4 6" xfId="5577"/>
    <cellStyle name="Normal 85 2 2 4 6 2" xfId="21986"/>
    <cellStyle name="Normal 85 2 2 4 7" xfId="18348"/>
    <cellStyle name="Normal 85 2 2 4 8" xfId="34715"/>
    <cellStyle name="Normal 85 2 2 5" xfId="2808"/>
    <cellStyle name="Normal 85 2 2 5 2" xfId="11965"/>
    <cellStyle name="Normal 85 2 2 5 2 2" xfId="28347"/>
    <cellStyle name="Normal 85 2 2 5 3" xfId="15606"/>
    <cellStyle name="Normal 85 2 2 5 3 2" xfId="31984"/>
    <cellStyle name="Normal 85 2 2 5 4" xfId="8326"/>
    <cellStyle name="Normal 85 2 2 5 4 2" xfId="24710"/>
    <cellStyle name="Normal 85 2 2 5 5" xfId="19257"/>
    <cellStyle name="Normal 85 2 2 6" xfId="6509"/>
    <cellStyle name="Normal 85 2 2 6 2" xfId="22893"/>
    <cellStyle name="Normal 85 2 2 7" xfId="10148"/>
    <cellStyle name="Normal 85 2 2 7 2" xfId="26530"/>
    <cellStyle name="Normal 85 2 2 8" xfId="13789"/>
    <cellStyle name="Normal 85 2 2 8 2" xfId="30167"/>
    <cellStyle name="Normal 85 2 2 9" xfId="4669"/>
    <cellStyle name="Normal 85 2 2 9 2" xfId="21078"/>
    <cellStyle name="Normal 85 2 3" xfId="1277"/>
    <cellStyle name="Normal 85 2 3 2" xfId="2191"/>
    <cellStyle name="Normal 85 2 3 2 2" xfId="4014"/>
    <cellStyle name="Normal 85 2 3 2 2 2" xfId="13169"/>
    <cellStyle name="Normal 85 2 3 2 2 2 2" xfId="29551"/>
    <cellStyle name="Normal 85 2 3 2 2 3" xfId="16810"/>
    <cellStyle name="Normal 85 2 3 2 2 3 2" xfId="33188"/>
    <cellStyle name="Normal 85 2 3 2 2 4" xfId="9530"/>
    <cellStyle name="Normal 85 2 3 2 2 4 2" xfId="25914"/>
    <cellStyle name="Normal 85 2 3 2 2 5" xfId="20461"/>
    <cellStyle name="Normal 85 2 3 2 3" xfId="7709"/>
    <cellStyle name="Normal 85 2 3 2 3 2" xfId="24093"/>
    <cellStyle name="Normal 85 2 3 2 4" xfId="11348"/>
    <cellStyle name="Normal 85 2 3 2 4 2" xfId="27730"/>
    <cellStyle name="Normal 85 2 3 2 5" xfId="14989"/>
    <cellStyle name="Normal 85 2 3 2 5 2" xfId="31367"/>
    <cellStyle name="Normal 85 2 3 2 6" xfId="5869"/>
    <cellStyle name="Normal 85 2 3 2 6 2" xfId="22278"/>
    <cellStyle name="Normal 85 2 3 2 7" xfId="18640"/>
    <cellStyle name="Normal 85 2 3 2 8" xfId="35007"/>
    <cellStyle name="Normal 85 2 3 3" xfId="3106"/>
    <cellStyle name="Normal 85 2 3 3 2" xfId="12261"/>
    <cellStyle name="Normal 85 2 3 3 2 2" xfId="28643"/>
    <cellStyle name="Normal 85 2 3 3 3" xfId="15902"/>
    <cellStyle name="Normal 85 2 3 3 3 2" xfId="32280"/>
    <cellStyle name="Normal 85 2 3 3 4" xfId="8622"/>
    <cellStyle name="Normal 85 2 3 3 4 2" xfId="25006"/>
    <cellStyle name="Normal 85 2 3 3 5" xfId="19553"/>
    <cellStyle name="Normal 85 2 3 4" xfId="6801"/>
    <cellStyle name="Normal 85 2 3 4 2" xfId="23185"/>
    <cellStyle name="Normal 85 2 3 5" xfId="10440"/>
    <cellStyle name="Normal 85 2 3 5 2" xfId="26822"/>
    <cellStyle name="Normal 85 2 3 6" xfId="14081"/>
    <cellStyle name="Normal 85 2 3 6 2" xfId="30459"/>
    <cellStyle name="Normal 85 2 3 7" xfId="4961"/>
    <cellStyle name="Normal 85 2 3 7 2" xfId="21370"/>
    <cellStyle name="Normal 85 2 3 8" xfId="17732"/>
    <cellStyle name="Normal 85 2 3 9" xfId="34099"/>
    <cellStyle name="Normal 85 2 4" xfId="1589"/>
    <cellStyle name="Normal 85 2 4 2" xfId="2503"/>
    <cellStyle name="Normal 85 2 4 2 2" xfId="4326"/>
    <cellStyle name="Normal 85 2 4 2 2 2" xfId="13481"/>
    <cellStyle name="Normal 85 2 4 2 2 2 2" xfId="29863"/>
    <cellStyle name="Normal 85 2 4 2 2 3" xfId="17122"/>
    <cellStyle name="Normal 85 2 4 2 2 3 2" xfId="33500"/>
    <cellStyle name="Normal 85 2 4 2 2 4" xfId="9842"/>
    <cellStyle name="Normal 85 2 4 2 2 4 2" xfId="26226"/>
    <cellStyle name="Normal 85 2 4 2 2 5" xfId="20773"/>
    <cellStyle name="Normal 85 2 4 2 3" xfId="8021"/>
    <cellStyle name="Normal 85 2 4 2 3 2" xfId="24405"/>
    <cellStyle name="Normal 85 2 4 2 4" xfId="11660"/>
    <cellStyle name="Normal 85 2 4 2 4 2" xfId="28042"/>
    <cellStyle name="Normal 85 2 4 2 5" xfId="15301"/>
    <cellStyle name="Normal 85 2 4 2 5 2" xfId="31679"/>
    <cellStyle name="Normal 85 2 4 2 6" xfId="6181"/>
    <cellStyle name="Normal 85 2 4 2 6 2" xfId="22590"/>
    <cellStyle name="Normal 85 2 4 2 7" xfId="18952"/>
    <cellStyle name="Normal 85 2 4 2 8" xfId="35319"/>
    <cellStyle name="Normal 85 2 4 3" xfId="3418"/>
    <cellStyle name="Normal 85 2 4 3 2" xfId="12573"/>
    <cellStyle name="Normal 85 2 4 3 2 2" xfId="28955"/>
    <cellStyle name="Normal 85 2 4 3 3" xfId="16214"/>
    <cellStyle name="Normal 85 2 4 3 3 2" xfId="32592"/>
    <cellStyle name="Normal 85 2 4 3 4" xfId="8934"/>
    <cellStyle name="Normal 85 2 4 3 4 2" xfId="25318"/>
    <cellStyle name="Normal 85 2 4 3 5" xfId="19865"/>
    <cellStyle name="Normal 85 2 4 4" xfId="7113"/>
    <cellStyle name="Normal 85 2 4 4 2" xfId="23497"/>
    <cellStyle name="Normal 85 2 4 5" xfId="10752"/>
    <cellStyle name="Normal 85 2 4 5 2" xfId="27134"/>
    <cellStyle name="Normal 85 2 4 6" xfId="14393"/>
    <cellStyle name="Normal 85 2 4 6 2" xfId="30771"/>
    <cellStyle name="Normal 85 2 4 7" xfId="5273"/>
    <cellStyle name="Normal 85 2 4 7 2" xfId="21682"/>
    <cellStyle name="Normal 85 2 4 8" xfId="18044"/>
    <cellStyle name="Normal 85 2 4 9" xfId="34411"/>
    <cellStyle name="Normal 85 2 5" xfId="1752"/>
    <cellStyle name="Normal 85 2 5 2" xfId="3575"/>
    <cellStyle name="Normal 85 2 5 2 2" xfId="12730"/>
    <cellStyle name="Normal 85 2 5 2 2 2" xfId="29112"/>
    <cellStyle name="Normal 85 2 5 2 3" xfId="16371"/>
    <cellStyle name="Normal 85 2 5 2 3 2" xfId="32749"/>
    <cellStyle name="Normal 85 2 5 2 4" xfId="9091"/>
    <cellStyle name="Normal 85 2 5 2 4 2" xfId="25475"/>
    <cellStyle name="Normal 85 2 5 2 5" xfId="20022"/>
    <cellStyle name="Normal 85 2 5 3" xfId="7270"/>
    <cellStyle name="Normal 85 2 5 3 2" xfId="23654"/>
    <cellStyle name="Normal 85 2 5 4" xfId="10909"/>
    <cellStyle name="Normal 85 2 5 4 2" xfId="27291"/>
    <cellStyle name="Normal 85 2 5 5" xfId="14550"/>
    <cellStyle name="Normal 85 2 5 5 2" xfId="30928"/>
    <cellStyle name="Normal 85 2 5 6" xfId="5430"/>
    <cellStyle name="Normal 85 2 5 6 2" xfId="21839"/>
    <cellStyle name="Normal 85 2 5 7" xfId="18201"/>
    <cellStyle name="Normal 85 2 5 8" xfId="34568"/>
    <cellStyle name="Normal 85 2 6" xfId="2807"/>
    <cellStyle name="Normal 85 2 6 2" xfId="11964"/>
    <cellStyle name="Normal 85 2 6 2 2" xfId="28346"/>
    <cellStyle name="Normal 85 2 6 3" xfId="15605"/>
    <cellStyle name="Normal 85 2 6 3 2" xfId="31983"/>
    <cellStyle name="Normal 85 2 6 4" xfId="8325"/>
    <cellStyle name="Normal 85 2 6 4 2" xfId="24709"/>
    <cellStyle name="Normal 85 2 6 5" xfId="19256"/>
    <cellStyle name="Normal 85 2 7" xfId="6362"/>
    <cellStyle name="Normal 85 2 7 2" xfId="22746"/>
    <cellStyle name="Normal 85 2 8" xfId="10001"/>
    <cellStyle name="Normal 85 2 8 2" xfId="26383"/>
    <cellStyle name="Normal 85 2 9" xfId="13642"/>
    <cellStyle name="Normal 85 2 9 2" xfId="30020"/>
    <cellStyle name="Normal 85 3" xfId="906"/>
    <cellStyle name="Normal 85 3 10" xfId="17365"/>
    <cellStyle name="Normal 85 3 11" xfId="33804"/>
    <cellStyle name="Normal 85 3 2" xfId="1279"/>
    <cellStyle name="Normal 85 3 2 2" xfId="2193"/>
    <cellStyle name="Normal 85 3 2 2 2" xfId="4016"/>
    <cellStyle name="Normal 85 3 2 2 2 2" xfId="13171"/>
    <cellStyle name="Normal 85 3 2 2 2 2 2" xfId="29553"/>
    <cellStyle name="Normal 85 3 2 2 2 3" xfId="16812"/>
    <cellStyle name="Normal 85 3 2 2 2 3 2" xfId="33190"/>
    <cellStyle name="Normal 85 3 2 2 2 4" xfId="9532"/>
    <cellStyle name="Normal 85 3 2 2 2 4 2" xfId="25916"/>
    <cellStyle name="Normal 85 3 2 2 2 5" xfId="20463"/>
    <cellStyle name="Normal 85 3 2 2 3" xfId="7711"/>
    <cellStyle name="Normal 85 3 2 2 3 2" xfId="24095"/>
    <cellStyle name="Normal 85 3 2 2 4" xfId="11350"/>
    <cellStyle name="Normal 85 3 2 2 4 2" xfId="27732"/>
    <cellStyle name="Normal 85 3 2 2 5" xfId="14991"/>
    <cellStyle name="Normal 85 3 2 2 5 2" xfId="31369"/>
    <cellStyle name="Normal 85 3 2 2 6" xfId="5871"/>
    <cellStyle name="Normal 85 3 2 2 6 2" xfId="22280"/>
    <cellStyle name="Normal 85 3 2 2 7" xfId="18642"/>
    <cellStyle name="Normal 85 3 2 2 8" xfId="35009"/>
    <cellStyle name="Normal 85 3 2 3" xfId="3108"/>
    <cellStyle name="Normal 85 3 2 3 2" xfId="12263"/>
    <cellStyle name="Normal 85 3 2 3 2 2" xfId="28645"/>
    <cellStyle name="Normal 85 3 2 3 3" xfId="15904"/>
    <cellStyle name="Normal 85 3 2 3 3 2" xfId="32282"/>
    <cellStyle name="Normal 85 3 2 3 4" xfId="8624"/>
    <cellStyle name="Normal 85 3 2 3 4 2" xfId="25008"/>
    <cellStyle name="Normal 85 3 2 3 5" xfId="19555"/>
    <cellStyle name="Normal 85 3 2 4" xfId="6803"/>
    <cellStyle name="Normal 85 3 2 4 2" xfId="23187"/>
    <cellStyle name="Normal 85 3 2 5" xfId="10442"/>
    <cellStyle name="Normal 85 3 2 5 2" xfId="26824"/>
    <cellStyle name="Normal 85 3 2 6" xfId="14083"/>
    <cellStyle name="Normal 85 3 2 6 2" xfId="30461"/>
    <cellStyle name="Normal 85 3 2 7" xfId="4963"/>
    <cellStyle name="Normal 85 3 2 7 2" xfId="21372"/>
    <cellStyle name="Normal 85 3 2 8" xfId="17734"/>
    <cellStyle name="Normal 85 3 2 9" xfId="34101"/>
    <cellStyle name="Normal 85 3 3" xfId="1591"/>
    <cellStyle name="Normal 85 3 3 2" xfId="2505"/>
    <cellStyle name="Normal 85 3 3 2 2" xfId="4328"/>
    <cellStyle name="Normal 85 3 3 2 2 2" xfId="13483"/>
    <cellStyle name="Normal 85 3 3 2 2 2 2" xfId="29865"/>
    <cellStyle name="Normal 85 3 3 2 2 3" xfId="17124"/>
    <cellStyle name="Normal 85 3 3 2 2 3 2" xfId="33502"/>
    <cellStyle name="Normal 85 3 3 2 2 4" xfId="9844"/>
    <cellStyle name="Normal 85 3 3 2 2 4 2" xfId="26228"/>
    <cellStyle name="Normal 85 3 3 2 2 5" xfId="20775"/>
    <cellStyle name="Normal 85 3 3 2 3" xfId="8023"/>
    <cellStyle name="Normal 85 3 3 2 3 2" xfId="24407"/>
    <cellStyle name="Normal 85 3 3 2 4" xfId="11662"/>
    <cellStyle name="Normal 85 3 3 2 4 2" xfId="28044"/>
    <cellStyle name="Normal 85 3 3 2 5" xfId="15303"/>
    <cellStyle name="Normal 85 3 3 2 5 2" xfId="31681"/>
    <cellStyle name="Normal 85 3 3 2 6" xfId="6183"/>
    <cellStyle name="Normal 85 3 3 2 6 2" xfId="22592"/>
    <cellStyle name="Normal 85 3 3 2 7" xfId="18954"/>
    <cellStyle name="Normal 85 3 3 2 8" xfId="35321"/>
    <cellStyle name="Normal 85 3 3 3" xfId="3420"/>
    <cellStyle name="Normal 85 3 3 3 2" xfId="12575"/>
    <cellStyle name="Normal 85 3 3 3 2 2" xfId="28957"/>
    <cellStyle name="Normal 85 3 3 3 3" xfId="16216"/>
    <cellStyle name="Normal 85 3 3 3 3 2" xfId="32594"/>
    <cellStyle name="Normal 85 3 3 3 4" xfId="8936"/>
    <cellStyle name="Normal 85 3 3 3 4 2" xfId="25320"/>
    <cellStyle name="Normal 85 3 3 3 5" xfId="19867"/>
    <cellStyle name="Normal 85 3 3 4" xfId="7115"/>
    <cellStyle name="Normal 85 3 3 4 2" xfId="23499"/>
    <cellStyle name="Normal 85 3 3 5" xfId="10754"/>
    <cellStyle name="Normal 85 3 3 5 2" xfId="27136"/>
    <cellStyle name="Normal 85 3 3 6" xfId="14395"/>
    <cellStyle name="Normal 85 3 3 6 2" xfId="30773"/>
    <cellStyle name="Normal 85 3 3 7" xfId="5275"/>
    <cellStyle name="Normal 85 3 3 7 2" xfId="21684"/>
    <cellStyle name="Normal 85 3 3 8" xfId="18046"/>
    <cellStyle name="Normal 85 3 3 9" xfId="34413"/>
    <cellStyle name="Normal 85 3 4" xfId="1824"/>
    <cellStyle name="Normal 85 3 4 2" xfId="3647"/>
    <cellStyle name="Normal 85 3 4 2 2" xfId="12802"/>
    <cellStyle name="Normal 85 3 4 2 2 2" xfId="29184"/>
    <cellStyle name="Normal 85 3 4 2 3" xfId="16443"/>
    <cellStyle name="Normal 85 3 4 2 3 2" xfId="32821"/>
    <cellStyle name="Normal 85 3 4 2 4" xfId="9163"/>
    <cellStyle name="Normal 85 3 4 2 4 2" xfId="25547"/>
    <cellStyle name="Normal 85 3 4 2 5" xfId="20094"/>
    <cellStyle name="Normal 85 3 4 3" xfId="7342"/>
    <cellStyle name="Normal 85 3 4 3 2" xfId="23726"/>
    <cellStyle name="Normal 85 3 4 4" xfId="10981"/>
    <cellStyle name="Normal 85 3 4 4 2" xfId="27363"/>
    <cellStyle name="Normal 85 3 4 5" xfId="14622"/>
    <cellStyle name="Normal 85 3 4 5 2" xfId="31000"/>
    <cellStyle name="Normal 85 3 4 6" xfId="5502"/>
    <cellStyle name="Normal 85 3 4 6 2" xfId="21911"/>
    <cellStyle name="Normal 85 3 4 7" xfId="18273"/>
    <cellStyle name="Normal 85 3 4 8" xfId="34640"/>
    <cellStyle name="Normal 85 3 5" xfId="2809"/>
    <cellStyle name="Normal 85 3 5 2" xfId="11966"/>
    <cellStyle name="Normal 85 3 5 2 2" xfId="28348"/>
    <cellStyle name="Normal 85 3 5 3" xfId="15607"/>
    <cellStyle name="Normal 85 3 5 3 2" xfId="31985"/>
    <cellStyle name="Normal 85 3 5 4" xfId="8327"/>
    <cellStyle name="Normal 85 3 5 4 2" xfId="24711"/>
    <cellStyle name="Normal 85 3 5 5" xfId="19258"/>
    <cellStyle name="Normal 85 3 6" xfId="6434"/>
    <cellStyle name="Normal 85 3 6 2" xfId="22818"/>
    <cellStyle name="Normal 85 3 7" xfId="10073"/>
    <cellStyle name="Normal 85 3 7 2" xfId="26455"/>
    <cellStyle name="Normal 85 3 8" xfId="13714"/>
    <cellStyle name="Normal 85 3 8 2" xfId="30092"/>
    <cellStyle name="Normal 85 3 9" xfId="4594"/>
    <cellStyle name="Normal 85 3 9 2" xfId="21003"/>
    <cellStyle name="Normal 85 4" xfId="1276"/>
    <cellStyle name="Normal 85 4 2" xfId="2190"/>
    <cellStyle name="Normal 85 4 2 2" xfId="4013"/>
    <cellStyle name="Normal 85 4 2 2 2" xfId="13168"/>
    <cellStyle name="Normal 85 4 2 2 2 2" xfId="29550"/>
    <cellStyle name="Normal 85 4 2 2 3" xfId="16809"/>
    <cellStyle name="Normal 85 4 2 2 3 2" xfId="33187"/>
    <cellStyle name="Normal 85 4 2 2 4" xfId="9529"/>
    <cellStyle name="Normal 85 4 2 2 4 2" xfId="25913"/>
    <cellStyle name="Normal 85 4 2 2 5" xfId="20460"/>
    <cellStyle name="Normal 85 4 2 3" xfId="7708"/>
    <cellStyle name="Normal 85 4 2 3 2" xfId="24092"/>
    <cellStyle name="Normal 85 4 2 4" xfId="11347"/>
    <cellStyle name="Normal 85 4 2 4 2" xfId="27729"/>
    <cellStyle name="Normal 85 4 2 5" xfId="14988"/>
    <cellStyle name="Normal 85 4 2 5 2" xfId="31366"/>
    <cellStyle name="Normal 85 4 2 6" xfId="5868"/>
    <cellStyle name="Normal 85 4 2 6 2" xfId="22277"/>
    <cellStyle name="Normal 85 4 2 7" xfId="18639"/>
    <cellStyle name="Normal 85 4 2 8" xfId="35006"/>
    <cellStyle name="Normal 85 4 3" xfId="3105"/>
    <cellStyle name="Normal 85 4 3 2" xfId="12260"/>
    <cellStyle name="Normal 85 4 3 2 2" xfId="28642"/>
    <cellStyle name="Normal 85 4 3 3" xfId="15901"/>
    <cellStyle name="Normal 85 4 3 3 2" xfId="32279"/>
    <cellStyle name="Normal 85 4 3 4" xfId="8621"/>
    <cellStyle name="Normal 85 4 3 4 2" xfId="25005"/>
    <cellStyle name="Normal 85 4 3 5" xfId="19552"/>
    <cellStyle name="Normal 85 4 4" xfId="6800"/>
    <cellStyle name="Normal 85 4 4 2" xfId="23184"/>
    <cellStyle name="Normal 85 4 5" xfId="10439"/>
    <cellStyle name="Normal 85 4 5 2" xfId="26821"/>
    <cellStyle name="Normal 85 4 6" xfId="14080"/>
    <cellStyle name="Normal 85 4 6 2" xfId="30458"/>
    <cellStyle name="Normal 85 4 7" xfId="4960"/>
    <cellStyle name="Normal 85 4 7 2" xfId="21369"/>
    <cellStyle name="Normal 85 4 8" xfId="17731"/>
    <cellStyle name="Normal 85 4 9" xfId="34098"/>
    <cellStyle name="Normal 85 5" xfId="1588"/>
    <cellStyle name="Normal 85 5 2" xfId="2502"/>
    <cellStyle name="Normal 85 5 2 2" xfId="4325"/>
    <cellStyle name="Normal 85 5 2 2 2" xfId="13480"/>
    <cellStyle name="Normal 85 5 2 2 2 2" xfId="29862"/>
    <cellStyle name="Normal 85 5 2 2 3" xfId="17121"/>
    <cellStyle name="Normal 85 5 2 2 3 2" xfId="33499"/>
    <cellStyle name="Normal 85 5 2 2 4" xfId="9841"/>
    <cellStyle name="Normal 85 5 2 2 4 2" xfId="26225"/>
    <cellStyle name="Normal 85 5 2 2 5" xfId="20772"/>
    <cellStyle name="Normal 85 5 2 3" xfId="8020"/>
    <cellStyle name="Normal 85 5 2 3 2" xfId="24404"/>
    <cellStyle name="Normal 85 5 2 4" xfId="11659"/>
    <cellStyle name="Normal 85 5 2 4 2" xfId="28041"/>
    <cellStyle name="Normal 85 5 2 5" xfId="15300"/>
    <cellStyle name="Normal 85 5 2 5 2" xfId="31678"/>
    <cellStyle name="Normal 85 5 2 6" xfId="6180"/>
    <cellStyle name="Normal 85 5 2 6 2" xfId="22589"/>
    <cellStyle name="Normal 85 5 2 7" xfId="18951"/>
    <cellStyle name="Normal 85 5 2 8" xfId="35318"/>
    <cellStyle name="Normal 85 5 3" xfId="3417"/>
    <cellStyle name="Normal 85 5 3 2" xfId="12572"/>
    <cellStyle name="Normal 85 5 3 2 2" xfId="28954"/>
    <cellStyle name="Normal 85 5 3 3" xfId="16213"/>
    <cellStyle name="Normal 85 5 3 3 2" xfId="32591"/>
    <cellStyle name="Normal 85 5 3 4" xfId="8933"/>
    <cellStyle name="Normal 85 5 3 4 2" xfId="25317"/>
    <cellStyle name="Normal 85 5 3 5" xfId="19864"/>
    <cellStyle name="Normal 85 5 4" xfId="7112"/>
    <cellStyle name="Normal 85 5 4 2" xfId="23496"/>
    <cellStyle name="Normal 85 5 5" xfId="10751"/>
    <cellStyle name="Normal 85 5 5 2" xfId="27133"/>
    <cellStyle name="Normal 85 5 6" xfId="14392"/>
    <cellStyle name="Normal 85 5 6 2" xfId="30770"/>
    <cellStyle name="Normal 85 5 7" xfId="5272"/>
    <cellStyle name="Normal 85 5 7 2" xfId="21681"/>
    <cellStyle name="Normal 85 5 8" xfId="18043"/>
    <cellStyle name="Normal 85 5 9" xfId="34410"/>
    <cellStyle name="Normal 85 6" xfId="1677"/>
    <cellStyle name="Normal 85 6 2" xfId="3501"/>
    <cellStyle name="Normal 85 6 2 2" xfId="12656"/>
    <cellStyle name="Normal 85 6 2 2 2" xfId="29038"/>
    <cellStyle name="Normal 85 6 2 3" xfId="16297"/>
    <cellStyle name="Normal 85 6 2 3 2" xfId="32675"/>
    <cellStyle name="Normal 85 6 2 4" xfId="9017"/>
    <cellStyle name="Normal 85 6 2 4 2" xfId="25401"/>
    <cellStyle name="Normal 85 6 2 5" xfId="19948"/>
    <cellStyle name="Normal 85 6 3" xfId="7196"/>
    <cellStyle name="Normal 85 6 3 2" xfId="23580"/>
    <cellStyle name="Normal 85 6 4" xfId="10835"/>
    <cellStyle name="Normal 85 6 4 2" xfId="27217"/>
    <cellStyle name="Normal 85 6 5" xfId="14476"/>
    <cellStyle name="Normal 85 6 5 2" xfId="30854"/>
    <cellStyle name="Normal 85 6 6" xfId="5356"/>
    <cellStyle name="Normal 85 6 6 2" xfId="21765"/>
    <cellStyle name="Normal 85 6 7" xfId="18127"/>
    <cellStyle name="Normal 85 6 8" xfId="34494"/>
    <cellStyle name="Normal 85 7" xfId="2806"/>
    <cellStyle name="Normal 85 7 2" xfId="11963"/>
    <cellStyle name="Normal 85 7 2 2" xfId="28345"/>
    <cellStyle name="Normal 85 7 3" xfId="15604"/>
    <cellStyle name="Normal 85 7 3 2" xfId="31982"/>
    <cellStyle name="Normal 85 7 4" xfId="8324"/>
    <cellStyle name="Normal 85 7 4 2" xfId="24708"/>
    <cellStyle name="Normal 85 7 5" xfId="19255"/>
    <cellStyle name="Normal 85 8" xfId="6288"/>
    <cellStyle name="Normal 85 8 2" xfId="22672"/>
    <cellStyle name="Normal 85 9" xfId="9927"/>
    <cellStyle name="Normal 85 9 2" xfId="26309"/>
    <cellStyle name="Normal 86" xfId="565"/>
    <cellStyle name="Normal 86 10" xfId="13567"/>
    <cellStyle name="Normal 86 10 2" xfId="29947"/>
    <cellStyle name="Normal 86 11" xfId="4446"/>
    <cellStyle name="Normal 86 11 2" xfId="20858"/>
    <cellStyle name="Normal 86 12" xfId="17217"/>
    <cellStyle name="Normal 86 13" xfId="33805"/>
    <cellStyle name="Normal 86 2" xfId="826"/>
    <cellStyle name="Normal 86 2 10" xfId="4523"/>
    <cellStyle name="Normal 86 2 10 2" xfId="20932"/>
    <cellStyle name="Normal 86 2 11" xfId="17294"/>
    <cellStyle name="Normal 86 2 12" xfId="33806"/>
    <cellStyle name="Normal 86 2 2" xfId="983"/>
    <cellStyle name="Normal 86 2 2 10" xfId="17441"/>
    <cellStyle name="Normal 86 2 2 11" xfId="33807"/>
    <cellStyle name="Normal 86 2 2 2" xfId="1282"/>
    <cellStyle name="Normal 86 2 2 2 2" xfId="2196"/>
    <cellStyle name="Normal 86 2 2 2 2 2" xfId="4019"/>
    <cellStyle name="Normal 86 2 2 2 2 2 2" xfId="13174"/>
    <cellStyle name="Normal 86 2 2 2 2 2 2 2" xfId="29556"/>
    <cellStyle name="Normal 86 2 2 2 2 2 3" xfId="16815"/>
    <cellStyle name="Normal 86 2 2 2 2 2 3 2" xfId="33193"/>
    <cellStyle name="Normal 86 2 2 2 2 2 4" xfId="9535"/>
    <cellStyle name="Normal 86 2 2 2 2 2 4 2" xfId="25919"/>
    <cellStyle name="Normal 86 2 2 2 2 2 5" xfId="20466"/>
    <cellStyle name="Normal 86 2 2 2 2 3" xfId="7714"/>
    <cellStyle name="Normal 86 2 2 2 2 3 2" xfId="24098"/>
    <cellStyle name="Normal 86 2 2 2 2 4" xfId="11353"/>
    <cellStyle name="Normal 86 2 2 2 2 4 2" xfId="27735"/>
    <cellStyle name="Normal 86 2 2 2 2 5" xfId="14994"/>
    <cellStyle name="Normal 86 2 2 2 2 5 2" xfId="31372"/>
    <cellStyle name="Normal 86 2 2 2 2 6" xfId="5874"/>
    <cellStyle name="Normal 86 2 2 2 2 6 2" xfId="22283"/>
    <cellStyle name="Normal 86 2 2 2 2 7" xfId="18645"/>
    <cellStyle name="Normal 86 2 2 2 2 8" xfId="35012"/>
    <cellStyle name="Normal 86 2 2 2 3" xfId="3111"/>
    <cellStyle name="Normal 86 2 2 2 3 2" xfId="12266"/>
    <cellStyle name="Normal 86 2 2 2 3 2 2" xfId="28648"/>
    <cellStyle name="Normal 86 2 2 2 3 3" xfId="15907"/>
    <cellStyle name="Normal 86 2 2 2 3 3 2" xfId="32285"/>
    <cellStyle name="Normal 86 2 2 2 3 4" xfId="8627"/>
    <cellStyle name="Normal 86 2 2 2 3 4 2" xfId="25011"/>
    <cellStyle name="Normal 86 2 2 2 3 5" xfId="19558"/>
    <cellStyle name="Normal 86 2 2 2 4" xfId="6806"/>
    <cellStyle name="Normal 86 2 2 2 4 2" xfId="23190"/>
    <cellStyle name="Normal 86 2 2 2 5" xfId="10445"/>
    <cellStyle name="Normal 86 2 2 2 5 2" xfId="26827"/>
    <cellStyle name="Normal 86 2 2 2 6" xfId="14086"/>
    <cellStyle name="Normal 86 2 2 2 6 2" xfId="30464"/>
    <cellStyle name="Normal 86 2 2 2 7" xfId="4966"/>
    <cellStyle name="Normal 86 2 2 2 7 2" xfId="21375"/>
    <cellStyle name="Normal 86 2 2 2 8" xfId="17737"/>
    <cellStyle name="Normal 86 2 2 2 9" xfId="34104"/>
    <cellStyle name="Normal 86 2 2 3" xfId="1594"/>
    <cellStyle name="Normal 86 2 2 3 2" xfId="2508"/>
    <cellStyle name="Normal 86 2 2 3 2 2" xfId="4331"/>
    <cellStyle name="Normal 86 2 2 3 2 2 2" xfId="13486"/>
    <cellStyle name="Normal 86 2 2 3 2 2 2 2" xfId="29868"/>
    <cellStyle name="Normal 86 2 2 3 2 2 3" xfId="17127"/>
    <cellStyle name="Normal 86 2 2 3 2 2 3 2" xfId="33505"/>
    <cellStyle name="Normal 86 2 2 3 2 2 4" xfId="9847"/>
    <cellStyle name="Normal 86 2 2 3 2 2 4 2" xfId="26231"/>
    <cellStyle name="Normal 86 2 2 3 2 2 5" xfId="20778"/>
    <cellStyle name="Normal 86 2 2 3 2 3" xfId="8026"/>
    <cellStyle name="Normal 86 2 2 3 2 3 2" xfId="24410"/>
    <cellStyle name="Normal 86 2 2 3 2 4" xfId="11665"/>
    <cellStyle name="Normal 86 2 2 3 2 4 2" xfId="28047"/>
    <cellStyle name="Normal 86 2 2 3 2 5" xfId="15306"/>
    <cellStyle name="Normal 86 2 2 3 2 5 2" xfId="31684"/>
    <cellStyle name="Normal 86 2 2 3 2 6" xfId="6186"/>
    <cellStyle name="Normal 86 2 2 3 2 6 2" xfId="22595"/>
    <cellStyle name="Normal 86 2 2 3 2 7" xfId="18957"/>
    <cellStyle name="Normal 86 2 2 3 2 8" xfId="35324"/>
    <cellStyle name="Normal 86 2 2 3 3" xfId="3423"/>
    <cellStyle name="Normal 86 2 2 3 3 2" xfId="12578"/>
    <cellStyle name="Normal 86 2 2 3 3 2 2" xfId="28960"/>
    <cellStyle name="Normal 86 2 2 3 3 3" xfId="16219"/>
    <cellStyle name="Normal 86 2 2 3 3 3 2" xfId="32597"/>
    <cellStyle name="Normal 86 2 2 3 3 4" xfId="8939"/>
    <cellStyle name="Normal 86 2 2 3 3 4 2" xfId="25323"/>
    <cellStyle name="Normal 86 2 2 3 3 5" xfId="19870"/>
    <cellStyle name="Normal 86 2 2 3 4" xfId="7118"/>
    <cellStyle name="Normal 86 2 2 3 4 2" xfId="23502"/>
    <cellStyle name="Normal 86 2 2 3 5" xfId="10757"/>
    <cellStyle name="Normal 86 2 2 3 5 2" xfId="27139"/>
    <cellStyle name="Normal 86 2 2 3 6" xfId="14398"/>
    <cellStyle name="Normal 86 2 2 3 6 2" xfId="30776"/>
    <cellStyle name="Normal 86 2 2 3 7" xfId="5278"/>
    <cellStyle name="Normal 86 2 2 3 7 2" xfId="21687"/>
    <cellStyle name="Normal 86 2 2 3 8" xfId="18049"/>
    <cellStyle name="Normal 86 2 2 3 9" xfId="34416"/>
    <cellStyle name="Normal 86 2 2 4" xfId="1900"/>
    <cellStyle name="Normal 86 2 2 4 2" xfId="3723"/>
    <cellStyle name="Normal 86 2 2 4 2 2" xfId="12878"/>
    <cellStyle name="Normal 86 2 2 4 2 2 2" xfId="29260"/>
    <cellStyle name="Normal 86 2 2 4 2 3" xfId="16519"/>
    <cellStyle name="Normal 86 2 2 4 2 3 2" xfId="32897"/>
    <cellStyle name="Normal 86 2 2 4 2 4" xfId="9239"/>
    <cellStyle name="Normal 86 2 2 4 2 4 2" xfId="25623"/>
    <cellStyle name="Normal 86 2 2 4 2 5" xfId="20170"/>
    <cellStyle name="Normal 86 2 2 4 3" xfId="7418"/>
    <cellStyle name="Normal 86 2 2 4 3 2" xfId="23802"/>
    <cellStyle name="Normal 86 2 2 4 4" xfId="11057"/>
    <cellStyle name="Normal 86 2 2 4 4 2" xfId="27439"/>
    <cellStyle name="Normal 86 2 2 4 5" xfId="14698"/>
    <cellStyle name="Normal 86 2 2 4 5 2" xfId="31076"/>
    <cellStyle name="Normal 86 2 2 4 6" xfId="5578"/>
    <cellStyle name="Normal 86 2 2 4 6 2" xfId="21987"/>
    <cellStyle name="Normal 86 2 2 4 7" xfId="18349"/>
    <cellStyle name="Normal 86 2 2 4 8" xfId="34716"/>
    <cellStyle name="Normal 86 2 2 5" xfId="2812"/>
    <cellStyle name="Normal 86 2 2 5 2" xfId="11969"/>
    <cellStyle name="Normal 86 2 2 5 2 2" xfId="28351"/>
    <cellStyle name="Normal 86 2 2 5 3" xfId="15610"/>
    <cellStyle name="Normal 86 2 2 5 3 2" xfId="31988"/>
    <cellStyle name="Normal 86 2 2 5 4" xfId="8330"/>
    <cellStyle name="Normal 86 2 2 5 4 2" xfId="24714"/>
    <cellStyle name="Normal 86 2 2 5 5" xfId="19261"/>
    <cellStyle name="Normal 86 2 2 6" xfId="6510"/>
    <cellStyle name="Normal 86 2 2 6 2" xfId="22894"/>
    <cellStyle name="Normal 86 2 2 7" xfId="10149"/>
    <cellStyle name="Normal 86 2 2 7 2" xfId="26531"/>
    <cellStyle name="Normal 86 2 2 8" xfId="13790"/>
    <cellStyle name="Normal 86 2 2 8 2" xfId="30168"/>
    <cellStyle name="Normal 86 2 2 9" xfId="4670"/>
    <cellStyle name="Normal 86 2 2 9 2" xfId="21079"/>
    <cellStyle name="Normal 86 2 3" xfId="1281"/>
    <cellStyle name="Normal 86 2 3 2" xfId="2195"/>
    <cellStyle name="Normal 86 2 3 2 2" xfId="4018"/>
    <cellStyle name="Normal 86 2 3 2 2 2" xfId="13173"/>
    <cellStyle name="Normal 86 2 3 2 2 2 2" xfId="29555"/>
    <cellStyle name="Normal 86 2 3 2 2 3" xfId="16814"/>
    <cellStyle name="Normal 86 2 3 2 2 3 2" xfId="33192"/>
    <cellStyle name="Normal 86 2 3 2 2 4" xfId="9534"/>
    <cellStyle name="Normal 86 2 3 2 2 4 2" xfId="25918"/>
    <cellStyle name="Normal 86 2 3 2 2 5" xfId="20465"/>
    <cellStyle name="Normal 86 2 3 2 3" xfId="7713"/>
    <cellStyle name="Normal 86 2 3 2 3 2" xfId="24097"/>
    <cellStyle name="Normal 86 2 3 2 4" xfId="11352"/>
    <cellStyle name="Normal 86 2 3 2 4 2" xfId="27734"/>
    <cellStyle name="Normal 86 2 3 2 5" xfId="14993"/>
    <cellStyle name="Normal 86 2 3 2 5 2" xfId="31371"/>
    <cellStyle name="Normal 86 2 3 2 6" xfId="5873"/>
    <cellStyle name="Normal 86 2 3 2 6 2" xfId="22282"/>
    <cellStyle name="Normal 86 2 3 2 7" xfId="18644"/>
    <cellStyle name="Normal 86 2 3 2 8" xfId="35011"/>
    <cellStyle name="Normal 86 2 3 3" xfId="3110"/>
    <cellStyle name="Normal 86 2 3 3 2" xfId="12265"/>
    <cellStyle name="Normal 86 2 3 3 2 2" xfId="28647"/>
    <cellStyle name="Normal 86 2 3 3 3" xfId="15906"/>
    <cellStyle name="Normal 86 2 3 3 3 2" xfId="32284"/>
    <cellStyle name="Normal 86 2 3 3 4" xfId="8626"/>
    <cellStyle name="Normal 86 2 3 3 4 2" xfId="25010"/>
    <cellStyle name="Normal 86 2 3 3 5" xfId="19557"/>
    <cellStyle name="Normal 86 2 3 4" xfId="6805"/>
    <cellStyle name="Normal 86 2 3 4 2" xfId="23189"/>
    <cellStyle name="Normal 86 2 3 5" xfId="10444"/>
    <cellStyle name="Normal 86 2 3 5 2" xfId="26826"/>
    <cellStyle name="Normal 86 2 3 6" xfId="14085"/>
    <cellStyle name="Normal 86 2 3 6 2" xfId="30463"/>
    <cellStyle name="Normal 86 2 3 7" xfId="4965"/>
    <cellStyle name="Normal 86 2 3 7 2" xfId="21374"/>
    <cellStyle name="Normal 86 2 3 8" xfId="17736"/>
    <cellStyle name="Normal 86 2 3 9" xfId="34103"/>
    <cellStyle name="Normal 86 2 4" xfId="1593"/>
    <cellStyle name="Normal 86 2 4 2" xfId="2507"/>
    <cellStyle name="Normal 86 2 4 2 2" xfId="4330"/>
    <cellStyle name="Normal 86 2 4 2 2 2" xfId="13485"/>
    <cellStyle name="Normal 86 2 4 2 2 2 2" xfId="29867"/>
    <cellStyle name="Normal 86 2 4 2 2 3" xfId="17126"/>
    <cellStyle name="Normal 86 2 4 2 2 3 2" xfId="33504"/>
    <cellStyle name="Normal 86 2 4 2 2 4" xfId="9846"/>
    <cellStyle name="Normal 86 2 4 2 2 4 2" xfId="26230"/>
    <cellStyle name="Normal 86 2 4 2 2 5" xfId="20777"/>
    <cellStyle name="Normal 86 2 4 2 3" xfId="8025"/>
    <cellStyle name="Normal 86 2 4 2 3 2" xfId="24409"/>
    <cellStyle name="Normal 86 2 4 2 4" xfId="11664"/>
    <cellStyle name="Normal 86 2 4 2 4 2" xfId="28046"/>
    <cellStyle name="Normal 86 2 4 2 5" xfId="15305"/>
    <cellStyle name="Normal 86 2 4 2 5 2" xfId="31683"/>
    <cellStyle name="Normal 86 2 4 2 6" xfId="6185"/>
    <cellStyle name="Normal 86 2 4 2 6 2" xfId="22594"/>
    <cellStyle name="Normal 86 2 4 2 7" xfId="18956"/>
    <cellStyle name="Normal 86 2 4 2 8" xfId="35323"/>
    <cellStyle name="Normal 86 2 4 3" xfId="3422"/>
    <cellStyle name="Normal 86 2 4 3 2" xfId="12577"/>
    <cellStyle name="Normal 86 2 4 3 2 2" xfId="28959"/>
    <cellStyle name="Normal 86 2 4 3 3" xfId="16218"/>
    <cellStyle name="Normal 86 2 4 3 3 2" xfId="32596"/>
    <cellStyle name="Normal 86 2 4 3 4" xfId="8938"/>
    <cellStyle name="Normal 86 2 4 3 4 2" xfId="25322"/>
    <cellStyle name="Normal 86 2 4 3 5" xfId="19869"/>
    <cellStyle name="Normal 86 2 4 4" xfId="7117"/>
    <cellStyle name="Normal 86 2 4 4 2" xfId="23501"/>
    <cellStyle name="Normal 86 2 4 5" xfId="10756"/>
    <cellStyle name="Normal 86 2 4 5 2" xfId="27138"/>
    <cellStyle name="Normal 86 2 4 6" xfId="14397"/>
    <cellStyle name="Normal 86 2 4 6 2" xfId="30775"/>
    <cellStyle name="Normal 86 2 4 7" xfId="5277"/>
    <cellStyle name="Normal 86 2 4 7 2" xfId="21686"/>
    <cellStyle name="Normal 86 2 4 8" xfId="18048"/>
    <cellStyle name="Normal 86 2 4 9" xfId="34415"/>
    <cellStyle name="Normal 86 2 5" xfId="1753"/>
    <cellStyle name="Normal 86 2 5 2" xfId="3576"/>
    <cellStyle name="Normal 86 2 5 2 2" xfId="12731"/>
    <cellStyle name="Normal 86 2 5 2 2 2" xfId="29113"/>
    <cellStyle name="Normal 86 2 5 2 3" xfId="16372"/>
    <cellStyle name="Normal 86 2 5 2 3 2" xfId="32750"/>
    <cellStyle name="Normal 86 2 5 2 4" xfId="9092"/>
    <cellStyle name="Normal 86 2 5 2 4 2" xfId="25476"/>
    <cellStyle name="Normal 86 2 5 2 5" xfId="20023"/>
    <cellStyle name="Normal 86 2 5 3" xfId="7271"/>
    <cellStyle name="Normal 86 2 5 3 2" xfId="23655"/>
    <cellStyle name="Normal 86 2 5 4" xfId="10910"/>
    <cellStyle name="Normal 86 2 5 4 2" xfId="27292"/>
    <cellStyle name="Normal 86 2 5 5" xfId="14551"/>
    <cellStyle name="Normal 86 2 5 5 2" xfId="30929"/>
    <cellStyle name="Normal 86 2 5 6" xfId="5431"/>
    <cellStyle name="Normal 86 2 5 6 2" xfId="21840"/>
    <cellStyle name="Normal 86 2 5 7" xfId="18202"/>
    <cellStyle name="Normal 86 2 5 8" xfId="34569"/>
    <cellStyle name="Normal 86 2 6" xfId="2811"/>
    <cellStyle name="Normal 86 2 6 2" xfId="11968"/>
    <cellStyle name="Normal 86 2 6 2 2" xfId="28350"/>
    <cellStyle name="Normal 86 2 6 3" xfId="15609"/>
    <cellStyle name="Normal 86 2 6 3 2" xfId="31987"/>
    <cellStyle name="Normal 86 2 6 4" xfId="8329"/>
    <cellStyle name="Normal 86 2 6 4 2" xfId="24713"/>
    <cellStyle name="Normal 86 2 6 5" xfId="19260"/>
    <cellStyle name="Normal 86 2 7" xfId="6363"/>
    <cellStyle name="Normal 86 2 7 2" xfId="22747"/>
    <cellStyle name="Normal 86 2 8" xfId="10002"/>
    <cellStyle name="Normal 86 2 8 2" xfId="26384"/>
    <cellStyle name="Normal 86 2 9" xfId="13643"/>
    <cellStyle name="Normal 86 2 9 2" xfId="30021"/>
    <cellStyle name="Normal 86 3" xfId="907"/>
    <cellStyle name="Normal 86 3 10" xfId="17366"/>
    <cellStyle name="Normal 86 3 11" xfId="33808"/>
    <cellStyle name="Normal 86 3 2" xfId="1283"/>
    <cellStyle name="Normal 86 3 2 2" xfId="2197"/>
    <cellStyle name="Normal 86 3 2 2 2" xfId="4020"/>
    <cellStyle name="Normal 86 3 2 2 2 2" xfId="13175"/>
    <cellStyle name="Normal 86 3 2 2 2 2 2" xfId="29557"/>
    <cellStyle name="Normal 86 3 2 2 2 3" xfId="16816"/>
    <cellStyle name="Normal 86 3 2 2 2 3 2" xfId="33194"/>
    <cellStyle name="Normal 86 3 2 2 2 4" xfId="9536"/>
    <cellStyle name="Normal 86 3 2 2 2 4 2" xfId="25920"/>
    <cellStyle name="Normal 86 3 2 2 2 5" xfId="20467"/>
    <cellStyle name="Normal 86 3 2 2 3" xfId="7715"/>
    <cellStyle name="Normal 86 3 2 2 3 2" xfId="24099"/>
    <cellStyle name="Normal 86 3 2 2 4" xfId="11354"/>
    <cellStyle name="Normal 86 3 2 2 4 2" xfId="27736"/>
    <cellStyle name="Normal 86 3 2 2 5" xfId="14995"/>
    <cellStyle name="Normal 86 3 2 2 5 2" xfId="31373"/>
    <cellStyle name="Normal 86 3 2 2 6" xfId="5875"/>
    <cellStyle name="Normal 86 3 2 2 6 2" xfId="22284"/>
    <cellStyle name="Normal 86 3 2 2 7" xfId="18646"/>
    <cellStyle name="Normal 86 3 2 2 8" xfId="35013"/>
    <cellStyle name="Normal 86 3 2 3" xfId="3112"/>
    <cellStyle name="Normal 86 3 2 3 2" xfId="12267"/>
    <cellStyle name="Normal 86 3 2 3 2 2" xfId="28649"/>
    <cellStyle name="Normal 86 3 2 3 3" xfId="15908"/>
    <cellStyle name="Normal 86 3 2 3 3 2" xfId="32286"/>
    <cellStyle name="Normal 86 3 2 3 4" xfId="8628"/>
    <cellStyle name="Normal 86 3 2 3 4 2" xfId="25012"/>
    <cellStyle name="Normal 86 3 2 3 5" xfId="19559"/>
    <cellStyle name="Normal 86 3 2 4" xfId="6807"/>
    <cellStyle name="Normal 86 3 2 4 2" xfId="23191"/>
    <cellStyle name="Normal 86 3 2 5" xfId="10446"/>
    <cellStyle name="Normal 86 3 2 5 2" xfId="26828"/>
    <cellStyle name="Normal 86 3 2 6" xfId="14087"/>
    <cellStyle name="Normal 86 3 2 6 2" xfId="30465"/>
    <cellStyle name="Normal 86 3 2 7" xfId="4967"/>
    <cellStyle name="Normal 86 3 2 7 2" xfId="21376"/>
    <cellStyle name="Normal 86 3 2 8" xfId="17738"/>
    <cellStyle name="Normal 86 3 2 9" xfId="34105"/>
    <cellStyle name="Normal 86 3 3" xfId="1595"/>
    <cellStyle name="Normal 86 3 3 2" xfId="2509"/>
    <cellStyle name="Normal 86 3 3 2 2" xfId="4332"/>
    <cellStyle name="Normal 86 3 3 2 2 2" xfId="13487"/>
    <cellStyle name="Normal 86 3 3 2 2 2 2" xfId="29869"/>
    <cellStyle name="Normal 86 3 3 2 2 3" xfId="17128"/>
    <cellStyle name="Normal 86 3 3 2 2 3 2" xfId="33506"/>
    <cellStyle name="Normal 86 3 3 2 2 4" xfId="9848"/>
    <cellStyle name="Normal 86 3 3 2 2 4 2" xfId="26232"/>
    <cellStyle name="Normal 86 3 3 2 2 5" xfId="20779"/>
    <cellStyle name="Normal 86 3 3 2 3" xfId="8027"/>
    <cellStyle name="Normal 86 3 3 2 3 2" xfId="24411"/>
    <cellStyle name="Normal 86 3 3 2 4" xfId="11666"/>
    <cellStyle name="Normal 86 3 3 2 4 2" xfId="28048"/>
    <cellStyle name="Normal 86 3 3 2 5" xfId="15307"/>
    <cellStyle name="Normal 86 3 3 2 5 2" xfId="31685"/>
    <cellStyle name="Normal 86 3 3 2 6" xfId="6187"/>
    <cellStyle name="Normal 86 3 3 2 6 2" xfId="22596"/>
    <cellStyle name="Normal 86 3 3 2 7" xfId="18958"/>
    <cellStyle name="Normal 86 3 3 2 8" xfId="35325"/>
    <cellStyle name="Normal 86 3 3 3" xfId="3424"/>
    <cellStyle name="Normal 86 3 3 3 2" xfId="12579"/>
    <cellStyle name="Normal 86 3 3 3 2 2" xfId="28961"/>
    <cellStyle name="Normal 86 3 3 3 3" xfId="16220"/>
    <cellStyle name="Normal 86 3 3 3 3 2" xfId="32598"/>
    <cellStyle name="Normal 86 3 3 3 4" xfId="8940"/>
    <cellStyle name="Normal 86 3 3 3 4 2" xfId="25324"/>
    <cellStyle name="Normal 86 3 3 3 5" xfId="19871"/>
    <cellStyle name="Normal 86 3 3 4" xfId="7119"/>
    <cellStyle name="Normal 86 3 3 4 2" xfId="23503"/>
    <cellStyle name="Normal 86 3 3 5" xfId="10758"/>
    <cellStyle name="Normal 86 3 3 5 2" xfId="27140"/>
    <cellStyle name="Normal 86 3 3 6" xfId="14399"/>
    <cellStyle name="Normal 86 3 3 6 2" xfId="30777"/>
    <cellStyle name="Normal 86 3 3 7" xfId="5279"/>
    <cellStyle name="Normal 86 3 3 7 2" xfId="21688"/>
    <cellStyle name="Normal 86 3 3 8" xfId="18050"/>
    <cellStyle name="Normal 86 3 3 9" xfId="34417"/>
    <cellStyle name="Normal 86 3 4" xfId="1825"/>
    <cellStyle name="Normal 86 3 4 2" xfId="3648"/>
    <cellStyle name="Normal 86 3 4 2 2" xfId="12803"/>
    <cellStyle name="Normal 86 3 4 2 2 2" xfId="29185"/>
    <cellStyle name="Normal 86 3 4 2 3" xfId="16444"/>
    <cellStyle name="Normal 86 3 4 2 3 2" xfId="32822"/>
    <cellStyle name="Normal 86 3 4 2 4" xfId="9164"/>
    <cellStyle name="Normal 86 3 4 2 4 2" xfId="25548"/>
    <cellStyle name="Normal 86 3 4 2 5" xfId="20095"/>
    <cellStyle name="Normal 86 3 4 3" xfId="7343"/>
    <cellStyle name="Normal 86 3 4 3 2" xfId="23727"/>
    <cellStyle name="Normal 86 3 4 4" xfId="10982"/>
    <cellStyle name="Normal 86 3 4 4 2" xfId="27364"/>
    <cellStyle name="Normal 86 3 4 5" xfId="14623"/>
    <cellStyle name="Normal 86 3 4 5 2" xfId="31001"/>
    <cellStyle name="Normal 86 3 4 6" xfId="5503"/>
    <cellStyle name="Normal 86 3 4 6 2" xfId="21912"/>
    <cellStyle name="Normal 86 3 4 7" xfId="18274"/>
    <cellStyle name="Normal 86 3 4 8" xfId="34641"/>
    <cellStyle name="Normal 86 3 5" xfId="2813"/>
    <cellStyle name="Normal 86 3 5 2" xfId="11970"/>
    <cellStyle name="Normal 86 3 5 2 2" xfId="28352"/>
    <cellStyle name="Normal 86 3 5 3" xfId="15611"/>
    <cellStyle name="Normal 86 3 5 3 2" xfId="31989"/>
    <cellStyle name="Normal 86 3 5 4" xfId="8331"/>
    <cellStyle name="Normal 86 3 5 4 2" xfId="24715"/>
    <cellStyle name="Normal 86 3 5 5" xfId="19262"/>
    <cellStyle name="Normal 86 3 6" xfId="6435"/>
    <cellStyle name="Normal 86 3 6 2" xfId="22819"/>
    <cellStyle name="Normal 86 3 7" xfId="10074"/>
    <cellStyle name="Normal 86 3 7 2" xfId="26456"/>
    <cellStyle name="Normal 86 3 8" xfId="13715"/>
    <cellStyle name="Normal 86 3 8 2" xfId="30093"/>
    <cellStyle name="Normal 86 3 9" xfId="4595"/>
    <cellStyle name="Normal 86 3 9 2" xfId="21004"/>
    <cellStyle name="Normal 86 4" xfId="1280"/>
    <cellStyle name="Normal 86 4 2" xfId="2194"/>
    <cellStyle name="Normal 86 4 2 2" xfId="4017"/>
    <cellStyle name="Normal 86 4 2 2 2" xfId="13172"/>
    <cellStyle name="Normal 86 4 2 2 2 2" xfId="29554"/>
    <cellStyle name="Normal 86 4 2 2 3" xfId="16813"/>
    <cellStyle name="Normal 86 4 2 2 3 2" xfId="33191"/>
    <cellStyle name="Normal 86 4 2 2 4" xfId="9533"/>
    <cellStyle name="Normal 86 4 2 2 4 2" xfId="25917"/>
    <cellStyle name="Normal 86 4 2 2 5" xfId="20464"/>
    <cellStyle name="Normal 86 4 2 3" xfId="7712"/>
    <cellStyle name="Normal 86 4 2 3 2" xfId="24096"/>
    <cellStyle name="Normal 86 4 2 4" xfId="11351"/>
    <cellStyle name="Normal 86 4 2 4 2" xfId="27733"/>
    <cellStyle name="Normal 86 4 2 5" xfId="14992"/>
    <cellStyle name="Normal 86 4 2 5 2" xfId="31370"/>
    <cellStyle name="Normal 86 4 2 6" xfId="5872"/>
    <cellStyle name="Normal 86 4 2 6 2" xfId="22281"/>
    <cellStyle name="Normal 86 4 2 7" xfId="18643"/>
    <cellStyle name="Normal 86 4 2 8" xfId="35010"/>
    <cellStyle name="Normal 86 4 3" xfId="3109"/>
    <cellStyle name="Normal 86 4 3 2" xfId="12264"/>
    <cellStyle name="Normal 86 4 3 2 2" xfId="28646"/>
    <cellStyle name="Normal 86 4 3 3" xfId="15905"/>
    <cellStyle name="Normal 86 4 3 3 2" xfId="32283"/>
    <cellStyle name="Normal 86 4 3 4" xfId="8625"/>
    <cellStyle name="Normal 86 4 3 4 2" xfId="25009"/>
    <cellStyle name="Normal 86 4 3 5" xfId="19556"/>
    <cellStyle name="Normal 86 4 4" xfId="6804"/>
    <cellStyle name="Normal 86 4 4 2" xfId="23188"/>
    <cellStyle name="Normal 86 4 5" xfId="10443"/>
    <cellStyle name="Normal 86 4 5 2" xfId="26825"/>
    <cellStyle name="Normal 86 4 6" xfId="14084"/>
    <cellStyle name="Normal 86 4 6 2" xfId="30462"/>
    <cellStyle name="Normal 86 4 7" xfId="4964"/>
    <cellStyle name="Normal 86 4 7 2" xfId="21373"/>
    <cellStyle name="Normal 86 4 8" xfId="17735"/>
    <cellStyle name="Normal 86 4 9" xfId="34102"/>
    <cellStyle name="Normal 86 5" xfId="1592"/>
    <cellStyle name="Normal 86 5 2" xfId="2506"/>
    <cellStyle name="Normal 86 5 2 2" xfId="4329"/>
    <cellStyle name="Normal 86 5 2 2 2" xfId="13484"/>
    <cellStyle name="Normal 86 5 2 2 2 2" xfId="29866"/>
    <cellStyle name="Normal 86 5 2 2 3" xfId="17125"/>
    <cellStyle name="Normal 86 5 2 2 3 2" xfId="33503"/>
    <cellStyle name="Normal 86 5 2 2 4" xfId="9845"/>
    <cellStyle name="Normal 86 5 2 2 4 2" xfId="26229"/>
    <cellStyle name="Normal 86 5 2 2 5" xfId="20776"/>
    <cellStyle name="Normal 86 5 2 3" xfId="8024"/>
    <cellStyle name="Normal 86 5 2 3 2" xfId="24408"/>
    <cellStyle name="Normal 86 5 2 4" xfId="11663"/>
    <cellStyle name="Normal 86 5 2 4 2" xfId="28045"/>
    <cellStyle name="Normal 86 5 2 5" xfId="15304"/>
    <cellStyle name="Normal 86 5 2 5 2" xfId="31682"/>
    <cellStyle name="Normal 86 5 2 6" xfId="6184"/>
    <cellStyle name="Normal 86 5 2 6 2" xfId="22593"/>
    <cellStyle name="Normal 86 5 2 7" xfId="18955"/>
    <cellStyle name="Normal 86 5 2 8" xfId="35322"/>
    <cellStyle name="Normal 86 5 3" xfId="3421"/>
    <cellStyle name="Normal 86 5 3 2" xfId="12576"/>
    <cellStyle name="Normal 86 5 3 2 2" xfId="28958"/>
    <cellStyle name="Normal 86 5 3 3" xfId="16217"/>
    <cellStyle name="Normal 86 5 3 3 2" xfId="32595"/>
    <cellStyle name="Normal 86 5 3 4" xfId="8937"/>
    <cellStyle name="Normal 86 5 3 4 2" xfId="25321"/>
    <cellStyle name="Normal 86 5 3 5" xfId="19868"/>
    <cellStyle name="Normal 86 5 4" xfId="7116"/>
    <cellStyle name="Normal 86 5 4 2" xfId="23500"/>
    <cellStyle name="Normal 86 5 5" xfId="10755"/>
    <cellStyle name="Normal 86 5 5 2" xfId="27137"/>
    <cellStyle name="Normal 86 5 6" xfId="14396"/>
    <cellStyle name="Normal 86 5 6 2" xfId="30774"/>
    <cellStyle name="Normal 86 5 7" xfId="5276"/>
    <cellStyle name="Normal 86 5 7 2" xfId="21685"/>
    <cellStyle name="Normal 86 5 8" xfId="18047"/>
    <cellStyle name="Normal 86 5 9" xfId="34414"/>
    <cellStyle name="Normal 86 6" xfId="1678"/>
    <cellStyle name="Normal 86 6 2" xfId="3502"/>
    <cellStyle name="Normal 86 6 2 2" xfId="12657"/>
    <cellStyle name="Normal 86 6 2 2 2" xfId="29039"/>
    <cellStyle name="Normal 86 6 2 3" xfId="16298"/>
    <cellStyle name="Normal 86 6 2 3 2" xfId="32676"/>
    <cellStyle name="Normal 86 6 2 4" xfId="9018"/>
    <cellStyle name="Normal 86 6 2 4 2" xfId="25402"/>
    <cellStyle name="Normal 86 6 2 5" xfId="19949"/>
    <cellStyle name="Normal 86 6 3" xfId="7197"/>
    <cellStyle name="Normal 86 6 3 2" xfId="23581"/>
    <cellStyle name="Normal 86 6 4" xfId="10836"/>
    <cellStyle name="Normal 86 6 4 2" xfId="27218"/>
    <cellStyle name="Normal 86 6 5" xfId="14477"/>
    <cellStyle name="Normal 86 6 5 2" xfId="30855"/>
    <cellStyle name="Normal 86 6 6" xfId="5357"/>
    <cellStyle name="Normal 86 6 6 2" xfId="21766"/>
    <cellStyle name="Normal 86 6 7" xfId="18128"/>
    <cellStyle name="Normal 86 6 8" xfId="34495"/>
    <cellStyle name="Normal 86 7" xfId="2810"/>
    <cellStyle name="Normal 86 7 2" xfId="11967"/>
    <cellStyle name="Normal 86 7 2 2" xfId="28349"/>
    <cellStyle name="Normal 86 7 3" xfId="15608"/>
    <cellStyle name="Normal 86 7 3 2" xfId="31986"/>
    <cellStyle name="Normal 86 7 4" xfId="8328"/>
    <cellStyle name="Normal 86 7 4 2" xfId="24712"/>
    <cellStyle name="Normal 86 7 5" xfId="19259"/>
    <cellStyle name="Normal 86 8" xfId="6289"/>
    <cellStyle name="Normal 86 8 2" xfId="22673"/>
    <cellStyle name="Normal 86 9" xfId="9928"/>
    <cellStyle name="Normal 86 9 2" xfId="26310"/>
    <cellStyle name="Normal 87" xfId="566"/>
    <cellStyle name="Normal 87 10" xfId="13568"/>
    <cellStyle name="Normal 87 10 2" xfId="29948"/>
    <cellStyle name="Normal 87 11" xfId="4447"/>
    <cellStyle name="Normal 87 11 2" xfId="20859"/>
    <cellStyle name="Normal 87 12" xfId="17218"/>
    <cellStyle name="Normal 87 13" xfId="33809"/>
    <cellStyle name="Normal 87 2" xfId="827"/>
    <cellStyle name="Normal 87 2 10" xfId="4524"/>
    <cellStyle name="Normal 87 2 10 2" xfId="20933"/>
    <cellStyle name="Normal 87 2 11" xfId="17295"/>
    <cellStyle name="Normal 87 2 12" xfId="33810"/>
    <cellStyle name="Normal 87 2 2" xfId="984"/>
    <cellStyle name="Normal 87 2 2 10" xfId="17442"/>
    <cellStyle name="Normal 87 2 2 11" xfId="33811"/>
    <cellStyle name="Normal 87 2 2 2" xfId="1286"/>
    <cellStyle name="Normal 87 2 2 2 2" xfId="2200"/>
    <cellStyle name="Normal 87 2 2 2 2 2" xfId="4023"/>
    <cellStyle name="Normal 87 2 2 2 2 2 2" xfId="13178"/>
    <cellStyle name="Normal 87 2 2 2 2 2 2 2" xfId="29560"/>
    <cellStyle name="Normal 87 2 2 2 2 2 3" xfId="16819"/>
    <cellStyle name="Normal 87 2 2 2 2 2 3 2" xfId="33197"/>
    <cellStyle name="Normal 87 2 2 2 2 2 4" xfId="9539"/>
    <cellStyle name="Normal 87 2 2 2 2 2 4 2" xfId="25923"/>
    <cellStyle name="Normal 87 2 2 2 2 2 5" xfId="20470"/>
    <cellStyle name="Normal 87 2 2 2 2 3" xfId="7718"/>
    <cellStyle name="Normal 87 2 2 2 2 3 2" xfId="24102"/>
    <cellStyle name="Normal 87 2 2 2 2 4" xfId="11357"/>
    <cellStyle name="Normal 87 2 2 2 2 4 2" xfId="27739"/>
    <cellStyle name="Normal 87 2 2 2 2 5" xfId="14998"/>
    <cellStyle name="Normal 87 2 2 2 2 5 2" xfId="31376"/>
    <cellStyle name="Normal 87 2 2 2 2 6" xfId="5878"/>
    <cellStyle name="Normal 87 2 2 2 2 6 2" xfId="22287"/>
    <cellStyle name="Normal 87 2 2 2 2 7" xfId="18649"/>
    <cellStyle name="Normal 87 2 2 2 2 8" xfId="35016"/>
    <cellStyle name="Normal 87 2 2 2 3" xfId="3115"/>
    <cellStyle name="Normal 87 2 2 2 3 2" xfId="12270"/>
    <cellStyle name="Normal 87 2 2 2 3 2 2" xfId="28652"/>
    <cellStyle name="Normal 87 2 2 2 3 3" xfId="15911"/>
    <cellStyle name="Normal 87 2 2 2 3 3 2" xfId="32289"/>
    <cellStyle name="Normal 87 2 2 2 3 4" xfId="8631"/>
    <cellStyle name="Normal 87 2 2 2 3 4 2" xfId="25015"/>
    <cellStyle name="Normal 87 2 2 2 3 5" xfId="19562"/>
    <cellStyle name="Normal 87 2 2 2 4" xfId="6810"/>
    <cellStyle name="Normal 87 2 2 2 4 2" xfId="23194"/>
    <cellStyle name="Normal 87 2 2 2 5" xfId="10449"/>
    <cellStyle name="Normal 87 2 2 2 5 2" xfId="26831"/>
    <cellStyle name="Normal 87 2 2 2 6" xfId="14090"/>
    <cellStyle name="Normal 87 2 2 2 6 2" xfId="30468"/>
    <cellStyle name="Normal 87 2 2 2 7" xfId="4970"/>
    <cellStyle name="Normal 87 2 2 2 7 2" xfId="21379"/>
    <cellStyle name="Normal 87 2 2 2 8" xfId="17741"/>
    <cellStyle name="Normal 87 2 2 2 9" xfId="34108"/>
    <cellStyle name="Normal 87 2 2 3" xfId="1598"/>
    <cellStyle name="Normal 87 2 2 3 2" xfId="2512"/>
    <cellStyle name="Normal 87 2 2 3 2 2" xfId="4335"/>
    <cellStyle name="Normal 87 2 2 3 2 2 2" xfId="13490"/>
    <cellStyle name="Normal 87 2 2 3 2 2 2 2" xfId="29872"/>
    <cellStyle name="Normal 87 2 2 3 2 2 3" xfId="17131"/>
    <cellStyle name="Normal 87 2 2 3 2 2 3 2" xfId="33509"/>
    <cellStyle name="Normal 87 2 2 3 2 2 4" xfId="9851"/>
    <cellStyle name="Normal 87 2 2 3 2 2 4 2" xfId="26235"/>
    <cellStyle name="Normal 87 2 2 3 2 2 5" xfId="20782"/>
    <cellStyle name="Normal 87 2 2 3 2 3" xfId="8030"/>
    <cellStyle name="Normal 87 2 2 3 2 3 2" xfId="24414"/>
    <cellStyle name="Normal 87 2 2 3 2 4" xfId="11669"/>
    <cellStyle name="Normal 87 2 2 3 2 4 2" xfId="28051"/>
    <cellStyle name="Normal 87 2 2 3 2 5" xfId="15310"/>
    <cellStyle name="Normal 87 2 2 3 2 5 2" xfId="31688"/>
    <cellStyle name="Normal 87 2 2 3 2 6" xfId="6190"/>
    <cellStyle name="Normal 87 2 2 3 2 6 2" xfId="22599"/>
    <cellStyle name="Normal 87 2 2 3 2 7" xfId="18961"/>
    <cellStyle name="Normal 87 2 2 3 2 8" xfId="35328"/>
    <cellStyle name="Normal 87 2 2 3 3" xfId="3427"/>
    <cellStyle name="Normal 87 2 2 3 3 2" xfId="12582"/>
    <cellStyle name="Normal 87 2 2 3 3 2 2" xfId="28964"/>
    <cellStyle name="Normal 87 2 2 3 3 3" xfId="16223"/>
    <cellStyle name="Normal 87 2 2 3 3 3 2" xfId="32601"/>
    <cellStyle name="Normal 87 2 2 3 3 4" xfId="8943"/>
    <cellStyle name="Normal 87 2 2 3 3 4 2" xfId="25327"/>
    <cellStyle name="Normal 87 2 2 3 3 5" xfId="19874"/>
    <cellStyle name="Normal 87 2 2 3 4" xfId="7122"/>
    <cellStyle name="Normal 87 2 2 3 4 2" xfId="23506"/>
    <cellStyle name="Normal 87 2 2 3 5" xfId="10761"/>
    <cellStyle name="Normal 87 2 2 3 5 2" xfId="27143"/>
    <cellStyle name="Normal 87 2 2 3 6" xfId="14402"/>
    <cellStyle name="Normal 87 2 2 3 6 2" xfId="30780"/>
    <cellStyle name="Normal 87 2 2 3 7" xfId="5282"/>
    <cellStyle name="Normal 87 2 2 3 7 2" xfId="21691"/>
    <cellStyle name="Normal 87 2 2 3 8" xfId="18053"/>
    <cellStyle name="Normal 87 2 2 3 9" xfId="34420"/>
    <cellStyle name="Normal 87 2 2 4" xfId="1901"/>
    <cellStyle name="Normal 87 2 2 4 2" xfId="3724"/>
    <cellStyle name="Normal 87 2 2 4 2 2" xfId="12879"/>
    <cellStyle name="Normal 87 2 2 4 2 2 2" xfId="29261"/>
    <cellStyle name="Normal 87 2 2 4 2 3" xfId="16520"/>
    <cellStyle name="Normal 87 2 2 4 2 3 2" xfId="32898"/>
    <cellStyle name="Normal 87 2 2 4 2 4" xfId="9240"/>
    <cellStyle name="Normal 87 2 2 4 2 4 2" xfId="25624"/>
    <cellStyle name="Normal 87 2 2 4 2 5" xfId="20171"/>
    <cellStyle name="Normal 87 2 2 4 3" xfId="7419"/>
    <cellStyle name="Normal 87 2 2 4 3 2" xfId="23803"/>
    <cellStyle name="Normal 87 2 2 4 4" xfId="11058"/>
    <cellStyle name="Normal 87 2 2 4 4 2" xfId="27440"/>
    <cellStyle name="Normal 87 2 2 4 5" xfId="14699"/>
    <cellStyle name="Normal 87 2 2 4 5 2" xfId="31077"/>
    <cellStyle name="Normal 87 2 2 4 6" xfId="5579"/>
    <cellStyle name="Normal 87 2 2 4 6 2" xfId="21988"/>
    <cellStyle name="Normal 87 2 2 4 7" xfId="18350"/>
    <cellStyle name="Normal 87 2 2 4 8" xfId="34717"/>
    <cellStyle name="Normal 87 2 2 5" xfId="2816"/>
    <cellStyle name="Normal 87 2 2 5 2" xfId="11973"/>
    <cellStyle name="Normal 87 2 2 5 2 2" xfId="28355"/>
    <cellStyle name="Normal 87 2 2 5 3" xfId="15614"/>
    <cellStyle name="Normal 87 2 2 5 3 2" xfId="31992"/>
    <cellStyle name="Normal 87 2 2 5 4" xfId="8334"/>
    <cellStyle name="Normal 87 2 2 5 4 2" xfId="24718"/>
    <cellStyle name="Normal 87 2 2 5 5" xfId="19265"/>
    <cellStyle name="Normal 87 2 2 6" xfId="6511"/>
    <cellStyle name="Normal 87 2 2 6 2" xfId="22895"/>
    <cellStyle name="Normal 87 2 2 7" xfId="10150"/>
    <cellStyle name="Normal 87 2 2 7 2" xfId="26532"/>
    <cellStyle name="Normal 87 2 2 8" xfId="13791"/>
    <cellStyle name="Normal 87 2 2 8 2" xfId="30169"/>
    <cellStyle name="Normal 87 2 2 9" xfId="4671"/>
    <cellStyle name="Normal 87 2 2 9 2" xfId="21080"/>
    <cellStyle name="Normal 87 2 3" xfId="1285"/>
    <cellStyle name="Normal 87 2 3 2" xfId="2199"/>
    <cellStyle name="Normal 87 2 3 2 2" xfId="4022"/>
    <cellStyle name="Normal 87 2 3 2 2 2" xfId="13177"/>
    <cellStyle name="Normal 87 2 3 2 2 2 2" xfId="29559"/>
    <cellStyle name="Normal 87 2 3 2 2 3" xfId="16818"/>
    <cellStyle name="Normal 87 2 3 2 2 3 2" xfId="33196"/>
    <cellStyle name="Normal 87 2 3 2 2 4" xfId="9538"/>
    <cellStyle name="Normal 87 2 3 2 2 4 2" xfId="25922"/>
    <cellStyle name="Normal 87 2 3 2 2 5" xfId="20469"/>
    <cellStyle name="Normal 87 2 3 2 3" xfId="7717"/>
    <cellStyle name="Normal 87 2 3 2 3 2" xfId="24101"/>
    <cellStyle name="Normal 87 2 3 2 4" xfId="11356"/>
    <cellStyle name="Normal 87 2 3 2 4 2" xfId="27738"/>
    <cellStyle name="Normal 87 2 3 2 5" xfId="14997"/>
    <cellStyle name="Normal 87 2 3 2 5 2" xfId="31375"/>
    <cellStyle name="Normal 87 2 3 2 6" xfId="5877"/>
    <cellStyle name="Normal 87 2 3 2 6 2" xfId="22286"/>
    <cellStyle name="Normal 87 2 3 2 7" xfId="18648"/>
    <cellStyle name="Normal 87 2 3 2 8" xfId="35015"/>
    <cellStyle name="Normal 87 2 3 3" xfId="3114"/>
    <cellStyle name="Normal 87 2 3 3 2" xfId="12269"/>
    <cellStyle name="Normal 87 2 3 3 2 2" xfId="28651"/>
    <cellStyle name="Normal 87 2 3 3 3" xfId="15910"/>
    <cellStyle name="Normal 87 2 3 3 3 2" xfId="32288"/>
    <cellStyle name="Normal 87 2 3 3 4" xfId="8630"/>
    <cellStyle name="Normal 87 2 3 3 4 2" xfId="25014"/>
    <cellStyle name="Normal 87 2 3 3 5" xfId="19561"/>
    <cellStyle name="Normal 87 2 3 4" xfId="6809"/>
    <cellStyle name="Normal 87 2 3 4 2" xfId="23193"/>
    <cellStyle name="Normal 87 2 3 5" xfId="10448"/>
    <cellStyle name="Normal 87 2 3 5 2" xfId="26830"/>
    <cellStyle name="Normal 87 2 3 6" xfId="14089"/>
    <cellStyle name="Normal 87 2 3 6 2" xfId="30467"/>
    <cellStyle name="Normal 87 2 3 7" xfId="4969"/>
    <cellStyle name="Normal 87 2 3 7 2" xfId="21378"/>
    <cellStyle name="Normal 87 2 3 8" xfId="17740"/>
    <cellStyle name="Normal 87 2 3 9" xfId="34107"/>
    <cellStyle name="Normal 87 2 4" xfId="1597"/>
    <cellStyle name="Normal 87 2 4 2" xfId="2511"/>
    <cellStyle name="Normal 87 2 4 2 2" xfId="4334"/>
    <cellStyle name="Normal 87 2 4 2 2 2" xfId="13489"/>
    <cellStyle name="Normal 87 2 4 2 2 2 2" xfId="29871"/>
    <cellStyle name="Normal 87 2 4 2 2 3" xfId="17130"/>
    <cellStyle name="Normal 87 2 4 2 2 3 2" xfId="33508"/>
    <cellStyle name="Normal 87 2 4 2 2 4" xfId="9850"/>
    <cellStyle name="Normal 87 2 4 2 2 4 2" xfId="26234"/>
    <cellStyle name="Normal 87 2 4 2 2 5" xfId="20781"/>
    <cellStyle name="Normal 87 2 4 2 3" xfId="8029"/>
    <cellStyle name="Normal 87 2 4 2 3 2" xfId="24413"/>
    <cellStyle name="Normal 87 2 4 2 4" xfId="11668"/>
    <cellStyle name="Normal 87 2 4 2 4 2" xfId="28050"/>
    <cellStyle name="Normal 87 2 4 2 5" xfId="15309"/>
    <cellStyle name="Normal 87 2 4 2 5 2" xfId="31687"/>
    <cellStyle name="Normal 87 2 4 2 6" xfId="6189"/>
    <cellStyle name="Normal 87 2 4 2 6 2" xfId="22598"/>
    <cellStyle name="Normal 87 2 4 2 7" xfId="18960"/>
    <cellStyle name="Normal 87 2 4 2 8" xfId="35327"/>
    <cellStyle name="Normal 87 2 4 3" xfId="3426"/>
    <cellStyle name="Normal 87 2 4 3 2" xfId="12581"/>
    <cellStyle name="Normal 87 2 4 3 2 2" xfId="28963"/>
    <cellStyle name="Normal 87 2 4 3 3" xfId="16222"/>
    <cellStyle name="Normal 87 2 4 3 3 2" xfId="32600"/>
    <cellStyle name="Normal 87 2 4 3 4" xfId="8942"/>
    <cellStyle name="Normal 87 2 4 3 4 2" xfId="25326"/>
    <cellStyle name="Normal 87 2 4 3 5" xfId="19873"/>
    <cellStyle name="Normal 87 2 4 4" xfId="7121"/>
    <cellStyle name="Normal 87 2 4 4 2" xfId="23505"/>
    <cellStyle name="Normal 87 2 4 5" xfId="10760"/>
    <cellStyle name="Normal 87 2 4 5 2" xfId="27142"/>
    <cellStyle name="Normal 87 2 4 6" xfId="14401"/>
    <cellStyle name="Normal 87 2 4 6 2" xfId="30779"/>
    <cellStyle name="Normal 87 2 4 7" xfId="5281"/>
    <cellStyle name="Normal 87 2 4 7 2" xfId="21690"/>
    <cellStyle name="Normal 87 2 4 8" xfId="18052"/>
    <cellStyle name="Normal 87 2 4 9" xfId="34419"/>
    <cellStyle name="Normal 87 2 5" xfId="1754"/>
    <cellStyle name="Normal 87 2 5 2" xfId="3577"/>
    <cellStyle name="Normal 87 2 5 2 2" xfId="12732"/>
    <cellStyle name="Normal 87 2 5 2 2 2" xfId="29114"/>
    <cellStyle name="Normal 87 2 5 2 3" xfId="16373"/>
    <cellStyle name="Normal 87 2 5 2 3 2" xfId="32751"/>
    <cellStyle name="Normal 87 2 5 2 4" xfId="9093"/>
    <cellStyle name="Normal 87 2 5 2 4 2" xfId="25477"/>
    <cellStyle name="Normal 87 2 5 2 5" xfId="20024"/>
    <cellStyle name="Normal 87 2 5 3" xfId="7272"/>
    <cellStyle name="Normal 87 2 5 3 2" xfId="23656"/>
    <cellStyle name="Normal 87 2 5 4" xfId="10911"/>
    <cellStyle name="Normal 87 2 5 4 2" xfId="27293"/>
    <cellStyle name="Normal 87 2 5 5" xfId="14552"/>
    <cellStyle name="Normal 87 2 5 5 2" xfId="30930"/>
    <cellStyle name="Normal 87 2 5 6" xfId="5432"/>
    <cellStyle name="Normal 87 2 5 6 2" xfId="21841"/>
    <cellStyle name="Normal 87 2 5 7" xfId="18203"/>
    <cellStyle name="Normal 87 2 5 8" xfId="34570"/>
    <cellStyle name="Normal 87 2 6" xfId="2815"/>
    <cellStyle name="Normal 87 2 6 2" xfId="11972"/>
    <cellStyle name="Normal 87 2 6 2 2" xfId="28354"/>
    <cellStyle name="Normal 87 2 6 3" xfId="15613"/>
    <cellStyle name="Normal 87 2 6 3 2" xfId="31991"/>
    <cellStyle name="Normal 87 2 6 4" xfId="8333"/>
    <cellStyle name="Normal 87 2 6 4 2" xfId="24717"/>
    <cellStyle name="Normal 87 2 6 5" xfId="19264"/>
    <cellStyle name="Normal 87 2 7" xfId="6364"/>
    <cellStyle name="Normal 87 2 7 2" xfId="22748"/>
    <cellStyle name="Normal 87 2 8" xfId="10003"/>
    <cellStyle name="Normal 87 2 8 2" xfId="26385"/>
    <cellStyle name="Normal 87 2 9" xfId="13644"/>
    <cellStyle name="Normal 87 2 9 2" xfId="30022"/>
    <cellStyle name="Normal 87 3" xfId="908"/>
    <cellStyle name="Normal 87 3 10" xfId="17367"/>
    <cellStyle name="Normal 87 3 11" xfId="33812"/>
    <cellStyle name="Normal 87 3 2" xfId="1287"/>
    <cellStyle name="Normal 87 3 2 2" xfId="2201"/>
    <cellStyle name="Normal 87 3 2 2 2" xfId="4024"/>
    <cellStyle name="Normal 87 3 2 2 2 2" xfId="13179"/>
    <cellStyle name="Normal 87 3 2 2 2 2 2" xfId="29561"/>
    <cellStyle name="Normal 87 3 2 2 2 3" xfId="16820"/>
    <cellStyle name="Normal 87 3 2 2 2 3 2" xfId="33198"/>
    <cellStyle name="Normal 87 3 2 2 2 4" xfId="9540"/>
    <cellStyle name="Normal 87 3 2 2 2 4 2" xfId="25924"/>
    <cellStyle name="Normal 87 3 2 2 2 5" xfId="20471"/>
    <cellStyle name="Normal 87 3 2 2 3" xfId="7719"/>
    <cellStyle name="Normal 87 3 2 2 3 2" xfId="24103"/>
    <cellStyle name="Normal 87 3 2 2 4" xfId="11358"/>
    <cellStyle name="Normal 87 3 2 2 4 2" xfId="27740"/>
    <cellStyle name="Normal 87 3 2 2 5" xfId="14999"/>
    <cellStyle name="Normal 87 3 2 2 5 2" xfId="31377"/>
    <cellStyle name="Normal 87 3 2 2 6" xfId="5879"/>
    <cellStyle name="Normal 87 3 2 2 6 2" xfId="22288"/>
    <cellStyle name="Normal 87 3 2 2 7" xfId="18650"/>
    <cellStyle name="Normal 87 3 2 2 8" xfId="35017"/>
    <cellStyle name="Normal 87 3 2 3" xfId="3116"/>
    <cellStyle name="Normal 87 3 2 3 2" xfId="12271"/>
    <cellStyle name="Normal 87 3 2 3 2 2" xfId="28653"/>
    <cellStyle name="Normal 87 3 2 3 3" xfId="15912"/>
    <cellStyle name="Normal 87 3 2 3 3 2" xfId="32290"/>
    <cellStyle name="Normal 87 3 2 3 4" xfId="8632"/>
    <cellStyle name="Normal 87 3 2 3 4 2" xfId="25016"/>
    <cellStyle name="Normal 87 3 2 3 5" xfId="19563"/>
    <cellStyle name="Normal 87 3 2 4" xfId="6811"/>
    <cellStyle name="Normal 87 3 2 4 2" xfId="23195"/>
    <cellStyle name="Normal 87 3 2 5" xfId="10450"/>
    <cellStyle name="Normal 87 3 2 5 2" xfId="26832"/>
    <cellStyle name="Normal 87 3 2 6" xfId="14091"/>
    <cellStyle name="Normal 87 3 2 6 2" xfId="30469"/>
    <cellStyle name="Normal 87 3 2 7" xfId="4971"/>
    <cellStyle name="Normal 87 3 2 7 2" xfId="21380"/>
    <cellStyle name="Normal 87 3 2 8" xfId="17742"/>
    <cellStyle name="Normal 87 3 2 9" xfId="34109"/>
    <cellStyle name="Normal 87 3 3" xfId="1599"/>
    <cellStyle name="Normal 87 3 3 2" xfId="2513"/>
    <cellStyle name="Normal 87 3 3 2 2" xfId="4336"/>
    <cellStyle name="Normal 87 3 3 2 2 2" xfId="13491"/>
    <cellStyle name="Normal 87 3 3 2 2 2 2" xfId="29873"/>
    <cellStyle name="Normal 87 3 3 2 2 3" xfId="17132"/>
    <cellStyle name="Normal 87 3 3 2 2 3 2" xfId="33510"/>
    <cellStyle name="Normal 87 3 3 2 2 4" xfId="9852"/>
    <cellStyle name="Normal 87 3 3 2 2 4 2" xfId="26236"/>
    <cellStyle name="Normal 87 3 3 2 2 5" xfId="20783"/>
    <cellStyle name="Normal 87 3 3 2 3" xfId="8031"/>
    <cellStyle name="Normal 87 3 3 2 3 2" xfId="24415"/>
    <cellStyle name="Normal 87 3 3 2 4" xfId="11670"/>
    <cellStyle name="Normal 87 3 3 2 4 2" xfId="28052"/>
    <cellStyle name="Normal 87 3 3 2 5" xfId="15311"/>
    <cellStyle name="Normal 87 3 3 2 5 2" xfId="31689"/>
    <cellStyle name="Normal 87 3 3 2 6" xfId="6191"/>
    <cellStyle name="Normal 87 3 3 2 6 2" xfId="22600"/>
    <cellStyle name="Normal 87 3 3 2 7" xfId="18962"/>
    <cellStyle name="Normal 87 3 3 2 8" xfId="35329"/>
    <cellStyle name="Normal 87 3 3 3" xfId="3428"/>
    <cellStyle name="Normal 87 3 3 3 2" xfId="12583"/>
    <cellStyle name="Normal 87 3 3 3 2 2" xfId="28965"/>
    <cellStyle name="Normal 87 3 3 3 3" xfId="16224"/>
    <cellStyle name="Normal 87 3 3 3 3 2" xfId="32602"/>
    <cellStyle name="Normal 87 3 3 3 4" xfId="8944"/>
    <cellStyle name="Normal 87 3 3 3 4 2" xfId="25328"/>
    <cellStyle name="Normal 87 3 3 3 5" xfId="19875"/>
    <cellStyle name="Normal 87 3 3 4" xfId="7123"/>
    <cellStyle name="Normal 87 3 3 4 2" xfId="23507"/>
    <cellStyle name="Normal 87 3 3 5" xfId="10762"/>
    <cellStyle name="Normal 87 3 3 5 2" xfId="27144"/>
    <cellStyle name="Normal 87 3 3 6" xfId="14403"/>
    <cellStyle name="Normal 87 3 3 6 2" xfId="30781"/>
    <cellStyle name="Normal 87 3 3 7" xfId="5283"/>
    <cellStyle name="Normal 87 3 3 7 2" xfId="21692"/>
    <cellStyle name="Normal 87 3 3 8" xfId="18054"/>
    <cellStyle name="Normal 87 3 3 9" xfId="34421"/>
    <cellStyle name="Normal 87 3 4" xfId="1826"/>
    <cellStyle name="Normal 87 3 4 2" xfId="3649"/>
    <cellStyle name="Normal 87 3 4 2 2" xfId="12804"/>
    <cellStyle name="Normal 87 3 4 2 2 2" xfId="29186"/>
    <cellStyle name="Normal 87 3 4 2 3" xfId="16445"/>
    <cellStyle name="Normal 87 3 4 2 3 2" xfId="32823"/>
    <cellStyle name="Normal 87 3 4 2 4" xfId="9165"/>
    <cellStyle name="Normal 87 3 4 2 4 2" xfId="25549"/>
    <cellStyle name="Normal 87 3 4 2 5" xfId="20096"/>
    <cellStyle name="Normal 87 3 4 3" xfId="7344"/>
    <cellStyle name="Normal 87 3 4 3 2" xfId="23728"/>
    <cellStyle name="Normal 87 3 4 4" xfId="10983"/>
    <cellStyle name="Normal 87 3 4 4 2" xfId="27365"/>
    <cellStyle name="Normal 87 3 4 5" xfId="14624"/>
    <cellStyle name="Normal 87 3 4 5 2" xfId="31002"/>
    <cellStyle name="Normal 87 3 4 6" xfId="5504"/>
    <cellStyle name="Normal 87 3 4 6 2" xfId="21913"/>
    <cellStyle name="Normal 87 3 4 7" xfId="18275"/>
    <cellStyle name="Normal 87 3 4 8" xfId="34642"/>
    <cellStyle name="Normal 87 3 5" xfId="2817"/>
    <cellStyle name="Normal 87 3 5 2" xfId="11974"/>
    <cellStyle name="Normal 87 3 5 2 2" xfId="28356"/>
    <cellStyle name="Normal 87 3 5 3" xfId="15615"/>
    <cellStyle name="Normal 87 3 5 3 2" xfId="31993"/>
    <cellStyle name="Normal 87 3 5 4" xfId="8335"/>
    <cellStyle name="Normal 87 3 5 4 2" xfId="24719"/>
    <cellStyle name="Normal 87 3 5 5" xfId="19266"/>
    <cellStyle name="Normal 87 3 6" xfId="6436"/>
    <cellStyle name="Normal 87 3 6 2" xfId="22820"/>
    <cellStyle name="Normal 87 3 7" xfId="10075"/>
    <cellStyle name="Normal 87 3 7 2" xfId="26457"/>
    <cellStyle name="Normal 87 3 8" xfId="13716"/>
    <cellStyle name="Normal 87 3 8 2" xfId="30094"/>
    <cellStyle name="Normal 87 3 9" xfId="4596"/>
    <cellStyle name="Normal 87 3 9 2" xfId="21005"/>
    <cellStyle name="Normal 87 4" xfId="1284"/>
    <cellStyle name="Normal 87 4 2" xfId="2198"/>
    <cellStyle name="Normal 87 4 2 2" xfId="4021"/>
    <cellStyle name="Normal 87 4 2 2 2" xfId="13176"/>
    <cellStyle name="Normal 87 4 2 2 2 2" xfId="29558"/>
    <cellStyle name="Normal 87 4 2 2 3" xfId="16817"/>
    <cellStyle name="Normal 87 4 2 2 3 2" xfId="33195"/>
    <cellStyle name="Normal 87 4 2 2 4" xfId="9537"/>
    <cellStyle name="Normal 87 4 2 2 4 2" xfId="25921"/>
    <cellStyle name="Normal 87 4 2 2 5" xfId="20468"/>
    <cellStyle name="Normal 87 4 2 3" xfId="7716"/>
    <cellStyle name="Normal 87 4 2 3 2" xfId="24100"/>
    <cellStyle name="Normal 87 4 2 4" xfId="11355"/>
    <cellStyle name="Normal 87 4 2 4 2" xfId="27737"/>
    <cellStyle name="Normal 87 4 2 5" xfId="14996"/>
    <cellStyle name="Normal 87 4 2 5 2" xfId="31374"/>
    <cellStyle name="Normal 87 4 2 6" xfId="5876"/>
    <cellStyle name="Normal 87 4 2 6 2" xfId="22285"/>
    <cellStyle name="Normal 87 4 2 7" xfId="18647"/>
    <cellStyle name="Normal 87 4 2 8" xfId="35014"/>
    <cellStyle name="Normal 87 4 3" xfId="3113"/>
    <cellStyle name="Normal 87 4 3 2" xfId="12268"/>
    <cellStyle name="Normal 87 4 3 2 2" xfId="28650"/>
    <cellStyle name="Normal 87 4 3 3" xfId="15909"/>
    <cellStyle name="Normal 87 4 3 3 2" xfId="32287"/>
    <cellStyle name="Normal 87 4 3 4" xfId="8629"/>
    <cellStyle name="Normal 87 4 3 4 2" xfId="25013"/>
    <cellStyle name="Normal 87 4 3 5" xfId="19560"/>
    <cellStyle name="Normal 87 4 4" xfId="6808"/>
    <cellStyle name="Normal 87 4 4 2" xfId="23192"/>
    <cellStyle name="Normal 87 4 5" xfId="10447"/>
    <cellStyle name="Normal 87 4 5 2" xfId="26829"/>
    <cellStyle name="Normal 87 4 6" xfId="14088"/>
    <cellStyle name="Normal 87 4 6 2" xfId="30466"/>
    <cellStyle name="Normal 87 4 7" xfId="4968"/>
    <cellStyle name="Normal 87 4 7 2" xfId="21377"/>
    <cellStyle name="Normal 87 4 8" xfId="17739"/>
    <cellStyle name="Normal 87 4 9" xfId="34106"/>
    <cellStyle name="Normal 87 5" xfId="1596"/>
    <cellStyle name="Normal 87 5 2" xfId="2510"/>
    <cellStyle name="Normal 87 5 2 2" xfId="4333"/>
    <cellStyle name="Normal 87 5 2 2 2" xfId="13488"/>
    <cellStyle name="Normal 87 5 2 2 2 2" xfId="29870"/>
    <cellStyle name="Normal 87 5 2 2 3" xfId="17129"/>
    <cellStyle name="Normal 87 5 2 2 3 2" xfId="33507"/>
    <cellStyle name="Normal 87 5 2 2 4" xfId="9849"/>
    <cellStyle name="Normal 87 5 2 2 4 2" xfId="26233"/>
    <cellStyle name="Normal 87 5 2 2 5" xfId="20780"/>
    <cellStyle name="Normal 87 5 2 3" xfId="8028"/>
    <cellStyle name="Normal 87 5 2 3 2" xfId="24412"/>
    <cellStyle name="Normal 87 5 2 4" xfId="11667"/>
    <cellStyle name="Normal 87 5 2 4 2" xfId="28049"/>
    <cellStyle name="Normal 87 5 2 5" xfId="15308"/>
    <cellStyle name="Normal 87 5 2 5 2" xfId="31686"/>
    <cellStyle name="Normal 87 5 2 6" xfId="6188"/>
    <cellStyle name="Normal 87 5 2 6 2" xfId="22597"/>
    <cellStyle name="Normal 87 5 2 7" xfId="18959"/>
    <cellStyle name="Normal 87 5 2 8" xfId="35326"/>
    <cellStyle name="Normal 87 5 3" xfId="3425"/>
    <cellStyle name="Normal 87 5 3 2" xfId="12580"/>
    <cellStyle name="Normal 87 5 3 2 2" xfId="28962"/>
    <cellStyle name="Normal 87 5 3 3" xfId="16221"/>
    <cellStyle name="Normal 87 5 3 3 2" xfId="32599"/>
    <cellStyle name="Normal 87 5 3 4" xfId="8941"/>
    <cellStyle name="Normal 87 5 3 4 2" xfId="25325"/>
    <cellStyle name="Normal 87 5 3 5" xfId="19872"/>
    <cellStyle name="Normal 87 5 4" xfId="7120"/>
    <cellStyle name="Normal 87 5 4 2" xfId="23504"/>
    <cellStyle name="Normal 87 5 5" xfId="10759"/>
    <cellStyle name="Normal 87 5 5 2" xfId="27141"/>
    <cellStyle name="Normal 87 5 6" xfId="14400"/>
    <cellStyle name="Normal 87 5 6 2" xfId="30778"/>
    <cellStyle name="Normal 87 5 7" xfId="5280"/>
    <cellStyle name="Normal 87 5 7 2" xfId="21689"/>
    <cellStyle name="Normal 87 5 8" xfId="18051"/>
    <cellStyle name="Normal 87 5 9" xfId="34418"/>
    <cellStyle name="Normal 87 6" xfId="1679"/>
    <cellStyle name="Normal 87 6 2" xfId="3503"/>
    <cellStyle name="Normal 87 6 2 2" xfId="12658"/>
    <cellStyle name="Normal 87 6 2 2 2" xfId="29040"/>
    <cellStyle name="Normal 87 6 2 3" xfId="16299"/>
    <cellStyle name="Normal 87 6 2 3 2" xfId="32677"/>
    <cellStyle name="Normal 87 6 2 4" xfId="9019"/>
    <cellStyle name="Normal 87 6 2 4 2" xfId="25403"/>
    <cellStyle name="Normal 87 6 2 5" xfId="19950"/>
    <cellStyle name="Normal 87 6 3" xfId="7198"/>
    <cellStyle name="Normal 87 6 3 2" xfId="23582"/>
    <cellStyle name="Normal 87 6 4" xfId="10837"/>
    <cellStyle name="Normal 87 6 4 2" xfId="27219"/>
    <cellStyle name="Normal 87 6 5" xfId="14478"/>
    <cellStyle name="Normal 87 6 5 2" xfId="30856"/>
    <cellStyle name="Normal 87 6 6" xfId="5358"/>
    <cellStyle name="Normal 87 6 6 2" xfId="21767"/>
    <cellStyle name="Normal 87 6 7" xfId="18129"/>
    <cellStyle name="Normal 87 6 8" xfId="34496"/>
    <cellStyle name="Normal 87 7" xfId="2814"/>
    <cellStyle name="Normal 87 7 2" xfId="11971"/>
    <cellStyle name="Normal 87 7 2 2" xfId="28353"/>
    <cellStyle name="Normal 87 7 3" xfId="15612"/>
    <cellStyle name="Normal 87 7 3 2" xfId="31990"/>
    <cellStyle name="Normal 87 7 4" xfId="8332"/>
    <cellStyle name="Normal 87 7 4 2" xfId="24716"/>
    <cellStyle name="Normal 87 7 5" xfId="19263"/>
    <cellStyle name="Normal 87 8" xfId="6290"/>
    <cellStyle name="Normal 87 8 2" xfId="22674"/>
    <cellStyle name="Normal 87 9" xfId="9929"/>
    <cellStyle name="Normal 87 9 2" xfId="26311"/>
    <cellStyle name="Normal 88" xfId="567"/>
    <cellStyle name="Normal 88 10" xfId="13569"/>
    <cellStyle name="Normal 88 10 2" xfId="29949"/>
    <cellStyle name="Normal 88 11" xfId="4448"/>
    <cellStyle name="Normal 88 11 2" xfId="20860"/>
    <cellStyle name="Normal 88 12" xfId="17219"/>
    <cellStyle name="Normal 88 13" xfId="33813"/>
    <cellStyle name="Normal 88 2" xfId="828"/>
    <cellStyle name="Normal 88 2 10" xfId="4525"/>
    <cellStyle name="Normal 88 2 10 2" xfId="20934"/>
    <cellStyle name="Normal 88 2 11" xfId="17296"/>
    <cellStyle name="Normal 88 2 12" xfId="33814"/>
    <cellStyle name="Normal 88 2 2" xfId="985"/>
    <cellStyle name="Normal 88 2 2 10" xfId="17443"/>
    <cellStyle name="Normal 88 2 2 11" xfId="33815"/>
    <cellStyle name="Normal 88 2 2 2" xfId="1290"/>
    <cellStyle name="Normal 88 2 2 2 2" xfId="2204"/>
    <cellStyle name="Normal 88 2 2 2 2 2" xfId="4027"/>
    <cellStyle name="Normal 88 2 2 2 2 2 2" xfId="13182"/>
    <cellStyle name="Normal 88 2 2 2 2 2 2 2" xfId="29564"/>
    <cellStyle name="Normal 88 2 2 2 2 2 3" xfId="16823"/>
    <cellStyle name="Normal 88 2 2 2 2 2 3 2" xfId="33201"/>
    <cellStyle name="Normal 88 2 2 2 2 2 4" xfId="9543"/>
    <cellStyle name="Normal 88 2 2 2 2 2 4 2" xfId="25927"/>
    <cellStyle name="Normal 88 2 2 2 2 2 5" xfId="20474"/>
    <cellStyle name="Normal 88 2 2 2 2 3" xfId="7722"/>
    <cellStyle name="Normal 88 2 2 2 2 3 2" xfId="24106"/>
    <cellStyle name="Normal 88 2 2 2 2 4" xfId="11361"/>
    <cellStyle name="Normal 88 2 2 2 2 4 2" xfId="27743"/>
    <cellStyle name="Normal 88 2 2 2 2 5" xfId="15002"/>
    <cellStyle name="Normal 88 2 2 2 2 5 2" xfId="31380"/>
    <cellStyle name="Normal 88 2 2 2 2 6" xfId="5882"/>
    <cellStyle name="Normal 88 2 2 2 2 6 2" xfId="22291"/>
    <cellStyle name="Normal 88 2 2 2 2 7" xfId="18653"/>
    <cellStyle name="Normal 88 2 2 2 2 8" xfId="35020"/>
    <cellStyle name="Normal 88 2 2 2 3" xfId="3119"/>
    <cellStyle name="Normal 88 2 2 2 3 2" xfId="12274"/>
    <cellStyle name="Normal 88 2 2 2 3 2 2" xfId="28656"/>
    <cellStyle name="Normal 88 2 2 2 3 3" xfId="15915"/>
    <cellStyle name="Normal 88 2 2 2 3 3 2" xfId="32293"/>
    <cellStyle name="Normal 88 2 2 2 3 4" xfId="8635"/>
    <cellStyle name="Normal 88 2 2 2 3 4 2" xfId="25019"/>
    <cellStyle name="Normal 88 2 2 2 3 5" xfId="19566"/>
    <cellStyle name="Normal 88 2 2 2 4" xfId="6814"/>
    <cellStyle name="Normal 88 2 2 2 4 2" xfId="23198"/>
    <cellStyle name="Normal 88 2 2 2 5" xfId="10453"/>
    <cellStyle name="Normal 88 2 2 2 5 2" xfId="26835"/>
    <cellStyle name="Normal 88 2 2 2 6" xfId="14094"/>
    <cellStyle name="Normal 88 2 2 2 6 2" xfId="30472"/>
    <cellStyle name="Normal 88 2 2 2 7" xfId="4974"/>
    <cellStyle name="Normal 88 2 2 2 7 2" xfId="21383"/>
    <cellStyle name="Normal 88 2 2 2 8" xfId="17745"/>
    <cellStyle name="Normal 88 2 2 2 9" xfId="34112"/>
    <cellStyle name="Normal 88 2 2 3" xfId="1602"/>
    <cellStyle name="Normal 88 2 2 3 2" xfId="2516"/>
    <cellStyle name="Normal 88 2 2 3 2 2" xfId="4339"/>
    <cellStyle name="Normal 88 2 2 3 2 2 2" xfId="13494"/>
    <cellStyle name="Normal 88 2 2 3 2 2 2 2" xfId="29876"/>
    <cellStyle name="Normal 88 2 2 3 2 2 3" xfId="17135"/>
    <cellStyle name="Normal 88 2 2 3 2 2 3 2" xfId="33513"/>
    <cellStyle name="Normal 88 2 2 3 2 2 4" xfId="9855"/>
    <cellStyle name="Normal 88 2 2 3 2 2 4 2" xfId="26239"/>
    <cellStyle name="Normal 88 2 2 3 2 2 5" xfId="20786"/>
    <cellStyle name="Normal 88 2 2 3 2 3" xfId="8034"/>
    <cellStyle name="Normal 88 2 2 3 2 3 2" xfId="24418"/>
    <cellStyle name="Normal 88 2 2 3 2 4" xfId="11673"/>
    <cellStyle name="Normal 88 2 2 3 2 4 2" xfId="28055"/>
    <cellStyle name="Normal 88 2 2 3 2 5" xfId="15314"/>
    <cellStyle name="Normal 88 2 2 3 2 5 2" xfId="31692"/>
    <cellStyle name="Normal 88 2 2 3 2 6" xfId="6194"/>
    <cellStyle name="Normal 88 2 2 3 2 6 2" xfId="22603"/>
    <cellStyle name="Normal 88 2 2 3 2 7" xfId="18965"/>
    <cellStyle name="Normal 88 2 2 3 2 8" xfId="35332"/>
    <cellStyle name="Normal 88 2 2 3 3" xfId="3431"/>
    <cellStyle name="Normal 88 2 2 3 3 2" xfId="12586"/>
    <cellStyle name="Normal 88 2 2 3 3 2 2" xfId="28968"/>
    <cellStyle name="Normal 88 2 2 3 3 3" xfId="16227"/>
    <cellStyle name="Normal 88 2 2 3 3 3 2" xfId="32605"/>
    <cellStyle name="Normal 88 2 2 3 3 4" xfId="8947"/>
    <cellStyle name="Normal 88 2 2 3 3 4 2" xfId="25331"/>
    <cellStyle name="Normal 88 2 2 3 3 5" xfId="19878"/>
    <cellStyle name="Normal 88 2 2 3 4" xfId="7126"/>
    <cellStyle name="Normal 88 2 2 3 4 2" xfId="23510"/>
    <cellStyle name="Normal 88 2 2 3 5" xfId="10765"/>
    <cellStyle name="Normal 88 2 2 3 5 2" xfId="27147"/>
    <cellStyle name="Normal 88 2 2 3 6" xfId="14406"/>
    <cellStyle name="Normal 88 2 2 3 6 2" xfId="30784"/>
    <cellStyle name="Normal 88 2 2 3 7" xfId="5286"/>
    <cellStyle name="Normal 88 2 2 3 7 2" xfId="21695"/>
    <cellStyle name="Normal 88 2 2 3 8" xfId="18057"/>
    <cellStyle name="Normal 88 2 2 3 9" xfId="34424"/>
    <cellStyle name="Normal 88 2 2 4" xfId="1902"/>
    <cellStyle name="Normal 88 2 2 4 2" xfId="3725"/>
    <cellStyle name="Normal 88 2 2 4 2 2" xfId="12880"/>
    <cellStyle name="Normal 88 2 2 4 2 2 2" xfId="29262"/>
    <cellStyle name="Normal 88 2 2 4 2 3" xfId="16521"/>
    <cellStyle name="Normal 88 2 2 4 2 3 2" xfId="32899"/>
    <cellStyle name="Normal 88 2 2 4 2 4" xfId="9241"/>
    <cellStyle name="Normal 88 2 2 4 2 4 2" xfId="25625"/>
    <cellStyle name="Normal 88 2 2 4 2 5" xfId="20172"/>
    <cellStyle name="Normal 88 2 2 4 3" xfId="7420"/>
    <cellStyle name="Normal 88 2 2 4 3 2" xfId="23804"/>
    <cellStyle name="Normal 88 2 2 4 4" xfId="11059"/>
    <cellStyle name="Normal 88 2 2 4 4 2" xfId="27441"/>
    <cellStyle name="Normal 88 2 2 4 5" xfId="14700"/>
    <cellStyle name="Normal 88 2 2 4 5 2" xfId="31078"/>
    <cellStyle name="Normal 88 2 2 4 6" xfId="5580"/>
    <cellStyle name="Normal 88 2 2 4 6 2" xfId="21989"/>
    <cellStyle name="Normal 88 2 2 4 7" xfId="18351"/>
    <cellStyle name="Normal 88 2 2 4 8" xfId="34718"/>
    <cellStyle name="Normal 88 2 2 5" xfId="2820"/>
    <cellStyle name="Normal 88 2 2 5 2" xfId="11977"/>
    <cellStyle name="Normal 88 2 2 5 2 2" xfId="28359"/>
    <cellStyle name="Normal 88 2 2 5 3" xfId="15618"/>
    <cellStyle name="Normal 88 2 2 5 3 2" xfId="31996"/>
    <cellStyle name="Normal 88 2 2 5 4" xfId="8338"/>
    <cellStyle name="Normal 88 2 2 5 4 2" xfId="24722"/>
    <cellStyle name="Normal 88 2 2 5 5" xfId="19269"/>
    <cellStyle name="Normal 88 2 2 6" xfId="6512"/>
    <cellStyle name="Normal 88 2 2 6 2" xfId="22896"/>
    <cellStyle name="Normal 88 2 2 7" xfId="10151"/>
    <cellStyle name="Normal 88 2 2 7 2" xfId="26533"/>
    <cellStyle name="Normal 88 2 2 8" xfId="13792"/>
    <cellStyle name="Normal 88 2 2 8 2" xfId="30170"/>
    <cellStyle name="Normal 88 2 2 9" xfId="4672"/>
    <cellStyle name="Normal 88 2 2 9 2" xfId="21081"/>
    <cellStyle name="Normal 88 2 3" xfId="1289"/>
    <cellStyle name="Normal 88 2 3 2" xfId="2203"/>
    <cellStyle name="Normal 88 2 3 2 2" xfId="4026"/>
    <cellStyle name="Normal 88 2 3 2 2 2" xfId="13181"/>
    <cellStyle name="Normal 88 2 3 2 2 2 2" xfId="29563"/>
    <cellStyle name="Normal 88 2 3 2 2 3" xfId="16822"/>
    <cellStyle name="Normal 88 2 3 2 2 3 2" xfId="33200"/>
    <cellStyle name="Normal 88 2 3 2 2 4" xfId="9542"/>
    <cellStyle name="Normal 88 2 3 2 2 4 2" xfId="25926"/>
    <cellStyle name="Normal 88 2 3 2 2 5" xfId="20473"/>
    <cellStyle name="Normal 88 2 3 2 3" xfId="7721"/>
    <cellStyle name="Normal 88 2 3 2 3 2" xfId="24105"/>
    <cellStyle name="Normal 88 2 3 2 4" xfId="11360"/>
    <cellStyle name="Normal 88 2 3 2 4 2" xfId="27742"/>
    <cellStyle name="Normal 88 2 3 2 5" xfId="15001"/>
    <cellStyle name="Normal 88 2 3 2 5 2" xfId="31379"/>
    <cellStyle name="Normal 88 2 3 2 6" xfId="5881"/>
    <cellStyle name="Normal 88 2 3 2 6 2" xfId="22290"/>
    <cellStyle name="Normal 88 2 3 2 7" xfId="18652"/>
    <cellStyle name="Normal 88 2 3 2 8" xfId="35019"/>
    <cellStyle name="Normal 88 2 3 3" xfId="3118"/>
    <cellStyle name="Normal 88 2 3 3 2" xfId="12273"/>
    <cellStyle name="Normal 88 2 3 3 2 2" xfId="28655"/>
    <cellStyle name="Normal 88 2 3 3 3" xfId="15914"/>
    <cellStyle name="Normal 88 2 3 3 3 2" xfId="32292"/>
    <cellStyle name="Normal 88 2 3 3 4" xfId="8634"/>
    <cellStyle name="Normal 88 2 3 3 4 2" xfId="25018"/>
    <cellStyle name="Normal 88 2 3 3 5" xfId="19565"/>
    <cellStyle name="Normal 88 2 3 4" xfId="6813"/>
    <cellStyle name="Normal 88 2 3 4 2" xfId="23197"/>
    <cellStyle name="Normal 88 2 3 5" xfId="10452"/>
    <cellStyle name="Normal 88 2 3 5 2" xfId="26834"/>
    <cellStyle name="Normal 88 2 3 6" xfId="14093"/>
    <cellStyle name="Normal 88 2 3 6 2" xfId="30471"/>
    <cellStyle name="Normal 88 2 3 7" xfId="4973"/>
    <cellStyle name="Normal 88 2 3 7 2" xfId="21382"/>
    <cellStyle name="Normal 88 2 3 8" xfId="17744"/>
    <cellStyle name="Normal 88 2 3 9" xfId="34111"/>
    <cellStyle name="Normal 88 2 4" xfId="1601"/>
    <cellStyle name="Normal 88 2 4 2" xfId="2515"/>
    <cellStyle name="Normal 88 2 4 2 2" xfId="4338"/>
    <cellStyle name="Normal 88 2 4 2 2 2" xfId="13493"/>
    <cellStyle name="Normal 88 2 4 2 2 2 2" xfId="29875"/>
    <cellStyle name="Normal 88 2 4 2 2 3" xfId="17134"/>
    <cellStyle name="Normal 88 2 4 2 2 3 2" xfId="33512"/>
    <cellStyle name="Normal 88 2 4 2 2 4" xfId="9854"/>
    <cellStyle name="Normal 88 2 4 2 2 4 2" xfId="26238"/>
    <cellStyle name="Normal 88 2 4 2 2 5" xfId="20785"/>
    <cellStyle name="Normal 88 2 4 2 3" xfId="8033"/>
    <cellStyle name="Normal 88 2 4 2 3 2" xfId="24417"/>
    <cellStyle name="Normal 88 2 4 2 4" xfId="11672"/>
    <cellStyle name="Normal 88 2 4 2 4 2" xfId="28054"/>
    <cellStyle name="Normal 88 2 4 2 5" xfId="15313"/>
    <cellStyle name="Normal 88 2 4 2 5 2" xfId="31691"/>
    <cellStyle name="Normal 88 2 4 2 6" xfId="6193"/>
    <cellStyle name="Normal 88 2 4 2 6 2" xfId="22602"/>
    <cellStyle name="Normal 88 2 4 2 7" xfId="18964"/>
    <cellStyle name="Normal 88 2 4 2 8" xfId="35331"/>
    <cellStyle name="Normal 88 2 4 3" xfId="3430"/>
    <cellStyle name="Normal 88 2 4 3 2" xfId="12585"/>
    <cellStyle name="Normal 88 2 4 3 2 2" xfId="28967"/>
    <cellStyle name="Normal 88 2 4 3 3" xfId="16226"/>
    <cellStyle name="Normal 88 2 4 3 3 2" xfId="32604"/>
    <cellStyle name="Normal 88 2 4 3 4" xfId="8946"/>
    <cellStyle name="Normal 88 2 4 3 4 2" xfId="25330"/>
    <cellStyle name="Normal 88 2 4 3 5" xfId="19877"/>
    <cellStyle name="Normal 88 2 4 4" xfId="7125"/>
    <cellStyle name="Normal 88 2 4 4 2" xfId="23509"/>
    <cellStyle name="Normal 88 2 4 5" xfId="10764"/>
    <cellStyle name="Normal 88 2 4 5 2" xfId="27146"/>
    <cellStyle name="Normal 88 2 4 6" xfId="14405"/>
    <cellStyle name="Normal 88 2 4 6 2" xfId="30783"/>
    <cellStyle name="Normal 88 2 4 7" xfId="5285"/>
    <cellStyle name="Normal 88 2 4 7 2" xfId="21694"/>
    <cellStyle name="Normal 88 2 4 8" xfId="18056"/>
    <cellStyle name="Normal 88 2 4 9" xfId="34423"/>
    <cellStyle name="Normal 88 2 5" xfId="1755"/>
    <cellStyle name="Normal 88 2 5 2" xfId="3578"/>
    <cellStyle name="Normal 88 2 5 2 2" xfId="12733"/>
    <cellStyle name="Normal 88 2 5 2 2 2" xfId="29115"/>
    <cellStyle name="Normal 88 2 5 2 3" xfId="16374"/>
    <cellStyle name="Normal 88 2 5 2 3 2" xfId="32752"/>
    <cellStyle name="Normal 88 2 5 2 4" xfId="9094"/>
    <cellStyle name="Normal 88 2 5 2 4 2" xfId="25478"/>
    <cellStyle name="Normal 88 2 5 2 5" xfId="20025"/>
    <cellStyle name="Normal 88 2 5 3" xfId="7273"/>
    <cellStyle name="Normal 88 2 5 3 2" xfId="23657"/>
    <cellStyle name="Normal 88 2 5 4" xfId="10912"/>
    <cellStyle name="Normal 88 2 5 4 2" xfId="27294"/>
    <cellStyle name="Normal 88 2 5 5" xfId="14553"/>
    <cellStyle name="Normal 88 2 5 5 2" xfId="30931"/>
    <cellStyle name="Normal 88 2 5 6" xfId="5433"/>
    <cellStyle name="Normal 88 2 5 6 2" xfId="21842"/>
    <cellStyle name="Normal 88 2 5 7" xfId="18204"/>
    <cellStyle name="Normal 88 2 5 8" xfId="34571"/>
    <cellStyle name="Normal 88 2 6" xfId="2819"/>
    <cellStyle name="Normal 88 2 6 2" xfId="11976"/>
    <cellStyle name="Normal 88 2 6 2 2" xfId="28358"/>
    <cellStyle name="Normal 88 2 6 3" xfId="15617"/>
    <cellStyle name="Normal 88 2 6 3 2" xfId="31995"/>
    <cellStyle name="Normal 88 2 6 4" xfId="8337"/>
    <cellStyle name="Normal 88 2 6 4 2" xfId="24721"/>
    <cellStyle name="Normal 88 2 6 5" xfId="19268"/>
    <cellStyle name="Normal 88 2 7" xfId="6365"/>
    <cellStyle name="Normal 88 2 7 2" xfId="22749"/>
    <cellStyle name="Normal 88 2 8" xfId="10004"/>
    <cellStyle name="Normal 88 2 8 2" xfId="26386"/>
    <cellStyle name="Normal 88 2 9" xfId="13645"/>
    <cellStyle name="Normal 88 2 9 2" xfId="30023"/>
    <cellStyle name="Normal 88 3" xfId="909"/>
    <cellStyle name="Normal 88 3 10" xfId="17368"/>
    <cellStyle name="Normal 88 3 11" xfId="33816"/>
    <cellStyle name="Normal 88 3 2" xfId="1291"/>
    <cellStyle name="Normal 88 3 2 2" xfId="2205"/>
    <cellStyle name="Normal 88 3 2 2 2" xfId="4028"/>
    <cellStyle name="Normal 88 3 2 2 2 2" xfId="13183"/>
    <cellStyle name="Normal 88 3 2 2 2 2 2" xfId="29565"/>
    <cellStyle name="Normal 88 3 2 2 2 3" xfId="16824"/>
    <cellStyle name="Normal 88 3 2 2 2 3 2" xfId="33202"/>
    <cellStyle name="Normal 88 3 2 2 2 4" xfId="9544"/>
    <cellStyle name="Normal 88 3 2 2 2 4 2" xfId="25928"/>
    <cellStyle name="Normal 88 3 2 2 2 5" xfId="20475"/>
    <cellStyle name="Normal 88 3 2 2 3" xfId="7723"/>
    <cellStyle name="Normal 88 3 2 2 3 2" xfId="24107"/>
    <cellStyle name="Normal 88 3 2 2 4" xfId="11362"/>
    <cellStyle name="Normal 88 3 2 2 4 2" xfId="27744"/>
    <cellStyle name="Normal 88 3 2 2 5" xfId="15003"/>
    <cellStyle name="Normal 88 3 2 2 5 2" xfId="31381"/>
    <cellStyle name="Normal 88 3 2 2 6" xfId="5883"/>
    <cellStyle name="Normal 88 3 2 2 6 2" xfId="22292"/>
    <cellStyle name="Normal 88 3 2 2 7" xfId="18654"/>
    <cellStyle name="Normal 88 3 2 2 8" xfId="35021"/>
    <cellStyle name="Normal 88 3 2 3" xfId="3120"/>
    <cellStyle name="Normal 88 3 2 3 2" xfId="12275"/>
    <cellStyle name="Normal 88 3 2 3 2 2" xfId="28657"/>
    <cellStyle name="Normal 88 3 2 3 3" xfId="15916"/>
    <cellStyle name="Normal 88 3 2 3 3 2" xfId="32294"/>
    <cellStyle name="Normal 88 3 2 3 4" xfId="8636"/>
    <cellStyle name="Normal 88 3 2 3 4 2" xfId="25020"/>
    <cellStyle name="Normal 88 3 2 3 5" xfId="19567"/>
    <cellStyle name="Normal 88 3 2 4" xfId="6815"/>
    <cellStyle name="Normal 88 3 2 4 2" xfId="23199"/>
    <cellStyle name="Normal 88 3 2 5" xfId="10454"/>
    <cellStyle name="Normal 88 3 2 5 2" xfId="26836"/>
    <cellStyle name="Normal 88 3 2 6" xfId="14095"/>
    <cellStyle name="Normal 88 3 2 6 2" xfId="30473"/>
    <cellStyle name="Normal 88 3 2 7" xfId="4975"/>
    <cellStyle name="Normal 88 3 2 7 2" xfId="21384"/>
    <cellStyle name="Normal 88 3 2 8" xfId="17746"/>
    <cellStyle name="Normal 88 3 2 9" xfId="34113"/>
    <cellStyle name="Normal 88 3 3" xfId="1603"/>
    <cellStyle name="Normal 88 3 3 2" xfId="2517"/>
    <cellStyle name="Normal 88 3 3 2 2" xfId="4340"/>
    <cellStyle name="Normal 88 3 3 2 2 2" xfId="13495"/>
    <cellStyle name="Normal 88 3 3 2 2 2 2" xfId="29877"/>
    <cellStyle name="Normal 88 3 3 2 2 3" xfId="17136"/>
    <cellStyle name="Normal 88 3 3 2 2 3 2" xfId="33514"/>
    <cellStyle name="Normal 88 3 3 2 2 4" xfId="9856"/>
    <cellStyle name="Normal 88 3 3 2 2 4 2" xfId="26240"/>
    <cellStyle name="Normal 88 3 3 2 2 5" xfId="20787"/>
    <cellStyle name="Normal 88 3 3 2 3" xfId="8035"/>
    <cellStyle name="Normal 88 3 3 2 3 2" xfId="24419"/>
    <cellStyle name="Normal 88 3 3 2 4" xfId="11674"/>
    <cellStyle name="Normal 88 3 3 2 4 2" xfId="28056"/>
    <cellStyle name="Normal 88 3 3 2 5" xfId="15315"/>
    <cellStyle name="Normal 88 3 3 2 5 2" xfId="31693"/>
    <cellStyle name="Normal 88 3 3 2 6" xfId="6195"/>
    <cellStyle name="Normal 88 3 3 2 6 2" xfId="22604"/>
    <cellStyle name="Normal 88 3 3 2 7" xfId="18966"/>
    <cellStyle name="Normal 88 3 3 2 8" xfId="35333"/>
    <cellStyle name="Normal 88 3 3 3" xfId="3432"/>
    <cellStyle name="Normal 88 3 3 3 2" xfId="12587"/>
    <cellStyle name="Normal 88 3 3 3 2 2" xfId="28969"/>
    <cellStyle name="Normal 88 3 3 3 3" xfId="16228"/>
    <cellStyle name="Normal 88 3 3 3 3 2" xfId="32606"/>
    <cellStyle name="Normal 88 3 3 3 4" xfId="8948"/>
    <cellStyle name="Normal 88 3 3 3 4 2" xfId="25332"/>
    <cellStyle name="Normal 88 3 3 3 5" xfId="19879"/>
    <cellStyle name="Normal 88 3 3 4" xfId="7127"/>
    <cellStyle name="Normal 88 3 3 4 2" xfId="23511"/>
    <cellStyle name="Normal 88 3 3 5" xfId="10766"/>
    <cellStyle name="Normal 88 3 3 5 2" xfId="27148"/>
    <cellStyle name="Normal 88 3 3 6" xfId="14407"/>
    <cellStyle name="Normal 88 3 3 6 2" xfId="30785"/>
    <cellStyle name="Normal 88 3 3 7" xfId="5287"/>
    <cellStyle name="Normal 88 3 3 7 2" xfId="21696"/>
    <cellStyle name="Normal 88 3 3 8" xfId="18058"/>
    <cellStyle name="Normal 88 3 3 9" xfId="34425"/>
    <cellStyle name="Normal 88 3 4" xfId="1827"/>
    <cellStyle name="Normal 88 3 4 2" xfId="3650"/>
    <cellStyle name="Normal 88 3 4 2 2" xfId="12805"/>
    <cellStyle name="Normal 88 3 4 2 2 2" xfId="29187"/>
    <cellStyle name="Normal 88 3 4 2 3" xfId="16446"/>
    <cellStyle name="Normal 88 3 4 2 3 2" xfId="32824"/>
    <cellStyle name="Normal 88 3 4 2 4" xfId="9166"/>
    <cellStyle name="Normal 88 3 4 2 4 2" xfId="25550"/>
    <cellStyle name="Normal 88 3 4 2 5" xfId="20097"/>
    <cellStyle name="Normal 88 3 4 3" xfId="7345"/>
    <cellStyle name="Normal 88 3 4 3 2" xfId="23729"/>
    <cellStyle name="Normal 88 3 4 4" xfId="10984"/>
    <cellStyle name="Normal 88 3 4 4 2" xfId="27366"/>
    <cellStyle name="Normal 88 3 4 5" xfId="14625"/>
    <cellStyle name="Normal 88 3 4 5 2" xfId="31003"/>
    <cellStyle name="Normal 88 3 4 6" xfId="5505"/>
    <cellStyle name="Normal 88 3 4 6 2" xfId="21914"/>
    <cellStyle name="Normal 88 3 4 7" xfId="18276"/>
    <cellStyle name="Normal 88 3 4 8" xfId="34643"/>
    <cellStyle name="Normal 88 3 5" xfId="2821"/>
    <cellStyle name="Normal 88 3 5 2" xfId="11978"/>
    <cellStyle name="Normal 88 3 5 2 2" xfId="28360"/>
    <cellStyle name="Normal 88 3 5 3" xfId="15619"/>
    <cellStyle name="Normal 88 3 5 3 2" xfId="31997"/>
    <cellStyle name="Normal 88 3 5 4" xfId="8339"/>
    <cellStyle name="Normal 88 3 5 4 2" xfId="24723"/>
    <cellStyle name="Normal 88 3 5 5" xfId="19270"/>
    <cellStyle name="Normal 88 3 6" xfId="6437"/>
    <cellStyle name="Normal 88 3 6 2" xfId="22821"/>
    <cellStyle name="Normal 88 3 7" xfId="10076"/>
    <cellStyle name="Normal 88 3 7 2" xfId="26458"/>
    <cellStyle name="Normal 88 3 8" xfId="13717"/>
    <cellStyle name="Normal 88 3 8 2" xfId="30095"/>
    <cellStyle name="Normal 88 3 9" xfId="4597"/>
    <cellStyle name="Normal 88 3 9 2" xfId="21006"/>
    <cellStyle name="Normal 88 4" xfId="1288"/>
    <cellStyle name="Normal 88 4 2" xfId="2202"/>
    <cellStyle name="Normal 88 4 2 2" xfId="4025"/>
    <cellStyle name="Normal 88 4 2 2 2" xfId="13180"/>
    <cellStyle name="Normal 88 4 2 2 2 2" xfId="29562"/>
    <cellStyle name="Normal 88 4 2 2 3" xfId="16821"/>
    <cellStyle name="Normal 88 4 2 2 3 2" xfId="33199"/>
    <cellStyle name="Normal 88 4 2 2 4" xfId="9541"/>
    <cellStyle name="Normal 88 4 2 2 4 2" xfId="25925"/>
    <cellStyle name="Normal 88 4 2 2 5" xfId="20472"/>
    <cellStyle name="Normal 88 4 2 3" xfId="7720"/>
    <cellStyle name="Normal 88 4 2 3 2" xfId="24104"/>
    <cellStyle name="Normal 88 4 2 4" xfId="11359"/>
    <cellStyle name="Normal 88 4 2 4 2" xfId="27741"/>
    <cellStyle name="Normal 88 4 2 5" xfId="15000"/>
    <cellStyle name="Normal 88 4 2 5 2" xfId="31378"/>
    <cellStyle name="Normal 88 4 2 6" xfId="5880"/>
    <cellStyle name="Normal 88 4 2 6 2" xfId="22289"/>
    <cellStyle name="Normal 88 4 2 7" xfId="18651"/>
    <cellStyle name="Normal 88 4 2 8" xfId="35018"/>
    <cellStyle name="Normal 88 4 3" xfId="3117"/>
    <cellStyle name="Normal 88 4 3 2" xfId="12272"/>
    <cellStyle name="Normal 88 4 3 2 2" xfId="28654"/>
    <cellStyle name="Normal 88 4 3 3" xfId="15913"/>
    <cellStyle name="Normal 88 4 3 3 2" xfId="32291"/>
    <cellStyle name="Normal 88 4 3 4" xfId="8633"/>
    <cellStyle name="Normal 88 4 3 4 2" xfId="25017"/>
    <cellStyle name="Normal 88 4 3 5" xfId="19564"/>
    <cellStyle name="Normal 88 4 4" xfId="6812"/>
    <cellStyle name="Normal 88 4 4 2" xfId="23196"/>
    <cellStyle name="Normal 88 4 5" xfId="10451"/>
    <cellStyle name="Normal 88 4 5 2" xfId="26833"/>
    <cellStyle name="Normal 88 4 6" xfId="14092"/>
    <cellStyle name="Normal 88 4 6 2" xfId="30470"/>
    <cellStyle name="Normal 88 4 7" xfId="4972"/>
    <cellStyle name="Normal 88 4 7 2" xfId="21381"/>
    <cellStyle name="Normal 88 4 8" xfId="17743"/>
    <cellStyle name="Normal 88 4 9" xfId="34110"/>
    <cellStyle name="Normal 88 5" xfId="1600"/>
    <cellStyle name="Normal 88 5 2" xfId="2514"/>
    <cellStyle name="Normal 88 5 2 2" xfId="4337"/>
    <cellStyle name="Normal 88 5 2 2 2" xfId="13492"/>
    <cellStyle name="Normal 88 5 2 2 2 2" xfId="29874"/>
    <cellStyle name="Normal 88 5 2 2 3" xfId="17133"/>
    <cellStyle name="Normal 88 5 2 2 3 2" xfId="33511"/>
    <cellStyle name="Normal 88 5 2 2 4" xfId="9853"/>
    <cellStyle name="Normal 88 5 2 2 4 2" xfId="26237"/>
    <cellStyle name="Normal 88 5 2 2 5" xfId="20784"/>
    <cellStyle name="Normal 88 5 2 3" xfId="8032"/>
    <cellStyle name="Normal 88 5 2 3 2" xfId="24416"/>
    <cellStyle name="Normal 88 5 2 4" xfId="11671"/>
    <cellStyle name="Normal 88 5 2 4 2" xfId="28053"/>
    <cellStyle name="Normal 88 5 2 5" xfId="15312"/>
    <cellStyle name="Normal 88 5 2 5 2" xfId="31690"/>
    <cellStyle name="Normal 88 5 2 6" xfId="6192"/>
    <cellStyle name="Normal 88 5 2 6 2" xfId="22601"/>
    <cellStyle name="Normal 88 5 2 7" xfId="18963"/>
    <cellStyle name="Normal 88 5 2 8" xfId="35330"/>
    <cellStyle name="Normal 88 5 3" xfId="3429"/>
    <cellStyle name="Normal 88 5 3 2" xfId="12584"/>
    <cellStyle name="Normal 88 5 3 2 2" xfId="28966"/>
    <cellStyle name="Normal 88 5 3 3" xfId="16225"/>
    <cellStyle name="Normal 88 5 3 3 2" xfId="32603"/>
    <cellStyle name="Normal 88 5 3 4" xfId="8945"/>
    <cellStyle name="Normal 88 5 3 4 2" xfId="25329"/>
    <cellStyle name="Normal 88 5 3 5" xfId="19876"/>
    <cellStyle name="Normal 88 5 4" xfId="7124"/>
    <cellStyle name="Normal 88 5 4 2" xfId="23508"/>
    <cellStyle name="Normal 88 5 5" xfId="10763"/>
    <cellStyle name="Normal 88 5 5 2" xfId="27145"/>
    <cellStyle name="Normal 88 5 6" xfId="14404"/>
    <cellStyle name="Normal 88 5 6 2" xfId="30782"/>
    <cellStyle name="Normal 88 5 7" xfId="5284"/>
    <cellStyle name="Normal 88 5 7 2" xfId="21693"/>
    <cellStyle name="Normal 88 5 8" xfId="18055"/>
    <cellStyle name="Normal 88 5 9" xfId="34422"/>
    <cellStyle name="Normal 88 6" xfId="1680"/>
    <cellStyle name="Normal 88 6 2" xfId="3504"/>
    <cellStyle name="Normal 88 6 2 2" xfId="12659"/>
    <cellStyle name="Normal 88 6 2 2 2" xfId="29041"/>
    <cellStyle name="Normal 88 6 2 3" xfId="16300"/>
    <cellStyle name="Normal 88 6 2 3 2" xfId="32678"/>
    <cellStyle name="Normal 88 6 2 4" xfId="9020"/>
    <cellStyle name="Normal 88 6 2 4 2" xfId="25404"/>
    <cellStyle name="Normal 88 6 2 5" xfId="19951"/>
    <cellStyle name="Normal 88 6 3" xfId="7199"/>
    <cellStyle name="Normal 88 6 3 2" xfId="23583"/>
    <cellStyle name="Normal 88 6 4" xfId="10838"/>
    <cellStyle name="Normal 88 6 4 2" xfId="27220"/>
    <cellStyle name="Normal 88 6 5" xfId="14479"/>
    <cellStyle name="Normal 88 6 5 2" xfId="30857"/>
    <cellStyle name="Normal 88 6 6" xfId="5359"/>
    <cellStyle name="Normal 88 6 6 2" xfId="21768"/>
    <cellStyle name="Normal 88 6 7" xfId="18130"/>
    <cellStyle name="Normal 88 6 8" xfId="34497"/>
    <cellStyle name="Normal 88 7" xfId="2818"/>
    <cellStyle name="Normal 88 7 2" xfId="11975"/>
    <cellStyle name="Normal 88 7 2 2" xfId="28357"/>
    <cellStyle name="Normal 88 7 3" xfId="15616"/>
    <cellStyle name="Normal 88 7 3 2" xfId="31994"/>
    <cellStyle name="Normal 88 7 4" xfId="8336"/>
    <cellStyle name="Normal 88 7 4 2" xfId="24720"/>
    <cellStyle name="Normal 88 7 5" xfId="19267"/>
    <cellStyle name="Normal 88 8" xfId="6291"/>
    <cellStyle name="Normal 88 8 2" xfId="22675"/>
    <cellStyle name="Normal 88 9" xfId="9930"/>
    <cellStyle name="Normal 88 9 2" xfId="26312"/>
    <cellStyle name="Normal 89" xfId="568"/>
    <cellStyle name="Normal 89 2" xfId="829"/>
    <cellStyle name="Normal 9" xfId="569"/>
    <cellStyle name="Normal 9 2" xfId="570"/>
    <cellStyle name="Normal 9 2 2" xfId="571"/>
    <cellStyle name="Normal 9 2 2 2" xfId="572"/>
    <cellStyle name="Normal 9 2 3" xfId="573"/>
    <cellStyle name="Normal 9 3" xfId="574"/>
    <cellStyle name="Normal 9 3 2" xfId="575"/>
    <cellStyle name="Normal 9 3 2 2" xfId="576"/>
    <cellStyle name="Normal 9 3 3" xfId="577"/>
    <cellStyle name="Normal 9 4" xfId="578"/>
    <cellStyle name="Normal 9 4 2" xfId="579"/>
    <cellStyle name="Normal 9 5" xfId="580"/>
    <cellStyle name="Normal 9 5 2" xfId="581"/>
    <cellStyle name="Normal 9 6" xfId="582"/>
    <cellStyle name="Normal 9 6 2" xfId="583"/>
    <cellStyle name="Normal 9 7" xfId="584"/>
    <cellStyle name="Normal 9 7 2" xfId="585"/>
    <cellStyle name="Normal 9 8" xfId="586"/>
    <cellStyle name="Normal 90" xfId="587"/>
    <cellStyle name="Normal 90 2" xfId="830"/>
    <cellStyle name="Normal 91" xfId="588"/>
    <cellStyle name="Normal 91 2" xfId="831"/>
    <cellStyle name="Normal 92" xfId="589"/>
    <cellStyle name="Normal 92 2" xfId="832"/>
    <cellStyle name="Normal 93" xfId="590"/>
    <cellStyle name="Normal 93 10" xfId="13571"/>
    <cellStyle name="Normal 93 10 2" xfId="29950"/>
    <cellStyle name="Normal 93 11" xfId="4449"/>
    <cellStyle name="Normal 93 11 2" xfId="20861"/>
    <cellStyle name="Normal 93 12" xfId="17220"/>
    <cellStyle name="Normal 93 13" xfId="33817"/>
    <cellStyle name="Normal 93 2" xfId="833"/>
    <cellStyle name="Normal 93 2 10" xfId="4526"/>
    <cellStyle name="Normal 93 2 10 2" xfId="20935"/>
    <cellStyle name="Normal 93 2 11" xfId="17297"/>
    <cellStyle name="Normal 93 2 12" xfId="33818"/>
    <cellStyle name="Normal 93 2 2" xfId="986"/>
    <cellStyle name="Normal 93 2 2 10" xfId="17444"/>
    <cellStyle name="Normal 93 2 2 11" xfId="33819"/>
    <cellStyle name="Normal 93 2 2 2" xfId="1294"/>
    <cellStyle name="Normal 93 2 2 2 2" xfId="2208"/>
    <cellStyle name="Normal 93 2 2 2 2 2" xfId="4031"/>
    <cellStyle name="Normal 93 2 2 2 2 2 2" xfId="13186"/>
    <cellStyle name="Normal 93 2 2 2 2 2 2 2" xfId="29568"/>
    <cellStyle name="Normal 93 2 2 2 2 2 3" xfId="16827"/>
    <cellStyle name="Normal 93 2 2 2 2 2 3 2" xfId="33205"/>
    <cellStyle name="Normal 93 2 2 2 2 2 4" xfId="9547"/>
    <cellStyle name="Normal 93 2 2 2 2 2 4 2" xfId="25931"/>
    <cellStyle name="Normal 93 2 2 2 2 2 5" xfId="20478"/>
    <cellStyle name="Normal 93 2 2 2 2 3" xfId="7726"/>
    <cellStyle name="Normal 93 2 2 2 2 3 2" xfId="24110"/>
    <cellStyle name="Normal 93 2 2 2 2 4" xfId="11365"/>
    <cellStyle name="Normal 93 2 2 2 2 4 2" xfId="27747"/>
    <cellStyle name="Normal 93 2 2 2 2 5" xfId="15006"/>
    <cellStyle name="Normal 93 2 2 2 2 5 2" xfId="31384"/>
    <cellStyle name="Normal 93 2 2 2 2 6" xfId="5886"/>
    <cellStyle name="Normal 93 2 2 2 2 6 2" xfId="22295"/>
    <cellStyle name="Normal 93 2 2 2 2 7" xfId="18657"/>
    <cellStyle name="Normal 93 2 2 2 2 8" xfId="35024"/>
    <cellStyle name="Normal 93 2 2 2 3" xfId="3123"/>
    <cellStyle name="Normal 93 2 2 2 3 2" xfId="12278"/>
    <cellStyle name="Normal 93 2 2 2 3 2 2" xfId="28660"/>
    <cellStyle name="Normal 93 2 2 2 3 3" xfId="15919"/>
    <cellStyle name="Normal 93 2 2 2 3 3 2" xfId="32297"/>
    <cellStyle name="Normal 93 2 2 2 3 4" xfId="8639"/>
    <cellStyle name="Normal 93 2 2 2 3 4 2" xfId="25023"/>
    <cellStyle name="Normal 93 2 2 2 3 5" xfId="19570"/>
    <cellStyle name="Normal 93 2 2 2 4" xfId="6818"/>
    <cellStyle name="Normal 93 2 2 2 4 2" xfId="23202"/>
    <cellStyle name="Normal 93 2 2 2 5" xfId="10457"/>
    <cellStyle name="Normal 93 2 2 2 5 2" xfId="26839"/>
    <cellStyle name="Normal 93 2 2 2 6" xfId="14098"/>
    <cellStyle name="Normal 93 2 2 2 6 2" xfId="30476"/>
    <cellStyle name="Normal 93 2 2 2 7" xfId="4978"/>
    <cellStyle name="Normal 93 2 2 2 7 2" xfId="21387"/>
    <cellStyle name="Normal 93 2 2 2 8" xfId="17749"/>
    <cellStyle name="Normal 93 2 2 2 9" xfId="34116"/>
    <cellStyle name="Normal 93 2 2 3" xfId="1606"/>
    <cellStyle name="Normal 93 2 2 3 2" xfId="2520"/>
    <cellStyle name="Normal 93 2 2 3 2 2" xfId="4343"/>
    <cellStyle name="Normal 93 2 2 3 2 2 2" xfId="13498"/>
    <cellStyle name="Normal 93 2 2 3 2 2 2 2" xfId="29880"/>
    <cellStyle name="Normal 93 2 2 3 2 2 3" xfId="17139"/>
    <cellStyle name="Normal 93 2 2 3 2 2 3 2" xfId="33517"/>
    <cellStyle name="Normal 93 2 2 3 2 2 4" xfId="9859"/>
    <cellStyle name="Normal 93 2 2 3 2 2 4 2" xfId="26243"/>
    <cellStyle name="Normal 93 2 2 3 2 2 5" xfId="20790"/>
    <cellStyle name="Normal 93 2 2 3 2 3" xfId="8038"/>
    <cellStyle name="Normal 93 2 2 3 2 3 2" xfId="24422"/>
    <cellStyle name="Normal 93 2 2 3 2 4" xfId="11677"/>
    <cellStyle name="Normal 93 2 2 3 2 4 2" xfId="28059"/>
    <cellStyle name="Normal 93 2 2 3 2 5" xfId="15318"/>
    <cellStyle name="Normal 93 2 2 3 2 5 2" xfId="31696"/>
    <cellStyle name="Normal 93 2 2 3 2 6" xfId="6198"/>
    <cellStyle name="Normal 93 2 2 3 2 6 2" xfId="22607"/>
    <cellStyle name="Normal 93 2 2 3 2 7" xfId="18969"/>
    <cellStyle name="Normal 93 2 2 3 2 8" xfId="35336"/>
    <cellStyle name="Normal 93 2 2 3 3" xfId="3435"/>
    <cellStyle name="Normal 93 2 2 3 3 2" xfId="12590"/>
    <cellStyle name="Normal 93 2 2 3 3 2 2" xfId="28972"/>
    <cellStyle name="Normal 93 2 2 3 3 3" xfId="16231"/>
    <cellStyle name="Normal 93 2 2 3 3 3 2" xfId="32609"/>
    <cellStyle name="Normal 93 2 2 3 3 4" xfId="8951"/>
    <cellStyle name="Normal 93 2 2 3 3 4 2" xfId="25335"/>
    <cellStyle name="Normal 93 2 2 3 3 5" xfId="19882"/>
    <cellStyle name="Normal 93 2 2 3 4" xfId="7130"/>
    <cellStyle name="Normal 93 2 2 3 4 2" xfId="23514"/>
    <cellStyle name="Normal 93 2 2 3 5" xfId="10769"/>
    <cellStyle name="Normal 93 2 2 3 5 2" xfId="27151"/>
    <cellStyle name="Normal 93 2 2 3 6" xfId="14410"/>
    <cellStyle name="Normal 93 2 2 3 6 2" xfId="30788"/>
    <cellStyle name="Normal 93 2 2 3 7" xfId="5290"/>
    <cellStyle name="Normal 93 2 2 3 7 2" xfId="21699"/>
    <cellStyle name="Normal 93 2 2 3 8" xfId="18061"/>
    <cellStyle name="Normal 93 2 2 3 9" xfId="34428"/>
    <cellStyle name="Normal 93 2 2 4" xfId="1903"/>
    <cellStyle name="Normal 93 2 2 4 2" xfId="3726"/>
    <cellStyle name="Normal 93 2 2 4 2 2" xfId="12881"/>
    <cellStyle name="Normal 93 2 2 4 2 2 2" xfId="29263"/>
    <cellStyle name="Normal 93 2 2 4 2 3" xfId="16522"/>
    <cellStyle name="Normal 93 2 2 4 2 3 2" xfId="32900"/>
    <cellStyle name="Normal 93 2 2 4 2 4" xfId="9242"/>
    <cellStyle name="Normal 93 2 2 4 2 4 2" xfId="25626"/>
    <cellStyle name="Normal 93 2 2 4 2 5" xfId="20173"/>
    <cellStyle name="Normal 93 2 2 4 3" xfId="7421"/>
    <cellStyle name="Normal 93 2 2 4 3 2" xfId="23805"/>
    <cellStyle name="Normal 93 2 2 4 4" xfId="11060"/>
    <cellStyle name="Normal 93 2 2 4 4 2" xfId="27442"/>
    <cellStyle name="Normal 93 2 2 4 5" xfId="14701"/>
    <cellStyle name="Normal 93 2 2 4 5 2" xfId="31079"/>
    <cellStyle name="Normal 93 2 2 4 6" xfId="5581"/>
    <cellStyle name="Normal 93 2 2 4 6 2" xfId="21990"/>
    <cellStyle name="Normal 93 2 2 4 7" xfId="18352"/>
    <cellStyle name="Normal 93 2 2 4 8" xfId="34719"/>
    <cellStyle name="Normal 93 2 2 5" xfId="2824"/>
    <cellStyle name="Normal 93 2 2 5 2" xfId="11981"/>
    <cellStyle name="Normal 93 2 2 5 2 2" xfId="28363"/>
    <cellStyle name="Normal 93 2 2 5 3" xfId="15622"/>
    <cellStyle name="Normal 93 2 2 5 3 2" xfId="32000"/>
    <cellStyle name="Normal 93 2 2 5 4" xfId="8342"/>
    <cellStyle name="Normal 93 2 2 5 4 2" xfId="24726"/>
    <cellStyle name="Normal 93 2 2 5 5" xfId="19273"/>
    <cellStyle name="Normal 93 2 2 6" xfId="6513"/>
    <cellStyle name="Normal 93 2 2 6 2" xfId="22897"/>
    <cellStyle name="Normal 93 2 2 7" xfId="10152"/>
    <cellStyle name="Normal 93 2 2 7 2" xfId="26534"/>
    <cellStyle name="Normal 93 2 2 8" xfId="13793"/>
    <cellStyle name="Normal 93 2 2 8 2" xfId="30171"/>
    <cellStyle name="Normal 93 2 2 9" xfId="4673"/>
    <cellStyle name="Normal 93 2 2 9 2" xfId="21082"/>
    <cellStyle name="Normal 93 2 3" xfId="1293"/>
    <cellStyle name="Normal 93 2 3 2" xfId="2207"/>
    <cellStyle name="Normal 93 2 3 2 2" xfId="4030"/>
    <cellStyle name="Normal 93 2 3 2 2 2" xfId="13185"/>
    <cellStyle name="Normal 93 2 3 2 2 2 2" xfId="29567"/>
    <cellStyle name="Normal 93 2 3 2 2 3" xfId="16826"/>
    <cellStyle name="Normal 93 2 3 2 2 3 2" xfId="33204"/>
    <cellStyle name="Normal 93 2 3 2 2 4" xfId="9546"/>
    <cellStyle name="Normal 93 2 3 2 2 4 2" xfId="25930"/>
    <cellStyle name="Normal 93 2 3 2 2 5" xfId="20477"/>
    <cellStyle name="Normal 93 2 3 2 3" xfId="7725"/>
    <cellStyle name="Normal 93 2 3 2 3 2" xfId="24109"/>
    <cellStyle name="Normal 93 2 3 2 4" xfId="11364"/>
    <cellStyle name="Normal 93 2 3 2 4 2" xfId="27746"/>
    <cellStyle name="Normal 93 2 3 2 5" xfId="15005"/>
    <cellStyle name="Normal 93 2 3 2 5 2" xfId="31383"/>
    <cellStyle name="Normal 93 2 3 2 6" xfId="5885"/>
    <cellStyle name="Normal 93 2 3 2 6 2" xfId="22294"/>
    <cellStyle name="Normal 93 2 3 2 7" xfId="18656"/>
    <cellStyle name="Normal 93 2 3 2 8" xfId="35023"/>
    <cellStyle name="Normal 93 2 3 3" xfId="3122"/>
    <cellStyle name="Normal 93 2 3 3 2" xfId="12277"/>
    <cellStyle name="Normal 93 2 3 3 2 2" xfId="28659"/>
    <cellStyle name="Normal 93 2 3 3 3" xfId="15918"/>
    <cellStyle name="Normal 93 2 3 3 3 2" xfId="32296"/>
    <cellStyle name="Normal 93 2 3 3 4" xfId="8638"/>
    <cellStyle name="Normal 93 2 3 3 4 2" xfId="25022"/>
    <cellStyle name="Normal 93 2 3 3 5" xfId="19569"/>
    <cellStyle name="Normal 93 2 3 4" xfId="6817"/>
    <cellStyle name="Normal 93 2 3 4 2" xfId="23201"/>
    <cellStyle name="Normal 93 2 3 5" xfId="10456"/>
    <cellStyle name="Normal 93 2 3 5 2" xfId="26838"/>
    <cellStyle name="Normal 93 2 3 6" xfId="14097"/>
    <cellStyle name="Normal 93 2 3 6 2" xfId="30475"/>
    <cellStyle name="Normal 93 2 3 7" xfId="4977"/>
    <cellStyle name="Normal 93 2 3 7 2" xfId="21386"/>
    <cellStyle name="Normal 93 2 3 8" xfId="17748"/>
    <cellStyle name="Normal 93 2 3 9" xfId="34115"/>
    <cellStyle name="Normal 93 2 4" xfId="1605"/>
    <cellStyle name="Normal 93 2 4 2" xfId="2519"/>
    <cellStyle name="Normal 93 2 4 2 2" xfId="4342"/>
    <cellStyle name="Normal 93 2 4 2 2 2" xfId="13497"/>
    <cellStyle name="Normal 93 2 4 2 2 2 2" xfId="29879"/>
    <cellStyle name="Normal 93 2 4 2 2 3" xfId="17138"/>
    <cellStyle name="Normal 93 2 4 2 2 3 2" xfId="33516"/>
    <cellStyle name="Normal 93 2 4 2 2 4" xfId="9858"/>
    <cellStyle name="Normal 93 2 4 2 2 4 2" xfId="26242"/>
    <cellStyle name="Normal 93 2 4 2 2 5" xfId="20789"/>
    <cellStyle name="Normal 93 2 4 2 3" xfId="8037"/>
    <cellStyle name="Normal 93 2 4 2 3 2" xfId="24421"/>
    <cellStyle name="Normal 93 2 4 2 4" xfId="11676"/>
    <cellStyle name="Normal 93 2 4 2 4 2" xfId="28058"/>
    <cellStyle name="Normal 93 2 4 2 5" xfId="15317"/>
    <cellStyle name="Normal 93 2 4 2 5 2" xfId="31695"/>
    <cellStyle name="Normal 93 2 4 2 6" xfId="6197"/>
    <cellStyle name="Normal 93 2 4 2 6 2" xfId="22606"/>
    <cellStyle name="Normal 93 2 4 2 7" xfId="18968"/>
    <cellStyle name="Normal 93 2 4 2 8" xfId="35335"/>
    <cellStyle name="Normal 93 2 4 3" xfId="3434"/>
    <cellStyle name="Normal 93 2 4 3 2" xfId="12589"/>
    <cellStyle name="Normal 93 2 4 3 2 2" xfId="28971"/>
    <cellStyle name="Normal 93 2 4 3 3" xfId="16230"/>
    <cellStyle name="Normal 93 2 4 3 3 2" xfId="32608"/>
    <cellStyle name="Normal 93 2 4 3 4" xfId="8950"/>
    <cellStyle name="Normal 93 2 4 3 4 2" xfId="25334"/>
    <cellStyle name="Normal 93 2 4 3 5" xfId="19881"/>
    <cellStyle name="Normal 93 2 4 4" xfId="7129"/>
    <cellStyle name="Normal 93 2 4 4 2" xfId="23513"/>
    <cellStyle name="Normal 93 2 4 5" xfId="10768"/>
    <cellStyle name="Normal 93 2 4 5 2" xfId="27150"/>
    <cellStyle name="Normal 93 2 4 6" xfId="14409"/>
    <cellStyle name="Normal 93 2 4 6 2" xfId="30787"/>
    <cellStyle name="Normal 93 2 4 7" xfId="5289"/>
    <cellStyle name="Normal 93 2 4 7 2" xfId="21698"/>
    <cellStyle name="Normal 93 2 4 8" xfId="18060"/>
    <cellStyle name="Normal 93 2 4 9" xfId="34427"/>
    <cellStyle name="Normal 93 2 5" xfId="1756"/>
    <cellStyle name="Normal 93 2 5 2" xfId="3579"/>
    <cellStyle name="Normal 93 2 5 2 2" xfId="12734"/>
    <cellStyle name="Normal 93 2 5 2 2 2" xfId="29116"/>
    <cellStyle name="Normal 93 2 5 2 3" xfId="16375"/>
    <cellStyle name="Normal 93 2 5 2 3 2" xfId="32753"/>
    <cellStyle name="Normal 93 2 5 2 4" xfId="9095"/>
    <cellStyle name="Normal 93 2 5 2 4 2" xfId="25479"/>
    <cellStyle name="Normal 93 2 5 2 5" xfId="20026"/>
    <cellStyle name="Normal 93 2 5 3" xfId="7274"/>
    <cellStyle name="Normal 93 2 5 3 2" xfId="23658"/>
    <cellStyle name="Normal 93 2 5 4" xfId="10913"/>
    <cellStyle name="Normal 93 2 5 4 2" xfId="27295"/>
    <cellStyle name="Normal 93 2 5 5" xfId="14554"/>
    <cellStyle name="Normal 93 2 5 5 2" xfId="30932"/>
    <cellStyle name="Normal 93 2 5 6" xfId="5434"/>
    <cellStyle name="Normal 93 2 5 6 2" xfId="21843"/>
    <cellStyle name="Normal 93 2 5 7" xfId="18205"/>
    <cellStyle name="Normal 93 2 5 8" xfId="34572"/>
    <cellStyle name="Normal 93 2 6" xfId="2823"/>
    <cellStyle name="Normal 93 2 6 2" xfId="11980"/>
    <cellStyle name="Normal 93 2 6 2 2" xfId="28362"/>
    <cellStyle name="Normal 93 2 6 3" xfId="15621"/>
    <cellStyle name="Normal 93 2 6 3 2" xfId="31999"/>
    <cellStyle name="Normal 93 2 6 4" xfId="8341"/>
    <cellStyle name="Normal 93 2 6 4 2" xfId="24725"/>
    <cellStyle name="Normal 93 2 6 5" xfId="19272"/>
    <cellStyle name="Normal 93 2 7" xfId="6366"/>
    <cellStyle name="Normal 93 2 7 2" xfId="22750"/>
    <cellStyle name="Normal 93 2 8" xfId="10005"/>
    <cellStyle name="Normal 93 2 8 2" xfId="26387"/>
    <cellStyle name="Normal 93 2 9" xfId="13646"/>
    <cellStyle name="Normal 93 2 9 2" xfId="30024"/>
    <cellStyle name="Normal 93 3" xfId="910"/>
    <cellStyle name="Normal 93 3 10" xfId="17369"/>
    <cellStyle name="Normal 93 3 11" xfId="33820"/>
    <cellStyle name="Normal 93 3 2" xfId="1295"/>
    <cellStyle name="Normal 93 3 2 2" xfId="2209"/>
    <cellStyle name="Normal 93 3 2 2 2" xfId="4032"/>
    <cellStyle name="Normal 93 3 2 2 2 2" xfId="13187"/>
    <cellStyle name="Normal 93 3 2 2 2 2 2" xfId="29569"/>
    <cellStyle name="Normal 93 3 2 2 2 3" xfId="16828"/>
    <cellStyle name="Normal 93 3 2 2 2 3 2" xfId="33206"/>
    <cellStyle name="Normal 93 3 2 2 2 4" xfId="9548"/>
    <cellStyle name="Normal 93 3 2 2 2 4 2" xfId="25932"/>
    <cellStyle name="Normal 93 3 2 2 2 5" xfId="20479"/>
    <cellStyle name="Normal 93 3 2 2 3" xfId="7727"/>
    <cellStyle name="Normal 93 3 2 2 3 2" xfId="24111"/>
    <cellStyle name="Normal 93 3 2 2 4" xfId="11366"/>
    <cellStyle name="Normal 93 3 2 2 4 2" xfId="27748"/>
    <cellStyle name="Normal 93 3 2 2 5" xfId="15007"/>
    <cellStyle name="Normal 93 3 2 2 5 2" xfId="31385"/>
    <cellStyle name="Normal 93 3 2 2 6" xfId="5887"/>
    <cellStyle name="Normal 93 3 2 2 6 2" xfId="22296"/>
    <cellStyle name="Normal 93 3 2 2 7" xfId="18658"/>
    <cellStyle name="Normal 93 3 2 2 8" xfId="35025"/>
    <cellStyle name="Normal 93 3 2 3" xfId="3124"/>
    <cellStyle name="Normal 93 3 2 3 2" xfId="12279"/>
    <cellStyle name="Normal 93 3 2 3 2 2" xfId="28661"/>
    <cellStyle name="Normal 93 3 2 3 3" xfId="15920"/>
    <cellStyle name="Normal 93 3 2 3 3 2" xfId="32298"/>
    <cellStyle name="Normal 93 3 2 3 4" xfId="8640"/>
    <cellStyle name="Normal 93 3 2 3 4 2" xfId="25024"/>
    <cellStyle name="Normal 93 3 2 3 5" xfId="19571"/>
    <cellStyle name="Normal 93 3 2 4" xfId="6819"/>
    <cellStyle name="Normal 93 3 2 4 2" xfId="23203"/>
    <cellStyle name="Normal 93 3 2 5" xfId="10458"/>
    <cellStyle name="Normal 93 3 2 5 2" xfId="26840"/>
    <cellStyle name="Normal 93 3 2 6" xfId="14099"/>
    <cellStyle name="Normal 93 3 2 6 2" xfId="30477"/>
    <cellStyle name="Normal 93 3 2 7" xfId="4979"/>
    <cellStyle name="Normal 93 3 2 7 2" xfId="21388"/>
    <cellStyle name="Normal 93 3 2 8" xfId="17750"/>
    <cellStyle name="Normal 93 3 2 9" xfId="34117"/>
    <cellStyle name="Normal 93 3 3" xfId="1607"/>
    <cellStyle name="Normal 93 3 3 2" xfId="2521"/>
    <cellStyle name="Normal 93 3 3 2 2" xfId="4344"/>
    <cellStyle name="Normal 93 3 3 2 2 2" xfId="13499"/>
    <cellStyle name="Normal 93 3 3 2 2 2 2" xfId="29881"/>
    <cellStyle name="Normal 93 3 3 2 2 3" xfId="17140"/>
    <cellStyle name="Normal 93 3 3 2 2 3 2" xfId="33518"/>
    <cellStyle name="Normal 93 3 3 2 2 4" xfId="9860"/>
    <cellStyle name="Normal 93 3 3 2 2 4 2" xfId="26244"/>
    <cellStyle name="Normal 93 3 3 2 2 5" xfId="20791"/>
    <cellStyle name="Normal 93 3 3 2 3" xfId="8039"/>
    <cellStyle name="Normal 93 3 3 2 3 2" xfId="24423"/>
    <cellStyle name="Normal 93 3 3 2 4" xfId="11678"/>
    <cellStyle name="Normal 93 3 3 2 4 2" xfId="28060"/>
    <cellStyle name="Normal 93 3 3 2 5" xfId="15319"/>
    <cellStyle name="Normal 93 3 3 2 5 2" xfId="31697"/>
    <cellStyle name="Normal 93 3 3 2 6" xfId="6199"/>
    <cellStyle name="Normal 93 3 3 2 6 2" xfId="22608"/>
    <cellStyle name="Normal 93 3 3 2 7" xfId="18970"/>
    <cellStyle name="Normal 93 3 3 2 8" xfId="35337"/>
    <cellStyle name="Normal 93 3 3 3" xfId="3436"/>
    <cellStyle name="Normal 93 3 3 3 2" xfId="12591"/>
    <cellStyle name="Normal 93 3 3 3 2 2" xfId="28973"/>
    <cellStyle name="Normal 93 3 3 3 3" xfId="16232"/>
    <cellStyle name="Normal 93 3 3 3 3 2" xfId="32610"/>
    <cellStyle name="Normal 93 3 3 3 4" xfId="8952"/>
    <cellStyle name="Normal 93 3 3 3 4 2" xfId="25336"/>
    <cellStyle name="Normal 93 3 3 3 5" xfId="19883"/>
    <cellStyle name="Normal 93 3 3 4" xfId="7131"/>
    <cellStyle name="Normal 93 3 3 4 2" xfId="23515"/>
    <cellStyle name="Normal 93 3 3 5" xfId="10770"/>
    <cellStyle name="Normal 93 3 3 5 2" xfId="27152"/>
    <cellStyle name="Normal 93 3 3 6" xfId="14411"/>
    <cellStyle name="Normal 93 3 3 6 2" xfId="30789"/>
    <cellStyle name="Normal 93 3 3 7" xfId="5291"/>
    <cellStyle name="Normal 93 3 3 7 2" xfId="21700"/>
    <cellStyle name="Normal 93 3 3 8" xfId="18062"/>
    <cellStyle name="Normal 93 3 3 9" xfId="34429"/>
    <cellStyle name="Normal 93 3 4" xfId="1828"/>
    <cellStyle name="Normal 93 3 4 2" xfId="3651"/>
    <cellStyle name="Normal 93 3 4 2 2" xfId="12806"/>
    <cellStyle name="Normal 93 3 4 2 2 2" xfId="29188"/>
    <cellStyle name="Normal 93 3 4 2 3" xfId="16447"/>
    <cellStyle name="Normal 93 3 4 2 3 2" xfId="32825"/>
    <cellStyle name="Normal 93 3 4 2 4" xfId="9167"/>
    <cellStyle name="Normal 93 3 4 2 4 2" xfId="25551"/>
    <cellStyle name="Normal 93 3 4 2 5" xfId="20098"/>
    <cellStyle name="Normal 93 3 4 3" xfId="7346"/>
    <cellStyle name="Normal 93 3 4 3 2" xfId="23730"/>
    <cellStyle name="Normal 93 3 4 4" xfId="10985"/>
    <cellStyle name="Normal 93 3 4 4 2" xfId="27367"/>
    <cellStyle name="Normal 93 3 4 5" xfId="14626"/>
    <cellStyle name="Normal 93 3 4 5 2" xfId="31004"/>
    <cellStyle name="Normal 93 3 4 6" xfId="5506"/>
    <cellStyle name="Normal 93 3 4 6 2" xfId="21915"/>
    <cellStyle name="Normal 93 3 4 7" xfId="18277"/>
    <cellStyle name="Normal 93 3 4 8" xfId="34644"/>
    <cellStyle name="Normal 93 3 5" xfId="2825"/>
    <cellStyle name="Normal 93 3 5 2" xfId="11982"/>
    <cellStyle name="Normal 93 3 5 2 2" xfId="28364"/>
    <cellStyle name="Normal 93 3 5 3" xfId="15623"/>
    <cellStyle name="Normal 93 3 5 3 2" xfId="32001"/>
    <cellStyle name="Normal 93 3 5 4" xfId="8343"/>
    <cellStyle name="Normal 93 3 5 4 2" xfId="24727"/>
    <cellStyle name="Normal 93 3 5 5" xfId="19274"/>
    <cellStyle name="Normal 93 3 6" xfId="6438"/>
    <cellStyle name="Normal 93 3 6 2" xfId="22822"/>
    <cellStyle name="Normal 93 3 7" xfId="10077"/>
    <cellStyle name="Normal 93 3 7 2" xfId="26459"/>
    <cellStyle name="Normal 93 3 8" xfId="13718"/>
    <cellStyle name="Normal 93 3 8 2" xfId="30096"/>
    <cellStyle name="Normal 93 3 9" xfId="4598"/>
    <cellStyle name="Normal 93 3 9 2" xfId="21007"/>
    <cellStyle name="Normal 93 4" xfId="1292"/>
    <cellStyle name="Normal 93 4 2" xfId="2206"/>
    <cellStyle name="Normal 93 4 2 2" xfId="4029"/>
    <cellStyle name="Normal 93 4 2 2 2" xfId="13184"/>
    <cellStyle name="Normal 93 4 2 2 2 2" xfId="29566"/>
    <cellStyle name="Normal 93 4 2 2 3" xfId="16825"/>
    <cellStyle name="Normal 93 4 2 2 3 2" xfId="33203"/>
    <cellStyle name="Normal 93 4 2 2 4" xfId="9545"/>
    <cellStyle name="Normal 93 4 2 2 4 2" xfId="25929"/>
    <cellStyle name="Normal 93 4 2 2 5" xfId="20476"/>
    <cellStyle name="Normal 93 4 2 3" xfId="7724"/>
    <cellStyle name="Normal 93 4 2 3 2" xfId="24108"/>
    <cellStyle name="Normal 93 4 2 4" xfId="11363"/>
    <cellStyle name="Normal 93 4 2 4 2" xfId="27745"/>
    <cellStyle name="Normal 93 4 2 5" xfId="15004"/>
    <cellStyle name="Normal 93 4 2 5 2" xfId="31382"/>
    <cellStyle name="Normal 93 4 2 6" xfId="5884"/>
    <cellStyle name="Normal 93 4 2 6 2" xfId="22293"/>
    <cellStyle name="Normal 93 4 2 7" xfId="18655"/>
    <cellStyle name="Normal 93 4 2 8" xfId="35022"/>
    <cellStyle name="Normal 93 4 3" xfId="3121"/>
    <cellStyle name="Normal 93 4 3 2" xfId="12276"/>
    <cellStyle name="Normal 93 4 3 2 2" xfId="28658"/>
    <cellStyle name="Normal 93 4 3 3" xfId="15917"/>
    <cellStyle name="Normal 93 4 3 3 2" xfId="32295"/>
    <cellStyle name="Normal 93 4 3 4" xfId="8637"/>
    <cellStyle name="Normal 93 4 3 4 2" xfId="25021"/>
    <cellStyle name="Normal 93 4 3 5" xfId="19568"/>
    <cellStyle name="Normal 93 4 4" xfId="6816"/>
    <cellStyle name="Normal 93 4 4 2" xfId="23200"/>
    <cellStyle name="Normal 93 4 5" xfId="10455"/>
    <cellStyle name="Normal 93 4 5 2" xfId="26837"/>
    <cellStyle name="Normal 93 4 6" xfId="14096"/>
    <cellStyle name="Normal 93 4 6 2" xfId="30474"/>
    <cellStyle name="Normal 93 4 7" xfId="4976"/>
    <cellStyle name="Normal 93 4 7 2" xfId="21385"/>
    <cellStyle name="Normal 93 4 8" xfId="17747"/>
    <cellStyle name="Normal 93 4 9" xfId="34114"/>
    <cellStyle name="Normal 93 5" xfId="1604"/>
    <cellStyle name="Normal 93 5 2" xfId="2518"/>
    <cellStyle name="Normal 93 5 2 2" xfId="4341"/>
    <cellStyle name="Normal 93 5 2 2 2" xfId="13496"/>
    <cellStyle name="Normal 93 5 2 2 2 2" xfId="29878"/>
    <cellStyle name="Normal 93 5 2 2 3" xfId="17137"/>
    <cellStyle name="Normal 93 5 2 2 3 2" xfId="33515"/>
    <cellStyle name="Normal 93 5 2 2 4" xfId="9857"/>
    <cellStyle name="Normal 93 5 2 2 4 2" xfId="26241"/>
    <cellStyle name="Normal 93 5 2 2 5" xfId="20788"/>
    <cellStyle name="Normal 93 5 2 3" xfId="8036"/>
    <cellStyle name="Normal 93 5 2 3 2" xfId="24420"/>
    <cellStyle name="Normal 93 5 2 4" xfId="11675"/>
    <cellStyle name="Normal 93 5 2 4 2" xfId="28057"/>
    <cellStyle name="Normal 93 5 2 5" xfId="15316"/>
    <cellStyle name="Normal 93 5 2 5 2" xfId="31694"/>
    <cellStyle name="Normal 93 5 2 6" xfId="6196"/>
    <cellStyle name="Normal 93 5 2 6 2" xfId="22605"/>
    <cellStyle name="Normal 93 5 2 7" xfId="18967"/>
    <cellStyle name="Normal 93 5 2 8" xfId="35334"/>
    <cellStyle name="Normal 93 5 3" xfId="3433"/>
    <cellStyle name="Normal 93 5 3 2" xfId="12588"/>
    <cellStyle name="Normal 93 5 3 2 2" xfId="28970"/>
    <cellStyle name="Normal 93 5 3 3" xfId="16229"/>
    <cellStyle name="Normal 93 5 3 3 2" xfId="32607"/>
    <cellStyle name="Normal 93 5 3 4" xfId="8949"/>
    <cellStyle name="Normal 93 5 3 4 2" xfId="25333"/>
    <cellStyle name="Normal 93 5 3 5" xfId="19880"/>
    <cellStyle name="Normal 93 5 4" xfId="7128"/>
    <cellStyle name="Normal 93 5 4 2" xfId="23512"/>
    <cellStyle name="Normal 93 5 5" xfId="10767"/>
    <cellStyle name="Normal 93 5 5 2" xfId="27149"/>
    <cellStyle name="Normal 93 5 6" xfId="14408"/>
    <cellStyle name="Normal 93 5 6 2" xfId="30786"/>
    <cellStyle name="Normal 93 5 7" xfId="5288"/>
    <cellStyle name="Normal 93 5 7 2" xfId="21697"/>
    <cellStyle name="Normal 93 5 8" xfId="18059"/>
    <cellStyle name="Normal 93 5 9" xfId="34426"/>
    <cellStyle name="Normal 93 6" xfId="1681"/>
    <cellStyle name="Normal 93 6 2" xfId="3505"/>
    <cellStyle name="Normal 93 6 2 2" xfId="12660"/>
    <cellStyle name="Normal 93 6 2 2 2" xfId="29042"/>
    <cellStyle name="Normal 93 6 2 3" xfId="16301"/>
    <cellStyle name="Normal 93 6 2 3 2" xfId="32679"/>
    <cellStyle name="Normal 93 6 2 4" xfId="9021"/>
    <cellStyle name="Normal 93 6 2 4 2" xfId="25405"/>
    <cellStyle name="Normal 93 6 2 5" xfId="19952"/>
    <cellStyle name="Normal 93 6 3" xfId="7200"/>
    <cellStyle name="Normal 93 6 3 2" xfId="23584"/>
    <cellStyle name="Normal 93 6 4" xfId="10839"/>
    <cellStyle name="Normal 93 6 4 2" xfId="27221"/>
    <cellStyle name="Normal 93 6 5" xfId="14480"/>
    <cellStyle name="Normal 93 6 5 2" xfId="30858"/>
    <cellStyle name="Normal 93 6 6" xfId="5360"/>
    <cellStyle name="Normal 93 6 6 2" xfId="21769"/>
    <cellStyle name="Normal 93 6 7" xfId="18131"/>
    <cellStyle name="Normal 93 6 8" xfId="34498"/>
    <cellStyle name="Normal 93 7" xfId="2822"/>
    <cellStyle name="Normal 93 7 2" xfId="11979"/>
    <cellStyle name="Normal 93 7 2 2" xfId="28361"/>
    <cellStyle name="Normal 93 7 3" xfId="15620"/>
    <cellStyle name="Normal 93 7 3 2" xfId="31998"/>
    <cellStyle name="Normal 93 7 4" xfId="8340"/>
    <cellStyle name="Normal 93 7 4 2" xfId="24724"/>
    <cellStyle name="Normal 93 7 5" xfId="19271"/>
    <cellStyle name="Normal 93 8" xfId="6292"/>
    <cellStyle name="Normal 93 8 2" xfId="22676"/>
    <cellStyle name="Normal 93 9" xfId="9931"/>
    <cellStyle name="Normal 93 9 2" xfId="26313"/>
    <cellStyle name="Normal 94" xfId="591"/>
    <cellStyle name="Normal 94 10" xfId="13572"/>
    <cellStyle name="Normal 94 10 2" xfId="29951"/>
    <cellStyle name="Normal 94 11" xfId="4450"/>
    <cellStyle name="Normal 94 11 2" xfId="20862"/>
    <cellStyle name="Normal 94 12" xfId="17221"/>
    <cellStyle name="Normal 94 13" xfId="33821"/>
    <cellStyle name="Normal 94 2" xfId="834"/>
    <cellStyle name="Normal 94 2 10" xfId="4527"/>
    <cellStyle name="Normal 94 2 10 2" xfId="20936"/>
    <cellStyle name="Normal 94 2 11" xfId="17298"/>
    <cellStyle name="Normal 94 2 12" xfId="33822"/>
    <cellStyle name="Normal 94 2 2" xfId="987"/>
    <cellStyle name="Normal 94 2 2 10" xfId="17445"/>
    <cellStyle name="Normal 94 2 2 11" xfId="33823"/>
    <cellStyle name="Normal 94 2 2 2" xfId="1298"/>
    <cellStyle name="Normal 94 2 2 2 2" xfId="2212"/>
    <cellStyle name="Normal 94 2 2 2 2 2" xfId="4035"/>
    <cellStyle name="Normal 94 2 2 2 2 2 2" xfId="13190"/>
    <cellStyle name="Normal 94 2 2 2 2 2 2 2" xfId="29572"/>
    <cellStyle name="Normal 94 2 2 2 2 2 3" xfId="16831"/>
    <cellStyle name="Normal 94 2 2 2 2 2 3 2" xfId="33209"/>
    <cellStyle name="Normal 94 2 2 2 2 2 4" xfId="9551"/>
    <cellStyle name="Normal 94 2 2 2 2 2 4 2" xfId="25935"/>
    <cellStyle name="Normal 94 2 2 2 2 2 5" xfId="20482"/>
    <cellStyle name="Normal 94 2 2 2 2 3" xfId="7730"/>
    <cellStyle name="Normal 94 2 2 2 2 3 2" xfId="24114"/>
    <cellStyle name="Normal 94 2 2 2 2 4" xfId="11369"/>
    <cellStyle name="Normal 94 2 2 2 2 4 2" xfId="27751"/>
    <cellStyle name="Normal 94 2 2 2 2 5" xfId="15010"/>
    <cellStyle name="Normal 94 2 2 2 2 5 2" xfId="31388"/>
    <cellStyle name="Normal 94 2 2 2 2 6" xfId="5890"/>
    <cellStyle name="Normal 94 2 2 2 2 6 2" xfId="22299"/>
    <cellStyle name="Normal 94 2 2 2 2 7" xfId="18661"/>
    <cellStyle name="Normal 94 2 2 2 2 8" xfId="35028"/>
    <cellStyle name="Normal 94 2 2 2 3" xfId="3127"/>
    <cellStyle name="Normal 94 2 2 2 3 2" xfId="12282"/>
    <cellStyle name="Normal 94 2 2 2 3 2 2" xfId="28664"/>
    <cellStyle name="Normal 94 2 2 2 3 3" xfId="15923"/>
    <cellStyle name="Normal 94 2 2 2 3 3 2" xfId="32301"/>
    <cellStyle name="Normal 94 2 2 2 3 4" xfId="8643"/>
    <cellStyle name="Normal 94 2 2 2 3 4 2" xfId="25027"/>
    <cellStyle name="Normal 94 2 2 2 3 5" xfId="19574"/>
    <cellStyle name="Normal 94 2 2 2 4" xfId="6822"/>
    <cellStyle name="Normal 94 2 2 2 4 2" xfId="23206"/>
    <cellStyle name="Normal 94 2 2 2 5" xfId="10461"/>
    <cellStyle name="Normal 94 2 2 2 5 2" xfId="26843"/>
    <cellStyle name="Normal 94 2 2 2 6" xfId="14102"/>
    <cellStyle name="Normal 94 2 2 2 6 2" xfId="30480"/>
    <cellStyle name="Normal 94 2 2 2 7" xfId="4982"/>
    <cellStyle name="Normal 94 2 2 2 7 2" xfId="21391"/>
    <cellStyle name="Normal 94 2 2 2 8" xfId="17753"/>
    <cellStyle name="Normal 94 2 2 2 9" xfId="34120"/>
    <cellStyle name="Normal 94 2 2 3" xfId="1610"/>
    <cellStyle name="Normal 94 2 2 3 2" xfId="2524"/>
    <cellStyle name="Normal 94 2 2 3 2 2" xfId="4347"/>
    <cellStyle name="Normal 94 2 2 3 2 2 2" xfId="13502"/>
    <cellStyle name="Normal 94 2 2 3 2 2 2 2" xfId="29884"/>
    <cellStyle name="Normal 94 2 2 3 2 2 3" xfId="17143"/>
    <cellStyle name="Normal 94 2 2 3 2 2 3 2" xfId="33521"/>
    <cellStyle name="Normal 94 2 2 3 2 2 4" xfId="9863"/>
    <cellStyle name="Normal 94 2 2 3 2 2 4 2" xfId="26247"/>
    <cellStyle name="Normal 94 2 2 3 2 2 5" xfId="20794"/>
    <cellStyle name="Normal 94 2 2 3 2 3" xfId="8042"/>
    <cellStyle name="Normal 94 2 2 3 2 3 2" xfId="24426"/>
    <cellStyle name="Normal 94 2 2 3 2 4" xfId="11681"/>
    <cellStyle name="Normal 94 2 2 3 2 4 2" xfId="28063"/>
    <cellStyle name="Normal 94 2 2 3 2 5" xfId="15322"/>
    <cellStyle name="Normal 94 2 2 3 2 5 2" xfId="31700"/>
    <cellStyle name="Normal 94 2 2 3 2 6" xfId="6202"/>
    <cellStyle name="Normal 94 2 2 3 2 6 2" xfId="22611"/>
    <cellStyle name="Normal 94 2 2 3 2 7" xfId="18973"/>
    <cellStyle name="Normal 94 2 2 3 2 8" xfId="35340"/>
    <cellStyle name="Normal 94 2 2 3 3" xfId="3439"/>
    <cellStyle name="Normal 94 2 2 3 3 2" xfId="12594"/>
    <cellStyle name="Normal 94 2 2 3 3 2 2" xfId="28976"/>
    <cellStyle name="Normal 94 2 2 3 3 3" xfId="16235"/>
    <cellStyle name="Normal 94 2 2 3 3 3 2" xfId="32613"/>
    <cellStyle name="Normal 94 2 2 3 3 4" xfId="8955"/>
    <cellStyle name="Normal 94 2 2 3 3 4 2" xfId="25339"/>
    <cellStyle name="Normal 94 2 2 3 3 5" xfId="19886"/>
    <cellStyle name="Normal 94 2 2 3 4" xfId="7134"/>
    <cellStyle name="Normal 94 2 2 3 4 2" xfId="23518"/>
    <cellStyle name="Normal 94 2 2 3 5" xfId="10773"/>
    <cellStyle name="Normal 94 2 2 3 5 2" xfId="27155"/>
    <cellStyle name="Normal 94 2 2 3 6" xfId="14414"/>
    <cellStyle name="Normal 94 2 2 3 6 2" xfId="30792"/>
    <cellStyle name="Normal 94 2 2 3 7" xfId="5294"/>
    <cellStyle name="Normal 94 2 2 3 7 2" xfId="21703"/>
    <cellStyle name="Normal 94 2 2 3 8" xfId="18065"/>
    <cellStyle name="Normal 94 2 2 3 9" xfId="34432"/>
    <cellStyle name="Normal 94 2 2 4" xfId="1904"/>
    <cellStyle name="Normal 94 2 2 4 2" xfId="3727"/>
    <cellStyle name="Normal 94 2 2 4 2 2" xfId="12882"/>
    <cellStyle name="Normal 94 2 2 4 2 2 2" xfId="29264"/>
    <cellStyle name="Normal 94 2 2 4 2 3" xfId="16523"/>
    <cellStyle name="Normal 94 2 2 4 2 3 2" xfId="32901"/>
    <cellStyle name="Normal 94 2 2 4 2 4" xfId="9243"/>
    <cellStyle name="Normal 94 2 2 4 2 4 2" xfId="25627"/>
    <cellStyle name="Normal 94 2 2 4 2 5" xfId="20174"/>
    <cellStyle name="Normal 94 2 2 4 3" xfId="7422"/>
    <cellStyle name="Normal 94 2 2 4 3 2" xfId="23806"/>
    <cellStyle name="Normal 94 2 2 4 4" xfId="11061"/>
    <cellStyle name="Normal 94 2 2 4 4 2" xfId="27443"/>
    <cellStyle name="Normal 94 2 2 4 5" xfId="14702"/>
    <cellStyle name="Normal 94 2 2 4 5 2" xfId="31080"/>
    <cellStyle name="Normal 94 2 2 4 6" xfId="5582"/>
    <cellStyle name="Normal 94 2 2 4 6 2" xfId="21991"/>
    <cellStyle name="Normal 94 2 2 4 7" xfId="18353"/>
    <cellStyle name="Normal 94 2 2 4 8" xfId="34720"/>
    <cellStyle name="Normal 94 2 2 5" xfId="2828"/>
    <cellStyle name="Normal 94 2 2 5 2" xfId="11985"/>
    <cellStyle name="Normal 94 2 2 5 2 2" xfId="28367"/>
    <cellStyle name="Normal 94 2 2 5 3" xfId="15626"/>
    <cellStyle name="Normal 94 2 2 5 3 2" xfId="32004"/>
    <cellStyle name="Normal 94 2 2 5 4" xfId="8346"/>
    <cellStyle name="Normal 94 2 2 5 4 2" xfId="24730"/>
    <cellStyle name="Normal 94 2 2 5 5" xfId="19277"/>
    <cellStyle name="Normal 94 2 2 6" xfId="6514"/>
    <cellStyle name="Normal 94 2 2 6 2" xfId="22898"/>
    <cellStyle name="Normal 94 2 2 7" xfId="10153"/>
    <cellStyle name="Normal 94 2 2 7 2" xfId="26535"/>
    <cellStyle name="Normal 94 2 2 8" xfId="13794"/>
    <cellStyle name="Normal 94 2 2 8 2" xfId="30172"/>
    <cellStyle name="Normal 94 2 2 9" xfId="4674"/>
    <cellStyle name="Normal 94 2 2 9 2" xfId="21083"/>
    <cellStyle name="Normal 94 2 3" xfId="1297"/>
    <cellStyle name="Normal 94 2 3 2" xfId="2211"/>
    <cellStyle name="Normal 94 2 3 2 2" xfId="4034"/>
    <cellStyle name="Normal 94 2 3 2 2 2" xfId="13189"/>
    <cellStyle name="Normal 94 2 3 2 2 2 2" xfId="29571"/>
    <cellStyle name="Normal 94 2 3 2 2 3" xfId="16830"/>
    <cellStyle name="Normal 94 2 3 2 2 3 2" xfId="33208"/>
    <cellStyle name="Normal 94 2 3 2 2 4" xfId="9550"/>
    <cellStyle name="Normal 94 2 3 2 2 4 2" xfId="25934"/>
    <cellStyle name="Normal 94 2 3 2 2 5" xfId="20481"/>
    <cellStyle name="Normal 94 2 3 2 3" xfId="7729"/>
    <cellStyle name="Normal 94 2 3 2 3 2" xfId="24113"/>
    <cellStyle name="Normal 94 2 3 2 4" xfId="11368"/>
    <cellStyle name="Normal 94 2 3 2 4 2" xfId="27750"/>
    <cellStyle name="Normal 94 2 3 2 5" xfId="15009"/>
    <cellStyle name="Normal 94 2 3 2 5 2" xfId="31387"/>
    <cellStyle name="Normal 94 2 3 2 6" xfId="5889"/>
    <cellStyle name="Normal 94 2 3 2 6 2" xfId="22298"/>
    <cellStyle name="Normal 94 2 3 2 7" xfId="18660"/>
    <cellStyle name="Normal 94 2 3 2 8" xfId="35027"/>
    <cellStyle name="Normal 94 2 3 3" xfId="3126"/>
    <cellStyle name="Normal 94 2 3 3 2" xfId="12281"/>
    <cellStyle name="Normal 94 2 3 3 2 2" xfId="28663"/>
    <cellStyle name="Normal 94 2 3 3 3" xfId="15922"/>
    <cellStyle name="Normal 94 2 3 3 3 2" xfId="32300"/>
    <cellStyle name="Normal 94 2 3 3 4" xfId="8642"/>
    <cellStyle name="Normal 94 2 3 3 4 2" xfId="25026"/>
    <cellStyle name="Normal 94 2 3 3 5" xfId="19573"/>
    <cellStyle name="Normal 94 2 3 4" xfId="6821"/>
    <cellStyle name="Normal 94 2 3 4 2" xfId="23205"/>
    <cellStyle name="Normal 94 2 3 5" xfId="10460"/>
    <cellStyle name="Normal 94 2 3 5 2" xfId="26842"/>
    <cellStyle name="Normal 94 2 3 6" xfId="14101"/>
    <cellStyle name="Normal 94 2 3 6 2" xfId="30479"/>
    <cellStyle name="Normal 94 2 3 7" xfId="4981"/>
    <cellStyle name="Normal 94 2 3 7 2" xfId="21390"/>
    <cellStyle name="Normal 94 2 3 8" xfId="17752"/>
    <cellStyle name="Normal 94 2 3 9" xfId="34119"/>
    <cellStyle name="Normal 94 2 4" xfId="1609"/>
    <cellStyle name="Normal 94 2 4 2" xfId="2523"/>
    <cellStyle name="Normal 94 2 4 2 2" xfId="4346"/>
    <cellStyle name="Normal 94 2 4 2 2 2" xfId="13501"/>
    <cellStyle name="Normal 94 2 4 2 2 2 2" xfId="29883"/>
    <cellStyle name="Normal 94 2 4 2 2 3" xfId="17142"/>
    <cellStyle name="Normal 94 2 4 2 2 3 2" xfId="33520"/>
    <cellStyle name="Normal 94 2 4 2 2 4" xfId="9862"/>
    <cellStyle name="Normal 94 2 4 2 2 4 2" xfId="26246"/>
    <cellStyle name="Normal 94 2 4 2 2 5" xfId="20793"/>
    <cellStyle name="Normal 94 2 4 2 3" xfId="8041"/>
    <cellStyle name="Normal 94 2 4 2 3 2" xfId="24425"/>
    <cellStyle name="Normal 94 2 4 2 4" xfId="11680"/>
    <cellStyle name="Normal 94 2 4 2 4 2" xfId="28062"/>
    <cellStyle name="Normal 94 2 4 2 5" xfId="15321"/>
    <cellStyle name="Normal 94 2 4 2 5 2" xfId="31699"/>
    <cellStyle name="Normal 94 2 4 2 6" xfId="6201"/>
    <cellStyle name="Normal 94 2 4 2 6 2" xfId="22610"/>
    <cellStyle name="Normal 94 2 4 2 7" xfId="18972"/>
    <cellStyle name="Normal 94 2 4 2 8" xfId="35339"/>
    <cellStyle name="Normal 94 2 4 3" xfId="3438"/>
    <cellStyle name="Normal 94 2 4 3 2" xfId="12593"/>
    <cellStyle name="Normal 94 2 4 3 2 2" xfId="28975"/>
    <cellStyle name="Normal 94 2 4 3 3" xfId="16234"/>
    <cellStyle name="Normal 94 2 4 3 3 2" xfId="32612"/>
    <cellStyle name="Normal 94 2 4 3 4" xfId="8954"/>
    <cellStyle name="Normal 94 2 4 3 4 2" xfId="25338"/>
    <cellStyle name="Normal 94 2 4 3 5" xfId="19885"/>
    <cellStyle name="Normal 94 2 4 4" xfId="7133"/>
    <cellStyle name="Normal 94 2 4 4 2" xfId="23517"/>
    <cellStyle name="Normal 94 2 4 5" xfId="10772"/>
    <cellStyle name="Normal 94 2 4 5 2" xfId="27154"/>
    <cellStyle name="Normal 94 2 4 6" xfId="14413"/>
    <cellStyle name="Normal 94 2 4 6 2" xfId="30791"/>
    <cellStyle name="Normal 94 2 4 7" xfId="5293"/>
    <cellStyle name="Normal 94 2 4 7 2" xfId="21702"/>
    <cellStyle name="Normal 94 2 4 8" xfId="18064"/>
    <cellStyle name="Normal 94 2 4 9" xfId="34431"/>
    <cellStyle name="Normal 94 2 5" xfId="1757"/>
    <cellStyle name="Normal 94 2 5 2" xfId="3580"/>
    <cellStyle name="Normal 94 2 5 2 2" xfId="12735"/>
    <cellStyle name="Normal 94 2 5 2 2 2" xfId="29117"/>
    <cellStyle name="Normal 94 2 5 2 3" xfId="16376"/>
    <cellStyle name="Normal 94 2 5 2 3 2" xfId="32754"/>
    <cellStyle name="Normal 94 2 5 2 4" xfId="9096"/>
    <cellStyle name="Normal 94 2 5 2 4 2" xfId="25480"/>
    <cellStyle name="Normal 94 2 5 2 5" xfId="20027"/>
    <cellStyle name="Normal 94 2 5 3" xfId="7275"/>
    <cellStyle name="Normal 94 2 5 3 2" xfId="23659"/>
    <cellStyle name="Normal 94 2 5 4" xfId="10914"/>
    <cellStyle name="Normal 94 2 5 4 2" xfId="27296"/>
    <cellStyle name="Normal 94 2 5 5" xfId="14555"/>
    <cellStyle name="Normal 94 2 5 5 2" xfId="30933"/>
    <cellStyle name="Normal 94 2 5 6" xfId="5435"/>
    <cellStyle name="Normal 94 2 5 6 2" xfId="21844"/>
    <cellStyle name="Normal 94 2 5 7" xfId="18206"/>
    <cellStyle name="Normal 94 2 5 8" xfId="34573"/>
    <cellStyle name="Normal 94 2 6" xfId="2827"/>
    <cellStyle name="Normal 94 2 6 2" xfId="11984"/>
    <cellStyle name="Normal 94 2 6 2 2" xfId="28366"/>
    <cellStyle name="Normal 94 2 6 3" xfId="15625"/>
    <cellStyle name="Normal 94 2 6 3 2" xfId="32003"/>
    <cellStyle name="Normal 94 2 6 4" xfId="8345"/>
    <cellStyle name="Normal 94 2 6 4 2" xfId="24729"/>
    <cellStyle name="Normal 94 2 6 5" xfId="19276"/>
    <cellStyle name="Normal 94 2 7" xfId="6367"/>
    <cellStyle name="Normal 94 2 7 2" xfId="22751"/>
    <cellStyle name="Normal 94 2 8" xfId="10006"/>
    <cellStyle name="Normal 94 2 8 2" xfId="26388"/>
    <cellStyle name="Normal 94 2 9" xfId="13647"/>
    <cellStyle name="Normal 94 2 9 2" xfId="30025"/>
    <cellStyle name="Normal 94 3" xfId="911"/>
    <cellStyle name="Normal 94 3 10" xfId="17370"/>
    <cellStyle name="Normal 94 3 11" xfId="33824"/>
    <cellStyle name="Normal 94 3 2" xfId="1299"/>
    <cellStyle name="Normal 94 3 2 2" xfId="2213"/>
    <cellStyle name="Normal 94 3 2 2 2" xfId="4036"/>
    <cellStyle name="Normal 94 3 2 2 2 2" xfId="13191"/>
    <cellStyle name="Normal 94 3 2 2 2 2 2" xfId="29573"/>
    <cellStyle name="Normal 94 3 2 2 2 3" xfId="16832"/>
    <cellStyle name="Normal 94 3 2 2 2 3 2" xfId="33210"/>
    <cellStyle name="Normal 94 3 2 2 2 4" xfId="9552"/>
    <cellStyle name="Normal 94 3 2 2 2 4 2" xfId="25936"/>
    <cellStyle name="Normal 94 3 2 2 2 5" xfId="20483"/>
    <cellStyle name="Normal 94 3 2 2 3" xfId="7731"/>
    <cellStyle name="Normal 94 3 2 2 3 2" xfId="24115"/>
    <cellStyle name="Normal 94 3 2 2 4" xfId="11370"/>
    <cellStyle name="Normal 94 3 2 2 4 2" xfId="27752"/>
    <cellStyle name="Normal 94 3 2 2 5" xfId="15011"/>
    <cellStyle name="Normal 94 3 2 2 5 2" xfId="31389"/>
    <cellStyle name="Normal 94 3 2 2 6" xfId="5891"/>
    <cellStyle name="Normal 94 3 2 2 6 2" xfId="22300"/>
    <cellStyle name="Normal 94 3 2 2 7" xfId="18662"/>
    <cellStyle name="Normal 94 3 2 2 8" xfId="35029"/>
    <cellStyle name="Normal 94 3 2 3" xfId="3128"/>
    <cellStyle name="Normal 94 3 2 3 2" xfId="12283"/>
    <cellStyle name="Normal 94 3 2 3 2 2" xfId="28665"/>
    <cellStyle name="Normal 94 3 2 3 3" xfId="15924"/>
    <cellStyle name="Normal 94 3 2 3 3 2" xfId="32302"/>
    <cellStyle name="Normal 94 3 2 3 4" xfId="8644"/>
    <cellStyle name="Normal 94 3 2 3 4 2" xfId="25028"/>
    <cellStyle name="Normal 94 3 2 3 5" xfId="19575"/>
    <cellStyle name="Normal 94 3 2 4" xfId="6823"/>
    <cellStyle name="Normal 94 3 2 4 2" xfId="23207"/>
    <cellStyle name="Normal 94 3 2 5" xfId="10462"/>
    <cellStyle name="Normal 94 3 2 5 2" xfId="26844"/>
    <cellStyle name="Normal 94 3 2 6" xfId="14103"/>
    <cellStyle name="Normal 94 3 2 6 2" xfId="30481"/>
    <cellStyle name="Normal 94 3 2 7" xfId="4983"/>
    <cellStyle name="Normal 94 3 2 7 2" xfId="21392"/>
    <cellStyle name="Normal 94 3 2 8" xfId="17754"/>
    <cellStyle name="Normal 94 3 2 9" xfId="34121"/>
    <cellStyle name="Normal 94 3 3" xfId="1611"/>
    <cellStyle name="Normal 94 3 3 2" xfId="2525"/>
    <cellStyle name="Normal 94 3 3 2 2" xfId="4348"/>
    <cellStyle name="Normal 94 3 3 2 2 2" xfId="13503"/>
    <cellStyle name="Normal 94 3 3 2 2 2 2" xfId="29885"/>
    <cellStyle name="Normal 94 3 3 2 2 3" xfId="17144"/>
    <cellStyle name="Normal 94 3 3 2 2 3 2" xfId="33522"/>
    <cellStyle name="Normal 94 3 3 2 2 4" xfId="9864"/>
    <cellStyle name="Normal 94 3 3 2 2 4 2" xfId="26248"/>
    <cellStyle name="Normal 94 3 3 2 2 5" xfId="20795"/>
    <cellStyle name="Normal 94 3 3 2 3" xfId="8043"/>
    <cellStyle name="Normal 94 3 3 2 3 2" xfId="24427"/>
    <cellStyle name="Normal 94 3 3 2 4" xfId="11682"/>
    <cellStyle name="Normal 94 3 3 2 4 2" xfId="28064"/>
    <cellStyle name="Normal 94 3 3 2 5" xfId="15323"/>
    <cellStyle name="Normal 94 3 3 2 5 2" xfId="31701"/>
    <cellStyle name="Normal 94 3 3 2 6" xfId="6203"/>
    <cellStyle name="Normal 94 3 3 2 6 2" xfId="22612"/>
    <cellStyle name="Normal 94 3 3 2 7" xfId="18974"/>
    <cellStyle name="Normal 94 3 3 2 8" xfId="35341"/>
    <cellStyle name="Normal 94 3 3 3" xfId="3440"/>
    <cellStyle name="Normal 94 3 3 3 2" xfId="12595"/>
    <cellStyle name="Normal 94 3 3 3 2 2" xfId="28977"/>
    <cellStyle name="Normal 94 3 3 3 3" xfId="16236"/>
    <cellStyle name="Normal 94 3 3 3 3 2" xfId="32614"/>
    <cellStyle name="Normal 94 3 3 3 4" xfId="8956"/>
    <cellStyle name="Normal 94 3 3 3 4 2" xfId="25340"/>
    <cellStyle name="Normal 94 3 3 3 5" xfId="19887"/>
    <cellStyle name="Normal 94 3 3 4" xfId="7135"/>
    <cellStyle name="Normal 94 3 3 4 2" xfId="23519"/>
    <cellStyle name="Normal 94 3 3 5" xfId="10774"/>
    <cellStyle name="Normal 94 3 3 5 2" xfId="27156"/>
    <cellStyle name="Normal 94 3 3 6" xfId="14415"/>
    <cellStyle name="Normal 94 3 3 6 2" xfId="30793"/>
    <cellStyle name="Normal 94 3 3 7" xfId="5295"/>
    <cellStyle name="Normal 94 3 3 7 2" xfId="21704"/>
    <cellStyle name="Normal 94 3 3 8" xfId="18066"/>
    <cellStyle name="Normal 94 3 3 9" xfId="34433"/>
    <cellStyle name="Normal 94 3 4" xfId="1829"/>
    <cellStyle name="Normal 94 3 4 2" xfId="3652"/>
    <cellStyle name="Normal 94 3 4 2 2" xfId="12807"/>
    <cellStyle name="Normal 94 3 4 2 2 2" xfId="29189"/>
    <cellStyle name="Normal 94 3 4 2 3" xfId="16448"/>
    <cellStyle name="Normal 94 3 4 2 3 2" xfId="32826"/>
    <cellStyle name="Normal 94 3 4 2 4" xfId="9168"/>
    <cellStyle name="Normal 94 3 4 2 4 2" xfId="25552"/>
    <cellStyle name="Normal 94 3 4 2 5" xfId="20099"/>
    <cellStyle name="Normal 94 3 4 3" xfId="7347"/>
    <cellStyle name="Normal 94 3 4 3 2" xfId="23731"/>
    <cellStyle name="Normal 94 3 4 4" xfId="10986"/>
    <cellStyle name="Normal 94 3 4 4 2" xfId="27368"/>
    <cellStyle name="Normal 94 3 4 5" xfId="14627"/>
    <cellStyle name="Normal 94 3 4 5 2" xfId="31005"/>
    <cellStyle name="Normal 94 3 4 6" xfId="5507"/>
    <cellStyle name="Normal 94 3 4 6 2" xfId="21916"/>
    <cellStyle name="Normal 94 3 4 7" xfId="18278"/>
    <cellStyle name="Normal 94 3 4 8" xfId="34645"/>
    <cellStyle name="Normal 94 3 5" xfId="2829"/>
    <cellStyle name="Normal 94 3 5 2" xfId="11986"/>
    <cellStyle name="Normal 94 3 5 2 2" xfId="28368"/>
    <cellStyle name="Normal 94 3 5 3" xfId="15627"/>
    <cellStyle name="Normal 94 3 5 3 2" xfId="32005"/>
    <cellStyle name="Normal 94 3 5 4" xfId="8347"/>
    <cellStyle name="Normal 94 3 5 4 2" xfId="24731"/>
    <cellStyle name="Normal 94 3 5 5" xfId="19278"/>
    <cellStyle name="Normal 94 3 6" xfId="6439"/>
    <cellStyle name="Normal 94 3 6 2" xfId="22823"/>
    <cellStyle name="Normal 94 3 7" xfId="10078"/>
    <cellStyle name="Normal 94 3 7 2" xfId="26460"/>
    <cellStyle name="Normal 94 3 8" xfId="13719"/>
    <cellStyle name="Normal 94 3 8 2" xfId="30097"/>
    <cellStyle name="Normal 94 3 9" xfId="4599"/>
    <cellStyle name="Normal 94 3 9 2" xfId="21008"/>
    <cellStyle name="Normal 94 4" xfId="1296"/>
    <cellStyle name="Normal 94 4 2" xfId="2210"/>
    <cellStyle name="Normal 94 4 2 2" xfId="4033"/>
    <cellStyle name="Normal 94 4 2 2 2" xfId="13188"/>
    <cellStyle name="Normal 94 4 2 2 2 2" xfId="29570"/>
    <cellStyle name="Normal 94 4 2 2 3" xfId="16829"/>
    <cellStyle name="Normal 94 4 2 2 3 2" xfId="33207"/>
    <cellStyle name="Normal 94 4 2 2 4" xfId="9549"/>
    <cellStyle name="Normal 94 4 2 2 4 2" xfId="25933"/>
    <cellStyle name="Normal 94 4 2 2 5" xfId="20480"/>
    <cellStyle name="Normal 94 4 2 3" xfId="7728"/>
    <cellStyle name="Normal 94 4 2 3 2" xfId="24112"/>
    <cellStyle name="Normal 94 4 2 4" xfId="11367"/>
    <cellStyle name="Normal 94 4 2 4 2" xfId="27749"/>
    <cellStyle name="Normal 94 4 2 5" xfId="15008"/>
    <cellStyle name="Normal 94 4 2 5 2" xfId="31386"/>
    <cellStyle name="Normal 94 4 2 6" xfId="5888"/>
    <cellStyle name="Normal 94 4 2 6 2" xfId="22297"/>
    <cellStyle name="Normal 94 4 2 7" xfId="18659"/>
    <cellStyle name="Normal 94 4 2 8" xfId="35026"/>
    <cellStyle name="Normal 94 4 3" xfId="3125"/>
    <cellStyle name="Normal 94 4 3 2" xfId="12280"/>
    <cellStyle name="Normal 94 4 3 2 2" xfId="28662"/>
    <cellStyle name="Normal 94 4 3 3" xfId="15921"/>
    <cellStyle name="Normal 94 4 3 3 2" xfId="32299"/>
    <cellStyle name="Normal 94 4 3 4" xfId="8641"/>
    <cellStyle name="Normal 94 4 3 4 2" xfId="25025"/>
    <cellStyle name="Normal 94 4 3 5" xfId="19572"/>
    <cellStyle name="Normal 94 4 4" xfId="6820"/>
    <cellStyle name="Normal 94 4 4 2" xfId="23204"/>
    <cellStyle name="Normal 94 4 5" xfId="10459"/>
    <cellStyle name="Normal 94 4 5 2" xfId="26841"/>
    <cellStyle name="Normal 94 4 6" xfId="14100"/>
    <cellStyle name="Normal 94 4 6 2" xfId="30478"/>
    <cellStyle name="Normal 94 4 7" xfId="4980"/>
    <cellStyle name="Normal 94 4 7 2" xfId="21389"/>
    <cellStyle name="Normal 94 4 8" xfId="17751"/>
    <cellStyle name="Normal 94 4 9" xfId="34118"/>
    <cellStyle name="Normal 94 5" xfId="1608"/>
    <cellStyle name="Normal 94 5 2" xfId="2522"/>
    <cellStyle name="Normal 94 5 2 2" xfId="4345"/>
    <cellStyle name="Normal 94 5 2 2 2" xfId="13500"/>
    <cellStyle name="Normal 94 5 2 2 2 2" xfId="29882"/>
    <cellStyle name="Normal 94 5 2 2 3" xfId="17141"/>
    <cellStyle name="Normal 94 5 2 2 3 2" xfId="33519"/>
    <cellStyle name="Normal 94 5 2 2 4" xfId="9861"/>
    <cellStyle name="Normal 94 5 2 2 4 2" xfId="26245"/>
    <cellStyle name="Normal 94 5 2 2 5" xfId="20792"/>
    <cellStyle name="Normal 94 5 2 3" xfId="8040"/>
    <cellStyle name="Normal 94 5 2 3 2" xfId="24424"/>
    <cellStyle name="Normal 94 5 2 4" xfId="11679"/>
    <cellStyle name="Normal 94 5 2 4 2" xfId="28061"/>
    <cellStyle name="Normal 94 5 2 5" xfId="15320"/>
    <cellStyle name="Normal 94 5 2 5 2" xfId="31698"/>
    <cellStyle name="Normal 94 5 2 6" xfId="6200"/>
    <cellStyle name="Normal 94 5 2 6 2" xfId="22609"/>
    <cellStyle name="Normal 94 5 2 7" xfId="18971"/>
    <cellStyle name="Normal 94 5 2 8" xfId="35338"/>
    <cellStyle name="Normal 94 5 3" xfId="3437"/>
    <cellStyle name="Normal 94 5 3 2" xfId="12592"/>
    <cellStyle name="Normal 94 5 3 2 2" xfId="28974"/>
    <cellStyle name="Normal 94 5 3 3" xfId="16233"/>
    <cellStyle name="Normal 94 5 3 3 2" xfId="32611"/>
    <cellStyle name="Normal 94 5 3 4" xfId="8953"/>
    <cellStyle name="Normal 94 5 3 4 2" xfId="25337"/>
    <cellStyle name="Normal 94 5 3 5" xfId="19884"/>
    <cellStyle name="Normal 94 5 4" xfId="7132"/>
    <cellStyle name="Normal 94 5 4 2" xfId="23516"/>
    <cellStyle name="Normal 94 5 5" xfId="10771"/>
    <cellStyle name="Normal 94 5 5 2" xfId="27153"/>
    <cellStyle name="Normal 94 5 6" xfId="14412"/>
    <cellStyle name="Normal 94 5 6 2" xfId="30790"/>
    <cellStyle name="Normal 94 5 7" xfId="5292"/>
    <cellStyle name="Normal 94 5 7 2" xfId="21701"/>
    <cellStyle name="Normal 94 5 8" xfId="18063"/>
    <cellStyle name="Normal 94 5 9" xfId="34430"/>
    <cellStyle name="Normal 94 6" xfId="1682"/>
    <cellStyle name="Normal 94 6 2" xfId="3506"/>
    <cellStyle name="Normal 94 6 2 2" xfId="12661"/>
    <cellStyle name="Normal 94 6 2 2 2" xfId="29043"/>
    <cellStyle name="Normal 94 6 2 3" xfId="16302"/>
    <cellStyle name="Normal 94 6 2 3 2" xfId="32680"/>
    <cellStyle name="Normal 94 6 2 4" xfId="9022"/>
    <cellStyle name="Normal 94 6 2 4 2" xfId="25406"/>
    <cellStyle name="Normal 94 6 2 5" xfId="19953"/>
    <cellStyle name="Normal 94 6 3" xfId="7201"/>
    <cellStyle name="Normal 94 6 3 2" xfId="23585"/>
    <cellStyle name="Normal 94 6 4" xfId="10840"/>
    <cellStyle name="Normal 94 6 4 2" xfId="27222"/>
    <cellStyle name="Normal 94 6 5" xfId="14481"/>
    <cellStyle name="Normal 94 6 5 2" xfId="30859"/>
    <cellStyle name="Normal 94 6 6" xfId="5361"/>
    <cellStyle name="Normal 94 6 6 2" xfId="21770"/>
    <cellStyle name="Normal 94 6 7" xfId="18132"/>
    <cellStyle name="Normal 94 6 8" xfId="34499"/>
    <cellStyle name="Normal 94 7" xfId="2826"/>
    <cellStyle name="Normal 94 7 2" xfId="11983"/>
    <cellStyle name="Normal 94 7 2 2" xfId="28365"/>
    <cellStyle name="Normal 94 7 3" xfId="15624"/>
    <cellStyle name="Normal 94 7 3 2" xfId="32002"/>
    <cellStyle name="Normal 94 7 4" xfId="8344"/>
    <cellStyle name="Normal 94 7 4 2" xfId="24728"/>
    <cellStyle name="Normal 94 7 5" xfId="19275"/>
    <cellStyle name="Normal 94 8" xfId="6293"/>
    <cellStyle name="Normal 94 8 2" xfId="22677"/>
    <cellStyle name="Normal 94 9" xfId="9932"/>
    <cellStyle name="Normal 94 9 2" xfId="26314"/>
    <cellStyle name="Normal 95" xfId="592"/>
    <cellStyle name="Normal 95 10" xfId="13573"/>
    <cellStyle name="Normal 95 10 2" xfId="29952"/>
    <cellStyle name="Normal 95 11" xfId="4451"/>
    <cellStyle name="Normal 95 11 2" xfId="20863"/>
    <cellStyle name="Normal 95 12" xfId="17222"/>
    <cellStyle name="Normal 95 13" xfId="33825"/>
    <cellStyle name="Normal 95 2" xfId="835"/>
    <cellStyle name="Normal 95 2 10" xfId="4528"/>
    <cellStyle name="Normal 95 2 10 2" xfId="20937"/>
    <cellStyle name="Normal 95 2 11" xfId="17299"/>
    <cellStyle name="Normal 95 2 12" xfId="33826"/>
    <cellStyle name="Normal 95 2 2" xfId="988"/>
    <cellStyle name="Normal 95 2 2 10" xfId="17446"/>
    <cellStyle name="Normal 95 2 2 11" xfId="33827"/>
    <cellStyle name="Normal 95 2 2 2" xfId="1302"/>
    <cellStyle name="Normal 95 2 2 2 2" xfId="2216"/>
    <cellStyle name="Normal 95 2 2 2 2 2" xfId="4039"/>
    <cellStyle name="Normal 95 2 2 2 2 2 2" xfId="13194"/>
    <cellStyle name="Normal 95 2 2 2 2 2 2 2" xfId="29576"/>
    <cellStyle name="Normal 95 2 2 2 2 2 3" xfId="16835"/>
    <cellStyle name="Normal 95 2 2 2 2 2 3 2" xfId="33213"/>
    <cellStyle name="Normal 95 2 2 2 2 2 4" xfId="9555"/>
    <cellStyle name="Normal 95 2 2 2 2 2 4 2" xfId="25939"/>
    <cellStyle name="Normal 95 2 2 2 2 2 5" xfId="20486"/>
    <cellStyle name="Normal 95 2 2 2 2 3" xfId="7734"/>
    <cellStyle name="Normal 95 2 2 2 2 3 2" xfId="24118"/>
    <cellStyle name="Normal 95 2 2 2 2 4" xfId="11373"/>
    <cellStyle name="Normal 95 2 2 2 2 4 2" xfId="27755"/>
    <cellStyle name="Normal 95 2 2 2 2 5" xfId="15014"/>
    <cellStyle name="Normal 95 2 2 2 2 5 2" xfId="31392"/>
    <cellStyle name="Normal 95 2 2 2 2 6" xfId="5894"/>
    <cellStyle name="Normal 95 2 2 2 2 6 2" xfId="22303"/>
    <cellStyle name="Normal 95 2 2 2 2 7" xfId="18665"/>
    <cellStyle name="Normal 95 2 2 2 2 8" xfId="35032"/>
    <cellStyle name="Normal 95 2 2 2 3" xfId="3131"/>
    <cellStyle name="Normal 95 2 2 2 3 2" xfId="12286"/>
    <cellStyle name="Normal 95 2 2 2 3 2 2" xfId="28668"/>
    <cellStyle name="Normal 95 2 2 2 3 3" xfId="15927"/>
    <cellStyle name="Normal 95 2 2 2 3 3 2" xfId="32305"/>
    <cellStyle name="Normal 95 2 2 2 3 4" xfId="8647"/>
    <cellStyle name="Normal 95 2 2 2 3 4 2" xfId="25031"/>
    <cellStyle name="Normal 95 2 2 2 3 5" xfId="19578"/>
    <cellStyle name="Normal 95 2 2 2 4" xfId="6826"/>
    <cellStyle name="Normal 95 2 2 2 4 2" xfId="23210"/>
    <cellStyle name="Normal 95 2 2 2 5" xfId="10465"/>
    <cellStyle name="Normal 95 2 2 2 5 2" xfId="26847"/>
    <cellStyle name="Normal 95 2 2 2 6" xfId="14106"/>
    <cellStyle name="Normal 95 2 2 2 6 2" xfId="30484"/>
    <cellStyle name="Normal 95 2 2 2 7" xfId="4986"/>
    <cellStyle name="Normal 95 2 2 2 7 2" xfId="21395"/>
    <cellStyle name="Normal 95 2 2 2 8" xfId="17757"/>
    <cellStyle name="Normal 95 2 2 2 9" xfId="34124"/>
    <cellStyle name="Normal 95 2 2 3" xfId="1614"/>
    <cellStyle name="Normal 95 2 2 3 2" xfId="2528"/>
    <cellStyle name="Normal 95 2 2 3 2 2" xfId="4351"/>
    <cellStyle name="Normal 95 2 2 3 2 2 2" xfId="13506"/>
    <cellStyle name="Normal 95 2 2 3 2 2 2 2" xfId="29888"/>
    <cellStyle name="Normal 95 2 2 3 2 2 3" xfId="17147"/>
    <cellStyle name="Normal 95 2 2 3 2 2 3 2" xfId="33525"/>
    <cellStyle name="Normal 95 2 2 3 2 2 4" xfId="9867"/>
    <cellStyle name="Normal 95 2 2 3 2 2 4 2" xfId="26251"/>
    <cellStyle name="Normal 95 2 2 3 2 2 5" xfId="20798"/>
    <cellStyle name="Normal 95 2 2 3 2 3" xfId="8046"/>
    <cellStyle name="Normal 95 2 2 3 2 3 2" xfId="24430"/>
    <cellStyle name="Normal 95 2 2 3 2 4" xfId="11685"/>
    <cellStyle name="Normal 95 2 2 3 2 4 2" xfId="28067"/>
    <cellStyle name="Normal 95 2 2 3 2 5" xfId="15326"/>
    <cellStyle name="Normal 95 2 2 3 2 5 2" xfId="31704"/>
    <cellStyle name="Normal 95 2 2 3 2 6" xfId="6206"/>
    <cellStyle name="Normal 95 2 2 3 2 6 2" xfId="22615"/>
    <cellStyle name="Normal 95 2 2 3 2 7" xfId="18977"/>
    <cellStyle name="Normal 95 2 2 3 2 8" xfId="35344"/>
    <cellStyle name="Normal 95 2 2 3 3" xfId="3443"/>
    <cellStyle name="Normal 95 2 2 3 3 2" xfId="12598"/>
    <cellStyle name="Normal 95 2 2 3 3 2 2" xfId="28980"/>
    <cellStyle name="Normal 95 2 2 3 3 3" xfId="16239"/>
    <cellStyle name="Normal 95 2 2 3 3 3 2" xfId="32617"/>
    <cellStyle name="Normal 95 2 2 3 3 4" xfId="8959"/>
    <cellStyle name="Normal 95 2 2 3 3 4 2" xfId="25343"/>
    <cellStyle name="Normal 95 2 2 3 3 5" xfId="19890"/>
    <cellStyle name="Normal 95 2 2 3 4" xfId="7138"/>
    <cellStyle name="Normal 95 2 2 3 4 2" xfId="23522"/>
    <cellStyle name="Normal 95 2 2 3 5" xfId="10777"/>
    <cellStyle name="Normal 95 2 2 3 5 2" xfId="27159"/>
    <cellStyle name="Normal 95 2 2 3 6" xfId="14418"/>
    <cellStyle name="Normal 95 2 2 3 6 2" xfId="30796"/>
    <cellStyle name="Normal 95 2 2 3 7" xfId="5298"/>
    <cellStyle name="Normal 95 2 2 3 7 2" xfId="21707"/>
    <cellStyle name="Normal 95 2 2 3 8" xfId="18069"/>
    <cellStyle name="Normal 95 2 2 3 9" xfId="34436"/>
    <cellStyle name="Normal 95 2 2 4" xfId="1905"/>
    <cellStyle name="Normal 95 2 2 4 2" xfId="3728"/>
    <cellStyle name="Normal 95 2 2 4 2 2" xfId="12883"/>
    <cellStyle name="Normal 95 2 2 4 2 2 2" xfId="29265"/>
    <cellStyle name="Normal 95 2 2 4 2 3" xfId="16524"/>
    <cellStyle name="Normal 95 2 2 4 2 3 2" xfId="32902"/>
    <cellStyle name="Normal 95 2 2 4 2 4" xfId="9244"/>
    <cellStyle name="Normal 95 2 2 4 2 4 2" xfId="25628"/>
    <cellStyle name="Normal 95 2 2 4 2 5" xfId="20175"/>
    <cellStyle name="Normal 95 2 2 4 3" xfId="7423"/>
    <cellStyle name="Normal 95 2 2 4 3 2" xfId="23807"/>
    <cellStyle name="Normal 95 2 2 4 4" xfId="11062"/>
    <cellStyle name="Normal 95 2 2 4 4 2" xfId="27444"/>
    <cellStyle name="Normal 95 2 2 4 5" xfId="14703"/>
    <cellStyle name="Normal 95 2 2 4 5 2" xfId="31081"/>
    <cellStyle name="Normal 95 2 2 4 6" xfId="5583"/>
    <cellStyle name="Normal 95 2 2 4 6 2" xfId="21992"/>
    <cellStyle name="Normal 95 2 2 4 7" xfId="18354"/>
    <cellStyle name="Normal 95 2 2 4 8" xfId="34721"/>
    <cellStyle name="Normal 95 2 2 5" xfId="2832"/>
    <cellStyle name="Normal 95 2 2 5 2" xfId="11989"/>
    <cellStyle name="Normal 95 2 2 5 2 2" xfId="28371"/>
    <cellStyle name="Normal 95 2 2 5 3" xfId="15630"/>
    <cellStyle name="Normal 95 2 2 5 3 2" xfId="32008"/>
    <cellStyle name="Normal 95 2 2 5 4" xfId="8350"/>
    <cellStyle name="Normal 95 2 2 5 4 2" xfId="24734"/>
    <cellStyle name="Normal 95 2 2 5 5" xfId="19281"/>
    <cellStyle name="Normal 95 2 2 6" xfId="6515"/>
    <cellStyle name="Normal 95 2 2 6 2" xfId="22899"/>
    <cellStyle name="Normal 95 2 2 7" xfId="10154"/>
    <cellStyle name="Normal 95 2 2 7 2" xfId="26536"/>
    <cellStyle name="Normal 95 2 2 8" xfId="13795"/>
    <cellStyle name="Normal 95 2 2 8 2" xfId="30173"/>
    <cellStyle name="Normal 95 2 2 9" xfId="4675"/>
    <cellStyle name="Normal 95 2 2 9 2" xfId="21084"/>
    <cellStyle name="Normal 95 2 3" xfId="1301"/>
    <cellStyle name="Normal 95 2 3 2" xfId="2215"/>
    <cellStyle name="Normal 95 2 3 2 2" xfId="4038"/>
    <cellStyle name="Normal 95 2 3 2 2 2" xfId="13193"/>
    <cellStyle name="Normal 95 2 3 2 2 2 2" xfId="29575"/>
    <cellStyle name="Normal 95 2 3 2 2 3" xfId="16834"/>
    <cellStyle name="Normal 95 2 3 2 2 3 2" xfId="33212"/>
    <cellStyle name="Normal 95 2 3 2 2 4" xfId="9554"/>
    <cellStyle name="Normal 95 2 3 2 2 4 2" xfId="25938"/>
    <cellStyle name="Normal 95 2 3 2 2 5" xfId="20485"/>
    <cellStyle name="Normal 95 2 3 2 3" xfId="7733"/>
    <cellStyle name="Normal 95 2 3 2 3 2" xfId="24117"/>
    <cellStyle name="Normal 95 2 3 2 4" xfId="11372"/>
    <cellStyle name="Normal 95 2 3 2 4 2" xfId="27754"/>
    <cellStyle name="Normal 95 2 3 2 5" xfId="15013"/>
    <cellStyle name="Normal 95 2 3 2 5 2" xfId="31391"/>
    <cellStyle name="Normal 95 2 3 2 6" xfId="5893"/>
    <cellStyle name="Normal 95 2 3 2 6 2" xfId="22302"/>
    <cellStyle name="Normal 95 2 3 2 7" xfId="18664"/>
    <cellStyle name="Normal 95 2 3 2 8" xfId="35031"/>
    <cellStyle name="Normal 95 2 3 3" xfId="3130"/>
    <cellStyle name="Normal 95 2 3 3 2" xfId="12285"/>
    <cellStyle name="Normal 95 2 3 3 2 2" xfId="28667"/>
    <cellStyle name="Normal 95 2 3 3 3" xfId="15926"/>
    <cellStyle name="Normal 95 2 3 3 3 2" xfId="32304"/>
    <cellStyle name="Normal 95 2 3 3 4" xfId="8646"/>
    <cellStyle name="Normal 95 2 3 3 4 2" xfId="25030"/>
    <cellStyle name="Normal 95 2 3 3 5" xfId="19577"/>
    <cellStyle name="Normal 95 2 3 4" xfId="6825"/>
    <cellStyle name="Normal 95 2 3 4 2" xfId="23209"/>
    <cellStyle name="Normal 95 2 3 5" xfId="10464"/>
    <cellStyle name="Normal 95 2 3 5 2" xfId="26846"/>
    <cellStyle name="Normal 95 2 3 6" xfId="14105"/>
    <cellStyle name="Normal 95 2 3 6 2" xfId="30483"/>
    <cellStyle name="Normal 95 2 3 7" xfId="4985"/>
    <cellStyle name="Normal 95 2 3 7 2" xfId="21394"/>
    <cellStyle name="Normal 95 2 3 8" xfId="17756"/>
    <cellStyle name="Normal 95 2 3 9" xfId="34123"/>
    <cellStyle name="Normal 95 2 4" xfId="1613"/>
    <cellStyle name="Normal 95 2 4 2" xfId="2527"/>
    <cellStyle name="Normal 95 2 4 2 2" xfId="4350"/>
    <cellStyle name="Normal 95 2 4 2 2 2" xfId="13505"/>
    <cellStyle name="Normal 95 2 4 2 2 2 2" xfId="29887"/>
    <cellStyle name="Normal 95 2 4 2 2 3" xfId="17146"/>
    <cellStyle name="Normal 95 2 4 2 2 3 2" xfId="33524"/>
    <cellStyle name="Normal 95 2 4 2 2 4" xfId="9866"/>
    <cellStyle name="Normal 95 2 4 2 2 4 2" xfId="26250"/>
    <cellStyle name="Normal 95 2 4 2 2 5" xfId="20797"/>
    <cellStyle name="Normal 95 2 4 2 3" xfId="8045"/>
    <cellStyle name="Normal 95 2 4 2 3 2" xfId="24429"/>
    <cellStyle name="Normal 95 2 4 2 4" xfId="11684"/>
    <cellStyle name="Normal 95 2 4 2 4 2" xfId="28066"/>
    <cellStyle name="Normal 95 2 4 2 5" xfId="15325"/>
    <cellStyle name="Normal 95 2 4 2 5 2" xfId="31703"/>
    <cellStyle name="Normal 95 2 4 2 6" xfId="6205"/>
    <cellStyle name="Normal 95 2 4 2 6 2" xfId="22614"/>
    <cellStyle name="Normal 95 2 4 2 7" xfId="18976"/>
    <cellStyle name="Normal 95 2 4 2 8" xfId="35343"/>
    <cellStyle name="Normal 95 2 4 3" xfId="3442"/>
    <cellStyle name="Normal 95 2 4 3 2" xfId="12597"/>
    <cellStyle name="Normal 95 2 4 3 2 2" xfId="28979"/>
    <cellStyle name="Normal 95 2 4 3 3" xfId="16238"/>
    <cellStyle name="Normal 95 2 4 3 3 2" xfId="32616"/>
    <cellStyle name="Normal 95 2 4 3 4" xfId="8958"/>
    <cellStyle name="Normal 95 2 4 3 4 2" xfId="25342"/>
    <cellStyle name="Normal 95 2 4 3 5" xfId="19889"/>
    <cellStyle name="Normal 95 2 4 4" xfId="7137"/>
    <cellStyle name="Normal 95 2 4 4 2" xfId="23521"/>
    <cellStyle name="Normal 95 2 4 5" xfId="10776"/>
    <cellStyle name="Normal 95 2 4 5 2" xfId="27158"/>
    <cellStyle name="Normal 95 2 4 6" xfId="14417"/>
    <cellStyle name="Normal 95 2 4 6 2" xfId="30795"/>
    <cellStyle name="Normal 95 2 4 7" xfId="5297"/>
    <cellStyle name="Normal 95 2 4 7 2" xfId="21706"/>
    <cellStyle name="Normal 95 2 4 8" xfId="18068"/>
    <cellStyle name="Normal 95 2 4 9" xfId="34435"/>
    <cellStyle name="Normal 95 2 5" xfId="1758"/>
    <cellStyle name="Normal 95 2 5 2" xfId="3581"/>
    <cellStyle name="Normal 95 2 5 2 2" xfId="12736"/>
    <cellStyle name="Normal 95 2 5 2 2 2" xfId="29118"/>
    <cellStyle name="Normal 95 2 5 2 3" xfId="16377"/>
    <cellStyle name="Normal 95 2 5 2 3 2" xfId="32755"/>
    <cellStyle name="Normal 95 2 5 2 4" xfId="9097"/>
    <cellStyle name="Normal 95 2 5 2 4 2" xfId="25481"/>
    <cellStyle name="Normal 95 2 5 2 5" xfId="20028"/>
    <cellStyle name="Normal 95 2 5 3" xfId="7276"/>
    <cellStyle name="Normal 95 2 5 3 2" xfId="23660"/>
    <cellStyle name="Normal 95 2 5 4" xfId="10915"/>
    <cellStyle name="Normal 95 2 5 4 2" xfId="27297"/>
    <cellStyle name="Normal 95 2 5 5" xfId="14556"/>
    <cellStyle name="Normal 95 2 5 5 2" xfId="30934"/>
    <cellStyle name="Normal 95 2 5 6" xfId="5436"/>
    <cellStyle name="Normal 95 2 5 6 2" xfId="21845"/>
    <cellStyle name="Normal 95 2 5 7" xfId="18207"/>
    <cellStyle name="Normal 95 2 5 8" xfId="34574"/>
    <cellStyle name="Normal 95 2 6" xfId="2831"/>
    <cellStyle name="Normal 95 2 6 2" xfId="11988"/>
    <cellStyle name="Normal 95 2 6 2 2" xfId="28370"/>
    <cellStyle name="Normal 95 2 6 3" xfId="15629"/>
    <cellStyle name="Normal 95 2 6 3 2" xfId="32007"/>
    <cellStyle name="Normal 95 2 6 4" xfId="8349"/>
    <cellStyle name="Normal 95 2 6 4 2" xfId="24733"/>
    <cellStyle name="Normal 95 2 6 5" xfId="19280"/>
    <cellStyle name="Normal 95 2 7" xfId="6368"/>
    <cellStyle name="Normal 95 2 7 2" xfId="22752"/>
    <cellStyle name="Normal 95 2 8" xfId="10007"/>
    <cellStyle name="Normal 95 2 8 2" xfId="26389"/>
    <cellStyle name="Normal 95 2 9" xfId="13648"/>
    <cellStyle name="Normal 95 2 9 2" xfId="30026"/>
    <cellStyle name="Normal 95 3" xfId="912"/>
    <cellStyle name="Normal 95 3 10" xfId="17371"/>
    <cellStyle name="Normal 95 3 11" xfId="33828"/>
    <cellStyle name="Normal 95 3 2" xfId="1303"/>
    <cellStyle name="Normal 95 3 2 2" xfId="2217"/>
    <cellStyle name="Normal 95 3 2 2 2" xfId="4040"/>
    <cellStyle name="Normal 95 3 2 2 2 2" xfId="13195"/>
    <cellStyle name="Normal 95 3 2 2 2 2 2" xfId="29577"/>
    <cellStyle name="Normal 95 3 2 2 2 3" xfId="16836"/>
    <cellStyle name="Normal 95 3 2 2 2 3 2" xfId="33214"/>
    <cellStyle name="Normal 95 3 2 2 2 4" xfId="9556"/>
    <cellStyle name="Normal 95 3 2 2 2 4 2" xfId="25940"/>
    <cellStyle name="Normal 95 3 2 2 2 5" xfId="20487"/>
    <cellStyle name="Normal 95 3 2 2 3" xfId="7735"/>
    <cellStyle name="Normal 95 3 2 2 3 2" xfId="24119"/>
    <cellStyle name="Normal 95 3 2 2 4" xfId="11374"/>
    <cellStyle name="Normal 95 3 2 2 4 2" xfId="27756"/>
    <cellStyle name="Normal 95 3 2 2 5" xfId="15015"/>
    <cellStyle name="Normal 95 3 2 2 5 2" xfId="31393"/>
    <cellStyle name="Normal 95 3 2 2 6" xfId="5895"/>
    <cellStyle name="Normal 95 3 2 2 6 2" xfId="22304"/>
    <cellStyle name="Normal 95 3 2 2 7" xfId="18666"/>
    <cellStyle name="Normal 95 3 2 2 8" xfId="35033"/>
    <cellStyle name="Normal 95 3 2 3" xfId="3132"/>
    <cellStyle name="Normal 95 3 2 3 2" xfId="12287"/>
    <cellStyle name="Normal 95 3 2 3 2 2" xfId="28669"/>
    <cellStyle name="Normal 95 3 2 3 3" xfId="15928"/>
    <cellStyle name="Normal 95 3 2 3 3 2" xfId="32306"/>
    <cellStyle name="Normal 95 3 2 3 4" xfId="8648"/>
    <cellStyle name="Normal 95 3 2 3 4 2" xfId="25032"/>
    <cellStyle name="Normal 95 3 2 3 5" xfId="19579"/>
    <cellStyle name="Normal 95 3 2 4" xfId="6827"/>
    <cellStyle name="Normal 95 3 2 4 2" xfId="23211"/>
    <cellStyle name="Normal 95 3 2 5" xfId="10466"/>
    <cellStyle name="Normal 95 3 2 5 2" xfId="26848"/>
    <cellStyle name="Normal 95 3 2 6" xfId="14107"/>
    <cellStyle name="Normal 95 3 2 6 2" xfId="30485"/>
    <cellStyle name="Normal 95 3 2 7" xfId="4987"/>
    <cellStyle name="Normal 95 3 2 7 2" xfId="21396"/>
    <cellStyle name="Normal 95 3 2 8" xfId="17758"/>
    <cellStyle name="Normal 95 3 2 9" xfId="34125"/>
    <cellStyle name="Normal 95 3 3" xfId="1615"/>
    <cellStyle name="Normal 95 3 3 2" xfId="2529"/>
    <cellStyle name="Normal 95 3 3 2 2" xfId="4352"/>
    <cellStyle name="Normal 95 3 3 2 2 2" xfId="13507"/>
    <cellStyle name="Normal 95 3 3 2 2 2 2" xfId="29889"/>
    <cellStyle name="Normal 95 3 3 2 2 3" xfId="17148"/>
    <cellStyle name="Normal 95 3 3 2 2 3 2" xfId="33526"/>
    <cellStyle name="Normal 95 3 3 2 2 4" xfId="9868"/>
    <cellStyle name="Normal 95 3 3 2 2 4 2" xfId="26252"/>
    <cellStyle name="Normal 95 3 3 2 2 5" xfId="20799"/>
    <cellStyle name="Normal 95 3 3 2 3" xfId="8047"/>
    <cellStyle name="Normal 95 3 3 2 3 2" xfId="24431"/>
    <cellStyle name="Normal 95 3 3 2 4" xfId="11686"/>
    <cellStyle name="Normal 95 3 3 2 4 2" xfId="28068"/>
    <cellStyle name="Normal 95 3 3 2 5" xfId="15327"/>
    <cellStyle name="Normal 95 3 3 2 5 2" xfId="31705"/>
    <cellStyle name="Normal 95 3 3 2 6" xfId="6207"/>
    <cellStyle name="Normal 95 3 3 2 6 2" xfId="22616"/>
    <cellStyle name="Normal 95 3 3 2 7" xfId="18978"/>
    <cellStyle name="Normal 95 3 3 2 8" xfId="35345"/>
    <cellStyle name="Normal 95 3 3 3" xfId="3444"/>
    <cellStyle name="Normal 95 3 3 3 2" xfId="12599"/>
    <cellStyle name="Normal 95 3 3 3 2 2" xfId="28981"/>
    <cellStyle name="Normal 95 3 3 3 3" xfId="16240"/>
    <cellStyle name="Normal 95 3 3 3 3 2" xfId="32618"/>
    <cellStyle name="Normal 95 3 3 3 4" xfId="8960"/>
    <cellStyle name="Normal 95 3 3 3 4 2" xfId="25344"/>
    <cellStyle name="Normal 95 3 3 3 5" xfId="19891"/>
    <cellStyle name="Normal 95 3 3 4" xfId="7139"/>
    <cellStyle name="Normal 95 3 3 4 2" xfId="23523"/>
    <cellStyle name="Normal 95 3 3 5" xfId="10778"/>
    <cellStyle name="Normal 95 3 3 5 2" xfId="27160"/>
    <cellStyle name="Normal 95 3 3 6" xfId="14419"/>
    <cellStyle name="Normal 95 3 3 6 2" xfId="30797"/>
    <cellStyle name="Normal 95 3 3 7" xfId="5299"/>
    <cellStyle name="Normal 95 3 3 7 2" xfId="21708"/>
    <cellStyle name="Normal 95 3 3 8" xfId="18070"/>
    <cellStyle name="Normal 95 3 3 9" xfId="34437"/>
    <cellStyle name="Normal 95 3 4" xfId="1830"/>
    <cellStyle name="Normal 95 3 4 2" xfId="3653"/>
    <cellStyle name="Normal 95 3 4 2 2" xfId="12808"/>
    <cellStyle name="Normal 95 3 4 2 2 2" xfId="29190"/>
    <cellStyle name="Normal 95 3 4 2 3" xfId="16449"/>
    <cellStyle name="Normal 95 3 4 2 3 2" xfId="32827"/>
    <cellStyle name="Normal 95 3 4 2 4" xfId="9169"/>
    <cellStyle name="Normal 95 3 4 2 4 2" xfId="25553"/>
    <cellStyle name="Normal 95 3 4 2 5" xfId="20100"/>
    <cellStyle name="Normal 95 3 4 3" xfId="7348"/>
    <cellStyle name="Normal 95 3 4 3 2" xfId="23732"/>
    <cellStyle name="Normal 95 3 4 4" xfId="10987"/>
    <cellStyle name="Normal 95 3 4 4 2" xfId="27369"/>
    <cellStyle name="Normal 95 3 4 5" xfId="14628"/>
    <cellStyle name="Normal 95 3 4 5 2" xfId="31006"/>
    <cellStyle name="Normal 95 3 4 6" xfId="5508"/>
    <cellStyle name="Normal 95 3 4 6 2" xfId="21917"/>
    <cellStyle name="Normal 95 3 4 7" xfId="18279"/>
    <cellStyle name="Normal 95 3 4 8" xfId="34646"/>
    <cellStyle name="Normal 95 3 5" xfId="2833"/>
    <cellStyle name="Normal 95 3 5 2" xfId="11990"/>
    <cellStyle name="Normal 95 3 5 2 2" xfId="28372"/>
    <cellStyle name="Normal 95 3 5 3" xfId="15631"/>
    <cellStyle name="Normal 95 3 5 3 2" xfId="32009"/>
    <cellStyle name="Normal 95 3 5 4" xfId="8351"/>
    <cellStyle name="Normal 95 3 5 4 2" xfId="24735"/>
    <cellStyle name="Normal 95 3 5 5" xfId="19282"/>
    <cellStyle name="Normal 95 3 6" xfId="6440"/>
    <cellStyle name="Normal 95 3 6 2" xfId="22824"/>
    <cellStyle name="Normal 95 3 7" xfId="10079"/>
    <cellStyle name="Normal 95 3 7 2" xfId="26461"/>
    <cellStyle name="Normal 95 3 8" xfId="13720"/>
    <cellStyle name="Normal 95 3 8 2" xfId="30098"/>
    <cellStyle name="Normal 95 3 9" xfId="4600"/>
    <cellStyle name="Normal 95 3 9 2" xfId="21009"/>
    <cellStyle name="Normal 95 4" xfId="1300"/>
    <cellStyle name="Normal 95 4 2" xfId="2214"/>
    <cellStyle name="Normal 95 4 2 2" xfId="4037"/>
    <cellStyle name="Normal 95 4 2 2 2" xfId="13192"/>
    <cellStyle name="Normal 95 4 2 2 2 2" xfId="29574"/>
    <cellStyle name="Normal 95 4 2 2 3" xfId="16833"/>
    <cellStyle name="Normal 95 4 2 2 3 2" xfId="33211"/>
    <cellStyle name="Normal 95 4 2 2 4" xfId="9553"/>
    <cellStyle name="Normal 95 4 2 2 4 2" xfId="25937"/>
    <cellStyle name="Normal 95 4 2 2 5" xfId="20484"/>
    <cellStyle name="Normal 95 4 2 3" xfId="7732"/>
    <cellStyle name="Normal 95 4 2 3 2" xfId="24116"/>
    <cellStyle name="Normal 95 4 2 4" xfId="11371"/>
    <cellStyle name="Normal 95 4 2 4 2" xfId="27753"/>
    <cellStyle name="Normal 95 4 2 5" xfId="15012"/>
    <cellStyle name="Normal 95 4 2 5 2" xfId="31390"/>
    <cellStyle name="Normal 95 4 2 6" xfId="5892"/>
    <cellStyle name="Normal 95 4 2 6 2" xfId="22301"/>
    <cellStyle name="Normal 95 4 2 7" xfId="18663"/>
    <cellStyle name="Normal 95 4 2 8" xfId="35030"/>
    <cellStyle name="Normal 95 4 3" xfId="3129"/>
    <cellStyle name="Normal 95 4 3 2" xfId="12284"/>
    <cellStyle name="Normal 95 4 3 2 2" xfId="28666"/>
    <cellStyle name="Normal 95 4 3 3" xfId="15925"/>
    <cellStyle name="Normal 95 4 3 3 2" xfId="32303"/>
    <cellStyle name="Normal 95 4 3 4" xfId="8645"/>
    <cellStyle name="Normal 95 4 3 4 2" xfId="25029"/>
    <cellStyle name="Normal 95 4 3 5" xfId="19576"/>
    <cellStyle name="Normal 95 4 4" xfId="6824"/>
    <cellStyle name="Normal 95 4 4 2" xfId="23208"/>
    <cellStyle name="Normal 95 4 5" xfId="10463"/>
    <cellStyle name="Normal 95 4 5 2" xfId="26845"/>
    <cellStyle name="Normal 95 4 6" xfId="14104"/>
    <cellStyle name="Normal 95 4 6 2" xfId="30482"/>
    <cellStyle name="Normal 95 4 7" xfId="4984"/>
    <cellStyle name="Normal 95 4 7 2" xfId="21393"/>
    <cellStyle name="Normal 95 4 8" xfId="17755"/>
    <cellStyle name="Normal 95 4 9" xfId="34122"/>
    <cellStyle name="Normal 95 5" xfId="1612"/>
    <cellStyle name="Normal 95 5 2" xfId="2526"/>
    <cellStyle name="Normal 95 5 2 2" xfId="4349"/>
    <cellStyle name="Normal 95 5 2 2 2" xfId="13504"/>
    <cellStyle name="Normal 95 5 2 2 2 2" xfId="29886"/>
    <cellStyle name="Normal 95 5 2 2 3" xfId="17145"/>
    <cellStyle name="Normal 95 5 2 2 3 2" xfId="33523"/>
    <cellStyle name="Normal 95 5 2 2 4" xfId="9865"/>
    <cellStyle name="Normal 95 5 2 2 4 2" xfId="26249"/>
    <cellStyle name="Normal 95 5 2 2 5" xfId="20796"/>
    <cellStyle name="Normal 95 5 2 3" xfId="8044"/>
    <cellStyle name="Normal 95 5 2 3 2" xfId="24428"/>
    <cellStyle name="Normal 95 5 2 4" xfId="11683"/>
    <cellStyle name="Normal 95 5 2 4 2" xfId="28065"/>
    <cellStyle name="Normal 95 5 2 5" xfId="15324"/>
    <cellStyle name="Normal 95 5 2 5 2" xfId="31702"/>
    <cellStyle name="Normal 95 5 2 6" xfId="6204"/>
    <cellStyle name="Normal 95 5 2 6 2" xfId="22613"/>
    <cellStyle name="Normal 95 5 2 7" xfId="18975"/>
    <cellStyle name="Normal 95 5 2 8" xfId="35342"/>
    <cellStyle name="Normal 95 5 3" xfId="3441"/>
    <cellStyle name="Normal 95 5 3 2" xfId="12596"/>
    <cellStyle name="Normal 95 5 3 2 2" xfId="28978"/>
    <cellStyle name="Normal 95 5 3 3" xfId="16237"/>
    <cellStyle name="Normal 95 5 3 3 2" xfId="32615"/>
    <cellStyle name="Normal 95 5 3 4" xfId="8957"/>
    <cellStyle name="Normal 95 5 3 4 2" xfId="25341"/>
    <cellStyle name="Normal 95 5 3 5" xfId="19888"/>
    <cellStyle name="Normal 95 5 4" xfId="7136"/>
    <cellStyle name="Normal 95 5 4 2" xfId="23520"/>
    <cellStyle name="Normal 95 5 5" xfId="10775"/>
    <cellStyle name="Normal 95 5 5 2" xfId="27157"/>
    <cellStyle name="Normal 95 5 6" xfId="14416"/>
    <cellStyle name="Normal 95 5 6 2" xfId="30794"/>
    <cellStyle name="Normal 95 5 7" xfId="5296"/>
    <cellStyle name="Normal 95 5 7 2" xfId="21705"/>
    <cellStyle name="Normal 95 5 8" xfId="18067"/>
    <cellStyle name="Normal 95 5 9" xfId="34434"/>
    <cellStyle name="Normal 95 6" xfId="1683"/>
    <cellStyle name="Normal 95 6 2" xfId="3507"/>
    <cellStyle name="Normal 95 6 2 2" xfId="12662"/>
    <cellStyle name="Normal 95 6 2 2 2" xfId="29044"/>
    <cellStyle name="Normal 95 6 2 3" xfId="16303"/>
    <cellStyle name="Normal 95 6 2 3 2" xfId="32681"/>
    <cellStyle name="Normal 95 6 2 4" xfId="9023"/>
    <cellStyle name="Normal 95 6 2 4 2" xfId="25407"/>
    <cellStyle name="Normal 95 6 2 5" xfId="19954"/>
    <cellStyle name="Normal 95 6 3" xfId="7202"/>
    <cellStyle name="Normal 95 6 3 2" xfId="23586"/>
    <cellStyle name="Normal 95 6 4" xfId="10841"/>
    <cellStyle name="Normal 95 6 4 2" xfId="27223"/>
    <cellStyle name="Normal 95 6 5" xfId="14482"/>
    <cellStyle name="Normal 95 6 5 2" xfId="30860"/>
    <cellStyle name="Normal 95 6 6" xfId="5362"/>
    <cellStyle name="Normal 95 6 6 2" xfId="21771"/>
    <cellStyle name="Normal 95 6 7" xfId="18133"/>
    <cellStyle name="Normal 95 6 8" xfId="34500"/>
    <cellStyle name="Normal 95 7" xfId="2830"/>
    <cellStyle name="Normal 95 7 2" xfId="11987"/>
    <cellStyle name="Normal 95 7 2 2" xfId="28369"/>
    <cellStyle name="Normal 95 7 3" xfId="15628"/>
    <cellStyle name="Normal 95 7 3 2" xfId="32006"/>
    <cellStyle name="Normal 95 7 4" xfId="8348"/>
    <cellStyle name="Normal 95 7 4 2" xfId="24732"/>
    <cellStyle name="Normal 95 7 5" xfId="19279"/>
    <cellStyle name="Normal 95 8" xfId="6294"/>
    <cellStyle name="Normal 95 8 2" xfId="22678"/>
    <cellStyle name="Normal 95 9" xfId="9933"/>
    <cellStyle name="Normal 95 9 2" xfId="26315"/>
    <cellStyle name="Normal 96" xfId="593"/>
    <cellStyle name="Normal 96 10" xfId="13574"/>
    <cellStyle name="Normal 96 10 2" xfId="29953"/>
    <cellStyle name="Normal 96 11" xfId="4452"/>
    <cellStyle name="Normal 96 11 2" xfId="20864"/>
    <cellStyle name="Normal 96 12" xfId="17223"/>
    <cellStyle name="Normal 96 13" xfId="33829"/>
    <cellStyle name="Normal 96 2" xfId="836"/>
    <cellStyle name="Normal 96 2 10" xfId="4529"/>
    <cellStyle name="Normal 96 2 10 2" xfId="20938"/>
    <cellStyle name="Normal 96 2 11" xfId="17300"/>
    <cellStyle name="Normal 96 2 12" xfId="33830"/>
    <cellStyle name="Normal 96 2 2" xfId="989"/>
    <cellStyle name="Normal 96 2 2 10" xfId="17447"/>
    <cellStyle name="Normal 96 2 2 11" xfId="33831"/>
    <cellStyle name="Normal 96 2 2 2" xfId="1306"/>
    <cellStyle name="Normal 96 2 2 2 2" xfId="2220"/>
    <cellStyle name="Normal 96 2 2 2 2 2" xfId="4043"/>
    <cellStyle name="Normal 96 2 2 2 2 2 2" xfId="13198"/>
    <cellStyle name="Normal 96 2 2 2 2 2 2 2" xfId="29580"/>
    <cellStyle name="Normal 96 2 2 2 2 2 3" xfId="16839"/>
    <cellStyle name="Normal 96 2 2 2 2 2 3 2" xfId="33217"/>
    <cellStyle name="Normal 96 2 2 2 2 2 4" xfId="9559"/>
    <cellStyle name="Normal 96 2 2 2 2 2 4 2" xfId="25943"/>
    <cellStyle name="Normal 96 2 2 2 2 2 5" xfId="20490"/>
    <cellStyle name="Normal 96 2 2 2 2 3" xfId="7738"/>
    <cellStyle name="Normal 96 2 2 2 2 3 2" xfId="24122"/>
    <cellStyle name="Normal 96 2 2 2 2 4" xfId="11377"/>
    <cellStyle name="Normal 96 2 2 2 2 4 2" xfId="27759"/>
    <cellStyle name="Normal 96 2 2 2 2 5" xfId="15018"/>
    <cellStyle name="Normal 96 2 2 2 2 5 2" xfId="31396"/>
    <cellStyle name="Normal 96 2 2 2 2 6" xfId="5898"/>
    <cellStyle name="Normal 96 2 2 2 2 6 2" xfId="22307"/>
    <cellStyle name="Normal 96 2 2 2 2 7" xfId="18669"/>
    <cellStyle name="Normal 96 2 2 2 2 8" xfId="35036"/>
    <cellStyle name="Normal 96 2 2 2 3" xfId="3135"/>
    <cellStyle name="Normal 96 2 2 2 3 2" xfId="12290"/>
    <cellStyle name="Normal 96 2 2 2 3 2 2" xfId="28672"/>
    <cellStyle name="Normal 96 2 2 2 3 3" xfId="15931"/>
    <cellStyle name="Normal 96 2 2 2 3 3 2" xfId="32309"/>
    <cellStyle name="Normal 96 2 2 2 3 4" xfId="8651"/>
    <cellStyle name="Normal 96 2 2 2 3 4 2" xfId="25035"/>
    <cellStyle name="Normal 96 2 2 2 3 5" xfId="19582"/>
    <cellStyle name="Normal 96 2 2 2 4" xfId="6830"/>
    <cellStyle name="Normal 96 2 2 2 4 2" xfId="23214"/>
    <cellStyle name="Normal 96 2 2 2 5" xfId="10469"/>
    <cellStyle name="Normal 96 2 2 2 5 2" xfId="26851"/>
    <cellStyle name="Normal 96 2 2 2 6" xfId="14110"/>
    <cellStyle name="Normal 96 2 2 2 6 2" xfId="30488"/>
    <cellStyle name="Normal 96 2 2 2 7" xfId="4990"/>
    <cellStyle name="Normal 96 2 2 2 7 2" xfId="21399"/>
    <cellStyle name="Normal 96 2 2 2 8" xfId="17761"/>
    <cellStyle name="Normal 96 2 2 2 9" xfId="34128"/>
    <cellStyle name="Normal 96 2 2 3" xfId="1618"/>
    <cellStyle name="Normal 96 2 2 3 2" xfId="2532"/>
    <cellStyle name="Normal 96 2 2 3 2 2" xfId="4355"/>
    <cellStyle name="Normal 96 2 2 3 2 2 2" xfId="13510"/>
    <cellStyle name="Normal 96 2 2 3 2 2 2 2" xfId="29892"/>
    <cellStyle name="Normal 96 2 2 3 2 2 3" xfId="17151"/>
    <cellStyle name="Normal 96 2 2 3 2 2 3 2" xfId="33529"/>
    <cellStyle name="Normal 96 2 2 3 2 2 4" xfId="9871"/>
    <cellStyle name="Normal 96 2 2 3 2 2 4 2" xfId="26255"/>
    <cellStyle name="Normal 96 2 2 3 2 2 5" xfId="20802"/>
    <cellStyle name="Normal 96 2 2 3 2 3" xfId="8050"/>
    <cellStyle name="Normal 96 2 2 3 2 3 2" xfId="24434"/>
    <cellStyle name="Normal 96 2 2 3 2 4" xfId="11689"/>
    <cellStyle name="Normal 96 2 2 3 2 4 2" xfId="28071"/>
    <cellStyle name="Normal 96 2 2 3 2 5" xfId="15330"/>
    <cellStyle name="Normal 96 2 2 3 2 5 2" xfId="31708"/>
    <cellStyle name="Normal 96 2 2 3 2 6" xfId="6210"/>
    <cellStyle name="Normal 96 2 2 3 2 6 2" xfId="22619"/>
    <cellStyle name="Normal 96 2 2 3 2 7" xfId="18981"/>
    <cellStyle name="Normal 96 2 2 3 2 8" xfId="35348"/>
    <cellStyle name="Normal 96 2 2 3 3" xfId="3447"/>
    <cellStyle name="Normal 96 2 2 3 3 2" xfId="12602"/>
    <cellStyle name="Normal 96 2 2 3 3 2 2" xfId="28984"/>
    <cellStyle name="Normal 96 2 2 3 3 3" xfId="16243"/>
    <cellStyle name="Normal 96 2 2 3 3 3 2" xfId="32621"/>
    <cellStyle name="Normal 96 2 2 3 3 4" xfId="8963"/>
    <cellStyle name="Normal 96 2 2 3 3 4 2" xfId="25347"/>
    <cellStyle name="Normal 96 2 2 3 3 5" xfId="19894"/>
    <cellStyle name="Normal 96 2 2 3 4" xfId="7142"/>
    <cellStyle name="Normal 96 2 2 3 4 2" xfId="23526"/>
    <cellStyle name="Normal 96 2 2 3 5" xfId="10781"/>
    <cellStyle name="Normal 96 2 2 3 5 2" xfId="27163"/>
    <cellStyle name="Normal 96 2 2 3 6" xfId="14422"/>
    <cellStyle name="Normal 96 2 2 3 6 2" xfId="30800"/>
    <cellStyle name="Normal 96 2 2 3 7" xfId="5302"/>
    <cellStyle name="Normal 96 2 2 3 7 2" xfId="21711"/>
    <cellStyle name="Normal 96 2 2 3 8" xfId="18073"/>
    <cellStyle name="Normal 96 2 2 3 9" xfId="34440"/>
    <cellStyle name="Normal 96 2 2 4" xfId="1906"/>
    <cellStyle name="Normal 96 2 2 4 2" xfId="3729"/>
    <cellStyle name="Normal 96 2 2 4 2 2" xfId="12884"/>
    <cellStyle name="Normal 96 2 2 4 2 2 2" xfId="29266"/>
    <cellStyle name="Normal 96 2 2 4 2 3" xfId="16525"/>
    <cellStyle name="Normal 96 2 2 4 2 3 2" xfId="32903"/>
    <cellStyle name="Normal 96 2 2 4 2 4" xfId="9245"/>
    <cellStyle name="Normal 96 2 2 4 2 4 2" xfId="25629"/>
    <cellStyle name="Normal 96 2 2 4 2 5" xfId="20176"/>
    <cellStyle name="Normal 96 2 2 4 3" xfId="7424"/>
    <cellStyle name="Normal 96 2 2 4 3 2" xfId="23808"/>
    <cellStyle name="Normal 96 2 2 4 4" xfId="11063"/>
    <cellStyle name="Normal 96 2 2 4 4 2" xfId="27445"/>
    <cellStyle name="Normal 96 2 2 4 5" xfId="14704"/>
    <cellStyle name="Normal 96 2 2 4 5 2" xfId="31082"/>
    <cellStyle name="Normal 96 2 2 4 6" xfId="5584"/>
    <cellStyle name="Normal 96 2 2 4 6 2" xfId="21993"/>
    <cellStyle name="Normal 96 2 2 4 7" xfId="18355"/>
    <cellStyle name="Normal 96 2 2 4 8" xfId="34722"/>
    <cellStyle name="Normal 96 2 2 5" xfId="2836"/>
    <cellStyle name="Normal 96 2 2 5 2" xfId="11993"/>
    <cellStyle name="Normal 96 2 2 5 2 2" xfId="28375"/>
    <cellStyle name="Normal 96 2 2 5 3" xfId="15634"/>
    <cellStyle name="Normal 96 2 2 5 3 2" xfId="32012"/>
    <cellStyle name="Normal 96 2 2 5 4" xfId="8354"/>
    <cellStyle name="Normal 96 2 2 5 4 2" xfId="24738"/>
    <cellStyle name="Normal 96 2 2 5 5" xfId="19285"/>
    <cellStyle name="Normal 96 2 2 6" xfId="6516"/>
    <cellStyle name="Normal 96 2 2 6 2" xfId="22900"/>
    <cellStyle name="Normal 96 2 2 7" xfId="10155"/>
    <cellStyle name="Normal 96 2 2 7 2" xfId="26537"/>
    <cellStyle name="Normal 96 2 2 8" xfId="13796"/>
    <cellStyle name="Normal 96 2 2 8 2" xfId="30174"/>
    <cellStyle name="Normal 96 2 2 9" xfId="4676"/>
    <cellStyle name="Normal 96 2 2 9 2" xfId="21085"/>
    <cellStyle name="Normal 96 2 3" xfId="1305"/>
    <cellStyle name="Normal 96 2 3 2" xfId="2219"/>
    <cellStyle name="Normal 96 2 3 2 2" xfId="4042"/>
    <cellStyle name="Normal 96 2 3 2 2 2" xfId="13197"/>
    <cellStyle name="Normal 96 2 3 2 2 2 2" xfId="29579"/>
    <cellStyle name="Normal 96 2 3 2 2 3" xfId="16838"/>
    <cellStyle name="Normal 96 2 3 2 2 3 2" xfId="33216"/>
    <cellStyle name="Normal 96 2 3 2 2 4" xfId="9558"/>
    <cellStyle name="Normal 96 2 3 2 2 4 2" xfId="25942"/>
    <cellStyle name="Normal 96 2 3 2 2 5" xfId="20489"/>
    <cellStyle name="Normal 96 2 3 2 3" xfId="7737"/>
    <cellStyle name="Normal 96 2 3 2 3 2" xfId="24121"/>
    <cellStyle name="Normal 96 2 3 2 4" xfId="11376"/>
    <cellStyle name="Normal 96 2 3 2 4 2" xfId="27758"/>
    <cellStyle name="Normal 96 2 3 2 5" xfId="15017"/>
    <cellStyle name="Normal 96 2 3 2 5 2" xfId="31395"/>
    <cellStyle name="Normal 96 2 3 2 6" xfId="5897"/>
    <cellStyle name="Normal 96 2 3 2 6 2" xfId="22306"/>
    <cellStyle name="Normal 96 2 3 2 7" xfId="18668"/>
    <cellStyle name="Normal 96 2 3 2 8" xfId="35035"/>
    <cellStyle name="Normal 96 2 3 3" xfId="3134"/>
    <cellStyle name="Normal 96 2 3 3 2" xfId="12289"/>
    <cellStyle name="Normal 96 2 3 3 2 2" xfId="28671"/>
    <cellStyle name="Normal 96 2 3 3 3" xfId="15930"/>
    <cellStyle name="Normal 96 2 3 3 3 2" xfId="32308"/>
    <cellStyle name="Normal 96 2 3 3 4" xfId="8650"/>
    <cellStyle name="Normal 96 2 3 3 4 2" xfId="25034"/>
    <cellStyle name="Normal 96 2 3 3 5" xfId="19581"/>
    <cellStyle name="Normal 96 2 3 4" xfId="6829"/>
    <cellStyle name="Normal 96 2 3 4 2" xfId="23213"/>
    <cellStyle name="Normal 96 2 3 5" xfId="10468"/>
    <cellStyle name="Normal 96 2 3 5 2" xfId="26850"/>
    <cellStyle name="Normal 96 2 3 6" xfId="14109"/>
    <cellStyle name="Normal 96 2 3 6 2" xfId="30487"/>
    <cellStyle name="Normal 96 2 3 7" xfId="4989"/>
    <cellStyle name="Normal 96 2 3 7 2" xfId="21398"/>
    <cellStyle name="Normal 96 2 3 8" xfId="17760"/>
    <cellStyle name="Normal 96 2 3 9" xfId="34127"/>
    <cellStyle name="Normal 96 2 4" xfId="1617"/>
    <cellStyle name="Normal 96 2 4 2" xfId="2531"/>
    <cellStyle name="Normal 96 2 4 2 2" xfId="4354"/>
    <cellStyle name="Normal 96 2 4 2 2 2" xfId="13509"/>
    <cellStyle name="Normal 96 2 4 2 2 2 2" xfId="29891"/>
    <cellStyle name="Normal 96 2 4 2 2 3" xfId="17150"/>
    <cellStyle name="Normal 96 2 4 2 2 3 2" xfId="33528"/>
    <cellStyle name="Normal 96 2 4 2 2 4" xfId="9870"/>
    <cellStyle name="Normal 96 2 4 2 2 4 2" xfId="26254"/>
    <cellStyle name="Normal 96 2 4 2 2 5" xfId="20801"/>
    <cellStyle name="Normal 96 2 4 2 3" xfId="8049"/>
    <cellStyle name="Normal 96 2 4 2 3 2" xfId="24433"/>
    <cellStyle name="Normal 96 2 4 2 4" xfId="11688"/>
    <cellStyle name="Normal 96 2 4 2 4 2" xfId="28070"/>
    <cellStyle name="Normal 96 2 4 2 5" xfId="15329"/>
    <cellStyle name="Normal 96 2 4 2 5 2" xfId="31707"/>
    <cellStyle name="Normal 96 2 4 2 6" xfId="6209"/>
    <cellStyle name="Normal 96 2 4 2 6 2" xfId="22618"/>
    <cellStyle name="Normal 96 2 4 2 7" xfId="18980"/>
    <cellStyle name="Normal 96 2 4 2 8" xfId="35347"/>
    <cellStyle name="Normal 96 2 4 3" xfId="3446"/>
    <cellStyle name="Normal 96 2 4 3 2" xfId="12601"/>
    <cellStyle name="Normal 96 2 4 3 2 2" xfId="28983"/>
    <cellStyle name="Normal 96 2 4 3 3" xfId="16242"/>
    <cellStyle name="Normal 96 2 4 3 3 2" xfId="32620"/>
    <cellStyle name="Normal 96 2 4 3 4" xfId="8962"/>
    <cellStyle name="Normal 96 2 4 3 4 2" xfId="25346"/>
    <cellStyle name="Normal 96 2 4 3 5" xfId="19893"/>
    <cellStyle name="Normal 96 2 4 4" xfId="7141"/>
    <cellStyle name="Normal 96 2 4 4 2" xfId="23525"/>
    <cellStyle name="Normal 96 2 4 5" xfId="10780"/>
    <cellStyle name="Normal 96 2 4 5 2" xfId="27162"/>
    <cellStyle name="Normal 96 2 4 6" xfId="14421"/>
    <cellStyle name="Normal 96 2 4 6 2" xfId="30799"/>
    <cellStyle name="Normal 96 2 4 7" xfId="5301"/>
    <cellStyle name="Normal 96 2 4 7 2" xfId="21710"/>
    <cellStyle name="Normal 96 2 4 8" xfId="18072"/>
    <cellStyle name="Normal 96 2 4 9" xfId="34439"/>
    <cellStyle name="Normal 96 2 5" xfId="1759"/>
    <cellStyle name="Normal 96 2 5 2" xfId="3582"/>
    <cellStyle name="Normal 96 2 5 2 2" xfId="12737"/>
    <cellStyle name="Normal 96 2 5 2 2 2" xfId="29119"/>
    <cellStyle name="Normal 96 2 5 2 3" xfId="16378"/>
    <cellStyle name="Normal 96 2 5 2 3 2" xfId="32756"/>
    <cellStyle name="Normal 96 2 5 2 4" xfId="9098"/>
    <cellStyle name="Normal 96 2 5 2 4 2" xfId="25482"/>
    <cellStyle name="Normal 96 2 5 2 5" xfId="20029"/>
    <cellStyle name="Normal 96 2 5 3" xfId="7277"/>
    <cellStyle name="Normal 96 2 5 3 2" xfId="23661"/>
    <cellStyle name="Normal 96 2 5 4" xfId="10916"/>
    <cellStyle name="Normal 96 2 5 4 2" xfId="27298"/>
    <cellStyle name="Normal 96 2 5 5" xfId="14557"/>
    <cellStyle name="Normal 96 2 5 5 2" xfId="30935"/>
    <cellStyle name="Normal 96 2 5 6" xfId="5437"/>
    <cellStyle name="Normal 96 2 5 6 2" xfId="21846"/>
    <cellStyle name="Normal 96 2 5 7" xfId="18208"/>
    <cellStyle name="Normal 96 2 5 8" xfId="34575"/>
    <cellStyle name="Normal 96 2 6" xfId="2835"/>
    <cellStyle name="Normal 96 2 6 2" xfId="11992"/>
    <cellStyle name="Normal 96 2 6 2 2" xfId="28374"/>
    <cellStyle name="Normal 96 2 6 3" xfId="15633"/>
    <cellStyle name="Normal 96 2 6 3 2" xfId="32011"/>
    <cellStyle name="Normal 96 2 6 4" xfId="8353"/>
    <cellStyle name="Normal 96 2 6 4 2" xfId="24737"/>
    <cellStyle name="Normal 96 2 6 5" xfId="19284"/>
    <cellStyle name="Normal 96 2 7" xfId="6369"/>
    <cellStyle name="Normal 96 2 7 2" xfId="22753"/>
    <cellStyle name="Normal 96 2 8" xfId="10008"/>
    <cellStyle name="Normal 96 2 8 2" xfId="26390"/>
    <cellStyle name="Normal 96 2 9" xfId="13649"/>
    <cellStyle name="Normal 96 2 9 2" xfId="30027"/>
    <cellStyle name="Normal 96 3" xfId="913"/>
    <cellStyle name="Normal 96 3 10" xfId="17372"/>
    <cellStyle name="Normal 96 3 11" xfId="33832"/>
    <cellStyle name="Normal 96 3 2" xfId="1307"/>
    <cellStyle name="Normal 96 3 2 2" xfId="2221"/>
    <cellStyle name="Normal 96 3 2 2 2" xfId="4044"/>
    <cellStyle name="Normal 96 3 2 2 2 2" xfId="13199"/>
    <cellStyle name="Normal 96 3 2 2 2 2 2" xfId="29581"/>
    <cellStyle name="Normal 96 3 2 2 2 3" xfId="16840"/>
    <cellStyle name="Normal 96 3 2 2 2 3 2" xfId="33218"/>
    <cellStyle name="Normal 96 3 2 2 2 4" xfId="9560"/>
    <cellStyle name="Normal 96 3 2 2 2 4 2" xfId="25944"/>
    <cellStyle name="Normal 96 3 2 2 2 5" xfId="20491"/>
    <cellStyle name="Normal 96 3 2 2 3" xfId="7739"/>
    <cellStyle name="Normal 96 3 2 2 3 2" xfId="24123"/>
    <cellStyle name="Normal 96 3 2 2 4" xfId="11378"/>
    <cellStyle name="Normal 96 3 2 2 4 2" xfId="27760"/>
    <cellStyle name="Normal 96 3 2 2 5" xfId="15019"/>
    <cellStyle name="Normal 96 3 2 2 5 2" xfId="31397"/>
    <cellStyle name="Normal 96 3 2 2 6" xfId="5899"/>
    <cellStyle name="Normal 96 3 2 2 6 2" xfId="22308"/>
    <cellStyle name="Normal 96 3 2 2 7" xfId="18670"/>
    <cellStyle name="Normal 96 3 2 2 8" xfId="35037"/>
    <cellStyle name="Normal 96 3 2 3" xfId="3136"/>
    <cellStyle name="Normal 96 3 2 3 2" xfId="12291"/>
    <cellStyle name="Normal 96 3 2 3 2 2" xfId="28673"/>
    <cellStyle name="Normal 96 3 2 3 3" xfId="15932"/>
    <cellStyle name="Normal 96 3 2 3 3 2" xfId="32310"/>
    <cellStyle name="Normal 96 3 2 3 4" xfId="8652"/>
    <cellStyle name="Normal 96 3 2 3 4 2" xfId="25036"/>
    <cellStyle name="Normal 96 3 2 3 5" xfId="19583"/>
    <cellStyle name="Normal 96 3 2 4" xfId="6831"/>
    <cellStyle name="Normal 96 3 2 4 2" xfId="23215"/>
    <cellStyle name="Normal 96 3 2 5" xfId="10470"/>
    <cellStyle name="Normal 96 3 2 5 2" xfId="26852"/>
    <cellStyle name="Normal 96 3 2 6" xfId="14111"/>
    <cellStyle name="Normal 96 3 2 6 2" xfId="30489"/>
    <cellStyle name="Normal 96 3 2 7" xfId="4991"/>
    <cellStyle name="Normal 96 3 2 7 2" xfId="21400"/>
    <cellStyle name="Normal 96 3 2 8" xfId="17762"/>
    <cellStyle name="Normal 96 3 2 9" xfId="34129"/>
    <cellStyle name="Normal 96 3 3" xfId="1619"/>
    <cellStyle name="Normal 96 3 3 2" xfId="2533"/>
    <cellStyle name="Normal 96 3 3 2 2" xfId="4356"/>
    <cellStyle name="Normal 96 3 3 2 2 2" xfId="13511"/>
    <cellStyle name="Normal 96 3 3 2 2 2 2" xfId="29893"/>
    <cellStyle name="Normal 96 3 3 2 2 3" xfId="17152"/>
    <cellStyle name="Normal 96 3 3 2 2 3 2" xfId="33530"/>
    <cellStyle name="Normal 96 3 3 2 2 4" xfId="9872"/>
    <cellStyle name="Normal 96 3 3 2 2 4 2" xfId="26256"/>
    <cellStyle name="Normal 96 3 3 2 2 5" xfId="20803"/>
    <cellStyle name="Normal 96 3 3 2 3" xfId="8051"/>
    <cellStyle name="Normal 96 3 3 2 3 2" xfId="24435"/>
    <cellStyle name="Normal 96 3 3 2 4" xfId="11690"/>
    <cellStyle name="Normal 96 3 3 2 4 2" xfId="28072"/>
    <cellStyle name="Normal 96 3 3 2 5" xfId="15331"/>
    <cellStyle name="Normal 96 3 3 2 5 2" xfId="31709"/>
    <cellStyle name="Normal 96 3 3 2 6" xfId="6211"/>
    <cellStyle name="Normal 96 3 3 2 6 2" xfId="22620"/>
    <cellStyle name="Normal 96 3 3 2 7" xfId="18982"/>
    <cellStyle name="Normal 96 3 3 2 8" xfId="35349"/>
    <cellStyle name="Normal 96 3 3 3" xfId="3448"/>
    <cellStyle name="Normal 96 3 3 3 2" xfId="12603"/>
    <cellStyle name="Normal 96 3 3 3 2 2" xfId="28985"/>
    <cellStyle name="Normal 96 3 3 3 3" xfId="16244"/>
    <cellStyle name="Normal 96 3 3 3 3 2" xfId="32622"/>
    <cellStyle name="Normal 96 3 3 3 4" xfId="8964"/>
    <cellStyle name="Normal 96 3 3 3 4 2" xfId="25348"/>
    <cellStyle name="Normal 96 3 3 3 5" xfId="19895"/>
    <cellStyle name="Normal 96 3 3 4" xfId="7143"/>
    <cellStyle name="Normal 96 3 3 4 2" xfId="23527"/>
    <cellStyle name="Normal 96 3 3 5" xfId="10782"/>
    <cellStyle name="Normal 96 3 3 5 2" xfId="27164"/>
    <cellStyle name="Normal 96 3 3 6" xfId="14423"/>
    <cellStyle name="Normal 96 3 3 6 2" xfId="30801"/>
    <cellStyle name="Normal 96 3 3 7" xfId="5303"/>
    <cellStyle name="Normal 96 3 3 7 2" xfId="21712"/>
    <cellStyle name="Normal 96 3 3 8" xfId="18074"/>
    <cellStyle name="Normal 96 3 3 9" xfId="34441"/>
    <cellStyle name="Normal 96 3 4" xfId="1831"/>
    <cellStyle name="Normal 96 3 4 2" xfId="3654"/>
    <cellStyle name="Normal 96 3 4 2 2" xfId="12809"/>
    <cellStyle name="Normal 96 3 4 2 2 2" xfId="29191"/>
    <cellStyle name="Normal 96 3 4 2 3" xfId="16450"/>
    <cellStyle name="Normal 96 3 4 2 3 2" xfId="32828"/>
    <cellStyle name="Normal 96 3 4 2 4" xfId="9170"/>
    <cellStyle name="Normal 96 3 4 2 4 2" xfId="25554"/>
    <cellStyle name="Normal 96 3 4 2 5" xfId="20101"/>
    <cellStyle name="Normal 96 3 4 3" xfId="7349"/>
    <cellStyle name="Normal 96 3 4 3 2" xfId="23733"/>
    <cellStyle name="Normal 96 3 4 4" xfId="10988"/>
    <cellStyle name="Normal 96 3 4 4 2" xfId="27370"/>
    <cellStyle name="Normal 96 3 4 5" xfId="14629"/>
    <cellStyle name="Normal 96 3 4 5 2" xfId="31007"/>
    <cellStyle name="Normal 96 3 4 6" xfId="5509"/>
    <cellStyle name="Normal 96 3 4 6 2" xfId="21918"/>
    <cellStyle name="Normal 96 3 4 7" xfId="18280"/>
    <cellStyle name="Normal 96 3 4 8" xfId="34647"/>
    <cellStyle name="Normal 96 3 5" xfId="2837"/>
    <cellStyle name="Normal 96 3 5 2" xfId="11994"/>
    <cellStyle name="Normal 96 3 5 2 2" xfId="28376"/>
    <cellStyle name="Normal 96 3 5 3" xfId="15635"/>
    <cellStyle name="Normal 96 3 5 3 2" xfId="32013"/>
    <cellStyle name="Normal 96 3 5 4" xfId="8355"/>
    <cellStyle name="Normal 96 3 5 4 2" xfId="24739"/>
    <cellStyle name="Normal 96 3 5 5" xfId="19286"/>
    <cellStyle name="Normal 96 3 6" xfId="6441"/>
    <cellStyle name="Normal 96 3 6 2" xfId="22825"/>
    <cellStyle name="Normal 96 3 7" xfId="10080"/>
    <cellStyle name="Normal 96 3 7 2" xfId="26462"/>
    <cellStyle name="Normal 96 3 8" xfId="13721"/>
    <cellStyle name="Normal 96 3 8 2" xfId="30099"/>
    <cellStyle name="Normal 96 3 9" xfId="4601"/>
    <cellStyle name="Normal 96 3 9 2" xfId="21010"/>
    <cellStyle name="Normal 96 4" xfId="1304"/>
    <cellStyle name="Normal 96 4 2" xfId="2218"/>
    <cellStyle name="Normal 96 4 2 2" xfId="4041"/>
    <cellStyle name="Normal 96 4 2 2 2" xfId="13196"/>
    <cellStyle name="Normal 96 4 2 2 2 2" xfId="29578"/>
    <cellStyle name="Normal 96 4 2 2 3" xfId="16837"/>
    <cellStyle name="Normal 96 4 2 2 3 2" xfId="33215"/>
    <cellStyle name="Normal 96 4 2 2 4" xfId="9557"/>
    <cellStyle name="Normal 96 4 2 2 4 2" xfId="25941"/>
    <cellStyle name="Normal 96 4 2 2 5" xfId="20488"/>
    <cellStyle name="Normal 96 4 2 3" xfId="7736"/>
    <cellStyle name="Normal 96 4 2 3 2" xfId="24120"/>
    <cellStyle name="Normal 96 4 2 4" xfId="11375"/>
    <cellStyle name="Normal 96 4 2 4 2" xfId="27757"/>
    <cellStyle name="Normal 96 4 2 5" xfId="15016"/>
    <cellStyle name="Normal 96 4 2 5 2" xfId="31394"/>
    <cellStyle name="Normal 96 4 2 6" xfId="5896"/>
    <cellStyle name="Normal 96 4 2 6 2" xfId="22305"/>
    <cellStyle name="Normal 96 4 2 7" xfId="18667"/>
    <cellStyle name="Normal 96 4 2 8" xfId="35034"/>
    <cellStyle name="Normal 96 4 3" xfId="3133"/>
    <cellStyle name="Normal 96 4 3 2" xfId="12288"/>
    <cellStyle name="Normal 96 4 3 2 2" xfId="28670"/>
    <cellStyle name="Normal 96 4 3 3" xfId="15929"/>
    <cellStyle name="Normal 96 4 3 3 2" xfId="32307"/>
    <cellStyle name="Normal 96 4 3 4" xfId="8649"/>
    <cellStyle name="Normal 96 4 3 4 2" xfId="25033"/>
    <cellStyle name="Normal 96 4 3 5" xfId="19580"/>
    <cellStyle name="Normal 96 4 4" xfId="6828"/>
    <cellStyle name="Normal 96 4 4 2" xfId="23212"/>
    <cellStyle name="Normal 96 4 5" xfId="10467"/>
    <cellStyle name="Normal 96 4 5 2" xfId="26849"/>
    <cellStyle name="Normal 96 4 6" xfId="14108"/>
    <cellStyle name="Normal 96 4 6 2" xfId="30486"/>
    <cellStyle name="Normal 96 4 7" xfId="4988"/>
    <cellStyle name="Normal 96 4 7 2" xfId="21397"/>
    <cellStyle name="Normal 96 4 8" xfId="17759"/>
    <cellStyle name="Normal 96 4 9" xfId="34126"/>
    <cellStyle name="Normal 96 5" xfId="1616"/>
    <cellStyle name="Normal 96 5 2" xfId="2530"/>
    <cellStyle name="Normal 96 5 2 2" xfId="4353"/>
    <cellStyle name="Normal 96 5 2 2 2" xfId="13508"/>
    <cellStyle name="Normal 96 5 2 2 2 2" xfId="29890"/>
    <cellStyle name="Normal 96 5 2 2 3" xfId="17149"/>
    <cellStyle name="Normal 96 5 2 2 3 2" xfId="33527"/>
    <cellStyle name="Normal 96 5 2 2 4" xfId="9869"/>
    <cellStyle name="Normal 96 5 2 2 4 2" xfId="26253"/>
    <cellStyle name="Normal 96 5 2 2 5" xfId="20800"/>
    <cellStyle name="Normal 96 5 2 3" xfId="8048"/>
    <cellStyle name="Normal 96 5 2 3 2" xfId="24432"/>
    <cellStyle name="Normal 96 5 2 4" xfId="11687"/>
    <cellStyle name="Normal 96 5 2 4 2" xfId="28069"/>
    <cellStyle name="Normal 96 5 2 5" xfId="15328"/>
    <cellStyle name="Normal 96 5 2 5 2" xfId="31706"/>
    <cellStyle name="Normal 96 5 2 6" xfId="6208"/>
    <cellStyle name="Normal 96 5 2 6 2" xfId="22617"/>
    <cellStyle name="Normal 96 5 2 7" xfId="18979"/>
    <cellStyle name="Normal 96 5 2 8" xfId="35346"/>
    <cellStyle name="Normal 96 5 3" xfId="3445"/>
    <cellStyle name="Normal 96 5 3 2" xfId="12600"/>
    <cellStyle name="Normal 96 5 3 2 2" xfId="28982"/>
    <cellStyle name="Normal 96 5 3 3" xfId="16241"/>
    <cellStyle name="Normal 96 5 3 3 2" xfId="32619"/>
    <cellStyle name="Normal 96 5 3 4" xfId="8961"/>
    <cellStyle name="Normal 96 5 3 4 2" xfId="25345"/>
    <cellStyle name="Normal 96 5 3 5" xfId="19892"/>
    <cellStyle name="Normal 96 5 4" xfId="7140"/>
    <cellStyle name="Normal 96 5 4 2" xfId="23524"/>
    <cellStyle name="Normal 96 5 5" xfId="10779"/>
    <cellStyle name="Normal 96 5 5 2" xfId="27161"/>
    <cellStyle name="Normal 96 5 6" xfId="14420"/>
    <cellStyle name="Normal 96 5 6 2" xfId="30798"/>
    <cellStyle name="Normal 96 5 7" xfId="5300"/>
    <cellStyle name="Normal 96 5 7 2" xfId="21709"/>
    <cellStyle name="Normal 96 5 8" xfId="18071"/>
    <cellStyle name="Normal 96 5 9" xfId="34438"/>
    <cellStyle name="Normal 96 6" xfId="1684"/>
    <cellStyle name="Normal 96 6 2" xfId="3508"/>
    <cellStyle name="Normal 96 6 2 2" xfId="12663"/>
    <cellStyle name="Normal 96 6 2 2 2" xfId="29045"/>
    <cellStyle name="Normal 96 6 2 3" xfId="16304"/>
    <cellStyle name="Normal 96 6 2 3 2" xfId="32682"/>
    <cellStyle name="Normal 96 6 2 4" xfId="9024"/>
    <cellStyle name="Normal 96 6 2 4 2" xfId="25408"/>
    <cellStyle name="Normal 96 6 2 5" xfId="19955"/>
    <cellStyle name="Normal 96 6 3" xfId="7203"/>
    <cellStyle name="Normal 96 6 3 2" xfId="23587"/>
    <cellStyle name="Normal 96 6 4" xfId="10842"/>
    <cellStyle name="Normal 96 6 4 2" xfId="27224"/>
    <cellStyle name="Normal 96 6 5" xfId="14483"/>
    <cellStyle name="Normal 96 6 5 2" xfId="30861"/>
    <cellStyle name="Normal 96 6 6" xfId="5363"/>
    <cellStyle name="Normal 96 6 6 2" xfId="21772"/>
    <cellStyle name="Normal 96 6 7" xfId="18134"/>
    <cellStyle name="Normal 96 6 8" xfId="34501"/>
    <cellStyle name="Normal 96 7" xfId="2834"/>
    <cellStyle name="Normal 96 7 2" xfId="11991"/>
    <cellStyle name="Normal 96 7 2 2" xfId="28373"/>
    <cellStyle name="Normal 96 7 3" xfId="15632"/>
    <cellStyle name="Normal 96 7 3 2" xfId="32010"/>
    <cellStyle name="Normal 96 7 4" xfId="8352"/>
    <cellStyle name="Normal 96 7 4 2" xfId="24736"/>
    <cellStyle name="Normal 96 7 5" xfId="19283"/>
    <cellStyle name="Normal 96 8" xfId="6295"/>
    <cellStyle name="Normal 96 8 2" xfId="22679"/>
    <cellStyle name="Normal 96 9" xfId="9934"/>
    <cellStyle name="Normal 96 9 2" xfId="26316"/>
    <cellStyle name="Normal 97" xfId="594"/>
    <cellStyle name="Normal 97 10" xfId="13575"/>
    <cellStyle name="Normal 97 10 2" xfId="29954"/>
    <cellStyle name="Normal 97 11" xfId="4453"/>
    <cellStyle name="Normal 97 11 2" xfId="20865"/>
    <cellStyle name="Normal 97 12" xfId="17224"/>
    <cellStyle name="Normal 97 13" xfId="33833"/>
    <cellStyle name="Normal 97 2" xfId="837"/>
    <cellStyle name="Normal 97 2 10" xfId="4530"/>
    <cellStyle name="Normal 97 2 10 2" xfId="20939"/>
    <cellStyle name="Normal 97 2 11" xfId="17301"/>
    <cellStyle name="Normal 97 2 12" xfId="33834"/>
    <cellStyle name="Normal 97 2 2" xfId="990"/>
    <cellStyle name="Normal 97 2 2 10" xfId="17448"/>
    <cellStyle name="Normal 97 2 2 11" xfId="33835"/>
    <cellStyle name="Normal 97 2 2 2" xfId="1310"/>
    <cellStyle name="Normal 97 2 2 2 2" xfId="2224"/>
    <cellStyle name="Normal 97 2 2 2 2 2" xfId="4047"/>
    <cellStyle name="Normal 97 2 2 2 2 2 2" xfId="13202"/>
    <cellStyle name="Normal 97 2 2 2 2 2 2 2" xfId="29584"/>
    <cellStyle name="Normal 97 2 2 2 2 2 3" xfId="16843"/>
    <cellStyle name="Normal 97 2 2 2 2 2 3 2" xfId="33221"/>
    <cellStyle name="Normal 97 2 2 2 2 2 4" xfId="9563"/>
    <cellStyle name="Normal 97 2 2 2 2 2 4 2" xfId="25947"/>
    <cellStyle name="Normal 97 2 2 2 2 2 5" xfId="20494"/>
    <cellStyle name="Normal 97 2 2 2 2 3" xfId="7742"/>
    <cellStyle name="Normal 97 2 2 2 2 3 2" xfId="24126"/>
    <cellStyle name="Normal 97 2 2 2 2 4" xfId="11381"/>
    <cellStyle name="Normal 97 2 2 2 2 4 2" xfId="27763"/>
    <cellStyle name="Normal 97 2 2 2 2 5" xfId="15022"/>
    <cellStyle name="Normal 97 2 2 2 2 5 2" xfId="31400"/>
    <cellStyle name="Normal 97 2 2 2 2 6" xfId="5902"/>
    <cellStyle name="Normal 97 2 2 2 2 6 2" xfId="22311"/>
    <cellStyle name="Normal 97 2 2 2 2 7" xfId="18673"/>
    <cellStyle name="Normal 97 2 2 2 2 8" xfId="35040"/>
    <cellStyle name="Normal 97 2 2 2 3" xfId="3139"/>
    <cellStyle name="Normal 97 2 2 2 3 2" xfId="12294"/>
    <cellStyle name="Normal 97 2 2 2 3 2 2" xfId="28676"/>
    <cellStyle name="Normal 97 2 2 2 3 3" xfId="15935"/>
    <cellStyle name="Normal 97 2 2 2 3 3 2" xfId="32313"/>
    <cellStyle name="Normal 97 2 2 2 3 4" xfId="8655"/>
    <cellStyle name="Normal 97 2 2 2 3 4 2" xfId="25039"/>
    <cellStyle name="Normal 97 2 2 2 3 5" xfId="19586"/>
    <cellStyle name="Normal 97 2 2 2 4" xfId="6834"/>
    <cellStyle name="Normal 97 2 2 2 4 2" xfId="23218"/>
    <cellStyle name="Normal 97 2 2 2 5" xfId="10473"/>
    <cellStyle name="Normal 97 2 2 2 5 2" xfId="26855"/>
    <cellStyle name="Normal 97 2 2 2 6" xfId="14114"/>
    <cellStyle name="Normal 97 2 2 2 6 2" xfId="30492"/>
    <cellStyle name="Normal 97 2 2 2 7" xfId="4994"/>
    <cellStyle name="Normal 97 2 2 2 7 2" xfId="21403"/>
    <cellStyle name="Normal 97 2 2 2 8" xfId="17765"/>
    <cellStyle name="Normal 97 2 2 2 9" xfId="34132"/>
    <cellStyle name="Normal 97 2 2 3" xfId="1622"/>
    <cellStyle name="Normal 97 2 2 3 2" xfId="2536"/>
    <cellStyle name="Normal 97 2 2 3 2 2" xfId="4359"/>
    <cellStyle name="Normal 97 2 2 3 2 2 2" xfId="13514"/>
    <cellStyle name="Normal 97 2 2 3 2 2 2 2" xfId="29896"/>
    <cellStyle name="Normal 97 2 2 3 2 2 3" xfId="17155"/>
    <cellStyle name="Normal 97 2 2 3 2 2 3 2" xfId="33533"/>
    <cellStyle name="Normal 97 2 2 3 2 2 4" xfId="9875"/>
    <cellStyle name="Normal 97 2 2 3 2 2 4 2" xfId="26259"/>
    <cellStyle name="Normal 97 2 2 3 2 2 5" xfId="20806"/>
    <cellStyle name="Normal 97 2 2 3 2 3" xfId="8054"/>
    <cellStyle name="Normal 97 2 2 3 2 3 2" xfId="24438"/>
    <cellStyle name="Normal 97 2 2 3 2 4" xfId="11693"/>
    <cellStyle name="Normal 97 2 2 3 2 4 2" xfId="28075"/>
    <cellStyle name="Normal 97 2 2 3 2 5" xfId="15334"/>
    <cellStyle name="Normal 97 2 2 3 2 5 2" xfId="31712"/>
    <cellStyle name="Normal 97 2 2 3 2 6" xfId="6214"/>
    <cellStyle name="Normal 97 2 2 3 2 6 2" xfId="22623"/>
    <cellStyle name="Normal 97 2 2 3 2 7" xfId="18985"/>
    <cellStyle name="Normal 97 2 2 3 2 8" xfId="35352"/>
    <cellStyle name="Normal 97 2 2 3 3" xfId="3451"/>
    <cellStyle name="Normal 97 2 2 3 3 2" xfId="12606"/>
    <cellStyle name="Normal 97 2 2 3 3 2 2" xfId="28988"/>
    <cellStyle name="Normal 97 2 2 3 3 3" xfId="16247"/>
    <cellStyle name="Normal 97 2 2 3 3 3 2" xfId="32625"/>
    <cellStyle name="Normal 97 2 2 3 3 4" xfId="8967"/>
    <cellStyle name="Normal 97 2 2 3 3 4 2" xfId="25351"/>
    <cellStyle name="Normal 97 2 2 3 3 5" xfId="19898"/>
    <cellStyle name="Normal 97 2 2 3 4" xfId="7146"/>
    <cellStyle name="Normal 97 2 2 3 4 2" xfId="23530"/>
    <cellStyle name="Normal 97 2 2 3 5" xfId="10785"/>
    <cellStyle name="Normal 97 2 2 3 5 2" xfId="27167"/>
    <cellStyle name="Normal 97 2 2 3 6" xfId="14426"/>
    <cellStyle name="Normal 97 2 2 3 6 2" xfId="30804"/>
    <cellStyle name="Normal 97 2 2 3 7" xfId="5306"/>
    <cellStyle name="Normal 97 2 2 3 7 2" xfId="21715"/>
    <cellStyle name="Normal 97 2 2 3 8" xfId="18077"/>
    <cellStyle name="Normal 97 2 2 3 9" xfId="34444"/>
    <cellStyle name="Normal 97 2 2 4" xfId="1907"/>
    <cellStyle name="Normal 97 2 2 4 2" xfId="3730"/>
    <cellStyle name="Normal 97 2 2 4 2 2" xfId="12885"/>
    <cellStyle name="Normal 97 2 2 4 2 2 2" xfId="29267"/>
    <cellStyle name="Normal 97 2 2 4 2 3" xfId="16526"/>
    <cellStyle name="Normal 97 2 2 4 2 3 2" xfId="32904"/>
    <cellStyle name="Normal 97 2 2 4 2 4" xfId="9246"/>
    <cellStyle name="Normal 97 2 2 4 2 4 2" xfId="25630"/>
    <cellStyle name="Normal 97 2 2 4 2 5" xfId="20177"/>
    <cellStyle name="Normal 97 2 2 4 3" xfId="7425"/>
    <cellStyle name="Normal 97 2 2 4 3 2" xfId="23809"/>
    <cellStyle name="Normal 97 2 2 4 4" xfId="11064"/>
    <cellStyle name="Normal 97 2 2 4 4 2" xfId="27446"/>
    <cellStyle name="Normal 97 2 2 4 5" xfId="14705"/>
    <cellStyle name="Normal 97 2 2 4 5 2" xfId="31083"/>
    <cellStyle name="Normal 97 2 2 4 6" xfId="5585"/>
    <cellStyle name="Normal 97 2 2 4 6 2" xfId="21994"/>
    <cellStyle name="Normal 97 2 2 4 7" xfId="18356"/>
    <cellStyle name="Normal 97 2 2 4 8" xfId="34723"/>
    <cellStyle name="Normal 97 2 2 5" xfId="2840"/>
    <cellStyle name="Normal 97 2 2 5 2" xfId="11997"/>
    <cellStyle name="Normal 97 2 2 5 2 2" xfId="28379"/>
    <cellStyle name="Normal 97 2 2 5 3" xfId="15638"/>
    <cellStyle name="Normal 97 2 2 5 3 2" xfId="32016"/>
    <cellStyle name="Normal 97 2 2 5 4" xfId="8358"/>
    <cellStyle name="Normal 97 2 2 5 4 2" xfId="24742"/>
    <cellStyle name="Normal 97 2 2 5 5" xfId="19289"/>
    <cellStyle name="Normal 97 2 2 6" xfId="6517"/>
    <cellStyle name="Normal 97 2 2 6 2" xfId="22901"/>
    <cellStyle name="Normal 97 2 2 7" xfId="10156"/>
    <cellStyle name="Normal 97 2 2 7 2" xfId="26538"/>
    <cellStyle name="Normal 97 2 2 8" xfId="13797"/>
    <cellStyle name="Normal 97 2 2 8 2" xfId="30175"/>
    <cellStyle name="Normal 97 2 2 9" xfId="4677"/>
    <cellStyle name="Normal 97 2 2 9 2" xfId="21086"/>
    <cellStyle name="Normal 97 2 3" xfId="1309"/>
    <cellStyle name="Normal 97 2 3 2" xfId="2223"/>
    <cellStyle name="Normal 97 2 3 2 2" xfId="4046"/>
    <cellStyle name="Normal 97 2 3 2 2 2" xfId="13201"/>
    <cellStyle name="Normal 97 2 3 2 2 2 2" xfId="29583"/>
    <cellStyle name="Normal 97 2 3 2 2 3" xfId="16842"/>
    <cellStyle name="Normal 97 2 3 2 2 3 2" xfId="33220"/>
    <cellStyle name="Normal 97 2 3 2 2 4" xfId="9562"/>
    <cellStyle name="Normal 97 2 3 2 2 4 2" xfId="25946"/>
    <cellStyle name="Normal 97 2 3 2 2 5" xfId="20493"/>
    <cellStyle name="Normal 97 2 3 2 3" xfId="7741"/>
    <cellStyle name="Normal 97 2 3 2 3 2" xfId="24125"/>
    <cellStyle name="Normal 97 2 3 2 4" xfId="11380"/>
    <cellStyle name="Normal 97 2 3 2 4 2" xfId="27762"/>
    <cellStyle name="Normal 97 2 3 2 5" xfId="15021"/>
    <cellStyle name="Normal 97 2 3 2 5 2" xfId="31399"/>
    <cellStyle name="Normal 97 2 3 2 6" xfId="5901"/>
    <cellStyle name="Normal 97 2 3 2 6 2" xfId="22310"/>
    <cellStyle name="Normal 97 2 3 2 7" xfId="18672"/>
    <cellStyle name="Normal 97 2 3 2 8" xfId="35039"/>
    <cellStyle name="Normal 97 2 3 3" xfId="3138"/>
    <cellStyle name="Normal 97 2 3 3 2" xfId="12293"/>
    <cellStyle name="Normal 97 2 3 3 2 2" xfId="28675"/>
    <cellStyle name="Normal 97 2 3 3 3" xfId="15934"/>
    <cellStyle name="Normal 97 2 3 3 3 2" xfId="32312"/>
    <cellStyle name="Normal 97 2 3 3 4" xfId="8654"/>
    <cellStyle name="Normal 97 2 3 3 4 2" xfId="25038"/>
    <cellStyle name="Normal 97 2 3 3 5" xfId="19585"/>
    <cellStyle name="Normal 97 2 3 4" xfId="6833"/>
    <cellStyle name="Normal 97 2 3 4 2" xfId="23217"/>
    <cellStyle name="Normal 97 2 3 5" xfId="10472"/>
    <cellStyle name="Normal 97 2 3 5 2" xfId="26854"/>
    <cellStyle name="Normal 97 2 3 6" xfId="14113"/>
    <cellStyle name="Normal 97 2 3 6 2" xfId="30491"/>
    <cellStyle name="Normal 97 2 3 7" xfId="4993"/>
    <cellStyle name="Normal 97 2 3 7 2" xfId="21402"/>
    <cellStyle name="Normal 97 2 3 8" xfId="17764"/>
    <cellStyle name="Normal 97 2 3 9" xfId="34131"/>
    <cellStyle name="Normal 97 2 4" xfId="1621"/>
    <cellStyle name="Normal 97 2 4 2" xfId="2535"/>
    <cellStyle name="Normal 97 2 4 2 2" xfId="4358"/>
    <cellStyle name="Normal 97 2 4 2 2 2" xfId="13513"/>
    <cellStyle name="Normal 97 2 4 2 2 2 2" xfId="29895"/>
    <cellStyle name="Normal 97 2 4 2 2 3" xfId="17154"/>
    <cellStyle name="Normal 97 2 4 2 2 3 2" xfId="33532"/>
    <cellStyle name="Normal 97 2 4 2 2 4" xfId="9874"/>
    <cellStyle name="Normal 97 2 4 2 2 4 2" xfId="26258"/>
    <cellStyle name="Normal 97 2 4 2 2 5" xfId="20805"/>
    <cellStyle name="Normal 97 2 4 2 3" xfId="8053"/>
    <cellStyle name="Normal 97 2 4 2 3 2" xfId="24437"/>
    <cellStyle name="Normal 97 2 4 2 4" xfId="11692"/>
    <cellStyle name="Normal 97 2 4 2 4 2" xfId="28074"/>
    <cellStyle name="Normal 97 2 4 2 5" xfId="15333"/>
    <cellStyle name="Normal 97 2 4 2 5 2" xfId="31711"/>
    <cellStyle name="Normal 97 2 4 2 6" xfId="6213"/>
    <cellStyle name="Normal 97 2 4 2 6 2" xfId="22622"/>
    <cellStyle name="Normal 97 2 4 2 7" xfId="18984"/>
    <cellStyle name="Normal 97 2 4 2 8" xfId="35351"/>
    <cellStyle name="Normal 97 2 4 3" xfId="3450"/>
    <cellStyle name="Normal 97 2 4 3 2" xfId="12605"/>
    <cellStyle name="Normal 97 2 4 3 2 2" xfId="28987"/>
    <cellStyle name="Normal 97 2 4 3 3" xfId="16246"/>
    <cellStyle name="Normal 97 2 4 3 3 2" xfId="32624"/>
    <cellStyle name="Normal 97 2 4 3 4" xfId="8966"/>
    <cellStyle name="Normal 97 2 4 3 4 2" xfId="25350"/>
    <cellStyle name="Normal 97 2 4 3 5" xfId="19897"/>
    <cellStyle name="Normal 97 2 4 4" xfId="7145"/>
    <cellStyle name="Normal 97 2 4 4 2" xfId="23529"/>
    <cellStyle name="Normal 97 2 4 5" xfId="10784"/>
    <cellStyle name="Normal 97 2 4 5 2" xfId="27166"/>
    <cellStyle name="Normal 97 2 4 6" xfId="14425"/>
    <cellStyle name="Normal 97 2 4 6 2" xfId="30803"/>
    <cellStyle name="Normal 97 2 4 7" xfId="5305"/>
    <cellStyle name="Normal 97 2 4 7 2" xfId="21714"/>
    <cellStyle name="Normal 97 2 4 8" xfId="18076"/>
    <cellStyle name="Normal 97 2 4 9" xfId="34443"/>
    <cellStyle name="Normal 97 2 5" xfId="1760"/>
    <cellStyle name="Normal 97 2 5 2" xfId="3583"/>
    <cellStyle name="Normal 97 2 5 2 2" xfId="12738"/>
    <cellStyle name="Normal 97 2 5 2 2 2" xfId="29120"/>
    <cellStyle name="Normal 97 2 5 2 3" xfId="16379"/>
    <cellStyle name="Normal 97 2 5 2 3 2" xfId="32757"/>
    <cellStyle name="Normal 97 2 5 2 4" xfId="9099"/>
    <cellStyle name="Normal 97 2 5 2 4 2" xfId="25483"/>
    <cellStyle name="Normal 97 2 5 2 5" xfId="20030"/>
    <cellStyle name="Normal 97 2 5 3" xfId="7278"/>
    <cellStyle name="Normal 97 2 5 3 2" xfId="23662"/>
    <cellStyle name="Normal 97 2 5 4" xfId="10917"/>
    <cellStyle name="Normal 97 2 5 4 2" xfId="27299"/>
    <cellStyle name="Normal 97 2 5 5" xfId="14558"/>
    <cellStyle name="Normal 97 2 5 5 2" xfId="30936"/>
    <cellStyle name="Normal 97 2 5 6" xfId="5438"/>
    <cellStyle name="Normal 97 2 5 6 2" xfId="21847"/>
    <cellStyle name="Normal 97 2 5 7" xfId="18209"/>
    <cellStyle name="Normal 97 2 5 8" xfId="34576"/>
    <cellStyle name="Normal 97 2 6" xfId="2839"/>
    <cellStyle name="Normal 97 2 6 2" xfId="11996"/>
    <cellStyle name="Normal 97 2 6 2 2" xfId="28378"/>
    <cellStyle name="Normal 97 2 6 3" xfId="15637"/>
    <cellStyle name="Normal 97 2 6 3 2" xfId="32015"/>
    <cellStyle name="Normal 97 2 6 4" xfId="8357"/>
    <cellStyle name="Normal 97 2 6 4 2" xfId="24741"/>
    <cellStyle name="Normal 97 2 6 5" xfId="19288"/>
    <cellStyle name="Normal 97 2 7" xfId="6370"/>
    <cellStyle name="Normal 97 2 7 2" xfId="22754"/>
    <cellStyle name="Normal 97 2 8" xfId="10009"/>
    <cellStyle name="Normal 97 2 8 2" xfId="26391"/>
    <cellStyle name="Normal 97 2 9" xfId="13650"/>
    <cellStyle name="Normal 97 2 9 2" xfId="30028"/>
    <cellStyle name="Normal 97 3" xfId="914"/>
    <cellStyle name="Normal 97 3 10" xfId="17373"/>
    <cellStyle name="Normal 97 3 11" xfId="33836"/>
    <cellStyle name="Normal 97 3 2" xfId="1311"/>
    <cellStyle name="Normal 97 3 2 2" xfId="2225"/>
    <cellStyle name="Normal 97 3 2 2 2" xfId="4048"/>
    <cellStyle name="Normal 97 3 2 2 2 2" xfId="13203"/>
    <cellStyle name="Normal 97 3 2 2 2 2 2" xfId="29585"/>
    <cellStyle name="Normal 97 3 2 2 2 3" xfId="16844"/>
    <cellStyle name="Normal 97 3 2 2 2 3 2" xfId="33222"/>
    <cellStyle name="Normal 97 3 2 2 2 4" xfId="9564"/>
    <cellStyle name="Normal 97 3 2 2 2 4 2" xfId="25948"/>
    <cellStyle name="Normal 97 3 2 2 2 5" xfId="20495"/>
    <cellStyle name="Normal 97 3 2 2 3" xfId="7743"/>
    <cellStyle name="Normal 97 3 2 2 3 2" xfId="24127"/>
    <cellStyle name="Normal 97 3 2 2 4" xfId="11382"/>
    <cellStyle name="Normal 97 3 2 2 4 2" xfId="27764"/>
    <cellStyle name="Normal 97 3 2 2 5" xfId="15023"/>
    <cellStyle name="Normal 97 3 2 2 5 2" xfId="31401"/>
    <cellStyle name="Normal 97 3 2 2 6" xfId="5903"/>
    <cellStyle name="Normal 97 3 2 2 6 2" xfId="22312"/>
    <cellStyle name="Normal 97 3 2 2 7" xfId="18674"/>
    <cellStyle name="Normal 97 3 2 2 8" xfId="35041"/>
    <cellStyle name="Normal 97 3 2 3" xfId="3140"/>
    <cellStyle name="Normal 97 3 2 3 2" xfId="12295"/>
    <cellStyle name="Normal 97 3 2 3 2 2" xfId="28677"/>
    <cellStyle name="Normal 97 3 2 3 3" xfId="15936"/>
    <cellStyle name="Normal 97 3 2 3 3 2" xfId="32314"/>
    <cellStyle name="Normal 97 3 2 3 4" xfId="8656"/>
    <cellStyle name="Normal 97 3 2 3 4 2" xfId="25040"/>
    <cellStyle name="Normal 97 3 2 3 5" xfId="19587"/>
    <cellStyle name="Normal 97 3 2 4" xfId="6835"/>
    <cellStyle name="Normal 97 3 2 4 2" xfId="23219"/>
    <cellStyle name="Normal 97 3 2 5" xfId="10474"/>
    <cellStyle name="Normal 97 3 2 5 2" xfId="26856"/>
    <cellStyle name="Normal 97 3 2 6" xfId="14115"/>
    <cellStyle name="Normal 97 3 2 6 2" xfId="30493"/>
    <cellStyle name="Normal 97 3 2 7" xfId="4995"/>
    <cellStyle name="Normal 97 3 2 7 2" xfId="21404"/>
    <cellStyle name="Normal 97 3 2 8" xfId="17766"/>
    <cellStyle name="Normal 97 3 2 9" xfId="34133"/>
    <cellStyle name="Normal 97 3 3" xfId="1623"/>
    <cellStyle name="Normal 97 3 3 2" xfId="2537"/>
    <cellStyle name="Normal 97 3 3 2 2" xfId="4360"/>
    <cellStyle name="Normal 97 3 3 2 2 2" xfId="13515"/>
    <cellStyle name="Normal 97 3 3 2 2 2 2" xfId="29897"/>
    <cellStyle name="Normal 97 3 3 2 2 3" xfId="17156"/>
    <cellStyle name="Normal 97 3 3 2 2 3 2" xfId="33534"/>
    <cellStyle name="Normal 97 3 3 2 2 4" xfId="9876"/>
    <cellStyle name="Normal 97 3 3 2 2 4 2" xfId="26260"/>
    <cellStyle name="Normal 97 3 3 2 2 5" xfId="20807"/>
    <cellStyle name="Normal 97 3 3 2 3" xfId="8055"/>
    <cellStyle name="Normal 97 3 3 2 3 2" xfId="24439"/>
    <cellStyle name="Normal 97 3 3 2 4" xfId="11694"/>
    <cellStyle name="Normal 97 3 3 2 4 2" xfId="28076"/>
    <cellStyle name="Normal 97 3 3 2 5" xfId="15335"/>
    <cellStyle name="Normal 97 3 3 2 5 2" xfId="31713"/>
    <cellStyle name="Normal 97 3 3 2 6" xfId="6215"/>
    <cellStyle name="Normal 97 3 3 2 6 2" xfId="22624"/>
    <cellStyle name="Normal 97 3 3 2 7" xfId="18986"/>
    <cellStyle name="Normal 97 3 3 2 8" xfId="35353"/>
    <cellStyle name="Normal 97 3 3 3" xfId="3452"/>
    <cellStyle name="Normal 97 3 3 3 2" xfId="12607"/>
    <cellStyle name="Normal 97 3 3 3 2 2" xfId="28989"/>
    <cellStyle name="Normal 97 3 3 3 3" xfId="16248"/>
    <cellStyle name="Normal 97 3 3 3 3 2" xfId="32626"/>
    <cellStyle name="Normal 97 3 3 3 4" xfId="8968"/>
    <cellStyle name="Normal 97 3 3 3 4 2" xfId="25352"/>
    <cellStyle name="Normal 97 3 3 3 5" xfId="19899"/>
    <cellStyle name="Normal 97 3 3 4" xfId="7147"/>
    <cellStyle name="Normal 97 3 3 4 2" xfId="23531"/>
    <cellStyle name="Normal 97 3 3 5" xfId="10786"/>
    <cellStyle name="Normal 97 3 3 5 2" xfId="27168"/>
    <cellStyle name="Normal 97 3 3 6" xfId="14427"/>
    <cellStyle name="Normal 97 3 3 6 2" xfId="30805"/>
    <cellStyle name="Normal 97 3 3 7" xfId="5307"/>
    <cellStyle name="Normal 97 3 3 7 2" xfId="21716"/>
    <cellStyle name="Normal 97 3 3 8" xfId="18078"/>
    <cellStyle name="Normal 97 3 3 9" xfId="34445"/>
    <cellStyle name="Normal 97 3 4" xfId="1832"/>
    <cellStyle name="Normal 97 3 4 2" xfId="3655"/>
    <cellStyle name="Normal 97 3 4 2 2" xfId="12810"/>
    <cellStyle name="Normal 97 3 4 2 2 2" xfId="29192"/>
    <cellStyle name="Normal 97 3 4 2 3" xfId="16451"/>
    <cellStyle name="Normal 97 3 4 2 3 2" xfId="32829"/>
    <cellStyle name="Normal 97 3 4 2 4" xfId="9171"/>
    <cellStyle name="Normal 97 3 4 2 4 2" xfId="25555"/>
    <cellStyle name="Normal 97 3 4 2 5" xfId="20102"/>
    <cellStyle name="Normal 97 3 4 3" xfId="7350"/>
    <cellStyle name="Normal 97 3 4 3 2" xfId="23734"/>
    <cellStyle name="Normal 97 3 4 4" xfId="10989"/>
    <cellStyle name="Normal 97 3 4 4 2" xfId="27371"/>
    <cellStyle name="Normal 97 3 4 5" xfId="14630"/>
    <cellStyle name="Normal 97 3 4 5 2" xfId="31008"/>
    <cellStyle name="Normal 97 3 4 6" xfId="5510"/>
    <cellStyle name="Normal 97 3 4 6 2" xfId="21919"/>
    <cellStyle name="Normal 97 3 4 7" xfId="18281"/>
    <cellStyle name="Normal 97 3 4 8" xfId="34648"/>
    <cellStyle name="Normal 97 3 5" xfId="2841"/>
    <cellStyle name="Normal 97 3 5 2" xfId="11998"/>
    <cellStyle name="Normal 97 3 5 2 2" xfId="28380"/>
    <cellStyle name="Normal 97 3 5 3" xfId="15639"/>
    <cellStyle name="Normal 97 3 5 3 2" xfId="32017"/>
    <cellStyle name="Normal 97 3 5 4" xfId="8359"/>
    <cellStyle name="Normal 97 3 5 4 2" xfId="24743"/>
    <cellStyle name="Normal 97 3 5 5" xfId="19290"/>
    <cellStyle name="Normal 97 3 6" xfId="6442"/>
    <cellStyle name="Normal 97 3 6 2" xfId="22826"/>
    <cellStyle name="Normal 97 3 7" xfId="10081"/>
    <cellStyle name="Normal 97 3 7 2" xfId="26463"/>
    <cellStyle name="Normal 97 3 8" xfId="13722"/>
    <cellStyle name="Normal 97 3 8 2" xfId="30100"/>
    <cellStyle name="Normal 97 3 9" xfId="4602"/>
    <cellStyle name="Normal 97 3 9 2" xfId="21011"/>
    <cellStyle name="Normal 97 4" xfId="1308"/>
    <cellStyle name="Normal 97 4 2" xfId="2222"/>
    <cellStyle name="Normal 97 4 2 2" xfId="4045"/>
    <cellStyle name="Normal 97 4 2 2 2" xfId="13200"/>
    <cellStyle name="Normal 97 4 2 2 2 2" xfId="29582"/>
    <cellStyle name="Normal 97 4 2 2 3" xfId="16841"/>
    <cellStyle name="Normal 97 4 2 2 3 2" xfId="33219"/>
    <cellStyle name="Normal 97 4 2 2 4" xfId="9561"/>
    <cellStyle name="Normal 97 4 2 2 4 2" xfId="25945"/>
    <cellStyle name="Normal 97 4 2 2 5" xfId="20492"/>
    <cellStyle name="Normal 97 4 2 3" xfId="7740"/>
    <cellStyle name="Normal 97 4 2 3 2" xfId="24124"/>
    <cellStyle name="Normal 97 4 2 4" xfId="11379"/>
    <cellStyle name="Normal 97 4 2 4 2" xfId="27761"/>
    <cellStyle name="Normal 97 4 2 5" xfId="15020"/>
    <cellStyle name="Normal 97 4 2 5 2" xfId="31398"/>
    <cellStyle name="Normal 97 4 2 6" xfId="5900"/>
    <cellStyle name="Normal 97 4 2 6 2" xfId="22309"/>
    <cellStyle name="Normal 97 4 2 7" xfId="18671"/>
    <cellStyle name="Normal 97 4 2 8" xfId="35038"/>
    <cellStyle name="Normal 97 4 3" xfId="3137"/>
    <cellStyle name="Normal 97 4 3 2" xfId="12292"/>
    <cellStyle name="Normal 97 4 3 2 2" xfId="28674"/>
    <cellStyle name="Normal 97 4 3 3" xfId="15933"/>
    <cellStyle name="Normal 97 4 3 3 2" xfId="32311"/>
    <cellStyle name="Normal 97 4 3 4" xfId="8653"/>
    <cellStyle name="Normal 97 4 3 4 2" xfId="25037"/>
    <cellStyle name="Normal 97 4 3 5" xfId="19584"/>
    <cellStyle name="Normal 97 4 4" xfId="6832"/>
    <cellStyle name="Normal 97 4 4 2" xfId="23216"/>
    <cellStyle name="Normal 97 4 5" xfId="10471"/>
    <cellStyle name="Normal 97 4 5 2" xfId="26853"/>
    <cellStyle name="Normal 97 4 6" xfId="14112"/>
    <cellStyle name="Normal 97 4 6 2" xfId="30490"/>
    <cellStyle name="Normal 97 4 7" xfId="4992"/>
    <cellStyle name="Normal 97 4 7 2" xfId="21401"/>
    <cellStyle name="Normal 97 4 8" xfId="17763"/>
    <cellStyle name="Normal 97 4 9" xfId="34130"/>
    <cellStyle name="Normal 97 5" xfId="1620"/>
    <cellStyle name="Normal 97 5 2" xfId="2534"/>
    <cellStyle name="Normal 97 5 2 2" xfId="4357"/>
    <cellStyle name="Normal 97 5 2 2 2" xfId="13512"/>
    <cellStyle name="Normal 97 5 2 2 2 2" xfId="29894"/>
    <cellStyle name="Normal 97 5 2 2 3" xfId="17153"/>
    <cellStyle name="Normal 97 5 2 2 3 2" xfId="33531"/>
    <cellStyle name="Normal 97 5 2 2 4" xfId="9873"/>
    <cellStyle name="Normal 97 5 2 2 4 2" xfId="26257"/>
    <cellStyle name="Normal 97 5 2 2 5" xfId="20804"/>
    <cellStyle name="Normal 97 5 2 3" xfId="8052"/>
    <cellStyle name="Normal 97 5 2 3 2" xfId="24436"/>
    <cellStyle name="Normal 97 5 2 4" xfId="11691"/>
    <cellStyle name="Normal 97 5 2 4 2" xfId="28073"/>
    <cellStyle name="Normal 97 5 2 5" xfId="15332"/>
    <cellStyle name="Normal 97 5 2 5 2" xfId="31710"/>
    <cellStyle name="Normal 97 5 2 6" xfId="6212"/>
    <cellStyle name="Normal 97 5 2 6 2" xfId="22621"/>
    <cellStyle name="Normal 97 5 2 7" xfId="18983"/>
    <cellStyle name="Normal 97 5 2 8" xfId="35350"/>
    <cellStyle name="Normal 97 5 3" xfId="3449"/>
    <cellStyle name="Normal 97 5 3 2" xfId="12604"/>
    <cellStyle name="Normal 97 5 3 2 2" xfId="28986"/>
    <cellStyle name="Normal 97 5 3 3" xfId="16245"/>
    <cellStyle name="Normal 97 5 3 3 2" xfId="32623"/>
    <cellStyle name="Normal 97 5 3 4" xfId="8965"/>
    <cellStyle name="Normal 97 5 3 4 2" xfId="25349"/>
    <cellStyle name="Normal 97 5 3 5" xfId="19896"/>
    <cellStyle name="Normal 97 5 4" xfId="7144"/>
    <cellStyle name="Normal 97 5 4 2" xfId="23528"/>
    <cellStyle name="Normal 97 5 5" xfId="10783"/>
    <cellStyle name="Normal 97 5 5 2" xfId="27165"/>
    <cellStyle name="Normal 97 5 6" xfId="14424"/>
    <cellStyle name="Normal 97 5 6 2" xfId="30802"/>
    <cellStyle name="Normal 97 5 7" xfId="5304"/>
    <cellStyle name="Normal 97 5 7 2" xfId="21713"/>
    <cellStyle name="Normal 97 5 8" xfId="18075"/>
    <cellStyle name="Normal 97 5 9" xfId="34442"/>
    <cellStyle name="Normal 97 6" xfId="1685"/>
    <cellStyle name="Normal 97 6 2" xfId="3509"/>
    <cellStyle name="Normal 97 6 2 2" xfId="12664"/>
    <cellStyle name="Normal 97 6 2 2 2" xfId="29046"/>
    <cellStyle name="Normal 97 6 2 3" xfId="16305"/>
    <cellStyle name="Normal 97 6 2 3 2" xfId="32683"/>
    <cellStyle name="Normal 97 6 2 4" xfId="9025"/>
    <cellStyle name="Normal 97 6 2 4 2" xfId="25409"/>
    <cellStyle name="Normal 97 6 2 5" xfId="19956"/>
    <cellStyle name="Normal 97 6 3" xfId="7204"/>
    <cellStyle name="Normal 97 6 3 2" xfId="23588"/>
    <cellStyle name="Normal 97 6 4" xfId="10843"/>
    <cellStyle name="Normal 97 6 4 2" xfId="27225"/>
    <cellStyle name="Normal 97 6 5" xfId="14484"/>
    <cellStyle name="Normal 97 6 5 2" xfId="30862"/>
    <cellStyle name="Normal 97 6 6" xfId="5364"/>
    <cellStyle name="Normal 97 6 6 2" xfId="21773"/>
    <cellStyle name="Normal 97 6 7" xfId="18135"/>
    <cellStyle name="Normal 97 6 8" xfId="34502"/>
    <cellStyle name="Normal 97 7" xfId="2838"/>
    <cellStyle name="Normal 97 7 2" xfId="11995"/>
    <cellStyle name="Normal 97 7 2 2" xfId="28377"/>
    <cellStyle name="Normal 97 7 3" xfId="15636"/>
    <cellStyle name="Normal 97 7 3 2" xfId="32014"/>
    <cellStyle name="Normal 97 7 4" xfId="8356"/>
    <cellStyle name="Normal 97 7 4 2" xfId="24740"/>
    <cellStyle name="Normal 97 7 5" xfId="19287"/>
    <cellStyle name="Normal 97 8" xfId="6296"/>
    <cellStyle name="Normal 97 8 2" xfId="22680"/>
    <cellStyle name="Normal 97 9" xfId="9935"/>
    <cellStyle name="Normal 97 9 2" xfId="26317"/>
    <cellStyle name="Normal 98" xfId="595"/>
    <cellStyle name="Normal 98 10" xfId="13576"/>
    <cellStyle name="Normal 98 10 2" xfId="29955"/>
    <cellStyle name="Normal 98 11" xfId="4454"/>
    <cellStyle name="Normal 98 11 2" xfId="20866"/>
    <cellStyle name="Normal 98 12" xfId="17225"/>
    <cellStyle name="Normal 98 13" xfId="33837"/>
    <cellStyle name="Normal 98 2" xfId="838"/>
    <cellStyle name="Normal 98 2 10" xfId="4531"/>
    <cellStyle name="Normal 98 2 10 2" xfId="20940"/>
    <cellStyle name="Normal 98 2 11" xfId="17302"/>
    <cellStyle name="Normal 98 2 12" xfId="33838"/>
    <cellStyle name="Normal 98 2 2" xfId="991"/>
    <cellStyle name="Normal 98 2 2 10" xfId="17449"/>
    <cellStyle name="Normal 98 2 2 11" xfId="33839"/>
    <cellStyle name="Normal 98 2 2 2" xfId="1314"/>
    <cellStyle name="Normal 98 2 2 2 2" xfId="2228"/>
    <cellStyle name="Normal 98 2 2 2 2 2" xfId="4051"/>
    <cellStyle name="Normal 98 2 2 2 2 2 2" xfId="13206"/>
    <cellStyle name="Normal 98 2 2 2 2 2 2 2" xfId="29588"/>
    <cellStyle name="Normal 98 2 2 2 2 2 3" xfId="16847"/>
    <cellStyle name="Normal 98 2 2 2 2 2 3 2" xfId="33225"/>
    <cellStyle name="Normal 98 2 2 2 2 2 4" xfId="9567"/>
    <cellStyle name="Normal 98 2 2 2 2 2 4 2" xfId="25951"/>
    <cellStyle name="Normal 98 2 2 2 2 2 5" xfId="20498"/>
    <cellStyle name="Normal 98 2 2 2 2 3" xfId="7746"/>
    <cellStyle name="Normal 98 2 2 2 2 3 2" xfId="24130"/>
    <cellStyle name="Normal 98 2 2 2 2 4" xfId="11385"/>
    <cellStyle name="Normal 98 2 2 2 2 4 2" xfId="27767"/>
    <cellStyle name="Normal 98 2 2 2 2 5" xfId="15026"/>
    <cellStyle name="Normal 98 2 2 2 2 5 2" xfId="31404"/>
    <cellStyle name="Normal 98 2 2 2 2 6" xfId="5906"/>
    <cellStyle name="Normal 98 2 2 2 2 6 2" xfId="22315"/>
    <cellStyle name="Normal 98 2 2 2 2 7" xfId="18677"/>
    <cellStyle name="Normal 98 2 2 2 2 8" xfId="35044"/>
    <cellStyle name="Normal 98 2 2 2 3" xfId="3143"/>
    <cellStyle name="Normal 98 2 2 2 3 2" xfId="12298"/>
    <cellStyle name="Normal 98 2 2 2 3 2 2" xfId="28680"/>
    <cellStyle name="Normal 98 2 2 2 3 3" xfId="15939"/>
    <cellStyle name="Normal 98 2 2 2 3 3 2" xfId="32317"/>
    <cellStyle name="Normal 98 2 2 2 3 4" xfId="8659"/>
    <cellStyle name="Normal 98 2 2 2 3 4 2" xfId="25043"/>
    <cellStyle name="Normal 98 2 2 2 3 5" xfId="19590"/>
    <cellStyle name="Normal 98 2 2 2 4" xfId="6838"/>
    <cellStyle name="Normal 98 2 2 2 4 2" xfId="23222"/>
    <cellStyle name="Normal 98 2 2 2 5" xfId="10477"/>
    <cellStyle name="Normal 98 2 2 2 5 2" xfId="26859"/>
    <cellStyle name="Normal 98 2 2 2 6" xfId="14118"/>
    <cellStyle name="Normal 98 2 2 2 6 2" xfId="30496"/>
    <cellStyle name="Normal 98 2 2 2 7" xfId="4998"/>
    <cellStyle name="Normal 98 2 2 2 7 2" xfId="21407"/>
    <cellStyle name="Normal 98 2 2 2 8" xfId="17769"/>
    <cellStyle name="Normal 98 2 2 2 9" xfId="34136"/>
    <cellStyle name="Normal 98 2 2 3" xfId="1626"/>
    <cellStyle name="Normal 98 2 2 3 2" xfId="2540"/>
    <cellStyle name="Normal 98 2 2 3 2 2" xfId="4363"/>
    <cellStyle name="Normal 98 2 2 3 2 2 2" xfId="13518"/>
    <cellStyle name="Normal 98 2 2 3 2 2 2 2" xfId="29900"/>
    <cellStyle name="Normal 98 2 2 3 2 2 3" xfId="17159"/>
    <cellStyle name="Normal 98 2 2 3 2 2 3 2" xfId="33537"/>
    <cellStyle name="Normal 98 2 2 3 2 2 4" xfId="9879"/>
    <cellStyle name="Normal 98 2 2 3 2 2 4 2" xfId="26263"/>
    <cellStyle name="Normal 98 2 2 3 2 2 5" xfId="20810"/>
    <cellStyle name="Normal 98 2 2 3 2 3" xfId="8058"/>
    <cellStyle name="Normal 98 2 2 3 2 3 2" xfId="24442"/>
    <cellStyle name="Normal 98 2 2 3 2 4" xfId="11697"/>
    <cellStyle name="Normal 98 2 2 3 2 4 2" xfId="28079"/>
    <cellStyle name="Normal 98 2 2 3 2 5" xfId="15338"/>
    <cellStyle name="Normal 98 2 2 3 2 5 2" xfId="31716"/>
    <cellStyle name="Normal 98 2 2 3 2 6" xfId="6218"/>
    <cellStyle name="Normal 98 2 2 3 2 6 2" xfId="22627"/>
    <cellStyle name="Normal 98 2 2 3 2 7" xfId="18989"/>
    <cellStyle name="Normal 98 2 2 3 2 8" xfId="35356"/>
    <cellStyle name="Normal 98 2 2 3 3" xfId="3455"/>
    <cellStyle name="Normal 98 2 2 3 3 2" xfId="12610"/>
    <cellStyle name="Normal 98 2 2 3 3 2 2" xfId="28992"/>
    <cellStyle name="Normal 98 2 2 3 3 3" xfId="16251"/>
    <cellStyle name="Normal 98 2 2 3 3 3 2" xfId="32629"/>
    <cellStyle name="Normal 98 2 2 3 3 4" xfId="8971"/>
    <cellStyle name="Normal 98 2 2 3 3 4 2" xfId="25355"/>
    <cellStyle name="Normal 98 2 2 3 3 5" xfId="19902"/>
    <cellStyle name="Normal 98 2 2 3 4" xfId="7150"/>
    <cellStyle name="Normal 98 2 2 3 4 2" xfId="23534"/>
    <cellStyle name="Normal 98 2 2 3 5" xfId="10789"/>
    <cellStyle name="Normal 98 2 2 3 5 2" xfId="27171"/>
    <cellStyle name="Normal 98 2 2 3 6" xfId="14430"/>
    <cellStyle name="Normal 98 2 2 3 6 2" xfId="30808"/>
    <cellStyle name="Normal 98 2 2 3 7" xfId="5310"/>
    <cellStyle name="Normal 98 2 2 3 7 2" xfId="21719"/>
    <cellStyle name="Normal 98 2 2 3 8" xfId="18081"/>
    <cellStyle name="Normal 98 2 2 3 9" xfId="34448"/>
    <cellStyle name="Normal 98 2 2 4" xfId="1908"/>
    <cellStyle name="Normal 98 2 2 4 2" xfId="3731"/>
    <cellStyle name="Normal 98 2 2 4 2 2" xfId="12886"/>
    <cellStyle name="Normal 98 2 2 4 2 2 2" xfId="29268"/>
    <cellStyle name="Normal 98 2 2 4 2 3" xfId="16527"/>
    <cellStyle name="Normal 98 2 2 4 2 3 2" xfId="32905"/>
    <cellStyle name="Normal 98 2 2 4 2 4" xfId="9247"/>
    <cellStyle name="Normal 98 2 2 4 2 4 2" xfId="25631"/>
    <cellStyle name="Normal 98 2 2 4 2 5" xfId="20178"/>
    <cellStyle name="Normal 98 2 2 4 3" xfId="7426"/>
    <cellStyle name="Normal 98 2 2 4 3 2" xfId="23810"/>
    <cellStyle name="Normal 98 2 2 4 4" xfId="11065"/>
    <cellStyle name="Normal 98 2 2 4 4 2" xfId="27447"/>
    <cellStyle name="Normal 98 2 2 4 5" xfId="14706"/>
    <cellStyle name="Normal 98 2 2 4 5 2" xfId="31084"/>
    <cellStyle name="Normal 98 2 2 4 6" xfId="5586"/>
    <cellStyle name="Normal 98 2 2 4 6 2" xfId="21995"/>
    <cellStyle name="Normal 98 2 2 4 7" xfId="18357"/>
    <cellStyle name="Normal 98 2 2 4 8" xfId="34724"/>
    <cellStyle name="Normal 98 2 2 5" xfId="2844"/>
    <cellStyle name="Normal 98 2 2 5 2" xfId="12001"/>
    <cellStyle name="Normal 98 2 2 5 2 2" xfId="28383"/>
    <cellStyle name="Normal 98 2 2 5 3" xfId="15642"/>
    <cellStyle name="Normal 98 2 2 5 3 2" xfId="32020"/>
    <cellStyle name="Normal 98 2 2 5 4" xfId="8362"/>
    <cellStyle name="Normal 98 2 2 5 4 2" xfId="24746"/>
    <cellStyle name="Normal 98 2 2 5 5" xfId="19293"/>
    <cellStyle name="Normal 98 2 2 6" xfId="6518"/>
    <cellStyle name="Normal 98 2 2 6 2" xfId="22902"/>
    <cellStyle name="Normal 98 2 2 7" xfId="10157"/>
    <cellStyle name="Normal 98 2 2 7 2" xfId="26539"/>
    <cellStyle name="Normal 98 2 2 8" xfId="13798"/>
    <cellStyle name="Normal 98 2 2 8 2" xfId="30176"/>
    <cellStyle name="Normal 98 2 2 9" xfId="4678"/>
    <cellStyle name="Normal 98 2 2 9 2" xfId="21087"/>
    <cellStyle name="Normal 98 2 3" xfId="1313"/>
    <cellStyle name="Normal 98 2 3 2" xfId="2227"/>
    <cellStyle name="Normal 98 2 3 2 2" xfId="4050"/>
    <cellStyle name="Normal 98 2 3 2 2 2" xfId="13205"/>
    <cellStyle name="Normal 98 2 3 2 2 2 2" xfId="29587"/>
    <cellStyle name="Normal 98 2 3 2 2 3" xfId="16846"/>
    <cellStyle name="Normal 98 2 3 2 2 3 2" xfId="33224"/>
    <cellStyle name="Normal 98 2 3 2 2 4" xfId="9566"/>
    <cellStyle name="Normal 98 2 3 2 2 4 2" xfId="25950"/>
    <cellStyle name="Normal 98 2 3 2 2 5" xfId="20497"/>
    <cellStyle name="Normal 98 2 3 2 3" xfId="7745"/>
    <cellStyle name="Normal 98 2 3 2 3 2" xfId="24129"/>
    <cellStyle name="Normal 98 2 3 2 4" xfId="11384"/>
    <cellStyle name="Normal 98 2 3 2 4 2" xfId="27766"/>
    <cellStyle name="Normal 98 2 3 2 5" xfId="15025"/>
    <cellStyle name="Normal 98 2 3 2 5 2" xfId="31403"/>
    <cellStyle name="Normal 98 2 3 2 6" xfId="5905"/>
    <cellStyle name="Normal 98 2 3 2 6 2" xfId="22314"/>
    <cellStyle name="Normal 98 2 3 2 7" xfId="18676"/>
    <cellStyle name="Normal 98 2 3 2 8" xfId="35043"/>
    <cellStyle name="Normal 98 2 3 3" xfId="3142"/>
    <cellStyle name="Normal 98 2 3 3 2" xfId="12297"/>
    <cellStyle name="Normal 98 2 3 3 2 2" xfId="28679"/>
    <cellStyle name="Normal 98 2 3 3 3" xfId="15938"/>
    <cellStyle name="Normal 98 2 3 3 3 2" xfId="32316"/>
    <cellStyle name="Normal 98 2 3 3 4" xfId="8658"/>
    <cellStyle name="Normal 98 2 3 3 4 2" xfId="25042"/>
    <cellStyle name="Normal 98 2 3 3 5" xfId="19589"/>
    <cellStyle name="Normal 98 2 3 4" xfId="6837"/>
    <cellStyle name="Normal 98 2 3 4 2" xfId="23221"/>
    <cellStyle name="Normal 98 2 3 5" xfId="10476"/>
    <cellStyle name="Normal 98 2 3 5 2" xfId="26858"/>
    <cellStyle name="Normal 98 2 3 6" xfId="14117"/>
    <cellStyle name="Normal 98 2 3 6 2" xfId="30495"/>
    <cellStyle name="Normal 98 2 3 7" xfId="4997"/>
    <cellStyle name="Normal 98 2 3 7 2" xfId="21406"/>
    <cellStyle name="Normal 98 2 3 8" xfId="17768"/>
    <cellStyle name="Normal 98 2 3 9" xfId="34135"/>
    <cellStyle name="Normal 98 2 4" xfId="1625"/>
    <cellStyle name="Normal 98 2 4 2" xfId="2539"/>
    <cellStyle name="Normal 98 2 4 2 2" xfId="4362"/>
    <cellStyle name="Normal 98 2 4 2 2 2" xfId="13517"/>
    <cellStyle name="Normal 98 2 4 2 2 2 2" xfId="29899"/>
    <cellStyle name="Normal 98 2 4 2 2 3" xfId="17158"/>
    <cellStyle name="Normal 98 2 4 2 2 3 2" xfId="33536"/>
    <cellStyle name="Normal 98 2 4 2 2 4" xfId="9878"/>
    <cellStyle name="Normal 98 2 4 2 2 4 2" xfId="26262"/>
    <cellStyle name="Normal 98 2 4 2 2 5" xfId="20809"/>
    <cellStyle name="Normal 98 2 4 2 3" xfId="8057"/>
    <cellStyle name="Normal 98 2 4 2 3 2" xfId="24441"/>
    <cellStyle name="Normal 98 2 4 2 4" xfId="11696"/>
    <cellStyle name="Normal 98 2 4 2 4 2" xfId="28078"/>
    <cellStyle name="Normal 98 2 4 2 5" xfId="15337"/>
    <cellStyle name="Normal 98 2 4 2 5 2" xfId="31715"/>
    <cellStyle name="Normal 98 2 4 2 6" xfId="6217"/>
    <cellStyle name="Normal 98 2 4 2 6 2" xfId="22626"/>
    <cellStyle name="Normal 98 2 4 2 7" xfId="18988"/>
    <cellStyle name="Normal 98 2 4 2 8" xfId="35355"/>
    <cellStyle name="Normal 98 2 4 3" xfId="3454"/>
    <cellStyle name="Normal 98 2 4 3 2" xfId="12609"/>
    <cellStyle name="Normal 98 2 4 3 2 2" xfId="28991"/>
    <cellStyle name="Normal 98 2 4 3 3" xfId="16250"/>
    <cellStyle name="Normal 98 2 4 3 3 2" xfId="32628"/>
    <cellStyle name="Normal 98 2 4 3 4" xfId="8970"/>
    <cellStyle name="Normal 98 2 4 3 4 2" xfId="25354"/>
    <cellStyle name="Normal 98 2 4 3 5" xfId="19901"/>
    <cellStyle name="Normal 98 2 4 4" xfId="7149"/>
    <cellStyle name="Normal 98 2 4 4 2" xfId="23533"/>
    <cellStyle name="Normal 98 2 4 5" xfId="10788"/>
    <cellStyle name="Normal 98 2 4 5 2" xfId="27170"/>
    <cellStyle name="Normal 98 2 4 6" xfId="14429"/>
    <cellStyle name="Normal 98 2 4 6 2" xfId="30807"/>
    <cellStyle name="Normal 98 2 4 7" xfId="5309"/>
    <cellStyle name="Normal 98 2 4 7 2" xfId="21718"/>
    <cellStyle name="Normal 98 2 4 8" xfId="18080"/>
    <cellStyle name="Normal 98 2 4 9" xfId="34447"/>
    <cellStyle name="Normal 98 2 5" xfId="1761"/>
    <cellStyle name="Normal 98 2 5 2" xfId="3584"/>
    <cellStyle name="Normal 98 2 5 2 2" xfId="12739"/>
    <cellStyle name="Normal 98 2 5 2 2 2" xfId="29121"/>
    <cellStyle name="Normal 98 2 5 2 3" xfId="16380"/>
    <cellStyle name="Normal 98 2 5 2 3 2" xfId="32758"/>
    <cellStyle name="Normal 98 2 5 2 4" xfId="9100"/>
    <cellStyle name="Normal 98 2 5 2 4 2" xfId="25484"/>
    <cellStyle name="Normal 98 2 5 2 5" xfId="20031"/>
    <cellStyle name="Normal 98 2 5 3" xfId="7279"/>
    <cellStyle name="Normal 98 2 5 3 2" xfId="23663"/>
    <cellStyle name="Normal 98 2 5 4" xfId="10918"/>
    <cellStyle name="Normal 98 2 5 4 2" xfId="27300"/>
    <cellStyle name="Normal 98 2 5 5" xfId="14559"/>
    <cellStyle name="Normal 98 2 5 5 2" xfId="30937"/>
    <cellStyle name="Normal 98 2 5 6" xfId="5439"/>
    <cellStyle name="Normal 98 2 5 6 2" xfId="21848"/>
    <cellStyle name="Normal 98 2 5 7" xfId="18210"/>
    <cellStyle name="Normal 98 2 5 8" xfId="34577"/>
    <cellStyle name="Normal 98 2 6" xfId="2843"/>
    <cellStyle name="Normal 98 2 6 2" xfId="12000"/>
    <cellStyle name="Normal 98 2 6 2 2" xfId="28382"/>
    <cellStyle name="Normal 98 2 6 3" xfId="15641"/>
    <cellStyle name="Normal 98 2 6 3 2" xfId="32019"/>
    <cellStyle name="Normal 98 2 6 4" xfId="8361"/>
    <cellStyle name="Normal 98 2 6 4 2" xfId="24745"/>
    <cellStyle name="Normal 98 2 6 5" xfId="19292"/>
    <cellStyle name="Normal 98 2 7" xfId="6371"/>
    <cellStyle name="Normal 98 2 7 2" xfId="22755"/>
    <cellStyle name="Normal 98 2 8" xfId="10010"/>
    <cellStyle name="Normal 98 2 8 2" xfId="26392"/>
    <cellStyle name="Normal 98 2 9" xfId="13651"/>
    <cellStyle name="Normal 98 2 9 2" xfId="30029"/>
    <cellStyle name="Normal 98 3" xfId="915"/>
    <cellStyle name="Normal 98 3 10" xfId="17374"/>
    <cellStyle name="Normal 98 3 11" xfId="33840"/>
    <cellStyle name="Normal 98 3 2" xfId="1315"/>
    <cellStyle name="Normal 98 3 2 2" xfId="2229"/>
    <cellStyle name="Normal 98 3 2 2 2" xfId="4052"/>
    <cellStyle name="Normal 98 3 2 2 2 2" xfId="13207"/>
    <cellStyle name="Normal 98 3 2 2 2 2 2" xfId="29589"/>
    <cellStyle name="Normal 98 3 2 2 2 3" xfId="16848"/>
    <cellStyle name="Normal 98 3 2 2 2 3 2" xfId="33226"/>
    <cellStyle name="Normal 98 3 2 2 2 4" xfId="9568"/>
    <cellStyle name="Normal 98 3 2 2 2 4 2" xfId="25952"/>
    <cellStyle name="Normal 98 3 2 2 2 5" xfId="20499"/>
    <cellStyle name="Normal 98 3 2 2 3" xfId="7747"/>
    <cellStyle name="Normal 98 3 2 2 3 2" xfId="24131"/>
    <cellStyle name="Normal 98 3 2 2 4" xfId="11386"/>
    <cellStyle name="Normal 98 3 2 2 4 2" xfId="27768"/>
    <cellStyle name="Normal 98 3 2 2 5" xfId="15027"/>
    <cellStyle name="Normal 98 3 2 2 5 2" xfId="31405"/>
    <cellStyle name="Normal 98 3 2 2 6" xfId="5907"/>
    <cellStyle name="Normal 98 3 2 2 6 2" xfId="22316"/>
    <cellStyle name="Normal 98 3 2 2 7" xfId="18678"/>
    <cellStyle name="Normal 98 3 2 2 8" xfId="35045"/>
    <cellStyle name="Normal 98 3 2 3" xfId="3144"/>
    <cellStyle name="Normal 98 3 2 3 2" xfId="12299"/>
    <cellStyle name="Normal 98 3 2 3 2 2" xfId="28681"/>
    <cellStyle name="Normal 98 3 2 3 3" xfId="15940"/>
    <cellStyle name="Normal 98 3 2 3 3 2" xfId="32318"/>
    <cellStyle name="Normal 98 3 2 3 4" xfId="8660"/>
    <cellStyle name="Normal 98 3 2 3 4 2" xfId="25044"/>
    <cellStyle name="Normal 98 3 2 3 5" xfId="19591"/>
    <cellStyle name="Normal 98 3 2 4" xfId="6839"/>
    <cellStyle name="Normal 98 3 2 4 2" xfId="23223"/>
    <cellStyle name="Normal 98 3 2 5" xfId="10478"/>
    <cellStyle name="Normal 98 3 2 5 2" xfId="26860"/>
    <cellStyle name="Normal 98 3 2 6" xfId="14119"/>
    <cellStyle name="Normal 98 3 2 6 2" xfId="30497"/>
    <cellStyle name="Normal 98 3 2 7" xfId="4999"/>
    <cellStyle name="Normal 98 3 2 7 2" xfId="21408"/>
    <cellStyle name="Normal 98 3 2 8" xfId="17770"/>
    <cellStyle name="Normal 98 3 2 9" xfId="34137"/>
    <cellStyle name="Normal 98 3 3" xfId="1627"/>
    <cellStyle name="Normal 98 3 3 2" xfId="2541"/>
    <cellStyle name="Normal 98 3 3 2 2" xfId="4364"/>
    <cellStyle name="Normal 98 3 3 2 2 2" xfId="13519"/>
    <cellStyle name="Normal 98 3 3 2 2 2 2" xfId="29901"/>
    <cellStyle name="Normal 98 3 3 2 2 3" xfId="17160"/>
    <cellStyle name="Normal 98 3 3 2 2 3 2" xfId="33538"/>
    <cellStyle name="Normal 98 3 3 2 2 4" xfId="9880"/>
    <cellStyle name="Normal 98 3 3 2 2 4 2" xfId="26264"/>
    <cellStyle name="Normal 98 3 3 2 2 5" xfId="20811"/>
    <cellStyle name="Normal 98 3 3 2 3" xfId="8059"/>
    <cellStyle name="Normal 98 3 3 2 3 2" xfId="24443"/>
    <cellStyle name="Normal 98 3 3 2 4" xfId="11698"/>
    <cellStyle name="Normal 98 3 3 2 4 2" xfId="28080"/>
    <cellStyle name="Normal 98 3 3 2 5" xfId="15339"/>
    <cellStyle name="Normal 98 3 3 2 5 2" xfId="31717"/>
    <cellStyle name="Normal 98 3 3 2 6" xfId="6219"/>
    <cellStyle name="Normal 98 3 3 2 6 2" xfId="22628"/>
    <cellStyle name="Normal 98 3 3 2 7" xfId="18990"/>
    <cellStyle name="Normal 98 3 3 2 8" xfId="35357"/>
    <cellStyle name="Normal 98 3 3 3" xfId="3456"/>
    <cellStyle name="Normal 98 3 3 3 2" xfId="12611"/>
    <cellStyle name="Normal 98 3 3 3 2 2" xfId="28993"/>
    <cellStyle name="Normal 98 3 3 3 3" xfId="16252"/>
    <cellStyle name="Normal 98 3 3 3 3 2" xfId="32630"/>
    <cellStyle name="Normal 98 3 3 3 4" xfId="8972"/>
    <cellStyle name="Normal 98 3 3 3 4 2" xfId="25356"/>
    <cellStyle name="Normal 98 3 3 3 5" xfId="19903"/>
    <cellStyle name="Normal 98 3 3 4" xfId="7151"/>
    <cellStyle name="Normal 98 3 3 4 2" xfId="23535"/>
    <cellStyle name="Normal 98 3 3 5" xfId="10790"/>
    <cellStyle name="Normal 98 3 3 5 2" xfId="27172"/>
    <cellStyle name="Normal 98 3 3 6" xfId="14431"/>
    <cellStyle name="Normal 98 3 3 6 2" xfId="30809"/>
    <cellStyle name="Normal 98 3 3 7" xfId="5311"/>
    <cellStyle name="Normal 98 3 3 7 2" xfId="21720"/>
    <cellStyle name="Normal 98 3 3 8" xfId="18082"/>
    <cellStyle name="Normal 98 3 3 9" xfId="34449"/>
    <cellStyle name="Normal 98 3 4" xfId="1833"/>
    <cellStyle name="Normal 98 3 4 2" xfId="3656"/>
    <cellStyle name="Normal 98 3 4 2 2" xfId="12811"/>
    <cellStyle name="Normal 98 3 4 2 2 2" xfId="29193"/>
    <cellStyle name="Normal 98 3 4 2 3" xfId="16452"/>
    <cellStyle name="Normal 98 3 4 2 3 2" xfId="32830"/>
    <cellStyle name="Normal 98 3 4 2 4" xfId="9172"/>
    <cellStyle name="Normal 98 3 4 2 4 2" xfId="25556"/>
    <cellStyle name="Normal 98 3 4 2 5" xfId="20103"/>
    <cellStyle name="Normal 98 3 4 3" xfId="7351"/>
    <cellStyle name="Normal 98 3 4 3 2" xfId="23735"/>
    <cellStyle name="Normal 98 3 4 4" xfId="10990"/>
    <cellStyle name="Normal 98 3 4 4 2" xfId="27372"/>
    <cellStyle name="Normal 98 3 4 5" xfId="14631"/>
    <cellStyle name="Normal 98 3 4 5 2" xfId="31009"/>
    <cellStyle name="Normal 98 3 4 6" xfId="5511"/>
    <cellStyle name="Normal 98 3 4 6 2" xfId="21920"/>
    <cellStyle name="Normal 98 3 4 7" xfId="18282"/>
    <cellStyle name="Normal 98 3 4 8" xfId="34649"/>
    <cellStyle name="Normal 98 3 5" xfId="2845"/>
    <cellStyle name="Normal 98 3 5 2" xfId="12002"/>
    <cellStyle name="Normal 98 3 5 2 2" xfId="28384"/>
    <cellStyle name="Normal 98 3 5 3" xfId="15643"/>
    <cellStyle name="Normal 98 3 5 3 2" xfId="32021"/>
    <cellStyle name="Normal 98 3 5 4" xfId="8363"/>
    <cellStyle name="Normal 98 3 5 4 2" xfId="24747"/>
    <cellStyle name="Normal 98 3 5 5" xfId="19294"/>
    <cellStyle name="Normal 98 3 6" xfId="6443"/>
    <cellStyle name="Normal 98 3 6 2" xfId="22827"/>
    <cellStyle name="Normal 98 3 7" xfId="10082"/>
    <cellStyle name="Normal 98 3 7 2" xfId="26464"/>
    <cellStyle name="Normal 98 3 8" xfId="13723"/>
    <cellStyle name="Normal 98 3 8 2" xfId="30101"/>
    <cellStyle name="Normal 98 3 9" xfId="4603"/>
    <cellStyle name="Normal 98 3 9 2" xfId="21012"/>
    <cellStyle name="Normal 98 4" xfId="1312"/>
    <cellStyle name="Normal 98 4 2" xfId="2226"/>
    <cellStyle name="Normal 98 4 2 2" xfId="4049"/>
    <cellStyle name="Normal 98 4 2 2 2" xfId="13204"/>
    <cellStyle name="Normal 98 4 2 2 2 2" xfId="29586"/>
    <cellStyle name="Normal 98 4 2 2 3" xfId="16845"/>
    <cellStyle name="Normal 98 4 2 2 3 2" xfId="33223"/>
    <cellStyle name="Normal 98 4 2 2 4" xfId="9565"/>
    <cellStyle name="Normal 98 4 2 2 4 2" xfId="25949"/>
    <cellStyle name="Normal 98 4 2 2 5" xfId="20496"/>
    <cellStyle name="Normal 98 4 2 3" xfId="7744"/>
    <cellStyle name="Normal 98 4 2 3 2" xfId="24128"/>
    <cellStyle name="Normal 98 4 2 4" xfId="11383"/>
    <cellStyle name="Normal 98 4 2 4 2" xfId="27765"/>
    <cellStyle name="Normal 98 4 2 5" xfId="15024"/>
    <cellStyle name="Normal 98 4 2 5 2" xfId="31402"/>
    <cellStyle name="Normal 98 4 2 6" xfId="5904"/>
    <cellStyle name="Normal 98 4 2 6 2" xfId="22313"/>
    <cellStyle name="Normal 98 4 2 7" xfId="18675"/>
    <cellStyle name="Normal 98 4 2 8" xfId="35042"/>
    <cellStyle name="Normal 98 4 3" xfId="3141"/>
    <cellStyle name="Normal 98 4 3 2" xfId="12296"/>
    <cellStyle name="Normal 98 4 3 2 2" xfId="28678"/>
    <cellStyle name="Normal 98 4 3 3" xfId="15937"/>
    <cellStyle name="Normal 98 4 3 3 2" xfId="32315"/>
    <cellStyle name="Normal 98 4 3 4" xfId="8657"/>
    <cellStyle name="Normal 98 4 3 4 2" xfId="25041"/>
    <cellStyle name="Normal 98 4 3 5" xfId="19588"/>
    <cellStyle name="Normal 98 4 4" xfId="6836"/>
    <cellStyle name="Normal 98 4 4 2" xfId="23220"/>
    <cellStyle name="Normal 98 4 5" xfId="10475"/>
    <cellStyle name="Normal 98 4 5 2" xfId="26857"/>
    <cellStyle name="Normal 98 4 6" xfId="14116"/>
    <cellStyle name="Normal 98 4 6 2" xfId="30494"/>
    <cellStyle name="Normal 98 4 7" xfId="4996"/>
    <cellStyle name="Normal 98 4 7 2" xfId="21405"/>
    <cellStyle name="Normal 98 4 8" xfId="17767"/>
    <cellStyle name="Normal 98 4 9" xfId="34134"/>
    <cellStyle name="Normal 98 5" xfId="1624"/>
    <cellStyle name="Normal 98 5 2" xfId="2538"/>
    <cellStyle name="Normal 98 5 2 2" xfId="4361"/>
    <cellStyle name="Normal 98 5 2 2 2" xfId="13516"/>
    <cellStyle name="Normal 98 5 2 2 2 2" xfId="29898"/>
    <cellStyle name="Normal 98 5 2 2 3" xfId="17157"/>
    <cellStyle name="Normal 98 5 2 2 3 2" xfId="33535"/>
    <cellStyle name="Normal 98 5 2 2 4" xfId="9877"/>
    <cellStyle name="Normal 98 5 2 2 4 2" xfId="26261"/>
    <cellStyle name="Normal 98 5 2 2 5" xfId="20808"/>
    <cellStyle name="Normal 98 5 2 3" xfId="8056"/>
    <cellStyle name="Normal 98 5 2 3 2" xfId="24440"/>
    <cellStyle name="Normal 98 5 2 4" xfId="11695"/>
    <cellStyle name="Normal 98 5 2 4 2" xfId="28077"/>
    <cellStyle name="Normal 98 5 2 5" xfId="15336"/>
    <cellStyle name="Normal 98 5 2 5 2" xfId="31714"/>
    <cellStyle name="Normal 98 5 2 6" xfId="6216"/>
    <cellStyle name="Normal 98 5 2 6 2" xfId="22625"/>
    <cellStyle name="Normal 98 5 2 7" xfId="18987"/>
    <cellStyle name="Normal 98 5 2 8" xfId="35354"/>
    <cellStyle name="Normal 98 5 3" xfId="3453"/>
    <cellStyle name="Normal 98 5 3 2" xfId="12608"/>
    <cellStyle name="Normal 98 5 3 2 2" xfId="28990"/>
    <cellStyle name="Normal 98 5 3 3" xfId="16249"/>
    <cellStyle name="Normal 98 5 3 3 2" xfId="32627"/>
    <cellStyle name="Normal 98 5 3 4" xfId="8969"/>
    <cellStyle name="Normal 98 5 3 4 2" xfId="25353"/>
    <cellStyle name="Normal 98 5 3 5" xfId="19900"/>
    <cellStyle name="Normal 98 5 4" xfId="7148"/>
    <cellStyle name="Normal 98 5 4 2" xfId="23532"/>
    <cellStyle name="Normal 98 5 5" xfId="10787"/>
    <cellStyle name="Normal 98 5 5 2" xfId="27169"/>
    <cellStyle name="Normal 98 5 6" xfId="14428"/>
    <cellStyle name="Normal 98 5 6 2" xfId="30806"/>
    <cellStyle name="Normal 98 5 7" xfId="5308"/>
    <cellStyle name="Normal 98 5 7 2" xfId="21717"/>
    <cellStyle name="Normal 98 5 8" xfId="18079"/>
    <cellStyle name="Normal 98 5 9" xfId="34446"/>
    <cellStyle name="Normal 98 6" xfId="1686"/>
    <cellStyle name="Normal 98 6 2" xfId="3510"/>
    <cellStyle name="Normal 98 6 2 2" xfId="12665"/>
    <cellStyle name="Normal 98 6 2 2 2" xfId="29047"/>
    <cellStyle name="Normal 98 6 2 3" xfId="16306"/>
    <cellStyle name="Normal 98 6 2 3 2" xfId="32684"/>
    <cellStyle name="Normal 98 6 2 4" xfId="9026"/>
    <cellStyle name="Normal 98 6 2 4 2" xfId="25410"/>
    <cellStyle name="Normal 98 6 2 5" xfId="19957"/>
    <cellStyle name="Normal 98 6 3" xfId="7205"/>
    <cellStyle name="Normal 98 6 3 2" xfId="23589"/>
    <cellStyle name="Normal 98 6 4" xfId="10844"/>
    <cellStyle name="Normal 98 6 4 2" xfId="27226"/>
    <cellStyle name="Normal 98 6 5" xfId="14485"/>
    <cellStyle name="Normal 98 6 5 2" xfId="30863"/>
    <cellStyle name="Normal 98 6 6" xfId="5365"/>
    <cellStyle name="Normal 98 6 6 2" xfId="21774"/>
    <cellStyle name="Normal 98 6 7" xfId="18136"/>
    <cellStyle name="Normal 98 6 8" xfId="34503"/>
    <cellStyle name="Normal 98 7" xfId="2842"/>
    <cellStyle name="Normal 98 7 2" xfId="11999"/>
    <cellStyle name="Normal 98 7 2 2" xfId="28381"/>
    <cellStyle name="Normal 98 7 3" xfId="15640"/>
    <cellStyle name="Normal 98 7 3 2" xfId="32018"/>
    <cellStyle name="Normal 98 7 4" xfId="8360"/>
    <cellStyle name="Normal 98 7 4 2" xfId="24744"/>
    <cellStyle name="Normal 98 7 5" xfId="19291"/>
    <cellStyle name="Normal 98 8" xfId="6297"/>
    <cellStyle name="Normal 98 8 2" xfId="22681"/>
    <cellStyle name="Normal 98 9" xfId="9936"/>
    <cellStyle name="Normal 98 9 2" xfId="26318"/>
    <cellStyle name="Normal 99" xfId="596"/>
    <cellStyle name="Normal 99 10" xfId="13577"/>
    <cellStyle name="Normal 99 10 2" xfId="29956"/>
    <cellStyle name="Normal 99 11" xfId="4455"/>
    <cellStyle name="Normal 99 11 2" xfId="20867"/>
    <cellStyle name="Normal 99 12" xfId="17226"/>
    <cellStyle name="Normal 99 13" xfId="33841"/>
    <cellStyle name="Normal 99 2" xfId="839"/>
    <cellStyle name="Normal 99 2 10" xfId="4532"/>
    <cellStyle name="Normal 99 2 10 2" xfId="20941"/>
    <cellStyle name="Normal 99 2 11" xfId="17303"/>
    <cellStyle name="Normal 99 2 12" xfId="33842"/>
    <cellStyle name="Normal 99 2 2" xfId="992"/>
    <cellStyle name="Normal 99 2 2 10" xfId="17450"/>
    <cellStyle name="Normal 99 2 2 11" xfId="33843"/>
    <cellStyle name="Normal 99 2 2 2" xfId="1318"/>
    <cellStyle name="Normal 99 2 2 2 2" xfId="2232"/>
    <cellStyle name="Normal 99 2 2 2 2 2" xfId="4055"/>
    <cellStyle name="Normal 99 2 2 2 2 2 2" xfId="13210"/>
    <cellStyle name="Normal 99 2 2 2 2 2 2 2" xfId="29592"/>
    <cellStyle name="Normal 99 2 2 2 2 2 3" xfId="16851"/>
    <cellStyle name="Normal 99 2 2 2 2 2 3 2" xfId="33229"/>
    <cellStyle name="Normal 99 2 2 2 2 2 4" xfId="9571"/>
    <cellStyle name="Normal 99 2 2 2 2 2 4 2" xfId="25955"/>
    <cellStyle name="Normal 99 2 2 2 2 2 5" xfId="20502"/>
    <cellStyle name="Normal 99 2 2 2 2 3" xfId="7750"/>
    <cellStyle name="Normal 99 2 2 2 2 3 2" xfId="24134"/>
    <cellStyle name="Normal 99 2 2 2 2 4" xfId="11389"/>
    <cellStyle name="Normal 99 2 2 2 2 4 2" xfId="27771"/>
    <cellStyle name="Normal 99 2 2 2 2 5" xfId="15030"/>
    <cellStyle name="Normal 99 2 2 2 2 5 2" xfId="31408"/>
    <cellStyle name="Normal 99 2 2 2 2 6" xfId="5910"/>
    <cellStyle name="Normal 99 2 2 2 2 6 2" xfId="22319"/>
    <cellStyle name="Normal 99 2 2 2 2 7" xfId="18681"/>
    <cellStyle name="Normal 99 2 2 2 2 8" xfId="35048"/>
    <cellStyle name="Normal 99 2 2 2 3" xfId="3147"/>
    <cellStyle name="Normal 99 2 2 2 3 2" xfId="12302"/>
    <cellStyle name="Normal 99 2 2 2 3 2 2" xfId="28684"/>
    <cellStyle name="Normal 99 2 2 2 3 3" xfId="15943"/>
    <cellStyle name="Normal 99 2 2 2 3 3 2" xfId="32321"/>
    <cellStyle name="Normal 99 2 2 2 3 4" xfId="8663"/>
    <cellStyle name="Normal 99 2 2 2 3 4 2" xfId="25047"/>
    <cellStyle name="Normal 99 2 2 2 3 5" xfId="19594"/>
    <cellStyle name="Normal 99 2 2 2 4" xfId="6842"/>
    <cellStyle name="Normal 99 2 2 2 4 2" xfId="23226"/>
    <cellStyle name="Normal 99 2 2 2 5" xfId="10481"/>
    <cellStyle name="Normal 99 2 2 2 5 2" xfId="26863"/>
    <cellStyle name="Normal 99 2 2 2 6" xfId="14122"/>
    <cellStyle name="Normal 99 2 2 2 6 2" xfId="30500"/>
    <cellStyle name="Normal 99 2 2 2 7" xfId="5002"/>
    <cellStyle name="Normal 99 2 2 2 7 2" xfId="21411"/>
    <cellStyle name="Normal 99 2 2 2 8" xfId="17773"/>
    <cellStyle name="Normal 99 2 2 2 9" xfId="34140"/>
    <cellStyle name="Normal 99 2 2 3" xfId="1630"/>
    <cellStyle name="Normal 99 2 2 3 2" xfId="2544"/>
    <cellStyle name="Normal 99 2 2 3 2 2" xfId="4367"/>
    <cellStyle name="Normal 99 2 2 3 2 2 2" xfId="13522"/>
    <cellStyle name="Normal 99 2 2 3 2 2 2 2" xfId="29904"/>
    <cellStyle name="Normal 99 2 2 3 2 2 3" xfId="17163"/>
    <cellStyle name="Normal 99 2 2 3 2 2 3 2" xfId="33541"/>
    <cellStyle name="Normal 99 2 2 3 2 2 4" xfId="9883"/>
    <cellStyle name="Normal 99 2 2 3 2 2 4 2" xfId="26267"/>
    <cellStyle name="Normal 99 2 2 3 2 2 5" xfId="20814"/>
    <cellStyle name="Normal 99 2 2 3 2 3" xfId="8062"/>
    <cellStyle name="Normal 99 2 2 3 2 3 2" xfId="24446"/>
    <cellStyle name="Normal 99 2 2 3 2 4" xfId="11701"/>
    <cellStyle name="Normal 99 2 2 3 2 4 2" xfId="28083"/>
    <cellStyle name="Normal 99 2 2 3 2 5" xfId="15342"/>
    <cellStyle name="Normal 99 2 2 3 2 5 2" xfId="31720"/>
    <cellStyle name="Normal 99 2 2 3 2 6" xfId="6222"/>
    <cellStyle name="Normal 99 2 2 3 2 6 2" xfId="22631"/>
    <cellStyle name="Normal 99 2 2 3 2 7" xfId="18993"/>
    <cellStyle name="Normal 99 2 2 3 2 8" xfId="35360"/>
    <cellStyle name="Normal 99 2 2 3 3" xfId="3459"/>
    <cellStyle name="Normal 99 2 2 3 3 2" xfId="12614"/>
    <cellStyle name="Normal 99 2 2 3 3 2 2" xfId="28996"/>
    <cellStyle name="Normal 99 2 2 3 3 3" xfId="16255"/>
    <cellStyle name="Normal 99 2 2 3 3 3 2" xfId="32633"/>
    <cellStyle name="Normal 99 2 2 3 3 4" xfId="8975"/>
    <cellStyle name="Normal 99 2 2 3 3 4 2" xfId="25359"/>
    <cellStyle name="Normal 99 2 2 3 3 5" xfId="19906"/>
    <cellStyle name="Normal 99 2 2 3 4" xfId="7154"/>
    <cellStyle name="Normal 99 2 2 3 4 2" xfId="23538"/>
    <cellStyle name="Normal 99 2 2 3 5" xfId="10793"/>
    <cellStyle name="Normal 99 2 2 3 5 2" xfId="27175"/>
    <cellStyle name="Normal 99 2 2 3 6" xfId="14434"/>
    <cellStyle name="Normal 99 2 2 3 6 2" xfId="30812"/>
    <cellStyle name="Normal 99 2 2 3 7" xfId="5314"/>
    <cellStyle name="Normal 99 2 2 3 7 2" xfId="21723"/>
    <cellStyle name="Normal 99 2 2 3 8" xfId="18085"/>
    <cellStyle name="Normal 99 2 2 3 9" xfId="34452"/>
    <cellStyle name="Normal 99 2 2 4" xfId="1909"/>
    <cellStyle name="Normal 99 2 2 4 2" xfId="3732"/>
    <cellStyle name="Normal 99 2 2 4 2 2" xfId="12887"/>
    <cellStyle name="Normal 99 2 2 4 2 2 2" xfId="29269"/>
    <cellStyle name="Normal 99 2 2 4 2 3" xfId="16528"/>
    <cellStyle name="Normal 99 2 2 4 2 3 2" xfId="32906"/>
    <cellStyle name="Normal 99 2 2 4 2 4" xfId="9248"/>
    <cellStyle name="Normal 99 2 2 4 2 4 2" xfId="25632"/>
    <cellStyle name="Normal 99 2 2 4 2 5" xfId="20179"/>
    <cellStyle name="Normal 99 2 2 4 3" xfId="7427"/>
    <cellStyle name="Normal 99 2 2 4 3 2" xfId="23811"/>
    <cellStyle name="Normal 99 2 2 4 4" xfId="11066"/>
    <cellStyle name="Normal 99 2 2 4 4 2" xfId="27448"/>
    <cellStyle name="Normal 99 2 2 4 5" xfId="14707"/>
    <cellStyle name="Normal 99 2 2 4 5 2" xfId="31085"/>
    <cellStyle name="Normal 99 2 2 4 6" xfId="5587"/>
    <cellStyle name="Normal 99 2 2 4 6 2" xfId="21996"/>
    <cellStyle name="Normal 99 2 2 4 7" xfId="18358"/>
    <cellStyle name="Normal 99 2 2 4 8" xfId="34725"/>
    <cellStyle name="Normal 99 2 2 5" xfId="2848"/>
    <cellStyle name="Normal 99 2 2 5 2" xfId="12005"/>
    <cellStyle name="Normal 99 2 2 5 2 2" xfId="28387"/>
    <cellStyle name="Normal 99 2 2 5 3" xfId="15646"/>
    <cellStyle name="Normal 99 2 2 5 3 2" xfId="32024"/>
    <cellStyle name="Normal 99 2 2 5 4" xfId="8366"/>
    <cellStyle name="Normal 99 2 2 5 4 2" xfId="24750"/>
    <cellStyle name="Normal 99 2 2 5 5" xfId="19297"/>
    <cellStyle name="Normal 99 2 2 6" xfId="6519"/>
    <cellStyle name="Normal 99 2 2 6 2" xfId="22903"/>
    <cellStyle name="Normal 99 2 2 7" xfId="10158"/>
    <cellStyle name="Normal 99 2 2 7 2" xfId="26540"/>
    <cellStyle name="Normal 99 2 2 8" xfId="13799"/>
    <cellStyle name="Normal 99 2 2 8 2" xfId="30177"/>
    <cellStyle name="Normal 99 2 2 9" xfId="4679"/>
    <cellStyle name="Normal 99 2 2 9 2" xfId="21088"/>
    <cellStyle name="Normal 99 2 3" xfId="1317"/>
    <cellStyle name="Normal 99 2 3 2" xfId="2231"/>
    <cellStyle name="Normal 99 2 3 2 2" xfId="4054"/>
    <cellStyle name="Normal 99 2 3 2 2 2" xfId="13209"/>
    <cellStyle name="Normal 99 2 3 2 2 2 2" xfId="29591"/>
    <cellStyle name="Normal 99 2 3 2 2 3" xfId="16850"/>
    <cellStyle name="Normal 99 2 3 2 2 3 2" xfId="33228"/>
    <cellStyle name="Normal 99 2 3 2 2 4" xfId="9570"/>
    <cellStyle name="Normal 99 2 3 2 2 4 2" xfId="25954"/>
    <cellStyle name="Normal 99 2 3 2 2 5" xfId="20501"/>
    <cellStyle name="Normal 99 2 3 2 3" xfId="7749"/>
    <cellStyle name="Normal 99 2 3 2 3 2" xfId="24133"/>
    <cellStyle name="Normal 99 2 3 2 4" xfId="11388"/>
    <cellStyle name="Normal 99 2 3 2 4 2" xfId="27770"/>
    <cellStyle name="Normal 99 2 3 2 5" xfId="15029"/>
    <cellStyle name="Normal 99 2 3 2 5 2" xfId="31407"/>
    <cellStyle name="Normal 99 2 3 2 6" xfId="5909"/>
    <cellStyle name="Normal 99 2 3 2 6 2" xfId="22318"/>
    <cellStyle name="Normal 99 2 3 2 7" xfId="18680"/>
    <cellStyle name="Normal 99 2 3 2 8" xfId="35047"/>
    <cellStyle name="Normal 99 2 3 3" xfId="3146"/>
    <cellStyle name="Normal 99 2 3 3 2" xfId="12301"/>
    <cellStyle name="Normal 99 2 3 3 2 2" xfId="28683"/>
    <cellStyle name="Normal 99 2 3 3 3" xfId="15942"/>
    <cellStyle name="Normal 99 2 3 3 3 2" xfId="32320"/>
    <cellStyle name="Normal 99 2 3 3 4" xfId="8662"/>
    <cellStyle name="Normal 99 2 3 3 4 2" xfId="25046"/>
    <cellStyle name="Normal 99 2 3 3 5" xfId="19593"/>
    <cellStyle name="Normal 99 2 3 4" xfId="6841"/>
    <cellStyle name="Normal 99 2 3 4 2" xfId="23225"/>
    <cellStyle name="Normal 99 2 3 5" xfId="10480"/>
    <cellStyle name="Normal 99 2 3 5 2" xfId="26862"/>
    <cellStyle name="Normal 99 2 3 6" xfId="14121"/>
    <cellStyle name="Normal 99 2 3 6 2" xfId="30499"/>
    <cellStyle name="Normal 99 2 3 7" xfId="5001"/>
    <cellStyle name="Normal 99 2 3 7 2" xfId="21410"/>
    <cellStyle name="Normal 99 2 3 8" xfId="17772"/>
    <cellStyle name="Normal 99 2 3 9" xfId="34139"/>
    <cellStyle name="Normal 99 2 4" xfId="1629"/>
    <cellStyle name="Normal 99 2 4 2" xfId="2543"/>
    <cellStyle name="Normal 99 2 4 2 2" xfId="4366"/>
    <cellStyle name="Normal 99 2 4 2 2 2" xfId="13521"/>
    <cellStyle name="Normal 99 2 4 2 2 2 2" xfId="29903"/>
    <cellStyle name="Normal 99 2 4 2 2 3" xfId="17162"/>
    <cellStyle name="Normal 99 2 4 2 2 3 2" xfId="33540"/>
    <cellStyle name="Normal 99 2 4 2 2 4" xfId="9882"/>
    <cellStyle name="Normal 99 2 4 2 2 4 2" xfId="26266"/>
    <cellStyle name="Normal 99 2 4 2 2 5" xfId="20813"/>
    <cellStyle name="Normal 99 2 4 2 3" xfId="8061"/>
    <cellStyle name="Normal 99 2 4 2 3 2" xfId="24445"/>
    <cellStyle name="Normal 99 2 4 2 4" xfId="11700"/>
    <cellStyle name="Normal 99 2 4 2 4 2" xfId="28082"/>
    <cellStyle name="Normal 99 2 4 2 5" xfId="15341"/>
    <cellStyle name="Normal 99 2 4 2 5 2" xfId="31719"/>
    <cellStyle name="Normal 99 2 4 2 6" xfId="6221"/>
    <cellStyle name="Normal 99 2 4 2 6 2" xfId="22630"/>
    <cellStyle name="Normal 99 2 4 2 7" xfId="18992"/>
    <cellStyle name="Normal 99 2 4 2 8" xfId="35359"/>
    <cellStyle name="Normal 99 2 4 3" xfId="3458"/>
    <cellStyle name="Normal 99 2 4 3 2" xfId="12613"/>
    <cellStyle name="Normal 99 2 4 3 2 2" xfId="28995"/>
    <cellStyle name="Normal 99 2 4 3 3" xfId="16254"/>
    <cellStyle name="Normal 99 2 4 3 3 2" xfId="32632"/>
    <cellStyle name="Normal 99 2 4 3 4" xfId="8974"/>
    <cellStyle name="Normal 99 2 4 3 4 2" xfId="25358"/>
    <cellStyle name="Normal 99 2 4 3 5" xfId="19905"/>
    <cellStyle name="Normal 99 2 4 4" xfId="7153"/>
    <cellStyle name="Normal 99 2 4 4 2" xfId="23537"/>
    <cellStyle name="Normal 99 2 4 5" xfId="10792"/>
    <cellStyle name="Normal 99 2 4 5 2" xfId="27174"/>
    <cellStyle name="Normal 99 2 4 6" xfId="14433"/>
    <cellStyle name="Normal 99 2 4 6 2" xfId="30811"/>
    <cellStyle name="Normal 99 2 4 7" xfId="5313"/>
    <cellStyle name="Normal 99 2 4 7 2" xfId="21722"/>
    <cellStyle name="Normal 99 2 4 8" xfId="18084"/>
    <cellStyle name="Normal 99 2 4 9" xfId="34451"/>
    <cellStyle name="Normal 99 2 5" xfId="1762"/>
    <cellStyle name="Normal 99 2 5 2" xfId="3585"/>
    <cellStyle name="Normal 99 2 5 2 2" xfId="12740"/>
    <cellStyle name="Normal 99 2 5 2 2 2" xfId="29122"/>
    <cellStyle name="Normal 99 2 5 2 3" xfId="16381"/>
    <cellStyle name="Normal 99 2 5 2 3 2" xfId="32759"/>
    <cellStyle name="Normal 99 2 5 2 4" xfId="9101"/>
    <cellStyle name="Normal 99 2 5 2 4 2" xfId="25485"/>
    <cellStyle name="Normal 99 2 5 2 5" xfId="20032"/>
    <cellStyle name="Normal 99 2 5 3" xfId="7280"/>
    <cellStyle name="Normal 99 2 5 3 2" xfId="23664"/>
    <cellStyle name="Normal 99 2 5 4" xfId="10919"/>
    <cellStyle name="Normal 99 2 5 4 2" xfId="27301"/>
    <cellStyle name="Normal 99 2 5 5" xfId="14560"/>
    <cellStyle name="Normal 99 2 5 5 2" xfId="30938"/>
    <cellStyle name="Normal 99 2 5 6" xfId="5440"/>
    <cellStyle name="Normal 99 2 5 6 2" xfId="21849"/>
    <cellStyle name="Normal 99 2 5 7" xfId="18211"/>
    <cellStyle name="Normal 99 2 5 8" xfId="34578"/>
    <cellStyle name="Normal 99 2 6" xfId="2847"/>
    <cellStyle name="Normal 99 2 6 2" xfId="12004"/>
    <cellStyle name="Normal 99 2 6 2 2" xfId="28386"/>
    <cellStyle name="Normal 99 2 6 3" xfId="15645"/>
    <cellStyle name="Normal 99 2 6 3 2" xfId="32023"/>
    <cellStyle name="Normal 99 2 6 4" xfId="8365"/>
    <cellStyle name="Normal 99 2 6 4 2" xfId="24749"/>
    <cellStyle name="Normal 99 2 6 5" xfId="19296"/>
    <cellStyle name="Normal 99 2 7" xfId="6372"/>
    <cellStyle name="Normal 99 2 7 2" xfId="22756"/>
    <cellStyle name="Normal 99 2 8" xfId="10011"/>
    <cellStyle name="Normal 99 2 8 2" xfId="26393"/>
    <cellStyle name="Normal 99 2 9" xfId="13652"/>
    <cellStyle name="Normal 99 2 9 2" xfId="30030"/>
    <cellStyle name="Normal 99 3" xfId="916"/>
    <cellStyle name="Normal 99 3 10" xfId="17375"/>
    <cellStyle name="Normal 99 3 11" xfId="33844"/>
    <cellStyle name="Normal 99 3 2" xfId="1319"/>
    <cellStyle name="Normal 99 3 2 2" xfId="2233"/>
    <cellStyle name="Normal 99 3 2 2 2" xfId="4056"/>
    <cellStyle name="Normal 99 3 2 2 2 2" xfId="13211"/>
    <cellStyle name="Normal 99 3 2 2 2 2 2" xfId="29593"/>
    <cellStyle name="Normal 99 3 2 2 2 3" xfId="16852"/>
    <cellStyle name="Normal 99 3 2 2 2 3 2" xfId="33230"/>
    <cellStyle name="Normal 99 3 2 2 2 4" xfId="9572"/>
    <cellStyle name="Normal 99 3 2 2 2 4 2" xfId="25956"/>
    <cellStyle name="Normal 99 3 2 2 2 5" xfId="20503"/>
    <cellStyle name="Normal 99 3 2 2 3" xfId="7751"/>
    <cellStyle name="Normal 99 3 2 2 3 2" xfId="24135"/>
    <cellStyle name="Normal 99 3 2 2 4" xfId="11390"/>
    <cellStyle name="Normal 99 3 2 2 4 2" xfId="27772"/>
    <cellStyle name="Normal 99 3 2 2 5" xfId="15031"/>
    <cellStyle name="Normal 99 3 2 2 5 2" xfId="31409"/>
    <cellStyle name="Normal 99 3 2 2 6" xfId="5911"/>
    <cellStyle name="Normal 99 3 2 2 6 2" xfId="22320"/>
    <cellStyle name="Normal 99 3 2 2 7" xfId="18682"/>
    <cellStyle name="Normal 99 3 2 2 8" xfId="35049"/>
    <cellStyle name="Normal 99 3 2 3" xfId="3148"/>
    <cellStyle name="Normal 99 3 2 3 2" xfId="12303"/>
    <cellStyle name="Normal 99 3 2 3 2 2" xfId="28685"/>
    <cellStyle name="Normal 99 3 2 3 3" xfId="15944"/>
    <cellStyle name="Normal 99 3 2 3 3 2" xfId="32322"/>
    <cellStyle name="Normal 99 3 2 3 4" xfId="8664"/>
    <cellStyle name="Normal 99 3 2 3 4 2" xfId="25048"/>
    <cellStyle name="Normal 99 3 2 3 5" xfId="19595"/>
    <cellStyle name="Normal 99 3 2 4" xfId="6843"/>
    <cellStyle name="Normal 99 3 2 4 2" xfId="23227"/>
    <cellStyle name="Normal 99 3 2 5" xfId="10482"/>
    <cellStyle name="Normal 99 3 2 5 2" xfId="26864"/>
    <cellStyle name="Normal 99 3 2 6" xfId="14123"/>
    <cellStyle name="Normal 99 3 2 6 2" xfId="30501"/>
    <cellStyle name="Normal 99 3 2 7" xfId="5003"/>
    <cellStyle name="Normal 99 3 2 7 2" xfId="21412"/>
    <cellStyle name="Normal 99 3 2 8" xfId="17774"/>
    <cellStyle name="Normal 99 3 2 9" xfId="34141"/>
    <cellStyle name="Normal 99 3 3" xfId="1631"/>
    <cellStyle name="Normal 99 3 3 2" xfId="2545"/>
    <cellStyle name="Normal 99 3 3 2 2" xfId="4368"/>
    <cellStyle name="Normal 99 3 3 2 2 2" xfId="13523"/>
    <cellStyle name="Normal 99 3 3 2 2 2 2" xfId="29905"/>
    <cellStyle name="Normal 99 3 3 2 2 3" xfId="17164"/>
    <cellStyle name="Normal 99 3 3 2 2 3 2" xfId="33542"/>
    <cellStyle name="Normal 99 3 3 2 2 4" xfId="9884"/>
    <cellStyle name="Normal 99 3 3 2 2 4 2" xfId="26268"/>
    <cellStyle name="Normal 99 3 3 2 2 5" xfId="20815"/>
    <cellStyle name="Normal 99 3 3 2 3" xfId="8063"/>
    <cellStyle name="Normal 99 3 3 2 3 2" xfId="24447"/>
    <cellStyle name="Normal 99 3 3 2 4" xfId="11702"/>
    <cellStyle name="Normal 99 3 3 2 4 2" xfId="28084"/>
    <cellStyle name="Normal 99 3 3 2 5" xfId="15343"/>
    <cellStyle name="Normal 99 3 3 2 5 2" xfId="31721"/>
    <cellStyle name="Normal 99 3 3 2 6" xfId="6223"/>
    <cellStyle name="Normal 99 3 3 2 6 2" xfId="22632"/>
    <cellStyle name="Normal 99 3 3 2 7" xfId="18994"/>
    <cellStyle name="Normal 99 3 3 2 8" xfId="35361"/>
    <cellStyle name="Normal 99 3 3 3" xfId="3460"/>
    <cellStyle name="Normal 99 3 3 3 2" xfId="12615"/>
    <cellStyle name="Normal 99 3 3 3 2 2" xfId="28997"/>
    <cellStyle name="Normal 99 3 3 3 3" xfId="16256"/>
    <cellStyle name="Normal 99 3 3 3 3 2" xfId="32634"/>
    <cellStyle name="Normal 99 3 3 3 4" xfId="8976"/>
    <cellStyle name="Normal 99 3 3 3 4 2" xfId="25360"/>
    <cellStyle name="Normal 99 3 3 3 5" xfId="19907"/>
    <cellStyle name="Normal 99 3 3 4" xfId="7155"/>
    <cellStyle name="Normal 99 3 3 4 2" xfId="23539"/>
    <cellStyle name="Normal 99 3 3 5" xfId="10794"/>
    <cellStyle name="Normal 99 3 3 5 2" xfId="27176"/>
    <cellStyle name="Normal 99 3 3 6" xfId="14435"/>
    <cellStyle name="Normal 99 3 3 6 2" xfId="30813"/>
    <cellStyle name="Normal 99 3 3 7" xfId="5315"/>
    <cellStyle name="Normal 99 3 3 7 2" xfId="21724"/>
    <cellStyle name="Normal 99 3 3 8" xfId="18086"/>
    <cellStyle name="Normal 99 3 3 9" xfId="34453"/>
    <cellStyle name="Normal 99 3 4" xfId="1834"/>
    <cellStyle name="Normal 99 3 4 2" xfId="3657"/>
    <cellStyle name="Normal 99 3 4 2 2" xfId="12812"/>
    <cellStyle name="Normal 99 3 4 2 2 2" xfId="29194"/>
    <cellStyle name="Normal 99 3 4 2 3" xfId="16453"/>
    <cellStyle name="Normal 99 3 4 2 3 2" xfId="32831"/>
    <cellStyle name="Normal 99 3 4 2 4" xfId="9173"/>
    <cellStyle name="Normal 99 3 4 2 4 2" xfId="25557"/>
    <cellStyle name="Normal 99 3 4 2 5" xfId="20104"/>
    <cellStyle name="Normal 99 3 4 3" xfId="7352"/>
    <cellStyle name="Normal 99 3 4 3 2" xfId="23736"/>
    <cellStyle name="Normal 99 3 4 4" xfId="10991"/>
    <cellStyle name="Normal 99 3 4 4 2" xfId="27373"/>
    <cellStyle name="Normal 99 3 4 5" xfId="14632"/>
    <cellStyle name="Normal 99 3 4 5 2" xfId="31010"/>
    <cellStyle name="Normal 99 3 4 6" xfId="5512"/>
    <cellStyle name="Normal 99 3 4 6 2" xfId="21921"/>
    <cellStyle name="Normal 99 3 4 7" xfId="18283"/>
    <cellStyle name="Normal 99 3 4 8" xfId="34650"/>
    <cellStyle name="Normal 99 3 5" xfId="2849"/>
    <cellStyle name="Normal 99 3 5 2" xfId="12006"/>
    <cellStyle name="Normal 99 3 5 2 2" xfId="28388"/>
    <cellStyle name="Normal 99 3 5 3" xfId="15647"/>
    <cellStyle name="Normal 99 3 5 3 2" xfId="32025"/>
    <cellStyle name="Normal 99 3 5 4" xfId="8367"/>
    <cellStyle name="Normal 99 3 5 4 2" xfId="24751"/>
    <cellStyle name="Normal 99 3 5 5" xfId="19298"/>
    <cellStyle name="Normal 99 3 6" xfId="6444"/>
    <cellStyle name="Normal 99 3 6 2" xfId="22828"/>
    <cellStyle name="Normal 99 3 7" xfId="10083"/>
    <cellStyle name="Normal 99 3 7 2" xfId="26465"/>
    <cellStyle name="Normal 99 3 8" xfId="13724"/>
    <cellStyle name="Normal 99 3 8 2" xfId="30102"/>
    <cellStyle name="Normal 99 3 9" xfId="4604"/>
    <cellStyle name="Normal 99 3 9 2" xfId="21013"/>
    <cellStyle name="Normal 99 4" xfId="1316"/>
    <cellStyle name="Normal 99 4 2" xfId="2230"/>
    <cellStyle name="Normal 99 4 2 2" xfId="4053"/>
    <cellStyle name="Normal 99 4 2 2 2" xfId="13208"/>
    <cellStyle name="Normal 99 4 2 2 2 2" xfId="29590"/>
    <cellStyle name="Normal 99 4 2 2 3" xfId="16849"/>
    <cellStyle name="Normal 99 4 2 2 3 2" xfId="33227"/>
    <cellStyle name="Normal 99 4 2 2 4" xfId="9569"/>
    <cellStyle name="Normal 99 4 2 2 4 2" xfId="25953"/>
    <cellStyle name="Normal 99 4 2 2 5" xfId="20500"/>
    <cellStyle name="Normal 99 4 2 3" xfId="7748"/>
    <cellStyle name="Normal 99 4 2 3 2" xfId="24132"/>
    <cellStyle name="Normal 99 4 2 4" xfId="11387"/>
    <cellStyle name="Normal 99 4 2 4 2" xfId="27769"/>
    <cellStyle name="Normal 99 4 2 5" xfId="15028"/>
    <cellStyle name="Normal 99 4 2 5 2" xfId="31406"/>
    <cellStyle name="Normal 99 4 2 6" xfId="5908"/>
    <cellStyle name="Normal 99 4 2 6 2" xfId="22317"/>
    <cellStyle name="Normal 99 4 2 7" xfId="18679"/>
    <cellStyle name="Normal 99 4 2 8" xfId="35046"/>
    <cellStyle name="Normal 99 4 3" xfId="3145"/>
    <cellStyle name="Normal 99 4 3 2" xfId="12300"/>
    <cellStyle name="Normal 99 4 3 2 2" xfId="28682"/>
    <cellStyle name="Normal 99 4 3 3" xfId="15941"/>
    <cellStyle name="Normal 99 4 3 3 2" xfId="32319"/>
    <cellStyle name="Normal 99 4 3 4" xfId="8661"/>
    <cellStyle name="Normal 99 4 3 4 2" xfId="25045"/>
    <cellStyle name="Normal 99 4 3 5" xfId="19592"/>
    <cellStyle name="Normal 99 4 4" xfId="6840"/>
    <cellStyle name="Normal 99 4 4 2" xfId="23224"/>
    <cellStyle name="Normal 99 4 5" xfId="10479"/>
    <cellStyle name="Normal 99 4 5 2" xfId="26861"/>
    <cellStyle name="Normal 99 4 6" xfId="14120"/>
    <cellStyle name="Normal 99 4 6 2" xfId="30498"/>
    <cellStyle name="Normal 99 4 7" xfId="5000"/>
    <cellStyle name="Normal 99 4 7 2" xfId="21409"/>
    <cellStyle name="Normal 99 4 8" xfId="17771"/>
    <cellStyle name="Normal 99 4 9" xfId="34138"/>
    <cellStyle name="Normal 99 5" xfId="1628"/>
    <cellStyle name="Normal 99 5 2" xfId="2542"/>
    <cellStyle name="Normal 99 5 2 2" xfId="4365"/>
    <cellStyle name="Normal 99 5 2 2 2" xfId="13520"/>
    <cellStyle name="Normal 99 5 2 2 2 2" xfId="29902"/>
    <cellStyle name="Normal 99 5 2 2 3" xfId="17161"/>
    <cellStyle name="Normal 99 5 2 2 3 2" xfId="33539"/>
    <cellStyle name="Normal 99 5 2 2 4" xfId="9881"/>
    <cellStyle name="Normal 99 5 2 2 4 2" xfId="26265"/>
    <cellStyle name="Normal 99 5 2 2 5" xfId="20812"/>
    <cellStyle name="Normal 99 5 2 3" xfId="8060"/>
    <cellStyle name="Normal 99 5 2 3 2" xfId="24444"/>
    <cellStyle name="Normal 99 5 2 4" xfId="11699"/>
    <cellStyle name="Normal 99 5 2 4 2" xfId="28081"/>
    <cellStyle name="Normal 99 5 2 5" xfId="15340"/>
    <cellStyle name="Normal 99 5 2 5 2" xfId="31718"/>
    <cellStyle name="Normal 99 5 2 6" xfId="6220"/>
    <cellStyle name="Normal 99 5 2 6 2" xfId="22629"/>
    <cellStyle name="Normal 99 5 2 7" xfId="18991"/>
    <cellStyle name="Normal 99 5 2 8" xfId="35358"/>
    <cellStyle name="Normal 99 5 3" xfId="3457"/>
    <cellStyle name="Normal 99 5 3 2" xfId="12612"/>
    <cellStyle name="Normal 99 5 3 2 2" xfId="28994"/>
    <cellStyle name="Normal 99 5 3 3" xfId="16253"/>
    <cellStyle name="Normal 99 5 3 3 2" xfId="32631"/>
    <cellStyle name="Normal 99 5 3 4" xfId="8973"/>
    <cellStyle name="Normal 99 5 3 4 2" xfId="25357"/>
    <cellStyle name="Normal 99 5 3 5" xfId="19904"/>
    <cellStyle name="Normal 99 5 4" xfId="7152"/>
    <cellStyle name="Normal 99 5 4 2" xfId="23536"/>
    <cellStyle name="Normal 99 5 5" xfId="10791"/>
    <cellStyle name="Normal 99 5 5 2" xfId="27173"/>
    <cellStyle name="Normal 99 5 6" xfId="14432"/>
    <cellStyle name="Normal 99 5 6 2" xfId="30810"/>
    <cellStyle name="Normal 99 5 7" xfId="5312"/>
    <cellStyle name="Normal 99 5 7 2" xfId="21721"/>
    <cellStyle name="Normal 99 5 8" xfId="18083"/>
    <cellStyle name="Normal 99 5 9" xfId="34450"/>
    <cellStyle name="Normal 99 6" xfId="1687"/>
    <cellStyle name="Normal 99 6 2" xfId="3511"/>
    <cellStyle name="Normal 99 6 2 2" xfId="12666"/>
    <cellStyle name="Normal 99 6 2 2 2" xfId="29048"/>
    <cellStyle name="Normal 99 6 2 3" xfId="16307"/>
    <cellStyle name="Normal 99 6 2 3 2" xfId="32685"/>
    <cellStyle name="Normal 99 6 2 4" xfId="9027"/>
    <cellStyle name="Normal 99 6 2 4 2" xfId="25411"/>
    <cellStyle name="Normal 99 6 2 5" xfId="19958"/>
    <cellStyle name="Normal 99 6 3" xfId="7206"/>
    <cellStyle name="Normal 99 6 3 2" xfId="23590"/>
    <cellStyle name="Normal 99 6 4" xfId="10845"/>
    <cellStyle name="Normal 99 6 4 2" xfId="27227"/>
    <cellStyle name="Normal 99 6 5" xfId="14486"/>
    <cellStyle name="Normal 99 6 5 2" xfId="30864"/>
    <cellStyle name="Normal 99 6 6" xfId="5366"/>
    <cellStyle name="Normal 99 6 6 2" xfId="21775"/>
    <cellStyle name="Normal 99 6 7" xfId="18137"/>
    <cellStyle name="Normal 99 6 8" xfId="34504"/>
    <cellStyle name="Normal 99 7" xfId="2846"/>
    <cellStyle name="Normal 99 7 2" xfId="12003"/>
    <cellStyle name="Normal 99 7 2 2" xfId="28385"/>
    <cellStyle name="Normal 99 7 3" xfId="15644"/>
    <cellStyle name="Normal 99 7 3 2" xfId="32022"/>
    <cellStyle name="Normal 99 7 4" xfId="8364"/>
    <cellStyle name="Normal 99 7 4 2" xfId="24748"/>
    <cellStyle name="Normal 99 7 5" xfId="19295"/>
    <cellStyle name="Normal 99 8" xfId="6298"/>
    <cellStyle name="Normal 99 8 2" xfId="22682"/>
    <cellStyle name="Normal 99 9" xfId="9937"/>
    <cellStyle name="Normal 99 9 2" xfId="26319"/>
    <cellStyle name="Normal_00 Model Output" xfId="35463"/>
    <cellStyle name="Normal_Imports_ATMv_V2" xfId="13"/>
    <cellStyle name="Note 2" xfId="597"/>
    <cellStyle name="Note 2 2" xfId="748"/>
    <cellStyle name="Note 3" xfId="598"/>
    <cellStyle name="Note 3 2" xfId="749"/>
    <cellStyle name="Note 4" xfId="17176"/>
    <cellStyle name="Œ…‹æØ‚è [0.00]_Others7" xfId="599"/>
    <cellStyle name="Œ…‹æØ‚è_Others7" xfId="600"/>
    <cellStyle name="Output" xfId="26" builtinId="21" customBuiltin="1"/>
    <cellStyle name="Output 2" xfId="601"/>
    <cellStyle name="Output 3" xfId="602"/>
    <cellStyle name="Override" xfId="35407"/>
    <cellStyle name="P" xfId="35408"/>
    <cellStyle name="P 2" xfId="35409"/>
    <cellStyle name="P_#Jurong Tables" xfId="35410"/>
    <cellStyle name="P_#Jurong Tables 2" xfId="35411"/>
    <cellStyle name="P_#Jurong Tables_2005_0418" xfId="35412"/>
    <cellStyle name="P_#Jurong Tables_2005_0418 2" xfId="35413"/>
    <cellStyle name="P_Copy of #Jurong Tables" xfId="35414"/>
    <cellStyle name="P_Copy of #Jurong Tables 2" xfId="35415"/>
    <cellStyle name="P_Jurong Lubes Hydrocracker - Version 1.08" xfId="35416"/>
    <cellStyle name="P_Jurong Lubes Hydrocracker - Version 1.08 2" xfId="35417"/>
    <cellStyle name="P_LHDC LN Base Case" xfId="35418"/>
    <cellStyle name="P_LHDC LN Base Case 2" xfId="35419"/>
    <cellStyle name="Percent" xfId="19" builtinId="5"/>
    <cellStyle name="Percent [2]" xfId="603"/>
    <cellStyle name="Percent [2] 2" xfId="604"/>
    <cellStyle name="Percent [2] 2 2" xfId="751"/>
    <cellStyle name="Percent [2] 3" xfId="605"/>
    <cellStyle name="Percent [2] 3 2" xfId="606"/>
    <cellStyle name="Percent [2] 3 2 2" xfId="753"/>
    <cellStyle name="Percent [2] 3 3" xfId="752"/>
    <cellStyle name="Percent [2] 4" xfId="750"/>
    <cellStyle name="Percent 10" xfId="607"/>
    <cellStyle name="Percent 10 2" xfId="754"/>
    <cellStyle name="Percent 11" xfId="608"/>
    <cellStyle name="Percent 11 2" xfId="755"/>
    <cellStyle name="Percent 12" xfId="609"/>
    <cellStyle name="Percent 12 2" xfId="756"/>
    <cellStyle name="Percent 13" xfId="610"/>
    <cellStyle name="Percent 13 2" xfId="757"/>
    <cellStyle name="Percent 14" xfId="611"/>
    <cellStyle name="Percent 14 2" xfId="758"/>
    <cellStyle name="Percent 15" xfId="4377"/>
    <cellStyle name="Percent 16" xfId="4457"/>
    <cellStyle name="Percent 17" xfId="35420"/>
    <cellStyle name="Percent 18" xfId="35431"/>
    <cellStyle name="Percent 19" xfId="35437"/>
    <cellStyle name="Percent 2" xfId="18"/>
    <cellStyle name="Percent 2 2" xfId="612"/>
    <cellStyle name="Percent 2 2 2" xfId="613"/>
    <cellStyle name="Percent 2 3" xfId="614"/>
    <cellStyle name="Percent 2 3 2" xfId="615"/>
    <cellStyle name="Percent 2 4" xfId="616"/>
    <cellStyle name="Percent 2 5" xfId="617"/>
    <cellStyle name="Percent 2 5 2" xfId="760"/>
    <cellStyle name="Percent 2 6" xfId="759"/>
    <cellStyle name="Percent 20" xfId="35440"/>
    <cellStyle name="Percent 21" xfId="35436"/>
    <cellStyle name="Percent 22" xfId="35447"/>
    <cellStyle name="Percent 23" xfId="35449"/>
    <cellStyle name="Percent 24" xfId="35446"/>
    <cellStyle name="Percent 25" xfId="35457"/>
    <cellStyle name="Percent 3" xfId="618"/>
    <cellStyle name="Percent 3 2" xfId="619"/>
    <cellStyle name="Percent 3 3" xfId="35428"/>
    <cellStyle name="Percent 4" xfId="620"/>
    <cellStyle name="Percent 4 2" xfId="621"/>
    <cellStyle name="Percent 5" xfId="622"/>
    <cellStyle name="Percent 5 2" xfId="623"/>
    <cellStyle name="Percent 6" xfId="624"/>
    <cellStyle name="Percent 6 2" xfId="761"/>
    <cellStyle name="Percent 7" xfId="625"/>
    <cellStyle name="Percent 7 2" xfId="762"/>
    <cellStyle name="Percent 8" xfId="626"/>
    <cellStyle name="Percent 8 2" xfId="763"/>
    <cellStyle name="Percent 9" xfId="627"/>
    <cellStyle name="Percent 9 2" xfId="764"/>
    <cellStyle name="Protect" xfId="628"/>
    <cellStyle name="Protect 2" xfId="629"/>
    <cellStyle name="Protect 2 2" xfId="766"/>
    <cellStyle name="Protect 3" xfId="630"/>
    <cellStyle name="Protect 3 2" xfId="631"/>
    <cellStyle name="Protect 3 2 2" xfId="768"/>
    <cellStyle name="Protect 3 3" xfId="767"/>
    <cellStyle name="Protect 4" xfId="765"/>
    <cellStyle name="SAPBEXaggData" xfId="4379"/>
    <cellStyle name="SAPBEXaggDataEmph" xfId="4380"/>
    <cellStyle name="SAPBEXaggItem" xfId="4381"/>
    <cellStyle name="SAPBEXchaText" xfId="4382"/>
    <cellStyle name="SAPBEXexcBad7" xfId="4383"/>
    <cellStyle name="SAPBEXexcBad8" xfId="4384"/>
    <cellStyle name="SAPBEXexcBad9" xfId="4385"/>
    <cellStyle name="SAPBEXexcCritical4" xfId="4386"/>
    <cellStyle name="SAPBEXexcCritical5" xfId="4387"/>
    <cellStyle name="SAPBEXexcCritical6" xfId="4388"/>
    <cellStyle name="SAPBEXexcGood1" xfId="4389"/>
    <cellStyle name="SAPBEXexcGood2" xfId="4390"/>
    <cellStyle name="SAPBEXexcGood3" xfId="4391"/>
    <cellStyle name="SAPBEXfilterDrill" xfId="4392"/>
    <cellStyle name="SAPBEXfilterItem" xfId="4393"/>
    <cellStyle name="SAPBEXfilterText" xfId="4394"/>
    <cellStyle name="SAPBEXformats" xfId="4395"/>
    <cellStyle name="SAPBEXheaderItem" xfId="4396"/>
    <cellStyle name="SAPBEXheaderText" xfId="4397"/>
    <cellStyle name="SAPBEXresData" xfId="4398"/>
    <cellStyle name="SAPBEXresDataEmph" xfId="4399"/>
    <cellStyle name="SAPBEXresItem" xfId="4400"/>
    <cellStyle name="SAPBEXstdData" xfId="4401"/>
    <cellStyle name="SAPBEXstdDataEmph" xfId="4402"/>
    <cellStyle name="SAPBEXstdItem" xfId="4403"/>
    <cellStyle name="SAPBEXtitle" xfId="4404"/>
    <cellStyle name="SAPBEXundefined" xfId="4405"/>
    <cellStyle name="Scientific" xfId="35421"/>
    <cellStyle name="Title 2" xfId="632"/>
    <cellStyle name="Title 3" xfId="633"/>
    <cellStyle name="Title 4" xfId="17172"/>
    <cellStyle name="TitleBar" xfId="634"/>
    <cellStyle name="TitleBar 2" xfId="635"/>
    <cellStyle name="TitleBar 2 2" xfId="770"/>
    <cellStyle name="TitleBar 3" xfId="636"/>
    <cellStyle name="TitleBar 3 2" xfId="637"/>
    <cellStyle name="TitleBar 3 2 2" xfId="772"/>
    <cellStyle name="TitleBar 3 3" xfId="771"/>
    <cellStyle name="TitleBar 4" xfId="769"/>
    <cellStyle name="Total" xfId="12" builtinId="25" customBuiltin="1"/>
    <cellStyle name="Total 10" xfId="917"/>
    <cellStyle name="Total 11" xfId="1688"/>
    <cellStyle name="Total 12" xfId="4456"/>
    <cellStyle name="Total 13" xfId="17227"/>
    <cellStyle name="Total 14" xfId="17177"/>
    <cellStyle name="Total 15" xfId="35422"/>
    <cellStyle name="Total 16" xfId="638"/>
    <cellStyle name="Total 2" xfId="639"/>
    <cellStyle name="Total 2 2" xfId="640"/>
    <cellStyle name="Total 2 3" xfId="35429"/>
    <cellStyle name="Total 2_Case Learnings" xfId="641"/>
    <cellStyle name="Total 3" xfId="642"/>
    <cellStyle name="Total 4" xfId="643"/>
    <cellStyle name="Total 5" xfId="644"/>
    <cellStyle name="Total 6" xfId="645"/>
    <cellStyle name="Total 7" xfId="646"/>
    <cellStyle name="Total 8" xfId="647"/>
    <cellStyle name="Total 9" xfId="648"/>
    <cellStyle name="Tusental (0)_pldt" xfId="649"/>
    <cellStyle name="Tusental_pldt" xfId="650"/>
    <cellStyle name="Units" xfId="651"/>
    <cellStyle name="Units 2" xfId="652"/>
    <cellStyle name="Valuta (0)_pldt" xfId="653"/>
    <cellStyle name="Valuta_pldt" xfId="654"/>
    <cellStyle name="Warning Text" xfId="30" builtinId="11" customBuiltin="1"/>
    <cellStyle name="Warning Text 2" xfId="655"/>
    <cellStyle name="Warning Text 3" xfId="656"/>
    <cellStyle name="桁区切り_Crude Price Calculation" xfId="657"/>
    <cellStyle name="標準_Chemical  (000925)" xfId="658"/>
    <cellStyle name="通貨_Crude Price Calculation" xfId="659"/>
  </cellStyles>
  <dxfs count="10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9C0006"/>
      </font>
      <fill>
        <patternFill>
          <bgColor rgb="FFFFC7CE"/>
        </patternFill>
      </fill>
    </dxf>
    <dxf>
      <font>
        <b/>
        <i val="0"/>
        <color rgb="FF9C0006"/>
      </font>
      <fill>
        <patternFill>
          <bgColor rgb="FFFFC7CE"/>
        </patternFill>
      </fill>
    </dxf>
    <dxf>
      <font>
        <b/>
        <i val="0"/>
        <color theme="9" tint="-0.499984740745262"/>
      </font>
      <fill>
        <patternFill>
          <bgColor rgb="FFFFFF99"/>
        </patternFill>
      </fill>
    </dxf>
    <dxf>
      <font>
        <b/>
        <i val="0"/>
        <color theme="6" tint="-0.499984740745262"/>
      </font>
      <fill>
        <patternFill>
          <bgColor theme="6" tint="0.59996337778862885"/>
        </patternFill>
      </fill>
    </dxf>
    <dxf>
      <font>
        <color rgb="FF9C0006"/>
      </font>
      <fill>
        <patternFill>
          <bgColor rgb="FFFFC7CE"/>
        </patternFill>
      </fill>
    </dxf>
    <dxf>
      <font>
        <color rgb="FF9C0006"/>
      </font>
      <fill>
        <patternFill>
          <bgColor rgb="FFFFC7CE"/>
        </patternFill>
      </fill>
    </dxf>
    <dxf>
      <font>
        <b/>
        <i val="0"/>
        <condense val="0"/>
        <extend val="0"/>
        <color indexed="9"/>
      </font>
      <fill>
        <patternFill>
          <bgColor indexed="53"/>
        </patternFill>
      </fill>
    </dxf>
    <dxf>
      <font>
        <b/>
        <i val="0"/>
        <condense val="0"/>
        <extend val="0"/>
        <color indexed="9"/>
      </font>
      <fill>
        <patternFill>
          <bgColor indexed="12"/>
        </patternFill>
      </fill>
    </dxf>
    <dxf>
      <font>
        <b/>
        <i val="0"/>
      </font>
      <fill>
        <patternFill>
          <bgColor indexed="11"/>
        </patternFill>
      </fill>
    </dxf>
    <dxf>
      <font>
        <b/>
        <i val="0"/>
        <condense val="0"/>
        <extend val="0"/>
        <color indexed="9"/>
      </font>
      <fill>
        <patternFill>
          <bgColor indexed="10"/>
        </patternFill>
      </fill>
    </dxf>
    <dxf>
      <font>
        <color rgb="FF9C0006"/>
      </font>
      <fill>
        <patternFill>
          <bgColor rgb="FFFFC7CE"/>
        </patternFill>
      </fill>
    </dxf>
    <dxf>
      <font>
        <color rgb="FF9C0006"/>
      </font>
      <fill>
        <patternFill>
          <bgColor rgb="FFFFC7CE"/>
        </patternFill>
      </fill>
    </dxf>
    <dxf>
      <font>
        <b/>
        <i val="0"/>
        <condense val="0"/>
        <extend val="0"/>
        <color indexed="9"/>
      </font>
      <fill>
        <patternFill>
          <bgColor indexed="53"/>
        </patternFill>
      </fill>
    </dxf>
    <dxf>
      <font>
        <b/>
        <i val="0"/>
        <condense val="0"/>
        <extend val="0"/>
        <color indexed="9"/>
      </font>
      <fill>
        <patternFill>
          <bgColor indexed="12"/>
        </patternFill>
      </fill>
    </dxf>
    <dxf>
      <font>
        <b/>
        <i val="0"/>
      </font>
      <fill>
        <patternFill>
          <bgColor indexed="11"/>
        </patternFill>
      </fill>
    </dxf>
    <dxf>
      <font>
        <b/>
        <i val="0"/>
        <condense val="0"/>
        <extend val="0"/>
        <color indexed="9"/>
      </font>
      <fill>
        <patternFill>
          <bgColor indexed="10"/>
        </patternFill>
      </fill>
    </dxf>
    <dxf>
      <font>
        <color rgb="FF9C0006"/>
      </font>
      <fill>
        <patternFill>
          <bgColor rgb="FFFFC7CE"/>
        </patternFill>
      </fill>
    </dxf>
    <dxf>
      <font>
        <color rgb="FF9C0006"/>
      </font>
      <fill>
        <patternFill>
          <bgColor rgb="FFFFC7CE"/>
        </patternFill>
      </fill>
    </dxf>
    <dxf>
      <font>
        <b/>
        <i val="0"/>
        <condense val="0"/>
        <extend val="0"/>
        <color indexed="9"/>
      </font>
      <fill>
        <patternFill>
          <bgColor indexed="53"/>
        </patternFill>
      </fill>
    </dxf>
    <dxf>
      <font>
        <b/>
        <i val="0"/>
        <condense val="0"/>
        <extend val="0"/>
        <color indexed="9"/>
      </font>
      <fill>
        <patternFill>
          <bgColor indexed="12"/>
        </patternFill>
      </fill>
    </dxf>
    <dxf>
      <font>
        <b/>
        <i val="0"/>
      </font>
      <fill>
        <patternFill>
          <bgColor indexed="11"/>
        </patternFill>
      </fill>
    </dxf>
    <dxf>
      <font>
        <b/>
        <i val="0"/>
        <condense val="0"/>
        <extend val="0"/>
        <color indexed="9"/>
      </font>
      <fill>
        <patternFill>
          <bgColor indexed="10"/>
        </patternFill>
      </fill>
    </dxf>
    <dxf>
      <font>
        <color rgb="FF9C0006"/>
      </font>
      <fill>
        <patternFill>
          <bgColor rgb="FFFFC7CE"/>
        </patternFill>
      </fill>
    </dxf>
    <dxf>
      <font>
        <color rgb="FF9C0006"/>
      </font>
      <fill>
        <patternFill>
          <bgColor rgb="FFFFC7CE"/>
        </patternFill>
      </fill>
    </dxf>
    <dxf>
      <font>
        <b/>
        <i val="0"/>
        <condense val="0"/>
        <extend val="0"/>
        <color indexed="9"/>
      </font>
      <fill>
        <patternFill>
          <bgColor indexed="53"/>
        </patternFill>
      </fill>
    </dxf>
    <dxf>
      <font>
        <b/>
        <i val="0"/>
        <condense val="0"/>
        <extend val="0"/>
        <color indexed="9"/>
      </font>
      <fill>
        <patternFill>
          <bgColor indexed="12"/>
        </patternFill>
      </fill>
    </dxf>
    <dxf>
      <font>
        <b/>
        <i val="0"/>
      </font>
      <fill>
        <patternFill>
          <bgColor indexed="11"/>
        </patternFill>
      </fill>
    </dxf>
    <dxf>
      <font>
        <b/>
        <i val="0"/>
        <condense val="0"/>
        <extend val="0"/>
        <color indexed="9"/>
      </font>
      <fill>
        <patternFill>
          <bgColor indexed="1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auto="1"/>
      </font>
      <fill>
        <patternFill>
          <bgColor rgb="FFFFFF00"/>
        </patternFill>
      </fill>
    </dxf>
    <dxf>
      <font>
        <b/>
        <i val="0"/>
        <color auto="1"/>
      </font>
      <fill>
        <patternFill>
          <bgColor theme="6" tint="0.59996337778862885"/>
        </patternFill>
      </fill>
    </dxf>
    <dxf>
      <font>
        <b/>
        <i val="0"/>
        <condense val="0"/>
        <extend val="0"/>
        <color indexed="9"/>
      </font>
      <fill>
        <patternFill>
          <bgColor indexed="53"/>
        </patternFill>
      </fill>
    </dxf>
    <dxf>
      <font>
        <b/>
        <i val="0"/>
        <condense val="0"/>
        <extend val="0"/>
        <color indexed="9"/>
      </font>
      <fill>
        <patternFill>
          <bgColor indexed="12"/>
        </patternFill>
      </fill>
    </dxf>
    <dxf>
      <font>
        <b/>
        <i val="0"/>
      </font>
      <fill>
        <patternFill>
          <bgColor indexed="11"/>
        </patternFill>
      </fill>
    </dxf>
    <dxf>
      <font>
        <b/>
        <i val="0"/>
        <condense val="0"/>
        <extend val="0"/>
        <color indexed="9"/>
      </font>
      <fill>
        <patternFill>
          <bgColor indexed="10"/>
        </patternFill>
      </fill>
    </dxf>
    <dxf>
      <font>
        <condense val="0"/>
        <extend val="0"/>
        <color indexed="17"/>
      </font>
    </dxf>
    <dxf>
      <fill>
        <patternFill>
          <bgColor indexed="52"/>
        </patternFill>
      </fill>
    </dxf>
    <dxf>
      <fill>
        <patternFill>
          <bgColor indexed="52"/>
        </patternFill>
      </fill>
    </dxf>
    <dxf>
      <fill>
        <patternFill>
          <bgColor indexed="52"/>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5.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219075</xdr:colOff>
          <xdr:row>0</xdr:row>
          <xdr:rowOff>28575</xdr:rowOff>
        </xdr:from>
        <xdr:to>
          <xdr:col>6</xdr:col>
          <xdr:colOff>1152525</xdr:colOff>
          <xdr:row>0</xdr:row>
          <xdr:rowOff>381000</xdr:rowOff>
        </xdr:to>
        <xdr:sp macro="" textlink="">
          <xdr:nvSpPr>
            <xdr:cNvPr id="15361" name="CommandButton1" hidden="1">
              <a:extLst>
                <a:ext uri="{63B3BB69-23CF-44E3-9099-C40C66FF867C}">
                  <a14:compatExt spid="_x0000_s15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228600</xdr:colOff>
          <xdr:row>26</xdr:row>
          <xdr:rowOff>38100</xdr:rowOff>
        </xdr:from>
        <xdr:to>
          <xdr:col>6</xdr:col>
          <xdr:colOff>38100</xdr:colOff>
          <xdr:row>28</xdr:row>
          <xdr:rowOff>9525</xdr:rowOff>
        </xdr:to>
        <xdr:sp macro="" textlink="">
          <xdr:nvSpPr>
            <xdr:cNvPr id="3135" name="Button 63" hidden="1">
              <a:extLst>
                <a:ext uri="{63B3BB69-23CF-44E3-9099-C40C66FF867C}">
                  <a14:compatExt spid="_x0000_s313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Update Price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352425</xdr:colOff>
          <xdr:row>1</xdr:row>
          <xdr:rowOff>114300</xdr:rowOff>
        </xdr:from>
        <xdr:to>
          <xdr:col>5</xdr:col>
          <xdr:colOff>485775</xdr:colOff>
          <xdr:row>5</xdr:row>
          <xdr:rowOff>142875</xdr:rowOff>
        </xdr:to>
        <xdr:sp macro="" textlink="">
          <xdr:nvSpPr>
            <xdr:cNvPr id="3136" name="Button 64" hidden="1">
              <a:extLst>
                <a:ext uri="{63B3BB69-23CF-44E3-9099-C40C66FF867C}">
                  <a14:compatExt spid="_x0000_s31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Change the Number of Solver Iterations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1</xdr:row>
          <xdr:rowOff>28575</xdr:rowOff>
        </xdr:from>
        <xdr:to>
          <xdr:col>0</xdr:col>
          <xdr:colOff>752475</xdr:colOff>
          <xdr:row>2</xdr:row>
          <xdr:rowOff>152400</xdr:rowOff>
        </xdr:to>
        <xdr:sp macro="" textlink="">
          <xdr:nvSpPr>
            <xdr:cNvPr id="10255" name="Button 15" hidden="1">
              <a:extLst>
                <a:ext uri="{63B3BB69-23CF-44E3-9099-C40C66FF867C}">
                  <a14:compatExt spid="_x0000_s1025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Login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914400</xdr:colOff>
          <xdr:row>1</xdr:row>
          <xdr:rowOff>28575</xdr:rowOff>
        </xdr:from>
        <xdr:to>
          <xdr:col>0</xdr:col>
          <xdr:colOff>1752600</xdr:colOff>
          <xdr:row>2</xdr:row>
          <xdr:rowOff>152400</xdr:rowOff>
        </xdr:to>
        <xdr:sp macro="" textlink="">
          <xdr:nvSpPr>
            <xdr:cNvPr id="10256" name="Button 16" hidden="1">
              <a:extLst>
                <a:ext uri="{63B3BB69-23CF-44E3-9099-C40C66FF867C}">
                  <a14:compatExt spid="_x0000_s1025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Logout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1800225</xdr:colOff>
          <xdr:row>1</xdr:row>
          <xdr:rowOff>28575</xdr:rowOff>
        </xdr:from>
        <xdr:to>
          <xdr:col>1</xdr:col>
          <xdr:colOff>447675</xdr:colOff>
          <xdr:row>2</xdr:row>
          <xdr:rowOff>152400</xdr:rowOff>
        </xdr:to>
        <xdr:sp macro="" textlink="">
          <xdr:nvSpPr>
            <xdr:cNvPr id="10257" name="Button 17" hidden="1">
              <a:extLst>
                <a:ext uri="{63B3BB69-23CF-44E3-9099-C40C66FF867C}">
                  <a14:compatExt spid="_x0000_s1025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Change ROMeo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1</xdr:row>
          <xdr:rowOff>28575</xdr:rowOff>
        </xdr:from>
        <xdr:to>
          <xdr:col>3</xdr:col>
          <xdr:colOff>1238250</xdr:colOff>
          <xdr:row>2</xdr:row>
          <xdr:rowOff>142875</xdr:rowOff>
        </xdr:to>
        <xdr:sp macro="" textlink="">
          <xdr:nvSpPr>
            <xdr:cNvPr id="10259" name="Button 19" hidden="1">
              <a:extLst>
                <a:ext uri="{63B3BB69-23CF-44E3-9099-C40C66FF867C}">
                  <a14:compatExt spid="_x0000_s1025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Run Cases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xdr:row>
          <xdr:rowOff>28575</xdr:rowOff>
        </xdr:from>
        <xdr:to>
          <xdr:col>6</xdr:col>
          <xdr:colOff>542925</xdr:colOff>
          <xdr:row>2</xdr:row>
          <xdr:rowOff>142875</xdr:rowOff>
        </xdr:to>
        <xdr:sp macro="" textlink="">
          <xdr:nvSpPr>
            <xdr:cNvPr id="10261" name="Button 21" hidden="1">
              <a:extLst>
                <a:ext uri="{63B3BB69-23CF-44E3-9099-C40C66FF867C}">
                  <a14:compatExt spid="_x0000_s102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Save Current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704850</xdr:colOff>
          <xdr:row>1</xdr:row>
          <xdr:rowOff>28575</xdr:rowOff>
        </xdr:from>
        <xdr:to>
          <xdr:col>8</xdr:col>
          <xdr:colOff>209550</xdr:colOff>
          <xdr:row>2</xdr:row>
          <xdr:rowOff>142875</xdr:rowOff>
        </xdr:to>
        <xdr:sp macro="" textlink="">
          <xdr:nvSpPr>
            <xdr:cNvPr id="10262" name="Button 22" hidden="1">
              <a:extLst>
                <a:ext uri="{63B3BB69-23CF-44E3-9099-C40C66FF867C}">
                  <a14:compatExt spid="_x0000_s102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Clear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333375</xdr:colOff>
          <xdr:row>1</xdr:row>
          <xdr:rowOff>28575</xdr:rowOff>
        </xdr:from>
        <xdr:to>
          <xdr:col>8</xdr:col>
          <xdr:colOff>1238250</xdr:colOff>
          <xdr:row>2</xdr:row>
          <xdr:rowOff>142875</xdr:rowOff>
        </xdr:to>
        <xdr:sp macro="" textlink="">
          <xdr:nvSpPr>
            <xdr:cNvPr id="10263" name="Button 23" hidden="1">
              <a:extLst>
                <a:ext uri="{63B3BB69-23CF-44E3-9099-C40C66FF867C}">
                  <a14:compatExt spid="_x0000_s102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Run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219075</xdr:colOff>
          <xdr:row>3</xdr:row>
          <xdr:rowOff>0</xdr:rowOff>
        </xdr:from>
        <xdr:to>
          <xdr:col>7</xdr:col>
          <xdr:colOff>390525</xdr:colOff>
          <xdr:row>4</xdr:row>
          <xdr:rowOff>123825</xdr:rowOff>
        </xdr:to>
        <xdr:sp macro="" textlink="">
          <xdr:nvSpPr>
            <xdr:cNvPr id="10264" name="Button 24" hidden="1">
              <a:extLst>
                <a:ext uri="{63B3BB69-23CF-44E3-9099-C40C66FF867C}">
                  <a14:compatExt spid="_x0000_s1026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Load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xdr:row>
          <xdr:rowOff>0</xdr:rowOff>
        </xdr:from>
        <xdr:to>
          <xdr:col>6</xdr:col>
          <xdr:colOff>190500</xdr:colOff>
          <xdr:row>4</xdr:row>
          <xdr:rowOff>123825</xdr:rowOff>
        </xdr:to>
        <xdr:sp macro="" textlink="">
          <xdr:nvSpPr>
            <xdr:cNvPr id="10265" name="Button 25" hidden="1">
              <a:extLst>
                <a:ext uri="{63B3BB69-23CF-44E3-9099-C40C66FF867C}">
                  <a14:compatExt spid="_x0000_s10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Save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247650</xdr:colOff>
          <xdr:row>3</xdr:row>
          <xdr:rowOff>28575</xdr:rowOff>
        </xdr:from>
        <xdr:to>
          <xdr:col>8</xdr:col>
          <xdr:colOff>1247775</xdr:colOff>
          <xdr:row>6</xdr:row>
          <xdr:rowOff>0</xdr:rowOff>
        </xdr:to>
        <xdr:sp macro="" textlink="">
          <xdr:nvSpPr>
            <xdr:cNvPr id="10266" name="Button 26" hidden="1">
              <a:extLst>
                <a:ext uri="{63B3BB69-23CF-44E3-9099-C40C66FF867C}">
                  <a14:compatExt spid="_x0000_s102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Open Solver Trace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3</xdr:row>
          <xdr:rowOff>19050</xdr:rowOff>
        </xdr:from>
        <xdr:to>
          <xdr:col>0</xdr:col>
          <xdr:colOff>1695450</xdr:colOff>
          <xdr:row>4</xdr:row>
          <xdr:rowOff>152400</xdr:rowOff>
        </xdr:to>
        <xdr:sp macro="" textlink="">
          <xdr:nvSpPr>
            <xdr:cNvPr id="10267" name="Button 27" hidden="1">
              <a:extLst>
                <a:ext uri="{63B3BB69-23CF-44E3-9099-C40C66FF867C}">
                  <a14:compatExt spid="_x0000_s1026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Change Solve Scope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0</xdr:row>
          <xdr:rowOff>28575</xdr:rowOff>
        </xdr:from>
        <xdr:to>
          <xdr:col>11</xdr:col>
          <xdr:colOff>438150</xdr:colOff>
          <xdr:row>2</xdr:row>
          <xdr:rowOff>66675</xdr:rowOff>
        </xdr:to>
        <xdr:sp macro="" textlink="">
          <xdr:nvSpPr>
            <xdr:cNvPr id="10270" name="Button 30" hidden="1">
              <a:extLst>
                <a:ext uri="{63B3BB69-23CF-44E3-9099-C40C66FF867C}">
                  <a14:compatExt spid="_x0000_s1027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Run and Import Sensitivity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xdr:row>
          <xdr:rowOff>133350</xdr:rowOff>
        </xdr:from>
        <xdr:to>
          <xdr:col>11</xdr:col>
          <xdr:colOff>457200</xdr:colOff>
          <xdr:row>5</xdr:row>
          <xdr:rowOff>114300</xdr:rowOff>
        </xdr:to>
        <xdr:sp macro="" textlink="">
          <xdr:nvSpPr>
            <xdr:cNvPr id="10271" name="Button 31" hidden="1">
              <a:extLst>
                <a:ext uri="{63B3BB69-23CF-44E3-9099-C40C66FF867C}">
                  <a14:compatExt spid="_x0000_s1027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Publish MV Results to SQL Database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0</xdr:row>
          <xdr:rowOff>47625</xdr:rowOff>
        </xdr:from>
        <xdr:to>
          <xdr:col>2</xdr:col>
          <xdr:colOff>142875</xdr:colOff>
          <xdr:row>2</xdr:row>
          <xdr:rowOff>9525</xdr:rowOff>
        </xdr:to>
        <xdr:sp macro="" textlink="">
          <xdr:nvSpPr>
            <xdr:cNvPr id="4542" name="Button 446" hidden="1">
              <a:extLst>
                <a:ext uri="{63B3BB69-23CF-44E3-9099-C40C66FF867C}">
                  <a14:compatExt spid="_x0000_s454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Reference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9525</xdr:rowOff>
        </xdr:from>
        <xdr:to>
          <xdr:col>2</xdr:col>
          <xdr:colOff>142875</xdr:colOff>
          <xdr:row>3</xdr:row>
          <xdr:rowOff>95250</xdr:rowOff>
        </xdr:to>
        <xdr:sp macro="" textlink="">
          <xdr:nvSpPr>
            <xdr:cNvPr id="4543" name="Button 447" hidden="1">
              <a:extLst>
                <a:ext uri="{63B3BB69-23CF-44E3-9099-C40C66FF867C}">
                  <a14:compatExt spid="_x0000_s454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ROMeo Variables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0</xdr:row>
          <xdr:rowOff>66675</xdr:rowOff>
        </xdr:from>
        <xdr:to>
          <xdr:col>3</xdr:col>
          <xdr:colOff>1019175</xdr:colOff>
          <xdr:row>2</xdr:row>
          <xdr:rowOff>9525</xdr:rowOff>
        </xdr:to>
        <xdr:sp macro="" textlink="">
          <xdr:nvSpPr>
            <xdr:cNvPr id="4545" name="Button 449" hidden="1">
              <a:extLst>
                <a:ext uri="{63B3BB69-23CF-44E3-9099-C40C66FF867C}">
                  <a14:compatExt spid="_x0000_s454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Clear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9</xdr:row>
          <xdr:rowOff>38100</xdr:rowOff>
        </xdr:from>
        <xdr:to>
          <xdr:col>1</xdr:col>
          <xdr:colOff>704850</xdr:colOff>
          <xdr:row>11</xdr:row>
          <xdr:rowOff>9525</xdr:rowOff>
        </xdr:to>
        <xdr:sp macro="" textlink="">
          <xdr:nvSpPr>
            <xdr:cNvPr id="4546" name="Button 450" hidden="1">
              <a:extLst>
                <a:ext uri="{63B3BB69-23CF-44E3-9099-C40C66FF867C}">
                  <a14:compatExt spid="_x0000_s454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Run Cases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6</xdr:row>
          <xdr:rowOff>66675</xdr:rowOff>
        </xdr:from>
        <xdr:to>
          <xdr:col>2</xdr:col>
          <xdr:colOff>742950</xdr:colOff>
          <xdr:row>8</xdr:row>
          <xdr:rowOff>38100</xdr:rowOff>
        </xdr:to>
        <xdr:sp macro="" textlink="">
          <xdr:nvSpPr>
            <xdr:cNvPr id="4547" name="Button 451" hidden="1">
              <a:extLst>
                <a:ext uri="{63B3BB69-23CF-44E3-9099-C40C66FF867C}">
                  <a14:compatExt spid="_x0000_s454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Populate Values from XREF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4</xdr:row>
          <xdr:rowOff>47625</xdr:rowOff>
        </xdr:from>
        <xdr:to>
          <xdr:col>2</xdr:col>
          <xdr:colOff>428625</xdr:colOff>
          <xdr:row>5</xdr:row>
          <xdr:rowOff>142875</xdr:rowOff>
        </xdr:to>
        <xdr:sp macro="" textlink="">
          <xdr:nvSpPr>
            <xdr:cNvPr id="4548" name="Button 452" hidden="1">
              <a:extLst>
                <a:ext uri="{63B3BB69-23CF-44E3-9099-C40C66FF867C}">
                  <a14:compatExt spid="_x0000_s454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Populate All From XREF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333375</xdr:colOff>
          <xdr:row>8</xdr:row>
          <xdr:rowOff>9525</xdr:rowOff>
        </xdr:from>
        <xdr:to>
          <xdr:col>4</xdr:col>
          <xdr:colOff>0</xdr:colOff>
          <xdr:row>10</xdr:row>
          <xdr:rowOff>142875</xdr:rowOff>
        </xdr:to>
        <xdr:sp macro="" textlink="">
          <xdr:nvSpPr>
            <xdr:cNvPr id="4551" name="Button 455" hidden="1">
              <a:extLst>
                <a:ext uri="{63B3BB69-23CF-44E3-9099-C40C66FF867C}">
                  <a14:compatExt spid="_x0000_s455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BMCP - Copy MV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390525</xdr:colOff>
          <xdr:row>3</xdr:row>
          <xdr:rowOff>180975</xdr:rowOff>
        </xdr:from>
        <xdr:to>
          <xdr:col>11</xdr:col>
          <xdr:colOff>704850</xdr:colOff>
          <xdr:row>5</xdr:row>
          <xdr:rowOff>190500</xdr:rowOff>
        </xdr:to>
        <xdr:sp macro="" textlink="">
          <xdr:nvSpPr>
            <xdr:cNvPr id="4559" name="Button 463" hidden="1">
              <a:extLst>
                <a:ext uri="{63B3BB69-23CF-44E3-9099-C40C66FF867C}">
                  <a14:compatExt spid="_x0000_s455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Get Start/End Times using Matbal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57150</xdr:colOff>
          <xdr:row>3</xdr:row>
          <xdr:rowOff>104775</xdr:rowOff>
        </xdr:from>
        <xdr:to>
          <xdr:col>1</xdr:col>
          <xdr:colOff>466725</xdr:colOff>
          <xdr:row>6</xdr:row>
          <xdr:rowOff>276225</xdr:rowOff>
        </xdr:to>
        <xdr:sp macro="" textlink="">
          <xdr:nvSpPr>
            <xdr:cNvPr id="5124" name="Button 4" hidden="1">
              <a:extLst>
                <a:ext uri="{63B3BB69-23CF-44E3-9099-C40C66FF867C}">
                  <a14:compatExt spid="_x0000_s512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Show/Hide ROMeo Variables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7</xdr:row>
          <xdr:rowOff>142875</xdr:rowOff>
        </xdr:from>
        <xdr:to>
          <xdr:col>1</xdr:col>
          <xdr:colOff>266700</xdr:colOff>
          <xdr:row>9</xdr:row>
          <xdr:rowOff>114300</xdr:rowOff>
        </xdr:to>
        <xdr:sp macro="" textlink="">
          <xdr:nvSpPr>
            <xdr:cNvPr id="5135" name="Button 15" hidden="1">
              <a:extLst>
                <a:ext uri="{63B3BB69-23CF-44E3-9099-C40C66FF867C}">
                  <a14:compatExt spid="_x0000_s513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Clear Results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104775</xdr:rowOff>
        </xdr:from>
        <xdr:to>
          <xdr:col>1</xdr:col>
          <xdr:colOff>457200</xdr:colOff>
          <xdr:row>0</xdr:row>
          <xdr:rowOff>400050</xdr:rowOff>
        </xdr:to>
        <xdr:sp macro="" textlink="">
          <xdr:nvSpPr>
            <xdr:cNvPr id="2104" name="Button 56" hidden="1">
              <a:extLst>
                <a:ext uri="{63B3BB69-23CF-44E3-9099-C40C66FF867C}">
                  <a14:compatExt spid="_x0000_s210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Populate XREF from ROMeo</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47625</xdr:rowOff>
        </xdr:from>
        <xdr:to>
          <xdr:col>1</xdr:col>
          <xdr:colOff>676275</xdr:colOff>
          <xdr:row>0</xdr:row>
          <xdr:rowOff>342900</xdr:rowOff>
        </xdr:to>
        <xdr:sp macro="" textlink="">
          <xdr:nvSpPr>
            <xdr:cNvPr id="8313" name="Button 121" hidden="1">
              <a:extLst>
                <a:ext uri="{63B3BB69-23CF-44E3-9099-C40C66FF867C}">
                  <a14:compatExt spid="_x0000_s831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Populate XREF from ROMeo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unRomeo_v1.7%20-%20SARJAR_3R2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crubbing"/>
      <sheetName val="Setup"/>
      <sheetName val="Main"/>
      <sheetName val="Case"/>
      <sheetName val="Results"/>
      <sheetName val="XREF_Matbal"/>
      <sheetName val="XREF_Master"/>
      <sheetName val="XREF_User"/>
      <sheetName val="RawData"/>
      <sheetName val="Log"/>
      <sheetName val="Results_"/>
      <sheetName val="Validation"/>
      <sheetName val="Sensitivit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3" Type="http://schemas.openxmlformats.org/officeDocument/2006/relationships/vmlDrawing" Target="../drawings/vmlDrawing3.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3.xml"/><Relationship Id="rId16" Type="http://schemas.openxmlformats.org/officeDocument/2006/relationships/ctrlProp" Target="../ctrlProps/ctrlProp15.xml"/><Relationship Id="rId1" Type="http://schemas.openxmlformats.org/officeDocument/2006/relationships/printerSettings" Target="../printerSettings/printerSettings3.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5" Type="http://schemas.openxmlformats.org/officeDocument/2006/relationships/ctrlProp" Target="../ctrlProps/ctrlProp1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4.vml"/><Relationship Id="rId7" Type="http://schemas.openxmlformats.org/officeDocument/2006/relationships/ctrlProp" Target="../ctrlProps/ctrlProp1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comments" Target="../comments4.xml"/><Relationship Id="rId4"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omments" Target="../comments5.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Sheet1">
    <pageSetUpPr fitToPage="1"/>
  </sheetPr>
  <dimension ref="A1:S74"/>
  <sheetViews>
    <sheetView zoomScale="75" zoomScaleNormal="100" zoomScaleSheetLayoutView="35" workbookViewId="0"/>
  </sheetViews>
  <sheetFormatPr defaultRowHeight="12.75"/>
  <cols>
    <col min="1" max="1" width="33.42578125" style="134" bestFit="1" customWidth="1"/>
    <col min="2" max="2" width="10.28515625" style="134" customWidth="1"/>
    <col min="3" max="3" width="24.42578125" style="136" customWidth="1"/>
    <col min="4" max="4" width="10.28515625" style="134" customWidth="1"/>
    <col min="5" max="5" width="20.85546875" style="134" customWidth="1"/>
    <col min="6" max="6" width="17.85546875" style="134" bestFit="1" customWidth="1"/>
    <col min="7" max="7" width="20.7109375" style="134" customWidth="1"/>
    <col min="8" max="8" width="9.7109375" style="134" customWidth="1"/>
    <col min="9" max="9" width="12.140625" style="134" customWidth="1"/>
    <col min="10" max="10" width="10.42578125" style="134" customWidth="1"/>
    <col min="11" max="11" width="10" style="134" customWidth="1"/>
    <col min="12" max="12" width="23.140625" style="134" customWidth="1"/>
    <col min="13" max="15" width="9.140625" style="134"/>
    <col min="16" max="16" width="13.5703125" style="134" bestFit="1" customWidth="1"/>
    <col min="17" max="16384" width="9.140625" style="134"/>
  </cols>
  <sheetData>
    <row r="1" spans="1:19" ht="39" customHeight="1">
      <c r="B1" s="135"/>
      <c r="D1" s="136"/>
      <c r="E1" s="136"/>
      <c r="F1" s="137" t="s">
        <v>4684</v>
      </c>
      <c r="G1" s="138">
        <v>2</v>
      </c>
      <c r="H1" s="137" t="s">
        <v>4685</v>
      </c>
      <c r="I1" s="139">
        <v>38908.166666666664</v>
      </c>
      <c r="J1" s="136"/>
      <c r="K1" s="136"/>
      <c r="O1" s="140" t="s">
        <v>4686</v>
      </c>
    </row>
    <row r="2" spans="1:19" ht="13.5" thickBot="1">
      <c r="A2" s="141" t="s">
        <v>4687</v>
      </c>
      <c r="B2" s="142"/>
      <c r="D2" s="143" t="s">
        <v>4688</v>
      </c>
      <c r="E2" s="143" t="s">
        <v>4689</v>
      </c>
      <c r="F2" s="143" t="s">
        <v>4690</v>
      </c>
      <c r="G2" s="143" t="s">
        <v>4691</v>
      </c>
      <c r="H2" s="143" t="s">
        <v>4692</v>
      </c>
      <c r="I2" s="143" t="s">
        <v>4693</v>
      </c>
      <c r="J2" s="143" t="s">
        <v>4694</v>
      </c>
      <c r="K2" s="143" t="s">
        <v>4695</v>
      </c>
      <c r="L2" s="144" t="s">
        <v>4696</v>
      </c>
      <c r="M2" s="134" t="s">
        <v>4697</v>
      </c>
      <c r="N2" s="145" t="s">
        <v>4698</v>
      </c>
      <c r="O2" s="146" t="s">
        <v>4699</v>
      </c>
      <c r="Q2" s="147" t="s">
        <v>4700</v>
      </c>
      <c r="R2" s="147" t="s">
        <v>4701</v>
      </c>
      <c r="S2" s="135" t="s">
        <v>4702</v>
      </c>
    </row>
    <row r="3" spans="1:19">
      <c r="A3" s="148"/>
      <c r="B3" s="149"/>
      <c r="C3" s="136" t="s">
        <v>4703</v>
      </c>
      <c r="D3" s="150"/>
      <c r="E3" s="150"/>
      <c r="F3" s="150"/>
      <c r="G3" s="150"/>
      <c r="H3" s="150"/>
      <c r="I3" s="151">
        <f>XREF_User!F362</f>
        <v>0</v>
      </c>
      <c r="J3" s="150"/>
      <c r="K3" s="150"/>
      <c r="L3" s="152"/>
      <c r="N3" s="153"/>
      <c r="O3" s="154"/>
    </row>
    <row r="4" spans="1:19">
      <c r="A4" s="155" t="s">
        <v>4704</v>
      </c>
      <c r="B4" s="155"/>
      <c r="C4" s="136" t="s">
        <v>4704</v>
      </c>
      <c r="D4" s="156">
        <f>+D17</f>
        <v>0</v>
      </c>
      <c r="E4" s="156">
        <f>+AVERAGE(D18:D21)</f>
        <v>0</v>
      </c>
      <c r="F4" s="157">
        <f>+AVERAGE(D22:D25)</f>
        <v>0</v>
      </c>
      <c r="G4" s="158">
        <f>XREF_User!F377</f>
        <v>0</v>
      </c>
      <c r="H4" s="158">
        <f>XREF_User!F370</f>
        <v>0</v>
      </c>
      <c r="I4" s="151">
        <f>XREF_User!F363</f>
        <v>0</v>
      </c>
      <c r="J4" s="158">
        <f>XREF_User!F384</f>
        <v>0</v>
      </c>
      <c r="K4" s="158">
        <f>XREF_User!F391</f>
        <v>0</v>
      </c>
      <c r="L4" s="159">
        <f>XREF_User!F398</f>
        <v>0</v>
      </c>
      <c r="M4" s="134">
        <f t="shared" ref="M4:M10" si="0">+SUM(G4:L4)</f>
        <v>0</v>
      </c>
      <c r="N4" s="160" t="str">
        <f t="shared" ref="N4:N10" si="1">+IF(O4="",+IF(M4&gt;10,"Avail","Not Avail"),+IF(O4=1,"Avail","Not Avail"))</f>
        <v>Not Avail</v>
      </c>
      <c r="O4" s="161"/>
      <c r="Q4" s="134">
        <f>G4*$E4</f>
        <v>0</v>
      </c>
      <c r="R4" s="134">
        <f>H4*$E4</f>
        <v>0</v>
      </c>
      <c r="S4" s="134">
        <f>I4*$E4</f>
        <v>0</v>
      </c>
    </row>
    <row r="5" spans="1:19">
      <c r="A5" s="155" t="s">
        <v>4705</v>
      </c>
      <c r="B5" s="155"/>
      <c r="C5" s="136" t="s">
        <v>4705</v>
      </c>
      <c r="D5" s="156">
        <f>+D27</f>
        <v>0</v>
      </c>
      <c r="E5" s="156">
        <f>+D28</f>
        <v>0</v>
      </c>
      <c r="F5" s="157">
        <f>+D29</f>
        <v>0</v>
      </c>
      <c r="G5" s="158">
        <f>XREF_User!F378</f>
        <v>0</v>
      </c>
      <c r="H5" s="158">
        <f>XREF_User!F371</f>
        <v>0</v>
      </c>
      <c r="I5" s="151">
        <f>XREF_User!F364</f>
        <v>0</v>
      </c>
      <c r="J5" s="158">
        <f>XREF_User!F385</f>
        <v>0</v>
      </c>
      <c r="K5" s="158">
        <f>XREF_User!F392</f>
        <v>0</v>
      </c>
      <c r="L5" s="159">
        <f>XREF_User!F399</f>
        <v>0</v>
      </c>
      <c r="M5" s="134">
        <f t="shared" si="0"/>
        <v>0</v>
      </c>
      <c r="N5" s="160" t="str">
        <f t="shared" si="1"/>
        <v>Not Avail</v>
      </c>
      <c r="O5" s="161"/>
      <c r="Q5" s="134">
        <f t="shared" ref="Q5:S10" si="2">G5*$E5</f>
        <v>0</v>
      </c>
      <c r="R5" s="134">
        <f t="shared" si="2"/>
        <v>0</v>
      </c>
      <c r="S5" s="134">
        <f t="shared" si="2"/>
        <v>0</v>
      </c>
    </row>
    <row r="6" spans="1:19">
      <c r="A6" s="155" t="s">
        <v>4706</v>
      </c>
      <c r="B6" s="155"/>
      <c r="C6" s="136" t="s">
        <v>4706</v>
      </c>
      <c r="D6" s="156">
        <f>+D31</f>
        <v>0</v>
      </c>
      <c r="E6" s="156">
        <f>+AVERAGE(D32:D33)</f>
        <v>0</v>
      </c>
      <c r="F6" s="157">
        <f>+AVERAGE(D34:D35)</f>
        <v>0</v>
      </c>
      <c r="G6" s="158">
        <f>XREF_User!F379</f>
        <v>0</v>
      </c>
      <c r="H6" s="158">
        <f>XREF_User!F372</f>
        <v>0</v>
      </c>
      <c r="I6" s="151">
        <f>XREF_User!F365</f>
        <v>0</v>
      </c>
      <c r="J6" s="158">
        <f>XREF_User!F386</f>
        <v>0</v>
      </c>
      <c r="K6" s="158">
        <f>XREF_User!F393</f>
        <v>0</v>
      </c>
      <c r="L6" s="159">
        <f>XREF_User!F400</f>
        <v>0</v>
      </c>
      <c r="M6" s="134">
        <f t="shared" si="0"/>
        <v>0</v>
      </c>
      <c r="N6" s="160" t="str">
        <f t="shared" si="1"/>
        <v>Not Avail</v>
      </c>
      <c r="O6" s="161"/>
      <c r="Q6" s="134">
        <f t="shared" si="2"/>
        <v>0</v>
      </c>
      <c r="R6" s="134">
        <f t="shared" si="2"/>
        <v>0</v>
      </c>
      <c r="S6" s="134">
        <f t="shared" si="2"/>
        <v>0</v>
      </c>
    </row>
    <row r="7" spans="1:19">
      <c r="A7" s="155" t="s">
        <v>4707</v>
      </c>
      <c r="B7" s="155"/>
      <c r="C7" s="136" t="s">
        <v>4707</v>
      </c>
      <c r="D7" s="156">
        <f>+D37</f>
        <v>0</v>
      </c>
      <c r="E7" s="156">
        <f>+AVERAGE(D38:D39)</f>
        <v>0</v>
      </c>
      <c r="F7" s="162"/>
      <c r="G7" s="158">
        <f>XREF_User!F380</f>
        <v>0</v>
      </c>
      <c r="H7" s="158">
        <f>XREF_User!F373</f>
        <v>0</v>
      </c>
      <c r="I7" s="151">
        <f>XREF_User!F366</f>
        <v>0</v>
      </c>
      <c r="J7" s="158">
        <f>XREF_User!F387</f>
        <v>0</v>
      </c>
      <c r="K7" s="158">
        <f>XREF_User!F394</f>
        <v>0</v>
      </c>
      <c r="L7" s="159">
        <f>XREF_User!F401</f>
        <v>0</v>
      </c>
      <c r="M7" s="134">
        <f t="shared" si="0"/>
        <v>0</v>
      </c>
      <c r="N7" s="160" t="str">
        <f t="shared" si="1"/>
        <v>Not Avail</v>
      </c>
      <c r="O7" s="161"/>
    </row>
    <row r="8" spans="1:19">
      <c r="A8" s="155" t="s">
        <v>4708</v>
      </c>
      <c r="B8" s="155"/>
      <c r="C8" s="136" t="s">
        <v>4708</v>
      </c>
      <c r="D8" s="156">
        <f>+G17</f>
        <v>0</v>
      </c>
      <c r="E8" s="156">
        <f>+G18</f>
        <v>0</v>
      </c>
      <c r="F8" s="157">
        <f>+G19</f>
        <v>0</v>
      </c>
      <c r="G8" s="158">
        <f>XREF_User!F381</f>
        <v>0</v>
      </c>
      <c r="H8" s="158">
        <f>XREF_User!F374</f>
        <v>0</v>
      </c>
      <c r="I8" s="151">
        <f>XREF_User!F367</f>
        <v>0</v>
      </c>
      <c r="J8" s="158">
        <f>XREF_User!F388</f>
        <v>0</v>
      </c>
      <c r="K8" s="158">
        <f>XREF_User!F395</f>
        <v>0</v>
      </c>
      <c r="L8" s="159">
        <f>XREF_User!F402</f>
        <v>0</v>
      </c>
      <c r="M8" s="134">
        <f t="shared" si="0"/>
        <v>0</v>
      </c>
      <c r="N8" s="160" t="str">
        <f t="shared" si="1"/>
        <v>Not Avail</v>
      </c>
      <c r="O8" s="161"/>
      <c r="Q8" s="134">
        <f t="shared" si="2"/>
        <v>0</v>
      </c>
      <c r="R8" s="134">
        <f t="shared" si="2"/>
        <v>0</v>
      </c>
      <c r="S8" s="134">
        <f t="shared" si="2"/>
        <v>0</v>
      </c>
    </row>
    <row r="9" spans="1:19">
      <c r="A9" s="155" t="s">
        <v>4709</v>
      </c>
      <c r="B9" s="155"/>
      <c r="C9" s="136" t="s">
        <v>4709</v>
      </c>
      <c r="D9" s="156">
        <f>+G21</f>
        <v>0</v>
      </c>
      <c r="E9" s="156">
        <f>+AVERAGE(G22:G23)</f>
        <v>0</v>
      </c>
      <c r="F9" s="157">
        <f>+AVERAGE(G24:G25)</f>
        <v>0</v>
      </c>
      <c r="G9" s="158">
        <f>XREF_User!F382</f>
        <v>0</v>
      </c>
      <c r="H9" s="158">
        <f>XREF_User!F375</f>
        <v>0</v>
      </c>
      <c r="I9" s="151">
        <f>XREF_User!F368</f>
        <v>0</v>
      </c>
      <c r="J9" s="158">
        <f>XREF_User!F389</f>
        <v>0</v>
      </c>
      <c r="K9" s="158">
        <f>XREF_User!F396</f>
        <v>0</v>
      </c>
      <c r="L9" s="159">
        <f>XREF_User!F403</f>
        <v>0</v>
      </c>
      <c r="M9" s="134">
        <f t="shared" si="0"/>
        <v>0</v>
      </c>
      <c r="N9" s="160" t="str">
        <f t="shared" si="1"/>
        <v>Not Avail</v>
      </c>
      <c r="O9" s="161"/>
      <c r="Q9" s="134">
        <f t="shared" si="2"/>
        <v>0</v>
      </c>
      <c r="R9" s="134">
        <f t="shared" si="2"/>
        <v>0</v>
      </c>
      <c r="S9" s="134">
        <f t="shared" si="2"/>
        <v>0</v>
      </c>
    </row>
    <row r="10" spans="1:19" ht="13.5" thickBot="1">
      <c r="A10" s="155" t="s">
        <v>4710</v>
      </c>
      <c r="B10" s="155"/>
      <c r="C10" s="163" t="s">
        <v>4710</v>
      </c>
      <c r="D10" s="164">
        <f>+G27</f>
        <v>0</v>
      </c>
      <c r="E10" s="164">
        <f>+AVERAGE(G28:G29)</f>
        <v>0</v>
      </c>
      <c r="F10" s="165">
        <f>+AVERAGE(G30:G31)</f>
        <v>0</v>
      </c>
      <c r="G10" s="166">
        <f>XREF_User!F383</f>
        <v>0</v>
      </c>
      <c r="H10" s="166">
        <f>XREF_User!F376</f>
        <v>0</v>
      </c>
      <c r="I10" s="167">
        <f>XREF_User!F369</f>
        <v>0</v>
      </c>
      <c r="J10" s="166">
        <f>XREF_User!F390</f>
        <v>0</v>
      </c>
      <c r="K10" s="166">
        <f>XREF_User!F397</f>
        <v>0</v>
      </c>
      <c r="L10" s="166">
        <f>XREF_User!F404</f>
        <v>0</v>
      </c>
      <c r="M10" s="134">
        <f t="shared" si="0"/>
        <v>0</v>
      </c>
      <c r="N10" s="160" t="str">
        <f t="shared" si="1"/>
        <v>Not Avail</v>
      </c>
      <c r="O10" s="161"/>
      <c r="Q10" s="134">
        <f t="shared" si="2"/>
        <v>0</v>
      </c>
      <c r="R10" s="134">
        <f t="shared" si="2"/>
        <v>0</v>
      </c>
      <c r="S10" s="134">
        <f t="shared" si="2"/>
        <v>0</v>
      </c>
    </row>
    <row r="11" spans="1:19">
      <c r="C11" s="136" t="s">
        <v>4711</v>
      </c>
      <c r="D11" s="136"/>
      <c r="E11" s="136"/>
      <c r="F11" s="136"/>
      <c r="G11" s="157">
        <f t="shared" ref="G11:L11" si="3">+SUM(G3:G10)</f>
        <v>0</v>
      </c>
      <c r="H11" s="157">
        <f t="shared" si="3"/>
        <v>0</v>
      </c>
      <c r="I11" s="157">
        <f t="shared" si="3"/>
        <v>0</v>
      </c>
      <c r="J11" s="157">
        <f t="shared" si="3"/>
        <v>0</v>
      </c>
      <c r="K11" s="157">
        <f t="shared" si="3"/>
        <v>0</v>
      </c>
      <c r="L11" s="157">
        <f t="shared" si="3"/>
        <v>0</v>
      </c>
      <c r="Q11" s="134" t="e">
        <f>SUM(Q4:Q10)/SUM(G4:G6,G8:G10)</f>
        <v>#DIV/0!</v>
      </c>
      <c r="R11" s="134" t="e">
        <f>SUM(R4:R10)/SUM(H4:H6,H8:H10)</f>
        <v>#DIV/0!</v>
      </c>
      <c r="S11" s="134" t="e">
        <f>SUM(S4:S10)/SUM(I4:I6,I8:I10)</f>
        <v>#DIV/0!</v>
      </c>
    </row>
    <row r="12" spans="1:19">
      <c r="C12" s="168" t="s">
        <v>4712</v>
      </c>
      <c r="D12" s="136"/>
      <c r="E12" s="136"/>
      <c r="F12" s="136"/>
      <c r="G12" s="158">
        <f>XREF_User!F405+0.2</f>
        <v>0.2</v>
      </c>
      <c r="H12" s="158">
        <f>XREF_User!F406</f>
        <v>0</v>
      </c>
      <c r="I12" s="158">
        <f>XREF_User!F407</f>
        <v>0</v>
      </c>
      <c r="J12" s="158">
        <f>XREF_User!F408+'Data Scrubbing'!Q14</f>
        <v>0</v>
      </c>
      <c r="K12" s="158">
        <f>XREF_User!F409-'Data Scrubbing'!J12</f>
        <v>0</v>
      </c>
      <c r="L12" s="169"/>
    </row>
    <row r="13" spans="1:19" ht="13.5" thickBot="1">
      <c r="A13" s="170" t="s">
        <v>4713</v>
      </c>
      <c r="B13" s="170"/>
      <c r="C13" s="136" t="s">
        <v>4714</v>
      </c>
      <c r="D13" s="136"/>
      <c r="E13" s="136"/>
      <c r="F13" s="136"/>
      <c r="G13" s="157">
        <f t="shared" ref="G13:L13" si="4">+ABS(G12-G11)</f>
        <v>0.2</v>
      </c>
      <c r="H13" s="157">
        <f t="shared" si="4"/>
        <v>0</v>
      </c>
      <c r="I13" s="157">
        <f t="shared" si="4"/>
        <v>0</v>
      </c>
      <c r="J13" s="157">
        <f t="shared" si="4"/>
        <v>0</v>
      </c>
      <c r="K13" s="157">
        <f t="shared" si="4"/>
        <v>0</v>
      </c>
      <c r="L13" s="157">
        <f t="shared" si="4"/>
        <v>0</v>
      </c>
      <c r="M13" s="134">
        <f>+IF(MAX(G13:L13)&gt;3,1,0)</f>
        <v>0</v>
      </c>
    </row>
    <row r="14" spans="1:19">
      <c r="A14" s="136" t="s">
        <v>4715</v>
      </c>
      <c r="B14" s="161"/>
      <c r="P14" s="135" t="s">
        <v>4716</v>
      </c>
      <c r="Q14" s="171">
        <v>0</v>
      </c>
    </row>
    <row r="15" spans="1:19" ht="15.75" thickBot="1">
      <c r="A15" s="136" t="s">
        <v>4717</v>
      </c>
      <c r="B15" s="161">
        <v>1</v>
      </c>
      <c r="C15" s="373" t="s">
        <v>4718</v>
      </c>
      <c r="D15" s="373"/>
      <c r="E15" s="373"/>
      <c r="F15" s="373"/>
      <c r="G15" s="373"/>
      <c r="K15" s="172"/>
    </row>
    <row r="16" spans="1:19" ht="12.75" customHeight="1" thickBot="1">
      <c r="A16" s="136" t="s">
        <v>4719</v>
      </c>
      <c r="B16" s="161"/>
      <c r="C16" s="136" t="s">
        <v>4720</v>
      </c>
      <c r="D16" s="134">
        <f>XREF_User!F323</f>
        <v>0</v>
      </c>
      <c r="F16" s="168" t="s">
        <v>4721</v>
      </c>
      <c r="G16" s="134">
        <f>XREF_User!F347</f>
        <v>0</v>
      </c>
      <c r="I16" s="374" t="s">
        <v>4722</v>
      </c>
      <c r="J16" s="373"/>
      <c r="K16" s="373"/>
      <c r="L16" s="373"/>
      <c r="M16" s="373"/>
      <c r="N16" s="163" t="s">
        <v>4723</v>
      </c>
    </row>
    <row r="17" spans="1:14" ht="13.5" thickBot="1">
      <c r="C17" s="136" t="s">
        <v>4724</v>
      </c>
      <c r="D17" s="134">
        <f>XREF_User!F324</f>
        <v>0</v>
      </c>
      <c r="F17" s="168" t="s">
        <v>4725</v>
      </c>
      <c r="G17" s="134">
        <f>XREF_User!F348</f>
        <v>0</v>
      </c>
      <c r="I17" s="375" t="s">
        <v>4726</v>
      </c>
      <c r="J17" s="375"/>
      <c r="K17" s="375"/>
      <c r="L17" s="173" t="s">
        <v>4727</v>
      </c>
      <c r="M17" s="173">
        <f>IF(N17="",XREF_User!F472,N17)</f>
        <v>0</v>
      </c>
      <c r="N17" s="155"/>
    </row>
    <row r="18" spans="1:14" ht="13.5" thickBot="1">
      <c r="A18" s="170" t="s">
        <v>4728</v>
      </c>
      <c r="B18" s="170"/>
      <c r="C18" s="136" t="s">
        <v>4729</v>
      </c>
      <c r="D18" s="134">
        <f>XREF_User!F325</f>
        <v>0</v>
      </c>
      <c r="F18" s="168" t="s">
        <v>4730</v>
      </c>
      <c r="G18" s="134">
        <f>XREF_User!F349</f>
        <v>0</v>
      </c>
      <c r="I18" s="160"/>
      <c r="J18" s="174" t="s">
        <v>4731</v>
      </c>
      <c r="K18" s="174" t="s">
        <v>4732</v>
      </c>
      <c r="L18" s="173" t="s">
        <v>4733</v>
      </c>
      <c r="M18" s="173">
        <f>IF(N18="",XREF_User!F473,N18)</f>
        <v>0</v>
      </c>
      <c r="N18" s="155"/>
    </row>
    <row r="19" spans="1:14">
      <c r="A19" s="136" t="s">
        <v>4734</v>
      </c>
      <c r="B19" s="175"/>
      <c r="C19" s="136" t="s">
        <v>4729</v>
      </c>
      <c r="D19" s="134">
        <f>XREF_User!F326</f>
        <v>0</v>
      </c>
      <c r="F19" s="168" t="s">
        <v>4735</v>
      </c>
      <c r="G19" s="134">
        <f>XREF_User!F350</f>
        <v>0</v>
      </c>
      <c r="I19" s="160" t="s">
        <v>4692</v>
      </c>
      <c r="J19" s="176">
        <f>IF(XREF_User!$F426&gt;0,SUM(XREF_User!$F427:F432)/XREF_User!$F426,0.2)</f>
        <v>0.2</v>
      </c>
      <c r="K19" s="176">
        <f>IF(XREF_User!$F433&gt;0,SUM(XREF_User!$F434:F434)/XREF_User!$F433,0.2)</f>
        <v>0.2</v>
      </c>
      <c r="L19" s="173" t="s">
        <v>4736</v>
      </c>
      <c r="M19" s="173">
        <f>IF(N19="",XREF_User!F474,N19)</f>
        <v>0</v>
      </c>
      <c r="N19" s="155"/>
    </row>
    <row r="20" spans="1:14">
      <c r="A20" s="136" t="s">
        <v>4737</v>
      </c>
      <c r="B20" s="175"/>
      <c r="C20" s="136" t="s">
        <v>4729</v>
      </c>
      <c r="D20" s="134">
        <f>XREF_User!F327</f>
        <v>0</v>
      </c>
      <c r="F20" s="168" t="s">
        <v>4738</v>
      </c>
      <c r="G20" s="134">
        <f>XREF_User!F351</f>
        <v>0</v>
      </c>
      <c r="I20" s="160" t="s">
        <v>4739</v>
      </c>
      <c r="J20" s="176">
        <f>IF(XREF_User!$F417&gt;0,SUM(XREF_User!$F418:F423)/XREF_User!$F417,0.3)</f>
        <v>0.3</v>
      </c>
      <c r="K20" s="176">
        <f>IF(XREF_User!$F424&gt;0,SUM(XREF_User!$F425:F425)/XREF_User!$F424,0.3)</f>
        <v>0.3</v>
      </c>
      <c r="L20" s="173" t="s">
        <v>4740</v>
      </c>
      <c r="M20" s="173">
        <f>IF(N20="",XREF_User!F475,N20)</f>
        <v>0</v>
      </c>
      <c r="N20" s="155"/>
    </row>
    <row r="21" spans="1:14">
      <c r="A21" s="136" t="s">
        <v>4741</v>
      </c>
      <c r="B21" s="175"/>
      <c r="C21" s="136" t="s">
        <v>4729</v>
      </c>
      <c r="D21" s="134">
        <f>XREF_User!F328</f>
        <v>0</v>
      </c>
      <c r="F21" s="168" t="s">
        <v>4742</v>
      </c>
      <c r="G21" s="134">
        <f>XREF_User!F352</f>
        <v>0</v>
      </c>
      <c r="I21" s="160" t="s">
        <v>4743</v>
      </c>
      <c r="J21" s="176">
        <f>IF(XREF_User!$F435&gt;0,SUM(XREF_User!$F436:F441)/XREF_User!$F435,0.3)</f>
        <v>0.3</v>
      </c>
      <c r="K21" s="176">
        <f>IF(XREF_User!$F442&gt;0,SUM(XREF_User!$F443:F443)/XREF_User!$F442,0.3)</f>
        <v>0.3</v>
      </c>
      <c r="L21" s="173" t="s">
        <v>4744</v>
      </c>
      <c r="M21" s="173">
        <f>IF(N21="",XREF_User!F476,N21)</f>
        <v>0</v>
      </c>
      <c r="N21" s="155"/>
    </row>
    <row r="22" spans="1:14">
      <c r="A22" s="136" t="s">
        <v>4745</v>
      </c>
      <c r="B22" s="175"/>
      <c r="C22" s="136" t="s">
        <v>4746</v>
      </c>
      <c r="D22" s="134">
        <f>XREF_User!F329</f>
        <v>0</v>
      </c>
      <c r="F22" s="168" t="s">
        <v>4747</v>
      </c>
      <c r="G22" s="134">
        <f>XREF_User!F353</f>
        <v>0</v>
      </c>
      <c r="I22" s="160" t="s">
        <v>4748</v>
      </c>
      <c r="J22" s="177">
        <v>0.3</v>
      </c>
      <c r="K22" s="177">
        <v>0.3</v>
      </c>
      <c r="L22" s="173" t="s">
        <v>4749</v>
      </c>
      <c r="M22" s="173">
        <f>IF(N22="",XREF_User!F477,N22)</f>
        <v>0</v>
      </c>
      <c r="N22" s="155"/>
    </row>
    <row r="23" spans="1:14">
      <c r="A23" s="136" t="s">
        <v>4750</v>
      </c>
      <c r="B23" s="175"/>
      <c r="C23" s="136" t="s">
        <v>4746</v>
      </c>
      <c r="D23" s="134">
        <f>XREF_User!F330</f>
        <v>0</v>
      </c>
      <c r="F23" s="168" t="s">
        <v>4747</v>
      </c>
      <c r="G23" s="134">
        <f>XREF_User!F354</f>
        <v>0</v>
      </c>
      <c r="L23" s="173" t="s">
        <v>4751</v>
      </c>
      <c r="M23" s="173">
        <f>IF(N23="",XREF_User!F478,N23)</f>
        <v>0</v>
      </c>
      <c r="N23" s="155"/>
    </row>
    <row r="24" spans="1:14" ht="13.5" thickBot="1">
      <c r="A24" s="136" t="s">
        <v>4752</v>
      </c>
      <c r="B24" s="175">
        <v>1</v>
      </c>
      <c r="C24" s="136" t="s">
        <v>4746</v>
      </c>
      <c r="D24" s="134">
        <f>XREF_User!F331</f>
        <v>0</v>
      </c>
      <c r="F24" s="168" t="s">
        <v>4753</v>
      </c>
    </row>
    <row r="25" spans="1:14" ht="13.5" thickBot="1">
      <c r="A25" s="136" t="s">
        <v>4754</v>
      </c>
      <c r="B25" s="175"/>
      <c r="C25" s="136" t="s">
        <v>4746</v>
      </c>
      <c r="D25" s="134">
        <f>XREF_User!F332</f>
        <v>0</v>
      </c>
      <c r="F25" s="168" t="s">
        <v>4753</v>
      </c>
      <c r="G25" s="134">
        <f>XREF_User!F355</f>
        <v>0</v>
      </c>
      <c r="I25" s="376" t="s">
        <v>4755</v>
      </c>
      <c r="J25" s="377"/>
      <c r="K25" s="378"/>
      <c r="L25" s="379" t="s">
        <v>4756</v>
      </c>
      <c r="M25" s="380"/>
      <c r="N25" s="163" t="s">
        <v>4723</v>
      </c>
    </row>
    <row r="26" spans="1:14">
      <c r="A26" s="136" t="s">
        <v>4757</v>
      </c>
      <c r="B26" s="175"/>
      <c r="C26" s="168" t="s">
        <v>4758</v>
      </c>
      <c r="D26" s="134">
        <f>XREF_User!F333</f>
        <v>0</v>
      </c>
      <c r="F26" s="168" t="s">
        <v>4759</v>
      </c>
      <c r="G26" s="134">
        <f>XREF_User!F356</f>
        <v>0</v>
      </c>
      <c r="I26" s="178"/>
      <c r="J26" s="174" t="s">
        <v>4731</v>
      </c>
      <c r="K26" s="179" t="s">
        <v>4732</v>
      </c>
      <c r="L26" s="180" t="s">
        <v>4760</v>
      </c>
      <c r="M26" s="134" t="e">
        <f>IF(N26="",+H7/(H11)*100,N26)</f>
        <v>#DIV/0!</v>
      </c>
      <c r="N26" s="155" t="e">
        <f>(G7+H7)/(H11+G7)*100</f>
        <v>#DIV/0!</v>
      </c>
    </row>
    <row r="27" spans="1:14">
      <c r="C27" s="168" t="s">
        <v>4761</v>
      </c>
      <c r="D27" s="134">
        <f>XREF_User!F334</f>
        <v>0</v>
      </c>
      <c r="F27" s="168" t="s">
        <v>4762</v>
      </c>
      <c r="G27" s="134">
        <f>XREF_User!F357</f>
        <v>0</v>
      </c>
      <c r="I27" s="181" t="s">
        <v>4692</v>
      </c>
      <c r="J27" s="182">
        <v>1.41</v>
      </c>
      <c r="K27" s="183">
        <v>1.42</v>
      </c>
      <c r="L27" s="180" t="s">
        <v>4763</v>
      </c>
      <c r="M27" s="134" t="e">
        <f>+IF(N27="",+SUM(H5:H6)/(H11-H7)*100,N27)</f>
        <v>#DIV/0!</v>
      </c>
      <c r="N27" s="155"/>
    </row>
    <row r="28" spans="1:14" ht="13.5" thickBot="1">
      <c r="A28" s="170" t="s">
        <v>4764</v>
      </c>
      <c r="B28" s="170"/>
      <c r="C28" s="168" t="s">
        <v>4765</v>
      </c>
      <c r="D28" s="134">
        <f>XREF_User!F335</f>
        <v>0</v>
      </c>
      <c r="F28" s="168" t="s">
        <v>4766</v>
      </c>
      <c r="G28" s="134">
        <f>XREF_User!F358</f>
        <v>0</v>
      </c>
      <c r="I28" s="181" t="s">
        <v>4739</v>
      </c>
      <c r="J28" s="182">
        <v>1.1100000000000001</v>
      </c>
      <c r="K28" s="183">
        <v>1.2</v>
      </c>
      <c r="L28" s="134" t="s">
        <v>4767</v>
      </c>
      <c r="M28" s="172" t="e">
        <f>IF(N28="",+G7/G11*100,N28)</f>
        <v>#DIV/0!</v>
      </c>
      <c r="N28" s="155"/>
    </row>
    <row r="29" spans="1:14">
      <c r="A29" s="136" t="s">
        <v>4737</v>
      </c>
      <c r="B29" s="175"/>
      <c r="C29" s="168" t="s">
        <v>4768</v>
      </c>
      <c r="D29" s="134">
        <f>XREF_User!F336</f>
        <v>0</v>
      </c>
      <c r="F29" s="168" t="s">
        <v>4766</v>
      </c>
      <c r="G29" s="134">
        <f>XREF_User!F359</f>
        <v>0</v>
      </c>
      <c r="I29" s="181" t="s">
        <v>4743</v>
      </c>
      <c r="J29" s="182">
        <v>1.05</v>
      </c>
      <c r="K29" s="183">
        <v>1.1000000000000001</v>
      </c>
      <c r="L29" s="180" t="s">
        <v>4769</v>
      </c>
      <c r="M29" s="172" t="e">
        <f>+IF(N29="",SUM(G5:G6)/(G11-G7)*100,N29)</f>
        <v>#DIV/0!</v>
      </c>
      <c r="N29" s="155"/>
    </row>
    <row r="30" spans="1:14" ht="13.5" thickBot="1">
      <c r="A30" s="136" t="s">
        <v>4741</v>
      </c>
      <c r="B30" s="175"/>
      <c r="C30" s="168" t="s">
        <v>4770</v>
      </c>
      <c r="D30" s="134">
        <f>XREF_User!F337</f>
        <v>0</v>
      </c>
      <c r="F30" s="168" t="s">
        <v>4771</v>
      </c>
      <c r="G30" s="134">
        <f>XREF_User!F360</f>
        <v>0</v>
      </c>
      <c r="I30" s="184" t="s">
        <v>4748</v>
      </c>
      <c r="J30" s="185">
        <v>1.25</v>
      </c>
      <c r="K30" s="186">
        <v>1.25</v>
      </c>
      <c r="L30" s="134" t="s">
        <v>4772</v>
      </c>
      <c r="M30" s="172">
        <f>IF(N30="",M28,N30)</f>
        <v>50</v>
      </c>
      <c r="N30" s="155">
        <v>50</v>
      </c>
    </row>
    <row r="31" spans="1:14">
      <c r="A31" s="136" t="s">
        <v>4745</v>
      </c>
      <c r="B31" s="175"/>
      <c r="C31" s="168" t="s">
        <v>4773</v>
      </c>
      <c r="D31" s="134">
        <f>XREF_User!F338</f>
        <v>0</v>
      </c>
      <c r="F31" s="168" t="s">
        <v>4771</v>
      </c>
      <c r="G31" s="134">
        <f>XREF_User!F361</f>
        <v>0</v>
      </c>
      <c r="I31" s="187"/>
      <c r="J31" s="188" t="s">
        <v>4774</v>
      </c>
      <c r="K31" s="179" t="s">
        <v>4726</v>
      </c>
      <c r="L31" s="180" t="s">
        <v>4775</v>
      </c>
      <c r="M31" s="172" t="e">
        <f>IF(N31="",M29,N31)</f>
        <v>#DIV/0!</v>
      </c>
      <c r="N31" s="155"/>
    </row>
    <row r="32" spans="1:14">
      <c r="A32" s="136" t="s">
        <v>4776</v>
      </c>
      <c r="B32" s="175">
        <v>1</v>
      </c>
      <c r="C32" s="168" t="s">
        <v>4777</v>
      </c>
      <c r="D32" s="134">
        <f>XREF_User!F339</f>
        <v>0</v>
      </c>
      <c r="I32" s="181" t="s">
        <v>4778</v>
      </c>
      <c r="J32" s="182">
        <v>73</v>
      </c>
      <c r="K32" s="189">
        <f>IF(XREF_User!$F451&gt;0,SUM(XREF_User!$F452:F457)/XREF_User!$F451,0.35)</f>
        <v>0.35</v>
      </c>
      <c r="L32" s="190" t="s">
        <v>4779</v>
      </c>
      <c r="M32" s="190"/>
      <c r="N32" s="155"/>
    </row>
    <row r="33" spans="1:14" ht="13.5" thickBot="1">
      <c r="A33" s="136" t="s">
        <v>4780</v>
      </c>
      <c r="B33" s="175"/>
      <c r="C33" s="168" t="s">
        <v>4777</v>
      </c>
      <c r="D33" s="134">
        <f>XREF_User!F340</f>
        <v>0</v>
      </c>
      <c r="I33" s="184" t="s">
        <v>4781</v>
      </c>
      <c r="J33" s="185">
        <v>85.4</v>
      </c>
      <c r="K33" s="191">
        <f>IF(XREF_User!$F444&gt;0,SUM(XREF_User!$F445:F450)/XREF_User!$F444,0.35)</f>
        <v>0.35</v>
      </c>
      <c r="L33" s="134" t="s">
        <v>4782</v>
      </c>
      <c r="M33" s="134" t="e">
        <f>+(I5+I6+I7)/I11*100</f>
        <v>#DIV/0!</v>
      </c>
      <c r="N33" s="155"/>
    </row>
    <row r="34" spans="1:14">
      <c r="C34" s="168" t="s">
        <v>4783</v>
      </c>
      <c r="D34" s="134">
        <f>XREF_User!F341</f>
        <v>0</v>
      </c>
      <c r="L34" s="134" t="s">
        <v>4784</v>
      </c>
      <c r="M34" s="134">
        <f>IF(N34="",+IF(SUM(K5:K6)/K11*100&gt;90,100,SUM(K5:K6)/K11*100),N34)</f>
        <v>50</v>
      </c>
      <c r="N34" s="155">
        <v>50</v>
      </c>
    </row>
    <row r="35" spans="1:14" ht="13.5" thickBot="1">
      <c r="A35" s="170" t="s">
        <v>4785</v>
      </c>
      <c r="B35" s="170"/>
      <c r="C35" s="168" t="s">
        <v>4783</v>
      </c>
      <c r="D35" s="134">
        <f>XREF_User!F342</f>
        <v>0</v>
      </c>
      <c r="L35" s="134" t="s">
        <v>4786</v>
      </c>
      <c r="M35" s="134">
        <f>+IF((L5+L6+J6+J5)/(L11+J11+0.0001)*100&gt;90,100,(L5+L6+J6+J5)/(L11+J11+0.0001)*100)</f>
        <v>0</v>
      </c>
      <c r="N35" s="155"/>
    </row>
    <row r="36" spans="1:14">
      <c r="A36" s="161" t="s">
        <v>4787</v>
      </c>
      <c r="B36" s="192" t="e">
        <f>MATCH(A36,WildYieldList,0)</f>
        <v>#NAME?</v>
      </c>
      <c r="C36" s="168" t="s">
        <v>4788</v>
      </c>
      <c r="D36" s="134">
        <f>XREF_User!F343</f>
        <v>0</v>
      </c>
      <c r="L36" s="134" t="s">
        <v>4789</v>
      </c>
      <c r="M36" s="134">
        <f>+D43</f>
        <v>0</v>
      </c>
    </row>
    <row r="37" spans="1:14">
      <c r="A37" s="136"/>
      <c r="B37" s="192"/>
      <c r="C37" s="168" t="s">
        <v>4790</v>
      </c>
      <c r="D37" s="134">
        <f>XREF_User!F344</f>
        <v>0</v>
      </c>
      <c r="L37" s="134" t="s">
        <v>4791</v>
      </c>
      <c r="M37" s="134">
        <f>+E43</f>
        <v>0</v>
      </c>
    </row>
    <row r="38" spans="1:14">
      <c r="A38" s="136"/>
      <c r="B38" s="192"/>
      <c r="C38" s="168" t="s">
        <v>4792</v>
      </c>
      <c r="D38" s="134">
        <f>XREF_User!F345</f>
        <v>0</v>
      </c>
      <c r="L38" s="134" t="s">
        <v>4793</v>
      </c>
      <c r="M38" s="134">
        <f>+F43</f>
        <v>0</v>
      </c>
    </row>
    <row r="39" spans="1:14">
      <c r="A39" s="136"/>
      <c r="B39" s="192"/>
      <c r="C39" s="168" t="s">
        <v>4792</v>
      </c>
      <c r="D39" s="134">
        <f>XREF_User!F346</f>
        <v>0</v>
      </c>
      <c r="L39" s="134" t="s">
        <v>4794</v>
      </c>
      <c r="M39" s="134">
        <f>+G43</f>
        <v>0</v>
      </c>
    </row>
    <row r="40" spans="1:14">
      <c r="A40" s="136"/>
      <c r="B40" s="192"/>
      <c r="L40" s="134" t="s">
        <v>4795</v>
      </c>
      <c r="M40" s="134">
        <f>+H43</f>
        <v>0</v>
      </c>
    </row>
    <row r="41" spans="1:14" ht="15.75" thickBot="1">
      <c r="A41" s="136"/>
      <c r="B41" s="192"/>
      <c r="C41" s="373" t="s">
        <v>4796</v>
      </c>
      <c r="D41" s="373"/>
      <c r="E41" s="373"/>
      <c r="F41" s="373"/>
      <c r="G41" s="373"/>
      <c r="H41" s="373"/>
      <c r="I41" s="373"/>
      <c r="J41" s="373"/>
      <c r="L41" s="134" t="s">
        <v>4797</v>
      </c>
      <c r="M41" s="193">
        <f>+D44</f>
        <v>0</v>
      </c>
    </row>
    <row r="42" spans="1:14" ht="15.75" thickBot="1">
      <c r="A42" s="136"/>
      <c r="B42" s="192"/>
      <c r="C42" s="134"/>
      <c r="D42" s="194" t="s">
        <v>4798</v>
      </c>
      <c r="E42" s="194" t="s">
        <v>4692</v>
      </c>
      <c r="F42" s="194" t="s">
        <v>4693</v>
      </c>
      <c r="G42" s="194" t="s">
        <v>4694</v>
      </c>
      <c r="H42" s="194" t="s">
        <v>4695</v>
      </c>
      <c r="I42" s="195" t="s">
        <v>4697</v>
      </c>
      <c r="J42" s="194" t="s">
        <v>4128</v>
      </c>
      <c r="L42" s="134" t="s">
        <v>4799</v>
      </c>
      <c r="M42" s="134">
        <f>+E44</f>
        <v>0</v>
      </c>
    </row>
    <row r="43" spans="1:14">
      <c r="A43" s="136"/>
      <c r="B43" s="192"/>
      <c r="C43" s="196" t="s">
        <v>4704</v>
      </c>
      <c r="D43" s="156">
        <f t="shared" ref="D43:H49" si="5">+IF(G4&gt;5,1*$J43,0)</f>
        <v>0</v>
      </c>
      <c r="E43" s="156">
        <f t="shared" si="5"/>
        <v>0</v>
      </c>
      <c r="F43" s="156">
        <f t="shared" si="5"/>
        <v>0</v>
      </c>
      <c r="G43" s="156">
        <f t="shared" si="5"/>
        <v>0</v>
      </c>
      <c r="H43" s="156">
        <f t="shared" si="5"/>
        <v>0</v>
      </c>
      <c r="I43" s="136">
        <f t="shared" ref="I43:I49" si="6">+SUM(D43:H43)</f>
        <v>0</v>
      </c>
      <c r="J43" s="197" t="e">
        <f t="shared" ref="J43:J49" si="7">1/COUNTIF(G4:L4,"&gt;2")</f>
        <v>#DIV/0!</v>
      </c>
      <c r="L43" s="134" t="s">
        <v>4800</v>
      </c>
      <c r="M43" s="193">
        <f>+F44</f>
        <v>0</v>
      </c>
    </row>
    <row r="44" spans="1:14">
      <c r="A44" s="136"/>
      <c r="B44" s="192"/>
      <c r="C44" s="196" t="s">
        <v>4705</v>
      </c>
      <c r="D44" s="156">
        <f t="shared" si="5"/>
        <v>0</v>
      </c>
      <c r="E44" s="156">
        <f t="shared" si="5"/>
        <v>0</v>
      </c>
      <c r="F44" s="156">
        <f t="shared" si="5"/>
        <v>0</v>
      </c>
      <c r="G44" s="156">
        <f t="shared" si="5"/>
        <v>0</v>
      </c>
      <c r="H44" s="156">
        <f t="shared" si="5"/>
        <v>0</v>
      </c>
      <c r="I44" s="136">
        <f t="shared" si="6"/>
        <v>0</v>
      </c>
      <c r="J44" s="197" t="e">
        <f t="shared" si="7"/>
        <v>#DIV/0!</v>
      </c>
      <c r="L44" s="134" t="s">
        <v>4801</v>
      </c>
      <c r="M44" s="134">
        <f>+G44</f>
        <v>0</v>
      </c>
    </row>
    <row r="45" spans="1:14">
      <c r="A45" s="136"/>
      <c r="B45" s="192"/>
      <c r="C45" s="196" t="s">
        <v>4706</v>
      </c>
      <c r="D45" s="156">
        <f t="shared" si="5"/>
        <v>0</v>
      </c>
      <c r="E45" s="156">
        <f t="shared" si="5"/>
        <v>0</v>
      </c>
      <c r="F45" s="156">
        <f t="shared" si="5"/>
        <v>0</v>
      </c>
      <c r="G45" s="156">
        <f t="shared" si="5"/>
        <v>0</v>
      </c>
      <c r="H45" s="156">
        <f t="shared" si="5"/>
        <v>0</v>
      </c>
      <c r="I45" s="136">
        <f t="shared" si="6"/>
        <v>0</v>
      </c>
      <c r="J45" s="197" t="e">
        <f t="shared" si="7"/>
        <v>#DIV/0!</v>
      </c>
      <c r="L45" s="134" t="s">
        <v>4802</v>
      </c>
      <c r="M45" s="134">
        <f>+H44</f>
        <v>0</v>
      </c>
    </row>
    <row r="46" spans="1:14">
      <c r="B46" s="173"/>
      <c r="C46" s="196" t="s">
        <v>4707</v>
      </c>
      <c r="D46" s="156">
        <f t="shared" si="5"/>
        <v>0</v>
      </c>
      <c r="E46" s="156">
        <f t="shared" si="5"/>
        <v>0</v>
      </c>
      <c r="F46" s="156">
        <f t="shared" si="5"/>
        <v>0</v>
      </c>
      <c r="G46" s="156">
        <f t="shared" si="5"/>
        <v>0</v>
      </c>
      <c r="H46" s="156">
        <f t="shared" si="5"/>
        <v>0</v>
      </c>
      <c r="I46" s="136">
        <f t="shared" si="6"/>
        <v>0</v>
      </c>
      <c r="J46" s="197" t="e">
        <f t="shared" si="7"/>
        <v>#DIV/0!</v>
      </c>
      <c r="L46" s="134" t="s">
        <v>4803</v>
      </c>
      <c r="M46" s="193">
        <f>+D45</f>
        <v>0</v>
      </c>
    </row>
    <row r="47" spans="1:14">
      <c r="B47" s="173"/>
      <c r="C47" s="196" t="s">
        <v>4708</v>
      </c>
      <c r="D47" s="156">
        <f t="shared" si="5"/>
        <v>0</v>
      </c>
      <c r="E47" s="156">
        <f t="shared" si="5"/>
        <v>0</v>
      </c>
      <c r="F47" s="156">
        <f t="shared" si="5"/>
        <v>0</v>
      </c>
      <c r="G47" s="156">
        <f t="shared" si="5"/>
        <v>0</v>
      </c>
      <c r="H47" s="156">
        <f t="shared" si="5"/>
        <v>0</v>
      </c>
      <c r="I47" s="136">
        <f t="shared" si="6"/>
        <v>0</v>
      </c>
      <c r="J47" s="197" t="e">
        <f t="shared" si="7"/>
        <v>#DIV/0!</v>
      </c>
      <c r="L47" s="134" t="s">
        <v>4804</v>
      </c>
      <c r="M47" s="134">
        <f>+E45</f>
        <v>0</v>
      </c>
    </row>
    <row r="48" spans="1:14">
      <c r="C48" s="196" t="s">
        <v>4709</v>
      </c>
      <c r="D48" s="156">
        <f t="shared" si="5"/>
        <v>0</v>
      </c>
      <c r="E48" s="156">
        <f t="shared" si="5"/>
        <v>0</v>
      </c>
      <c r="F48" s="156">
        <f t="shared" si="5"/>
        <v>0</v>
      </c>
      <c r="G48" s="156">
        <f t="shared" si="5"/>
        <v>0</v>
      </c>
      <c r="H48" s="156">
        <f t="shared" si="5"/>
        <v>0</v>
      </c>
      <c r="I48" s="136">
        <f t="shared" si="6"/>
        <v>0</v>
      </c>
      <c r="J48" s="197" t="e">
        <f t="shared" si="7"/>
        <v>#DIV/0!</v>
      </c>
      <c r="L48" s="134" t="s">
        <v>4805</v>
      </c>
      <c r="M48" s="134">
        <f>+F45</f>
        <v>0</v>
      </c>
    </row>
    <row r="49" spans="1:13" ht="13.5" thickBot="1">
      <c r="C49" s="196" t="s">
        <v>4710</v>
      </c>
      <c r="D49" s="156">
        <f t="shared" si="5"/>
        <v>0</v>
      </c>
      <c r="E49" s="156">
        <f t="shared" si="5"/>
        <v>0</v>
      </c>
      <c r="F49" s="156">
        <f t="shared" si="5"/>
        <v>0</v>
      </c>
      <c r="G49" s="156">
        <f t="shared" si="5"/>
        <v>0</v>
      </c>
      <c r="H49" s="156">
        <f t="shared" si="5"/>
        <v>0</v>
      </c>
      <c r="I49" s="163">
        <f t="shared" si="6"/>
        <v>0</v>
      </c>
      <c r="J49" s="197" t="e">
        <f t="shared" si="7"/>
        <v>#DIV/0!</v>
      </c>
      <c r="L49" s="134" t="s">
        <v>4806</v>
      </c>
      <c r="M49" s="134">
        <f>+G45</f>
        <v>0</v>
      </c>
    </row>
    <row r="50" spans="1:13">
      <c r="C50" s="134"/>
      <c r="E50" s="136"/>
      <c r="I50" s="136">
        <f>+IF(SUM(I43:I49)&gt;7,1,0)</f>
        <v>0</v>
      </c>
      <c r="L50" s="134" t="s">
        <v>4807</v>
      </c>
      <c r="M50" s="134">
        <f>+H45</f>
        <v>0</v>
      </c>
    </row>
    <row r="51" spans="1:13">
      <c r="L51" s="134" t="s">
        <v>4808</v>
      </c>
      <c r="M51" s="134">
        <f>+D46</f>
        <v>0</v>
      </c>
    </row>
    <row r="52" spans="1:13" ht="13.5" thickBot="1">
      <c r="A52" s="170" t="s">
        <v>4809</v>
      </c>
      <c r="B52" s="170"/>
      <c r="C52" s="170" t="s">
        <v>4810</v>
      </c>
      <c r="D52" s="170"/>
      <c r="E52" s="170" t="s">
        <v>4811</v>
      </c>
      <c r="F52" s="170"/>
      <c r="G52" s="170" t="s">
        <v>4812</v>
      </c>
      <c r="H52" s="170"/>
      <c r="L52" s="134" t="s">
        <v>4813</v>
      </c>
      <c r="M52" s="134">
        <f>+E46</f>
        <v>0</v>
      </c>
    </row>
    <row r="53" spans="1:13">
      <c r="A53" s="161" t="s">
        <v>4814</v>
      </c>
      <c r="B53" s="192" t="e">
        <f>MATCH(A53,WildEPList,0)</f>
        <v>#NAME?</v>
      </c>
      <c r="C53" s="198" t="s">
        <v>4815</v>
      </c>
      <c r="D53" s="192" t="e">
        <f>MATCH(C53,WildNaphthaList,0)</f>
        <v>#NAME?</v>
      </c>
      <c r="E53" s="161" t="s">
        <v>4816</v>
      </c>
      <c r="F53" s="192" t="e">
        <f>MATCH(E53,WildCondList,0)</f>
        <v>#NAME?</v>
      </c>
      <c r="G53" s="161" t="s">
        <v>4817</v>
      </c>
      <c r="H53" s="192" t="e">
        <f>MATCH(G53,WildGOList,0)</f>
        <v>#NAME?</v>
      </c>
      <c r="L53" s="134" t="s">
        <v>4818</v>
      </c>
      <c r="M53" s="134">
        <f>+F46</f>
        <v>0</v>
      </c>
    </row>
    <row r="54" spans="1:13">
      <c r="A54" s="136"/>
      <c r="B54" s="192"/>
      <c r="D54" s="192"/>
      <c r="E54" s="136"/>
      <c r="F54" s="192"/>
      <c r="G54" s="136"/>
      <c r="H54" s="192"/>
      <c r="L54" s="134" t="s">
        <v>4819</v>
      </c>
      <c r="M54" s="134">
        <f>+D47</f>
        <v>0</v>
      </c>
    </row>
    <row r="55" spans="1:13">
      <c r="A55" s="136"/>
      <c r="B55" s="192"/>
      <c r="D55" s="192"/>
      <c r="E55" s="136"/>
      <c r="F55" s="192"/>
      <c r="G55" s="136"/>
      <c r="H55" s="192"/>
      <c r="L55" s="134" t="s">
        <v>4820</v>
      </c>
      <c r="M55" s="134">
        <f>+E47</f>
        <v>0</v>
      </c>
    </row>
    <row r="56" spans="1:13">
      <c r="A56" s="136"/>
      <c r="B56" s="192"/>
      <c r="D56" s="192"/>
      <c r="E56" s="136"/>
      <c r="F56" s="192"/>
      <c r="G56" s="136"/>
      <c r="H56" s="192"/>
      <c r="L56" s="134" t="s">
        <v>4821</v>
      </c>
      <c r="M56" s="134">
        <f>+G47</f>
        <v>0</v>
      </c>
    </row>
    <row r="57" spans="1:13">
      <c r="A57" s="136"/>
      <c r="B57" s="192"/>
      <c r="D57" s="192"/>
      <c r="E57" s="136"/>
      <c r="F57" s="192"/>
      <c r="G57" s="136"/>
      <c r="H57" s="192"/>
      <c r="L57" s="134" t="s">
        <v>4822</v>
      </c>
      <c r="M57" s="134">
        <f>+H47</f>
        <v>0</v>
      </c>
    </row>
    <row r="58" spans="1:13">
      <c r="D58" s="173"/>
      <c r="L58" s="134" t="s">
        <v>4823</v>
      </c>
      <c r="M58" s="134">
        <f>+D48</f>
        <v>0</v>
      </c>
    </row>
    <row r="59" spans="1:13">
      <c r="D59" s="173"/>
      <c r="L59" s="134" t="s">
        <v>4824</v>
      </c>
      <c r="M59" s="134">
        <f>+E48</f>
        <v>0</v>
      </c>
    </row>
    <row r="60" spans="1:13">
      <c r="D60" s="173"/>
      <c r="L60" s="134" t="s">
        <v>4825</v>
      </c>
      <c r="M60" s="134">
        <f>+F48</f>
        <v>0</v>
      </c>
    </row>
    <row r="61" spans="1:13">
      <c r="D61" s="173"/>
      <c r="L61" s="134" t="s">
        <v>4826</v>
      </c>
      <c r="M61" s="134">
        <f>+G48</f>
        <v>0</v>
      </c>
    </row>
    <row r="62" spans="1:13">
      <c r="D62" s="173"/>
      <c r="L62" s="134" t="s">
        <v>4827</v>
      </c>
      <c r="M62" s="134">
        <f>+H48</f>
        <v>0</v>
      </c>
    </row>
    <row r="63" spans="1:13">
      <c r="L63" s="134" t="s">
        <v>4828</v>
      </c>
      <c r="M63" s="193">
        <f>+D49</f>
        <v>0</v>
      </c>
    </row>
    <row r="64" spans="1:13">
      <c r="L64" s="134" t="s">
        <v>4829</v>
      </c>
      <c r="M64" s="193">
        <f>+E49</f>
        <v>0</v>
      </c>
    </row>
    <row r="65" spans="12:13">
      <c r="L65" s="134" t="s">
        <v>4830</v>
      </c>
      <c r="M65" s="134">
        <f>+F49</f>
        <v>0</v>
      </c>
    </row>
    <row r="66" spans="12:13">
      <c r="L66" s="134" t="s">
        <v>4831</v>
      </c>
      <c r="M66" s="134">
        <f>+G49</f>
        <v>0</v>
      </c>
    </row>
    <row r="67" spans="12:13">
      <c r="L67" s="134" t="s">
        <v>4832</v>
      </c>
      <c r="M67" s="193">
        <f>+H49</f>
        <v>0</v>
      </c>
    </row>
    <row r="68" spans="12:13">
      <c r="L68" s="134" t="s">
        <v>4833</v>
      </c>
      <c r="M68" s="134">
        <f t="shared" ref="M68:M74" si="8">+IF(O4="",+IF(M4&lt;10,0,+IF(B4="",1,1-B4)),O4)</f>
        <v>0</v>
      </c>
    </row>
    <row r="69" spans="12:13">
      <c r="L69" s="134" t="s">
        <v>4834</v>
      </c>
      <c r="M69" s="134">
        <f t="shared" si="8"/>
        <v>0</v>
      </c>
    </row>
    <row r="70" spans="12:13">
      <c r="L70" s="134" t="s">
        <v>4835</v>
      </c>
      <c r="M70" s="134">
        <f t="shared" si="8"/>
        <v>0</v>
      </c>
    </row>
    <row r="71" spans="12:13">
      <c r="L71" s="134" t="s">
        <v>4836</v>
      </c>
      <c r="M71" s="134">
        <f t="shared" si="8"/>
        <v>0</v>
      </c>
    </row>
    <row r="72" spans="12:13">
      <c r="L72" s="134" t="s">
        <v>4837</v>
      </c>
      <c r="M72" s="134">
        <f t="shared" si="8"/>
        <v>0</v>
      </c>
    </row>
    <row r="73" spans="12:13">
      <c r="L73" s="134" t="s">
        <v>4838</v>
      </c>
      <c r="M73" s="134">
        <f t="shared" si="8"/>
        <v>0</v>
      </c>
    </row>
    <row r="74" spans="12:13">
      <c r="L74" s="134" t="s">
        <v>4839</v>
      </c>
      <c r="M74" s="134">
        <f t="shared" si="8"/>
        <v>0</v>
      </c>
    </row>
  </sheetData>
  <mergeCells count="6">
    <mergeCell ref="C41:J41"/>
    <mergeCell ref="C15:G15"/>
    <mergeCell ref="I16:M16"/>
    <mergeCell ref="I17:K17"/>
    <mergeCell ref="I25:K25"/>
    <mergeCell ref="L25:M25"/>
  </mergeCells>
  <conditionalFormatting sqref="G13:L13">
    <cfRule type="cellIs" dxfId="105" priority="1" stopIfTrue="1" operator="greaterThan">
      <formula>3</formula>
    </cfRule>
  </conditionalFormatting>
  <conditionalFormatting sqref="B4:B10">
    <cfRule type="cellIs" dxfId="104" priority="2" stopIfTrue="1" operator="equal">
      <formula>1</formula>
    </cfRule>
  </conditionalFormatting>
  <conditionalFormatting sqref="I43:I49">
    <cfRule type="cellIs" dxfId="103" priority="3" stopIfTrue="1" operator="notEqual">
      <formula>1</formula>
    </cfRule>
  </conditionalFormatting>
  <dataValidations count="5">
    <dataValidation type="list" allowBlank="1" showInputMessage="1" showErrorMessage="1" sqref="A36">
      <formula1>WildYieldList</formula1>
    </dataValidation>
    <dataValidation type="list" showInputMessage="1" showErrorMessage="1" sqref="G53">
      <formula1>WildGOList</formula1>
    </dataValidation>
    <dataValidation type="list" showInputMessage="1" showErrorMessage="1" sqref="E53">
      <formula1>WildCondList</formula1>
    </dataValidation>
    <dataValidation type="list" showInputMessage="1" showErrorMessage="1" sqref="A53">
      <formula1>WildEPList</formula1>
    </dataValidation>
    <dataValidation type="list" showInputMessage="1" showErrorMessage="1" sqref="C53">
      <formula1>WildNaphthaList</formula1>
    </dataValidation>
  </dataValidations>
  <pageMargins left="0.25" right="0.25" top="0.5" bottom="0.5" header="0.25" footer="0.25"/>
  <pageSetup scale="64" orientation="landscape" r:id="rId1"/>
  <headerFooter alignWithMargins="0">
    <oddHeader>&amp;C&amp;"Tahoma,Bold"&amp;14Import - Uniformance Template - Plant Data</oddHeader>
    <oddFooter>&amp;C&amp;D &amp;T &amp;F &amp;A</oddFooter>
  </headerFooter>
  <drawing r:id="rId2"/>
  <legacyDrawing r:id="rId3"/>
  <controls>
    <mc:AlternateContent xmlns:mc="http://schemas.openxmlformats.org/markup-compatibility/2006">
      <mc:Choice Requires="x14">
        <control shapeId="15361" r:id="rId4" name="CommandButton1">
          <controlPr defaultSize="0" autoLine="0" r:id="rId5">
            <anchor moveWithCells="1">
              <from>
                <xdr:col>5</xdr:col>
                <xdr:colOff>219075</xdr:colOff>
                <xdr:row>0</xdr:row>
                <xdr:rowOff>28575</xdr:rowOff>
              </from>
              <to>
                <xdr:col>6</xdr:col>
                <xdr:colOff>1152525</xdr:colOff>
                <xdr:row>0</xdr:row>
                <xdr:rowOff>381000</xdr:rowOff>
              </to>
            </anchor>
          </controlPr>
        </control>
      </mc:Choice>
      <mc:Fallback>
        <control shapeId="15361"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Z246"/>
  <sheetViews>
    <sheetView workbookViewId="0">
      <selection activeCell="H22" sqref="H22"/>
    </sheetView>
  </sheetViews>
  <sheetFormatPr defaultRowHeight="12.75"/>
  <cols>
    <col min="1" max="1" width="25" bestFit="1" customWidth="1"/>
    <col min="2" max="2" width="45.5703125" customWidth="1"/>
    <col min="3" max="3" width="15.85546875" customWidth="1"/>
    <col min="26" max="26" width="11" bestFit="1" customWidth="1"/>
  </cols>
  <sheetData>
    <row r="1" spans="1:26" ht="15.75">
      <c r="A1" s="115" t="s">
        <v>4860</v>
      </c>
      <c r="B1" s="53" t="s">
        <v>2833</v>
      </c>
      <c r="H1" t="s">
        <v>3787</v>
      </c>
      <c r="I1" s="18" t="s">
        <v>3897</v>
      </c>
      <c r="J1" t="s">
        <v>874</v>
      </c>
      <c r="K1" t="s">
        <v>2454</v>
      </c>
      <c r="L1" t="s">
        <v>4013</v>
      </c>
      <c r="M1" t="s">
        <v>1666</v>
      </c>
      <c r="N1" t="s">
        <v>549</v>
      </c>
      <c r="O1" t="s">
        <v>2206</v>
      </c>
      <c r="P1" t="s">
        <v>1667</v>
      </c>
      <c r="Q1" t="s">
        <v>1668</v>
      </c>
      <c r="R1" t="s">
        <v>1669</v>
      </c>
      <c r="S1" t="s">
        <v>1670</v>
      </c>
      <c r="T1" t="s">
        <v>955</v>
      </c>
      <c r="U1" t="s">
        <v>1853</v>
      </c>
      <c r="V1" t="s">
        <v>1549</v>
      </c>
      <c r="W1" t="s">
        <v>4318</v>
      </c>
      <c r="X1" t="s">
        <v>4325</v>
      </c>
      <c r="Y1" t="s">
        <v>3439</v>
      </c>
      <c r="Z1" s="132" t="s">
        <v>4677</v>
      </c>
    </row>
    <row r="2" spans="1:26" ht="15.75">
      <c r="A2" s="2"/>
      <c r="B2" s="53" t="s">
        <v>2834</v>
      </c>
      <c r="H2" s="15" t="s">
        <v>3989</v>
      </c>
      <c r="I2" s="15" t="s">
        <v>3898</v>
      </c>
      <c r="J2" s="15" t="s">
        <v>875</v>
      </c>
      <c r="K2" s="15" t="s">
        <v>2204</v>
      </c>
      <c r="L2" s="15"/>
      <c r="M2" s="15" t="s">
        <v>2206</v>
      </c>
      <c r="N2" s="44" t="s">
        <v>550</v>
      </c>
      <c r="O2" s="43"/>
      <c r="P2" s="43"/>
      <c r="Q2" s="43"/>
      <c r="R2" s="43"/>
      <c r="S2" s="43"/>
      <c r="T2" s="15" t="s">
        <v>957</v>
      </c>
      <c r="U2" s="15" t="s">
        <v>2837</v>
      </c>
      <c r="V2" s="116">
        <v>310</v>
      </c>
      <c r="W2" s="15" t="s">
        <v>4316</v>
      </c>
      <c r="X2" s="15" t="s">
        <v>4326</v>
      </c>
      <c r="Y2" s="15" t="s">
        <v>3440</v>
      </c>
      <c r="Z2" s="133" t="s">
        <v>4676</v>
      </c>
    </row>
    <row r="3" spans="1:26">
      <c r="A3" s="3"/>
      <c r="B3" s="55"/>
      <c r="H3" s="15" t="s">
        <v>1958</v>
      </c>
      <c r="I3" s="15" t="s">
        <v>4427</v>
      </c>
      <c r="J3" s="15" t="s">
        <v>3898</v>
      </c>
      <c r="K3" s="15" t="s">
        <v>2203</v>
      </c>
      <c r="L3" s="15">
        <v>1</v>
      </c>
      <c r="M3" s="45" t="s">
        <v>1667</v>
      </c>
      <c r="N3" s="44" t="s">
        <v>551</v>
      </c>
      <c r="O3" s="43"/>
      <c r="P3" s="43"/>
      <c r="Q3" s="43"/>
      <c r="R3" s="43"/>
      <c r="S3" s="43"/>
      <c r="T3" s="15" t="s">
        <v>958</v>
      </c>
      <c r="U3" s="15" t="s">
        <v>2838</v>
      </c>
      <c r="V3" s="117">
        <v>4.3</v>
      </c>
      <c r="W3" s="15" t="s">
        <v>4317</v>
      </c>
      <c r="X3" s="15" t="s">
        <v>4327</v>
      </c>
      <c r="Y3" s="15" t="s">
        <v>3441</v>
      </c>
      <c r="Z3" s="133" t="s">
        <v>3996</v>
      </c>
    </row>
    <row r="4" spans="1:26">
      <c r="A4" s="9" t="s">
        <v>4872</v>
      </c>
      <c r="B4" s="55"/>
      <c r="C4" s="58" t="s">
        <v>4580</v>
      </c>
      <c r="H4" s="15" t="s">
        <v>1959</v>
      </c>
      <c r="I4" s="15"/>
      <c r="J4" s="15" t="s">
        <v>4427</v>
      </c>
      <c r="K4" s="15" t="s">
        <v>2205</v>
      </c>
      <c r="L4" s="15">
        <v>2</v>
      </c>
      <c r="M4" s="45" t="s">
        <v>1668</v>
      </c>
      <c r="N4" s="44" t="s">
        <v>552</v>
      </c>
      <c r="O4" s="43"/>
      <c r="P4" s="43"/>
      <c r="Q4" s="43"/>
      <c r="R4" s="43"/>
      <c r="S4" s="43"/>
      <c r="U4" s="15" t="s">
        <v>2839</v>
      </c>
      <c r="V4" s="117" t="s">
        <v>1425</v>
      </c>
      <c r="W4" s="78" t="s">
        <v>3734</v>
      </c>
      <c r="X4" s="15" t="s">
        <v>4328</v>
      </c>
      <c r="Z4" s="133" t="s">
        <v>4678</v>
      </c>
    </row>
    <row r="5" spans="1:26">
      <c r="A5" s="3" t="s">
        <v>4579</v>
      </c>
      <c r="B5" s="56"/>
      <c r="C5" s="37" t="s">
        <v>427</v>
      </c>
      <c r="E5" s="1"/>
      <c r="H5" s="15" t="s">
        <v>2455</v>
      </c>
      <c r="I5" s="15"/>
      <c r="J5" s="15"/>
      <c r="K5" s="15"/>
      <c r="L5" s="15">
        <v>3</v>
      </c>
      <c r="M5" s="15" t="s">
        <v>1669</v>
      </c>
      <c r="N5" s="44" t="s">
        <v>64</v>
      </c>
      <c r="O5" s="43"/>
      <c r="P5" s="43"/>
      <c r="Q5" s="43"/>
      <c r="R5" s="43"/>
      <c r="S5" s="43"/>
      <c r="V5" s="118">
        <v>5.2</v>
      </c>
      <c r="W5" t="s">
        <v>3731</v>
      </c>
      <c r="Z5" s="133" t="s">
        <v>73</v>
      </c>
    </row>
    <row r="6" spans="1:26">
      <c r="A6" s="3" t="s">
        <v>3986</v>
      </c>
      <c r="B6" s="56" t="s">
        <v>2753</v>
      </c>
      <c r="C6" s="37" t="s">
        <v>2753</v>
      </c>
      <c r="H6" s="15" t="s">
        <v>5361</v>
      </c>
      <c r="I6" s="15"/>
      <c r="J6" s="15"/>
      <c r="K6" s="15"/>
      <c r="L6" s="15">
        <v>4</v>
      </c>
      <c r="M6" s="15" t="s">
        <v>1670</v>
      </c>
      <c r="N6" s="44" t="s">
        <v>553</v>
      </c>
      <c r="O6" s="43"/>
      <c r="P6" s="43"/>
      <c r="Q6" s="43"/>
      <c r="R6" s="43"/>
      <c r="S6" s="43"/>
      <c r="V6" s="118">
        <v>6.1</v>
      </c>
      <c r="W6" t="s">
        <v>4317</v>
      </c>
      <c r="Z6" s="133" t="s">
        <v>4679</v>
      </c>
    </row>
    <row r="7" spans="1:26" ht="15.75">
      <c r="A7" s="3" t="s">
        <v>1056</v>
      </c>
      <c r="B7" s="56">
        <v>60</v>
      </c>
      <c r="C7" s="37">
        <v>60</v>
      </c>
      <c r="E7" s="16"/>
      <c r="H7" s="18"/>
      <c r="L7" s="15">
        <v>5</v>
      </c>
      <c r="M7" s="18"/>
      <c r="N7" s="44" t="s">
        <v>554</v>
      </c>
      <c r="O7" s="43"/>
      <c r="P7" s="43"/>
      <c r="Q7" s="43"/>
      <c r="R7" s="43"/>
      <c r="S7" s="43"/>
      <c r="V7" s="263">
        <v>7</v>
      </c>
      <c r="W7" t="s">
        <v>3732</v>
      </c>
      <c r="Z7" s="133" t="s">
        <v>4680</v>
      </c>
    </row>
    <row r="8" spans="1:26">
      <c r="A8" s="3" t="s">
        <v>1057</v>
      </c>
      <c r="B8" s="56">
        <f>C8</f>
        <v>0</v>
      </c>
      <c r="C8" s="37">
        <v>0</v>
      </c>
      <c r="H8" s="18"/>
      <c r="L8" s="15">
        <v>6</v>
      </c>
      <c r="N8" s="43"/>
      <c r="O8" s="43"/>
      <c r="P8" s="43"/>
      <c r="Q8" s="43"/>
      <c r="R8" s="43"/>
      <c r="S8" s="43"/>
      <c r="V8" s="263">
        <v>7.1</v>
      </c>
      <c r="W8" t="s">
        <v>3733</v>
      </c>
      <c r="Z8" s="133" t="s">
        <v>1227</v>
      </c>
    </row>
    <row r="9" spans="1:26">
      <c r="A9" s="3" t="s">
        <v>1058</v>
      </c>
      <c r="B9" s="56" t="str">
        <f>C9</f>
        <v>Average</v>
      </c>
      <c r="C9" s="37" t="s">
        <v>761</v>
      </c>
      <c r="E9" s="1"/>
      <c r="H9" s="18"/>
      <c r="L9" s="15">
        <v>7</v>
      </c>
      <c r="N9" s="43"/>
      <c r="O9" s="43"/>
      <c r="P9" s="43"/>
      <c r="Q9" s="43"/>
      <c r="R9" s="43"/>
      <c r="S9" s="43"/>
      <c r="Z9" s="133" t="s">
        <v>4681</v>
      </c>
    </row>
    <row r="10" spans="1:26">
      <c r="A10" s="10"/>
      <c r="B10" s="77"/>
      <c r="C10" s="64" t="s">
        <v>1013</v>
      </c>
      <c r="H10" s="18"/>
      <c r="L10" s="15">
        <v>8</v>
      </c>
      <c r="N10" s="43"/>
      <c r="O10" s="43"/>
      <c r="P10" s="43"/>
      <c r="Q10" s="43"/>
      <c r="R10" s="43"/>
      <c r="S10" s="43"/>
      <c r="Z10" s="133" t="s">
        <v>4682</v>
      </c>
    </row>
    <row r="11" spans="1:26">
      <c r="A11" s="4" t="s">
        <v>4001</v>
      </c>
      <c r="B11" s="12"/>
      <c r="L11" s="15">
        <v>9</v>
      </c>
      <c r="N11" s="43"/>
      <c r="O11" s="43"/>
      <c r="P11" s="43"/>
      <c r="Q11" s="43"/>
      <c r="R11" s="43"/>
      <c r="S11" s="43"/>
      <c r="Z11" s="133" t="s">
        <v>2420</v>
      </c>
    </row>
    <row r="12" spans="1:26">
      <c r="A12" s="205" t="s">
        <v>4846</v>
      </c>
      <c r="B12" s="11" t="s">
        <v>6787</v>
      </c>
      <c r="L12" s="15">
        <v>10</v>
      </c>
      <c r="N12" s="43"/>
      <c r="O12" s="43"/>
      <c r="P12" s="43"/>
      <c r="Q12" s="43"/>
      <c r="R12" s="43"/>
      <c r="S12" s="43"/>
      <c r="Z12" s="133" t="s">
        <v>692</v>
      </c>
    </row>
    <row r="13" spans="1:26">
      <c r="A13" s="6" t="s">
        <v>3999</v>
      </c>
      <c r="B13" s="11" t="s">
        <v>4877</v>
      </c>
      <c r="L13" s="15">
        <v>11</v>
      </c>
      <c r="N13" s="43"/>
      <c r="O13" s="43"/>
      <c r="P13" s="43"/>
      <c r="Q13" s="43"/>
      <c r="R13" s="43"/>
      <c r="S13" s="43"/>
      <c r="Z13" s="133" t="s">
        <v>462</v>
      </c>
    </row>
    <row r="14" spans="1:26">
      <c r="A14" s="6" t="s">
        <v>4000</v>
      </c>
      <c r="B14" s="11" t="s">
        <v>8470</v>
      </c>
      <c r="L14" s="15">
        <v>12</v>
      </c>
      <c r="N14" s="43"/>
      <c r="O14" s="43"/>
      <c r="P14" s="43"/>
      <c r="Q14" s="43"/>
      <c r="R14" s="43"/>
      <c r="S14" s="43"/>
      <c r="Z14" s="133" t="s">
        <v>4683</v>
      </c>
    </row>
    <row r="15" spans="1:26">
      <c r="A15" t="s">
        <v>3787</v>
      </c>
      <c r="B15" s="57" t="s">
        <v>3989</v>
      </c>
      <c r="C15" s="42" t="s">
        <v>1123</v>
      </c>
      <c r="L15" s="15">
        <v>13</v>
      </c>
      <c r="N15" s="43"/>
      <c r="O15" s="43"/>
      <c r="P15" s="43"/>
      <c r="Q15" s="43"/>
      <c r="R15" s="43"/>
      <c r="S15" s="43"/>
      <c r="Z15" s="133" t="s">
        <v>4840</v>
      </c>
    </row>
    <row r="16" spans="1:26">
      <c r="A16" t="s">
        <v>1060</v>
      </c>
      <c r="B16" s="57" t="s">
        <v>3898</v>
      </c>
      <c r="L16" s="15">
        <v>14</v>
      </c>
      <c r="N16" s="43"/>
      <c r="O16" s="43"/>
      <c r="P16" s="43"/>
      <c r="Q16" s="43"/>
      <c r="R16" s="43"/>
      <c r="S16" s="43"/>
      <c r="Z16" s="133" t="s">
        <v>3995</v>
      </c>
    </row>
    <row r="17" spans="1:26" ht="12.75" customHeight="1">
      <c r="A17" t="s">
        <v>1059</v>
      </c>
      <c r="B17" s="57">
        <v>1</v>
      </c>
      <c r="C17" t="s">
        <v>3105</v>
      </c>
      <c r="G17" s="18"/>
      <c r="H17" s="46"/>
      <c r="I17" s="18"/>
      <c r="J17" s="18"/>
      <c r="L17" s="15">
        <v>15</v>
      </c>
      <c r="N17" s="43"/>
      <c r="O17" s="43"/>
      <c r="P17" s="43"/>
      <c r="Q17" s="43"/>
      <c r="R17" s="43"/>
      <c r="S17" s="43"/>
      <c r="Z17" s="133" t="s">
        <v>4841</v>
      </c>
    </row>
    <row r="18" spans="1:26">
      <c r="A18" t="s">
        <v>4853</v>
      </c>
      <c r="B18" s="57" t="s">
        <v>4845</v>
      </c>
      <c r="G18" s="18"/>
      <c r="H18" s="18"/>
      <c r="I18" s="18"/>
      <c r="J18" s="18"/>
      <c r="L18" s="15">
        <v>16</v>
      </c>
      <c r="N18" s="43"/>
      <c r="O18" s="43"/>
      <c r="P18" s="43"/>
      <c r="Q18" s="43"/>
      <c r="R18" s="43"/>
      <c r="S18" s="43"/>
      <c r="Z18" s="133" t="s">
        <v>4842</v>
      </c>
    </row>
    <row r="19" spans="1:26" ht="15.75" customHeight="1">
      <c r="A19" t="s">
        <v>4859</v>
      </c>
      <c r="B19" s="235" t="s">
        <v>8471</v>
      </c>
      <c r="C19" s="234"/>
      <c r="D19" s="234"/>
      <c r="E19" s="234"/>
      <c r="F19" s="234"/>
      <c r="G19" s="18"/>
      <c r="H19" s="18"/>
      <c r="I19" s="18"/>
      <c r="J19" s="18"/>
      <c r="L19" s="15">
        <v>17</v>
      </c>
      <c r="N19" s="43"/>
      <c r="O19" s="43"/>
      <c r="P19" s="43"/>
      <c r="Q19" s="43"/>
      <c r="R19" s="43"/>
      <c r="S19" s="43"/>
      <c r="Z19" s="132"/>
    </row>
    <row r="20" spans="1:26">
      <c r="A20" s="9" t="s">
        <v>423</v>
      </c>
      <c r="B20" s="1" t="s">
        <v>3534</v>
      </c>
      <c r="C20" s="1" t="s">
        <v>3792</v>
      </c>
      <c r="G20" s="18"/>
      <c r="H20" s="18"/>
      <c r="I20" s="18"/>
      <c r="J20" s="18"/>
      <c r="L20" s="15">
        <v>18</v>
      </c>
      <c r="N20" s="43"/>
      <c r="O20" s="43"/>
      <c r="P20" s="43"/>
      <c r="Q20" s="43"/>
      <c r="R20" s="43"/>
      <c r="S20" s="43"/>
      <c r="Z20" s="132"/>
    </row>
    <row r="21" spans="1:26">
      <c r="A21" t="s">
        <v>3793</v>
      </c>
      <c r="B21" s="50"/>
      <c r="C21" s="51"/>
      <c r="D21" s="47" t="s">
        <v>3423</v>
      </c>
      <c r="G21" s="18"/>
      <c r="H21" s="18"/>
      <c r="I21" s="18"/>
      <c r="J21" s="18"/>
      <c r="L21" s="15">
        <v>19</v>
      </c>
      <c r="N21" s="43"/>
      <c r="O21" s="43"/>
      <c r="P21" s="43"/>
      <c r="Q21" s="43"/>
      <c r="R21" s="43"/>
      <c r="S21" s="43"/>
    </row>
    <row r="22" spans="1:26">
      <c r="A22" s="67"/>
      <c r="B22" s="63"/>
      <c r="C22" s="63"/>
      <c r="D22" s="111"/>
      <c r="E22" s="67"/>
      <c r="F22" s="67"/>
      <c r="G22" s="67"/>
      <c r="H22" s="18"/>
      <c r="I22" s="18"/>
      <c r="J22" s="18"/>
      <c r="L22" s="15">
        <v>20</v>
      </c>
      <c r="N22" s="43"/>
      <c r="O22" s="43"/>
      <c r="P22" s="43"/>
      <c r="Q22" s="43"/>
      <c r="R22" s="43"/>
      <c r="S22" s="43"/>
    </row>
    <row r="23" spans="1:26">
      <c r="A23" s="67"/>
      <c r="B23" s="63"/>
      <c r="C23" s="63"/>
      <c r="D23" s="111"/>
      <c r="E23" s="67"/>
      <c r="F23" s="67"/>
      <c r="G23" s="67"/>
      <c r="H23" s="18"/>
      <c r="I23" s="18"/>
      <c r="J23" s="18"/>
      <c r="L23" s="15">
        <v>21</v>
      </c>
      <c r="N23" s="43"/>
      <c r="O23" s="43"/>
      <c r="P23" s="43"/>
      <c r="Q23" s="43"/>
      <c r="R23" s="43"/>
      <c r="S23" s="43"/>
    </row>
    <row r="24" spans="1:26">
      <c r="A24" t="s">
        <v>428</v>
      </c>
      <c r="B24" s="50"/>
      <c r="C24" s="69" t="s">
        <v>2265</v>
      </c>
      <c r="D24" s="47" t="s">
        <v>4090</v>
      </c>
      <c r="G24" s="18"/>
      <c r="H24" s="18"/>
      <c r="I24" s="18"/>
      <c r="J24" s="18"/>
      <c r="L24" s="15">
        <v>22</v>
      </c>
      <c r="N24" s="43"/>
      <c r="O24" s="43"/>
      <c r="P24" s="43"/>
      <c r="Q24" s="43"/>
      <c r="R24" s="43"/>
      <c r="S24" s="43"/>
    </row>
    <row r="25" spans="1:26">
      <c r="A25" s="42" t="s">
        <v>1666</v>
      </c>
      <c r="B25" s="50"/>
      <c r="C25" s="49"/>
      <c r="D25" s="47" t="s">
        <v>4091</v>
      </c>
      <c r="G25" s="18"/>
      <c r="H25" s="18"/>
      <c r="I25" s="18"/>
      <c r="J25" s="18"/>
      <c r="L25" s="15">
        <v>23</v>
      </c>
      <c r="N25" s="43"/>
      <c r="O25" s="43"/>
      <c r="P25" s="43"/>
      <c r="Q25" s="43"/>
      <c r="R25" s="43"/>
      <c r="S25" s="43"/>
    </row>
    <row r="26" spans="1:26">
      <c r="B26" s="52"/>
      <c r="C26" s="48"/>
      <c r="D26" s="7"/>
      <c r="G26" s="18"/>
      <c r="H26" s="18"/>
      <c r="I26" s="18"/>
      <c r="J26" s="18"/>
      <c r="L26" s="15">
        <v>24</v>
      </c>
      <c r="N26" s="43"/>
      <c r="O26" s="43"/>
      <c r="P26" s="43"/>
      <c r="Q26" s="43"/>
      <c r="R26" s="43"/>
      <c r="S26" s="43"/>
    </row>
    <row r="27" spans="1:26">
      <c r="A27" s="18"/>
      <c r="B27" s="52"/>
      <c r="C27" s="48"/>
      <c r="D27" s="7"/>
      <c r="G27" s="18"/>
      <c r="H27" s="18"/>
      <c r="I27" s="18"/>
      <c r="J27" s="18"/>
      <c r="L27" s="15">
        <v>25</v>
      </c>
      <c r="N27" s="43"/>
      <c r="O27" s="43"/>
      <c r="P27" s="43"/>
      <c r="Q27" s="43"/>
      <c r="R27" s="43"/>
      <c r="S27" s="43"/>
    </row>
    <row r="28" spans="1:26">
      <c r="B28" s="52"/>
      <c r="C28" s="48"/>
      <c r="D28" s="7"/>
      <c r="G28" s="18"/>
      <c r="H28" s="18"/>
      <c r="I28" s="18"/>
      <c r="J28" s="18"/>
      <c r="L28" s="15">
        <v>26</v>
      </c>
      <c r="N28" s="43"/>
      <c r="O28" s="43"/>
      <c r="P28" s="43"/>
      <c r="Q28" s="43"/>
      <c r="R28" s="43"/>
      <c r="S28" s="43"/>
    </row>
    <row r="29" spans="1:26">
      <c r="A29" t="s">
        <v>549</v>
      </c>
      <c r="B29" s="51"/>
      <c r="C29" s="48"/>
      <c r="D29" s="7"/>
      <c r="G29" s="18"/>
      <c r="H29" s="18"/>
      <c r="I29" s="18"/>
      <c r="J29" s="18"/>
      <c r="L29" s="15">
        <v>27</v>
      </c>
      <c r="N29" s="43"/>
      <c r="O29" s="43"/>
      <c r="P29" s="43"/>
      <c r="Q29" s="43"/>
      <c r="R29" s="43"/>
      <c r="S29" s="43"/>
    </row>
    <row r="30" spans="1:26">
      <c r="G30" s="18"/>
      <c r="H30" s="18"/>
      <c r="I30" s="18"/>
      <c r="J30" s="18"/>
      <c r="L30" s="15">
        <v>28</v>
      </c>
      <c r="N30" s="43"/>
      <c r="O30" s="43"/>
      <c r="P30" s="43"/>
      <c r="Q30" s="43"/>
      <c r="R30" s="43"/>
      <c r="S30" s="43"/>
    </row>
    <row r="31" spans="1:26">
      <c r="G31" s="18"/>
      <c r="H31" s="18"/>
      <c r="I31" s="18"/>
      <c r="J31" s="18"/>
      <c r="L31" s="15">
        <v>29</v>
      </c>
      <c r="N31" s="43"/>
      <c r="O31" s="43"/>
      <c r="P31" s="43"/>
      <c r="Q31" s="43"/>
      <c r="R31" s="43"/>
      <c r="S31" s="43"/>
    </row>
    <row r="32" spans="1:26">
      <c r="A32" t="s">
        <v>3899</v>
      </c>
      <c r="B32" s="57" t="s">
        <v>4427</v>
      </c>
      <c r="G32" s="18"/>
      <c r="H32" s="18"/>
      <c r="I32" s="18"/>
      <c r="J32" s="18"/>
      <c r="L32" s="15">
        <v>30</v>
      </c>
      <c r="N32" s="43"/>
      <c r="O32" s="43"/>
      <c r="P32" s="43"/>
      <c r="Q32" s="43"/>
      <c r="R32" s="43"/>
      <c r="S32" s="43"/>
    </row>
    <row r="33" spans="1:19">
      <c r="A33" t="s">
        <v>1852</v>
      </c>
      <c r="B33" s="57" t="s">
        <v>2837</v>
      </c>
      <c r="C33" t="s">
        <v>2840</v>
      </c>
      <c r="G33" s="18"/>
      <c r="H33" s="18"/>
      <c r="I33" s="18"/>
      <c r="J33" s="18"/>
      <c r="L33" s="15">
        <v>31</v>
      </c>
      <c r="N33" s="43"/>
      <c r="O33" s="43"/>
      <c r="P33" s="43"/>
      <c r="Q33" s="43"/>
      <c r="R33" s="43"/>
      <c r="S33" s="43"/>
    </row>
    <row r="34" spans="1:19">
      <c r="L34" s="15">
        <v>32</v>
      </c>
      <c r="N34" s="43"/>
      <c r="O34" s="43"/>
      <c r="P34" s="43"/>
      <c r="Q34" s="43"/>
      <c r="R34" s="43"/>
      <c r="S34" s="43"/>
    </row>
    <row r="35" spans="1:19">
      <c r="A35" t="s">
        <v>1548</v>
      </c>
      <c r="B35" s="264">
        <v>7.1</v>
      </c>
      <c r="L35" s="15">
        <v>33</v>
      </c>
      <c r="O35" s="43"/>
      <c r="P35" s="43"/>
      <c r="Q35" s="43"/>
      <c r="R35" s="43"/>
      <c r="S35" s="43"/>
    </row>
    <row r="36" spans="1:19">
      <c r="A36" t="s">
        <v>94</v>
      </c>
      <c r="B36" s="57">
        <v>0</v>
      </c>
      <c r="C36" s="132" t="s">
        <v>4876</v>
      </c>
      <c r="L36" s="15">
        <v>34</v>
      </c>
      <c r="O36" s="43"/>
      <c r="P36" s="43"/>
      <c r="Q36" s="43"/>
      <c r="R36" s="43"/>
      <c r="S36" s="43"/>
    </row>
    <row r="37" spans="1:19">
      <c r="A37" s="132" t="s">
        <v>4843</v>
      </c>
      <c r="B37" s="57">
        <v>0</v>
      </c>
      <c r="C37" s="132" t="s">
        <v>4844</v>
      </c>
      <c r="L37" s="15">
        <v>35</v>
      </c>
      <c r="O37" s="43"/>
      <c r="P37" s="43"/>
      <c r="Q37" s="43"/>
      <c r="S37" s="43"/>
    </row>
    <row r="38" spans="1:19">
      <c r="A38" s="132" t="s">
        <v>4674</v>
      </c>
      <c r="B38" s="57">
        <v>1</v>
      </c>
      <c r="C38" s="132" t="s">
        <v>4675</v>
      </c>
      <c r="L38" s="15">
        <v>36</v>
      </c>
      <c r="O38" s="43"/>
      <c r="P38" s="43"/>
      <c r="Q38" s="43"/>
      <c r="S38" s="43"/>
    </row>
    <row r="39" spans="1:19">
      <c r="A39" s="132" t="s">
        <v>4851</v>
      </c>
      <c r="B39" s="57" t="s">
        <v>4427</v>
      </c>
      <c r="C39" s="132" t="s">
        <v>4852</v>
      </c>
      <c r="L39" s="15">
        <v>37</v>
      </c>
      <c r="O39" s="43"/>
      <c r="P39" s="43"/>
      <c r="Q39" s="43"/>
      <c r="S39" s="43"/>
    </row>
    <row r="40" spans="1:19">
      <c r="A40" s="132" t="s">
        <v>4858</v>
      </c>
      <c r="B40" s="57" t="s">
        <v>3898</v>
      </c>
      <c r="C40" s="132" t="s">
        <v>4875</v>
      </c>
      <c r="L40" s="15">
        <v>38</v>
      </c>
      <c r="O40" s="43"/>
      <c r="P40" s="43"/>
      <c r="Q40" s="43"/>
      <c r="S40" s="43"/>
    </row>
    <row r="41" spans="1:19">
      <c r="L41" s="15">
        <v>39</v>
      </c>
      <c r="O41" s="43"/>
      <c r="P41" s="43"/>
      <c r="Q41" s="43"/>
      <c r="S41" s="43"/>
    </row>
    <row r="42" spans="1:19">
      <c r="L42" s="15">
        <v>40</v>
      </c>
      <c r="O42" s="43"/>
      <c r="P42" s="43"/>
      <c r="Q42" s="43"/>
      <c r="S42" s="43"/>
    </row>
    <row r="43" spans="1:19">
      <c r="L43" s="15">
        <v>41</v>
      </c>
      <c r="O43" s="43"/>
      <c r="P43" s="43"/>
      <c r="Q43" s="43"/>
      <c r="S43" s="43"/>
    </row>
    <row r="44" spans="1:19">
      <c r="A44" s="1" t="s">
        <v>4865</v>
      </c>
      <c r="L44" s="15">
        <v>42</v>
      </c>
      <c r="O44" s="43"/>
      <c r="P44" s="43"/>
      <c r="Q44" s="43"/>
      <c r="S44" s="43"/>
    </row>
    <row r="45" spans="1:19">
      <c r="A45" s="132" t="s">
        <v>4866</v>
      </c>
      <c r="B45" s="57" t="s">
        <v>4873</v>
      </c>
      <c r="C45" s="132" t="s">
        <v>4873</v>
      </c>
      <c r="L45" s="15">
        <v>43</v>
      </c>
      <c r="O45" s="43"/>
      <c r="P45" s="43"/>
      <c r="Q45" s="43"/>
      <c r="S45" s="43"/>
    </row>
    <row r="46" spans="1:19">
      <c r="A46" s="132" t="s">
        <v>4867</v>
      </c>
      <c r="B46" s="57" t="s">
        <v>4874</v>
      </c>
      <c r="C46" s="132" t="s">
        <v>4874</v>
      </c>
      <c r="L46" s="15">
        <v>44</v>
      </c>
      <c r="O46" s="43"/>
      <c r="P46" s="43"/>
      <c r="Q46" s="43"/>
      <c r="S46" s="43"/>
    </row>
    <row r="47" spans="1:19">
      <c r="A47" s="132" t="s">
        <v>4868</v>
      </c>
      <c r="B47" s="57" t="s">
        <v>6788</v>
      </c>
      <c r="C47" s="132" t="s">
        <v>4869</v>
      </c>
      <c r="L47" s="15">
        <v>45</v>
      </c>
      <c r="O47" s="43"/>
      <c r="P47" s="43"/>
      <c r="Q47" s="43"/>
      <c r="S47" s="43"/>
    </row>
    <row r="48" spans="1:19">
      <c r="L48" s="15">
        <v>46</v>
      </c>
      <c r="O48" s="43"/>
      <c r="P48" s="43"/>
      <c r="Q48" s="43"/>
      <c r="S48" s="43"/>
    </row>
    <row r="49" spans="12:19">
      <c r="L49" s="15">
        <v>47</v>
      </c>
      <c r="O49" s="43"/>
      <c r="P49" s="43"/>
      <c r="Q49" s="43"/>
      <c r="S49" s="43"/>
    </row>
    <row r="50" spans="12:19">
      <c r="L50" s="15">
        <v>48</v>
      </c>
      <c r="O50" s="43"/>
      <c r="P50" s="43"/>
      <c r="Q50" s="43"/>
      <c r="S50" s="43"/>
    </row>
    <row r="51" spans="12:19">
      <c r="L51" s="15">
        <v>49</v>
      </c>
      <c r="O51" s="43"/>
      <c r="P51" s="43"/>
      <c r="Q51" s="43"/>
      <c r="S51" s="43"/>
    </row>
    <row r="52" spans="12:19">
      <c r="L52" s="15">
        <v>50</v>
      </c>
      <c r="O52" s="43"/>
      <c r="P52" s="43"/>
      <c r="Q52" s="43"/>
      <c r="S52" s="43"/>
    </row>
    <row r="53" spans="12:19">
      <c r="L53" s="15">
        <v>51</v>
      </c>
      <c r="O53" s="43"/>
      <c r="P53" s="43"/>
      <c r="Q53" s="43"/>
      <c r="S53" s="43"/>
    </row>
    <row r="54" spans="12:19">
      <c r="L54" s="15">
        <v>52</v>
      </c>
      <c r="O54" s="43"/>
      <c r="P54" s="43"/>
      <c r="Q54" s="43"/>
      <c r="S54" s="43"/>
    </row>
    <row r="55" spans="12:19">
      <c r="L55" s="15">
        <v>53</v>
      </c>
      <c r="O55" s="43"/>
      <c r="P55" s="43"/>
      <c r="Q55" s="43"/>
      <c r="S55" s="43"/>
    </row>
    <row r="56" spans="12:19">
      <c r="L56" s="15">
        <v>54</v>
      </c>
      <c r="O56" s="43"/>
      <c r="P56" s="43"/>
      <c r="Q56" s="43"/>
      <c r="S56" s="43"/>
    </row>
    <row r="57" spans="12:19">
      <c r="L57" s="15">
        <v>55</v>
      </c>
      <c r="O57" s="43"/>
      <c r="P57" s="43"/>
      <c r="Q57" s="43"/>
      <c r="S57" s="43"/>
    </row>
    <row r="58" spans="12:19">
      <c r="L58" s="15">
        <v>56</v>
      </c>
      <c r="O58" s="43"/>
      <c r="P58" s="43"/>
      <c r="Q58" s="43"/>
      <c r="S58" s="43"/>
    </row>
    <row r="59" spans="12:19">
      <c r="L59" s="15">
        <v>57</v>
      </c>
      <c r="O59" s="43"/>
      <c r="P59" s="43"/>
      <c r="Q59" s="43"/>
      <c r="S59" s="43"/>
    </row>
    <row r="60" spans="12:19">
      <c r="L60" s="15">
        <v>58</v>
      </c>
      <c r="O60" s="43"/>
      <c r="P60" s="43"/>
      <c r="Q60" s="43"/>
      <c r="S60" s="43"/>
    </row>
    <row r="61" spans="12:19">
      <c r="L61" s="15">
        <v>59</v>
      </c>
      <c r="O61" s="43"/>
      <c r="P61" s="43"/>
      <c r="Q61" s="43"/>
      <c r="S61" s="43"/>
    </row>
    <row r="62" spans="12:19">
      <c r="L62" s="15">
        <v>60</v>
      </c>
      <c r="O62" s="43"/>
      <c r="P62" s="43"/>
      <c r="Q62" s="43"/>
      <c r="S62" s="43"/>
    </row>
    <row r="63" spans="12:19">
      <c r="L63" s="15">
        <v>61</v>
      </c>
      <c r="O63" s="43"/>
      <c r="P63" s="43"/>
      <c r="Q63" s="43"/>
      <c r="S63" s="43"/>
    </row>
    <row r="64" spans="12:19">
      <c r="L64" s="15">
        <v>62</v>
      </c>
      <c r="O64" s="43"/>
      <c r="P64" s="43"/>
      <c r="Q64" s="43"/>
      <c r="S64" s="43"/>
    </row>
    <row r="65" spans="12:19">
      <c r="L65" s="15">
        <v>63</v>
      </c>
      <c r="O65" s="43"/>
      <c r="P65" s="43"/>
      <c r="Q65" s="43"/>
      <c r="S65" s="43"/>
    </row>
    <row r="66" spans="12:19">
      <c r="L66" s="15">
        <v>64</v>
      </c>
      <c r="O66" s="43"/>
      <c r="P66" s="43"/>
      <c r="Q66" s="43"/>
      <c r="S66" s="43"/>
    </row>
    <row r="67" spans="12:19">
      <c r="L67" s="15">
        <v>65</v>
      </c>
      <c r="O67" s="43"/>
      <c r="P67" s="43"/>
      <c r="Q67" s="43"/>
      <c r="S67" s="43"/>
    </row>
    <row r="68" spans="12:19">
      <c r="L68" s="15">
        <v>66</v>
      </c>
      <c r="O68" s="43"/>
      <c r="P68" s="43"/>
      <c r="Q68" s="43"/>
      <c r="S68" s="43"/>
    </row>
    <row r="69" spans="12:19">
      <c r="L69" s="15">
        <v>67</v>
      </c>
      <c r="O69" s="43"/>
      <c r="P69" s="43"/>
      <c r="Q69" s="43"/>
      <c r="S69" s="43"/>
    </row>
    <row r="70" spans="12:19">
      <c r="L70" s="15">
        <v>68</v>
      </c>
      <c r="O70" s="43"/>
      <c r="P70" s="43"/>
      <c r="Q70" s="43"/>
      <c r="S70" s="43"/>
    </row>
    <row r="71" spans="12:19">
      <c r="L71" s="15">
        <v>69</v>
      </c>
      <c r="O71" s="43"/>
      <c r="P71" s="43"/>
      <c r="Q71" s="43"/>
      <c r="S71" s="43"/>
    </row>
    <row r="72" spans="12:19">
      <c r="L72" s="15">
        <v>70</v>
      </c>
      <c r="O72" s="43"/>
      <c r="P72" s="43"/>
      <c r="Q72" s="43"/>
      <c r="S72" s="43"/>
    </row>
    <row r="73" spans="12:19">
      <c r="L73" s="15">
        <v>71</v>
      </c>
      <c r="O73" s="43"/>
      <c r="P73" s="43"/>
      <c r="Q73" s="43"/>
      <c r="S73" s="43"/>
    </row>
    <row r="74" spans="12:19">
      <c r="L74" s="15">
        <v>72</v>
      </c>
      <c r="O74" s="43"/>
      <c r="P74" s="43"/>
      <c r="Q74" s="43"/>
      <c r="S74" s="43"/>
    </row>
    <row r="75" spans="12:19">
      <c r="L75" s="15">
        <v>73</v>
      </c>
      <c r="O75" s="43"/>
      <c r="P75" s="43"/>
      <c r="Q75" s="43"/>
      <c r="S75" s="43"/>
    </row>
    <row r="76" spans="12:19">
      <c r="L76" s="15">
        <v>74</v>
      </c>
      <c r="O76" s="43"/>
      <c r="P76" s="43"/>
      <c r="Q76" s="43"/>
      <c r="S76" s="43"/>
    </row>
    <row r="77" spans="12:19">
      <c r="L77" s="15">
        <v>75</v>
      </c>
      <c r="O77" s="43"/>
      <c r="P77" s="43"/>
      <c r="Q77" s="43"/>
      <c r="S77" s="43"/>
    </row>
    <row r="78" spans="12:19">
      <c r="L78" s="15">
        <v>76</v>
      </c>
      <c r="O78" s="43"/>
      <c r="P78" s="43"/>
      <c r="Q78" s="43"/>
      <c r="S78" s="43"/>
    </row>
    <row r="79" spans="12:19">
      <c r="L79" s="15">
        <v>77</v>
      </c>
      <c r="O79" s="43"/>
      <c r="P79" s="43"/>
      <c r="Q79" s="43"/>
      <c r="S79" s="43"/>
    </row>
    <row r="80" spans="12:19">
      <c r="L80" s="15">
        <v>78</v>
      </c>
      <c r="O80" s="43"/>
      <c r="P80" s="43"/>
      <c r="Q80" s="43"/>
      <c r="S80" s="43"/>
    </row>
    <row r="81" spans="12:19">
      <c r="L81" s="15">
        <v>79</v>
      </c>
      <c r="O81" s="43"/>
      <c r="P81" s="43"/>
      <c r="Q81" s="43"/>
      <c r="S81" s="43"/>
    </row>
    <row r="82" spans="12:19">
      <c r="L82" s="15">
        <v>80</v>
      </c>
      <c r="O82" s="43"/>
      <c r="P82" s="43"/>
      <c r="Q82" s="43"/>
      <c r="S82" s="43"/>
    </row>
    <row r="83" spans="12:19">
      <c r="L83" s="15">
        <v>81</v>
      </c>
      <c r="O83" s="43"/>
      <c r="P83" s="43"/>
      <c r="Q83" s="43"/>
      <c r="S83" s="43"/>
    </row>
    <row r="84" spans="12:19">
      <c r="L84" s="15">
        <v>82</v>
      </c>
      <c r="O84" s="43"/>
      <c r="P84" s="43"/>
      <c r="Q84" s="43"/>
      <c r="S84" s="43"/>
    </row>
    <row r="85" spans="12:19">
      <c r="L85" s="15">
        <v>83</v>
      </c>
      <c r="O85" s="43"/>
      <c r="P85" s="43"/>
      <c r="Q85" s="43"/>
      <c r="S85" s="43"/>
    </row>
    <row r="86" spans="12:19">
      <c r="L86" s="15">
        <v>84</v>
      </c>
      <c r="O86" s="43"/>
      <c r="P86" s="43"/>
      <c r="Q86" s="43"/>
      <c r="S86" s="43"/>
    </row>
    <row r="87" spans="12:19">
      <c r="L87" s="15">
        <v>85</v>
      </c>
      <c r="O87" s="43"/>
      <c r="P87" s="43"/>
      <c r="Q87" s="43"/>
      <c r="S87" s="43"/>
    </row>
    <row r="88" spans="12:19">
      <c r="L88" s="15">
        <v>86</v>
      </c>
      <c r="O88" s="43"/>
      <c r="S88" s="43"/>
    </row>
    <row r="89" spans="12:19">
      <c r="L89" s="15">
        <v>87</v>
      </c>
    </row>
    <row r="90" spans="12:19">
      <c r="L90" s="15">
        <v>88</v>
      </c>
    </row>
    <row r="91" spans="12:19">
      <c r="L91" s="15">
        <v>89</v>
      </c>
    </row>
    <row r="92" spans="12:19">
      <c r="L92" s="15">
        <v>90</v>
      </c>
    </row>
    <row r="93" spans="12:19">
      <c r="L93" s="15">
        <v>91</v>
      </c>
    </row>
    <row r="94" spans="12:19">
      <c r="L94" s="15">
        <v>92</v>
      </c>
    </row>
    <row r="95" spans="12:19">
      <c r="L95" s="15">
        <v>93</v>
      </c>
    </row>
    <row r="96" spans="12:19">
      <c r="L96" s="15">
        <v>94</v>
      </c>
    </row>
    <row r="97" spans="12:12">
      <c r="L97" s="15">
        <v>95</v>
      </c>
    </row>
    <row r="98" spans="12:12">
      <c r="L98" s="15">
        <v>96</v>
      </c>
    </row>
    <row r="99" spans="12:12">
      <c r="L99" s="15">
        <v>97</v>
      </c>
    </row>
    <row r="100" spans="12:12">
      <c r="L100" s="15">
        <v>98</v>
      </c>
    </row>
    <row r="101" spans="12:12">
      <c r="L101" s="15">
        <v>99</v>
      </c>
    </row>
    <row r="102" spans="12:12">
      <c r="L102" s="15">
        <v>100</v>
      </c>
    </row>
    <row r="103" spans="12:12">
      <c r="L103" s="15">
        <v>101</v>
      </c>
    </row>
    <row r="104" spans="12:12">
      <c r="L104" s="15">
        <v>102</v>
      </c>
    </row>
    <row r="105" spans="12:12">
      <c r="L105" s="15">
        <v>103</v>
      </c>
    </row>
    <row r="106" spans="12:12">
      <c r="L106" s="15">
        <v>104</v>
      </c>
    </row>
    <row r="107" spans="12:12">
      <c r="L107" s="15">
        <v>105</v>
      </c>
    </row>
    <row r="108" spans="12:12">
      <c r="L108" s="15">
        <v>106</v>
      </c>
    </row>
    <row r="109" spans="12:12">
      <c r="L109" s="15">
        <v>107</v>
      </c>
    </row>
    <row r="110" spans="12:12">
      <c r="L110" s="15">
        <v>108</v>
      </c>
    </row>
    <row r="111" spans="12:12">
      <c r="L111" s="15">
        <v>109</v>
      </c>
    </row>
    <row r="112" spans="12:12">
      <c r="L112" s="15">
        <v>110</v>
      </c>
    </row>
    <row r="113" spans="12:12">
      <c r="L113" s="15">
        <v>111</v>
      </c>
    </row>
    <row r="114" spans="12:12">
      <c r="L114" s="15">
        <v>112</v>
      </c>
    </row>
    <row r="115" spans="12:12">
      <c r="L115" s="15">
        <v>113</v>
      </c>
    </row>
    <row r="116" spans="12:12">
      <c r="L116" s="15">
        <v>114</v>
      </c>
    </row>
    <row r="117" spans="12:12">
      <c r="L117" s="15">
        <v>115</v>
      </c>
    </row>
    <row r="118" spans="12:12">
      <c r="L118" s="15">
        <v>116</v>
      </c>
    </row>
    <row r="119" spans="12:12">
      <c r="L119" s="15">
        <v>117</v>
      </c>
    </row>
    <row r="120" spans="12:12">
      <c r="L120" s="15">
        <v>118</v>
      </c>
    </row>
    <row r="121" spans="12:12">
      <c r="L121" s="15">
        <v>119</v>
      </c>
    </row>
    <row r="122" spans="12:12">
      <c r="L122" s="15">
        <v>120</v>
      </c>
    </row>
    <row r="123" spans="12:12">
      <c r="L123" s="15">
        <v>121</v>
      </c>
    </row>
    <row r="124" spans="12:12">
      <c r="L124" s="15">
        <v>122</v>
      </c>
    </row>
    <row r="125" spans="12:12">
      <c r="L125" s="15">
        <v>123</v>
      </c>
    </row>
    <row r="126" spans="12:12">
      <c r="L126" s="15">
        <v>124</v>
      </c>
    </row>
    <row r="127" spans="12:12">
      <c r="L127" s="15">
        <v>125</v>
      </c>
    </row>
    <row r="128" spans="12:12">
      <c r="L128" s="15">
        <v>126</v>
      </c>
    </row>
    <row r="129" spans="12:12">
      <c r="L129" s="15">
        <v>127</v>
      </c>
    </row>
    <row r="130" spans="12:12">
      <c r="L130" s="15">
        <v>128</v>
      </c>
    </row>
    <row r="131" spans="12:12">
      <c r="L131" s="15">
        <v>129</v>
      </c>
    </row>
    <row r="132" spans="12:12">
      <c r="L132" s="15">
        <v>130</v>
      </c>
    </row>
    <row r="133" spans="12:12">
      <c r="L133" s="15">
        <v>131</v>
      </c>
    </row>
    <row r="134" spans="12:12">
      <c r="L134" s="15">
        <v>132</v>
      </c>
    </row>
    <row r="135" spans="12:12">
      <c r="L135" s="15">
        <v>133</v>
      </c>
    </row>
    <row r="136" spans="12:12">
      <c r="L136" s="15">
        <v>134</v>
      </c>
    </row>
    <row r="137" spans="12:12">
      <c r="L137" s="15">
        <v>135</v>
      </c>
    </row>
    <row r="138" spans="12:12">
      <c r="L138" s="15">
        <v>136</v>
      </c>
    </row>
    <row r="139" spans="12:12">
      <c r="L139" s="15">
        <v>137</v>
      </c>
    </row>
    <row r="140" spans="12:12">
      <c r="L140" s="15">
        <v>138</v>
      </c>
    </row>
    <row r="141" spans="12:12">
      <c r="L141" s="15">
        <v>139</v>
      </c>
    </row>
    <row r="142" spans="12:12">
      <c r="L142" s="15">
        <v>140</v>
      </c>
    </row>
    <row r="143" spans="12:12">
      <c r="L143" s="15">
        <v>141</v>
      </c>
    </row>
    <row r="144" spans="12:12">
      <c r="L144" s="15">
        <v>142</v>
      </c>
    </row>
    <row r="145" spans="12:12">
      <c r="L145" s="15">
        <v>143</v>
      </c>
    </row>
    <row r="146" spans="12:12">
      <c r="L146" s="15">
        <v>144</v>
      </c>
    </row>
    <row r="147" spans="12:12">
      <c r="L147" s="15">
        <v>145</v>
      </c>
    </row>
    <row r="148" spans="12:12">
      <c r="L148" s="15">
        <v>146</v>
      </c>
    </row>
    <row r="149" spans="12:12">
      <c r="L149" s="15">
        <v>147</v>
      </c>
    </row>
    <row r="150" spans="12:12">
      <c r="L150" s="15">
        <v>148</v>
      </c>
    </row>
    <row r="151" spans="12:12">
      <c r="L151" s="15">
        <v>149</v>
      </c>
    </row>
    <row r="152" spans="12:12">
      <c r="L152" s="15">
        <v>150</v>
      </c>
    </row>
    <row r="153" spans="12:12">
      <c r="L153" s="15">
        <v>151</v>
      </c>
    </row>
    <row r="154" spans="12:12">
      <c r="L154" s="15">
        <v>152</v>
      </c>
    </row>
    <row r="155" spans="12:12">
      <c r="L155" s="15">
        <v>153</v>
      </c>
    </row>
    <row r="156" spans="12:12">
      <c r="L156" s="15">
        <v>154</v>
      </c>
    </row>
    <row r="157" spans="12:12">
      <c r="L157" s="15">
        <v>155</v>
      </c>
    </row>
    <row r="158" spans="12:12">
      <c r="L158" s="15">
        <v>156</v>
      </c>
    </row>
    <row r="159" spans="12:12">
      <c r="L159" s="15">
        <v>157</v>
      </c>
    </row>
    <row r="160" spans="12:12">
      <c r="L160" s="15">
        <v>158</v>
      </c>
    </row>
    <row r="161" spans="12:12">
      <c r="L161" s="15">
        <v>159</v>
      </c>
    </row>
    <row r="162" spans="12:12">
      <c r="L162" s="15">
        <v>160</v>
      </c>
    </row>
    <row r="163" spans="12:12">
      <c r="L163" s="15">
        <v>161</v>
      </c>
    </row>
    <row r="164" spans="12:12">
      <c r="L164" s="15">
        <v>162</v>
      </c>
    </row>
    <row r="165" spans="12:12">
      <c r="L165" s="15">
        <v>163</v>
      </c>
    </row>
    <row r="166" spans="12:12">
      <c r="L166" s="15">
        <v>164</v>
      </c>
    </row>
    <row r="167" spans="12:12">
      <c r="L167" s="15">
        <v>165</v>
      </c>
    </row>
    <row r="168" spans="12:12">
      <c r="L168" s="15">
        <v>166</v>
      </c>
    </row>
    <row r="169" spans="12:12">
      <c r="L169" s="15">
        <v>167</v>
      </c>
    </row>
    <row r="170" spans="12:12">
      <c r="L170" s="15">
        <v>168</v>
      </c>
    </row>
    <row r="171" spans="12:12">
      <c r="L171" s="15">
        <v>169</v>
      </c>
    </row>
    <row r="172" spans="12:12">
      <c r="L172" s="15">
        <v>170</v>
      </c>
    </row>
    <row r="173" spans="12:12">
      <c r="L173" s="15">
        <v>171</v>
      </c>
    </row>
    <row r="174" spans="12:12">
      <c r="L174" s="15">
        <v>172</v>
      </c>
    </row>
    <row r="175" spans="12:12">
      <c r="L175" s="15">
        <v>173</v>
      </c>
    </row>
    <row r="176" spans="12:12">
      <c r="L176" s="15">
        <v>174</v>
      </c>
    </row>
    <row r="177" spans="12:12">
      <c r="L177" s="15">
        <v>175</v>
      </c>
    </row>
    <row r="178" spans="12:12">
      <c r="L178" s="15">
        <v>176</v>
      </c>
    </row>
    <row r="179" spans="12:12">
      <c r="L179" s="15">
        <v>177</v>
      </c>
    </row>
    <row r="180" spans="12:12">
      <c r="L180" s="15">
        <v>178</v>
      </c>
    </row>
    <row r="181" spans="12:12">
      <c r="L181" s="15">
        <v>179</v>
      </c>
    </row>
    <row r="182" spans="12:12">
      <c r="L182" s="15">
        <v>180</v>
      </c>
    </row>
    <row r="183" spans="12:12">
      <c r="L183" s="15">
        <v>181</v>
      </c>
    </row>
    <row r="184" spans="12:12">
      <c r="L184" s="15">
        <v>182</v>
      </c>
    </row>
    <row r="185" spans="12:12">
      <c r="L185" s="15">
        <v>183</v>
      </c>
    </row>
    <row r="186" spans="12:12">
      <c r="L186" s="15">
        <v>184</v>
      </c>
    </row>
    <row r="187" spans="12:12">
      <c r="L187" s="15">
        <v>185</v>
      </c>
    </row>
    <row r="188" spans="12:12">
      <c r="L188" s="15">
        <v>186</v>
      </c>
    </row>
    <row r="189" spans="12:12">
      <c r="L189" s="15">
        <v>187</v>
      </c>
    </row>
    <row r="190" spans="12:12">
      <c r="L190" s="15">
        <v>188</v>
      </c>
    </row>
    <row r="191" spans="12:12">
      <c r="L191" s="15">
        <v>189</v>
      </c>
    </row>
    <row r="192" spans="12:12">
      <c r="L192" s="15">
        <v>190</v>
      </c>
    </row>
    <row r="193" spans="12:12">
      <c r="L193" s="15">
        <v>191</v>
      </c>
    </row>
    <row r="194" spans="12:12">
      <c r="L194" s="15">
        <v>192</v>
      </c>
    </row>
    <row r="195" spans="12:12">
      <c r="L195" s="15">
        <v>193</v>
      </c>
    </row>
    <row r="196" spans="12:12">
      <c r="L196" s="15">
        <v>194</v>
      </c>
    </row>
    <row r="197" spans="12:12">
      <c r="L197" s="15">
        <v>195</v>
      </c>
    </row>
    <row r="198" spans="12:12">
      <c r="L198" s="15">
        <v>196</v>
      </c>
    </row>
    <row r="199" spans="12:12">
      <c r="L199" s="15">
        <v>197</v>
      </c>
    </row>
    <row r="200" spans="12:12">
      <c r="L200" s="15">
        <v>198</v>
      </c>
    </row>
    <row r="201" spans="12:12">
      <c r="L201" s="15">
        <v>199</v>
      </c>
    </row>
    <row r="202" spans="12:12">
      <c r="L202" s="15">
        <v>200</v>
      </c>
    </row>
    <row r="203" spans="12:12">
      <c r="L203" s="15">
        <v>201</v>
      </c>
    </row>
    <row r="204" spans="12:12">
      <c r="L204" s="15">
        <v>202</v>
      </c>
    </row>
    <row r="205" spans="12:12">
      <c r="L205" s="15">
        <v>203</v>
      </c>
    </row>
    <row r="206" spans="12:12">
      <c r="L206" s="15">
        <v>204</v>
      </c>
    </row>
    <row r="207" spans="12:12">
      <c r="L207" s="15">
        <v>205</v>
      </c>
    </row>
    <row r="208" spans="12:12">
      <c r="L208" s="15">
        <v>206</v>
      </c>
    </row>
    <row r="209" spans="12:12">
      <c r="L209" s="15">
        <v>207</v>
      </c>
    </row>
    <row r="210" spans="12:12">
      <c r="L210" s="15">
        <v>208</v>
      </c>
    </row>
    <row r="211" spans="12:12">
      <c r="L211" s="15">
        <v>209</v>
      </c>
    </row>
    <row r="212" spans="12:12">
      <c r="L212" s="15">
        <v>210</v>
      </c>
    </row>
    <row r="213" spans="12:12">
      <c r="L213" s="15">
        <v>211</v>
      </c>
    </row>
    <row r="214" spans="12:12">
      <c r="L214" s="15">
        <v>212</v>
      </c>
    </row>
    <row r="215" spans="12:12">
      <c r="L215" s="15">
        <v>213</v>
      </c>
    </row>
    <row r="216" spans="12:12">
      <c r="L216" s="15">
        <v>214</v>
      </c>
    </row>
    <row r="217" spans="12:12">
      <c r="L217" s="15">
        <v>215</v>
      </c>
    </row>
    <row r="218" spans="12:12">
      <c r="L218" s="15">
        <v>216</v>
      </c>
    </row>
    <row r="219" spans="12:12">
      <c r="L219" s="15">
        <v>217</v>
      </c>
    </row>
    <row r="220" spans="12:12">
      <c r="L220" s="15">
        <v>218</v>
      </c>
    </row>
    <row r="221" spans="12:12">
      <c r="L221" s="15">
        <v>219</v>
      </c>
    </row>
    <row r="222" spans="12:12">
      <c r="L222" s="15">
        <v>220</v>
      </c>
    </row>
    <row r="223" spans="12:12">
      <c r="L223" s="15">
        <v>221</v>
      </c>
    </row>
    <row r="224" spans="12:12">
      <c r="L224" s="15">
        <v>222</v>
      </c>
    </row>
    <row r="225" spans="12:12">
      <c r="L225" s="15">
        <v>223</v>
      </c>
    </row>
    <row r="226" spans="12:12">
      <c r="L226" s="15">
        <v>224</v>
      </c>
    </row>
    <row r="227" spans="12:12">
      <c r="L227" s="15">
        <v>225</v>
      </c>
    </row>
    <row r="228" spans="12:12">
      <c r="L228" s="15">
        <v>226</v>
      </c>
    </row>
    <row r="229" spans="12:12">
      <c r="L229" s="15">
        <v>227</v>
      </c>
    </row>
    <row r="230" spans="12:12">
      <c r="L230" s="15">
        <v>228</v>
      </c>
    </row>
    <row r="231" spans="12:12">
      <c r="L231" s="15">
        <v>229</v>
      </c>
    </row>
    <row r="232" spans="12:12">
      <c r="L232" s="15">
        <v>230</v>
      </c>
    </row>
    <row r="233" spans="12:12">
      <c r="L233" s="15">
        <v>231</v>
      </c>
    </row>
    <row r="234" spans="12:12">
      <c r="L234" s="15">
        <v>232</v>
      </c>
    </row>
    <row r="235" spans="12:12">
      <c r="L235" s="15">
        <v>233</v>
      </c>
    </row>
    <row r="236" spans="12:12">
      <c r="L236" s="15">
        <v>234</v>
      </c>
    </row>
    <row r="237" spans="12:12">
      <c r="L237" s="15">
        <v>235</v>
      </c>
    </row>
    <row r="238" spans="12:12">
      <c r="L238" s="15">
        <v>236</v>
      </c>
    </row>
    <row r="239" spans="12:12">
      <c r="L239" s="15">
        <v>237</v>
      </c>
    </row>
    <row r="240" spans="12:12">
      <c r="L240" s="15">
        <v>238</v>
      </c>
    </row>
    <row r="241" spans="12:12">
      <c r="L241" s="15">
        <v>239</v>
      </c>
    </row>
    <row r="242" spans="12:12">
      <c r="L242" s="15">
        <v>240</v>
      </c>
    </row>
    <row r="243" spans="12:12">
      <c r="L243" s="15">
        <v>241</v>
      </c>
    </row>
    <row r="244" spans="12:12">
      <c r="L244" s="15">
        <v>242</v>
      </c>
    </row>
    <row r="245" spans="12:12">
      <c r="L245" s="15">
        <v>243</v>
      </c>
    </row>
    <row r="246" spans="12:12">
      <c r="L246" s="15">
        <v>244</v>
      </c>
    </row>
  </sheetData>
  <sheetProtection sheet="1" objects="1" scenarios="1"/>
  <phoneticPr fontId="11" type="noConversion"/>
  <dataValidations count="8">
    <dataValidation type="list" allowBlank="1" showInputMessage="1" showErrorMessage="1" sqref="C25">
      <formula1>PriceSheets</formula1>
    </dataValidation>
    <dataValidation type="list" allowBlank="1" showInputMessage="1" showErrorMessage="1" sqref="B29">
      <formula1>SiteList</formula1>
    </dataValidation>
    <dataValidation type="list" allowBlank="1" showInputMessage="1" showErrorMessage="1" sqref="B16 B32 B40">
      <formula1>YesNoList</formula1>
    </dataValidation>
    <dataValidation type="list" allowBlank="1" showInputMessage="1" showErrorMessage="1" sqref="B33">
      <formula1>BoundsOptions</formula1>
    </dataValidation>
    <dataValidation type="list" allowBlank="1" showInputMessage="1" showErrorMessage="1" sqref="B35">
      <formula1>VersionList</formula1>
    </dataValidation>
    <dataValidation type="whole" allowBlank="1" showInputMessage="1" showErrorMessage="1" sqref="B38">
      <formula1>0</formula1>
      <formula2>10000</formula2>
    </dataValidation>
    <dataValidation type="whole" allowBlank="1" showInputMessage="1" showErrorMessage="1" sqref="B37">
      <formula1>0</formula1>
      <formula2>3</formula2>
    </dataValidation>
    <dataValidation type="list" allowBlank="1" showInputMessage="1" showErrorMessage="1" sqref="B39">
      <formula1>YesNoOnFailureList</formula1>
    </dataValidation>
  </dataValidations>
  <pageMargins left="0.75" right="0.75" top="1" bottom="1" header="0.5" footer="0.5"/>
  <pageSetup scale="83" orientation="landscape" r:id="rId1"/>
  <headerFooter alignWithMargins="0"/>
  <cellWatches>
    <cellWatch r="T31"/>
  </cellWatches>
  <drawing r:id="rId2"/>
  <legacyDrawing r:id="rId3"/>
  <mc:AlternateContent xmlns:mc="http://schemas.openxmlformats.org/markup-compatibility/2006">
    <mc:Choice Requires="x14">
      <controls>
        <mc:AlternateContent xmlns:mc="http://schemas.openxmlformats.org/markup-compatibility/2006">
          <mc:Choice Requires="x14">
            <control shapeId="3135" r:id="rId4" name="Button 63">
              <controlPr defaultSize="0" print="0" autoFill="0" autoPict="0" macro="[0]!Sheet6.CommandButton1_Click">
                <anchor moveWithCells="1" sizeWithCells="1">
                  <from>
                    <xdr:col>3</xdr:col>
                    <xdr:colOff>228600</xdr:colOff>
                    <xdr:row>26</xdr:row>
                    <xdr:rowOff>38100</xdr:rowOff>
                  </from>
                  <to>
                    <xdr:col>6</xdr:col>
                    <xdr:colOff>38100</xdr:colOff>
                    <xdr:row>28</xdr:row>
                    <xdr:rowOff>9525</xdr:rowOff>
                  </to>
                </anchor>
              </controlPr>
            </control>
          </mc:Choice>
        </mc:AlternateContent>
        <mc:AlternateContent xmlns:mc="http://schemas.openxmlformats.org/markup-compatibility/2006">
          <mc:Choice Requires="x14">
            <control shapeId="3136" r:id="rId5" name="Button 64">
              <controlPr defaultSize="0" print="0" autoFill="0" autoPict="0" macro="[0]!Sheet6.BtnChangeNumIterations_Click">
                <anchor moveWithCells="1" sizeWithCells="1">
                  <from>
                    <xdr:col>3</xdr:col>
                    <xdr:colOff>352425</xdr:colOff>
                    <xdr:row>1</xdr:row>
                    <xdr:rowOff>114300</xdr:rowOff>
                  </from>
                  <to>
                    <xdr:col>5</xdr:col>
                    <xdr:colOff>485775</xdr:colOff>
                    <xdr:row>5</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3245"/>
  <sheetViews>
    <sheetView workbookViewId="0">
      <pane ySplit="6" topLeftCell="A7" activePane="bottomLeft" state="frozen"/>
      <selection pane="bottomLeft" activeCell="C4" sqref="C4"/>
    </sheetView>
  </sheetViews>
  <sheetFormatPr defaultRowHeight="12.75"/>
  <cols>
    <col min="1" max="1" width="44.85546875" customWidth="1"/>
    <col min="3" max="3" width="18.28515625" customWidth="1"/>
    <col min="4" max="4" width="19" customWidth="1"/>
    <col min="5" max="5" width="10.85546875" customWidth="1"/>
    <col min="6" max="6" width="12.28515625" customWidth="1"/>
    <col min="7" max="7" width="20.42578125" customWidth="1"/>
    <col min="8" max="8" width="13" customWidth="1"/>
    <col min="9" max="9" width="19.28515625" customWidth="1"/>
  </cols>
  <sheetData>
    <row r="1" spans="1:11" ht="20.25" thickTop="1" thickBot="1">
      <c r="A1" s="19" t="s">
        <v>1571</v>
      </c>
      <c r="B1" s="20"/>
      <c r="C1" s="20"/>
      <c r="D1" s="131"/>
      <c r="E1" s="21"/>
      <c r="F1" s="20"/>
      <c r="G1" s="20"/>
      <c r="H1" s="20"/>
      <c r="I1" s="22"/>
    </row>
    <row r="2" spans="1:11" ht="13.5" thickTop="1">
      <c r="A2" s="23"/>
      <c r="B2" s="24"/>
      <c r="C2" s="220" t="s">
        <v>4613</v>
      </c>
      <c r="D2" s="25"/>
      <c r="E2" s="25"/>
      <c r="F2" s="24"/>
      <c r="G2" s="24"/>
      <c r="H2" s="24"/>
      <c r="I2" s="26"/>
    </row>
    <row r="3" spans="1:11">
      <c r="A3" s="27"/>
      <c r="B3" s="24"/>
      <c r="C3" s="221">
        <f>COUNTIF(Case!$12:$12,"RunThisCase")</f>
        <v>1</v>
      </c>
      <c r="D3" s="25"/>
      <c r="E3" s="25"/>
      <c r="F3" s="24"/>
      <c r="G3" s="24"/>
      <c r="H3" s="24"/>
      <c r="I3" s="26"/>
      <c r="K3" s="34"/>
    </row>
    <row r="4" spans="1:11">
      <c r="A4" s="24"/>
      <c r="B4" s="119" t="s">
        <v>2548</v>
      </c>
      <c r="C4" s="28" t="str">
        <f>IF(RomeoDB&lt;&gt;"",RomeoDB,"")</f>
        <v>SARandJAR_129_3r2a_6</v>
      </c>
      <c r="D4" s="25"/>
      <c r="E4" s="25"/>
      <c r="F4" s="120"/>
      <c r="G4" s="24"/>
      <c r="H4" s="24"/>
      <c r="I4" s="26"/>
      <c r="K4" s="34"/>
    </row>
    <row r="5" spans="1:11">
      <c r="A5" s="24"/>
      <c r="B5" s="119" t="s">
        <v>4847</v>
      </c>
      <c r="C5" s="28"/>
      <c r="D5" s="25"/>
      <c r="E5" s="25"/>
      <c r="F5" s="24"/>
      <c r="G5" s="24"/>
      <c r="H5" s="24"/>
      <c r="I5" s="26"/>
      <c r="K5" s="34"/>
    </row>
    <row r="6" spans="1:11">
      <c r="A6" s="29" t="s">
        <v>2549</v>
      </c>
      <c r="B6" s="29" t="s">
        <v>3009</v>
      </c>
      <c r="C6" s="29" t="s">
        <v>2550</v>
      </c>
      <c r="D6" s="30" t="s">
        <v>2551</v>
      </c>
      <c r="E6" s="66" t="s">
        <v>4850</v>
      </c>
      <c r="F6" s="29" t="s">
        <v>2552</v>
      </c>
      <c r="G6" s="31" t="s">
        <v>4012</v>
      </c>
      <c r="H6" s="31"/>
      <c r="I6" s="32"/>
      <c r="K6" s="34"/>
    </row>
    <row r="7" spans="1:11">
      <c r="A7" s="29" t="s">
        <v>7504</v>
      </c>
      <c r="B7" s="29">
        <v>1</v>
      </c>
      <c r="C7" s="29" t="s">
        <v>3989</v>
      </c>
      <c r="D7" s="39">
        <v>44365.597141203703</v>
      </c>
      <c r="E7" s="40">
        <v>10</v>
      </c>
      <c r="F7" s="33" t="s">
        <v>7514</v>
      </c>
      <c r="G7" s="129">
        <v>106218.80756666785</v>
      </c>
      <c r="H7" s="128"/>
      <c r="I7" s="26"/>
    </row>
    <row r="8" spans="1:11">
      <c r="A8" s="29" t="s">
        <v>7545</v>
      </c>
      <c r="B8" s="29">
        <v>2</v>
      </c>
      <c r="C8" s="29" t="s">
        <v>3989</v>
      </c>
      <c r="D8" s="39">
        <v>44371.653564814813</v>
      </c>
      <c r="E8" s="40">
        <v>10</v>
      </c>
      <c r="F8" s="33" t="s">
        <v>7514</v>
      </c>
      <c r="G8" s="129">
        <v>106218.80756666785</v>
      </c>
      <c r="H8" s="128"/>
      <c r="I8" s="26"/>
    </row>
    <row r="9" spans="1:11">
      <c r="A9" s="29" t="s">
        <v>7558</v>
      </c>
      <c r="B9" s="29">
        <v>3</v>
      </c>
      <c r="C9" s="29" t="s">
        <v>3989</v>
      </c>
      <c r="D9" s="39">
        <v>44371.671759259261</v>
      </c>
      <c r="E9" s="40">
        <v>10</v>
      </c>
      <c r="F9" s="33" t="s">
        <v>7514</v>
      </c>
      <c r="G9" s="129">
        <v>106218.80756666785</v>
      </c>
      <c r="H9" s="128"/>
      <c r="I9" s="26"/>
    </row>
    <row r="10" spans="1:11">
      <c r="A10" s="29" t="s">
        <v>7558</v>
      </c>
      <c r="B10" s="29">
        <v>3</v>
      </c>
      <c r="C10" s="29" t="s">
        <v>3989</v>
      </c>
      <c r="D10" s="39">
        <v>44371.67560185185</v>
      </c>
      <c r="E10" s="40">
        <v>10</v>
      </c>
      <c r="F10" s="33" t="s">
        <v>7514</v>
      </c>
      <c r="G10" s="129">
        <v>106218.80756666785</v>
      </c>
      <c r="H10" s="128"/>
      <c r="I10" s="26"/>
    </row>
    <row r="11" spans="1:11">
      <c r="A11" s="29" t="s">
        <v>7564</v>
      </c>
      <c r="B11" s="29">
        <v>8</v>
      </c>
      <c r="C11" s="29" t="s">
        <v>3989</v>
      </c>
      <c r="D11" s="39">
        <v>44411.543310185189</v>
      </c>
      <c r="E11" s="40">
        <v>10</v>
      </c>
      <c r="F11" s="33" t="s">
        <v>8449</v>
      </c>
      <c r="G11" s="129">
        <v>106218.80756666785</v>
      </c>
      <c r="H11" s="128"/>
      <c r="I11" s="26"/>
    </row>
    <row r="12" spans="1:11">
      <c r="A12" s="29" t="s">
        <v>7564</v>
      </c>
      <c r="B12" s="29">
        <v>8</v>
      </c>
      <c r="C12" s="29" t="s">
        <v>3989</v>
      </c>
      <c r="D12" s="39">
        <v>44411.698321759257</v>
      </c>
      <c r="E12" s="40">
        <v>10</v>
      </c>
      <c r="F12" s="33" t="s">
        <v>8449</v>
      </c>
      <c r="G12" s="129">
        <v>106218.80756666785</v>
      </c>
      <c r="H12" s="128"/>
      <c r="I12" s="26"/>
    </row>
    <row r="13" spans="1:11">
      <c r="A13" s="29" t="s">
        <v>7564</v>
      </c>
      <c r="B13" s="29">
        <v>8</v>
      </c>
      <c r="C13" s="29" t="s">
        <v>3989</v>
      </c>
      <c r="D13" s="39">
        <v>44411.703750000001</v>
      </c>
      <c r="E13" s="40">
        <v>10</v>
      </c>
      <c r="F13" s="33" t="s">
        <v>8449</v>
      </c>
      <c r="G13" s="129">
        <v>106218.80756666785</v>
      </c>
      <c r="H13" s="128"/>
      <c r="I13" s="26"/>
    </row>
    <row r="14" spans="1:11">
      <c r="A14" s="29" t="s">
        <v>7545</v>
      </c>
      <c r="B14" s="29">
        <v>2</v>
      </c>
      <c r="C14" s="29" t="s">
        <v>3989</v>
      </c>
      <c r="D14" s="39">
        <v>44412.386307870373</v>
      </c>
      <c r="E14" s="40">
        <v>10</v>
      </c>
      <c r="F14" s="33" t="s">
        <v>7514</v>
      </c>
      <c r="G14" s="129">
        <v>106218.80756666785</v>
      </c>
      <c r="H14" s="128"/>
      <c r="I14" s="26"/>
    </row>
    <row r="15" spans="1:11">
      <c r="A15" s="29" t="s">
        <v>8473</v>
      </c>
      <c r="B15" s="29">
        <v>9</v>
      </c>
      <c r="C15" s="29" t="s">
        <v>3989</v>
      </c>
      <c r="D15" s="39">
        <v>44412.39267361111</v>
      </c>
      <c r="E15" s="40">
        <v>10</v>
      </c>
      <c r="F15" s="33" t="s">
        <v>7514</v>
      </c>
      <c r="G15" s="129">
        <v>106218.80756666785</v>
      </c>
      <c r="H15" s="128"/>
      <c r="I15" s="26"/>
    </row>
    <row r="16" spans="1:11">
      <c r="A16" s="29" t="s">
        <v>7545</v>
      </c>
      <c r="B16" s="29">
        <v>2</v>
      </c>
      <c r="C16" s="29" t="s">
        <v>3989</v>
      </c>
      <c r="D16" s="39">
        <v>44412.390752314815</v>
      </c>
      <c r="E16" s="40">
        <v>10</v>
      </c>
      <c r="F16" s="33" t="s">
        <v>7514</v>
      </c>
      <c r="G16" s="129">
        <v>106218.80756666785</v>
      </c>
      <c r="H16" s="128"/>
      <c r="I16" s="26"/>
    </row>
    <row r="17" spans="1:9">
      <c r="A17" s="29"/>
      <c r="B17" s="29"/>
      <c r="C17" s="29"/>
      <c r="D17" s="39"/>
      <c r="E17" s="40"/>
      <c r="F17" s="33"/>
      <c r="G17" s="129"/>
      <c r="H17" s="128"/>
      <c r="I17" s="26"/>
    </row>
    <row r="18" spans="1:9">
      <c r="A18" s="29"/>
      <c r="B18" s="29"/>
      <c r="C18" s="29"/>
      <c r="D18" s="39"/>
      <c r="E18" s="40"/>
      <c r="F18" s="33"/>
      <c r="G18" s="129"/>
      <c r="H18" s="128"/>
      <c r="I18" s="26"/>
    </row>
    <row r="19" spans="1:9">
      <c r="A19" s="29"/>
      <c r="B19" s="29"/>
      <c r="C19" s="29"/>
      <c r="D19" s="39"/>
      <c r="E19" s="40"/>
      <c r="F19" s="33"/>
      <c r="G19" s="129"/>
      <c r="H19" s="128"/>
      <c r="I19" s="26"/>
    </row>
    <row r="20" spans="1:9">
      <c r="A20" s="29"/>
      <c r="B20" s="29"/>
      <c r="C20" s="29"/>
      <c r="D20" s="39"/>
      <c r="E20" s="40"/>
      <c r="F20" s="33"/>
      <c r="G20" s="129"/>
      <c r="H20" s="128"/>
      <c r="I20" s="26"/>
    </row>
    <row r="21" spans="1:9">
      <c r="A21" s="29"/>
      <c r="B21" s="29"/>
      <c r="C21" s="29"/>
      <c r="D21" s="39"/>
      <c r="E21" s="40"/>
      <c r="F21" s="33"/>
      <c r="G21" s="129"/>
      <c r="H21" s="128"/>
      <c r="I21" s="26"/>
    </row>
    <row r="22" spans="1:9">
      <c r="A22" s="29"/>
      <c r="B22" s="29"/>
      <c r="C22" s="29"/>
      <c r="D22" s="39"/>
      <c r="E22" s="40"/>
      <c r="F22" s="33"/>
      <c r="G22" s="129"/>
      <c r="H22" s="128"/>
      <c r="I22" s="26"/>
    </row>
    <row r="23" spans="1:9">
      <c r="A23" s="29"/>
      <c r="B23" s="29"/>
      <c r="C23" s="29"/>
      <c r="D23" s="39"/>
      <c r="E23" s="40"/>
      <c r="F23" s="33"/>
      <c r="G23" s="129"/>
      <c r="H23" s="128"/>
      <c r="I23" s="26"/>
    </row>
    <row r="24" spans="1:9">
      <c r="A24" s="29"/>
      <c r="B24" s="29"/>
      <c r="C24" s="29"/>
      <c r="D24" s="39"/>
      <c r="E24" s="40"/>
      <c r="F24" s="33"/>
      <c r="G24" s="129"/>
      <c r="H24" s="128"/>
      <c r="I24" s="26"/>
    </row>
    <row r="25" spans="1:9">
      <c r="A25" s="29"/>
      <c r="B25" s="29"/>
      <c r="C25" s="29"/>
      <c r="D25" s="39"/>
      <c r="E25" s="40"/>
      <c r="F25" s="33"/>
      <c r="G25" s="129"/>
      <c r="H25" s="128"/>
      <c r="I25" s="26"/>
    </row>
    <row r="26" spans="1:9">
      <c r="A26" s="29"/>
      <c r="B26" s="29"/>
      <c r="C26" s="29"/>
      <c r="D26" s="39"/>
      <c r="E26" s="40"/>
      <c r="F26" s="33"/>
      <c r="G26" s="129"/>
      <c r="H26" s="128"/>
      <c r="I26" s="26"/>
    </row>
    <row r="27" spans="1:9">
      <c r="A27" s="29"/>
      <c r="B27" s="29"/>
      <c r="C27" s="29"/>
      <c r="D27" s="39"/>
      <c r="E27" s="40"/>
      <c r="F27" s="33"/>
      <c r="G27" s="129"/>
      <c r="H27" s="128"/>
      <c r="I27" s="26"/>
    </row>
    <row r="28" spans="1:9">
      <c r="A28" s="29"/>
      <c r="B28" s="29"/>
      <c r="C28" s="29"/>
      <c r="D28" s="39"/>
      <c r="E28" s="40"/>
      <c r="F28" s="33"/>
      <c r="G28" s="129"/>
      <c r="H28" s="128"/>
      <c r="I28" s="26"/>
    </row>
    <row r="29" spans="1:9">
      <c r="A29" s="29"/>
      <c r="B29" s="29"/>
      <c r="C29" s="29"/>
      <c r="D29" s="39"/>
      <c r="E29" s="40"/>
      <c r="F29" s="33"/>
      <c r="G29" s="129"/>
      <c r="H29" s="128"/>
      <c r="I29" s="26"/>
    </row>
    <row r="30" spans="1:9">
      <c r="E30" s="5"/>
    </row>
    <row r="31" spans="1:9">
      <c r="E31" s="5"/>
    </row>
    <row r="32" spans="1:9">
      <c r="E32" s="5"/>
    </row>
    <row r="33" spans="5:5">
      <c r="E33" s="5"/>
    </row>
    <row r="34" spans="5:5">
      <c r="E34" s="5"/>
    </row>
    <row r="35" spans="5:5">
      <c r="E35" s="5"/>
    </row>
    <row r="36" spans="5:5">
      <c r="E36" s="5"/>
    </row>
    <row r="37" spans="5:5">
      <c r="E37" s="5"/>
    </row>
    <row r="38" spans="5:5">
      <c r="E38" s="5"/>
    </row>
    <row r="39" spans="5:5">
      <c r="E39" s="5"/>
    </row>
    <row r="40" spans="5:5">
      <c r="E40" s="5"/>
    </row>
    <row r="41" spans="5:5">
      <c r="E41" s="5"/>
    </row>
    <row r="42" spans="5:5">
      <c r="E42" s="5"/>
    </row>
    <row r="43" spans="5:5">
      <c r="E43" s="5"/>
    </row>
    <row r="44" spans="5:5">
      <c r="E44" s="5"/>
    </row>
    <row r="45" spans="5:5">
      <c r="E45" s="5"/>
    </row>
    <row r="46" spans="5:5">
      <c r="E46" s="5"/>
    </row>
    <row r="47" spans="5:5">
      <c r="E47" s="5"/>
    </row>
    <row r="48" spans="5:5">
      <c r="E48" s="5"/>
    </row>
    <row r="49" spans="5:5">
      <c r="E49" s="5"/>
    </row>
    <row r="50" spans="5:5">
      <c r="E50" s="5"/>
    </row>
    <row r="51" spans="5:5">
      <c r="E51" s="5"/>
    </row>
    <row r="52" spans="5:5">
      <c r="E52" s="5"/>
    </row>
    <row r="53" spans="5:5">
      <c r="E53" s="5"/>
    </row>
    <row r="54" spans="5:5">
      <c r="E54" s="5"/>
    </row>
    <row r="55" spans="5:5">
      <c r="E55" s="5"/>
    </row>
    <row r="56" spans="5:5">
      <c r="E56" s="5"/>
    </row>
    <row r="57" spans="5:5">
      <c r="E57" s="5"/>
    </row>
    <row r="58" spans="5:5">
      <c r="E58" s="5"/>
    </row>
    <row r="59" spans="5:5">
      <c r="E59" s="5"/>
    </row>
    <row r="60" spans="5:5">
      <c r="E60" s="5"/>
    </row>
    <row r="61" spans="5:5">
      <c r="E61" s="5"/>
    </row>
    <row r="62" spans="5:5">
      <c r="E62" s="5"/>
    </row>
    <row r="63" spans="5:5">
      <c r="E63" s="5"/>
    </row>
    <row r="64" spans="5:5">
      <c r="E64" s="5"/>
    </row>
    <row r="65" spans="5:5">
      <c r="E65" s="5"/>
    </row>
    <row r="66" spans="5:5">
      <c r="E66" s="5"/>
    </row>
    <row r="67" spans="5:5">
      <c r="E67" s="5"/>
    </row>
    <row r="68" spans="5:5">
      <c r="E68" s="5"/>
    </row>
    <row r="69" spans="5:5">
      <c r="E69" s="5"/>
    </row>
    <row r="70" spans="5:5">
      <c r="E70" s="5"/>
    </row>
    <row r="71" spans="5:5">
      <c r="E71" s="5"/>
    </row>
    <row r="72" spans="5:5">
      <c r="E72" s="5"/>
    </row>
    <row r="73" spans="5:5">
      <c r="E73" s="5"/>
    </row>
    <row r="74" spans="5:5">
      <c r="E74" s="5"/>
    </row>
    <row r="75" spans="5:5">
      <c r="E75" s="5"/>
    </row>
    <row r="76" spans="5:5">
      <c r="E76" s="5"/>
    </row>
    <row r="77" spans="5:5">
      <c r="E77" s="5"/>
    </row>
    <row r="78" spans="5:5">
      <c r="E78" s="5"/>
    </row>
    <row r="79" spans="5:5">
      <c r="E79" s="5"/>
    </row>
    <row r="80" spans="5:5">
      <c r="E80" s="5"/>
    </row>
    <row r="81" spans="5:5">
      <c r="E81" s="5"/>
    </row>
    <row r="82" spans="5:5">
      <c r="E82" s="5"/>
    </row>
    <row r="83" spans="5:5">
      <c r="E83" s="5"/>
    </row>
    <row r="84" spans="5:5">
      <c r="E84" s="5"/>
    </row>
    <row r="85" spans="5:5">
      <c r="E85" s="5"/>
    </row>
    <row r="86" spans="5:5">
      <c r="E86" s="5"/>
    </row>
    <row r="87" spans="5:5">
      <c r="E87" s="5"/>
    </row>
    <row r="88" spans="5:5">
      <c r="E88" s="5"/>
    </row>
    <row r="89" spans="5:5">
      <c r="E89" s="5"/>
    </row>
    <row r="90" spans="5:5">
      <c r="E90" s="5"/>
    </row>
    <row r="91" spans="5:5">
      <c r="E91" s="5"/>
    </row>
    <row r="92" spans="5:5">
      <c r="E92" s="5"/>
    </row>
    <row r="93" spans="5:5">
      <c r="E93" s="5"/>
    </row>
    <row r="94" spans="5:5">
      <c r="E94" s="5"/>
    </row>
    <row r="95" spans="5:5">
      <c r="E95" s="5"/>
    </row>
    <row r="96" spans="5:5">
      <c r="E96" s="5"/>
    </row>
    <row r="97" spans="5:5">
      <c r="E97" s="5"/>
    </row>
    <row r="98" spans="5:5">
      <c r="E98" s="5"/>
    </row>
    <row r="99" spans="5:5">
      <c r="E99" s="5"/>
    </row>
    <row r="100" spans="5:5">
      <c r="E100" s="5"/>
    </row>
    <row r="101" spans="5:5">
      <c r="E101" s="5"/>
    </row>
    <row r="102" spans="5:5">
      <c r="E102" s="5"/>
    </row>
    <row r="103" spans="5:5">
      <c r="E103" s="5"/>
    </row>
    <row r="104" spans="5:5">
      <c r="E104" s="5"/>
    </row>
    <row r="105" spans="5:5">
      <c r="E105" s="5"/>
    </row>
    <row r="106" spans="5:5">
      <c r="E106" s="5"/>
    </row>
    <row r="107" spans="5:5">
      <c r="E107" s="5"/>
    </row>
    <row r="108" spans="5:5">
      <c r="E108" s="5"/>
    </row>
    <row r="109" spans="5:5">
      <c r="E109" s="5"/>
    </row>
    <row r="110" spans="5:5">
      <c r="E110" s="5"/>
    </row>
    <row r="111" spans="5:5">
      <c r="E111" s="5"/>
    </row>
    <row r="112" spans="5:5">
      <c r="E112" s="5"/>
    </row>
    <row r="113" spans="5:5">
      <c r="E113" s="5"/>
    </row>
    <row r="114" spans="5:5">
      <c r="E114" s="5"/>
    </row>
    <row r="115" spans="5:5">
      <c r="E115" s="5"/>
    </row>
    <row r="116" spans="5:5">
      <c r="E116" s="5"/>
    </row>
    <row r="117" spans="5:5">
      <c r="E117" s="5"/>
    </row>
    <row r="118" spans="5:5">
      <c r="E118" s="5"/>
    </row>
    <row r="119" spans="5:5">
      <c r="E119" s="5"/>
    </row>
    <row r="120" spans="5:5">
      <c r="E120" s="5"/>
    </row>
    <row r="121" spans="5:5">
      <c r="E121" s="5"/>
    </row>
    <row r="122" spans="5:5">
      <c r="E122" s="5"/>
    </row>
    <row r="123" spans="5:5">
      <c r="E123" s="5"/>
    </row>
    <row r="124" spans="5:5">
      <c r="E124" s="5"/>
    </row>
    <row r="125" spans="5:5">
      <c r="E125" s="5"/>
    </row>
    <row r="126" spans="5:5">
      <c r="E126" s="5"/>
    </row>
    <row r="127" spans="5:5">
      <c r="E127" s="5"/>
    </row>
    <row r="128" spans="5:5">
      <c r="E128" s="5"/>
    </row>
    <row r="129" spans="5:5">
      <c r="E129" s="5"/>
    </row>
    <row r="130" spans="5:5">
      <c r="E130" s="5"/>
    </row>
    <row r="131" spans="5:5">
      <c r="E131" s="5"/>
    </row>
    <row r="132" spans="5:5">
      <c r="E132" s="5"/>
    </row>
    <row r="133" spans="5:5">
      <c r="E133" s="5"/>
    </row>
    <row r="134" spans="5:5">
      <c r="E134" s="5"/>
    </row>
    <row r="135" spans="5:5">
      <c r="E135" s="5"/>
    </row>
    <row r="136" spans="5:5">
      <c r="E136" s="5"/>
    </row>
    <row r="137" spans="5:5">
      <c r="E137" s="5"/>
    </row>
    <row r="138" spans="5:5">
      <c r="E138" s="5"/>
    </row>
    <row r="139" spans="5:5">
      <c r="E139" s="5"/>
    </row>
    <row r="140" spans="5:5">
      <c r="E140" s="5"/>
    </row>
    <row r="141" spans="5:5">
      <c r="E141" s="5"/>
    </row>
    <row r="142" spans="5:5">
      <c r="E142" s="5"/>
    </row>
    <row r="143" spans="5:5">
      <c r="E143" s="5"/>
    </row>
    <row r="144" spans="5:5">
      <c r="E144" s="5"/>
    </row>
    <row r="145" spans="5:5">
      <c r="E145" s="5"/>
    </row>
    <row r="146" spans="5:5">
      <c r="E146" s="5"/>
    </row>
    <row r="147" spans="5:5">
      <c r="E147" s="5"/>
    </row>
    <row r="148" spans="5:5">
      <c r="E148" s="5"/>
    </row>
    <row r="149" spans="5:5">
      <c r="E149" s="5"/>
    </row>
    <row r="150" spans="5:5">
      <c r="E150" s="5"/>
    </row>
    <row r="151" spans="5:5">
      <c r="E151" s="5"/>
    </row>
    <row r="152" spans="5:5">
      <c r="E152" s="5"/>
    </row>
    <row r="153" spans="5:5">
      <c r="E153" s="5"/>
    </row>
    <row r="154" spans="5:5">
      <c r="E154" s="5"/>
    </row>
    <row r="155" spans="5:5">
      <c r="E155" s="5"/>
    </row>
    <row r="156" spans="5:5">
      <c r="E156" s="5"/>
    </row>
    <row r="157" spans="5:5">
      <c r="E157" s="5"/>
    </row>
    <row r="158" spans="5:5">
      <c r="E158" s="5"/>
    </row>
    <row r="159" spans="5:5">
      <c r="E159" s="5"/>
    </row>
    <row r="160" spans="5:5">
      <c r="E160" s="5"/>
    </row>
    <row r="161" spans="5:5">
      <c r="E161" s="5"/>
    </row>
    <row r="162" spans="5:5">
      <c r="E162" s="5"/>
    </row>
    <row r="163" spans="5:5">
      <c r="E163" s="5"/>
    </row>
    <row r="164" spans="5:5">
      <c r="E164" s="5"/>
    </row>
    <row r="165" spans="5:5">
      <c r="E165" s="5"/>
    </row>
    <row r="166" spans="5:5">
      <c r="E166" s="5"/>
    </row>
    <row r="167" spans="5:5">
      <c r="E167" s="5"/>
    </row>
    <row r="168" spans="5:5">
      <c r="E168" s="5"/>
    </row>
    <row r="169" spans="5:5">
      <c r="E169" s="5"/>
    </row>
    <row r="170" spans="5:5">
      <c r="E170" s="5"/>
    </row>
    <row r="171" spans="5:5">
      <c r="E171" s="5"/>
    </row>
    <row r="172" spans="5:5">
      <c r="E172" s="5"/>
    </row>
    <row r="173" spans="5:5">
      <c r="E173" s="5"/>
    </row>
    <row r="174" spans="5:5">
      <c r="E174" s="5"/>
    </row>
    <row r="175" spans="5:5">
      <c r="E175" s="5"/>
    </row>
    <row r="176" spans="5:5">
      <c r="E176" s="5"/>
    </row>
    <row r="177" spans="5:5">
      <c r="E177" s="5"/>
    </row>
    <row r="178" spans="5:5">
      <c r="E178" s="5"/>
    </row>
    <row r="179" spans="5:5">
      <c r="E179" s="5"/>
    </row>
    <row r="180" spans="5:5">
      <c r="E180" s="5"/>
    </row>
    <row r="181" spans="5:5">
      <c r="E181" s="5"/>
    </row>
    <row r="182" spans="5:5">
      <c r="E182" s="5"/>
    </row>
    <row r="183" spans="5:5">
      <c r="E183" s="5"/>
    </row>
    <row r="184" spans="5:5">
      <c r="E184" s="5"/>
    </row>
    <row r="185" spans="5:5">
      <c r="E185" s="5"/>
    </row>
    <row r="186" spans="5:5">
      <c r="E186" s="5"/>
    </row>
    <row r="187" spans="5:5">
      <c r="E187" s="5"/>
    </row>
    <row r="188" spans="5:5">
      <c r="E188" s="5"/>
    </row>
    <row r="189" spans="5:5">
      <c r="E189" s="5"/>
    </row>
    <row r="190" spans="5:5">
      <c r="E190" s="5"/>
    </row>
    <row r="191" spans="5:5">
      <c r="E191" s="5"/>
    </row>
    <row r="192" spans="5:5">
      <c r="E192" s="5"/>
    </row>
    <row r="193" spans="5:5">
      <c r="E193" s="5"/>
    </row>
    <row r="194" spans="5:5">
      <c r="E194" s="5"/>
    </row>
    <row r="195" spans="5:5">
      <c r="E195" s="5"/>
    </row>
    <row r="196" spans="5:5">
      <c r="E196" s="5"/>
    </row>
    <row r="197" spans="5:5">
      <c r="E197" s="5"/>
    </row>
    <row r="198" spans="5:5">
      <c r="E198" s="5"/>
    </row>
    <row r="199" spans="5:5">
      <c r="E199" s="5"/>
    </row>
    <row r="200" spans="5:5">
      <c r="E200" s="5"/>
    </row>
    <row r="201" spans="5:5">
      <c r="E201" s="5"/>
    </row>
    <row r="202" spans="5:5">
      <c r="E202" s="5"/>
    </row>
    <row r="203" spans="5:5">
      <c r="E203" s="5"/>
    </row>
    <row r="204" spans="5:5">
      <c r="E204" s="5"/>
    </row>
    <row r="205" spans="5:5">
      <c r="E205" s="5"/>
    </row>
    <row r="206" spans="5:5">
      <c r="E206" s="5"/>
    </row>
    <row r="207" spans="5:5">
      <c r="E207" s="5"/>
    </row>
    <row r="208" spans="5:5">
      <c r="E208" s="5"/>
    </row>
    <row r="209" spans="5:5">
      <c r="E209" s="5"/>
    </row>
    <row r="210" spans="5:5">
      <c r="E210" s="5"/>
    </row>
    <row r="211" spans="5:5">
      <c r="E211" s="5"/>
    </row>
    <row r="212" spans="5:5">
      <c r="E212" s="5"/>
    </row>
    <row r="213" spans="5:5">
      <c r="E213" s="5"/>
    </row>
    <row r="214" spans="5:5">
      <c r="E214" s="5"/>
    </row>
    <row r="215" spans="5:5">
      <c r="E215" s="5"/>
    </row>
    <row r="216" spans="5:5">
      <c r="E216" s="5"/>
    </row>
    <row r="217" spans="5:5">
      <c r="E217" s="5"/>
    </row>
    <row r="218" spans="5:5">
      <c r="E218" s="5"/>
    </row>
    <row r="219" spans="5:5">
      <c r="E219" s="5"/>
    </row>
    <row r="220" spans="5:5">
      <c r="E220" s="5"/>
    </row>
    <row r="221" spans="5:5">
      <c r="E221" s="5"/>
    </row>
    <row r="222" spans="5:5">
      <c r="E222" s="5"/>
    </row>
    <row r="223" spans="5:5">
      <c r="E223" s="5"/>
    </row>
    <row r="224" spans="5:5">
      <c r="E224" s="5"/>
    </row>
    <row r="225" spans="5:5">
      <c r="E225" s="5"/>
    </row>
    <row r="226" spans="5:5">
      <c r="E226" s="5"/>
    </row>
    <row r="227" spans="5:5">
      <c r="E227" s="5"/>
    </row>
    <row r="228" spans="5:5">
      <c r="E228" s="5"/>
    </row>
    <row r="229" spans="5:5">
      <c r="E229" s="5"/>
    </row>
    <row r="230" spans="5:5">
      <c r="E230" s="5"/>
    </row>
    <row r="231" spans="5:5">
      <c r="E231" s="5"/>
    </row>
    <row r="232" spans="5:5">
      <c r="E232" s="5"/>
    </row>
    <row r="233" spans="5:5">
      <c r="E233" s="5"/>
    </row>
    <row r="234" spans="5:5">
      <c r="E234" s="5"/>
    </row>
    <row r="235" spans="5:5">
      <c r="E235" s="5"/>
    </row>
    <row r="236" spans="5:5">
      <c r="E236" s="5"/>
    </row>
    <row r="237" spans="5:5">
      <c r="E237" s="5"/>
    </row>
    <row r="238" spans="5:5">
      <c r="E238" s="5"/>
    </row>
    <row r="239" spans="5:5">
      <c r="E239" s="5"/>
    </row>
    <row r="240" spans="5:5">
      <c r="E240" s="5"/>
    </row>
    <row r="241" spans="5:5">
      <c r="E241" s="5"/>
    </row>
    <row r="242" spans="5:5">
      <c r="E242" s="5"/>
    </row>
    <row r="243" spans="5:5">
      <c r="E243" s="5"/>
    </row>
    <row r="244" spans="5:5">
      <c r="E244" s="5"/>
    </row>
    <row r="245" spans="5:5">
      <c r="E245" s="5"/>
    </row>
    <row r="246" spans="5:5">
      <c r="E246" s="5"/>
    </row>
    <row r="247" spans="5:5">
      <c r="E247" s="5"/>
    </row>
    <row r="248" spans="5:5">
      <c r="E248" s="5"/>
    </row>
    <row r="249" spans="5:5">
      <c r="E249" s="5"/>
    </row>
    <row r="250" spans="5:5">
      <c r="E250" s="5"/>
    </row>
    <row r="251" spans="5:5">
      <c r="E251" s="5"/>
    </row>
    <row r="252" spans="5:5">
      <c r="E252" s="5"/>
    </row>
    <row r="253" spans="5:5">
      <c r="E253" s="5"/>
    </row>
    <row r="254" spans="5:5">
      <c r="E254" s="5"/>
    </row>
    <row r="255" spans="5:5">
      <c r="E255" s="5"/>
    </row>
    <row r="256" spans="5:5">
      <c r="E256" s="5"/>
    </row>
    <row r="257" spans="5:5">
      <c r="E257" s="5"/>
    </row>
    <row r="258" spans="5:5">
      <c r="E258" s="5"/>
    </row>
    <row r="259" spans="5:5">
      <c r="E259" s="5"/>
    </row>
    <row r="260" spans="5:5">
      <c r="E260" s="5"/>
    </row>
    <row r="261" spans="5:5">
      <c r="E261" s="5"/>
    </row>
    <row r="262" spans="5:5">
      <c r="E262" s="5"/>
    </row>
    <row r="263" spans="5:5">
      <c r="E263" s="5"/>
    </row>
    <row r="264" spans="5:5">
      <c r="E264" s="5"/>
    </row>
    <row r="265" spans="5:5">
      <c r="E265" s="5"/>
    </row>
    <row r="266" spans="5:5">
      <c r="E266" s="5"/>
    </row>
    <row r="267" spans="5:5">
      <c r="E267" s="5"/>
    </row>
    <row r="268" spans="5:5">
      <c r="E268" s="5"/>
    </row>
    <row r="269" spans="5:5">
      <c r="E269" s="5"/>
    </row>
    <row r="270" spans="5:5">
      <c r="E270" s="5"/>
    </row>
    <row r="271" spans="5:5">
      <c r="E271" s="5"/>
    </row>
    <row r="272" spans="5:5">
      <c r="E272" s="5"/>
    </row>
    <row r="273" spans="5:5">
      <c r="E273" s="5"/>
    </row>
    <row r="274" spans="5:5">
      <c r="E274" s="5"/>
    </row>
    <row r="275" spans="5:5">
      <c r="E275" s="5"/>
    </row>
    <row r="276" spans="5:5">
      <c r="E276" s="5"/>
    </row>
    <row r="277" spans="5:5">
      <c r="E277" s="5"/>
    </row>
    <row r="278" spans="5:5">
      <c r="E278" s="5"/>
    </row>
    <row r="279" spans="5:5">
      <c r="E279" s="5"/>
    </row>
    <row r="280" spans="5:5">
      <c r="E280" s="5"/>
    </row>
    <row r="281" spans="5:5">
      <c r="E281" s="5"/>
    </row>
    <row r="282" spans="5:5">
      <c r="E282" s="5"/>
    </row>
    <row r="283" spans="5:5">
      <c r="E283" s="5"/>
    </row>
    <row r="284" spans="5:5">
      <c r="E284" s="5"/>
    </row>
    <row r="285" spans="5:5">
      <c r="E285" s="5"/>
    </row>
    <row r="286" spans="5:5">
      <c r="E286" s="5"/>
    </row>
    <row r="287" spans="5:5">
      <c r="E287" s="5"/>
    </row>
    <row r="288" spans="5:5">
      <c r="E288" s="5"/>
    </row>
    <row r="289" spans="5:5">
      <c r="E289" s="5"/>
    </row>
    <row r="290" spans="5:5">
      <c r="E290" s="5"/>
    </row>
    <row r="291" spans="5:5">
      <c r="E291" s="5"/>
    </row>
    <row r="292" spans="5:5">
      <c r="E292" s="5"/>
    </row>
    <row r="293" spans="5:5">
      <c r="E293" s="5"/>
    </row>
    <row r="294" spans="5:5">
      <c r="E294" s="5"/>
    </row>
    <row r="295" spans="5:5">
      <c r="E295" s="5"/>
    </row>
    <row r="296" spans="5:5">
      <c r="E296" s="5"/>
    </row>
    <row r="297" spans="5:5">
      <c r="E297" s="5"/>
    </row>
    <row r="298" spans="5:5">
      <c r="E298" s="5"/>
    </row>
    <row r="299" spans="5:5">
      <c r="E299" s="5"/>
    </row>
    <row r="300" spans="5:5">
      <c r="E300" s="5"/>
    </row>
    <row r="301" spans="5:5">
      <c r="E301" s="5"/>
    </row>
    <row r="302" spans="5:5">
      <c r="E302" s="5"/>
    </row>
    <row r="303" spans="5:5">
      <c r="E303" s="5"/>
    </row>
    <row r="304" spans="5:5">
      <c r="E304" s="5"/>
    </row>
    <row r="305" spans="5:5">
      <c r="E305" s="5"/>
    </row>
    <row r="306" spans="5:5">
      <c r="E306" s="5"/>
    </row>
    <row r="307" spans="5:5">
      <c r="E307" s="5"/>
    </row>
    <row r="308" spans="5:5">
      <c r="E308" s="5"/>
    </row>
    <row r="309" spans="5:5">
      <c r="E309" s="5"/>
    </row>
    <row r="310" spans="5:5">
      <c r="E310" s="5"/>
    </row>
    <row r="311" spans="5:5">
      <c r="E311" s="5"/>
    </row>
    <row r="312" spans="5:5">
      <c r="E312" s="5"/>
    </row>
    <row r="313" spans="5:5">
      <c r="E313" s="5"/>
    </row>
    <row r="314" spans="5:5">
      <c r="E314" s="5"/>
    </row>
    <row r="315" spans="5:5">
      <c r="E315" s="5"/>
    </row>
    <row r="316" spans="5:5">
      <c r="E316" s="5"/>
    </row>
    <row r="317" spans="5:5">
      <c r="E317" s="5"/>
    </row>
    <row r="318" spans="5:5">
      <c r="E318" s="5"/>
    </row>
    <row r="319" spans="5:5">
      <c r="E319" s="5"/>
    </row>
    <row r="320" spans="5:5">
      <c r="E320" s="5"/>
    </row>
    <row r="321" spans="5:5">
      <c r="E321" s="5"/>
    </row>
    <row r="322" spans="5:5">
      <c r="E322" s="5"/>
    </row>
    <row r="323" spans="5:5">
      <c r="E323" s="5"/>
    </row>
    <row r="324" spans="5:5">
      <c r="E324" s="5"/>
    </row>
    <row r="325" spans="5:5">
      <c r="E325" s="5"/>
    </row>
    <row r="326" spans="5:5">
      <c r="E326" s="5"/>
    </row>
    <row r="327" spans="5:5">
      <c r="E327" s="5"/>
    </row>
    <row r="328" spans="5:5">
      <c r="E328" s="5"/>
    </row>
    <row r="329" spans="5:5">
      <c r="E329" s="5"/>
    </row>
    <row r="330" spans="5:5">
      <c r="E330" s="5"/>
    </row>
    <row r="331" spans="5:5">
      <c r="E331" s="5"/>
    </row>
    <row r="332" spans="5:5">
      <c r="E332" s="5"/>
    </row>
    <row r="333" spans="5:5">
      <c r="E333" s="5"/>
    </row>
    <row r="334" spans="5:5">
      <c r="E334" s="5"/>
    </row>
    <row r="335" spans="5:5">
      <c r="E335" s="5"/>
    </row>
    <row r="336" spans="5:5">
      <c r="E336" s="5"/>
    </row>
    <row r="337" spans="5:5">
      <c r="E337" s="5"/>
    </row>
    <row r="338" spans="5:5">
      <c r="E338" s="5"/>
    </row>
    <row r="339" spans="5:5">
      <c r="E339" s="5"/>
    </row>
    <row r="340" spans="5:5">
      <c r="E340" s="5"/>
    </row>
    <row r="341" spans="5:5">
      <c r="E341" s="5"/>
    </row>
    <row r="342" spans="5:5">
      <c r="E342" s="5"/>
    </row>
    <row r="343" spans="5:5">
      <c r="E343" s="5"/>
    </row>
    <row r="344" spans="5:5">
      <c r="E344" s="5"/>
    </row>
    <row r="345" spans="5:5">
      <c r="E345" s="5"/>
    </row>
    <row r="346" spans="5:5">
      <c r="E346" s="5"/>
    </row>
    <row r="347" spans="5:5">
      <c r="E347" s="5"/>
    </row>
    <row r="348" spans="5:5">
      <c r="E348" s="5"/>
    </row>
    <row r="349" spans="5:5">
      <c r="E349" s="5"/>
    </row>
    <row r="350" spans="5:5">
      <c r="E350" s="5"/>
    </row>
    <row r="351" spans="5:5">
      <c r="E351" s="5"/>
    </row>
    <row r="352" spans="5:5">
      <c r="E352" s="5"/>
    </row>
    <row r="353" spans="5:5">
      <c r="E353" s="5"/>
    </row>
    <row r="354" spans="5:5">
      <c r="E354" s="5"/>
    </row>
    <row r="355" spans="5:5">
      <c r="E355" s="5"/>
    </row>
    <row r="356" spans="5:5">
      <c r="E356" s="5"/>
    </row>
    <row r="357" spans="5:5">
      <c r="E357" s="5"/>
    </row>
    <row r="358" spans="5:5">
      <c r="E358" s="5"/>
    </row>
    <row r="359" spans="5:5">
      <c r="E359" s="5"/>
    </row>
    <row r="360" spans="5:5">
      <c r="E360" s="5"/>
    </row>
    <row r="361" spans="5:5">
      <c r="E361" s="5"/>
    </row>
    <row r="362" spans="5:5">
      <c r="E362" s="5"/>
    </row>
    <row r="363" spans="5:5">
      <c r="E363" s="5"/>
    </row>
    <row r="364" spans="5:5">
      <c r="E364" s="5"/>
    </row>
    <row r="365" spans="5:5">
      <c r="E365" s="5"/>
    </row>
    <row r="366" spans="5:5">
      <c r="E366" s="5"/>
    </row>
    <row r="367" spans="5:5">
      <c r="E367" s="5"/>
    </row>
    <row r="368" spans="5:5">
      <c r="E368" s="5"/>
    </row>
    <row r="369" spans="5:5">
      <c r="E369" s="5"/>
    </row>
    <row r="370" spans="5:5">
      <c r="E370" s="5"/>
    </row>
    <row r="371" spans="5:5">
      <c r="E371" s="5"/>
    </row>
    <row r="372" spans="5:5">
      <c r="E372" s="5"/>
    </row>
    <row r="373" spans="5:5">
      <c r="E373" s="5"/>
    </row>
    <row r="374" spans="5:5">
      <c r="E374" s="5"/>
    </row>
    <row r="375" spans="5:5">
      <c r="E375" s="5"/>
    </row>
    <row r="376" spans="5:5">
      <c r="E376" s="5"/>
    </row>
    <row r="377" spans="5:5">
      <c r="E377" s="5"/>
    </row>
    <row r="378" spans="5:5">
      <c r="E378" s="5"/>
    </row>
    <row r="379" spans="5:5">
      <c r="E379" s="5"/>
    </row>
    <row r="380" spans="5:5">
      <c r="E380" s="5"/>
    </row>
    <row r="381" spans="5:5">
      <c r="E381" s="5"/>
    </row>
    <row r="382" spans="5:5">
      <c r="E382" s="5"/>
    </row>
    <row r="383" spans="5:5">
      <c r="E383" s="5"/>
    </row>
    <row r="384" spans="5:5">
      <c r="E384" s="5"/>
    </row>
    <row r="385" spans="5:5">
      <c r="E385" s="5"/>
    </row>
    <row r="386" spans="5:5">
      <c r="E386" s="5"/>
    </row>
    <row r="387" spans="5:5">
      <c r="E387" s="5"/>
    </row>
    <row r="388" spans="5:5">
      <c r="E388" s="5"/>
    </row>
    <row r="389" spans="5:5">
      <c r="E389" s="5"/>
    </row>
    <row r="390" spans="5:5">
      <c r="E390" s="5"/>
    </row>
    <row r="391" spans="5:5">
      <c r="E391" s="5"/>
    </row>
    <row r="392" spans="5:5">
      <c r="E392" s="5"/>
    </row>
    <row r="393" spans="5:5">
      <c r="E393" s="5"/>
    </row>
    <row r="394" spans="5:5">
      <c r="E394" s="5"/>
    </row>
    <row r="395" spans="5:5">
      <c r="E395" s="5"/>
    </row>
    <row r="396" spans="5:5">
      <c r="E396" s="5"/>
    </row>
    <row r="397" spans="5:5">
      <c r="E397" s="5"/>
    </row>
    <row r="398" spans="5:5">
      <c r="E398" s="5"/>
    </row>
    <row r="399" spans="5:5">
      <c r="E399" s="5"/>
    </row>
    <row r="400" spans="5:5">
      <c r="E400" s="5"/>
    </row>
    <row r="401" spans="5:5">
      <c r="E401" s="5"/>
    </row>
    <row r="402" spans="5:5">
      <c r="E402" s="5"/>
    </row>
    <row r="403" spans="5:5">
      <c r="E403" s="5"/>
    </row>
    <row r="404" spans="5:5">
      <c r="E404" s="5"/>
    </row>
    <row r="405" spans="5:5">
      <c r="E405" s="5"/>
    </row>
    <row r="406" spans="5:5">
      <c r="E406" s="5"/>
    </row>
    <row r="407" spans="5:5">
      <c r="E407" s="5"/>
    </row>
    <row r="408" spans="5:5">
      <c r="E408" s="5"/>
    </row>
    <row r="409" spans="5:5">
      <c r="E409" s="5"/>
    </row>
    <row r="410" spans="5:5">
      <c r="E410" s="5"/>
    </row>
    <row r="411" spans="5:5">
      <c r="E411" s="5"/>
    </row>
    <row r="412" spans="5:5">
      <c r="E412" s="5"/>
    </row>
    <row r="413" spans="5:5">
      <c r="E413" s="5"/>
    </row>
    <row r="414" spans="5:5">
      <c r="E414" s="5"/>
    </row>
    <row r="415" spans="5:5">
      <c r="E415" s="5"/>
    </row>
    <row r="416" spans="5:5">
      <c r="E416" s="5"/>
    </row>
    <row r="417" spans="5:5">
      <c r="E417" s="5"/>
    </row>
    <row r="418" spans="5:5">
      <c r="E418" s="5"/>
    </row>
    <row r="419" spans="5:5">
      <c r="E419" s="5"/>
    </row>
    <row r="420" spans="5:5">
      <c r="E420" s="5"/>
    </row>
    <row r="421" spans="5:5">
      <c r="E421" s="5"/>
    </row>
    <row r="422" spans="5:5">
      <c r="E422" s="5"/>
    </row>
    <row r="423" spans="5:5">
      <c r="E423" s="5"/>
    </row>
    <row r="424" spans="5:5">
      <c r="E424" s="5"/>
    </row>
    <row r="425" spans="5:5">
      <c r="E425" s="5"/>
    </row>
    <row r="426" spans="5:5">
      <c r="E426" s="5"/>
    </row>
    <row r="427" spans="5:5">
      <c r="E427" s="5"/>
    </row>
    <row r="428" spans="5:5">
      <c r="E428" s="5"/>
    </row>
    <row r="429" spans="5:5">
      <c r="E429" s="5"/>
    </row>
    <row r="430" spans="5:5">
      <c r="E430" s="5"/>
    </row>
    <row r="431" spans="5:5">
      <c r="E431" s="5"/>
    </row>
    <row r="432" spans="5:5">
      <c r="E432" s="5"/>
    </row>
    <row r="433" spans="5:5">
      <c r="E433" s="5"/>
    </row>
    <row r="434" spans="5:5">
      <c r="E434" s="5"/>
    </row>
    <row r="435" spans="5:5">
      <c r="E435" s="5"/>
    </row>
    <row r="436" spans="5:5">
      <c r="E436" s="5"/>
    </row>
    <row r="437" spans="5:5">
      <c r="E437" s="5"/>
    </row>
    <row r="438" spans="5:5">
      <c r="E438" s="5"/>
    </row>
    <row r="439" spans="5:5">
      <c r="E439" s="5"/>
    </row>
    <row r="440" spans="5:5">
      <c r="E440" s="5"/>
    </row>
    <row r="441" spans="5:5">
      <c r="E441" s="5"/>
    </row>
    <row r="442" spans="5:5">
      <c r="E442" s="5"/>
    </row>
    <row r="443" spans="5:5">
      <c r="E443" s="5"/>
    </row>
    <row r="444" spans="5:5">
      <c r="E444" s="5"/>
    </row>
    <row r="445" spans="5:5">
      <c r="E445" s="5"/>
    </row>
    <row r="446" spans="5:5">
      <c r="E446" s="5"/>
    </row>
    <row r="447" spans="5:5">
      <c r="E447" s="5"/>
    </row>
    <row r="448" spans="5:5">
      <c r="E448" s="5"/>
    </row>
    <row r="449" spans="5:5">
      <c r="E449" s="5"/>
    </row>
    <row r="450" spans="5:5">
      <c r="E450" s="5"/>
    </row>
    <row r="451" spans="5:5">
      <c r="E451" s="5"/>
    </row>
    <row r="452" spans="5:5">
      <c r="E452" s="5"/>
    </row>
    <row r="453" spans="5:5">
      <c r="E453" s="5"/>
    </row>
    <row r="454" spans="5:5">
      <c r="E454" s="5"/>
    </row>
    <row r="455" spans="5:5">
      <c r="E455" s="5"/>
    </row>
    <row r="456" spans="5:5">
      <c r="E456" s="5"/>
    </row>
    <row r="457" spans="5:5">
      <c r="E457" s="5"/>
    </row>
    <row r="458" spans="5:5">
      <c r="E458" s="5"/>
    </row>
    <row r="459" spans="5:5">
      <c r="E459" s="5"/>
    </row>
    <row r="460" spans="5:5">
      <c r="E460" s="5"/>
    </row>
    <row r="461" spans="5:5">
      <c r="E461" s="5"/>
    </row>
    <row r="462" spans="5:5">
      <c r="E462" s="5"/>
    </row>
    <row r="463" spans="5:5">
      <c r="E463" s="5"/>
    </row>
    <row r="464" spans="5:5">
      <c r="E464" s="5"/>
    </row>
    <row r="465" spans="5:5">
      <c r="E465" s="5"/>
    </row>
    <row r="466" spans="5:5">
      <c r="E466" s="5"/>
    </row>
    <row r="467" spans="5:5">
      <c r="E467" s="5"/>
    </row>
    <row r="468" spans="5:5">
      <c r="E468" s="5"/>
    </row>
    <row r="469" spans="5:5">
      <c r="E469" s="5"/>
    </row>
    <row r="470" spans="5:5">
      <c r="E470" s="5"/>
    </row>
    <row r="471" spans="5:5">
      <c r="E471" s="5"/>
    </row>
    <row r="472" spans="5:5">
      <c r="E472" s="5"/>
    </row>
    <row r="473" spans="5:5">
      <c r="E473" s="5"/>
    </row>
    <row r="474" spans="5:5">
      <c r="E474" s="5"/>
    </row>
    <row r="475" spans="5:5">
      <c r="E475" s="5"/>
    </row>
    <row r="476" spans="5:5">
      <c r="E476" s="5"/>
    </row>
    <row r="477" spans="5:5">
      <c r="E477" s="5"/>
    </row>
    <row r="478" spans="5:5">
      <c r="E478" s="5"/>
    </row>
    <row r="479" spans="5:5">
      <c r="E479" s="5"/>
    </row>
    <row r="480" spans="5:5">
      <c r="E480" s="5"/>
    </row>
    <row r="481" spans="5:5">
      <c r="E481" s="5"/>
    </row>
    <row r="482" spans="5:5">
      <c r="E482" s="5"/>
    </row>
    <row r="483" spans="5:5">
      <c r="E483" s="5"/>
    </row>
    <row r="484" spans="5:5">
      <c r="E484" s="5"/>
    </row>
    <row r="485" spans="5:5">
      <c r="E485" s="5"/>
    </row>
    <row r="486" spans="5:5">
      <c r="E486" s="5"/>
    </row>
    <row r="487" spans="5:5">
      <c r="E487" s="5"/>
    </row>
    <row r="488" spans="5:5">
      <c r="E488" s="5"/>
    </row>
    <row r="489" spans="5:5">
      <c r="E489" s="5"/>
    </row>
    <row r="490" spans="5:5">
      <c r="E490" s="5"/>
    </row>
    <row r="491" spans="5:5">
      <c r="E491" s="5"/>
    </row>
    <row r="492" spans="5:5">
      <c r="E492" s="5"/>
    </row>
    <row r="493" spans="5:5">
      <c r="E493" s="5"/>
    </row>
    <row r="494" spans="5:5">
      <c r="E494" s="5"/>
    </row>
    <row r="495" spans="5:5">
      <c r="E495" s="5"/>
    </row>
    <row r="496" spans="5:5">
      <c r="E496" s="5"/>
    </row>
    <row r="497" spans="5:5">
      <c r="E497" s="5"/>
    </row>
    <row r="498" spans="5:5">
      <c r="E498" s="5"/>
    </row>
    <row r="499" spans="5:5">
      <c r="E499" s="5"/>
    </row>
    <row r="500" spans="5:5">
      <c r="E500" s="5"/>
    </row>
    <row r="501" spans="5:5">
      <c r="E501" s="5"/>
    </row>
    <row r="502" spans="5:5">
      <c r="E502" s="5"/>
    </row>
    <row r="503" spans="5:5">
      <c r="E503" s="5"/>
    </row>
    <row r="504" spans="5:5">
      <c r="E504" s="5"/>
    </row>
    <row r="505" spans="5:5">
      <c r="E505" s="5"/>
    </row>
    <row r="506" spans="5:5">
      <c r="E506" s="5"/>
    </row>
    <row r="507" spans="5:5">
      <c r="E507" s="5"/>
    </row>
    <row r="508" spans="5:5">
      <c r="E508" s="5"/>
    </row>
    <row r="509" spans="5:5">
      <c r="E509" s="5"/>
    </row>
    <row r="510" spans="5:5">
      <c r="E510" s="5"/>
    </row>
    <row r="511" spans="5:5">
      <c r="E511" s="5"/>
    </row>
    <row r="512" spans="5:5">
      <c r="E512" s="5"/>
    </row>
    <row r="513" spans="5:5">
      <c r="E513" s="5"/>
    </row>
    <row r="514" spans="5:5">
      <c r="E514" s="5"/>
    </row>
    <row r="515" spans="5:5">
      <c r="E515" s="5"/>
    </row>
    <row r="516" spans="5:5">
      <c r="E516" s="5"/>
    </row>
    <row r="517" spans="5:5">
      <c r="E517" s="5"/>
    </row>
    <row r="518" spans="5:5">
      <c r="E518" s="5"/>
    </row>
    <row r="519" spans="5:5">
      <c r="E519" s="5"/>
    </row>
    <row r="520" spans="5:5">
      <c r="E520" s="5"/>
    </row>
    <row r="521" spans="5:5">
      <c r="E521" s="5"/>
    </row>
    <row r="522" spans="5:5">
      <c r="E522" s="5"/>
    </row>
    <row r="523" spans="5:5">
      <c r="E523" s="5"/>
    </row>
    <row r="524" spans="5:5">
      <c r="E524" s="5"/>
    </row>
    <row r="525" spans="5:5">
      <c r="E525" s="5"/>
    </row>
    <row r="526" spans="5:5">
      <c r="E526" s="5"/>
    </row>
    <row r="527" spans="5:5">
      <c r="E527" s="5"/>
    </row>
    <row r="528" spans="5:5">
      <c r="E528" s="5"/>
    </row>
    <row r="529" spans="5:5">
      <c r="E529" s="5"/>
    </row>
    <row r="530" spans="5:5">
      <c r="E530" s="5"/>
    </row>
    <row r="531" spans="5:5">
      <c r="E531" s="5"/>
    </row>
    <row r="532" spans="5:5">
      <c r="E532" s="5"/>
    </row>
    <row r="533" spans="5:5">
      <c r="E533" s="5"/>
    </row>
    <row r="534" spans="5:5">
      <c r="E534" s="5"/>
    </row>
    <row r="535" spans="5:5">
      <c r="E535" s="5"/>
    </row>
    <row r="536" spans="5:5">
      <c r="E536" s="5"/>
    </row>
    <row r="537" spans="5:5">
      <c r="E537" s="5"/>
    </row>
    <row r="538" spans="5:5">
      <c r="E538" s="5"/>
    </row>
    <row r="539" spans="5:5">
      <c r="E539" s="5"/>
    </row>
    <row r="540" spans="5:5">
      <c r="E540" s="5"/>
    </row>
    <row r="541" spans="5:5">
      <c r="E541" s="5"/>
    </row>
    <row r="542" spans="5:5">
      <c r="E542" s="5"/>
    </row>
    <row r="543" spans="5:5">
      <c r="E543" s="5"/>
    </row>
    <row r="544" spans="5:5">
      <c r="E544" s="5"/>
    </row>
    <row r="545" spans="5:5">
      <c r="E545" s="5"/>
    </row>
    <row r="546" spans="5:5">
      <c r="E546" s="5"/>
    </row>
    <row r="547" spans="5:5">
      <c r="E547" s="5"/>
    </row>
    <row r="548" spans="5:5">
      <c r="E548" s="5"/>
    </row>
    <row r="549" spans="5:5">
      <c r="E549" s="5"/>
    </row>
    <row r="550" spans="5:5">
      <c r="E550" s="5"/>
    </row>
    <row r="551" spans="5:5">
      <c r="E551" s="5"/>
    </row>
    <row r="552" spans="5:5">
      <c r="E552" s="5"/>
    </row>
    <row r="553" spans="5:5">
      <c r="E553" s="5"/>
    </row>
    <row r="554" spans="5:5">
      <c r="E554" s="5"/>
    </row>
    <row r="555" spans="5:5">
      <c r="E555" s="5"/>
    </row>
    <row r="556" spans="5:5">
      <c r="E556" s="5"/>
    </row>
    <row r="557" spans="5:5">
      <c r="E557" s="5"/>
    </row>
    <row r="558" spans="5:5">
      <c r="E558" s="5"/>
    </row>
    <row r="559" spans="5:5">
      <c r="E559" s="5"/>
    </row>
    <row r="560" spans="5:5">
      <c r="E560" s="5"/>
    </row>
    <row r="561" spans="5:5">
      <c r="E561" s="5"/>
    </row>
    <row r="562" spans="5:5">
      <c r="E562" s="5"/>
    </row>
    <row r="563" spans="5:5">
      <c r="E563" s="5"/>
    </row>
    <row r="564" spans="5:5">
      <c r="E564" s="5"/>
    </row>
    <row r="565" spans="5:5">
      <c r="E565" s="5"/>
    </row>
    <row r="566" spans="5:5">
      <c r="E566" s="5"/>
    </row>
    <row r="567" spans="5:5">
      <c r="E567" s="5"/>
    </row>
    <row r="568" spans="5:5">
      <c r="E568" s="5"/>
    </row>
    <row r="569" spans="5:5">
      <c r="E569" s="5"/>
    </row>
    <row r="570" spans="5:5">
      <c r="E570" s="5"/>
    </row>
    <row r="571" spans="5:5">
      <c r="E571" s="5"/>
    </row>
    <row r="572" spans="5:5">
      <c r="E572" s="5"/>
    </row>
    <row r="573" spans="5:5">
      <c r="E573" s="5"/>
    </row>
    <row r="574" spans="5:5">
      <c r="E574" s="5"/>
    </row>
    <row r="575" spans="5:5">
      <c r="E575" s="5"/>
    </row>
    <row r="576" spans="5:5">
      <c r="E576" s="5"/>
    </row>
    <row r="577" spans="5:5">
      <c r="E577" s="5"/>
    </row>
    <row r="578" spans="5:5">
      <c r="E578" s="5"/>
    </row>
    <row r="579" spans="5:5">
      <c r="E579" s="5"/>
    </row>
    <row r="580" spans="5:5">
      <c r="E580" s="5"/>
    </row>
    <row r="581" spans="5:5">
      <c r="E581" s="5"/>
    </row>
    <row r="582" spans="5:5">
      <c r="E582" s="5"/>
    </row>
    <row r="583" spans="5:5">
      <c r="E583" s="5"/>
    </row>
    <row r="584" spans="5:5">
      <c r="E584" s="5"/>
    </row>
    <row r="585" spans="5:5">
      <c r="E585" s="5"/>
    </row>
    <row r="586" spans="5:5">
      <c r="E586" s="5"/>
    </row>
    <row r="587" spans="5:5">
      <c r="E587" s="5"/>
    </row>
    <row r="588" spans="5:5">
      <c r="E588" s="5"/>
    </row>
    <row r="589" spans="5:5">
      <c r="E589" s="5"/>
    </row>
    <row r="590" spans="5:5">
      <c r="E590" s="5"/>
    </row>
    <row r="591" spans="5:5">
      <c r="E591" s="5"/>
    </row>
    <row r="592" spans="5:5">
      <c r="E592" s="5"/>
    </row>
    <row r="593" spans="5:5">
      <c r="E593" s="5"/>
    </row>
    <row r="594" spans="5:5">
      <c r="E594" s="5"/>
    </row>
    <row r="595" spans="5:5">
      <c r="E595" s="5"/>
    </row>
    <row r="596" spans="5:5">
      <c r="E596" s="5"/>
    </row>
    <row r="597" spans="5:5">
      <c r="E597" s="5"/>
    </row>
    <row r="598" spans="5:5">
      <c r="E598" s="5"/>
    </row>
    <row r="599" spans="5:5">
      <c r="E599" s="5"/>
    </row>
    <row r="600" spans="5:5">
      <c r="E600" s="5"/>
    </row>
    <row r="601" spans="5:5">
      <c r="E601" s="5"/>
    </row>
    <row r="602" spans="5:5">
      <c r="E602" s="5"/>
    </row>
    <row r="603" spans="5:5">
      <c r="E603" s="5"/>
    </row>
    <row r="604" spans="5:5">
      <c r="E604" s="5"/>
    </row>
    <row r="605" spans="5:5">
      <c r="E605" s="5"/>
    </row>
    <row r="606" spans="5:5">
      <c r="E606" s="5"/>
    </row>
    <row r="607" spans="5:5">
      <c r="E607" s="5"/>
    </row>
    <row r="608" spans="5:5">
      <c r="E608" s="5"/>
    </row>
    <row r="609" spans="5:5">
      <c r="E609" s="5"/>
    </row>
    <row r="610" spans="5:5">
      <c r="E610" s="5"/>
    </row>
    <row r="611" spans="5:5">
      <c r="E611" s="5"/>
    </row>
    <row r="612" spans="5:5">
      <c r="E612" s="5"/>
    </row>
    <row r="613" spans="5:5">
      <c r="E613" s="5"/>
    </row>
    <row r="614" spans="5:5">
      <c r="E614" s="5"/>
    </row>
    <row r="615" spans="5:5">
      <c r="E615" s="5"/>
    </row>
    <row r="616" spans="5:5">
      <c r="E616" s="5"/>
    </row>
    <row r="617" spans="5:5">
      <c r="E617" s="5"/>
    </row>
    <row r="618" spans="5:5">
      <c r="E618" s="5"/>
    </row>
    <row r="619" spans="5:5">
      <c r="E619" s="5"/>
    </row>
    <row r="620" spans="5:5">
      <c r="E620" s="5"/>
    </row>
    <row r="621" spans="5:5">
      <c r="E621" s="5"/>
    </row>
    <row r="622" spans="5:5">
      <c r="E622" s="5"/>
    </row>
    <row r="623" spans="5:5">
      <c r="E623" s="5"/>
    </row>
    <row r="624" spans="5:5">
      <c r="E624" s="5"/>
    </row>
    <row r="625" spans="5:5">
      <c r="E625" s="5"/>
    </row>
    <row r="626" spans="5:5">
      <c r="E626" s="5"/>
    </row>
    <row r="627" spans="5:5">
      <c r="E627" s="5"/>
    </row>
    <row r="628" spans="5:5">
      <c r="E628" s="5"/>
    </row>
    <row r="629" spans="5:5">
      <c r="E629" s="5"/>
    </row>
    <row r="630" spans="5:5">
      <c r="E630" s="5"/>
    </row>
    <row r="631" spans="5:5">
      <c r="E631" s="5"/>
    </row>
    <row r="632" spans="5:5">
      <c r="E632" s="5"/>
    </row>
    <row r="633" spans="5:5">
      <c r="E633" s="5"/>
    </row>
    <row r="634" spans="5:5">
      <c r="E634" s="5"/>
    </row>
    <row r="635" spans="5:5">
      <c r="E635" s="5"/>
    </row>
    <row r="636" spans="5:5">
      <c r="E636" s="5"/>
    </row>
    <row r="637" spans="5:5">
      <c r="E637" s="5"/>
    </row>
    <row r="638" spans="5:5">
      <c r="E638" s="5"/>
    </row>
    <row r="639" spans="5:5">
      <c r="E639" s="5"/>
    </row>
    <row r="640" spans="5:5">
      <c r="E640" s="5"/>
    </row>
    <row r="641" spans="5:5">
      <c r="E641" s="5"/>
    </row>
    <row r="642" spans="5:5">
      <c r="E642" s="5"/>
    </row>
    <row r="643" spans="5:5">
      <c r="E643" s="5"/>
    </row>
    <row r="644" spans="5:5">
      <c r="E644" s="5"/>
    </row>
    <row r="645" spans="5:5">
      <c r="E645" s="5"/>
    </row>
    <row r="646" spans="5:5">
      <c r="E646" s="5"/>
    </row>
    <row r="647" spans="5:5">
      <c r="E647" s="5"/>
    </row>
    <row r="648" spans="5:5">
      <c r="E648" s="5"/>
    </row>
    <row r="649" spans="5:5">
      <c r="E649" s="5"/>
    </row>
    <row r="650" spans="5:5">
      <c r="E650" s="5"/>
    </row>
    <row r="651" spans="5:5">
      <c r="E651" s="5"/>
    </row>
    <row r="652" spans="5:5">
      <c r="E652" s="5"/>
    </row>
    <row r="653" spans="5:5">
      <c r="E653" s="5"/>
    </row>
    <row r="654" spans="5:5">
      <c r="E654" s="5"/>
    </row>
    <row r="655" spans="5:5">
      <c r="E655" s="5"/>
    </row>
    <row r="656" spans="5:5">
      <c r="E656" s="5"/>
    </row>
    <row r="657" spans="5:5">
      <c r="E657" s="5"/>
    </row>
    <row r="658" spans="5:5">
      <c r="E658" s="5"/>
    </row>
    <row r="659" spans="5:5">
      <c r="E659" s="5"/>
    </row>
    <row r="660" spans="5:5">
      <c r="E660" s="5"/>
    </row>
    <row r="661" spans="5:5">
      <c r="E661" s="5"/>
    </row>
    <row r="662" spans="5:5">
      <c r="E662" s="5"/>
    </row>
    <row r="663" spans="5:5">
      <c r="E663" s="5"/>
    </row>
    <row r="664" spans="5:5">
      <c r="E664" s="5"/>
    </row>
    <row r="665" spans="5:5">
      <c r="E665" s="5"/>
    </row>
    <row r="666" spans="5:5">
      <c r="E666" s="5"/>
    </row>
    <row r="667" spans="5:5">
      <c r="E667" s="5"/>
    </row>
    <row r="668" spans="5:5">
      <c r="E668" s="5"/>
    </row>
    <row r="669" spans="5:5">
      <c r="E669" s="5"/>
    </row>
    <row r="670" spans="5:5">
      <c r="E670" s="5"/>
    </row>
    <row r="671" spans="5:5">
      <c r="E671" s="5"/>
    </row>
    <row r="672" spans="5:5">
      <c r="E672" s="5"/>
    </row>
    <row r="673" spans="5:5">
      <c r="E673" s="5"/>
    </row>
    <row r="674" spans="5:5">
      <c r="E674" s="5"/>
    </row>
    <row r="675" spans="5:5">
      <c r="E675" s="5"/>
    </row>
    <row r="676" spans="5:5">
      <c r="E676" s="5"/>
    </row>
    <row r="677" spans="5:5">
      <c r="E677" s="5"/>
    </row>
    <row r="678" spans="5:5">
      <c r="E678" s="5"/>
    </row>
    <row r="679" spans="5:5">
      <c r="E679" s="5"/>
    </row>
    <row r="680" spans="5:5">
      <c r="E680" s="5"/>
    </row>
    <row r="681" spans="5:5">
      <c r="E681" s="5"/>
    </row>
    <row r="682" spans="5:5">
      <c r="E682" s="5"/>
    </row>
    <row r="683" spans="5:5">
      <c r="E683" s="5"/>
    </row>
    <row r="684" spans="5:5">
      <c r="E684" s="5"/>
    </row>
    <row r="685" spans="5:5">
      <c r="E685" s="5"/>
    </row>
    <row r="686" spans="5:5">
      <c r="E686" s="5"/>
    </row>
    <row r="687" spans="5:5">
      <c r="E687" s="5"/>
    </row>
    <row r="688" spans="5:5">
      <c r="E688" s="5"/>
    </row>
    <row r="689" spans="5:5">
      <c r="E689" s="5"/>
    </row>
    <row r="690" spans="5:5">
      <c r="E690" s="5"/>
    </row>
    <row r="691" spans="5:5">
      <c r="E691" s="5"/>
    </row>
    <row r="692" spans="5:5">
      <c r="E692" s="5"/>
    </row>
    <row r="693" spans="5:5">
      <c r="E693" s="5"/>
    </row>
    <row r="694" spans="5:5">
      <c r="E694" s="5"/>
    </row>
    <row r="695" spans="5:5">
      <c r="E695" s="5"/>
    </row>
    <row r="696" spans="5:5">
      <c r="E696" s="5"/>
    </row>
    <row r="697" spans="5:5">
      <c r="E697" s="5"/>
    </row>
    <row r="698" spans="5:5">
      <c r="E698" s="5"/>
    </row>
    <row r="699" spans="5:5">
      <c r="E699" s="5"/>
    </row>
    <row r="700" spans="5:5">
      <c r="E700" s="5"/>
    </row>
    <row r="701" spans="5:5">
      <c r="E701" s="5"/>
    </row>
    <row r="702" spans="5:5">
      <c r="E702" s="5"/>
    </row>
    <row r="703" spans="5:5">
      <c r="E703" s="5"/>
    </row>
    <row r="704" spans="5:5">
      <c r="E704" s="5"/>
    </row>
    <row r="705" spans="5:5">
      <c r="E705" s="5"/>
    </row>
    <row r="706" spans="5:5">
      <c r="E706" s="5"/>
    </row>
    <row r="707" spans="5:5">
      <c r="E707" s="5"/>
    </row>
    <row r="708" spans="5:5">
      <c r="E708" s="5"/>
    </row>
    <row r="709" spans="5:5">
      <c r="E709" s="5"/>
    </row>
    <row r="710" spans="5:5">
      <c r="E710" s="5"/>
    </row>
    <row r="711" spans="5:5">
      <c r="E711" s="5"/>
    </row>
    <row r="712" spans="5:5">
      <c r="E712" s="5"/>
    </row>
    <row r="713" spans="5:5">
      <c r="E713" s="5"/>
    </row>
    <row r="714" spans="5:5">
      <c r="E714" s="5"/>
    </row>
    <row r="715" spans="5:5">
      <c r="E715" s="5"/>
    </row>
    <row r="716" spans="5:5">
      <c r="E716" s="5"/>
    </row>
    <row r="717" spans="5:5">
      <c r="E717" s="5"/>
    </row>
    <row r="718" spans="5:5">
      <c r="E718" s="5"/>
    </row>
    <row r="719" spans="5:5">
      <c r="E719" s="5"/>
    </row>
    <row r="720" spans="5:5">
      <c r="E720" s="5"/>
    </row>
    <row r="721" spans="5:5">
      <c r="E721" s="5"/>
    </row>
    <row r="722" spans="5:5">
      <c r="E722" s="5"/>
    </row>
    <row r="723" spans="5:5">
      <c r="E723" s="5"/>
    </row>
    <row r="724" spans="5:5">
      <c r="E724" s="5"/>
    </row>
    <row r="725" spans="5:5">
      <c r="E725" s="5"/>
    </row>
    <row r="726" spans="5:5">
      <c r="E726" s="5"/>
    </row>
    <row r="727" spans="5:5">
      <c r="E727" s="5"/>
    </row>
    <row r="728" spans="5:5">
      <c r="E728" s="5"/>
    </row>
    <row r="729" spans="5:5">
      <c r="E729" s="5"/>
    </row>
    <row r="730" spans="5:5">
      <c r="E730" s="5"/>
    </row>
    <row r="731" spans="5:5">
      <c r="E731" s="5"/>
    </row>
    <row r="732" spans="5:5">
      <c r="E732" s="5"/>
    </row>
    <row r="733" spans="5:5">
      <c r="E733" s="5"/>
    </row>
    <row r="734" spans="5:5">
      <c r="E734" s="5"/>
    </row>
    <row r="735" spans="5:5">
      <c r="E735" s="5"/>
    </row>
    <row r="736" spans="5:5">
      <c r="E736" s="5"/>
    </row>
    <row r="737" spans="5:5">
      <c r="E737" s="5"/>
    </row>
    <row r="738" spans="5:5">
      <c r="E738" s="5"/>
    </row>
    <row r="739" spans="5:5">
      <c r="E739" s="5"/>
    </row>
    <row r="740" spans="5:5">
      <c r="E740" s="5"/>
    </row>
    <row r="741" spans="5:5">
      <c r="E741" s="5"/>
    </row>
    <row r="742" spans="5:5">
      <c r="E742" s="5"/>
    </row>
    <row r="743" spans="5:5">
      <c r="E743" s="5"/>
    </row>
    <row r="744" spans="5:5">
      <c r="E744" s="5"/>
    </row>
    <row r="745" spans="5:5">
      <c r="E745" s="5"/>
    </row>
    <row r="746" spans="5:5">
      <c r="E746" s="5"/>
    </row>
    <row r="747" spans="5:5">
      <c r="E747" s="5"/>
    </row>
    <row r="748" spans="5:5">
      <c r="E748" s="5"/>
    </row>
    <row r="749" spans="5:5">
      <c r="E749" s="5"/>
    </row>
    <row r="750" spans="5:5">
      <c r="E750" s="5"/>
    </row>
    <row r="751" spans="5:5">
      <c r="E751" s="5"/>
    </row>
    <row r="752" spans="5:5">
      <c r="E752" s="5"/>
    </row>
    <row r="753" spans="5:5">
      <c r="E753" s="5"/>
    </row>
    <row r="754" spans="5:5">
      <c r="E754" s="5"/>
    </row>
    <row r="755" spans="5:5">
      <c r="E755" s="5"/>
    </row>
    <row r="756" spans="5:5">
      <c r="E756" s="5"/>
    </row>
    <row r="757" spans="5:5">
      <c r="E757" s="5"/>
    </row>
    <row r="758" spans="5:5">
      <c r="E758" s="5"/>
    </row>
    <row r="759" spans="5:5">
      <c r="E759" s="5"/>
    </row>
    <row r="760" spans="5:5">
      <c r="E760" s="5"/>
    </row>
    <row r="761" spans="5:5">
      <c r="E761" s="5"/>
    </row>
    <row r="762" spans="5:5">
      <c r="E762" s="5"/>
    </row>
    <row r="763" spans="5:5">
      <c r="E763" s="5"/>
    </row>
    <row r="764" spans="5:5">
      <c r="E764" s="5"/>
    </row>
    <row r="765" spans="5:5">
      <c r="E765" s="5"/>
    </row>
    <row r="766" spans="5:5">
      <c r="E766" s="5"/>
    </row>
    <row r="767" spans="5:5">
      <c r="E767" s="5"/>
    </row>
    <row r="768" spans="5:5">
      <c r="E768" s="5"/>
    </row>
    <row r="769" spans="5:5">
      <c r="E769" s="5"/>
    </row>
    <row r="770" spans="5:5">
      <c r="E770" s="5"/>
    </row>
    <row r="771" spans="5:5">
      <c r="E771" s="5"/>
    </row>
    <row r="772" spans="5:5">
      <c r="E772" s="5"/>
    </row>
    <row r="773" spans="5:5">
      <c r="E773" s="5"/>
    </row>
    <row r="774" spans="5:5">
      <c r="E774" s="5"/>
    </row>
    <row r="775" spans="5:5">
      <c r="E775" s="5"/>
    </row>
    <row r="776" spans="5:5">
      <c r="E776" s="5"/>
    </row>
    <row r="777" spans="5:5">
      <c r="E777" s="5"/>
    </row>
    <row r="778" spans="5:5">
      <c r="E778" s="5"/>
    </row>
    <row r="779" spans="5:5">
      <c r="E779" s="5"/>
    </row>
    <row r="780" spans="5:5">
      <c r="E780" s="5"/>
    </row>
    <row r="781" spans="5:5">
      <c r="E781" s="5"/>
    </row>
    <row r="782" spans="5:5">
      <c r="E782" s="5"/>
    </row>
    <row r="783" spans="5:5">
      <c r="E783" s="5"/>
    </row>
    <row r="784" spans="5:5">
      <c r="E784" s="5"/>
    </row>
    <row r="785" spans="5:5">
      <c r="E785" s="5"/>
    </row>
    <row r="786" spans="5:5">
      <c r="E786" s="5"/>
    </row>
    <row r="787" spans="5:5">
      <c r="E787" s="5"/>
    </row>
    <row r="788" spans="5:5">
      <c r="E788" s="5"/>
    </row>
    <row r="789" spans="5:5">
      <c r="E789" s="5"/>
    </row>
    <row r="790" spans="5:5">
      <c r="E790" s="5"/>
    </row>
    <row r="791" spans="5:5">
      <c r="E791" s="5"/>
    </row>
    <row r="792" spans="5:5">
      <c r="E792" s="5"/>
    </row>
    <row r="793" spans="5:5">
      <c r="E793" s="5"/>
    </row>
    <row r="794" spans="5:5">
      <c r="E794" s="5"/>
    </row>
    <row r="795" spans="5:5">
      <c r="E795" s="5"/>
    </row>
    <row r="796" spans="5:5">
      <c r="E796" s="5"/>
    </row>
    <row r="797" spans="5:5">
      <c r="E797" s="5"/>
    </row>
    <row r="798" spans="5:5">
      <c r="E798" s="5"/>
    </row>
    <row r="799" spans="5:5">
      <c r="E799" s="5"/>
    </row>
    <row r="800" spans="5:5">
      <c r="E800" s="5"/>
    </row>
    <row r="801" spans="5:5">
      <c r="E801" s="5"/>
    </row>
    <row r="802" spans="5:5">
      <c r="E802" s="5"/>
    </row>
    <row r="803" spans="5:5">
      <c r="E803" s="5"/>
    </row>
    <row r="804" spans="5:5">
      <c r="E804" s="5"/>
    </row>
    <row r="805" spans="5:5">
      <c r="E805" s="5"/>
    </row>
    <row r="806" spans="5:5">
      <c r="E806" s="5"/>
    </row>
    <row r="807" spans="5:5">
      <c r="E807" s="5"/>
    </row>
    <row r="808" spans="5:5">
      <c r="E808" s="5"/>
    </row>
    <row r="809" spans="5:5">
      <c r="E809" s="5"/>
    </row>
    <row r="810" spans="5:5">
      <c r="E810" s="5"/>
    </row>
    <row r="811" spans="5:5">
      <c r="E811" s="5"/>
    </row>
    <row r="812" spans="5:5">
      <c r="E812" s="5"/>
    </row>
    <row r="813" spans="5:5">
      <c r="E813" s="5"/>
    </row>
    <row r="814" spans="5:5">
      <c r="E814" s="5"/>
    </row>
    <row r="815" spans="5:5">
      <c r="E815" s="5"/>
    </row>
    <row r="816" spans="5:5">
      <c r="E816" s="5"/>
    </row>
    <row r="817" spans="5:5">
      <c r="E817" s="5"/>
    </row>
    <row r="818" spans="5:5">
      <c r="E818" s="5"/>
    </row>
    <row r="819" spans="5:5">
      <c r="E819" s="5"/>
    </row>
    <row r="820" spans="5:5">
      <c r="E820" s="5"/>
    </row>
    <row r="821" spans="5:5">
      <c r="E821" s="5"/>
    </row>
    <row r="822" spans="5:5">
      <c r="E822" s="5"/>
    </row>
    <row r="823" spans="5:5">
      <c r="E823" s="5"/>
    </row>
    <row r="824" spans="5:5">
      <c r="E824" s="5"/>
    </row>
    <row r="825" spans="5:5">
      <c r="E825" s="5"/>
    </row>
    <row r="826" spans="5:5">
      <c r="E826" s="5"/>
    </row>
    <row r="827" spans="5:5">
      <c r="E827" s="5"/>
    </row>
    <row r="828" spans="5:5">
      <c r="E828" s="5"/>
    </row>
    <row r="829" spans="5:5">
      <c r="E829" s="5"/>
    </row>
    <row r="830" spans="5:5">
      <c r="E830" s="5"/>
    </row>
    <row r="831" spans="5:5">
      <c r="E831" s="5"/>
    </row>
    <row r="832" spans="5:5">
      <c r="E832" s="5"/>
    </row>
    <row r="833" spans="5:5">
      <c r="E833" s="5"/>
    </row>
    <row r="834" spans="5:5">
      <c r="E834" s="5"/>
    </row>
    <row r="835" spans="5:5">
      <c r="E835" s="5"/>
    </row>
    <row r="836" spans="5:5">
      <c r="E836" s="5"/>
    </row>
    <row r="837" spans="5:5">
      <c r="E837" s="5"/>
    </row>
    <row r="838" spans="5:5">
      <c r="E838" s="5"/>
    </row>
    <row r="839" spans="5:5">
      <c r="E839" s="5"/>
    </row>
    <row r="840" spans="5:5">
      <c r="E840" s="5"/>
    </row>
    <row r="841" spans="5:5">
      <c r="E841" s="5"/>
    </row>
    <row r="842" spans="5:5">
      <c r="E842" s="5"/>
    </row>
    <row r="843" spans="5:5">
      <c r="E843" s="5"/>
    </row>
    <row r="844" spans="5:5">
      <c r="E844" s="5"/>
    </row>
    <row r="845" spans="5:5">
      <c r="E845" s="5"/>
    </row>
    <row r="846" spans="5:5">
      <c r="E846" s="5"/>
    </row>
    <row r="847" spans="5:5">
      <c r="E847" s="5"/>
    </row>
    <row r="848" spans="5:5">
      <c r="E848" s="5"/>
    </row>
    <row r="849" spans="5:5">
      <c r="E849" s="5"/>
    </row>
    <row r="850" spans="5:5">
      <c r="E850" s="5"/>
    </row>
    <row r="851" spans="5:5">
      <c r="E851" s="5"/>
    </row>
    <row r="852" spans="5:5">
      <c r="E852" s="5"/>
    </row>
    <row r="853" spans="5:5">
      <c r="E853" s="5"/>
    </row>
    <row r="854" spans="5:5">
      <c r="E854" s="5"/>
    </row>
    <row r="855" spans="5:5">
      <c r="E855" s="5"/>
    </row>
    <row r="856" spans="5:5">
      <c r="E856" s="5"/>
    </row>
    <row r="857" spans="5:5">
      <c r="E857" s="5"/>
    </row>
    <row r="858" spans="5:5">
      <c r="E858" s="5"/>
    </row>
    <row r="859" spans="5:5">
      <c r="E859" s="5"/>
    </row>
    <row r="860" spans="5:5">
      <c r="E860" s="5"/>
    </row>
    <row r="861" spans="5:5">
      <c r="E861" s="5"/>
    </row>
    <row r="862" spans="5:5">
      <c r="E862" s="5"/>
    </row>
    <row r="863" spans="5:5">
      <c r="E863" s="5"/>
    </row>
    <row r="864" spans="5:5">
      <c r="E864" s="5"/>
    </row>
    <row r="865" spans="5:5">
      <c r="E865" s="5"/>
    </row>
    <row r="866" spans="5:5">
      <c r="E866" s="5"/>
    </row>
    <row r="867" spans="5:5">
      <c r="E867" s="5"/>
    </row>
    <row r="868" spans="5:5">
      <c r="E868" s="5"/>
    </row>
    <row r="869" spans="5:5">
      <c r="E869" s="5"/>
    </row>
    <row r="870" spans="5:5">
      <c r="E870" s="5"/>
    </row>
    <row r="871" spans="5:5">
      <c r="E871" s="5"/>
    </row>
    <row r="872" spans="5:5">
      <c r="E872" s="5"/>
    </row>
    <row r="873" spans="5:5">
      <c r="E873" s="5"/>
    </row>
    <row r="874" spans="5:5">
      <c r="E874" s="5"/>
    </row>
    <row r="875" spans="5:5">
      <c r="E875" s="5"/>
    </row>
    <row r="876" spans="5:5">
      <c r="E876" s="5"/>
    </row>
    <row r="877" spans="5:5">
      <c r="E877" s="5"/>
    </row>
    <row r="878" spans="5:5">
      <c r="E878" s="5"/>
    </row>
    <row r="879" spans="5:5">
      <c r="E879" s="5"/>
    </row>
    <row r="880" spans="5:5">
      <c r="E880" s="5"/>
    </row>
    <row r="881" spans="5:5">
      <c r="E881" s="5"/>
    </row>
    <row r="882" spans="5:5">
      <c r="E882" s="5"/>
    </row>
    <row r="883" spans="5:5">
      <c r="E883" s="5"/>
    </row>
    <row r="884" spans="5:5">
      <c r="E884" s="5"/>
    </row>
    <row r="885" spans="5:5">
      <c r="E885" s="5"/>
    </row>
    <row r="886" spans="5:5">
      <c r="E886" s="5"/>
    </row>
    <row r="887" spans="5:5">
      <c r="E887" s="5"/>
    </row>
    <row r="888" spans="5:5">
      <c r="E888" s="5"/>
    </row>
    <row r="889" spans="5:5">
      <c r="E889" s="5"/>
    </row>
    <row r="890" spans="5:5">
      <c r="E890" s="5"/>
    </row>
    <row r="891" spans="5:5">
      <c r="E891" s="5"/>
    </row>
    <row r="892" spans="5:5">
      <c r="E892" s="5"/>
    </row>
    <row r="893" spans="5:5">
      <c r="E893" s="5"/>
    </row>
    <row r="894" spans="5:5">
      <c r="E894" s="5"/>
    </row>
    <row r="895" spans="5:5">
      <c r="E895" s="5"/>
    </row>
    <row r="896" spans="5:5">
      <c r="E896" s="5"/>
    </row>
    <row r="897" spans="5:5">
      <c r="E897" s="5"/>
    </row>
    <row r="898" spans="5:5">
      <c r="E898" s="5"/>
    </row>
    <row r="899" spans="5:5">
      <c r="E899" s="5"/>
    </row>
    <row r="900" spans="5:5">
      <c r="E900" s="5"/>
    </row>
    <row r="901" spans="5:5">
      <c r="E901" s="5"/>
    </row>
    <row r="902" spans="5:5">
      <c r="E902" s="5"/>
    </row>
    <row r="903" spans="5:5">
      <c r="E903" s="5"/>
    </row>
    <row r="904" spans="5:5">
      <c r="E904" s="5"/>
    </row>
    <row r="905" spans="5:5">
      <c r="E905" s="5"/>
    </row>
    <row r="906" spans="5:5">
      <c r="E906" s="5"/>
    </row>
    <row r="907" spans="5:5">
      <c r="E907" s="5"/>
    </row>
    <row r="908" spans="5:5">
      <c r="E908" s="5"/>
    </row>
    <row r="909" spans="5:5">
      <c r="E909" s="5"/>
    </row>
    <row r="910" spans="5:5">
      <c r="E910" s="5"/>
    </row>
    <row r="911" spans="5:5">
      <c r="E911" s="5"/>
    </row>
    <row r="912" spans="5:5">
      <c r="E912" s="5"/>
    </row>
    <row r="913" spans="5:5">
      <c r="E913" s="5"/>
    </row>
    <row r="914" spans="5:5">
      <c r="E914" s="5"/>
    </row>
    <row r="915" spans="5:5">
      <c r="E915" s="5"/>
    </row>
    <row r="916" spans="5:5">
      <c r="E916" s="5"/>
    </row>
    <row r="917" spans="5:5">
      <c r="E917" s="5"/>
    </row>
    <row r="918" spans="5:5">
      <c r="E918" s="5"/>
    </row>
    <row r="919" spans="5:5">
      <c r="E919" s="5"/>
    </row>
    <row r="920" spans="5:5">
      <c r="E920" s="5"/>
    </row>
    <row r="921" spans="5:5">
      <c r="E921" s="5"/>
    </row>
    <row r="922" spans="5:5">
      <c r="E922" s="5"/>
    </row>
    <row r="923" spans="5:5">
      <c r="E923" s="5"/>
    </row>
    <row r="924" spans="5:5">
      <c r="E924" s="5"/>
    </row>
    <row r="925" spans="5:5">
      <c r="E925" s="5"/>
    </row>
    <row r="926" spans="5:5">
      <c r="E926" s="5"/>
    </row>
    <row r="927" spans="5:5">
      <c r="E927" s="5"/>
    </row>
    <row r="928" spans="5:5">
      <c r="E928" s="5"/>
    </row>
    <row r="929" spans="5:5">
      <c r="E929" s="5"/>
    </row>
    <row r="930" spans="5:5">
      <c r="E930" s="5"/>
    </row>
    <row r="931" spans="5:5">
      <c r="E931" s="5"/>
    </row>
    <row r="932" spans="5:5">
      <c r="E932" s="5"/>
    </row>
    <row r="933" spans="5:5">
      <c r="E933" s="5"/>
    </row>
    <row r="934" spans="5:5">
      <c r="E934" s="5"/>
    </row>
    <row r="935" spans="5:5">
      <c r="E935" s="5"/>
    </row>
    <row r="936" spans="5:5">
      <c r="E936" s="5"/>
    </row>
    <row r="937" spans="5:5">
      <c r="E937" s="5"/>
    </row>
    <row r="938" spans="5:5">
      <c r="E938" s="5"/>
    </row>
    <row r="939" spans="5:5">
      <c r="E939" s="5"/>
    </row>
    <row r="940" spans="5:5">
      <c r="E940" s="5"/>
    </row>
    <row r="941" spans="5:5">
      <c r="E941" s="5"/>
    </row>
    <row r="942" spans="5:5">
      <c r="E942" s="5"/>
    </row>
    <row r="943" spans="5:5">
      <c r="E943" s="5"/>
    </row>
    <row r="944" spans="5:5">
      <c r="E944" s="5"/>
    </row>
    <row r="945" spans="5:5">
      <c r="E945" s="5"/>
    </row>
    <row r="946" spans="5:5">
      <c r="E946" s="5"/>
    </row>
    <row r="947" spans="5:5">
      <c r="E947" s="5"/>
    </row>
    <row r="948" spans="5:5">
      <c r="E948" s="5"/>
    </row>
    <row r="949" spans="5:5">
      <c r="E949" s="5"/>
    </row>
    <row r="950" spans="5:5">
      <c r="E950" s="5"/>
    </row>
    <row r="951" spans="5:5">
      <c r="E951" s="5"/>
    </row>
    <row r="952" spans="5:5">
      <c r="E952" s="5"/>
    </row>
    <row r="953" spans="5:5">
      <c r="E953" s="5"/>
    </row>
    <row r="954" spans="5:5">
      <c r="E954" s="5"/>
    </row>
    <row r="955" spans="5:5">
      <c r="E955" s="5"/>
    </row>
    <row r="956" spans="5:5">
      <c r="E956" s="5"/>
    </row>
    <row r="957" spans="5:5">
      <c r="E957" s="5"/>
    </row>
    <row r="958" spans="5:5">
      <c r="E958" s="5"/>
    </row>
    <row r="959" spans="5:5">
      <c r="E959" s="5"/>
    </row>
    <row r="960" spans="5:5">
      <c r="E960" s="5"/>
    </row>
    <row r="961" spans="5:5">
      <c r="E961" s="5"/>
    </row>
    <row r="962" spans="5:5">
      <c r="E962" s="5"/>
    </row>
    <row r="963" spans="5:5">
      <c r="E963" s="5"/>
    </row>
    <row r="964" spans="5:5">
      <c r="E964" s="5"/>
    </row>
    <row r="965" spans="5:5">
      <c r="E965" s="5"/>
    </row>
    <row r="966" spans="5:5">
      <c r="E966" s="5"/>
    </row>
    <row r="967" spans="5:5">
      <c r="E967" s="5"/>
    </row>
    <row r="968" spans="5:5">
      <c r="E968" s="5"/>
    </row>
    <row r="969" spans="5:5">
      <c r="E969" s="5"/>
    </row>
    <row r="970" spans="5:5">
      <c r="E970" s="5"/>
    </row>
    <row r="971" spans="5:5">
      <c r="E971" s="5"/>
    </row>
    <row r="972" spans="5:5">
      <c r="E972" s="5"/>
    </row>
    <row r="973" spans="5:5">
      <c r="E973" s="5"/>
    </row>
    <row r="974" spans="5:5">
      <c r="E974" s="5"/>
    </row>
    <row r="975" spans="5:5">
      <c r="E975" s="5"/>
    </row>
    <row r="976" spans="5:5">
      <c r="E976" s="5"/>
    </row>
    <row r="977" spans="5:5">
      <c r="E977" s="5"/>
    </row>
    <row r="978" spans="5:5">
      <c r="E978" s="5"/>
    </row>
    <row r="979" spans="5:5">
      <c r="E979" s="5"/>
    </row>
    <row r="980" spans="5:5">
      <c r="E980" s="5"/>
    </row>
    <row r="981" spans="5:5">
      <c r="E981" s="5"/>
    </row>
    <row r="982" spans="5:5">
      <c r="E982" s="5"/>
    </row>
    <row r="983" spans="5:5">
      <c r="E983" s="5"/>
    </row>
    <row r="984" spans="5:5">
      <c r="E984" s="5"/>
    </row>
    <row r="985" spans="5:5">
      <c r="E985" s="5"/>
    </row>
    <row r="986" spans="5:5">
      <c r="E986" s="5"/>
    </row>
    <row r="987" spans="5:5">
      <c r="E987" s="5"/>
    </row>
    <row r="988" spans="5:5">
      <c r="E988" s="5"/>
    </row>
    <row r="989" spans="5:5">
      <c r="E989" s="5"/>
    </row>
    <row r="990" spans="5:5">
      <c r="E990" s="5"/>
    </row>
    <row r="991" spans="5:5">
      <c r="E991" s="5"/>
    </row>
    <row r="992" spans="5:5">
      <c r="E992" s="5"/>
    </row>
    <row r="993" spans="5:5">
      <c r="E993" s="5"/>
    </row>
    <row r="994" spans="5:5">
      <c r="E994" s="5"/>
    </row>
    <row r="995" spans="5:5">
      <c r="E995" s="5"/>
    </row>
    <row r="996" spans="5:5">
      <c r="E996" s="5"/>
    </row>
    <row r="997" spans="5:5">
      <c r="E997" s="5"/>
    </row>
    <row r="998" spans="5:5">
      <c r="E998" s="5"/>
    </row>
    <row r="999" spans="5:5">
      <c r="E999" s="5"/>
    </row>
    <row r="1000" spans="5:5">
      <c r="E1000" s="5"/>
    </row>
    <row r="1001" spans="5:5">
      <c r="E1001" s="5"/>
    </row>
    <row r="1002" spans="5:5">
      <c r="E1002" s="5"/>
    </row>
    <row r="1003" spans="5:5">
      <c r="E1003" s="5"/>
    </row>
    <row r="1004" spans="5:5">
      <c r="E1004" s="5"/>
    </row>
    <row r="1005" spans="5:5">
      <c r="E1005" s="5"/>
    </row>
    <row r="1006" spans="5:5">
      <c r="E1006" s="5"/>
    </row>
    <row r="1007" spans="5:5">
      <c r="E1007" s="5"/>
    </row>
    <row r="1008" spans="5:5">
      <c r="E1008" s="5"/>
    </row>
    <row r="1009" spans="5:5">
      <c r="E1009" s="5"/>
    </row>
    <row r="1010" spans="5:5">
      <c r="E1010" s="5"/>
    </row>
    <row r="1011" spans="5:5">
      <c r="E1011" s="5"/>
    </row>
    <row r="1012" spans="5:5">
      <c r="E1012" s="5"/>
    </row>
    <row r="1013" spans="5:5">
      <c r="E1013" s="5"/>
    </row>
    <row r="1014" spans="5:5">
      <c r="E1014" s="5"/>
    </row>
    <row r="1015" spans="5:5">
      <c r="E1015" s="5"/>
    </row>
    <row r="1016" spans="5:5">
      <c r="E1016" s="5"/>
    </row>
    <row r="1017" spans="5:5">
      <c r="E1017" s="5"/>
    </row>
    <row r="1018" spans="5:5">
      <c r="E1018" s="5"/>
    </row>
    <row r="1019" spans="5:5">
      <c r="E1019" s="5"/>
    </row>
    <row r="1020" spans="5:5">
      <c r="E1020" s="5"/>
    </row>
    <row r="1021" spans="5:5">
      <c r="E1021" s="5"/>
    </row>
    <row r="1022" spans="5:5">
      <c r="E1022" s="5"/>
    </row>
    <row r="1023" spans="5:5">
      <c r="E1023" s="5"/>
    </row>
    <row r="1024" spans="5:5">
      <c r="E1024" s="5"/>
    </row>
    <row r="1025" spans="5:5">
      <c r="E1025" s="5"/>
    </row>
    <row r="1026" spans="5:5">
      <c r="E1026" s="5"/>
    </row>
    <row r="1027" spans="5:5">
      <c r="E1027" s="5"/>
    </row>
    <row r="1028" spans="5:5">
      <c r="E1028" s="5"/>
    </row>
    <row r="1029" spans="5:5">
      <c r="E1029" s="5"/>
    </row>
    <row r="1030" spans="5:5">
      <c r="E1030" s="5"/>
    </row>
    <row r="1031" spans="5:5">
      <c r="E1031" s="5"/>
    </row>
    <row r="1032" spans="5:5">
      <c r="E1032" s="5"/>
    </row>
    <row r="1033" spans="5:5">
      <c r="E1033" s="5"/>
    </row>
    <row r="1034" spans="5:5">
      <c r="E1034" s="5"/>
    </row>
    <row r="1035" spans="5:5">
      <c r="E1035" s="5"/>
    </row>
    <row r="1036" spans="5:5">
      <c r="E1036" s="5"/>
    </row>
    <row r="1037" spans="5:5">
      <c r="E1037" s="5"/>
    </row>
    <row r="1038" spans="5:5">
      <c r="E1038" s="5"/>
    </row>
    <row r="1039" spans="5:5">
      <c r="E1039" s="5"/>
    </row>
    <row r="1040" spans="5:5">
      <c r="E1040" s="5"/>
    </row>
    <row r="1041" spans="5:5">
      <c r="E1041" s="5"/>
    </row>
    <row r="1042" spans="5:5">
      <c r="E1042" s="5"/>
    </row>
    <row r="1043" spans="5:5">
      <c r="E1043" s="5"/>
    </row>
    <row r="1044" spans="5:5">
      <c r="E1044" s="5"/>
    </row>
    <row r="1045" spans="5:5">
      <c r="E1045" s="5"/>
    </row>
    <row r="1046" spans="5:5">
      <c r="E1046" s="5"/>
    </row>
    <row r="1047" spans="5:5">
      <c r="E1047" s="5"/>
    </row>
    <row r="1048" spans="5:5">
      <c r="E1048" s="5"/>
    </row>
    <row r="1049" spans="5:5">
      <c r="E1049" s="5"/>
    </row>
    <row r="1050" spans="5:5">
      <c r="E1050" s="5"/>
    </row>
    <row r="1051" spans="5:5">
      <c r="E1051" s="5"/>
    </row>
    <row r="1052" spans="5:5">
      <c r="E1052" s="5"/>
    </row>
    <row r="1053" spans="5:5">
      <c r="E1053" s="5"/>
    </row>
    <row r="1054" spans="5:5">
      <c r="E1054" s="5"/>
    </row>
    <row r="1055" spans="5:5">
      <c r="E1055" s="5"/>
    </row>
    <row r="1056" spans="5:5">
      <c r="E1056" s="5"/>
    </row>
    <row r="1057" spans="5:5">
      <c r="E1057" s="5"/>
    </row>
    <row r="1058" spans="5:5">
      <c r="E1058" s="5"/>
    </row>
    <row r="1059" spans="5:5">
      <c r="E1059" s="5"/>
    </row>
    <row r="1060" spans="5:5">
      <c r="E1060" s="5"/>
    </row>
    <row r="1061" spans="5:5">
      <c r="E1061" s="5"/>
    </row>
    <row r="1062" spans="5:5">
      <c r="E1062" s="5"/>
    </row>
    <row r="1063" spans="5:5">
      <c r="E1063" s="5"/>
    </row>
    <row r="1064" spans="5:5">
      <c r="E1064" s="5"/>
    </row>
    <row r="1065" spans="5:5">
      <c r="E1065" s="5"/>
    </row>
    <row r="1066" spans="5:5">
      <c r="E1066" s="5"/>
    </row>
    <row r="1067" spans="5:5">
      <c r="E1067" s="5"/>
    </row>
    <row r="1068" spans="5:5">
      <c r="E1068" s="5"/>
    </row>
    <row r="1069" spans="5:5">
      <c r="E1069" s="5"/>
    </row>
    <row r="1070" spans="5:5">
      <c r="E1070" s="5"/>
    </row>
    <row r="1071" spans="5:5">
      <c r="E1071" s="5"/>
    </row>
    <row r="1072" spans="5:5">
      <c r="E1072" s="5"/>
    </row>
    <row r="1073" spans="5:5">
      <c r="E1073" s="5"/>
    </row>
    <row r="1074" spans="5:5">
      <c r="E1074" s="5"/>
    </row>
    <row r="1075" spans="5:5">
      <c r="E1075" s="5"/>
    </row>
    <row r="1076" spans="5:5">
      <c r="E1076" s="5"/>
    </row>
    <row r="1077" spans="5:5">
      <c r="E1077" s="5"/>
    </row>
    <row r="1078" spans="5:5">
      <c r="E1078" s="5"/>
    </row>
    <row r="1079" spans="5:5">
      <c r="E1079" s="5"/>
    </row>
    <row r="1080" spans="5:5">
      <c r="E1080" s="5"/>
    </row>
    <row r="1081" spans="5:5">
      <c r="E1081" s="5"/>
    </row>
    <row r="1082" spans="5:5">
      <c r="E1082" s="5"/>
    </row>
    <row r="1083" spans="5:5">
      <c r="E1083" s="5"/>
    </row>
    <row r="1084" spans="5:5">
      <c r="E1084" s="5"/>
    </row>
    <row r="1085" spans="5:5">
      <c r="E1085" s="5"/>
    </row>
    <row r="1086" spans="5:5">
      <c r="E1086" s="5"/>
    </row>
    <row r="1087" spans="5:5">
      <c r="E1087" s="5"/>
    </row>
    <row r="1088" spans="5:5">
      <c r="E1088" s="5"/>
    </row>
    <row r="1089" spans="5:5">
      <c r="E1089" s="5"/>
    </row>
    <row r="1090" spans="5:5">
      <c r="E1090" s="5"/>
    </row>
    <row r="1091" spans="5:5">
      <c r="E1091" s="5"/>
    </row>
    <row r="1092" spans="5:5">
      <c r="E1092" s="5"/>
    </row>
    <row r="1093" spans="5:5">
      <c r="E1093" s="5"/>
    </row>
    <row r="1094" spans="5:5">
      <c r="E1094" s="5"/>
    </row>
    <row r="1095" spans="5:5">
      <c r="E1095" s="5"/>
    </row>
    <row r="1096" spans="5:5">
      <c r="E1096" s="5"/>
    </row>
    <row r="1097" spans="5:5">
      <c r="E1097" s="5"/>
    </row>
    <row r="1098" spans="5:5">
      <c r="E1098" s="5"/>
    </row>
    <row r="1099" spans="5:5">
      <c r="E1099" s="5"/>
    </row>
    <row r="1100" spans="5:5">
      <c r="E1100" s="5"/>
    </row>
    <row r="1101" spans="5:5">
      <c r="E1101" s="5"/>
    </row>
    <row r="1102" spans="5:5">
      <c r="E1102" s="5"/>
    </row>
    <row r="1103" spans="5:5">
      <c r="E1103" s="5"/>
    </row>
    <row r="1104" spans="5:5">
      <c r="E1104" s="5"/>
    </row>
    <row r="1105" spans="5:5">
      <c r="E1105" s="5"/>
    </row>
    <row r="1106" spans="5:5">
      <c r="E1106" s="5"/>
    </row>
    <row r="1107" spans="5:5">
      <c r="E1107" s="5"/>
    </row>
    <row r="1108" spans="5:5">
      <c r="E1108" s="5"/>
    </row>
    <row r="1109" spans="5:5">
      <c r="E1109" s="5"/>
    </row>
    <row r="1110" spans="5:5">
      <c r="E1110" s="5"/>
    </row>
    <row r="1111" spans="5:5">
      <c r="E1111" s="5"/>
    </row>
    <row r="1112" spans="5:5">
      <c r="E1112" s="5"/>
    </row>
    <row r="1113" spans="5:5">
      <c r="E1113" s="5"/>
    </row>
    <row r="1114" spans="5:5">
      <c r="E1114" s="5"/>
    </row>
    <row r="1115" spans="5:5">
      <c r="E1115" s="5"/>
    </row>
    <row r="1116" spans="5:5">
      <c r="E1116" s="5"/>
    </row>
    <row r="1117" spans="5:5">
      <c r="E1117" s="5"/>
    </row>
    <row r="1118" spans="5:5">
      <c r="E1118" s="5"/>
    </row>
    <row r="1119" spans="5:5">
      <c r="E1119" s="5"/>
    </row>
    <row r="1120" spans="5:5">
      <c r="E1120" s="5"/>
    </row>
    <row r="1121" spans="5:5">
      <c r="E1121" s="5"/>
    </row>
    <row r="1122" spans="5:5">
      <c r="E1122" s="5"/>
    </row>
    <row r="1123" spans="5:5">
      <c r="E1123" s="5"/>
    </row>
    <row r="1124" spans="5:5">
      <c r="E1124" s="5"/>
    </row>
    <row r="1125" spans="5:5">
      <c r="E1125" s="5"/>
    </row>
    <row r="1126" spans="5:5">
      <c r="E1126" s="5"/>
    </row>
    <row r="1127" spans="5:5">
      <c r="E1127" s="5"/>
    </row>
    <row r="1128" spans="5:5">
      <c r="E1128" s="5"/>
    </row>
    <row r="1129" spans="5:5">
      <c r="E1129" s="5"/>
    </row>
    <row r="1130" spans="5:5">
      <c r="E1130" s="5"/>
    </row>
    <row r="1131" spans="5:5">
      <c r="E1131" s="5"/>
    </row>
    <row r="1132" spans="5:5">
      <c r="E1132" s="5"/>
    </row>
    <row r="1133" spans="5:5">
      <c r="E1133" s="5"/>
    </row>
    <row r="1134" spans="5:5">
      <c r="E1134" s="5"/>
    </row>
    <row r="1135" spans="5:5">
      <c r="E1135" s="5"/>
    </row>
    <row r="1136" spans="5:5">
      <c r="E1136" s="5"/>
    </row>
    <row r="1137" spans="5:5">
      <c r="E1137" s="5"/>
    </row>
    <row r="1138" spans="5:5">
      <c r="E1138" s="5"/>
    </row>
    <row r="1139" spans="5:5">
      <c r="E1139" s="5"/>
    </row>
    <row r="1140" spans="5:5">
      <c r="E1140" s="5"/>
    </row>
    <row r="1141" spans="5:5">
      <c r="E1141" s="5"/>
    </row>
    <row r="1142" spans="5:5">
      <c r="E1142" s="5"/>
    </row>
    <row r="1143" spans="5:5">
      <c r="E1143" s="5"/>
    </row>
    <row r="1144" spans="5:5">
      <c r="E1144" s="5"/>
    </row>
    <row r="1145" spans="5:5">
      <c r="E1145" s="5"/>
    </row>
    <row r="1146" spans="5:5">
      <c r="E1146" s="5"/>
    </row>
    <row r="1147" spans="5:5">
      <c r="E1147" s="5"/>
    </row>
    <row r="1148" spans="5:5">
      <c r="E1148" s="5"/>
    </row>
    <row r="1149" spans="5:5">
      <c r="E1149" s="5"/>
    </row>
    <row r="1150" spans="5:5">
      <c r="E1150" s="5"/>
    </row>
    <row r="1151" spans="5:5">
      <c r="E1151" s="5"/>
    </row>
    <row r="1152" spans="5:5">
      <c r="E1152" s="5"/>
    </row>
    <row r="1153" spans="5:5">
      <c r="E1153" s="5"/>
    </row>
    <row r="1154" spans="5:5">
      <c r="E1154" s="5"/>
    </row>
    <row r="1155" spans="5:5">
      <c r="E1155" s="5"/>
    </row>
    <row r="1156" spans="5:5">
      <c r="E1156" s="5"/>
    </row>
    <row r="1157" spans="5:5">
      <c r="E1157" s="5"/>
    </row>
    <row r="1158" spans="5:5">
      <c r="E1158" s="5"/>
    </row>
    <row r="1159" spans="5:5">
      <c r="E1159" s="5"/>
    </row>
    <row r="1160" spans="5:5">
      <c r="E1160" s="5"/>
    </row>
    <row r="1161" spans="5:5">
      <c r="E1161" s="5"/>
    </row>
    <row r="1162" spans="5:5">
      <c r="E1162" s="5"/>
    </row>
    <row r="1163" spans="5:5">
      <c r="E1163" s="5"/>
    </row>
    <row r="1164" spans="5:5">
      <c r="E1164" s="5"/>
    </row>
    <row r="1165" spans="5:5">
      <c r="E1165" s="5"/>
    </row>
    <row r="1166" spans="5:5">
      <c r="E1166" s="5"/>
    </row>
    <row r="1167" spans="5:5">
      <c r="E1167" s="5"/>
    </row>
    <row r="1168" spans="5:5">
      <c r="E1168" s="5"/>
    </row>
    <row r="1169" spans="5:5">
      <c r="E1169" s="5"/>
    </row>
    <row r="1170" spans="5:5">
      <c r="E1170" s="5"/>
    </row>
    <row r="1171" spans="5:5">
      <c r="E1171" s="5"/>
    </row>
    <row r="1172" spans="5:5">
      <c r="E1172" s="5"/>
    </row>
    <row r="1173" spans="5:5">
      <c r="E1173" s="5"/>
    </row>
    <row r="1174" spans="5:5">
      <c r="E1174" s="5"/>
    </row>
    <row r="1175" spans="5:5">
      <c r="E1175" s="5"/>
    </row>
    <row r="1176" spans="5:5">
      <c r="E1176" s="5"/>
    </row>
    <row r="1177" spans="5:5">
      <c r="E1177" s="5"/>
    </row>
    <row r="1178" spans="5:5">
      <c r="E1178" s="5"/>
    </row>
    <row r="1179" spans="5:5">
      <c r="E1179" s="5"/>
    </row>
    <row r="1180" spans="5:5">
      <c r="E1180" s="5"/>
    </row>
    <row r="1181" spans="5:5">
      <c r="E1181" s="5"/>
    </row>
    <row r="1182" spans="5:5">
      <c r="E1182" s="5"/>
    </row>
    <row r="1183" spans="5:5">
      <c r="E1183" s="5"/>
    </row>
    <row r="1184" spans="5:5">
      <c r="E1184" s="5"/>
    </row>
    <row r="1185" spans="5:5">
      <c r="E1185" s="5"/>
    </row>
    <row r="1186" spans="5:5">
      <c r="E1186" s="5"/>
    </row>
    <row r="1187" spans="5:5">
      <c r="E1187" s="5"/>
    </row>
    <row r="1188" spans="5:5">
      <c r="E1188" s="5"/>
    </row>
    <row r="1189" spans="5:5">
      <c r="E1189" s="5"/>
    </row>
    <row r="1190" spans="5:5">
      <c r="E1190" s="5"/>
    </row>
    <row r="1191" spans="5:5">
      <c r="E1191" s="5"/>
    </row>
    <row r="1192" spans="5:5">
      <c r="E1192" s="5"/>
    </row>
    <row r="1193" spans="5:5">
      <c r="E1193" s="5"/>
    </row>
    <row r="1194" spans="5:5">
      <c r="E1194" s="5"/>
    </row>
    <row r="1195" spans="5:5">
      <c r="E1195" s="5"/>
    </row>
    <row r="1196" spans="5:5">
      <c r="E1196" s="5"/>
    </row>
    <row r="1197" spans="5:5">
      <c r="E1197" s="5"/>
    </row>
    <row r="1198" spans="5:5">
      <c r="E1198" s="5"/>
    </row>
    <row r="1199" spans="5:5">
      <c r="E1199" s="5"/>
    </row>
    <row r="1200" spans="5:5">
      <c r="E1200" s="5"/>
    </row>
    <row r="1201" spans="5:5">
      <c r="E1201" s="5"/>
    </row>
    <row r="1202" spans="5:5">
      <c r="E1202" s="5"/>
    </row>
    <row r="1203" spans="5:5">
      <c r="E1203" s="5"/>
    </row>
    <row r="1204" spans="5:5">
      <c r="E1204" s="5"/>
    </row>
    <row r="1205" spans="5:5">
      <c r="E1205" s="5"/>
    </row>
    <row r="1206" spans="5:5">
      <c r="E1206" s="5"/>
    </row>
    <row r="1207" spans="5:5">
      <c r="E1207" s="5"/>
    </row>
    <row r="1208" spans="5:5">
      <c r="E1208" s="5"/>
    </row>
    <row r="1209" spans="5:5">
      <c r="E1209" s="5"/>
    </row>
    <row r="1210" spans="5:5">
      <c r="E1210" s="5"/>
    </row>
    <row r="1211" spans="5:5">
      <c r="E1211" s="5"/>
    </row>
    <row r="1212" spans="5:5">
      <c r="E1212" s="5"/>
    </row>
    <row r="1213" spans="5:5">
      <c r="E1213" s="5"/>
    </row>
    <row r="1214" spans="5:5">
      <c r="E1214" s="5"/>
    </row>
    <row r="1215" spans="5:5">
      <c r="E1215" s="5"/>
    </row>
    <row r="1216" spans="5:5">
      <c r="E1216" s="5"/>
    </row>
    <row r="1217" spans="5:5">
      <c r="E1217" s="5"/>
    </row>
    <row r="1218" spans="5:5">
      <c r="E1218" s="5"/>
    </row>
    <row r="1219" spans="5:5">
      <c r="E1219" s="5"/>
    </row>
    <row r="1220" spans="5:5">
      <c r="E1220" s="5"/>
    </row>
    <row r="1221" spans="5:5">
      <c r="E1221" s="5"/>
    </row>
    <row r="1222" spans="5:5">
      <c r="E1222" s="5"/>
    </row>
    <row r="1223" spans="5:5">
      <c r="E1223" s="5"/>
    </row>
    <row r="1224" spans="5:5">
      <c r="E1224" s="5"/>
    </row>
    <row r="1225" spans="5:5">
      <c r="E1225" s="5"/>
    </row>
    <row r="1226" spans="5:5">
      <c r="E1226" s="5"/>
    </row>
    <row r="1227" spans="5:5">
      <c r="E1227" s="5"/>
    </row>
    <row r="1228" spans="5:5">
      <c r="E1228" s="5"/>
    </row>
    <row r="1229" spans="5:5">
      <c r="E1229" s="5"/>
    </row>
    <row r="1230" spans="5:5">
      <c r="E1230" s="5"/>
    </row>
    <row r="1231" spans="5:5">
      <c r="E1231" s="5"/>
    </row>
    <row r="1232" spans="5:5">
      <c r="E1232" s="5"/>
    </row>
    <row r="1233" spans="5:5">
      <c r="E1233" s="5"/>
    </row>
    <row r="1234" spans="5:5">
      <c r="E1234" s="5"/>
    </row>
    <row r="1235" spans="5:5">
      <c r="E1235" s="5"/>
    </row>
    <row r="1236" spans="5:5">
      <c r="E1236" s="5"/>
    </row>
    <row r="1237" spans="5:5">
      <c r="E1237" s="5"/>
    </row>
    <row r="1238" spans="5:5">
      <c r="E1238" s="5"/>
    </row>
    <row r="1239" spans="5:5">
      <c r="E1239" s="5"/>
    </row>
    <row r="1240" spans="5:5">
      <c r="E1240" s="5"/>
    </row>
    <row r="1241" spans="5:5">
      <c r="E1241" s="5"/>
    </row>
    <row r="1242" spans="5:5">
      <c r="E1242" s="5"/>
    </row>
    <row r="1243" spans="5:5">
      <c r="E1243" s="5"/>
    </row>
    <row r="1244" spans="5:5">
      <c r="E1244" s="5"/>
    </row>
    <row r="1245" spans="5:5">
      <c r="E1245" s="5"/>
    </row>
    <row r="1246" spans="5:5">
      <c r="E1246" s="5"/>
    </row>
    <row r="1247" spans="5:5">
      <c r="E1247" s="5"/>
    </row>
    <row r="1248" spans="5:5">
      <c r="E1248" s="5"/>
    </row>
    <row r="1249" spans="5:5">
      <c r="E1249" s="5"/>
    </row>
    <row r="1250" spans="5:5">
      <c r="E1250" s="5"/>
    </row>
    <row r="1251" spans="5:5">
      <c r="E1251" s="5"/>
    </row>
    <row r="1252" spans="5:5">
      <c r="E1252" s="5"/>
    </row>
    <row r="1253" spans="5:5">
      <c r="E1253" s="5"/>
    </row>
    <row r="1254" spans="5:5">
      <c r="E1254" s="5"/>
    </row>
    <row r="1255" spans="5:5">
      <c r="E1255" s="5"/>
    </row>
    <row r="1256" spans="5:5">
      <c r="E1256" s="5"/>
    </row>
    <row r="1257" spans="5:5">
      <c r="E1257" s="5"/>
    </row>
    <row r="1258" spans="5:5">
      <c r="E1258" s="5"/>
    </row>
    <row r="1259" spans="5:5">
      <c r="E1259" s="5"/>
    </row>
    <row r="1260" spans="5:5">
      <c r="E1260" s="5"/>
    </row>
    <row r="1261" spans="5:5">
      <c r="E1261" s="5"/>
    </row>
    <row r="1262" spans="5:5">
      <c r="E1262" s="5"/>
    </row>
    <row r="1263" spans="5:5">
      <c r="E1263" s="5"/>
    </row>
    <row r="1264" spans="5:5">
      <c r="E1264" s="5"/>
    </row>
    <row r="1265" spans="5:5">
      <c r="E1265" s="5"/>
    </row>
    <row r="1266" spans="5:5">
      <c r="E1266" s="5"/>
    </row>
    <row r="1267" spans="5:5">
      <c r="E1267" s="5"/>
    </row>
    <row r="1268" spans="5:5">
      <c r="E1268" s="5"/>
    </row>
    <row r="1269" spans="5:5">
      <c r="E1269" s="5"/>
    </row>
    <row r="1270" spans="5:5">
      <c r="E1270" s="5"/>
    </row>
    <row r="1271" spans="5:5">
      <c r="E1271" s="5"/>
    </row>
    <row r="1272" spans="5:5">
      <c r="E1272" s="5"/>
    </row>
    <row r="1273" spans="5:5">
      <c r="E1273" s="5"/>
    </row>
    <row r="1274" spans="5:5">
      <c r="E1274" s="5"/>
    </row>
    <row r="1275" spans="5:5">
      <c r="E1275" s="5"/>
    </row>
    <row r="1276" spans="5:5">
      <c r="E1276" s="5"/>
    </row>
    <row r="1277" spans="5:5">
      <c r="E1277" s="5"/>
    </row>
    <row r="1278" spans="5:5">
      <c r="E1278" s="5"/>
    </row>
    <row r="1279" spans="5:5">
      <c r="E1279" s="5"/>
    </row>
    <row r="1280" spans="5:5">
      <c r="E1280" s="5"/>
    </row>
    <row r="1281" spans="5:5">
      <c r="E1281" s="5"/>
    </row>
    <row r="1282" spans="5:5">
      <c r="E1282" s="5"/>
    </row>
    <row r="1283" spans="5:5">
      <c r="E1283" s="5"/>
    </row>
    <row r="1284" spans="5:5">
      <c r="E1284" s="5"/>
    </row>
    <row r="1285" spans="5:5">
      <c r="E1285" s="5"/>
    </row>
    <row r="1286" spans="5:5">
      <c r="E1286" s="5"/>
    </row>
    <row r="1287" spans="5:5">
      <c r="E1287" s="5"/>
    </row>
    <row r="1288" spans="5:5">
      <c r="E1288" s="5"/>
    </row>
    <row r="1289" spans="5:5">
      <c r="E1289" s="5"/>
    </row>
    <row r="1290" spans="5:5">
      <c r="E1290" s="5"/>
    </row>
    <row r="1291" spans="5:5">
      <c r="E1291" s="5"/>
    </row>
    <row r="1292" spans="5:5">
      <c r="E1292" s="5"/>
    </row>
    <row r="1293" spans="5:5">
      <c r="E1293" s="5"/>
    </row>
    <row r="1294" spans="5:5">
      <c r="E1294" s="5"/>
    </row>
    <row r="1295" spans="5:5">
      <c r="E1295" s="5"/>
    </row>
    <row r="1296" spans="5:5">
      <c r="E1296" s="5"/>
    </row>
    <row r="1297" spans="5:5">
      <c r="E1297" s="5"/>
    </row>
    <row r="1298" spans="5:5">
      <c r="E1298" s="5"/>
    </row>
    <row r="1299" spans="5:5">
      <c r="E1299" s="5"/>
    </row>
    <row r="1300" spans="5:5">
      <c r="E1300" s="5"/>
    </row>
    <row r="1301" spans="5:5">
      <c r="E1301" s="5"/>
    </row>
    <row r="1302" spans="5:5">
      <c r="E1302" s="5"/>
    </row>
    <row r="1303" spans="5:5">
      <c r="E1303" s="5"/>
    </row>
    <row r="1304" spans="5:5">
      <c r="E1304" s="5"/>
    </row>
    <row r="1305" spans="5:5">
      <c r="E1305" s="5"/>
    </row>
    <row r="1306" spans="5:5">
      <c r="E1306" s="5"/>
    </row>
    <row r="1307" spans="5:5">
      <c r="E1307" s="5"/>
    </row>
    <row r="1308" spans="5:5">
      <c r="E1308" s="5"/>
    </row>
    <row r="1309" spans="5:5">
      <c r="E1309" s="5"/>
    </row>
    <row r="1310" spans="5:5">
      <c r="E1310" s="5"/>
    </row>
    <row r="1311" spans="5:5">
      <c r="E1311" s="5"/>
    </row>
    <row r="1312" spans="5:5">
      <c r="E1312" s="5"/>
    </row>
    <row r="1313" spans="5:5">
      <c r="E1313" s="5"/>
    </row>
    <row r="1314" spans="5:5">
      <c r="E1314" s="5"/>
    </row>
    <row r="1315" spans="5:5">
      <c r="E1315" s="5"/>
    </row>
    <row r="1316" spans="5:5">
      <c r="E1316" s="5"/>
    </row>
    <row r="1317" spans="5:5">
      <c r="E1317" s="5"/>
    </row>
    <row r="1318" spans="5:5">
      <c r="E1318" s="5"/>
    </row>
    <row r="1319" spans="5:5">
      <c r="E1319" s="5"/>
    </row>
    <row r="1320" spans="5:5">
      <c r="E1320" s="5"/>
    </row>
    <row r="1321" spans="5:5">
      <c r="E1321" s="5"/>
    </row>
    <row r="1322" spans="5:5">
      <c r="E1322" s="5"/>
    </row>
    <row r="1323" spans="5:5">
      <c r="E1323" s="5"/>
    </row>
    <row r="1324" spans="5:5">
      <c r="E1324" s="5"/>
    </row>
    <row r="1325" spans="5:5">
      <c r="E1325" s="5"/>
    </row>
    <row r="1326" spans="5:5">
      <c r="E1326" s="5"/>
    </row>
    <row r="1327" spans="5:5">
      <c r="E1327" s="5"/>
    </row>
    <row r="1328" spans="5:5">
      <c r="E1328" s="5"/>
    </row>
    <row r="1329" spans="5:5">
      <c r="E1329" s="5"/>
    </row>
    <row r="1330" spans="5:5">
      <c r="E1330" s="5"/>
    </row>
    <row r="1331" spans="5:5">
      <c r="E1331" s="5"/>
    </row>
    <row r="1332" spans="5:5">
      <c r="E1332" s="5"/>
    </row>
    <row r="1333" spans="5:5">
      <c r="E1333" s="5"/>
    </row>
    <row r="1334" spans="5:5">
      <c r="E1334" s="5"/>
    </row>
    <row r="1335" spans="5:5">
      <c r="E1335" s="5"/>
    </row>
    <row r="1336" spans="5:5">
      <c r="E1336" s="5"/>
    </row>
    <row r="1337" spans="5:5">
      <c r="E1337" s="5"/>
    </row>
    <row r="1338" spans="5:5">
      <c r="E1338" s="5"/>
    </row>
    <row r="1339" spans="5:5">
      <c r="E1339" s="5"/>
    </row>
    <row r="1340" spans="5:5">
      <c r="E1340" s="5"/>
    </row>
    <row r="1341" spans="5:5">
      <c r="E1341" s="5"/>
    </row>
    <row r="1342" spans="5:5">
      <c r="E1342" s="5"/>
    </row>
    <row r="1343" spans="5:5">
      <c r="E1343" s="5"/>
    </row>
    <row r="1344" spans="5:5">
      <c r="E1344" s="5"/>
    </row>
    <row r="1345" spans="5:5">
      <c r="E1345" s="5"/>
    </row>
    <row r="1346" spans="5:5">
      <c r="E1346" s="5"/>
    </row>
    <row r="1347" spans="5:5">
      <c r="E1347" s="5"/>
    </row>
    <row r="1348" spans="5:5">
      <c r="E1348" s="5"/>
    </row>
    <row r="1349" spans="5:5">
      <c r="E1349" s="5"/>
    </row>
    <row r="1350" spans="5:5">
      <c r="E1350" s="5"/>
    </row>
    <row r="1351" spans="5:5">
      <c r="E1351" s="5"/>
    </row>
    <row r="1352" spans="5:5">
      <c r="E1352" s="5"/>
    </row>
    <row r="1353" spans="5:5">
      <c r="E1353" s="5"/>
    </row>
    <row r="1354" spans="5:5">
      <c r="E1354" s="5"/>
    </row>
    <row r="1355" spans="5:5">
      <c r="E1355" s="5"/>
    </row>
    <row r="1356" spans="5:5">
      <c r="E1356" s="5"/>
    </row>
    <row r="1357" spans="5:5">
      <c r="E1357" s="5"/>
    </row>
    <row r="1358" spans="5:5">
      <c r="E1358" s="5"/>
    </row>
    <row r="1359" spans="5:5">
      <c r="E1359" s="5"/>
    </row>
    <row r="1360" spans="5:5">
      <c r="E1360" s="5"/>
    </row>
    <row r="1361" spans="5:5">
      <c r="E1361" s="5"/>
    </row>
    <row r="1362" spans="5:5">
      <c r="E1362" s="5"/>
    </row>
    <row r="1363" spans="5:5">
      <c r="E1363" s="5"/>
    </row>
    <row r="1364" spans="5:5">
      <c r="E1364" s="5"/>
    </row>
    <row r="1365" spans="5:5">
      <c r="E1365" s="5"/>
    </row>
    <row r="1366" spans="5:5">
      <c r="E1366" s="5"/>
    </row>
    <row r="1367" spans="5:5">
      <c r="E1367" s="5"/>
    </row>
    <row r="1368" spans="5:5">
      <c r="E1368" s="5"/>
    </row>
    <row r="1369" spans="5:5">
      <c r="E1369" s="5"/>
    </row>
    <row r="1370" spans="5:5">
      <c r="E1370" s="5"/>
    </row>
    <row r="1371" spans="5:5">
      <c r="E1371" s="5"/>
    </row>
    <row r="1372" spans="5:5">
      <c r="E1372" s="5"/>
    </row>
    <row r="1373" spans="5:5">
      <c r="E1373" s="5"/>
    </row>
    <row r="1374" spans="5:5">
      <c r="E1374" s="5"/>
    </row>
    <row r="1375" spans="5:5">
      <c r="E1375" s="5"/>
    </row>
    <row r="1376" spans="5:5">
      <c r="E1376" s="5"/>
    </row>
    <row r="1377" spans="5:5">
      <c r="E1377" s="5"/>
    </row>
    <row r="1378" spans="5:5">
      <c r="E1378" s="5"/>
    </row>
    <row r="1379" spans="5:5">
      <c r="E1379" s="5"/>
    </row>
    <row r="1380" spans="5:5">
      <c r="E1380" s="5"/>
    </row>
    <row r="1381" spans="5:5">
      <c r="E1381" s="5"/>
    </row>
    <row r="1382" spans="5:5">
      <c r="E1382" s="5"/>
    </row>
    <row r="1383" spans="5:5">
      <c r="E1383" s="5"/>
    </row>
    <row r="1384" spans="5:5">
      <c r="E1384" s="5"/>
    </row>
    <row r="1385" spans="5:5">
      <c r="E1385" s="5"/>
    </row>
    <row r="1386" spans="5:5">
      <c r="E1386" s="5"/>
    </row>
    <row r="1387" spans="5:5">
      <c r="E1387" s="5"/>
    </row>
    <row r="1388" spans="5:5">
      <c r="E1388" s="5"/>
    </row>
    <row r="1389" spans="5:5">
      <c r="E1389" s="5"/>
    </row>
    <row r="1390" spans="5:5">
      <c r="E1390" s="5"/>
    </row>
    <row r="1391" spans="5:5">
      <c r="E1391" s="5"/>
    </row>
    <row r="1392" spans="5:5">
      <c r="E1392" s="5"/>
    </row>
    <row r="1393" spans="5:5">
      <c r="E1393" s="5"/>
    </row>
    <row r="1394" spans="5:5">
      <c r="E1394" s="5"/>
    </row>
    <row r="1395" spans="5:5">
      <c r="E1395" s="5"/>
    </row>
    <row r="1396" spans="5:5">
      <c r="E1396" s="5"/>
    </row>
    <row r="1397" spans="5:5">
      <c r="E1397" s="5"/>
    </row>
    <row r="1398" spans="5:5">
      <c r="E1398" s="5"/>
    </row>
    <row r="1399" spans="5:5">
      <c r="E1399" s="5"/>
    </row>
    <row r="1400" spans="5:5">
      <c r="E1400" s="5"/>
    </row>
    <row r="1401" spans="5:5">
      <c r="E1401" s="5"/>
    </row>
    <row r="1402" spans="5:5">
      <c r="E1402" s="5"/>
    </row>
    <row r="1403" spans="5:5">
      <c r="E1403" s="5"/>
    </row>
    <row r="1404" spans="5:5">
      <c r="E1404" s="5"/>
    </row>
    <row r="1405" spans="5:5">
      <c r="E1405" s="5"/>
    </row>
    <row r="1406" spans="5:5">
      <c r="E1406" s="5"/>
    </row>
    <row r="1407" spans="5:5">
      <c r="E1407" s="5"/>
    </row>
    <row r="1408" spans="5:5">
      <c r="E1408" s="5"/>
    </row>
    <row r="1409" spans="5:5">
      <c r="E1409" s="5"/>
    </row>
    <row r="1410" spans="5:5">
      <c r="E1410" s="5"/>
    </row>
    <row r="1411" spans="5:5">
      <c r="E1411" s="5"/>
    </row>
    <row r="1412" spans="5:5">
      <c r="E1412" s="5"/>
    </row>
    <row r="1413" spans="5:5">
      <c r="E1413" s="5"/>
    </row>
    <row r="1414" spans="5:5">
      <c r="E1414" s="5"/>
    </row>
    <row r="1415" spans="5:5">
      <c r="E1415" s="5"/>
    </row>
    <row r="1416" spans="5:5">
      <c r="E1416" s="5"/>
    </row>
    <row r="1417" spans="5:5">
      <c r="E1417" s="5"/>
    </row>
    <row r="1418" spans="5:5">
      <c r="E1418" s="5"/>
    </row>
    <row r="1419" spans="5:5">
      <c r="E1419" s="5"/>
    </row>
    <row r="1420" spans="5:5">
      <c r="E1420" s="5"/>
    </row>
    <row r="1421" spans="5:5">
      <c r="E1421" s="5"/>
    </row>
    <row r="1422" spans="5:5">
      <c r="E1422" s="5"/>
    </row>
    <row r="1423" spans="5:5">
      <c r="E1423" s="5"/>
    </row>
    <row r="1424" spans="5:5">
      <c r="E1424" s="5"/>
    </row>
    <row r="1425" spans="5:5">
      <c r="E1425" s="5"/>
    </row>
    <row r="1426" spans="5:5">
      <c r="E1426" s="5"/>
    </row>
    <row r="1427" spans="5:5">
      <c r="E1427" s="5"/>
    </row>
    <row r="1428" spans="5:5">
      <c r="E1428" s="5"/>
    </row>
    <row r="1429" spans="5:5">
      <c r="E1429" s="5"/>
    </row>
    <row r="1430" spans="5:5">
      <c r="E1430" s="5"/>
    </row>
    <row r="1431" spans="5:5">
      <c r="E1431" s="5"/>
    </row>
    <row r="1432" spans="5:5">
      <c r="E1432" s="5"/>
    </row>
    <row r="1433" spans="5:5">
      <c r="E1433" s="5"/>
    </row>
    <row r="1434" spans="5:5">
      <c r="E1434" s="5"/>
    </row>
    <row r="1435" spans="5:5">
      <c r="E1435" s="5"/>
    </row>
    <row r="1436" spans="5:5">
      <c r="E1436" s="5"/>
    </row>
    <row r="1437" spans="5:5">
      <c r="E1437" s="5"/>
    </row>
    <row r="1438" spans="5:5">
      <c r="E1438" s="5"/>
    </row>
    <row r="1439" spans="5:5">
      <c r="E1439" s="5"/>
    </row>
    <row r="1440" spans="5:5">
      <c r="E1440" s="5"/>
    </row>
    <row r="1441" spans="5:5">
      <c r="E1441" s="5"/>
    </row>
    <row r="1442" spans="5:5">
      <c r="E1442" s="5"/>
    </row>
    <row r="1443" spans="5:5">
      <c r="E1443" s="5"/>
    </row>
    <row r="1444" spans="5:5">
      <c r="E1444" s="5"/>
    </row>
    <row r="1445" spans="5:5">
      <c r="E1445" s="5"/>
    </row>
    <row r="1446" spans="5:5">
      <c r="E1446" s="5"/>
    </row>
    <row r="1447" spans="5:5">
      <c r="E1447" s="5"/>
    </row>
    <row r="1448" spans="5:5">
      <c r="E1448" s="5"/>
    </row>
    <row r="1449" spans="5:5">
      <c r="E1449" s="5"/>
    </row>
    <row r="1450" spans="5:5">
      <c r="E1450" s="5"/>
    </row>
    <row r="1451" spans="5:5">
      <c r="E1451" s="5"/>
    </row>
    <row r="1452" spans="5:5">
      <c r="E1452" s="5"/>
    </row>
    <row r="1453" spans="5:5">
      <c r="E1453" s="5"/>
    </row>
    <row r="1454" spans="5:5">
      <c r="E1454" s="5"/>
    </row>
    <row r="1455" spans="5:5">
      <c r="E1455" s="5"/>
    </row>
    <row r="1456" spans="5:5">
      <c r="E1456" s="5"/>
    </row>
    <row r="1457" spans="5:5">
      <c r="E1457" s="5"/>
    </row>
    <row r="1458" spans="5:5">
      <c r="E1458" s="5"/>
    </row>
    <row r="1459" spans="5:5">
      <c r="E1459" s="5"/>
    </row>
    <row r="1460" spans="5:5">
      <c r="E1460" s="5"/>
    </row>
    <row r="1461" spans="5:5">
      <c r="E1461" s="5"/>
    </row>
    <row r="1462" spans="5:5">
      <c r="E1462" s="5"/>
    </row>
    <row r="1463" spans="5:5">
      <c r="E1463" s="5"/>
    </row>
    <row r="1464" spans="5:5">
      <c r="E1464" s="5"/>
    </row>
    <row r="1465" spans="5:5">
      <c r="E1465" s="5"/>
    </row>
    <row r="1466" spans="5:5">
      <c r="E1466" s="5"/>
    </row>
    <row r="1467" spans="5:5">
      <c r="E1467" s="5"/>
    </row>
    <row r="1468" spans="5:5">
      <c r="E1468" s="5"/>
    </row>
    <row r="1469" spans="5:5">
      <c r="E1469" s="5"/>
    </row>
    <row r="1470" spans="5:5">
      <c r="E1470" s="5"/>
    </row>
    <row r="1471" spans="5:5">
      <c r="E1471" s="5"/>
    </row>
    <row r="1472" spans="5:5">
      <c r="E1472" s="5"/>
    </row>
    <row r="1473" spans="5:5">
      <c r="E1473" s="5"/>
    </row>
    <row r="1474" spans="5:5">
      <c r="E1474" s="5"/>
    </row>
    <row r="1475" spans="5:5">
      <c r="E1475" s="5"/>
    </row>
    <row r="1476" spans="5:5">
      <c r="E1476" s="5"/>
    </row>
    <row r="1477" spans="5:5">
      <c r="E1477" s="5"/>
    </row>
    <row r="1478" spans="5:5">
      <c r="E1478" s="5"/>
    </row>
    <row r="1479" spans="5:5">
      <c r="E1479" s="5"/>
    </row>
    <row r="1480" spans="5:5">
      <c r="E1480" s="5"/>
    </row>
    <row r="1481" spans="5:5">
      <c r="E1481" s="5"/>
    </row>
    <row r="1482" spans="5:5">
      <c r="E1482" s="5"/>
    </row>
    <row r="1483" spans="5:5">
      <c r="E1483" s="5"/>
    </row>
    <row r="1484" spans="5:5">
      <c r="E1484" s="5"/>
    </row>
    <row r="1485" spans="5:5">
      <c r="E1485" s="5"/>
    </row>
    <row r="1486" spans="5:5">
      <c r="E1486" s="5"/>
    </row>
    <row r="1487" spans="5:5">
      <c r="E1487" s="5"/>
    </row>
    <row r="1488" spans="5:5">
      <c r="E1488" s="5"/>
    </row>
    <row r="1489" spans="5:5">
      <c r="E1489" s="5"/>
    </row>
    <row r="1490" spans="5:5">
      <c r="E1490" s="5"/>
    </row>
    <row r="1491" spans="5:5">
      <c r="E1491" s="5"/>
    </row>
    <row r="1492" spans="5:5">
      <c r="E1492" s="5"/>
    </row>
    <row r="1493" spans="5:5">
      <c r="E1493" s="5"/>
    </row>
    <row r="1494" spans="5:5">
      <c r="E1494" s="5"/>
    </row>
    <row r="1495" spans="5:5">
      <c r="E1495" s="5"/>
    </row>
    <row r="1496" spans="5:5">
      <c r="E1496" s="5"/>
    </row>
    <row r="1497" spans="5:5">
      <c r="E1497" s="5"/>
    </row>
    <row r="1498" spans="5:5">
      <c r="E1498" s="5"/>
    </row>
    <row r="1499" spans="5:5">
      <c r="E1499" s="5"/>
    </row>
    <row r="1500" spans="5:5">
      <c r="E1500" s="5"/>
    </row>
    <row r="1501" spans="5:5">
      <c r="E1501" s="5"/>
    </row>
    <row r="1502" spans="5:5">
      <c r="E1502" s="5"/>
    </row>
    <row r="1503" spans="5:5">
      <c r="E1503" s="5"/>
    </row>
    <row r="1504" spans="5:5">
      <c r="E1504" s="5"/>
    </row>
    <row r="1505" spans="5:5">
      <c r="E1505" s="5"/>
    </row>
    <row r="1506" spans="5:5">
      <c r="E1506" s="5"/>
    </row>
    <row r="1507" spans="5:5">
      <c r="E1507" s="5"/>
    </row>
    <row r="1508" spans="5:5">
      <c r="E1508" s="5"/>
    </row>
    <row r="1509" spans="5:5">
      <c r="E1509" s="5"/>
    </row>
    <row r="1510" spans="5:5">
      <c r="E1510" s="5"/>
    </row>
    <row r="1511" spans="5:5">
      <c r="E1511" s="5"/>
    </row>
    <row r="1512" spans="5:5">
      <c r="E1512" s="5"/>
    </row>
    <row r="1513" spans="5:5">
      <c r="E1513" s="5"/>
    </row>
    <row r="1514" spans="5:5">
      <c r="E1514" s="5"/>
    </row>
    <row r="1515" spans="5:5">
      <c r="E1515" s="5"/>
    </row>
    <row r="1516" spans="5:5">
      <c r="E1516" s="5"/>
    </row>
    <row r="1517" spans="5:5">
      <c r="E1517" s="5"/>
    </row>
    <row r="1518" spans="5:5">
      <c r="E1518" s="5"/>
    </row>
    <row r="1519" spans="5:5">
      <c r="E1519" s="5"/>
    </row>
    <row r="1520" spans="5:5">
      <c r="E1520" s="5"/>
    </row>
    <row r="1521" spans="5:5">
      <c r="E1521" s="5"/>
    </row>
    <row r="1522" spans="5:5">
      <c r="E1522" s="5"/>
    </row>
    <row r="1523" spans="5:5">
      <c r="E1523" s="5"/>
    </row>
    <row r="1524" spans="5:5">
      <c r="E1524" s="5"/>
    </row>
    <row r="1525" spans="5:5">
      <c r="E1525" s="5"/>
    </row>
    <row r="1526" spans="5:5">
      <c r="E1526" s="5"/>
    </row>
    <row r="1527" spans="5:5">
      <c r="E1527" s="5"/>
    </row>
    <row r="1528" spans="5:5">
      <c r="E1528" s="5"/>
    </row>
    <row r="1529" spans="5:5">
      <c r="E1529" s="5"/>
    </row>
    <row r="1530" spans="5:5">
      <c r="E1530" s="5"/>
    </row>
    <row r="1531" spans="5:5">
      <c r="E1531" s="5"/>
    </row>
    <row r="1532" spans="5:5">
      <c r="E1532" s="5"/>
    </row>
    <row r="1533" spans="5:5">
      <c r="E1533" s="5"/>
    </row>
    <row r="1534" spans="5:5">
      <c r="E1534" s="5"/>
    </row>
    <row r="1535" spans="5:5">
      <c r="E1535" s="5"/>
    </row>
    <row r="1536" spans="5:5">
      <c r="E1536" s="5"/>
    </row>
    <row r="1537" spans="5:5">
      <c r="E1537" s="5"/>
    </row>
    <row r="1538" spans="5:5">
      <c r="E1538" s="5"/>
    </row>
    <row r="1539" spans="5:5">
      <c r="E1539" s="5"/>
    </row>
    <row r="1540" spans="5:5">
      <c r="E1540" s="5"/>
    </row>
    <row r="1541" spans="5:5">
      <c r="E1541" s="5"/>
    </row>
    <row r="1542" spans="5:5">
      <c r="E1542" s="5"/>
    </row>
    <row r="1543" spans="5:5">
      <c r="E1543" s="5"/>
    </row>
    <row r="1544" spans="5:5">
      <c r="E1544" s="5"/>
    </row>
    <row r="1545" spans="5:5">
      <c r="E1545" s="5"/>
    </row>
    <row r="1546" spans="5:5">
      <c r="E1546" s="5"/>
    </row>
    <row r="1547" spans="5:5">
      <c r="E1547" s="5"/>
    </row>
    <row r="1548" spans="5:5">
      <c r="E1548" s="5"/>
    </row>
    <row r="1549" spans="5:5">
      <c r="E1549" s="5"/>
    </row>
    <row r="1550" spans="5:5">
      <c r="E1550" s="5"/>
    </row>
    <row r="1551" spans="5:5">
      <c r="E1551" s="5"/>
    </row>
    <row r="1552" spans="5:5">
      <c r="E1552" s="5"/>
    </row>
    <row r="1553" spans="5:5">
      <c r="E1553" s="5"/>
    </row>
    <row r="1554" spans="5:5">
      <c r="E1554" s="5"/>
    </row>
    <row r="1555" spans="5:5">
      <c r="E1555" s="5"/>
    </row>
    <row r="1556" spans="5:5">
      <c r="E1556" s="5"/>
    </row>
    <row r="1557" spans="5:5">
      <c r="E1557" s="5"/>
    </row>
    <row r="1558" spans="5:5">
      <c r="E1558" s="5"/>
    </row>
    <row r="1559" spans="5:5">
      <c r="E1559" s="5"/>
    </row>
    <row r="1560" spans="5:5">
      <c r="E1560" s="5"/>
    </row>
    <row r="1561" spans="5:5">
      <c r="E1561" s="5"/>
    </row>
    <row r="1562" spans="5:5">
      <c r="E1562" s="5"/>
    </row>
    <row r="1563" spans="5:5">
      <c r="E1563" s="5"/>
    </row>
    <row r="1564" spans="5:5">
      <c r="E1564" s="5"/>
    </row>
    <row r="1565" spans="5:5">
      <c r="E1565" s="5"/>
    </row>
    <row r="1566" spans="5:5">
      <c r="E1566" s="5"/>
    </row>
    <row r="1567" spans="5:5">
      <c r="E1567" s="5"/>
    </row>
    <row r="1568" spans="5:5">
      <c r="E1568" s="5"/>
    </row>
    <row r="1569" spans="5:5">
      <c r="E1569" s="5"/>
    </row>
    <row r="1570" spans="5:5">
      <c r="E1570" s="5"/>
    </row>
    <row r="1571" spans="5:5">
      <c r="E1571" s="5"/>
    </row>
    <row r="1572" spans="5:5">
      <c r="E1572" s="5"/>
    </row>
    <row r="1573" spans="5:5">
      <c r="E1573" s="5"/>
    </row>
    <row r="1574" spans="5:5">
      <c r="E1574" s="5"/>
    </row>
    <row r="1575" spans="5:5">
      <c r="E1575" s="5"/>
    </row>
    <row r="1576" spans="5:5">
      <c r="E1576" s="5"/>
    </row>
    <row r="1577" spans="5:5">
      <c r="E1577" s="5"/>
    </row>
    <row r="1578" spans="5:5">
      <c r="E1578" s="5"/>
    </row>
    <row r="1579" spans="5:5">
      <c r="E1579" s="5"/>
    </row>
    <row r="1580" spans="5:5">
      <c r="E1580" s="5"/>
    </row>
    <row r="1581" spans="5:5">
      <c r="E1581" s="5"/>
    </row>
    <row r="1582" spans="5:5">
      <c r="E1582" s="5"/>
    </row>
    <row r="1583" spans="5:5">
      <c r="E1583" s="5"/>
    </row>
    <row r="1584" spans="5:5">
      <c r="E1584" s="5"/>
    </row>
    <row r="1585" spans="5:5">
      <c r="E1585" s="5"/>
    </row>
    <row r="1586" spans="5:5">
      <c r="E1586" s="5"/>
    </row>
    <row r="1587" spans="5:5">
      <c r="E1587" s="5"/>
    </row>
    <row r="1588" spans="5:5">
      <c r="E1588" s="5"/>
    </row>
    <row r="1589" spans="5:5">
      <c r="E1589" s="5"/>
    </row>
    <row r="1590" spans="5:5">
      <c r="E1590" s="5"/>
    </row>
    <row r="1591" spans="5:5">
      <c r="E1591" s="5"/>
    </row>
    <row r="1592" spans="5:5">
      <c r="E1592" s="5"/>
    </row>
    <row r="1593" spans="5:5">
      <c r="E1593" s="5"/>
    </row>
    <row r="1594" spans="5:5">
      <c r="E1594" s="5"/>
    </row>
    <row r="1595" spans="5:5">
      <c r="E1595" s="5"/>
    </row>
    <row r="1596" spans="5:5">
      <c r="E1596" s="5"/>
    </row>
    <row r="1597" spans="5:5">
      <c r="E1597" s="5"/>
    </row>
    <row r="1598" spans="5:5">
      <c r="E1598" s="5"/>
    </row>
    <row r="1599" spans="5:5">
      <c r="E1599" s="5"/>
    </row>
    <row r="1600" spans="5:5">
      <c r="E1600" s="5"/>
    </row>
    <row r="1601" spans="5:5">
      <c r="E1601" s="5"/>
    </row>
    <row r="1602" spans="5:5">
      <c r="E1602" s="5"/>
    </row>
    <row r="1603" spans="5:5">
      <c r="E1603" s="5"/>
    </row>
    <row r="1604" spans="5:5">
      <c r="E1604" s="5"/>
    </row>
    <row r="1605" spans="5:5">
      <c r="E1605" s="5"/>
    </row>
    <row r="1606" spans="5:5">
      <c r="E1606" s="5"/>
    </row>
    <row r="1607" spans="5:5">
      <c r="E1607" s="5"/>
    </row>
    <row r="1608" spans="5:5">
      <c r="E1608" s="5"/>
    </row>
    <row r="1609" spans="5:5">
      <c r="E1609" s="5"/>
    </row>
    <row r="1610" spans="5:5">
      <c r="E1610" s="5"/>
    </row>
    <row r="1611" spans="5:5">
      <c r="E1611" s="5"/>
    </row>
    <row r="1612" spans="5:5">
      <c r="E1612" s="5"/>
    </row>
    <row r="1613" spans="5:5">
      <c r="E1613" s="5"/>
    </row>
    <row r="1614" spans="5:5">
      <c r="E1614" s="5"/>
    </row>
    <row r="1615" spans="5:5">
      <c r="E1615" s="5"/>
    </row>
    <row r="1616" spans="5:5">
      <c r="E1616" s="5"/>
    </row>
    <row r="1617" spans="5:5">
      <c r="E1617" s="5"/>
    </row>
    <row r="1618" spans="5:5">
      <c r="E1618" s="5"/>
    </row>
    <row r="1619" spans="5:5">
      <c r="E1619" s="5"/>
    </row>
    <row r="1620" spans="5:5">
      <c r="E1620" s="5"/>
    </row>
    <row r="1621" spans="5:5">
      <c r="E1621" s="5"/>
    </row>
    <row r="1622" spans="5:5">
      <c r="E1622" s="5"/>
    </row>
    <row r="1623" spans="5:5">
      <c r="E1623" s="5"/>
    </row>
    <row r="1624" spans="5:5">
      <c r="E1624" s="5"/>
    </row>
    <row r="1625" spans="5:5">
      <c r="E1625" s="5"/>
    </row>
    <row r="1626" spans="5:5">
      <c r="E1626" s="5"/>
    </row>
    <row r="1627" spans="5:5">
      <c r="E1627" s="5"/>
    </row>
    <row r="1628" spans="5:5">
      <c r="E1628" s="5"/>
    </row>
    <row r="1629" spans="5:5">
      <c r="E1629" s="5"/>
    </row>
    <row r="1630" spans="5:5">
      <c r="E1630" s="5"/>
    </row>
    <row r="1631" spans="5:5">
      <c r="E1631" s="5"/>
    </row>
    <row r="1632" spans="5:5">
      <c r="E1632" s="5"/>
    </row>
    <row r="1633" spans="5:5">
      <c r="E1633" s="5"/>
    </row>
    <row r="1634" spans="5:5">
      <c r="E1634" s="5"/>
    </row>
    <row r="1635" spans="5:5">
      <c r="E1635" s="5"/>
    </row>
    <row r="1636" spans="5:5">
      <c r="E1636" s="5"/>
    </row>
    <row r="1637" spans="5:5">
      <c r="E1637" s="5"/>
    </row>
    <row r="1638" spans="5:5">
      <c r="E1638" s="5"/>
    </row>
    <row r="1639" spans="5:5">
      <c r="E1639" s="5"/>
    </row>
    <row r="1640" spans="5:5">
      <c r="E1640" s="5"/>
    </row>
    <row r="1641" spans="5:5">
      <c r="E1641" s="5"/>
    </row>
    <row r="1642" spans="5:5">
      <c r="E1642" s="5"/>
    </row>
    <row r="1643" spans="5:5">
      <c r="E1643" s="5"/>
    </row>
    <row r="1644" spans="5:5">
      <c r="E1644" s="5"/>
    </row>
    <row r="1645" spans="5:5">
      <c r="E1645" s="5"/>
    </row>
    <row r="1646" spans="5:5">
      <c r="E1646" s="5"/>
    </row>
    <row r="1647" spans="5:5">
      <c r="E1647" s="5"/>
    </row>
    <row r="1648" spans="5:5">
      <c r="E1648" s="5"/>
    </row>
    <row r="1649" spans="5:5">
      <c r="E1649" s="5"/>
    </row>
    <row r="1650" spans="5:5">
      <c r="E1650" s="5"/>
    </row>
    <row r="1651" spans="5:5">
      <c r="E1651" s="5"/>
    </row>
    <row r="1652" spans="5:5">
      <c r="E1652" s="5"/>
    </row>
    <row r="1653" spans="5:5">
      <c r="E1653" s="5"/>
    </row>
    <row r="1654" spans="5:5">
      <c r="E1654" s="5"/>
    </row>
    <row r="1655" spans="5:5">
      <c r="E1655" s="5"/>
    </row>
    <row r="1656" spans="5:5">
      <c r="E1656" s="5"/>
    </row>
    <row r="1657" spans="5:5">
      <c r="E1657" s="5"/>
    </row>
    <row r="1658" spans="5:5">
      <c r="E1658" s="5"/>
    </row>
    <row r="1659" spans="5:5">
      <c r="E1659" s="5"/>
    </row>
    <row r="1660" spans="5:5">
      <c r="E1660" s="5"/>
    </row>
    <row r="1661" spans="5:5">
      <c r="E1661" s="5"/>
    </row>
    <row r="1662" spans="5:5">
      <c r="E1662" s="5"/>
    </row>
    <row r="1663" spans="5:5">
      <c r="E1663" s="5"/>
    </row>
    <row r="1664" spans="5:5">
      <c r="E1664" s="5"/>
    </row>
    <row r="1665" spans="5:5">
      <c r="E1665" s="5"/>
    </row>
    <row r="1666" spans="5:5">
      <c r="E1666" s="5"/>
    </row>
    <row r="1667" spans="5:5">
      <c r="E1667" s="5"/>
    </row>
    <row r="1668" spans="5:5">
      <c r="E1668" s="5"/>
    </row>
    <row r="1669" spans="5:5">
      <c r="E1669" s="5"/>
    </row>
    <row r="1670" spans="5:5">
      <c r="E1670" s="5"/>
    </row>
    <row r="1671" spans="5:5">
      <c r="E1671" s="5"/>
    </row>
    <row r="1672" spans="5:5">
      <c r="E1672" s="5"/>
    </row>
    <row r="1673" spans="5:5">
      <c r="E1673" s="5"/>
    </row>
    <row r="1674" spans="5:5">
      <c r="E1674" s="5"/>
    </row>
    <row r="1675" spans="5:5">
      <c r="E1675" s="5"/>
    </row>
    <row r="1676" spans="5:5">
      <c r="E1676" s="5"/>
    </row>
    <row r="1677" spans="5:5">
      <c r="E1677" s="5"/>
    </row>
    <row r="1678" spans="5:5">
      <c r="E1678" s="5"/>
    </row>
    <row r="1679" spans="5:5">
      <c r="E1679" s="5"/>
    </row>
    <row r="1680" spans="5:5">
      <c r="E1680" s="5"/>
    </row>
    <row r="1681" spans="5:5">
      <c r="E1681" s="5"/>
    </row>
    <row r="1682" spans="5:5">
      <c r="E1682" s="5"/>
    </row>
    <row r="1683" spans="5:5">
      <c r="E1683" s="5"/>
    </row>
    <row r="1684" spans="5:5">
      <c r="E1684" s="5"/>
    </row>
    <row r="1685" spans="5:5">
      <c r="E1685" s="5"/>
    </row>
    <row r="1686" spans="5:5">
      <c r="E1686" s="5"/>
    </row>
    <row r="1687" spans="5:5">
      <c r="E1687" s="5"/>
    </row>
    <row r="1688" spans="5:5">
      <c r="E1688" s="5"/>
    </row>
    <row r="1689" spans="5:5">
      <c r="E1689" s="5"/>
    </row>
    <row r="1690" spans="5:5">
      <c r="E1690" s="5"/>
    </row>
    <row r="1691" spans="5:5">
      <c r="E1691" s="5"/>
    </row>
    <row r="1692" spans="5:5">
      <c r="E1692" s="5"/>
    </row>
    <row r="1693" spans="5:5">
      <c r="E1693" s="5"/>
    </row>
    <row r="1694" spans="5:5">
      <c r="E1694" s="5"/>
    </row>
    <row r="1695" spans="5:5">
      <c r="E1695" s="5"/>
    </row>
    <row r="1696" spans="5:5">
      <c r="E1696" s="5"/>
    </row>
    <row r="1697" spans="5:5">
      <c r="E1697" s="5"/>
    </row>
    <row r="1698" spans="5:5">
      <c r="E1698" s="5"/>
    </row>
    <row r="1699" spans="5:5">
      <c r="E1699" s="5"/>
    </row>
    <row r="1700" spans="5:5">
      <c r="E1700" s="5"/>
    </row>
    <row r="1701" spans="5:5">
      <c r="E1701" s="5"/>
    </row>
    <row r="1702" spans="5:5">
      <c r="E1702" s="5"/>
    </row>
    <row r="1703" spans="5:5">
      <c r="E1703" s="5"/>
    </row>
    <row r="1704" spans="5:5">
      <c r="E1704" s="5"/>
    </row>
    <row r="1705" spans="5:5">
      <c r="E1705" s="5"/>
    </row>
    <row r="1706" spans="5:5">
      <c r="E1706" s="5"/>
    </row>
    <row r="1707" spans="5:5">
      <c r="E1707" s="5"/>
    </row>
    <row r="1708" spans="5:5">
      <c r="E1708" s="5"/>
    </row>
    <row r="1709" spans="5:5">
      <c r="E1709" s="5"/>
    </row>
    <row r="1710" spans="5:5">
      <c r="E1710" s="5"/>
    </row>
    <row r="1711" spans="5:5">
      <c r="E1711" s="5"/>
    </row>
    <row r="1712" spans="5:5">
      <c r="E1712" s="5"/>
    </row>
    <row r="1713" spans="5:5">
      <c r="E1713" s="5"/>
    </row>
    <row r="1714" spans="5:5">
      <c r="E1714" s="5"/>
    </row>
    <row r="1715" spans="5:5">
      <c r="E1715" s="5"/>
    </row>
    <row r="1716" spans="5:5">
      <c r="E1716" s="5"/>
    </row>
    <row r="1717" spans="5:5">
      <c r="E1717" s="5"/>
    </row>
    <row r="1718" spans="5:5">
      <c r="E1718" s="5"/>
    </row>
    <row r="1719" spans="5:5">
      <c r="E1719" s="5"/>
    </row>
    <row r="1720" spans="5:5">
      <c r="E1720" s="5"/>
    </row>
    <row r="1721" spans="5:5">
      <c r="E1721" s="5"/>
    </row>
    <row r="1722" spans="5:5">
      <c r="E1722" s="5"/>
    </row>
    <row r="1723" spans="5:5">
      <c r="E1723" s="5"/>
    </row>
    <row r="1724" spans="5:5">
      <c r="E1724" s="5"/>
    </row>
    <row r="1725" spans="5:5">
      <c r="E1725" s="5"/>
    </row>
    <row r="1726" spans="5:5">
      <c r="E1726" s="5"/>
    </row>
    <row r="1727" spans="5:5">
      <c r="E1727" s="5"/>
    </row>
    <row r="1728" spans="5:5">
      <c r="E1728" s="5"/>
    </row>
    <row r="1729" spans="5:5">
      <c r="E1729" s="5"/>
    </row>
    <row r="1730" spans="5:5">
      <c r="E1730" s="5"/>
    </row>
    <row r="1731" spans="5:5">
      <c r="E1731" s="5"/>
    </row>
    <row r="1732" spans="5:5">
      <c r="E1732" s="5"/>
    </row>
    <row r="1733" spans="5:5">
      <c r="E1733" s="5"/>
    </row>
    <row r="1734" spans="5:5">
      <c r="E1734" s="5"/>
    </row>
    <row r="1735" spans="5:5">
      <c r="E1735" s="5"/>
    </row>
    <row r="1736" spans="5:5">
      <c r="E1736" s="5"/>
    </row>
    <row r="1737" spans="5:5">
      <c r="E1737" s="5"/>
    </row>
    <row r="1738" spans="5:5">
      <c r="E1738" s="5"/>
    </row>
    <row r="1739" spans="5:5">
      <c r="E1739" s="5"/>
    </row>
    <row r="1740" spans="5:5">
      <c r="E1740" s="5"/>
    </row>
    <row r="1741" spans="5:5">
      <c r="E1741" s="5"/>
    </row>
    <row r="1742" spans="5:5">
      <c r="E1742" s="5"/>
    </row>
    <row r="1743" spans="5:5">
      <c r="E1743" s="5"/>
    </row>
    <row r="1744" spans="5:5">
      <c r="E1744" s="5"/>
    </row>
    <row r="1745" spans="5:5">
      <c r="E1745" s="5"/>
    </row>
    <row r="1746" spans="5:5">
      <c r="E1746" s="5"/>
    </row>
    <row r="1747" spans="5:5">
      <c r="E1747" s="5"/>
    </row>
    <row r="1748" spans="5:5">
      <c r="E1748" s="5"/>
    </row>
    <row r="1749" spans="5:5">
      <c r="E1749" s="5"/>
    </row>
    <row r="1750" spans="5:5">
      <c r="E1750" s="5"/>
    </row>
    <row r="1751" spans="5:5">
      <c r="E1751" s="5"/>
    </row>
    <row r="1752" spans="5:5">
      <c r="E1752" s="5"/>
    </row>
    <row r="1753" spans="5:5">
      <c r="E1753" s="5"/>
    </row>
    <row r="1754" spans="5:5">
      <c r="E1754" s="5"/>
    </row>
    <row r="1755" spans="5:5">
      <c r="E1755" s="5"/>
    </row>
    <row r="1756" spans="5:5">
      <c r="E1756" s="5"/>
    </row>
    <row r="1757" spans="5:5">
      <c r="E1757" s="5"/>
    </row>
    <row r="1758" spans="5:5">
      <c r="E1758" s="5"/>
    </row>
    <row r="1759" spans="5:5">
      <c r="E1759" s="5"/>
    </row>
    <row r="1760" spans="5:5">
      <c r="E1760" s="5"/>
    </row>
    <row r="1761" spans="5:5">
      <c r="E1761" s="5"/>
    </row>
    <row r="1762" spans="5:5">
      <c r="E1762" s="5"/>
    </row>
    <row r="1763" spans="5:5">
      <c r="E1763" s="5"/>
    </row>
    <row r="1764" spans="5:5">
      <c r="E1764" s="5"/>
    </row>
    <row r="1765" spans="5:5">
      <c r="E1765" s="5"/>
    </row>
    <row r="1766" spans="5:5">
      <c r="E1766" s="5"/>
    </row>
    <row r="1767" spans="5:5">
      <c r="E1767" s="5"/>
    </row>
    <row r="1768" spans="5:5">
      <c r="E1768" s="5"/>
    </row>
    <row r="1769" spans="5:5">
      <c r="E1769" s="5"/>
    </row>
    <row r="1770" spans="5:5">
      <c r="E1770" s="5"/>
    </row>
    <row r="1771" spans="5:5">
      <c r="E1771" s="5"/>
    </row>
    <row r="1772" spans="5:5">
      <c r="E1772" s="5"/>
    </row>
    <row r="1773" spans="5:5">
      <c r="E1773" s="5"/>
    </row>
    <row r="1774" spans="5:5">
      <c r="E1774" s="5"/>
    </row>
    <row r="1775" spans="5:5">
      <c r="E1775" s="5"/>
    </row>
    <row r="1776" spans="5:5">
      <c r="E1776" s="5"/>
    </row>
    <row r="1777" spans="5:5">
      <c r="E1777" s="5"/>
    </row>
    <row r="1778" spans="5:5">
      <c r="E1778" s="5"/>
    </row>
    <row r="1779" spans="5:5">
      <c r="E1779" s="5"/>
    </row>
    <row r="1780" spans="5:5">
      <c r="E1780" s="5"/>
    </row>
    <row r="1781" spans="5:5">
      <c r="E1781" s="5"/>
    </row>
    <row r="1782" spans="5:5">
      <c r="E1782" s="5"/>
    </row>
    <row r="1783" spans="5:5">
      <c r="E1783" s="5"/>
    </row>
    <row r="1784" spans="5:5">
      <c r="E1784" s="5"/>
    </row>
    <row r="1785" spans="5:5">
      <c r="E1785" s="5"/>
    </row>
    <row r="1786" spans="5:5">
      <c r="E1786" s="5"/>
    </row>
    <row r="1787" spans="5:5">
      <c r="E1787" s="5"/>
    </row>
    <row r="1788" spans="5:5">
      <c r="E1788" s="5"/>
    </row>
    <row r="1789" spans="5:5">
      <c r="E1789" s="5"/>
    </row>
    <row r="1790" spans="5:5">
      <c r="E1790" s="5"/>
    </row>
    <row r="1791" spans="5:5">
      <c r="E1791" s="5"/>
    </row>
    <row r="1792" spans="5:5">
      <c r="E1792" s="5"/>
    </row>
    <row r="1793" spans="5:5">
      <c r="E1793" s="5"/>
    </row>
    <row r="1794" spans="5:5">
      <c r="E1794" s="5"/>
    </row>
    <row r="1795" spans="5:5">
      <c r="E1795" s="5"/>
    </row>
    <row r="1796" spans="5:5">
      <c r="E1796" s="5"/>
    </row>
    <row r="1797" spans="5:5">
      <c r="E1797" s="5"/>
    </row>
    <row r="1798" spans="5:5">
      <c r="E1798" s="5"/>
    </row>
    <row r="1799" spans="5:5">
      <c r="E1799" s="5"/>
    </row>
    <row r="1800" spans="5:5">
      <c r="E1800" s="5"/>
    </row>
    <row r="1801" spans="5:5">
      <c r="E1801" s="5"/>
    </row>
    <row r="1802" spans="5:5">
      <c r="E1802" s="5"/>
    </row>
    <row r="1803" spans="5:5">
      <c r="E1803" s="5"/>
    </row>
    <row r="1804" spans="5:5">
      <c r="E1804" s="5"/>
    </row>
    <row r="1805" spans="5:5">
      <c r="E1805" s="5"/>
    </row>
    <row r="1806" spans="5:5">
      <c r="E1806" s="5"/>
    </row>
    <row r="1807" spans="5:5">
      <c r="E1807" s="5"/>
    </row>
    <row r="1808" spans="5:5">
      <c r="E1808" s="5"/>
    </row>
    <row r="1809" spans="5:5">
      <c r="E1809" s="5"/>
    </row>
    <row r="1810" spans="5:5">
      <c r="E1810" s="5"/>
    </row>
    <row r="1811" spans="5:5">
      <c r="E1811" s="5"/>
    </row>
    <row r="1812" spans="5:5">
      <c r="E1812" s="5"/>
    </row>
    <row r="1813" spans="5:5">
      <c r="E1813" s="5"/>
    </row>
    <row r="1814" spans="5:5">
      <c r="E1814" s="5"/>
    </row>
    <row r="1815" spans="5:5">
      <c r="E1815" s="5"/>
    </row>
    <row r="1816" spans="5:5">
      <c r="E1816" s="5"/>
    </row>
    <row r="1817" spans="5:5">
      <c r="E1817" s="5"/>
    </row>
    <row r="1818" spans="5:5">
      <c r="E1818" s="5"/>
    </row>
    <row r="1819" spans="5:5">
      <c r="E1819" s="5"/>
    </row>
    <row r="1820" spans="5:5">
      <c r="E1820" s="5"/>
    </row>
    <row r="1821" spans="5:5">
      <c r="E1821" s="5"/>
    </row>
    <row r="1822" spans="5:5">
      <c r="E1822" s="5"/>
    </row>
    <row r="1823" spans="5:5">
      <c r="E1823" s="5"/>
    </row>
    <row r="1824" spans="5:5">
      <c r="E1824" s="5"/>
    </row>
    <row r="1825" spans="5:5">
      <c r="E1825" s="5"/>
    </row>
    <row r="1826" spans="5:5">
      <c r="E1826" s="5"/>
    </row>
    <row r="1827" spans="5:5">
      <c r="E1827" s="5"/>
    </row>
    <row r="1828" spans="5:5">
      <c r="E1828" s="5"/>
    </row>
    <row r="1829" spans="5:5">
      <c r="E1829" s="5"/>
    </row>
    <row r="1830" spans="5:5">
      <c r="E1830" s="5"/>
    </row>
    <row r="1831" spans="5:5">
      <c r="E1831" s="5"/>
    </row>
    <row r="1832" spans="5:5">
      <c r="E1832" s="5"/>
    </row>
    <row r="1833" spans="5:5">
      <c r="E1833" s="5"/>
    </row>
    <row r="1834" spans="5:5">
      <c r="E1834" s="5"/>
    </row>
    <row r="1835" spans="5:5">
      <c r="E1835" s="5"/>
    </row>
    <row r="1836" spans="5:5">
      <c r="E1836" s="5"/>
    </row>
    <row r="1837" spans="5:5">
      <c r="E1837" s="5"/>
    </row>
    <row r="1838" spans="5:5">
      <c r="E1838" s="5"/>
    </row>
    <row r="1839" spans="5:5">
      <c r="E1839" s="5"/>
    </row>
    <row r="1840" spans="5:5">
      <c r="E1840" s="5"/>
    </row>
    <row r="1841" spans="5:5">
      <c r="E1841" s="5"/>
    </row>
    <row r="1842" spans="5:5">
      <c r="E1842" s="5"/>
    </row>
    <row r="1843" spans="5:5">
      <c r="E1843" s="5"/>
    </row>
    <row r="1844" spans="5:5">
      <c r="E1844" s="5"/>
    </row>
    <row r="1845" spans="5:5">
      <c r="E1845" s="5"/>
    </row>
    <row r="1846" spans="5:5">
      <c r="E1846" s="5"/>
    </row>
    <row r="1847" spans="5:5">
      <c r="E1847" s="5"/>
    </row>
    <row r="1848" spans="5:5">
      <c r="E1848" s="5"/>
    </row>
    <row r="1849" spans="5:5">
      <c r="E1849" s="5"/>
    </row>
    <row r="1850" spans="5:5">
      <c r="E1850" s="5"/>
    </row>
    <row r="1851" spans="5:5">
      <c r="E1851" s="5"/>
    </row>
    <row r="1852" spans="5:5">
      <c r="E1852" s="5"/>
    </row>
    <row r="1853" spans="5:5">
      <c r="E1853" s="5"/>
    </row>
    <row r="1854" spans="5:5">
      <c r="E1854" s="5"/>
    </row>
    <row r="1855" spans="5:5">
      <c r="E1855" s="5"/>
    </row>
    <row r="1856" spans="5:5">
      <c r="E1856" s="5"/>
    </row>
    <row r="1857" spans="5:5">
      <c r="E1857" s="5"/>
    </row>
    <row r="1858" spans="5:5">
      <c r="E1858" s="5"/>
    </row>
    <row r="1859" spans="5:5">
      <c r="E1859" s="5"/>
    </row>
    <row r="1860" spans="5:5">
      <c r="E1860" s="5"/>
    </row>
    <row r="1861" spans="5:5">
      <c r="E1861" s="5"/>
    </row>
    <row r="1862" spans="5:5">
      <c r="E1862" s="5"/>
    </row>
    <row r="1863" spans="5:5">
      <c r="E1863" s="5"/>
    </row>
    <row r="1864" spans="5:5">
      <c r="E1864" s="5"/>
    </row>
    <row r="1865" spans="5:5">
      <c r="E1865" s="5"/>
    </row>
    <row r="1866" spans="5:5">
      <c r="E1866" s="5"/>
    </row>
    <row r="1867" spans="5:5">
      <c r="E1867" s="5"/>
    </row>
    <row r="1868" spans="5:5">
      <c r="E1868" s="5"/>
    </row>
    <row r="1869" spans="5:5">
      <c r="E1869" s="5"/>
    </row>
    <row r="1870" spans="5:5">
      <c r="E1870" s="5"/>
    </row>
    <row r="1871" spans="5:5">
      <c r="E1871" s="5"/>
    </row>
    <row r="1872" spans="5:5">
      <c r="E1872" s="5"/>
    </row>
    <row r="1873" spans="5:5">
      <c r="E1873" s="5"/>
    </row>
    <row r="1874" spans="5:5">
      <c r="E1874" s="5"/>
    </row>
    <row r="1875" spans="5:5">
      <c r="E1875" s="5"/>
    </row>
    <row r="1876" spans="5:5">
      <c r="E1876" s="5"/>
    </row>
    <row r="1877" spans="5:5">
      <c r="E1877" s="5"/>
    </row>
    <row r="1878" spans="5:5">
      <c r="E1878" s="5"/>
    </row>
    <row r="1879" spans="5:5">
      <c r="E1879" s="5"/>
    </row>
    <row r="1880" spans="5:5">
      <c r="E1880" s="5"/>
    </row>
    <row r="1881" spans="5:5">
      <c r="E1881" s="5"/>
    </row>
    <row r="1882" spans="5:5">
      <c r="E1882" s="5"/>
    </row>
    <row r="1883" spans="5:5">
      <c r="E1883" s="5"/>
    </row>
    <row r="1884" spans="5:5">
      <c r="E1884" s="5"/>
    </row>
    <row r="1885" spans="5:5">
      <c r="E1885" s="5"/>
    </row>
    <row r="1886" spans="5:5">
      <c r="E1886" s="5"/>
    </row>
    <row r="1887" spans="5:5">
      <c r="E1887" s="5"/>
    </row>
    <row r="1888" spans="5:5">
      <c r="E1888" s="5"/>
    </row>
    <row r="1889" spans="5:5">
      <c r="E1889" s="5"/>
    </row>
    <row r="1890" spans="5:5">
      <c r="E1890" s="5"/>
    </row>
    <row r="1891" spans="5:5">
      <c r="E1891" s="5"/>
    </row>
    <row r="1892" spans="5:5">
      <c r="E1892" s="5"/>
    </row>
    <row r="1893" spans="5:5">
      <c r="E1893" s="5"/>
    </row>
    <row r="1894" spans="5:5">
      <c r="E1894" s="5"/>
    </row>
    <row r="1895" spans="5:5">
      <c r="E1895" s="5"/>
    </row>
    <row r="1896" spans="5:5">
      <c r="E1896" s="5"/>
    </row>
    <row r="1897" spans="5:5">
      <c r="E1897" s="5"/>
    </row>
    <row r="1898" spans="5:5">
      <c r="E1898" s="5"/>
    </row>
    <row r="1899" spans="5:5">
      <c r="E1899" s="5"/>
    </row>
    <row r="1900" spans="5:5">
      <c r="E1900" s="5"/>
    </row>
    <row r="1901" spans="5:5">
      <c r="E1901" s="5"/>
    </row>
    <row r="1902" spans="5:5">
      <c r="E1902" s="5"/>
    </row>
    <row r="1903" spans="5:5">
      <c r="E1903" s="5"/>
    </row>
    <row r="1904" spans="5:5">
      <c r="E1904" s="5"/>
    </row>
    <row r="1905" spans="5:5">
      <c r="E1905" s="5"/>
    </row>
    <row r="1906" spans="5:5">
      <c r="E1906" s="5"/>
    </row>
    <row r="1907" spans="5:5">
      <c r="E1907" s="5"/>
    </row>
    <row r="1908" spans="5:5">
      <c r="E1908" s="5"/>
    </row>
    <row r="1909" spans="5:5">
      <c r="E1909" s="5"/>
    </row>
    <row r="1910" spans="5:5">
      <c r="E1910" s="5"/>
    </row>
    <row r="1911" spans="5:5">
      <c r="E1911" s="5"/>
    </row>
    <row r="1912" spans="5:5">
      <c r="E1912" s="5"/>
    </row>
    <row r="1913" spans="5:5">
      <c r="E1913" s="5"/>
    </row>
    <row r="1914" spans="5:5">
      <c r="E1914" s="5"/>
    </row>
    <row r="1915" spans="5:5">
      <c r="E1915" s="5"/>
    </row>
    <row r="1916" spans="5:5">
      <c r="E1916" s="5"/>
    </row>
    <row r="1917" spans="5:5">
      <c r="E1917" s="5"/>
    </row>
    <row r="1918" spans="5:5">
      <c r="E1918" s="5"/>
    </row>
    <row r="1919" spans="5:5">
      <c r="E1919" s="5"/>
    </row>
    <row r="1920" spans="5:5">
      <c r="E1920" s="5"/>
    </row>
    <row r="1921" spans="5:5">
      <c r="E1921" s="5"/>
    </row>
    <row r="1922" spans="5:5">
      <c r="E1922" s="5"/>
    </row>
    <row r="1923" spans="5:5">
      <c r="E1923" s="5"/>
    </row>
    <row r="1924" spans="5:5">
      <c r="E1924" s="5"/>
    </row>
    <row r="1925" spans="5:5">
      <c r="E1925" s="5"/>
    </row>
    <row r="1926" spans="5:5">
      <c r="E1926" s="5"/>
    </row>
    <row r="1927" spans="5:5">
      <c r="E1927" s="5"/>
    </row>
    <row r="1928" spans="5:5">
      <c r="E1928" s="5"/>
    </row>
    <row r="1929" spans="5:5">
      <c r="E1929" s="5"/>
    </row>
    <row r="1930" spans="5:5">
      <c r="E1930" s="5"/>
    </row>
    <row r="1931" spans="5:5">
      <c r="E1931" s="5"/>
    </row>
    <row r="1932" spans="5:5">
      <c r="E1932" s="5"/>
    </row>
    <row r="1933" spans="5:5">
      <c r="E1933" s="5"/>
    </row>
    <row r="1934" spans="5:5">
      <c r="E1934" s="5"/>
    </row>
    <row r="1935" spans="5:5">
      <c r="E1935" s="5"/>
    </row>
    <row r="1936" spans="5:5">
      <c r="E1936" s="5"/>
    </row>
    <row r="1937" spans="5:5">
      <c r="E1937" s="5"/>
    </row>
    <row r="1938" spans="5:5">
      <c r="E1938" s="5"/>
    </row>
    <row r="1939" spans="5:5">
      <c r="E1939" s="5"/>
    </row>
    <row r="1940" spans="5:5">
      <c r="E1940" s="5"/>
    </row>
    <row r="1941" spans="5:5">
      <c r="E1941" s="5"/>
    </row>
    <row r="1942" spans="5:5">
      <c r="E1942" s="5"/>
    </row>
    <row r="1943" spans="5:5">
      <c r="E1943" s="5"/>
    </row>
    <row r="1944" spans="5:5">
      <c r="E1944" s="5"/>
    </row>
    <row r="1945" spans="5:5">
      <c r="E1945" s="5"/>
    </row>
    <row r="1946" spans="5:5">
      <c r="E1946" s="5"/>
    </row>
    <row r="1947" spans="5:5">
      <c r="E1947" s="5"/>
    </row>
    <row r="1948" spans="5:5">
      <c r="E1948" s="5"/>
    </row>
    <row r="1949" spans="5:5">
      <c r="E1949" s="5"/>
    </row>
    <row r="1950" spans="5:5">
      <c r="E1950" s="5"/>
    </row>
    <row r="1951" spans="5:5">
      <c r="E1951" s="5"/>
    </row>
    <row r="1952" spans="5:5">
      <c r="E1952" s="5"/>
    </row>
    <row r="1953" spans="5:5">
      <c r="E1953" s="5"/>
    </row>
    <row r="1954" spans="5:5">
      <c r="E1954" s="5"/>
    </row>
    <row r="1955" spans="5:5">
      <c r="E1955" s="5"/>
    </row>
    <row r="1956" spans="5:5">
      <c r="E1956" s="5"/>
    </row>
    <row r="1957" spans="5:5">
      <c r="E1957" s="5"/>
    </row>
    <row r="1958" spans="5:5">
      <c r="E1958" s="5"/>
    </row>
    <row r="1959" spans="5:5">
      <c r="E1959" s="5"/>
    </row>
    <row r="1960" spans="5:5">
      <c r="E1960" s="5"/>
    </row>
    <row r="1961" spans="5:5">
      <c r="E1961" s="5"/>
    </row>
    <row r="1962" spans="5:5">
      <c r="E1962" s="5"/>
    </row>
    <row r="1963" spans="5:5">
      <c r="E1963" s="5"/>
    </row>
    <row r="1964" spans="5:5">
      <c r="E1964" s="5"/>
    </row>
    <row r="1965" spans="5:5">
      <c r="E1965" s="5"/>
    </row>
    <row r="1966" spans="5:5">
      <c r="E1966" s="5"/>
    </row>
    <row r="1967" spans="5:5">
      <c r="E1967" s="5"/>
    </row>
    <row r="1968" spans="5:5">
      <c r="E1968" s="5"/>
    </row>
    <row r="1969" spans="5:5">
      <c r="E1969" s="5"/>
    </row>
    <row r="1970" spans="5:5">
      <c r="E1970" s="5"/>
    </row>
    <row r="1971" spans="5:5">
      <c r="E1971" s="5"/>
    </row>
    <row r="1972" spans="5:5">
      <c r="E1972" s="5"/>
    </row>
    <row r="1973" spans="5:5">
      <c r="E1973" s="5"/>
    </row>
    <row r="1974" spans="5:5">
      <c r="E1974" s="5"/>
    </row>
    <row r="1975" spans="5:5">
      <c r="E1975" s="5"/>
    </row>
    <row r="1976" spans="5:5">
      <c r="E1976" s="5"/>
    </row>
    <row r="1977" spans="5:5">
      <c r="E1977" s="5"/>
    </row>
    <row r="1978" spans="5:5">
      <c r="E1978" s="5"/>
    </row>
    <row r="1979" spans="5:5">
      <c r="E1979" s="5"/>
    </row>
    <row r="1980" spans="5:5">
      <c r="E1980" s="5"/>
    </row>
    <row r="1981" spans="5:5">
      <c r="E1981" s="5"/>
    </row>
    <row r="1982" spans="5:5">
      <c r="E1982" s="5"/>
    </row>
    <row r="1983" spans="5:5">
      <c r="E1983" s="5"/>
    </row>
    <row r="1984" spans="5:5">
      <c r="E1984" s="5"/>
    </row>
    <row r="1985" spans="5:5">
      <c r="E1985" s="5"/>
    </row>
    <row r="1986" spans="5:5">
      <c r="E1986" s="5"/>
    </row>
    <row r="1987" spans="5:5">
      <c r="E1987" s="5"/>
    </row>
    <row r="1988" spans="5:5">
      <c r="E1988" s="5"/>
    </row>
    <row r="1989" spans="5:5">
      <c r="E1989" s="5"/>
    </row>
    <row r="1990" spans="5:5">
      <c r="E1990" s="5"/>
    </row>
    <row r="1991" spans="5:5">
      <c r="E1991" s="5"/>
    </row>
    <row r="1992" spans="5:5">
      <c r="E1992" s="5"/>
    </row>
    <row r="1993" spans="5:5">
      <c r="E1993" s="5"/>
    </row>
    <row r="1994" spans="5:5">
      <c r="E1994" s="5"/>
    </row>
    <row r="1995" spans="5:5">
      <c r="E1995" s="5"/>
    </row>
    <row r="1996" spans="5:5">
      <c r="E1996" s="5"/>
    </row>
    <row r="1997" spans="5:5">
      <c r="E1997" s="5"/>
    </row>
    <row r="1998" spans="5:5">
      <c r="E1998" s="5"/>
    </row>
    <row r="1999" spans="5:5">
      <c r="E1999" s="5"/>
    </row>
    <row r="2000" spans="5:5">
      <c r="E2000" s="5"/>
    </row>
    <row r="2001" spans="5:5">
      <c r="E2001" s="5"/>
    </row>
    <row r="2002" spans="5:5">
      <c r="E2002" s="5"/>
    </row>
    <row r="2003" spans="5:5">
      <c r="E2003" s="5"/>
    </row>
    <row r="2004" spans="5:5">
      <c r="E2004" s="5"/>
    </row>
    <row r="2005" spans="5:5">
      <c r="E2005" s="5"/>
    </row>
    <row r="2006" spans="5:5">
      <c r="E2006" s="5"/>
    </row>
    <row r="2007" spans="5:5">
      <c r="E2007" s="5"/>
    </row>
    <row r="2008" spans="5:5">
      <c r="E2008" s="5"/>
    </row>
    <row r="2009" spans="5:5">
      <c r="E2009" s="5"/>
    </row>
    <row r="2010" spans="5:5">
      <c r="E2010" s="5"/>
    </row>
    <row r="2011" spans="5:5">
      <c r="E2011" s="5"/>
    </row>
    <row r="2012" spans="5:5">
      <c r="E2012" s="5"/>
    </row>
    <row r="2013" spans="5:5">
      <c r="E2013" s="5"/>
    </row>
    <row r="2014" spans="5:5">
      <c r="E2014" s="5"/>
    </row>
    <row r="2015" spans="5:5">
      <c r="E2015" s="5"/>
    </row>
    <row r="2016" spans="5:5">
      <c r="E2016" s="5"/>
    </row>
    <row r="2017" spans="5:5">
      <c r="E2017" s="5"/>
    </row>
    <row r="2018" spans="5:5">
      <c r="E2018" s="5"/>
    </row>
    <row r="2019" spans="5:5">
      <c r="E2019" s="5"/>
    </row>
    <row r="2020" spans="5:5">
      <c r="E2020" s="5"/>
    </row>
    <row r="2021" spans="5:5">
      <c r="E2021" s="5"/>
    </row>
    <row r="2022" spans="5:5">
      <c r="E2022" s="5"/>
    </row>
    <row r="2023" spans="5:5">
      <c r="E2023" s="5"/>
    </row>
    <row r="2024" spans="5:5">
      <c r="E2024" s="5"/>
    </row>
    <row r="2025" spans="5:5">
      <c r="E2025" s="5"/>
    </row>
    <row r="2026" spans="5:5">
      <c r="E2026" s="5"/>
    </row>
    <row r="2027" spans="5:5">
      <c r="E2027" s="5"/>
    </row>
    <row r="2028" spans="5:5">
      <c r="E2028" s="5"/>
    </row>
    <row r="2029" spans="5:5">
      <c r="E2029" s="5"/>
    </row>
    <row r="2030" spans="5:5">
      <c r="E2030" s="5"/>
    </row>
    <row r="2031" spans="5:5">
      <c r="E2031" s="5"/>
    </row>
    <row r="2032" spans="5:5">
      <c r="E2032" s="5"/>
    </row>
    <row r="2033" spans="5:5">
      <c r="E2033" s="5"/>
    </row>
    <row r="2034" spans="5:5">
      <c r="E2034" s="5"/>
    </row>
    <row r="2035" spans="5:5">
      <c r="E2035" s="5"/>
    </row>
    <row r="2036" spans="5:5">
      <c r="E2036" s="5"/>
    </row>
    <row r="2037" spans="5:5">
      <c r="E2037" s="5"/>
    </row>
    <row r="2038" spans="5:5">
      <c r="E2038" s="5"/>
    </row>
    <row r="2039" spans="5:5">
      <c r="E2039" s="5"/>
    </row>
    <row r="2040" spans="5:5">
      <c r="E2040" s="5"/>
    </row>
    <row r="2041" spans="5:5">
      <c r="E2041" s="5"/>
    </row>
    <row r="2042" spans="5:5">
      <c r="E2042" s="5"/>
    </row>
    <row r="2043" spans="5:5">
      <c r="E2043" s="5"/>
    </row>
    <row r="2044" spans="5:5">
      <c r="E2044" s="5"/>
    </row>
    <row r="2045" spans="5:5">
      <c r="E2045" s="5"/>
    </row>
    <row r="2046" spans="5:5">
      <c r="E2046" s="5"/>
    </row>
    <row r="2047" spans="5:5">
      <c r="E2047" s="5"/>
    </row>
    <row r="2048" spans="5:5">
      <c r="E2048" s="5"/>
    </row>
    <row r="2049" spans="5:5">
      <c r="E2049" s="5"/>
    </row>
    <row r="2050" spans="5:5">
      <c r="E2050" s="5"/>
    </row>
    <row r="2051" spans="5:5">
      <c r="E2051" s="5"/>
    </row>
    <row r="2052" spans="5:5">
      <c r="E2052" s="5"/>
    </row>
    <row r="2053" spans="5:5">
      <c r="E2053" s="5"/>
    </row>
    <row r="2054" spans="5:5">
      <c r="E2054" s="5"/>
    </row>
    <row r="2055" spans="5:5">
      <c r="E2055" s="5"/>
    </row>
    <row r="2056" spans="5:5">
      <c r="E2056" s="5"/>
    </row>
    <row r="2057" spans="5:5">
      <c r="E2057" s="5"/>
    </row>
    <row r="2058" spans="5:5">
      <c r="E2058" s="5"/>
    </row>
    <row r="2059" spans="5:5">
      <c r="E2059" s="5"/>
    </row>
    <row r="2060" spans="5:5">
      <c r="E2060" s="5"/>
    </row>
    <row r="2061" spans="5:5">
      <c r="E2061" s="5"/>
    </row>
    <row r="2062" spans="5:5">
      <c r="E2062" s="5"/>
    </row>
    <row r="2063" spans="5:5">
      <c r="E2063" s="5"/>
    </row>
    <row r="2064" spans="5:5">
      <c r="E2064" s="5"/>
    </row>
    <row r="2065" spans="5:5">
      <c r="E2065" s="5"/>
    </row>
    <row r="2066" spans="5:5">
      <c r="E2066" s="5"/>
    </row>
    <row r="2067" spans="5:5">
      <c r="E2067" s="5"/>
    </row>
    <row r="2068" spans="5:5">
      <c r="E2068" s="5"/>
    </row>
    <row r="2069" spans="5:5">
      <c r="E2069" s="5"/>
    </row>
    <row r="2070" spans="5:5">
      <c r="E2070" s="5"/>
    </row>
    <row r="2071" spans="5:5">
      <c r="E2071" s="5"/>
    </row>
    <row r="2072" spans="5:5">
      <c r="E2072" s="5"/>
    </row>
    <row r="2073" spans="5:5">
      <c r="E2073" s="5"/>
    </row>
    <row r="2074" spans="5:5">
      <c r="E2074" s="5"/>
    </row>
    <row r="2075" spans="5:5">
      <c r="E2075" s="5"/>
    </row>
    <row r="2076" spans="5:5">
      <c r="E2076" s="5"/>
    </row>
    <row r="2077" spans="5:5">
      <c r="E2077" s="5"/>
    </row>
    <row r="2078" spans="5:5">
      <c r="E2078" s="5"/>
    </row>
    <row r="2079" spans="5:5">
      <c r="E2079" s="5"/>
    </row>
    <row r="2080" spans="5:5">
      <c r="E2080" s="5"/>
    </row>
    <row r="2081" spans="5:5">
      <c r="E2081" s="5"/>
    </row>
    <row r="2082" spans="5:5">
      <c r="E2082" s="5"/>
    </row>
    <row r="2083" spans="5:5">
      <c r="E2083" s="5"/>
    </row>
    <row r="2084" spans="5:5">
      <c r="E2084" s="5"/>
    </row>
    <row r="2085" spans="5:5">
      <c r="E2085" s="5"/>
    </row>
    <row r="2086" spans="5:5">
      <c r="E2086" s="5"/>
    </row>
    <row r="2087" spans="5:5">
      <c r="E2087" s="5"/>
    </row>
    <row r="2088" spans="5:5">
      <c r="E2088" s="5"/>
    </row>
    <row r="2089" spans="5:5">
      <c r="E2089" s="5"/>
    </row>
    <row r="2090" spans="5:5">
      <c r="E2090" s="5"/>
    </row>
    <row r="2091" spans="5:5">
      <c r="E2091" s="5"/>
    </row>
    <row r="2092" spans="5:5">
      <c r="E2092" s="5"/>
    </row>
    <row r="2093" spans="5:5">
      <c r="E2093" s="5"/>
    </row>
    <row r="2094" spans="5:5">
      <c r="E2094" s="5"/>
    </row>
    <row r="2095" spans="5:5">
      <c r="E2095" s="5"/>
    </row>
    <row r="2096" spans="5:5">
      <c r="E2096" s="5"/>
    </row>
    <row r="2097" spans="5:5">
      <c r="E2097" s="5"/>
    </row>
    <row r="2098" spans="5:5">
      <c r="E2098" s="5"/>
    </row>
    <row r="2099" spans="5:5">
      <c r="E2099" s="5"/>
    </row>
    <row r="2100" spans="5:5">
      <c r="E2100" s="5"/>
    </row>
    <row r="2101" spans="5:5">
      <c r="E2101" s="5"/>
    </row>
    <row r="2102" spans="5:5">
      <c r="E2102" s="5"/>
    </row>
    <row r="2103" spans="5:5">
      <c r="E2103" s="5"/>
    </row>
    <row r="2104" spans="5:5">
      <c r="E2104" s="5"/>
    </row>
    <row r="2105" spans="5:5">
      <c r="E2105" s="5"/>
    </row>
    <row r="2106" spans="5:5">
      <c r="E2106" s="5"/>
    </row>
    <row r="2107" spans="5:5">
      <c r="E2107" s="5"/>
    </row>
    <row r="2108" spans="5:5">
      <c r="E2108" s="5"/>
    </row>
    <row r="2109" spans="5:5">
      <c r="E2109" s="5"/>
    </row>
    <row r="2110" spans="5:5">
      <c r="E2110" s="5"/>
    </row>
    <row r="2111" spans="5:5">
      <c r="E2111" s="5"/>
    </row>
    <row r="2112" spans="5:5">
      <c r="E2112" s="5"/>
    </row>
    <row r="2113" spans="5:5">
      <c r="E2113" s="5"/>
    </row>
    <row r="2114" spans="5:5">
      <c r="E2114" s="5"/>
    </row>
    <row r="2115" spans="5:5">
      <c r="E2115" s="5"/>
    </row>
    <row r="2116" spans="5:5">
      <c r="E2116" s="5"/>
    </row>
    <row r="2117" spans="5:5">
      <c r="E2117" s="5"/>
    </row>
    <row r="2118" spans="5:5">
      <c r="E2118" s="5"/>
    </row>
    <row r="2119" spans="5:5">
      <c r="E2119" s="5"/>
    </row>
    <row r="2120" spans="5:5">
      <c r="E2120" s="5"/>
    </row>
    <row r="2121" spans="5:5">
      <c r="E2121" s="5"/>
    </row>
    <row r="2122" spans="5:5">
      <c r="E2122" s="5"/>
    </row>
    <row r="2123" spans="5:5">
      <c r="E2123" s="5"/>
    </row>
    <row r="2124" spans="5:5">
      <c r="E2124" s="5"/>
    </row>
    <row r="2125" spans="5:5">
      <c r="E2125" s="5"/>
    </row>
    <row r="2126" spans="5:5">
      <c r="E2126" s="5"/>
    </row>
    <row r="2127" spans="5:5">
      <c r="E2127" s="5"/>
    </row>
    <row r="2128" spans="5:5">
      <c r="E2128" s="5"/>
    </row>
    <row r="2129" spans="5:5">
      <c r="E2129" s="5"/>
    </row>
    <row r="2130" spans="5:5">
      <c r="E2130" s="5"/>
    </row>
    <row r="2131" spans="5:5">
      <c r="E2131" s="5"/>
    </row>
    <row r="2132" spans="5:5">
      <c r="E2132" s="5"/>
    </row>
    <row r="2133" spans="5:5">
      <c r="E2133" s="5"/>
    </row>
    <row r="2134" spans="5:5">
      <c r="E2134" s="5"/>
    </row>
    <row r="2135" spans="5:5">
      <c r="E2135" s="5"/>
    </row>
    <row r="2136" spans="5:5">
      <c r="E2136" s="5"/>
    </row>
    <row r="2137" spans="5:5">
      <c r="E2137" s="5"/>
    </row>
    <row r="2138" spans="5:5">
      <c r="E2138" s="5"/>
    </row>
    <row r="2139" spans="5:5">
      <c r="E2139" s="5"/>
    </row>
    <row r="2140" spans="5:5">
      <c r="E2140" s="5"/>
    </row>
    <row r="2141" spans="5:5">
      <c r="E2141" s="5"/>
    </row>
    <row r="2142" spans="5:5">
      <c r="E2142" s="5"/>
    </row>
    <row r="2143" spans="5:5">
      <c r="E2143" s="5"/>
    </row>
    <row r="2144" spans="5:5">
      <c r="E2144" s="5"/>
    </row>
    <row r="2145" spans="5:5">
      <c r="E2145" s="5"/>
    </row>
    <row r="2146" spans="5:5">
      <c r="E2146" s="5"/>
    </row>
    <row r="2147" spans="5:5">
      <c r="E2147" s="5"/>
    </row>
    <row r="2148" spans="5:5">
      <c r="E2148" s="5"/>
    </row>
    <row r="2149" spans="5:5">
      <c r="E2149" s="5"/>
    </row>
    <row r="2150" spans="5:5">
      <c r="E2150" s="5"/>
    </row>
    <row r="2151" spans="5:5">
      <c r="E2151" s="5"/>
    </row>
    <row r="2152" spans="5:5">
      <c r="E2152" s="5"/>
    </row>
    <row r="2153" spans="5:5">
      <c r="E2153" s="5"/>
    </row>
    <row r="2154" spans="5:5">
      <c r="E2154" s="5"/>
    </row>
    <row r="2155" spans="5:5">
      <c r="E2155" s="5"/>
    </row>
    <row r="2156" spans="5:5">
      <c r="E2156" s="5"/>
    </row>
    <row r="2157" spans="5:5">
      <c r="E2157" s="5"/>
    </row>
    <row r="2158" spans="5:5">
      <c r="E2158" s="5"/>
    </row>
    <row r="2159" spans="5:5">
      <c r="E2159" s="5"/>
    </row>
    <row r="2160" spans="5:5">
      <c r="E2160" s="5"/>
    </row>
    <row r="2161" spans="5:5">
      <c r="E2161" s="5"/>
    </row>
    <row r="2162" spans="5:5">
      <c r="E2162" s="5"/>
    </row>
    <row r="2163" spans="5:5">
      <c r="E2163" s="5"/>
    </row>
    <row r="2164" spans="5:5">
      <c r="E2164" s="5"/>
    </row>
    <row r="2165" spans="5:5">
      <c r="E2165" s="5"/>
    </row>
    <row r="2166" spans="5:5">
      <c r="E2166" s="5"/>
    </row>
    <row r="2167" spans="5:5">
      <c r="E2167" s="5"/>
    </row>
    <row r="2168" spans="5:5">
      <c r="E2168" s="5"/>
    </row>
    <row r="2169" spans="5:5">
      <c r="E2169" s="5"/>
    </row>
    <row r="2170" spans="5:5">
      <c r="E2170" s="5"/>
    </row>
    <row r="2171" spans="5:5">
      <c r="E2171" s="5"/>
    </row>
    <row r="2172" spans="5:5">
      <c r="E2172" s="5"/>
    </row>
    <row r="2173" spans="5:5">
      <c r="E2173" s="5"/>
    </row>
    <row r="2174" spans="5:5">
      <c r="E2174" s="5"/>
    </row>
    <row r="2175" spans="5:5">
      <c r="E2175" s="5"/>
    </row>
    <row r="2176" spans="5:5">
      <c r="E2176" s="5"/>
    </row>
    <row r="2177" spans="5:5">
      <c r="E2177" s="5"/>
    </row>
    <row r="2178" spans="5:5">
      <c r="E2178" s="5"/>
    </row>
    <row r="2179" spans="5:5">
      <c r="E2179" s="5"/>
    </row>
    <row r="2180" spans="5:5">
      <c r="E2180" s="5"/>
    </row>
    <row r="2181" spans="5:5">
      <c r="E2181" s="5"/>
    </row>
    <row r="2182" spans="5:5">
      <c r="E2182" s="5"/>
    </row>
    <row r="2183" spans="5:5">
      <c r="E2183" s="5"/>
    </row>
    <row r="2184" spans="5:5">
      <c r="E2184" s="5"/>
    </row>
    <row r="2185" spans="5:5">
      <c r="E2185" s="5"/>
    </row>
    <row r="2186" spans="5:5">
      <c r="E2186" s="5"/>
    </row>
    <row r="2187" spans="5:5">
      <c r="E2187" s="5"/>
    </row>
    <row r="2188" spans="5:5">
      <c r="E2188" s="5"/>
    </row>
    <row r="2189" spans="5:5">
      <c r="E2189" s="5"/>
    </row>
    <row r="2190" spans="5:5">
      <c r="E2190" s="5"/>
    </row>
    <row r="2191" spans="5:5">
      <c r="E2191" s="5"/>
    </row>
    <row r="2192" spans="5:5">
      <c r="E2192" s="5"/>
    </row>
    <row r="2193" spans="5:5">
      <c r="E2193" s="5"/>
    </row>
    <row r="2194" spans="5:5">
      <c r="E2194" s="5"/>
    </row>
    <row r="2195" spans="5:5">
      <c r="E2195" s="5"/>
    </row>
    <row r="2196" spans="5:5">
      <c r="E2196" s="5"/>
    </row>
    <row r="2197" spans="5:5">
      <c r="E2197" s="5"/>
    </row>
    <row r="2198" spans="5:5">
      <c r="E2198" s="5"/>
    </row>
    <row r="2199" spans="5:5">
      <c r="E2199" s="5"/>
    </row>
    <row r="2200" spans="5:5">
      <c r="E2200" s="5"/>
    </row>
    <row r="2201" spans="5:5">
      <c r="E2201" s="5"/>
    </row>
    <row r="2202" spans="5:5">
      <c r="E2202" s="5"/>
    </row>
    <row r="2203" spans="5:5">
      <c r="E2203" s="5"/>
    </row>
    <row r="2204" spans="5:5">
      <c r="E2204" s="5"/>
    </row>
    <row r="2205" spans="5:5">
      <c r="E2205" s="5"/>
    </row>
    <row r="2206" spans="5:5">
      <c r="E2206" s="5"/>
    </row>
    <row r="2207" spans="5:5">
      <c r="E2207" s="5"/>
    </row>
    <row r="2208" spans="5:5">
      <c r="E2208" s="5"/>
    </row>
    <row r="2209" spans="5:5">
      <c r="E2209" s="5"/>
    </row>
    <row r="2210" spans="5:5">
      <c r="E2210" s="5"/>
    </row>
    <row r="2211" spans="5:5">
      <c r="E2211" s="5"/>
    </row>
    <row r="2212" spans="5:5">
      <c r="E2212" s="5"/>
    </row>
    <row r="2213" spans="5:5">
      <c r="E2213" s="5"/>
    </row>
    <row r="2214" spans="5:5">
      <c r="E2214" s="5"/>
    </row>
    <row r="2215" spans="5:5">
      <c r="E2215" s="5"/>
    </row>
    <row r="2216" spans="5:5">
      <c r="E2216" s="5"/>
    </row>
    <row r="2217" spans="5:5">
      <c r="E2217" s="5"/>
    </row>
    <row r="2218" spans="5:5">
      <c r="E2218" s="5"/>
    </row>
    <row r="2219" spans="5:5">
      <c r="E2219" s="5"/>
    </row>
    <row r="2220" spans="5:5">
      <c r="E2220" s="5"/>
    </row>
    <row r="2221" spans="5:5">
      <c r="E2221" s="5"/>
    </row>
    <row r="2222" spans="5:5">
      <c r="E2222" s="5"/>
    </row>
    <row r="2223" spans="5:5">
      <c r="E2223" s="5"/>
    </row>
    <row r="2224" spans="5:5">
      <c r="E2224" s="5"/>
    </row>
    <row r="2225" spans="5:5">
      <c r="E2225" s="5"/>
    </row>
    <row r="2226" spans="5:5">
      <c r="E2226" s="5"/>
    </row>
    <row r="2227" spans="5:5">
      <c r="E2227" s="5"/>
    </row>
    <row r="2228" spans="5:5">
      <c r="E2228" s="5"/>
    </row>
    <row r="2229" spans="5:5">
      <c r="E2229" s="5"/>
    </row>
    <row r="2230" spans="5:5">
      <c r="E2230" s="5"/>
    </row>
    <row r="2231" spans="5:5">
      <c r="E2231" s="5"/>
    </row>
    <row r="2232" spans="5:5">
      <c r="E2232" s="5"/>
    </row>
    <row r="2233" spans="5:5">
      <c r="E2233" s="5"/>
    </row>
    <row r="2234" spans="5:5">
      <c r="E2234" s="5"/>
    </row>
    <row r="2235" spans="5:5">
      <c r="E2235" s="5"/>
    </row>
    <row r="2236" spans="5:5">
      <c r="E2236" s="5"/>
    </row>
    <row r="2237" spans="5:5">
      <c r="E2237" s="5"/>
    </row>
    <row r="2238" spans="5:5">
      <c r="E2238" s="5"/>
    </row>
    <row r="2239" spans="5:5">
      <c r="E2239" s="5"/>
    </row>
    <row r="2240" spans="5:5">
      <c r="E2240" s="5"/>
    </row>
    <row r="2241" spans="5:5">
      <c r="E2241" s="5"/>
    </row>
    <row r="2242" spans="5:5">
      <c r="E2242" s="5"/>
    </row>
    <row r="2243" spans="5:5">
      <c r="E2243" s="5"/>
    </row>
    <row r="2244" spans="5:5">
      <c r="E2244" s="5"/>
    </row>
    <row r="2245" spans="5:5">
      <c r="E2245" s="5"/>
    </row>
    <row r="2246" spans="5:5">
      <c r="E2246" s="5"/>
    </row>
    <row r="2247" spans="5:5">
      <c r="E2247" s="5"/>
    </row>
    <row r="2248" spans="5:5">
      <c r="E2248" s="5"/>
    </row>
    <row r="2249" spans="5:5">
      <c r="E2249" s="5"/>
    </row>
    <row r="2250" spans="5:5">
      <c r="E2250" s="5"/>
    </row>
    <row r="2251" spans="5:5">
      <c r="E2251" s="5"/>
    </row>
    <row r="2252" spans="5:5">
      <c r="E2252" s="5"/>
    </row>
    <row r="2253" spans="5:5">
      <c r="E2253" s="5"/>
    </row>
    <row r="2254" spans="5:5">
      <c r="E2254" s="5"/>
    </row>
    <row r="2255" spans="5:5">
      <c r="E2255" s="5"/>
    </row>
    <row r="2256" spans="5:5">
      <c r="E2256" s="5"/>
    </row>
    <row r="2257" spans="5:5">
      <c r="E2257" s="5"/>
    </row>
    <row r="2258" spans="5:5">
      <c r="E2258" s="5"/>
    </row>
    <row r="2259" spans="5:5">
      <c r="E2259" s="5"/>
    </row>
    <row r="2260" spans="5:5">
      <c r="E2260" s="5"/>
    </row>
    <row r="2261" spans="5:5">
      <c r="E2261" s="5"/>
    </row>
    <row r="2262" spans="5:5">
      <c r="E2262" s="5"/>
    </row>
    <row r="2263" spans="5:5">
      <c r="E2263" s="5"/>
    </row>
    <row r="2264" spans="5:5">
      <c r="E2264" s="5"/>
    </row>
    <row r="2265" spans="5:5">
      <c r="E2265" s="5"/>
    </row>
    <row r="2266" spans="5:5">
      <c r="E2266" s="5"/>
    </row>
    <row r="2267" spans="5:5">
      <c r="E2267" s="5"/>
    </row>
    <row r="2268" spans="5:5">
      <c r="E2268" s="5"/>
    </row>
    <row r="2269" spans="5:5">
      <c r="E2269" s="5"/>
    </row>
    <row r="2270" spans="5:5">
      <c r="E2270" s="5"/>
    </row>
    <row r="2271" spans="5:5">
      <c r="E2271" s="5"/>
    </row>
    <row r="2272" spans="5:5">
      <c r="E2272" s="5"/>
    </row>
    <row r="2273" spans="5:5">
      <c r="E2273" s="5"/>
    </row>
    <row r="2274" spans="5:5">
      <c r="E2274" s="5"/>
    </row>
    <row r="2275" spans="5:5">
      <c r="E2275" s="5"/>
    </row>
    <row r="2276" spans="5:5">
      <c r="E2276" s="5"/>
    </row>
    <row r="2277" spans="5:5">
      <c r="E2277" s="5"/>
    </row>
    <row r="2278" spans="5:5">
      <c r="E2278" s="5"/>
    </row>
    <row r="2279" spans="5:5">
      <c r="E2279" s="5"/>
    </row>
    <row r="2280" spans="5:5">
      <c r="E2280" s="5"/>
    </row>
    <row r="2281" spans="5:5">
      <c r="E2281" s="5"/>
    </row>
    <row r="2282" spans="5:5">
      <c r="E2282" s="5"/>
    </row>
    <row r="2283" spans="5:5">
      <c r="E2283" s="5"/>
    </row>
    <row r="2284" spans="5:5">
      <c r="E2284" s="5"/>
    </row>
    <row r="2285" spans="5:5">
      <c r="E2285" s="5"/>
    </row>
    <row r="2286" spans="5:5">
      <c r="E2286" s="5"/>
    </row>
    <row r="2287" spans="5:5">
      <c r="E2287" s="5"/>
    </row>
    <row r="2288" spans="5:5">
      <c r="E2288" s="5"/>
    </row>
    <row r="2289" spans="5:5">
      <c r="E2289" s="5"/>
    </row>
    <row r="2290" spans="5:5">
      <c r="E2290" s="5"/>
    </row>
    <row r="2291" spans="5:5">
      <c r="E2291" s="5"/>
    </row>
    <row r="2292" spans="5:5">
      <c r="E2292" s="5"/>
    </row>
    <row r="2293" spans="5:5">
      <c r="E2293" s="5"/>
    </row>
    <row r="2294" spans="5:5">
      <c r="E2294" s="5"/>
    </row>
    <row r="2295" spans="5:5">
      <c r="E2295" s="5"/>
    </row>
    <row r="2296" spans="5:5">
      <c r="E2296" s="5"/>
    </row>
    <row r="2297" spans="5:5">
      <c r="E2297" s="5"/>
    </row>
    <row r="2298" spans="5:5">
      <c r="E2298" s="5"/>
    </row>
    <row r="2299" spans="5:5">
      <c r="E2299" s="5"/>
    </row>
    <row r="2300" spans="5:5">
      <c r="E2300" s="5"/>
    </row>
    <row r="2301" spans="5:5">
      <c r="E2301" s="5"/>
    </row>
    <row r="2302" spans="5:5">
      <c r="E2302" s="5"/>
    </row>
    <row r="2303" spans="5:5">
      <c r="E2303" s="5"/>
    </row>
    <row r="2304" spans="5:5">
      <c r="E2304" s="5"/>
    </row>
    <row r="2305" spans="5:5">
      <c r="E2305" s="5"/>
    </row>
    <row r="2306" spans="5:5">
      <c r="E2306" s="5"/>
    </row>
    <row r="2307" spans="5:5">
      <c r="E2307" s="5"/>
    </row>
    <row r="2308" spans="5:5">
      <c r="E2308" s="5"/>
    </row>
    <row r="2309" spans="5:5">
      <c r="E2309" s="5"/>
    </row>
    <row r="2310" spans="5:5">
      <c r="E2310" s="5"/>
    </row>
    <row r="2311" spans="5:5">
      <c r="E2311" s="5"/>
    </row>
    <row r="2312" spans="5:5">
      <c r="E2312" s="5"/>
    </row>
    <row r="2313" spans="5:5">
      <c r="E2313" s="5"/>
    </row>
    <row r="2314" spans="5:5">
      <c r="E2314" s="5"/>
    </row>
    <row r="2315" spans="5:5">
      <c r="E2315" s="5"/>
    </row>
    <row r="2316" spans="5:5">
      <c r="E2316" s="5"/>
    </row>
    <row r="2317" spans="5:5">
      <c r="E2317" s="5"/>
    </row>
    <row r="2318" spans="5:5">
      <c r="E2318" s="5"/>
    </row>
    <row r="2319" spans="5:5">
      <c r="E2319" s="5"/>
    </row>
    <row r="2320" spans="5:5">
      <c r="E2320" s="5"/>
    </row>
    <row r="2321" spans="5:5">
      <c r="E2321" s="5"/>
    </row>
    <row r="2322" spans="5:5">
      <c r="E2322" s="5"/>
    </row>
    <row r="2323" spans="5:5">
      <c r="E2323" s="5"/>
    </row>
    <row r="2324" spans="5:5">
      <c r="E2324" s="5"/>
    </row>
    <row r="2325" spans="5:5">
      <c r="E2325" s="5"/>
    </row>
    <row r="2326" spans="5:5">
      <c r="E2326" s="5"/>
    </row>
    <row r="2327" spans="5:5">
      <c r="E2327" s="5"/>
    </row>
    <row r="2328" spans="5:5">
      <c r="E2328" s="5"/>
    </row>
    <row r="2329" spans="5:5">
      <c r="E2329" s="5"/>
    </row>
    <row r="2330" spans="5:5">
      <c r="E2330" s="5"/>
    </row>
    <row r="2331" spans="5:5">
      <c r="E2331" s="5"/>
    </row>
    <row r="2332" spans="5:5">
      <c r="E2332" s="5"/>
    </row>
    <row r="2333" spans="5:5">
      <c r="E2333" s="5"/>
    </row>
    <row r="2334" spans="5:5">
      <c r="E2334" s="5"/>
    </row>
    <row r="2335" spans="5:5">
      <c r="E2335" s="5"/>
    </row>
    <row r="2336" spans="5:5">
      <c r="E2336" s="5"/>
    </row>
    <row r="2337" spans="5:5">
      <c r="E2337" s="5"/>
    </row>
    <row r="2338" spans="5:5">
      <c r="E2338" s="5"/>
    </row>
    <row r="2339" spans="5:5">
      <c r="E2339" s="5"/>
    </row>
    <row r="2340" spans="5:5">
      <c r="E2340" s="5"/>
    </row>
    <row r="2341" spans="5:5">
      <c r="E2341" s="5"/>
    </row>
    <row r="2342" spans="5:5">
      <c r="E2342" s="5"/>
    </row>
    <row r="2343" spans="5:5">
      <c r="E2343" s="5"/>
    </row>
    <row r="2344" spans="5:5">
      <c r="E2344" s="5"/>
    </row>
    <row r="2345" spans="5:5">
      <c r="E2345" s="5"/>
    </row>
    <row r="2346" spans="5:5">
      <c r="E2346" s="5"/>
    </row>
    <row r="2347" spans="5:5">
      <c r="E2347" s="5"/>
    </row>
    <row r="2348" spans="5:5">
      <c r="E2348" s="5"/>
    </row>
    <row r="2349" spans="5:5">
      <c r="E2349" s="5"/>
    </row>
    <row r="2350" spans="5:5">
      <c r="E2350" s="5"/>
    </row>
    <row r="2351" spans="5:5">
      <c r="E2351" s="5"/>
    </row>
    <row r="2352" spans="5:5">
      <c r="E2352" s="5"/>
    </row>
    <row r="2353" spans="5:5">
      <c r="E2353" s="5"/>
    </row>
    <row r="2354" spans="5:5">
      <c r="E2354" s="5"/>
    </row>
    <row r="2355" spans="5:5">
      <c r="E2355" s="5"/>
    </row>
    <row r="2356" spans="5:5">
      <c r="E2356" s="5"/>
    </row>
    <row r="2357" spans="5:5">
      <c r="E2357" s="5"/>
    </row>
    <row r="2358" spans="5:5">
      <c r="E2358" s="5"/>
    </row>
    <row r="2359" spans="5:5">
      <c r="E2359" s="5"/>
    </row>
    <row r="2360" spans="5:5">
      <c r="E2360" s="5"/>
    </row>
    <row r="2361" spans="5:5">
      <c r="E2361" s="5"/>
    </row>
    <row r="2362" spans="5:5">
      <c r="E2362" s="5"/>
    </row>
    <row r="2363" spans="5:5">
      <c r="E2363" s="5"/>
    </row>
    <row r="2364" spans="5:5">
      <c r="E2364" s="5"/>
    </row>
    <row r="2365" spans="5:5">
      <c r="E2365" s="5"/>
    </row>
    <row r="2366" spans="5:5">
      <c r="E2366" s="5"/>
    </row>
    <row r="2367" spans="5:5">
      <c r="E2367" s="5"/>
    </row>
    <row r="2368" spans="5:5">
      <c r="E2368" s="5"/>
    </row>
    <row r="2369" spans="5:5">
      <c r="E2369" s="5"/>
    </row>
    <row r="2370" spans="5:5">
      <c r="E2370" s="5"/>
    </row>
    <row r="2371" spans="5:5">
      <c r="E2371" s="5"/>
    </row>
    <row r="2372" spans="5:5">
      <c r="E2372" s="5"/>
    </row>
    <row r="2373" spans="5:5">
      <c r="E2373" s="5"/>
    </row>
    <row r="2374" spans="5:5">
      <c r="E2374" s="5"/>
    </row>
    <row r="2375" spans="5:5">
      <c r="E2375" s="5"/>
    </row>
    <row r="2376" spans="5:5">
      <c r="E2376" s="5"/>
    </row>
    <row r="2377" spans="5:5">
      <c r="E2377" s="5"/>
    </row>
    <row r="2378" spans="5:5">
      <c r="E2378" s="5"/>
    </row>
    <row r="2379" spans="5:5">
      <c r="E2379" s="5"/>
    </row>
    <row r="2380" spans="5:5">
      <c r="E2380" s="5"/>
    </row>
    <row r="2381" spans="5:5">
      <c r="E2381" s="5"/>
    </row>
    <row r="2382" spans="5:5">
      <c r="E2382" s="5"/>
    </row>
    <row r="2383" spans="5:5">
      <c r="E2383" s="5"/>
    </row>
    <row r="2384" spans="5:5">
      <c r="E2384" s="5"/>
    </row>
    <row r="2385" spans="5:5">
      <c r="E2385" s="5"/>
    </row>
    <row r="2386" spans="5:5">
      <c r="E2386" s="5"/>
    </row>
    <row r="2387" spans="5:5">
      <c r="E2387" s="5"/>
    </row>
    <row r="2388" spans="5:5">
      <c r="E2388" s="5"/>
    </row>
    <row r="2389" spans="5:5">
      <c r="E2389" s="5"/>
    </row>
    <row r="2390" spans="5:5">
      <c r="E2390" s="5"/>
    </row>
    <row r="2391" spans="5:5">
      <c r="E2391" s="5"/>
    </row>
    <row r="2392" spans="5:5">
      <c r="E2392" s="5"/>
    </row>
    <row r="2393" spans="5:5">
      <c r="E2393" s="5"/>
    </row>
    <row r="2394" spans="5:5">
      <c r="E2394" s="5"/>
    </row>
    <row r="2395" spans="5:5">
      <c r="E2395" s="5"/>
    </row>
    <row r="2396" spans="5:5">
      <c r="E2396" s="5"/>
    </row>
    <row r="2397" spans="5:5">
      <c r="E2397" s="5"/>
    </row>
    <row r="2398" spans="5:5">
      <c r="E2398" s="5"/>
    </row>
    <row r="2399" spans="5:5">
      <c r="E2399" s="5"/>
    </row>
    <row r="2400" spans="5:5">
      <c r="E2400" s="5"/>
    </row>
    <row r="2401" spans="5:5">
      <c r="E2401" s="5"/>
    </row>
    <row r="2402" spans="5:5">
      <c r="E2402" s="5"/>
    </row>
    <row r="2403" spans="5:5">
      <c r="E2403" s="5"/>
    </row>
    <row r="2404" spans="5:5">
      <c r="E2404" s="5"/>
    </row>
    <row r="2405" spans="5:5">
      <c r="E2405" s="5"/>
    </row>
    <row r="2406" spans="5:5">
      <c r="E2406" s="5"/>
    </row>
    <row r="2407" spans="5:5">
      <c r="E2407" s="5"/>
    </row>
    <row r="2408" spans="5:5">
      <c r="E2408" s="5"/>
    </row>
    <row r="2409" spans="5:5">
      <c r="E2409" s="5"/>
    </row>
    <row r="2410" spans="5:5">
      <c r="E2410" s="5"/>
    </row>
    <row r="2411" spans="5:5">
      <c r="E2411" s="5"/>
    </row>
    <row r="2412" spans="5:5">
      <c r="E2412" s="5"/>
    </row>
    <row r="2413" spans="5:5">
      <c r="E2413" s="5"/>
    </row>
    <row r="2414" spans="5:5">
      <c r="E2414" s="5"/>
    </row>
    <row r="2415" spans="5:5">
      <c r="E2415" s="5"/>
    </row>
    <row r="2416" spans="5:5">
      <c r="E2416" s="5"/>
    </row>
    <row r="2417" spans="5:5">
      <c r="E2417" s="5"/>
    </row>
    <row r="2418" spans="5:5">
      <c r="E2418" s="5"/>
    </row>
    <row r="2419" spans="5:5">
      <c r="E2419" s="5"/>
    </row>
    <row r="2420" spans="5:5">
      <c r="E2420" s="5"/>
    </row>
    <row r="2421" spans="5:5">
      <c r="E2421" s="5"/>
    </row>
    <row r="2422" spans="5:5">
      <c r="E2422" s="5"/>
    </row>
    <row r="2423" spans="5:5">
      <c r="E2423" s="5"/>
    </row>
    <row r="2424" spans="5:5">
      <c r="E2424" s="5"/>
    </row>
    <row r="2425" spans="5:5">
      <c r="E2425" s="5"/>
    </row>
    <row r="2426" spans="5:5">
      <c r="E2426" s="5"/>
    </row>
    <row r="2427" spans="5:5">
      <c r="E2427" s="5"/>
    </row>
    <row r="2428" spans="5:5">
      <c r="E2428" s="5"/>
    </row>
    <row r="2429" spans="5:5">
      <c r="E2429" s="5"/>
    </row>
    <row r="2430" spans="5:5">
      <c r="E2430" s="5"/>
    </row>
    <row r="2431" spans="5:5">
      <c r="E2431" s="5"/>
    </row>
    <row r="2432" spans="5:5">
      <c r="E2432" s="5"/>
    </row>
    <row r="2433" spans="5:5">
      <c r="E2433" s="5"/>
    </row>
    <row r="2434" spans="5:5">
      <c r="E2434" s="5"/>
    </row>
    <row r="2435" spans="5:5">
      <c r="E2435" s="5"/>
    </row>
    <row r="2436" spans="5:5">
      <c r="E2436" s="5"/>
    </row>
    <row r="2437" spans="5:5">
      <c r="E2437" s="5"/>
    </row>
    <row r="2438" spans="5:5">
      <c r="E2438" s="5"/>
    </row>
    <row r="2439" spans="5:5">
      <c r="E2439" s="5"/>
    </row>
    <row r="2440" spans="5:5">
      <c r="E2440" s="5"/>
    </row>
    <row r="2441" spans="5:5">
      <c r="E2441" s="5"/>
    </row>
    <row r="2442" spans="5:5">
      <c r="E2442" s="5"/>
    </row>
    <row r="2443" spans="5:5">
      <c r="E2443" s="5"/>
    </row>
    <row r="2444" spans="5:5">
      <c r="E2444" s="5"/>
    </row>
    <row r="2445" spans="5:5">
      <c r="E2445" s="5"/>
    </row>
    <row r="2446" spans="5:5">
      <c r="E2446" s="5"/>
    </row>
    <row r="2447" spans="5:5">
      <c r="E2447" s="5"/>
    </row>
    <row r="2448" spans="5:5">
      <c r="E2448" s="5"/>
    </row>
    <row r="2449" spans="5:5">
      <c r="E2449" s="5"/>
    </row>
    <row r="2450" spans="5:5">
      <c r="E2450" s="5"/>
    </row>
    <row r="2451" spans="5:5">
      <c r="E2451" s="5"/>
    </row>
    <row r="2452" spans="5:5">
      <c r="E2452" s="5"/>
    </row>
    <row r="2453" spans="5:5">
      <c r="E2453" s="5"/>
    </row>
    <row r="2454" spans="5:5">
      <c r="E2454" s="5"/>
    </row>
    <row r="2455" spans="5:5">
      <c r="E2455" s="5"/>
    </row>
    <row r="2456" spans="5:5">
      <c r="E2456" s="5"/>
    </row>
    <row r="2457" spans="5:5">
      <c r="E2457" s="5"/>
    </row>
    <row r="2458" spans="5:5">
      <c r="E2458" s="5"/>
    </row>
    <row r="2459" spans="5:5">
      <c r="E2459" s="5"/>
    </row>
    <row r="2460" spans="5:5">
      <c r="E2460" s="5"/>
    </row>
    <row r="2461" spans="5:5">
      <c r="E2461" s="5"/>
    </row>
    <row r="2462" spans="5:5">
      <c r="E2462" s="5"/>
    </row>
    <row r="2463" spans="5:5">
      <c r="E2463" s="5"/>
    </row>
    <row r="2464" spans="5:5">
      <c r="E2464" s="5"/>
    </row>
    <row r="2465" spans="5:5">
      <c r="E2465" s="5"/>
    </row>
    <row r="2466" spans="5:5">
      <c r="E2466" s="5"/>
    </row>
    <row r="2467" spans="5:5">
      <c r="E2467" s="5"/>
    </row>
    <row r="2468" spans="5:5">
      <c r="E2468" s="5"/>
    </row>
    <row r="2469" spans="5:5">
      <c r="E2469" s="5"/>
    </row>
    <row r="2470" spans="5:5">
      <c r="E2470" s="5"/>
    </row>
    <row r="2471" spans="5:5">
      <c r="E2471" s="5"/>
    </row>
    <row r="2472" spans="5:5">
      <c r="E2472" s="5"/>
    </row>
    <row r="2473" spans="5:5">
      <c r="E2473" s="5"/>
    </row>
    <row r="2474" spans="5:5">
      <c r="E2474" s="5"/>
    </row>
    <row r="2475" spans="5:5">
      <c r="E2475" s="5"/>
    </row>
    <row r="2476" spans="5:5">
      <c r="E2476" s="5"/>
    </row>
    <row r="2477" spans="5:5">
      <c r="E2477" s="5"/>
    </row>
    <row r="2478" spans="5:5">
      <c r="E2478" s="5"/>
    </row>
    <row r="2479" spans="5:5">
      <c r="E2479" s="5"/>
    </row>
    <row r="2480" spans="5:5">
      <c r="E2480" s="5"/>
    </row>
    <row r="2481" spans="5:5">
      <c r="E2481" s="5"/>
    </row>
    <row r="2482" spans="5:5">
      <c r="E2482" s="5"/>
    </row>
    <row r="2483" spans="5:5">
      <c r="E2483" s="5"/>
    </row>
    <row r="2484" spans="5:5">
      <c r="E2484" s="5"/>
    </row>
    <row r="2485" spans="5:5">
      <c r="E2485" s="5"/>
    </row>
    <row r="2486" spans="5:5">
      <c r="E2486" s="5"/>
    </row>
    <row r="2487" spans="5:5">
      <c r="E2487" s="5"/>
    </row>
    <row r="2488" spans="5:5">
      <c r="E2488" s="5"/>
    </row>
    <row r="2489" spans="5:5">
      <c r="E2489" s="5"/>
    </row>
    <row r="2490" spans="5:5">
      <c r="E2490" s="5"/>
    </row>
    <row r="2491" spans="5:5">
      <c r="E2491" s="5"/>
    </row>
    <row r="2492" spans="5:5">
      <c r="E2492" s="5"/>
    </row>
    <row r="2493" spans="5:5">
      <c r="E2493" s="5"/>
    </row>
    <row r="2494" spans="5:5">
      <c r="E2494" s="5"/>
    </row>
    <row r="2495" spans="5:5">
      <c r="E2495" s="5"/>
    </row>
    <row r="2496" spans="5:5">
      <c r="E2496" s="5"/>
    </row>
    <row r="2497" spans="5:5">
      <c r="E2497" s="5"/>
    </row>
    <row r="2498" spans="5:5">
      <c r="E2498" s="5"/>
    </row>
    <row r="2499" spans="5:5">
      <c r="E2499" s="5"/>
    </row>
    <row r="2500" spans="5:5">
      <c r="E2500" s="5"/>
    </row>
    <row r="2501" spans="5:5">
      <c r="E2501" s="5"/>
    </row>
    <row r="2502" spans="5:5">
      <c r="E2502" s="5"/>
    </row>
    <row r="2503" spans="5:5">
      <c r="E2503" s="5"/>
    </row>
    <row r="2504" spans="5:5">
      <c r="E2504" s="5"/>
    </row>
    <row r="2505" spans="5:5">
      <c r="E2505" s="5"/>
    </row>
    <row r="2506" spans="5:5">
      <c r="E2506" s="5"/>
    </row>
    <row r="2507" spans="5:5">
      <c r="E2507" s="5"/>
    </row>
    <row r="2508" spans="5:5">
      <c r="E2508" s="5"/>
    </row>
    <row r="2509" spans="5:5">
      <c r="E2509" s="5"/>
    </row>
    <row r="2510" spans="5:5">
      <c r="E2510" s="5"/>
    </row>
    <row r="2511" spans="5:5">
      <c r="E2511" s="5"/>
    </row>
    <row r="2512" spans="5:5">
      <c r="E2512" s="5"/>
    </row>
    <row r="2513" spans="5:5">
      <c r="E2513" s="5"/>
    </row>
    <row r="2514" spans="5:5">
      <c r="E2514" s="5"/>
    </row>
    <row r="2515" spans="5:5">
      <c r="E2515" s="5"/>
    </row>
    <row r="2516" spans="5:5">
      <c r="E2516" s="5"/>
    </row>
    <row r="2517" spans="5:5">
      <c r="E2517" s="5"/>
    </row>
    <row r="2518" spans="5:5">
      <c r="E2518" s="5"/>
    </row>
    <row r="2519" spans="5:5">
      <c r="E2519" s="5"/>
    </row>
    <row r="2520" spans="5:5">
      <c r="E2520" s="5"/>
    </row>
    <row r="2521" spans="5:5">
      <c r="E2521" s="5"/>
    </row>
    <row r="2522" spans="5:5">
      <c r="E2522" s="5"/>
    </row>
    <row r="2523" spans="5:5">
      <c r="E2523" s="5"/>
    </row>
    <row r="2524" spans="5:5">
      <c r="E2524" s="5"/>
    </row>
    <row r="2525" spans="5:5">
      <c r="E2525" s="5"/>
    </row>
    <row r="2526" spans="5:5">
      <c r="E2526" s="5"/>
    </row>
    <row r="2527" spans="5:5">
      <c r="E2527" s="5"/>
    </row>
    <row r="2528" spans="5:5">
      <c r="E2528" s="5"/>
    </row>
    <row r="2529" spans="5:5">
      <c r="E2529" s="5"/>
    </row>
    <row r="2530" spans="5:5">
      <c r="E2530" s="5"/>
    </row>
    <row r="2531" spans="5:5">
      <c r="E2531" s="5"/>
    </row>
    <row r="2532" spans="5:5">
      <c r="E2532" s="5"/>
    </row>
    <row r="2533" spans="5:5">
      <c r="E2533" s="5"/>
    </row>
    <row r="2534" spans="5:5">
      <c r="E2534" s="5"/>
    </row>
    <row r="2535" spans="5:5">
      <c r="E2535" s="5"/>
    </row>
    <row r="2536" spans="5:5">
      <c r="E2536" s="5"/>
    </row>
    <row r="2537" spans="5:5">
      <c r="E2537" s="5"/>
    </row>
    <row r="2538" spans="5:5">
      <c r="E2538" s="5"/>
    </row>
    <row r="2539" spans="5:5">
      <c r="E2539" s="5"/>
    </row>
    <row r="2540" spans="5:5">
      <c r="E2540" s="5"/>
    </row>
    <row r="2541" spans="5:5">
      <c r="E2541" s="5"/>
    </row>
    <row r="2542" spans="5:5">
      <c r="E2542" s="5"/>
    </row>
    <row r="2543" spans="5:5">
      <c r="E2543" s="5"/>
    </row>
    <row r="2544" spans="5:5">
      <c r="E2544" s="5"/>
    </row>
    <row r="2545" spans="5:5">
      <c r="E2545" s="5"/>
    </row>
    <row r="2546" spans="5:5">
      <c r="E2546" s="5"/>
    </row>
    <row r="2547" spans="5:5">
      <c r="E2547" s="5"/>
    </row>
    <row r="2548" spans="5:5">
      <c r="E2548" s="5"/>
    </row>
    <row r="2549" spans="5:5">
      <c r="E2549" s="5"/>
    </row>
    <row r="2550" spans="5:5">
      <c r="E2550" s="5"/>
    </row>
    <row r="2551" spans="5:5">
      <c r="E2551" s="5"/>
    </row>
    <row r="2552" spans="5:5">
      <c r="E2552" s="5"/>
    </row>
    <row r="2553" spans="5:5">
      <c r="E2553" s="5"/>
    </row>
    <row r="2554" spans="5:5">
      <c r="E2554" s="5"/>
    </row>
    <row r="2555" spans="5:5">
      <c r="E2555" s="5"/>
    </row>
    <row r="2556" spans="5:5">
      <c r="E2556" s="5"/>
    </row>
    <row r="2557" spans="5:5">
      <c r="E2557" s="5"/>
    </row>
    <row r="2558" spans="5:5">
      <c r="E2558" s="5"/>
    </row>
    <row r="2559" spans="5:5">
      <c r="E2559" s="5"/>
    </row>
    <row r="2560" spans="5:5">
      <c r="E2560" s="5"/>
    </row>
    <row r="2561" spans="5:5">
      <c r="E2561" s="5"/>
    </row>
    <row r="2562" spans="5:5">
      <c r="E2562" s="5"/>
    </row>
    <row r="2563" spans="5:5">
      <c r="E2563" s="5"/>
    </row>
    <row r="2564" spans="5:5">
      <c r="E2564" s="5"/>
    </row>
    <row r="2565" spans="5:5">
      <c r="E2565" s="5"/>
    </row>
    <row r="2566" spans="5:5">
      <c r="E2566" s="5"/>
    </row>
    <row r="2567" spans="5:5">
      <c r="E2567" s="5"/>
    </row>
    <row r="2568" spans="5:5">
      <c r="E2568" s="5"/>
    </row>
    <row r="2569" spans="5:5">
      <c r="E2569" s="5"/>
    </row>
    <row r="2570" spans="5:5">
      <c r="E2570" s="5"/>
    </row>
    <row r="2571" spans="5:5">
      <c r="E2571" s="5"/>
    </row>
    <row r="2572" spans="5:5">
      <c r="E2572" s="5"/>
    </row>
    <row r="2573" spans="5:5">
      <c r="E2573" s="5"/>
    </row>
    <row r="2574" spans="5:5">
      <c r="E2574" s="5"/>
    </row>
    <row r="2575" spans="5:5">
      <c r="E2575" s="5"/>
    </row>
    <row r="2576" spans="5:5">
      <c r="E2576" s="5"/>
    </row>
    <row r="2577" spans="5:5">
      <c r="E2577" s="5"/>
    </row>
    <row r="2578" spans="5:5">
      <c r="E2578" s="5"/>
    </row>
    <row r="2579" spans="5:5">
      <c r="E2579" s="5"/>
    </row>
    <row r="2580" spans="5:5">
      <c r="E2580" s="5"/>
    </row>
    <row r="2581" spans="5:5">
      <c r="E2581" s="5"/>
    </row>
    <row r="2582" spans="5:5">
      <c r="E2582" s="5"/>
    </row>
    <row r="2583" spans="5:5">
      <c r="E2583" s="5"/>
    </row>
    <row r="2584" spans="5:5">
      <c r="E2584" s="5"/>
    </row>
    <row r="2585" spans="5:5">
      <c r="E2585" s="5"/>
    </row>
    <row r="2586" spans="5:5">
      <c r="E2586" s="5"/>
    </row>
    <row r="2587" spans="5:5">
      <c r="E2587" s="5"/>
    </row>
    <row r="2588" spans="5:5">
      <c r="E2588" s="5"/>
    </row>
    <row r="2589" spans="5:5">
      <c r="E2589" s="5"/>
    </row>
    <row r="2590" spans="5:5">
      <c r="E2590" s="5"/>
    </row>
    <row r="2591" spans="5:5">
      <c r="E2591" s="5"/>
    </row>
    <row r="2592" spans="5:5">
      <c r="E2592" s="5"/>
    </row>
    <row r="2593" spans="5:5">
      <c r="E2593" s="5"/>
    </row>
    <row r="2594" spans="5:5">
      <c r="E2594" s="5"/>
    </row>
    <row r="2595" spans="5:5">
      <c r="E2595" s="5"/>
    </row>
    <row r="2596" spans="5:5">
      <c r="E2596" s="5"/>
    </row>
    <row r="2597" spans="5:5">
      <c r="E2597" s="5"/>
    </row>
    <row r="2598" spans="5:5">
      <c r="E2598" s="5"/>
    </row>
    <row r="2599" spans="5:5">
      <c r="E2599" s="5"/>
    </row>
    <row r="2600" spans="5:5">
      <c r="E2600" s="5"/>
    </row>
    <row r="2601" spans="5:5">
      <c r="E2601" s="5"/>
    </row>
    <row r="2602" spans="5:5">
      <c r="E2602" s="5"/>
    </row>
    <row r="2603" spans="5:5">
      <c r="E2603" s="5"/>
    </row>
    <row r="2604" spans="5:5">
      <c r="E2604" s="5"/>
    </row>
    <row r="2605" spans="5:5">
      <c r="E2605" s="5"/>
    </row>
    <row r="2606" spans="5:5">
      <c r="E2606" s="5"/>
    </row>
    <row r="2607" spans="5:5">
      <c r="E2607" s="5"/>
    </row>
    <row r="2608" spans="5:5">
      <c r="E2608" s="5"/>
    </row>
    <row r="2609" spans="5:5">
      <c r="E2609" s="5"/>
    </row>
    <row r="2610" spans="5:5">
      <c r="E2610" s="5"/>
    </row>
    <row r="2611" spans="5:5">
      <c r="E2611" s="5"/>
    </row>
    <row r="2612" spans="5:5">
      <c r="E2612" s="5"/>
    </row>
    <row r="2613" spans="5:5">
      <c r="E2613" s="5"/>
    </row>
    <row r="2614" spans="5:5">
      <c r="E2614" s="5"/>
    </row>
    <row r="2615" spans="5:5">
      <c r="E2615" s="5"/>
    </row>
    <row r="2616" spans="5:5">
      <c r="E2616" s="5"/>
    </row>
    <row r="2617" spans="5:5">
      <c r="E2617" s="5"/>
    </row>
    <row r="2618" spans="5:5">
      <c r="E2618" s="5"/>
    </row>
    <row r="2619" spans="5:5">
      <c r="E2619" s="5"/>
    </row>
    <row r="2620" spans="5:5">
      <c r="E2620" s="5"/>
    </row>
    <row r="2621" spans="5:5">
      <c r="E2621" s="5"/>
    </row>
    <row r="2622" spans="5:5">
      <c r="E2622" s="5"/>
    </row>
    <row r="2623" spans="5:5">
      <c r="E2623" s="5"/>
    </row>
    <row r="2624" spans="5:5">
      <c r="E2624" s="5"/>
    </row>
    <row r="2625" spans="5:5">
      <c r="E2625" s="5"/>
    </row>
    <row r="2626" spans="5:5">
      <c r="E2626" s="5"/>
    </row>
    <row r="2627" spans="5:5">
      <c r="E2627" s="5"/>
    </row>
    <row r="2628" spans="5:5">
      <c r="E2628" s="5"/>
    </row>
    <row r="2629" spans="5:5">
      <c r="E2629" s="5"/>
    </row>
    <row r="2630" spans="5:5">
      <c r="E2630" s="5"/>
    </row>
    <row r="2631" spans="5:5">
      <c r="E2631" s="5"/>
    </row>
    <row r="2632" spans="5:5">
      <c r="E2632" s="5"/>
    </row>
    <row r="2633" spans="5:5">
      <c r="E2633" s="5"/>
    </row>
    <row r="2634" spans="5:5">
      <c r="E2634" s="5"/>
    </row>
    <row r="2635" spans="5:5">
      <c r="E2635" s="5"/>
    </row>
    <row r="2636" spans="5:5">
      <c r="E2636" s="5"/>
    </row>
    <row r="2637" spans="5:5">
      <c r="E2637" s="5"/>
    </row>
    <row r="2638" spans="5:5">
      <c r="E2638" s="5"/>
    </row>
    <row r="2639" spans="5:5">
      <c r="E2639" s="5"/>
    </row>
    <row r="2640" spans="5:5">
      <c r="E2640" s="5"/>
    </row>
    <row r="2641" spans="5:5">
      <c r="E2641" s="5"/>
    </row>
    <row r="2642" spans="5:5">
      <c r="E2642" s="5"/>
    </row>
    <row r="2643" spans="5:5">
      <c r="E2643" s="5"/>
    </row>
    <row r="2644" spans="5:5">
      <c r="E2644" s="5"/>
    </row>
    <row r="2645" spans="5:5">
      <c r="E2645" s="5"/>
    </row>
    <row r="2646" spans="5:5">
      <c r="E2646" s="5"/>
    </row>
    <row r="2647" spans="5:5">
      <c r="E2647" s="5"/>
    </row>
    <row r="2648" spans="5:5">
      <c r="E2648" s="5"/>
    </row>
    <row r="2649" spans="5:5">
      <c r="E2649" s="5"/>
    </row>
    <row r="2650" spans="5:5">
      <c r="E2650" s="5"/>
    </row>
    <row r="2651" spans="5:5">
      <c r="E2651" s="5"/>
    </row>
    <row r="2652" spans="5:5">
      <c r="E2652" s="5"/>
    </row>
    <row r="2653" spans="5:5">
      <c r="E2653" s="5"/>
    </row>
    <row r="2654" spans="5:5">
      <c r="E2654" s="5"/>
    </row>
    <row r="2655" spans="5:5">
      <c r="E2655" s="5"/>
    </row>
    <row r="2656" spans="5:5">
      <c r="E2656" s="5"/>
    </row>
    <row r="2657" spans="5:5">
      <c r="E2657" s="5"/>
    </row>
    <row r="2658" spans="5:5">
      <c r="E2658" s="5"/>
    </row>
    <row r="2659" spans="5:5">
      <c r="E2659" s="5"/>
    </row>
    <row r="2660" spans="5:5">
      <c r="E2660" s="5"/>
    </row>
    <row r="2661" spans="5:5">
      <c r="E2661" s="5"/>
    </row>
    <row r="2662" spans="5:5">
      <c r="E2662" s="5"/>
    </row>
    <row r="2663" spans="5:5">
      <c r="E2663" s="5"/>
    </row>
    <row r="2664" spans="5:5">
      <c r="E2664" s="5"/>
    </row>
    <row r="2665" spans="5:5">
      <c r="E2665" s="5"/>
    </row>
    <row r="2666" spans="5:5">
      <c r="E2666" s="5"/>
    </row>
    <row r="2667" spans="5:5">
      <c r="E2667" s="5"/>
    </row>
    <row r="2668" spans="5:5">
      <c r="E2668" s="5"/>
    </row>
    <row r="2669" spans="5:5">
      <c r="E2669" s="5"/>
    </row>
    <row r="2670" spans="5:5">
      <c r="E2670" s="5"/>
    </row>
    <row r="2671" spans="5:5">
      <c r="E2671" s="5"/>
    </row>
    <row r="2672" spans="5:5">
      <c r="E2672" s="5"/>
    </row>
    <row r="2673" spans="5:5">
      <c r="E2673" s="5"/>
    </row>
    <row r="2674" spans="5:5">
      <c r="E2674" s="5"/>
    </row>
    <row r="2675" spans="5:5">
      <c r="E2675" s="5"/>
    </row>
    <row r="2676" spans="5:5">
      <c r="E2676" s="5"/>
    </row>
    <row r="2677" spans="5:5">
      <c r="E2677" s="5"/>
    </row>
    <row r="2678" spans="5:5">
      <c r="E2678" s="5"/>
    </row>
    <row r="2679" spans="5:5">
      <c r="E2679" s="5"/>
    </row>
    <row r="2680" spans="5:5">
      <c r="E2680" s="5"/>
    </row>
    <row r="2681" spans="5:5">
      <c r="E2681" s="5"/>
    </row>
    <row r="2682" spans="5:5">
      <c r="E2682" s="5"/>
    </row>
    <row r="2683" spans="5:5">
      <c r="E2683" s="5"/>
    </row>
    <row r="2684" spans="5:5">
      <c r="E2684" s="5"/>
    </row>
    <row r="2685" spans="5:5">
      <c r="E2685" s="5"/>
    </row>
    <row r="2686" spans="5:5">
      <c r="E2686" s="5"/>
    </row>
    <row r="2687" spans="5:5">
      <c r="E2687" s="5"/>
    </row>
    <row r="2688" spans="5:5">
      <c r="E2688" s="5"/>
    </row>
    <row r="2689" spans="5:5">
      <c r="E2689" s="5"/>
    </row>
    <row r="2690" spans="5:5">
      <c r="E2690" s="5"/>
    </row>
    <row r="2691" spans="5:5">
      <c r="E2691" s="5"/>
    </row>
    <row r="2692" spans="5:5">
      <c r="E2692" s="5"/>
    </row>
    <row r="2693" spans="5:5">
      <c r="E2693" s="5"/>
    </row>
    <row r="2694" spans="5:5">
      <c r="E2694" s="5"/>
    </row>
    <row r="2695" spans="5:5">
      <c r="E2695" s="5"/>
    </row>
    <row r="2696" spans="5:5">
      <c r="E2696" s="5"/>
    </row>
    <row r="2697" spans="5:5">
      <c r="E2697" s="5"/>
    </row>
    <row r="2698" spans="5:5">
      <c r="E2698" s="5"/>
    </row>
    <row r="2699" spans="5:5">
      <c r="E2699" s="5"/>
    </row>
    <row r="2700" spans="5:5">
      <c r="E2700" s="5"/>
    </row>
    <row r="2701" spans="5:5">
      <c r="E2701" s="5"/>
    </row>
    <row r="2702" spans="5:5">
      <c r="E2702" s="5"/>
    </row>
    <row r="2703" spans="5:5">
      <c r="E2703" s="5"/>
    </row>
    <row r="2704" spans="5:5">
      <c r="E2704" s="5"/>
    </row>
    <row r="2705" spans="5:5">
      <c r="E2705" s="5"/>
    </row>
    <row r="2706" spans="5:5">
      <c r="E2706" s="5"/>
    </row>
    <row r="2707" spans="5:5">
      <c r="E2707" s="5"/>
    </row>
    <row r="2708" spans="5:5">
      <c r="E2708" s="5"/>
    </row>
    <row r="2709" spans="5:5">
      <c r="E2709" s="5"/>
    </row>
    <row r="2710" spans="5:5">
      <c r="E2710" s="5"/>
    </row>
    <row r="2711" spans="5:5">
      <c r="E2711" s="5"/>
    </row>
    <row r="2712" spans="5:5">
      <c r="E2712" s="5"/>
    </row>
    <row r="2713" spans="5:5">
      <c r="E2713" s="5"/>
    </row>
    <row r="2714" spans="5:5">
      <c r="E2714" s="5"/>
    </row>
    <row r="2715" spans="5:5">
      <c r="E2715" s="5"/>
    </row>
    <row r="2716" spans="5:5">
      <c r="E2716" s="5"/>
    </row>
    <row r="2717" spans="5:5">
      <c r="E2717" s="5"/>
    </row>
    <row r="2718" spans="5:5">
      <c r="E2718" s="5"/>
    </row>
    <row r="2719" spans="5:5">
      <c r="E2719" s="5"/>
    </row>
    <row r="2720" spans="5:5">
      <c r="E2720" s="5"/>
    </row>
    <row r="2721" spans="5:5">
      <c r="E2721" s="5"/>
    </row>
    <row r="2722" spans="5:5">
      <c r="E2722" s="5"/>
    </row>
    <row r="2723" spans="5:5">
      <c r="E2723" s="5"/>
    </row>
    <row r="2724" spans="5:5">
      <c r="E2724" s="5"/>
    </row>
    <row r="2725" spans="5:5">
      <c r="E2725" s="5"/>
    </row>
    <row r="2726" spans="5:5">
      <c r="E2726" s="5"/>
    </row>
    <row r="2727" spans="5:5">
      <c r="E2727" s="5"/>
    </row>
    <row r="2728" spans="5:5">
      <c r="E2728" s="5"/>
    </row>
    <row r="2729" spans="5:5">
      <c r="E2729" s="5"/>
    </row>
    <row r="2730" spans="5:5">
      <c r="E2730" s="5"/>
    </row>
    <row r="2731" spans="5:5">
      <c r="E2731" s="5"/>
    </row>
    <row r="2732" spans="5:5">
      <c r="E2732" s="5"/>
    </row>
    <row r="2733" spans="5:5">
      <c r="E2733" s="5"/>
    </row>
    <row r="2734" spans="5:5">
      <c r="E2734" s="5"/>
    </row>
    <row r="2735" spans="5:5">
      <c r="E2735" s="5"/>
    </row>
    <row r="2736" spans="5:5">
      <c r="E2736" s="5"/>
    </row>
    <row r="2737" spans="5:5">
      <c r="E2737" s="5"/>
    </row>
    <row r="2738" spans="5:5">
      <c r="E2738" s="5"/>
    </row>
    <row r="2739" spans="5:5">
      <c r="E2739" s="5"/>
    </row>
    <row r="2740" spans="5:5">
      <c r="E2740" s="5"/>
    </row>
    <row r="2741" spans="5:5">
      <c r="E2741" s="5"/>
    </row>
    <row r="2742" spans="5:5">
      <c r="E2742" s="5"/>
    </row>
    <row r="2743" spans="5:5">
      <c r="E2743" s="5"/>
    </row>
    <row r="2744" spans="5:5">
      <c r="E2744" s="5"/>
    </row>
    <row r="2745" spans="5:5">
      <c r="E2745" s="5"/>
    </row>
    <row r="2746" spans="5:5">
      <c r="E2746" s="5"/>
    </row>
    <row r="2747" spans="5:5">
      <c r="E2747" s="5"/>
    </row>
    <row r="2748" spans="5:5">
      <c r="E2748" s="5"/>
    </row>
    <row r="2749" spans="5:5">
      <c r="E2749" s="5"/>
    </row>
    <row r="2750" spans="5:5">
      <c r="E2750" s="5"/>
    </row>
    <row r="2751" spans="5:5">
      <c r="E2751" s="5"/>
    </row>
    <row r="2752" spans="5:5">
      <c r="E2752" s="5"/>
    </row>
    <row r="2753" spans="5:5">
      <c r="E2753" s="5"/>
    </row>
    <row r="2754" spans="5:5">
      <c r="E2754" s="5"/>
    </row>
    <row r="2755" spans="5:5">
      <c r="E2755" s="5"/>
    </row>
    <row r="2756" spans="5:5">
      <c r="E2756" s="5"/>
    </row>
    <row r="2757" spans="5:5">
      <c r="E2757" s="5"/>
    </row>
    <row r="2758" spans="5:5">
      <c r="E2758" s="5"/>
    </row>
    <row r="2759" spans="5:5">
      <c r="E2759" s="5"/>
    </row>
    <row r="2760" spans="5:5">
      <c r="E2760" s="5"/>
    </row>
    <row r="2761" spans="5:5">
      <c r="E2761" s="5"/>
    </row>
    <row r="2762" spans="5:5">
      <c r="E2762" s="5"/>
    </row>
    <row r="2763" spans="5:5">
      <c r="E2763" s="5"/>
    </row>
    <row r="2764" spans="5:5">
      <c r="E2764" s="5"/>
    </row>
    <row r="2765" spans="5:5">
      <c r="E2765" s="5"/>
    </row>
    <row r="2766" spans="5:5">
      <c r="E2766" s="5"/>
    </row>
    <row r="2767" spans="5:5">
      <c r="E2767" s="5"/>
    </row>
    <row r="2768" spans="5:5">
      <c r="E2768" s="5"/>
    </row>
    <row r="2769" spans="5:5">
      <c r="E2769" s="5"/>
    </row>
    <row r="2770" spans="5:5">
      <c r="E2770" s="5"/>
    </row>
    <row r="2771" spans="5:5">
      <c r="E2771" s="5"/>
    </row>
    <row r="2772" spans="5:5">
      <c r="E2772" s="5"/>
    </row>
    <row r="2773" spans="5:5">
      <c r="E2773" s="5"/>
    </row>
    <row r="2774" spans="5:5">
      <c r="E2774" s="5"/>
    </row>
    <row r="2775" spans="5:5">
      <c r="E2775" s="5"/>
    </row>
    <row r="2776" spans="5:5">
      <c r="E2776" s="5"/>
    </row>
    <row r="2777" spans="5:5">
      <c r="E2777" s="5"/>
    </row>
    <row r="2778" spans="5:5">
      <c r="E2778" s="5"/>
    </row>
    <row r="2779" spans="5:5">
      <c r="E2779" s="5"/>
    </row>
    <row r="2780" spans="5:5">
      <c r="E2780" s="5"/>
    </row>
    <row r="2781" spans="5:5">
      <c r="E2781" s="5"/>
    </row>
    <row r="2782" spans="5:5">
      <c r="E2782" s="5"/>
    </row>
    <row r="2783" spans="5:5">
      <c r="E2783" s="5"/>
    </row>
    <row r="2784" spans="5:5">
      <c r="E2784" s="5"/>
    </row>
    <row r="2785" spans="5:5">
      <c r="E2785" s="5"/>
    </row>
    <row r="2786" spans="5:5">
      <c r="E2786" s="5"/>
    </row>
    <row r="2787" spans="5:5">
      <c r="E2787" s="5"/>
    </row>
    <row r="2788" spans="5:5">
      <c r="E2788" s="5"/>
    </row>
    <row r="2789" spans="5:5">
      <c r="E2789" s="5"/>
    </row>
    <row r="2790" spans="5:5">
      <c r="E2790" s="5"/>
    </row>
    <row r="2791" spans="5:5">
      <c r="E2791" s="5"/>
    </row>
    <row r="2792" spans="5:5">
      <c r="E2792" s="5"/>
    </row>
    <row r="2793" spans="5:5">
      <c r="E2793" s="5"/>
    </row>
    <row r="2794" spans="5:5">
      <c r="E2794" s="5"/>
    </row>
    <row r="2795" spans="5:5">
      <c r="E2795" s="5"/>
    </row>
    <row r="2796" spans="5:5">
      <c r="E2796" s="5"/>
    </row>
    <row r="2797" spans="5:5">
      <c r="E2797" s="5"/>
    </row>
    <row r="2798" spans="5:5">
      <c r="E2798" s="5"/>
    </row>
    <row r="2799" spans="5:5">
      <c r="E2799" s="5"/>
    </row>
    <row r="2800" spans="5:5">
      <c r="E2800" s="5"/>
    </row>
    <row r="2801" spans="5:5">
      <c r="E2801" s="5"/>
    </row>
    <row r="2802" spans="5:5">
      <c r="E2802" s="5"/>
    </row>
    <row r="2803" spans="5:5">
      <c r="E2803" s="5"/>
    </row>
    <row r="2804" spans="5:5">
      <c r="E2804" s="5"/>
    </row>
    <row r="2805" spans="5:5">
      <c r="E2805" s="5"/>
    </row>
    <row r="2806" spans="5:5">
      <c r="E2806" s="5"/>
    </row>
    <row r="2807" spans="5:5">
      <c r="E2807" s="5"/>
    </row>
    <row r="2808" spans="5:5">
      <c r="E2808" s="5"/>
    </row>
    <row r="2809" spans="5:5">
      <c r="E2809" s="5"/>
    </row>
    <row r="2810" spans="5:5">
      <c r="E2810" s="5"/>
    </row>
    <row r="2811" spans="5:5">
      <c r="E2811" s="5"/>
    </row>
    <row r="2812" spans="5:5">
      <c r="E2812" s="5"/>
    </row>
    <row r="2813" spans="5:5">
      <c r="E2813" s="5"/>
    </row>
    <row r="2814" spans="5:5">
      <c r="E2814" s="5"/>
    </row>
    <row r="2815" spans="5:5">
      <c r="E2815" s="5"/>
    </row>
    <row r="2816" spans="5:5">
      <c r="E2816" s="5"/>
    </row>
    <row r="2817" spans="5:5">
      <c r="E2817" s="5"/>
    </row>
    <row r="2818" spans="5:5">
      <c r="E2818" s="5"/>
    </row>
    <row r="2819" spans="5:5">
      <c r="E2819" s="5"/>
    </row>
    <row r="2820" spans="5:5">
      <c r="E2820" s="5"/>
    </row>
    <row r="2821" spans="5:5">
      <c r="E2821" s="5"/>
    </row>
    <row r="2822" spans="5:5">
      <c r="E2822" s="5"/>
    </row>
    <row r="2823" spans="5:5">
      <c r="E2823" s="5"/>
    </row>
    <row r="2824" spans="5:5">
      <c r="E2824" s="5"/>
    </row>
    <row r="2825" spans="5:5">
      <c r="E2825" s="5"/>
    </row>
    <row r="2826" spans="5:5">
      <c r="E2826" s="5"/>
    </row>
    <row r="2827" spans="5:5">
      <c r="E2827" s="5"/>
    </row>
    <row r="2828" spans="5:5">
      <c r="E2828" s="5"/>
    </row>
    <row r="2829" spans="5:5">
      <c r="E2829" s="5"/>
    </row>
    <row r="2830" spans="5:5">
      <c r="E2830" s="5"/>
    </row>
    <row r="2831" spans="5:5">
      <c r="E2831" s="5"/>
    </row>
    <row r="2832" spans="5:5">
      <c r="E2832" s="5"/>
    </row>
    <row r="2833" spans="5:5">
      <c r="E2833" s="5"/>
    </row>
    <row r="2834" spans="5:5">
      <c r="E2834" s="5"/>
    </row>
    <row r="2835" spans="5:5">
      <c r="E2835" s="5"/>
    </row>
    <row r="2836" spans="5:5">
      <c r="E2836" s="5"/>
    </row>
    <row r="2837" spans="5:5">
      <c r="E2837" s="5"/>
    </row>
    <row r="2838" spans="5:5">
      <c r="E2838" s="5"/>
    </row>
    <row r="2839" spans="5:5">
      <c r="E2839" s="5"/>
    </row>
    <row r="2840" spans="5:5">
      <c r="E2840" s="5"/>
    </row>
    <row r="2841" spans="5:5">
      <c r="E2841" s="5"/>
    </row>
    <row r="2842" spans="5:5">
      <c r="E2842" s="5"/>
    </row>
    <row r="2843" spans="5:5">
      <c r="E2843" s="5"/>
    </row>
    <row r="2844" spans="5:5">
      <c r="E2844" s="5"/>
    </row>
    <row r="2845" spans="5:5">
      <c r="E2845" s="5"/>
    </row>
    <row r="2846" spans="5:5">
      <c r="E2846" s="5"/>
    </row>
    <row r="2847" spans="5:5">
      <c r="E2847" s="5"/>
    </row>
    <row r="2848" spans="5:5">
      <c r="E2848" s="5"/>
    </row>
    <row r="2849" spans="5:5">
      <c r="E2849" s="5"/>
    </row>
    <row r="2850" spans="5:5">
      <c r="E2850" s="5"/>
    </row>
    <row r="2851" spans="5:5">
      <c r="E2851" s="5"/>
    </row>
    <row r="2852" spans="5:5">
      <c r="E2852" s="5"/>
    </row>
    <row r="2853" spans="5:5">
      <c r="E2853" s="5"/>
    </row>
    <row r="2854" spans="5:5">
      <c r="E2854" s="5"/>
    </row>
    <row r="2855" spans="5:5">
      <c r="E2855" s="5"/>
    </row>
    <row r="2856" spans="5:5">
      <c r="E2856" s="5"/>
    </row>
    <row r="2857" spans="5:5">
      <c r="E2857" s="5"/>
    </row>
    <row r="2858" spans="5:5">
      <c r="E2858" s="5"/>
    </row>
    <row r="2859" spans="5:5">
      <c r="E2859" s="5"/>
    </row>
    <row r="2860" spans="5:5">
      <c r="E2860" s="5"/>
    </row>
    <row r="2861" spans="5:5">
      <c r="E2861" s="5"/>
    </row>
    <row r="2862" spans="5:5">
      <c r="E2862" s="5"/>
    </row>
    <row r="2863" spans="5:5">
      <c r="E2863" s="5"/>
    </row>
    <row r="2864" spans="5:5">
      <c r="E2864" s="5"/>
    </row>
    <row r="2865" spans="5:5">
      <c r="E2865" s="5"/>
    </row>
    <row r="2866" spans="5:5">
      <c r="E2866" s="5"/>
    </row>
    <row r="2867" spans="5:5">
      <c r="E2867" s="5"/>
    </row>
    <row r="2868" spans="5:5">
      <c r="E2868" s="5"/>
    </row>
    <row r="2869" spans="5:5">
      <c r="E2869" s="5"/>
    </row>
    <row r="2870" spans="5:5">
      <c r="E2870" s="5"/>
    </row>
    <row r="2871" spans="5:5">
      <c r="E2871" s="5"/>
    </row>
    <row r="2872" spans="5:5">
      <c r="E2872" s="5"/>
    </row>
    <row r="2873" spans="5:5">
      <c r="E2873" s="5"/>
    </row>
    <row r="2874" spans="5:5">
      <c r="E2874" s="5"/>
    </row>
    <row r="2875" spans="5:5">
      <c r="E2875" s="5"/>
    </row>
    <row r="2876" spans="5:5">
      <c r="E2876" s="5"/>
    </row>
    <row r="2877" spans="5:5">
      <c r="E2877" s="5"/>
    </row>
    <row r="2878" spans="5:5">
      <c r="E2878" s="5"/>
    </row>
    <row r="2879" spans="5:5">
      <c r="E2879" s="5"/>
    </row>
    <row r="2880" spans="5:5">
      <c r="E2880" s="5"/>
    </row>
    <row r="2881" spans="5:5">
      <c r="E2881" s="5"/>
    </row>
    <row r="2882" spans="5:5">
      <c r="E2882" s="5"/>
    </row>
    <row r="2883" spans="5:5">
      <c r="E2883" s="5"/>
    </row>
    <row r="2884" spans="5:5">
      <c r="E2884" s="5"/>
    </row>
    <row r="2885" spans="5:5">
      <c r="E2885" s="5"/>
    </row>
    <row r="2886" spans="5:5">
      <c r="E2886" s="5"/>
    </row>
    <row r="2887" spans="5:5">
      <c r="E2887" s="5"/>
    </row>
    <row r="2888" spans="5:5">
      <c r="E2888" s="5"/>
    </row>
    <row r="2889" spans="5:5">
      <c r="E2889" s="5"/>
    </row>
    <row r="2890" spans="5:5">
      <c r="E2890" s="5"/>
    </row>
    <row r="2891" spans="5:5">
      <c r="E2891" s="5"/>
    </row>
    <row r="2892" spans="5:5">
      <c r="E2892" s="5"/>
    </row>
    <row r="2893" spans="5:5">
      <c r="E2893" s="5"/>
    </row>
    <row r="2894" spans="5:5">
      <c r="E2894" s="5"/>
    </row>
    <row r="2895" spans="5:5">
      <c r="E2895" s="5"/>
    </row>
    <row r="2896" spans="5:5">
      <c r="E2896" s="5"/>
    </row>
    <row r="2897" spans="5:5">
      <c r="E2897" s="5"/>
    </row>
    <row r="2898" spans="5:5">
      <c r="E2898" s="5"/>
    </row>
    <row r="2899" spans="5:5">
      <c r="E2899" s="5"/>
    </row>
    <row r="2900" spans="5:5">
      <c r="E2900" s="5"/>
    </row>
    <row r="2901" spans="5:5">
      <c r="E2901" s="5"/>
    </row>
    <row r="2902" spans="5:5">
      <c r="E2902" s="5"/>
    </row>
    <row r="2903" spans="5:5">
      <c r="E2903" s="5"/>
    </row>
    <row r="2904" spans="5:5">
      <c r="E2904" s="5"/>
    </row>
    <row r="2905" spans="5:5">
      <c r="E2905" s="5"/>
    </row>
    <row r="2906" spans="5:5">
      <c r="E2906" s="5"/>
    </row>
    <row r="2907" spans="5:5">
      <c r="E2907" s="5"/>
    </row>
    <row r="2908" spans="5:5">
      <c r="E2908" s="5"/>
    </row>
    <row r="2909" spans="5:5">
      <c r="E2909" s="5"/>
    </row>
    <row r="2910" spans="5:5">
      <c r="E2910" s="5"/>
    </row>
    <row r="2911" spans="5:5">
      <c r="E2911" s="5"/>
    </row>
    <row r="2912" spans="5:5">
      <c r="E2912" s="5"/>
    </row>
    <row r="2913" spans="5:5">
      <c r="E2913" s="5"/>
    </row>
    <row r="2914" spans="5:5">
      <c r="E2914" s="5"/>
    </row>
    <row r="2915" spans="5:5">
      <c r="E2915" s="5"/>
    </row>
    <row r="2916" spans="5:5">
      <c r="E2916" s="5"/>
    </row>
    <row r="2917" spans="5:5">
      <c r="E2917" s="5"/>
    </row>
    <row r="2918" spans="5:5">
      <c r="E2918" s="5"/>
    </row>
    <row r="2919" spans="5:5">
      <c r="E2919" s="5"/>
    </row>
    <row r="2920" spans="5:5">
      <c r="E2920" s="5"/>
    </row>
    <row r="2921" spans="5:5">
      <c r="E2921" s="5"/>
    </row>
    <row r="2922" spans="5:5">
      <c r="E2922" s="5"/>
    </row>
    <row r="2923" spans="5:5">
      <c r="E2923" s="5"/>
    </row>
    <row r="2924" spans="5:5">
      <c r="E2924" s="5"/>
    </row>
    <row r="2925" spans="5:5">
      <c r="E2925" s="5"/>
    </row>
    <row r="2926" spans="5:5">
      <c r="E2926" s="5"/>
    </row>
    <row r="2927" spans="5:5">
      <c r="E2927" s="5"/>
    </row>
    <row r="2928" spans="5:5">
      <c r="E2928" s="5"/>
    </row>
    <row r="2929" spans="5:5">
      <c r="E2929" s="5"/>
    </row>
    <row r="2930" spans="5:5">
      <c r="E2930" s="5"/>
    </row>
    <row r="2931" spans="5:5">
      <c r="E2931" s="5"/>
    </row>
    <row r="2932" spans="5:5">
      <c r="E2932" s="5"/>
    </row>
    <row r="2933" spans="5:5">
      <c r="E2933" s="5"/>
    </row>
    <row r="2934" spans="5:5">
      <c r="E2934" s="5"/>
    </row>
    <row r="2935" spans="5:5">
      <c r="E2935" s="5"/>
    </row>
    <row r="2936" spans="5:5">
      <c r="E2936" s="5"/>
    </row>
    <row r="2937" spans="5:5">
      <c r="E2937" s="5"/>
    </row>
    <row r="2938" spans="5:5">
      <c r="E2938" s="5"/>
    </row>
    <row r="2939" spans="5:5">
      <c r="E2939" s="5"/>
    </row>
    <row r="2940" spans="5:5">
      <c r="E2940" s="5"/>
    </row>
    <row r="2941" spans="5:5">
      <c r="E2941" s="5"/>
    </row>
    <row r="2942" spans="5:5">
      <c r="E2942" s="5"/>
    </row>
    <row r="2943" spans="5:5">
      <c r="E2943" s="5"/>
    </row>
    <row r="2944" spans="5:5">
      <c r="E2944" s="5"/>
    </row>
    <row r="2945" spans="5:5">
      <c r="E2945" s="5"/>
    </row>
    <row r="2946" spans="5:5">
      <c r="E2946" s="5"/>
    </row>
    <row r="2947" spans="5:5">
      <c r="E2947" s="5"/>
    </row>
    <row r="2948" spans="5:5">
      <c r="E2948" s="5"/>
    </row>
    <row r="2949" spans="5:5">
      <c r="E2949" s="5"/>
    </row>
    <row r="2950" spans="5:5">
      <c r="E2950" s="5"/>
    </row>
    <row r="2951" spans="5:5">
      <c r="E2951" s="5"/>
    </row>
    <row r="2952" spans="5:5">
      <c r="E2952" s="5"/>
    </row>
    <row r="2953" spans="5:5">
      <c r="E2953" s="5"/>
    </row>
    <row r="2954" spans="5:5">
      <c r="E2954" s="5"/>
    </row>
    <row r="2955" spans="5:5">
      <c r="E2955" s="5"/>
    </row>
    <row r="2956" spans="5:5">
      <c r="E2956" s="5"/>
    </row>
    <row r="2957" spans="5:5">
      <c r="E2957" s="5"/>
    </row>
    <row r="2958" spans="5:5">
      <c r="E2958" s="5"/>
    </row>
    <row r="2959" spans="5:5">
      <c r="E2959" s="5"/>
    </row>
    <row r="2960" spans="5:5">
      <c r="E2960" s="5"/>
    </row>
    <row r="2961" spans="5:5">
      <c r="E2961" s="5"/>
    </row>
    <row r="2962" spans="5:5">
      <c r="E2962" s="5"/>
    </row>
    <row r="2963" spans="5:5">
      <c r="E2963" s="5"/>
    </row>
    <row r="2964" spans="5:5">
      <c r="E2964" s="5"/>
    </row>
    <row r="2965" spans="5:5">
      <c r="E2965" s="5"/>
    </row>
    <row r="2966" spans="5:5">
      <c r="E2966" s="5"/>
    </row>
    <row r="2967" spans="5:5">
      <c r="E2967" s="5"/>
    </row>
    <row r="2968" spans="5:5">
      <c r="E2968" s="5"/>
    </row>
    <row r="2969" spans="5:5">
      <c r="E2969" s="5"/>
    </row>
    <row r="2970" spans="5:5">
      <c r="E2970" s="5"/>
    </row>
    <row r="2971" spans="5:5">
      <c r="E2971" s="5"/>
    </row>
    <row r="2972" spans="5:5">
      <c r="E2972" s="5"/>
    </row>
    <row r="2973" spans="5:5">
      <c r="E2973" s="5"/>
    </row>
    <row r="2974" spans="5:5">
      <c r="E2974" s="5"/>
    </row>
    <row r="2975" spans="5:5">
      <c r="E2975" s="5"/>
    </row>
    <row r="2976" spans="5:5">
      <c r="E2976" s="5"/>
    </row>
    <row r="2977" spans="5:5">
      <c r="E2977" s="5"/>
    </row>
    <row r="2978" spans="5:5">
      <c r="E2978" s="5"/>
    </row>
    <row r="2979" spans="5:5">
      <c r="E2979" s="5"/>
    </row>
    <row r="2980" spans="5:5">
      <c r="E2980" s="5"/>
    </row>
    <row r="2981" spans="5:5">
      <c r="E2981" s="5"/>
    </row>
    <row r="2982" spans="5:5">
      <c r="E2982" s="5"/>
    </row>
    <row r="2983" spans="5:5">
      <c r="E2983" s="5"/>
    </row>
    <row r="2984" spans="5:5">
      <c r="E2984" s="5"/>
    </row>
    <row r="2985" spans="5:5">
      <c r="E2985" s="5"/>
    </row>
    <row r="2986" spans="5:5">
      <c r="E2986" s="5"/>
    </row>
    <row r="2987" spans="5:5">
      <c r="E2987" s="5"/>
    </row>
    <row r="2988" spans="5:5">
      <c r="E2988" s="5"/>
    </row>
    <row r="2989" spans="5:5">
      <c r="E2989" s="5"/>
    </row>
    <row r="2990" spans="5:5">
      <c r="E2990" s="5"/>
    </row>
    <row r="2991" spans="5:5">
      <c r="E2991" s="5"/>
    </row>
    <row r="2992" spans="5:5">
      <c r="E2992" s="5"/>
    </row>
    <row r="2993" spans="5:5">
      <c r="E2993" s="5"/>
    </row>
    <row r="2994" spans="5:5">
      <c r="E2994" s="5"/>
    </row>
    <row r="2995" spans="5:5">
      <c r="E2995" s="5"/>
    </row>
    <row r="2996" spans="5:5">
      <c r="E2996" s="5"/>
    </row>
    <row r="2997" spans="5:5">
      <c r="E2997" s="5"/>
    </row>
    <row r="2998" spans="5:5">
      <c r="E2998" s="5"/>
    </row>
    <row r="2999" spans="5:5">
      <c r="E2999" s="5"/>
    </row>
    <row r="3000" spans="5:5">
      <c r="E3000" s="5"/>
    </row>
    <row r="3001" spans="5:5">
      <c r="E3001" s="5"/>
    </row>
    <row r="3002" spans="5:5">
      <c r="E3002" s="5"/>
    </row>
    <row r="3003" spans="5:5">
      <c r="E3003" s="5"/>
    </row>
    <row r="3004" spans="5:5">
      <c r="E3004" s="5"/>
    </row>
    <row r="3005" spans="5:5">
      <c r="E3005" s="5"/>
    </row>
    <row r="3006" spans="5:5">
      <c r="E3006" s="5"/>
    </row>
    <row r="3007" spans="5:5">
      <c r="E3007" s="5"/>
    </row>
    <row r="3008" spans="5:5">
      <c r="E3008" s="5"/>
    </row>
    <row r="3009" spans="5:5">
      <c r="E3009" s="5"/>
    </row>
    <row r="3010" spans="5:5">
      <c r="E3010" s="5"/>
    </row>
    <row r="3011" spans="5:5">
      <c r="E3011" s="5"/>
    </row>
    <row r="3012" spans="5:5">
      <c r="E3012" s="5"/>
    </row>
    <row r="3013" spans="5:5">
      <c r="E3013" s="5"/>
    </row>
    <row r="3014" spans="5:5">
      <c r="E3014" s="5"/>
    </row>
    <row r="3015" spans="5:5">
      <c r="E3015" s="5"/>
    </row>
    <row r="3016" spans="5:5">
      <c r="E3016" s="5"/>
    </row>
    <row r="3017" spans="5:5">
      <c r="E3017" s="5"/>
    </row>
    <row r="3018" spans="5:5">
      <c r="E3018" s="5"/>
    </row>
    <row r="3019" spans="5:5">
      <c r="E3019" s="5"/>
    </row>
    <row r="3020" spans="5:5">
      <c r="E3020" s="5"/>
    </row>
    <row r="3021" spans="5:5">
      <c r="E3021" s="5"/>
    </row>
    <row r="3022" spans="5:5">
      <c r="E3022" s="5"/>
    </row>
    <row r="3023" spans="5:5">
      <c r="E3023" s="5"/>
    </row>
    <row r="3024" spans="5:5">
      <c r="E3024" s="5"/>
    </row>
    <row r="3025" spans="5:5">
      <c r="E3025" s="5"/>
    </row>
    <row r="3026" spans="5:5">
      <c r="E3026" s="5"/>
    </row>
    <row r="3027" spans="5:5">
      <c r="E3027" s="5"/>
    </row>
    <row r="3028" spans="5:5">
      <c r="E3028" s="5"/>
    </row>
    <row r="3029" spans="5:5">
      <c r="E3029" s="5"/>
    </row>
    <row r="3030" spans="5:5">
      <c r="E3030" s="5"/>
    </row>
    <row r="3031" spans="5:5">
      <c r="E3031" s="5"/>
    </row>
    <row r="3032" spans="5:5">
      <c r="E3032" s="5"/>
    </row>
    <row r="3033" spans="5:5">
      <c r="E3033" s="5"/>
    </row>
    <row r="3034" spans="5:5">
      <c r="E3034" s="5"/>
    </row>
    <row r="3035" spans="5:5">
      <c r="E3035" s="5"/>
    </row>
    <row r="3036" spans="5:5">
      <c r="E3036" s="5"/>
    </row>
    <row r="3037" spans="5:5">
      <c r="E3037" s="5"/>
    </row>
    <row r="3038" spans="5:5">
      <c r="E3038" s="5"/>
    </row>
    <row r="3039" spans="5:5">
      <c r="E3039" s="5"/>
    </row>
    <row r="3040" spans="5:5">
      <c r="E3040" s="5"/>
    </row>
    <row r="3041" spans="5:5">
      <c r="E3041" s="5"/>
    </row>
    <row r="3042" spans="5:5">
      <c r="E3042" s="5"/>
    </row>
    <row r="3043" spans="5:5">
      <c r="E3043" s="5"/>
    </row>
    <row r="3044" spans="5:5">
      <c r="E3044" s="5"/>
    </row>
    <row r="3045" spans="5:5">
      <c r="E3045" s="5"/>
    </row>
    <row r="3046" spans="5:5">
      <c r="E3046" s="5"/>
    </row>
    <row r="3047" spans="5:5">
      <c r="E3047" s="5"/>
    </row>
    <row r="3048" spans="5:5">
      <c r="E3048" s="5"/>
    </row>
    <row r="3049" spans="5:5">
      <c r="E3049" s="5"/>
    </row>
    <row r="3050" spans="5:5">
      <c r="E3050" s="5"/>
    </row>
    <row r="3051" spans="5:5">
      <c r="E3051" s="5"/>
    </row>
    <row r="3052" spans="5:5">
      <c r="E3052" s="5"/>
    </row>
    <row r="3053" spans="5:5">
      <c r="E3053" s="5"/>
    </row>
    <row r="3054" spans="5:5">
      <c r="E3054" s="5"/>
    </row>
    <row r="3055" spans="5:5">
      <c r="E3055" s="5"/>
    </row>
    <row r="3056" spans="5:5">
      <c r="E3056" s="5"/>
    </row>
    <row r="3057" spans="5:5">
      <c r="E3057" s="5"/>
    </row>
    <row r="3058" spans="5:5">
      <c r="E3058" s="5"/>
    </row>
    <row r="3059" spans="5:5">
      <c r="E3059" s="5"/>
    </row>
    <row r="3060" spans="5:5">
      <c r="E3060" s="5"/>
    </row>
    <row r="3061" spans="5:5">
      <c r="E3061" s="5"/>
    </row>
    <row r="3062" spans="5:5">
      <c r="E3062" s="5"/>
    </row>
    <row r="3063" spans="5:5">
      <c r="E3063" s="5"/>
    </row>
    <row r="3064" spans="5:5">
      <c r="E3064" s="5"/>
    </row>
    <row r="3065" spans="5:5">
      <c r="E3065" s="5"/>
    </row>
    <row r="3066" spans="5:5">
      <c r="E3066" s="5"/>
    </row>
    <row r="3067" spans="5:5">
      <c r="E3067" s="5"/>
    </row>
    <row r="3068" spans="5:5">
      <c r="E3068" s="5"/>
    </row>
    <row r="3069" spans="5:5">
      <c r="E3069" s="5"/>
    </row>
    <row r="3070" spans="5:5">
      <c r="E3070" s="5"/>
    </row>
    <row r="3071" spans="5:5">
      <c r="E3071" s="5"/>
    </row>
    <row r="3072" spans="5:5">
      <c r="E3072" s="5"/>
    </row>
    <row r="3073" spans="5:5">
      <c r="E3073" s="5"/>
    </row>
    <row r="3074" spans="5:5">
      <c r="E3074" s="5"/>
    </row>
    <row r="3075" spans="5:5">
      <c r="E3075" s="5"/>
    </row>
    <row r="3076" spans="5:5">
      <c r="E3076" s="5"/>
    </row>
    <row r="3077" spans="5:5">
      <c r="E3077" s="5"/>
    </row>
    <row r="3078" spans="5:5">
      <c r="E3078" s="5"/>
    </row>
    <row r="3079" spans="5:5">
      <c r="E3079" s="5"/>
    </row>
    <row r="3080" spans="5:5">
      <c r="E3080" s="5"/>
    </row>
    <row r="3081" spans="5:5">
      <c r="E3081" s="5"/>
    </row>
    <row r="3082" spans="5:5">
      <c r="E3082" s="5"/>
    </row>
    <row r="3083" spans="5:5">
      <c r="E3083" s="5"/>
    </row>
    <row r="3084" spans="5:5">
      <c r="E3084" s="5"/>
    </row>
    <row r="3085" spans="5:5">
      <c r="E3085" s="5"/>
    </row>
    <row r="3086" spans="5:5">
      <c r="E3086" s="5"/>
    </row>
    <row r="3087" spans="5:5">
      <c r="E3087" s="5"/>
    </row>
    <row r="3088" spans="5:5">
      <c r="E3088" s="5"/>
    </row>
    <row r="3089" spans="5:5">
      <c r="E3089" s="5"/>
    </row>
    <row r="3090" spans="5:5">
      <c r="E3090" s="5"/>
    </row>
    <row r="3091" spans="5:5">
      <c r="E3091" s="5"/>
    </row>
    <row r="3092" spans="5:5">
      <c r="E3092" s="5"/>
    </row>
    <row r="3093" spans="5:5">
      <c r="E3093" s="5"/>
    </row>
    <row r="3094" spans="5:5">
      <c r="E3094" s="5"/>
    </row>
    <row r="3095" spans="5:5">
      <c r="E3095" s="5"/>
    </row>
    <row r="3096" spans="5:5">
      <c r="E3096" s="5"/>
    </row>
    <row r="3097" spans="5:5">
      <c r="E3097" s="5"/>
    </row>
    <row r="3098" spans="5:5">
      <c r="E3098" s="5"/>
    </row>
    <row r="3099" spans="5:5">
      <c r="E3099" s="5"/>
    </row>
    <row r="3100" spans="5:5">
      <c r="E3100" s="5"/>
    </row>
    <row r="3101" spans="5:5">
      <c r="E3101" s="5"/>
    </row>
    <row r="3102" spans="5:5">
      <c r="E3102" s="5"/>
    </row>
    <row r="3103" spans="5:5">
      <c r="E3103" s="5"/>
    </row>
    <row r="3104" spans="5:5">
      <c r="E3104" s="5"/>
    </row>
    <row r="3105" spans="5:5">
      <c r="E3105" s="5"/>
    </row>
    <row r="3106" spans="5:5">
      <c r="E3106" s="5"/>
    </row>
    <row r="3107" spans="5:5">
      <c r="E3107" s="5"/>
    </row>
    <row r="3108" spans="5:5">
      <c r="E3108" s="5"/>
    </row>
    <row r="3109" spans="5:5">
      <c r="E3109" s="5"/>
    </row>
    <row r="3110" spans="5:5">
      <c r="E3110" s="5"/>
    </row>
    <row r="3111" spans="5:5">
      <c r="E3111" s="5"/>
    </row>
    <row r="3112" spans="5:5">
      <c r="E3112" s="5"/>
    </row>
    <row r="3113" spans="5:5">
      <c r="E3113" s="5"/>
    </row>
    <row r="3114" spans="5:5">
      <c r="E3114" s="5"/>
    </row>
    <row r="3115" spans="5:5">
      <c r="E3115" s="5"/>
    </row>
    <row r="3116" spans="5:5">
      <c r="E3116" s="5"/>
    </row>
    <row r="3117" spans="5:5">
      <c r="E3117" s="5"/>
    </row>
    <row r="3118" spans="5:5">
      <c r="E3118" s="5"/>
    </row>
    <row r="3119" spans="5:5">
      <c r="E3119" s="5"/>
    </row>
    <row r="3120" spans="5:5">
      <c r="E3120" s="5"/>
    </row>
    <row r="3121" spans="5:5">
      <c r="E3121" s="5"/>
    </row>
    <row r="3122" spans="5:5">
      <c r="E3122" s="5"/>
    </row>
    <row r="3123" spans="5:5">
      <c r="E3123" s="5"/>
    </row>
    <row r="3124" spans="5:5">
      <c r="E3124" s="5"/>
    </row>
    <row r="3125" spans="5:5">
      <c r="E3125" s="5"/>
    </row>
    <row r="3126" spans="5:5">
      <c r="E3126" s="5"/>
    </row>
    <row r="3127" spans="5:5">
      <c r="E3127" s="5"/>
    </row>
    <row r="3128" spans="5:5">
      <c r="E3128" s="5"/>
    </row>
    <row r="3129" spans="5:5">
      <c r="E3129" s="5"/>
    </row>
    <row r="3130" spans="5:5">
      <c r="E3130" s="5"/>
    </row>
    <row r="3131" spans="5:5">
      <c r="E3131" s="5"/>
    </row>
    <row r="3132" spans="5:5">
      <c r="E3132" s="5"/>
    </row>
    <row r="3133" spans="5:5">
      <c r="E3133" s="5"/>
    </row>
    <row r="3134" spans="5:5">
      <c r="E3134" s="5"/>
    </row>
    <row r="3135" spans="5:5">
      <c r="E3135" s="5"/>
    </row>
    <row r="3136" spans="5:5">
      <c r="E3136" s="5"/>
    </row>
    <row r="3137" spans="5:5">
      <c r="E3137" s="5"/>
    </row>
    <row r="3138" spans="5:5">
      <c r="E3138" s="5"/>
    </row>
    <row r="3139" spans="5:5">
      <c r="E3139" s="5"/>
    </row>
    <row r="3140" spans="5:5">
      <c r="E3140" s="5"/>
    </row>
    <row r="3141" spans="5:5">
      <c r="E3141" s="5"/>
    </row>
    <row r="3142" spans="5:5">
      <c r="E3142" s="5"/>
    </row>
    <row r="3143" spans="5:5">
      <c r="E3143" s="5"/>
    </row>
    <row r="3144" spans="5:5">
      <c r="E3144" s="5"/>
    </row>
    <row r="3145" spans="5:5">
      <c r="E3145" s="5"/>
    </row>
    <row r="3146" spans="5:5">
      <c r="E3146" s="5"/>
    </row>
    <row r="3147" spans="5:5">
      <c r="E3147" s="5"/>
    </row>
    <row r="3148" spans="5:5">
      <c r="E3148" s="5"/>
    </row>
    <row r="3149" spans="5:5">
      <c r="E3149" s="5"/>
    </row>
    <row r="3150" spans="5:5">
      <c r="E3150" s="5"/>
    </row>
    <row r="3151" spans="5:5">
      <c r="E3151" s="5"/>
    </row>
    <row r="3152" spans="5:5">
      <c r="E3152" s="5"/>
    </row>
    <row r="3153" spans="5:5">
      <c r="E3153" s="5"/>
    </row>
    <row r="3154" spans="5:5">
      <c r="E3154" s="5"/>
    </row>
    <row r="3155" spans="5:5">
      <c r="E3155" s="5"/>
    </row>
    <row r="3156" spans="5:5">
      <c r="E3156" s="5"/>
    </row>
    <row r="3157" spans="5:5">
      <c r="E3157" s="5"/>
    </row>
    <row r="3158" spans="5:5">
      <c r="E3158" s="5"/>
    </row>
    <row r="3159" spans="5:5">
      <c r="E3159" s="5"/>
    </row>
    <row r="3160" spans="5:5">
      <c r="E3160" s="5"/>
    </row>
    <row r="3161" spans="5:5">
      <c r="E3161" s="5"/>
    </row>
    <row r="3162" spans="5:5">
      <c r="E3162" s="5"/>
    </row>
    <row r="3163" spans="5:5">
      <c r="E3163" s="5"/>
    </row>
    <row r="3164" spans="5:5">
      <c r="E3164" s="5"/>
    </row>
    <row r="3165" spans="5:5">
      <c r="E3165" s="5"/>
    </row>
    <row r="3166" spans="5:5">
      <c r="E3166" s="5"/>
    </row>
    <row r="3167" spans="5:5">
      <c r="E3167" s="5"/>
    </row>
    <row r="3168" spans="5:5">
      <c r="E3168" s="5"/>
    </row>
    <row r="3169" spans="5:5">
      <c r="E3169" s="5"/>
    </row>
    <row r="3170" spans="5:5">
      <c r="E3170" s="5"/>
    </row>
    <row r="3171" spans="5:5">
      <c r="E3171" s="5"/>
    </row>
    <row r="3172" spans="5:5">
      <c r="E3172" s="5"/>
    </row>
    <row r="3173" spans="5:5">
      <c r="E3173" s="5"/>
    </row>
    <row r="3174" spans="5:5">
      <c r="E3174" s="5"/>
    </row>
    <row r="3175" spans="5:5">
      <c r="E3175" s="5"/>
    </row>
    <row r="3176" spans="5:5">
      <c r="E3176" s="5"/>
    </row>
    <row r="3177" spans="5:5">
      <c r="E3177" s="5"/>
    </row>
    <row r="3178" spans="5:5">
      <c r="E3178" s="5"/>
    </row>
    <row r="3179" spans="5:5">
      <c r="E3179" s="5"/>
    </row>
    <row r="3180" spans="5:5">
      <c r="E3180" s="5"/>
    </row>
    <row r="3181" spans="5:5">
      <c r="E3181" s="5"/>
    </row>
    <row r="3182" spans="5:5">
      <c r="E3182" s="5"/>
    </row>
    <row r="3183" spans="5:5">
      <c r="E3183" s="5"/>
    </row>
    <row r="3184" spans="5:5">
      <c r="E3184" s="5"/>
    </row>
    <row r="3185" spans="5:5">
      <c r="E3185" s="5"/>
    </row>
    <row r="3186" spans="5:5">
      <c r="E3186" s="5"/>
    </row>
    <row r="3187" spans="5:5">
      <c r="E3187" s="5"/>
    </row>
    <row r="3188" spans="5:5">
      <c r="E3188" s="5"/>
    </row>
    <row r="3189" spans="5:5">
      <c r="E3189" s="5"/>
    </row>
    <row r="3190" spans="5:5">
      <c r="E3190" s="5"/>
    </row>
    <row r="3191" spans="5:5">
      <c r="E3191" s="5"/>
    </row>
    <row r="3192" spans="5:5">
      <c r="E3192" s="5"/>
    </row>
    <row r="3193" spans="5:5">
      <c r="E3193" s="5"/>
    </row>
    <row r="3194" spans="5:5">
      <c r="E3194" s="5"/>
    </row>
    <row r="3195" spans="5:5">
      <c r="E3195" s="5"/>
    </row>
    <row r="3196" spans="5:5">
      <c r="E3196" s="5"/>
    </row>
    <row r="3197" spans="5:5">
      <c r="E3197" s="5"/>
    </row>
    <row r="3198" spans="5:5">
      <c r="E3198" s="5"/>
    </row>
    <row r="3199" spans="5:5">
      <c r="E3199" s="5"/>
    </row>
    <row r="3200" spans="5:5">
      <c r="E3200" s="5"/>
    </row>
    <row r="3201" spans="5:5">
      <c r="E3201" s="5"/>
    </row>
    <row r="3202" spans="5:5">
      <c r="E3202" s="5"/>
    </row>
    <row r="3203" spans="5:5">
      <c r="E3203" s="5"/>
    </row>
    <row r="3204" spans="5:5">
      <c r="E3204" s="5"/>
    </row>
    <row r="3205" spans="5:5">
      <c r="E3205" s="5"/>
    </row>
    <row r="3206" spans="5:5">
      <c r="E3206" s="5"/>
    </row>
    <row r="3207" spans="5:5">
      <c r="E3207" s="5"/>
    </row>
    <row r="3208" spans="5:5">
      <c r="E3208" s="5"/>
    </row>
    <row r="3209" spans="5:5">
      <c r="E3209" s="5"/>
    </row>
    <row r="3210" spans="5:5">
      <c r="E3210" s="5"/>
    </row>
    <row r="3211" spans="5:5">
      <c r="E3211" s="5"/>
    </row>
    <row r="3212" spans="5:5">
      <c r="E3212" s="5"/>
    </row>
    <row r="3213" spans="5:5">
      <c r="E3213" s="5"/>
    </row>
    <row r="3214" spans="5:5">
      <c r="E3214" s="5"/>
    </row>
    <row r="3215" spans="5:5">
      <c r="E3215" s="5"/>
    </row>
    <row r="3216" spans="5:5">
      <c r="E3216" s="5"/>
    </row>
    <row r="3217" spans="5:5">
      <c r="E3217" s="5"/>
    </row>
    <row r="3218" spans="5:5">
      <c r="E3218" s="5"/>
    </row>
    <row r="3219" spans="5:5">
      <c r="E3219" s="5"/>
    </row>
    <row r="3220" spans="5:5">
      <c r="E3220" s="5"/>
    </row>
    <row r="3221" spans="5:5">
      <c r="E3221" s="5"/>
    </row>
    <row r="3222" spans="5:5">
      <c r="E3222" s="5"/>
    </row>
    <row r="3223" spans="5:5">
      <c r="E3223" s="5"/>
    </row>
    <row r="3224" spans="5:5">
      <c r="E3224" s="5"/>
    </row>
    <row r="3225" spans="5:5">
      <c r="E3225" s="5"/>
    </row>
    <row r="3226" spans="5:5">
      <c r="E3226" s="5"/>
    </row>
    <row r="3227" spans="5:5">
      <c r="E3227" s="5"/>
    </row>
    <row r="3228" spans="5:5">
      <c r="E3228" s="5"/>
    </row>
    <row r="3229" spans="5:5">
      <c r="E3229" s="5"/>
    </row>
    <row r="3230" spans="5:5">
      <c r="E3230" s="5"/>
    </row>
    <row r="3231" spans="5:5">
      <c r="E3231" s="5"/>
    </row>
    <row r="3232" spans="5:5">
      <c r="E3232" s="5"/>
    </row>
    <row r="3233" spans="5:5">
      <c r="E3233" s="5"/>
    </row>
    <row r="3234" spans="5:5">
      <c r="E3234" s="5"/>
    </row>
    <row r="3235" spans="5:5">
      <c r="E3235" s="5"/>
    </row>
    <row r="3236" spans="5:5">
      <c r="E3236" s="5"/>
    </row>
    <row r="3237" spans="5:5">
      <c r="E3237" s="5"/>
    </row>
    <row r="3238" spans="5:5">
      <c r="E3238" s="5"/>
    </row>
    <row r="3239" spans="5:5">
      <c r="E3239" s="5"/>
    </row>
    <row r="3240" spans="5:5">
      <c r="E3240" s="5"/>
    </row>
    <row r="3241" spans="5:5">
      <c r="E3241" s="5"/>
    </row>
    <row r="3242" spans="5:5">
      <c r="E3242" s="5"/>
    </row>
    <row r="3243" spans="5:5">
      <c r="E3243" s="5"/>
    </row>
    <row r="3244" spans="5:5">
      <c r="E3244" s="5"/>
    </row>
    <row r="3245" spans="5:5">
      <c r="E3245" s="5"/>
    </row>
  </sheetData>
  <phoneticPr fontId="11" type="noConversion"/>
  <conditionalFormatting sqref="F7:F29">
    <cfRule type="cellIs" dxfId="102" priority="8" stopIfTrue="1" operator="equal">
      <formula>"Optimized"</formula>
    </cfRule>
  </conditionalFormatting>
  <pageMargins left="0.75" right="0.75" top="1" bottom="1" header="0.5" footer="0.5"/>
  <pageSetup orientation="portrait" r:id="rId1"/>
  <headerFooter alignWithMargins="0">
    <oddFooter>&amp;RExxonMobil Proprietary</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5" r:id="rId4" name="Button 15">
              <controlPr defaultSize="0" print="0" autoFill="0" autoPict="0" macro="[0]!Sheet3.CommandButton1_Click">
                <anchor moveWithCells="1" sizeWithCells="1">
                  <from>
                    <xdr:col>0</xdr:col>
                    <xdr:colOff>38100</xdr:colOff>
                    <xdr:row>1</xdr:row>
                    <xdr:rowOff>28575</xdr:rowOff>
                  </from>
                  <to>
                    <xdr:col>0</xdr:col>
                    <xdr:colOff>752475</xdr:colOff>
                    <xdr:row>2</xdr:row>
                    <xdr:rowOff>152400</xdr:rowOff>
                  </to>
                </anchor>
              </controlPr>
            </control>
          </mc:Choice>
        </mc:AlternateContent>
        <mc:AlternateContent xmlns:mc="http://schemas.openxmlformats.org/markup-compatibility/2006">
          <mc:Choice Requires="x14">
            <control shapeId="10256" r:id="rId5" name="Button 16">
              <controlPr defaultSize="0" print="0" autoFill="0" autoPict="0" macro="[0]!Sheet3.CommandButton3_Click">
                <anchor moveWithCells="1" sizeWithCells="1">
                  <from>
                    <xdr:col>0</xdr:col>
                    <xdr:colOff>914400</xdr:colOff>
                    <xdr:row>1</xdr:row>
                    <xdr:rowOff>28575</xdr:rowOff>
                  </from>
                  <to>
                    <xdr:col>0</xdr:col>
                    <xdr:colOff>1752600</xdr:colOff>
                    <xdr:row>2</xdr:row>
                    <xdr:rowOff>152400</xdr:rowOff>
                  </to>
                </anchor>
              </controlPr>
            </control>
          </mc:Choice>
        </mc:AlternateContent>
        <mc:AlternateContent xmlns:mc="http://schemas.openxmlformats.org/markup-compatibility/2006">
          <mc:Choice Requires="x14">
            <control shapeId="10257" r:id="rId6" name="Button 17">
              <controlPr defaultSize="0" print="0" autoFill="0" autoPict="0" macro="[0]!Sheet3.CommandButton2_Click">
                <anchor moveWithCells="1" sizeWithCells="1">
                  <from>
                    <xdr:col>0</xdr:col>
                    <xdr:colOff>1800225</xdr:colOff>
                    <xdr:row>1</xdr:row>
                    <xdr:rowOff>28575</xdr:rowOff>
                  </from>
                  <to>
                    <xdr:col>1</xdr:col>
                    <xdr:colOff>447675</xdr:colOff>
                    <xdr:row>2</xdr:row>
                    <xdr:rowOff>152400</xdr:rowOff>
                  </to>
                </anchor>
              </controlPr>
            </control>
          </mc:Choice>
        </mc:AlternateContent>
        <mc:AlternateContent xmlns:mc="http://schemas.openxmlformats.org/markup-compatibility/2006">
          <mc:Choice Requires="x14">
            <control shapeId="10259" r:id="rId7" name="Button 19">
              <controlPr defaultSize="0" print="0" autoFill="0" autoPict="0" macro="[0]!Sheet3.CommandButton4_Click">
                <anchor moveWithCells="1" sizeWithCells="1">
                  <from>
                    <xdr:col>3</xdr:col>
                    <xdr:colOff>219075</xdr:colOff>
                    <xdr:row>1</xdr:row>
                    <xdr:rowOff>28575</xdr:rowOff>
                  </from>
                  <to>
                    <xdr:col>3</xdr:col>
                    <xdr:colOff>1238250</xdr:colOff>
                    <xdr:row>2</xdr:row>
                    <xdr:rowOff>142875</xdr:rowOff>
                  </to>
                </anchor>
              </controlPr>
            </control>
          </mc:Choice>
        </mc:AlternateContent>
        <mc:AlternateContent xmlns:mc="http://schemas.openxmlformats.org/markup-compatibility/2006">
          <mc:Choice Requires="x14">
            <control shapeId="10261" r:id="rId8" name="Button 21">
              <controlPr defaultSize="0" print="0" autoFill="0" autoPict="0" macro="[0]!Sheet3.CommandButton6_Click">
                <anchor moveWithCells="1" sizeWithCells="1">
                  <from>
                    <xdr:col>4</xdr:col>
                    <xdr:colOff>0</xdr:colOff>
                    <xdr:row>1</xdr:row>
                    <xdr:rowOff>28575</xdr:rowOff>
                  </from>
                  <to>
                    <xdr:col>6</xdr:col>
                    <xdr:colOff>542925</xdr:colOff>
                    <xdr:row>2</xdr:row>
                    <xdr:rowOff>142875</xdr:rowOff>
                  </to>
                </anchor>
              </controlPr>
            </control>
          </mc:Choice>
        </mc:AlternateContent>
        <mc:AlternateContent xmlns:mc="http://schemas.openxmlformats.org/markup-compatibility/2006">
          <mc:Choice Requires="x14">
            <control shapeId="10262" r:id="rId9" name="Button 22">
              <controlPr defaultSize="0" print="0" autoFill="0" autoPict="0" macro="[0]!Sheet3.CommandButton5_Click">
                <anchor moveWithCells="1" sizeWithCells="1">
                  <from>
                    <xdr:col>6</xdr:col>
                    <xdr:colOff>704850</xdr:colOff>
                    <xdr:row>1</xdr:row>
                    <xdr:rowOff>28575</xdr:rowOff>
                  </from>
                  <to>
                    <xdr:col>8</xdr:col>
                    <xdr:colOff>209550</xdr:colOff>
                    <xdr:row>2</xdr:row>
                    <xdr:rowOff>142875</xdr:rowOff>
                  </to>
                </anchor>
              </controlPr>
            </control>
          </mc:Choice>
        </mc:AlternateContent>
        <mc:AlternateContent xmlns:mc="http://schemas.openxmlformats.org/markup-compatibility/2006">
          <mc:Choice Requires="x14">
            <control shapeId="10263" r:id="rId10" name="Button 23">
              <controlPr defaultSize="0" print="0" autoFill="0" autoPict="0" macro="[0]!Sheet3.BtnRunMacro_Click">
                <anchor moveWithCells="1" sizeWithCells="1">
                  <from>
                    <xdr:col>8</xdr:col>
                    <xdr:colOff>333375</xdr:colOff>
                    <xdr:row>1</xdr:row>
                    <xdr:rowOff>28575</xdr:rowOff>
                  </from>
                  <to>
                    <xdr:col>8</xdr:col>
                    <xdr:colOff>1238250</xdr:colOff>
                    <xdr:row>2</xdr:row>
                    <xdr:rowOff>142875</xdr:rowOff>
                  </to>
                </anchor>
              </controlPr>
            </control>
          </mc:Choice>
        </mc:AlternateContent>
        <mc:AlternateContent xmlns:mc="http://schemas.openxmlformats.org/markup-compatibility/2006">
          <mc:Choice Requires="x14">
            <control shapeId="10264" r:id="rId11" name="Button 24">
              <controlPr defaultSize="0" print="0" autoFill="0" autoPict="0" macro="[0]!Sheet3.BtnLoadCase_Click">
                <anchor moveWithCells="1" sizeWithCells="1">
                  <from>
                    <xdr:col>6</xdr:col>
                    <xdr:colOff>219075</xdr:colOff>
                    <xdr:row>3</xdr:row>
                    <xdr:rowOff>0</xdr:rowOff>
                  </from>
                  <to>
                    <xdr:col>7</xdr:col>
                    <xdr:colOff>390525</xdr:colOff>
                    <xdr:row>4</xdr:row>
                    <xdr:rowOff>123825</xdr:rowOff>
                  </to>
                </anchor>
              </controlPr>
            </control>
          </mc:Choice>
        </mc:AlternateContent>
        <mc:AlternateContent xmlns:mc="http://schemas.openxmlformats.org/markup-compatibility/2006">
          <mc:Choice Requires="x14">
            <control shapeId="10265" r:id="rId12" name="Button 25">
              <controlPr defaultSize="0" print="0" autoFill="0" autoPict="0" macro="[0]!Sheet3.BtnSaveCase_Click">
                <anchor moveWithCells="1" sizeWithCells="1">
                  <from>
                    <xdr:col>5</xdr:col>
                    <xdr:colOff>9525</xdr:colOff>
                    <xdr:row>3</xdr:row>
                    <xdr:rowOff>0</xdr:rowOff>
                  </from>
                  <to>
                    <xdr:col>6</xdr:col>
                    <xdr:colOff>190500</xdr:colOff>
                    <xdr:row>4</xdr:row>
                    <xdr:rowOff>123825</xdr:rowOff>
                  </to>
                </anchor>
              </controlPr>
            </control>
          </mc:Choice>
        </mc:AlternateContent>
        <mc:AlternateContent xmlns:mc="http://schemas.openxmlformats.org/markup-compatibility/2006">
          <mc:Choice Requires="x14">
            <control shapeId="10266" r:id="rId13" name="Button 26">
              <controlPr defaultSize="0" print="0" autoFill="0" autoPict="0" macro="[0]!Sheet3.BtnOpenSolverTraceFile_Click">
                <anchor moveWithCells="1" sizeWithCells="1">
                  <from>
                    <xdr:col>8</xdr:col>
                    <xdr:colOff>247650</xdr:colOff>
                    <xdr:row>3</xdr:row>
                    <xdr:rowOff>28575</xdr:rowOff>
                  </from>
                  <to>
                    <xdr:col>8</xdr:col>
                    <xdr:colOff>1247775</xdr:colOff>
                    <xdr:row>6</xdr:row>
                    <xdr:rowOff>0</xdr:rowOff>
                  </to>
                </anchor>
              </controlPr>
            </control>
          </mc:Choice>
        </mc:AlternateContent>
        <mc:AlternateContent xmlns:mc="http://schemas.openxmlformats.org/markup-compatibility/2006">
          <mc:Choice Requires="x14">
            <control shapeId="10267" r:id="rId14" name="Button 27">
              <controlPr defaultSize="0" print="0" autoFill="0" autoPict="0" macro="[0]!Sheet3.BtnChangeSolveScope_Click">
                <anchor moveWithCells="1" sizeWithCells="1">
                  <from>
                    <xdr:col>0</xdr:col>
                    <xdr:colOff>57150</xdr:colOff>
                    <xdr:row>3</xdr:row>
                    <xdr:rowOff>19050</xdr:rowOff>
                  </from>
                  <to>
                    <xdr:col>0</xdr:col>
                    <xdr:colOff>1695450</xdr:colOff>
                    <xdr:row>4</xdr:row>
                    <xdr:rowOff>152400</xdr:rowOff>
                  </to>
                </anchor>
              </controlPr>
            </control>
          </mc:Choice>
        </mc:AlternateContent>
        <mc:AlternateContent xmlns:mc="http://schemas.openxmlformats.org/markup-compatibility/2006">
          <mc:Choice Requires="x14">
            <control shapeId="10270" r:id="rId15" name="Button 30">
              <controlPr defaultSize="0" print="0" autoFill="0" autoPict="0" macro="[0]!Sheet3.BtnRunSA_Click">
                <anchor moveWithCells="1" sizeWithCells="1">
                  <from>
                    <xdr:col>9</xdr:col>
                    <xdr:colOff>19050</xdr:colOff>
                    <xdr:row>0</xdr:row>
                    <xdr:rowOff>28575</xdr:rowOff>
                  </from>
                  <to>
                    <xdr:col>11</xdr:col>
                    <xdr:colOff>438150</xdr:colOff>
                    <xdr:row>2</xdr:row>
                    <xdr:rowOff>66675</xdr:rowOff>
                  </to>
                </anchor>
              </controlPr>
            </control>
          </mc:Choice>
        </mc:AlternateContent>
        <mc:AlternateContent xmlns:mc="http://schemas.openxmlformats.org/markup-compatibility/2006">
          <mc:Choice Requires="x14">
            <control shapeId="10271" r:id="rId16" name="Button 31">
              <controlPr defaultSize="0" print="0" autoFill="0" autoPict="0" macro="[0]!Sheet3.btnPublishMVResults_Click">
                <anchor moveWithCells="1" sizeWithCells="1">
                  <from>
                    <xdr:col>9</xdr:col>
                    <xdr:colOff>38100</xdr:colOff>
                    <xdr:row>2</xdr:row>
                    <xdr:rowOff>133350</xdr:rowOff>
                  </from>
                  <to>
                    <xdr:col>11</xdr:col>
                    <xdr:colOff>457200</xdr:colOff>
                    <xdr:row>5</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JG294"/>
  <sheetViews>
    <sheetView zoomScale="70" zoomScaleNormal="70" workbookViewId="0">
      <pane xSplit="13" ySplit="13" topLeftCell="P14" activePane="bottomRight" state="frozen"/>
      <selection activeCell="D96" sqref="D96"/>
      <selection pane="topRight" activeCell="D96" sqref="D96"/>
      <selection pane="bottomLeft" activeCell="D96" sqref="D96"/>
      <selection pane="bottomRight" activeCell="V39" sqref="V39"/>
    </sheetView>
  </sheetViews>
  <sheetFormatPr defaultRowHeight="12.75"/>
  <cols>
    <col min="1" max="2" width="4.42578125" style="70" customWidth="1"/>
    <col min="3" max="3" width="14.7109375" style="70" customWidth="1"/>
    <col min="4" max="4" width="26" style="70" customWidth="1"/>
    <col min="5" max="5" width="88.85546875" style="65" customWidth="1"/>
    <col min="6" max="6" width="8.140625" style="89" bestFit="1" customWidth="1"/>
    <col min="7" max="7" width="9" style="65" hidden="1" customWidth="1"/>
    <col min="8" max="8" width="9.7109375" style="65" hidden="1" customWidth="1"/>
    <col min="9" max="9" width="9.85546875" style="65" hidden="1" customWidth="1"/>
    <col min="10" max="10" width="9" style="65" hidden="1" customWidth="1"/>
    <col min="11" max="11" width="12.42578125" style="65" customWidth="1"/>
    <col min="12" max="12" width="13.28515625" style="65" bestFit="1" customWidth="1"/>
    <col min="13" max="13" width="14.7109375" style="65" customWidth="1"/>
    <col min="14" max="15" width="31.140625" style="261" customWidth="1"/>
    <col min="16" max="16" width="24.28515625" style="261" customWidth="1"/>
    <col min="17" max="17" width="21.140625" style="261" customWidth="1"/>
    <col min="18" max="18" width="14.140625" style="261" customWidth="1"/>
    <col min="19" max="19" width="28.7109375" style="261" bestFit="1" customWidth="1"/>
    <col min="20" max="20" width="15.85546875" style="261" bestFit="1" customWidth="1"/>
    <col min="21" max="21" width="21" style="261" customWidth="1"/>
    <col min="22" max="22" width="21.85546875" style="261" customWidth="1"/>
    <col min="23" max="16384" width="9.140625" style="261"/>
  </cols>
  <sheetData>
    <row r="1" spans="1:267" s="80" customFormat="1">
      <c r="A1" s="93"/>
      <c r="B1" s="94"/>
      <c r="C1" s="94"/>
      <c r="D1" s="94"/>
      <c r="E1" s="95"/>
      <c r="F1" s="96"/>
      <c r="G1" s="97"/>
      <c r="H1" s="97"/>
      <c r="I1" s="97"/>
      <c r="J1" s="97"/>
      <c r="K1" s="95"/>
      <c r="L1" s="95"/>
      <c r="M1" s="252" t="s">
        <v>1662</v>
      </c>
      <c r="N1" s="79">
        <v>1</v>
      </c>
      <c r="O1" s="79">
        <v>2</v>
      </c>
      <c r="P1" s="79">
        <v>4</v>
      </c>
      <c r="Q1" s="79">
        <v>5</v>
      </c>
      <c r="R1" s="79">
        <v>6</v>
      </c>
      <c r="S1" s="79">
        <v>7</v>
      </c>
      <c r="T1" s="79">
        <v>8</v>
      </c>
      <c r="U1" s="79">
        <v>9</v>
      </c>
      <c r="V1" s="79">
        <v>10</v>
      </c>
      <c r="W1" s="79"/>
      <c r="X1" s="79"/>
      <c r="Y1" s="79"/>
      <c r="Z1" s="79"/>
      <c r="AA1" s="79"/>
      <c r="AB1" s="79"/>
      <c r="AC1" s="79"/>
      <c r="AD1" s="79"/>
      <c r="AE1" s="79"/>
      <c r="AF1" s="79"/>
      <c r="AG1" s="79"/>
      <c r="AH1" s="79"/>
      <c r="AI1" s="79"/>
      <c r="AJ1" s="79"/>
      <c r="AK1" s="79"/>
      <c r="AL1" s="79"/>
      <c r="AM1" s="79"/>
      <c r="AN1" s="79"/>
      <c r="AO1" s="79"/>
      <c r="AP1" s="79"/>
      <c r="AQ1" s="79"/>
      <c r="AR1" s="79"/>
      <c r="AS1" s="79"/>
      <c r="AT1" s="79"/>
      <c r="AU1" s="79"/>
      <c r="AV1" s="79"/>
      <c r="AW1" s="79"/>
      <c r="AX1" s="79"/>
      <c r="AY1" s="79"/>
      <c r="AZ1" s="79"/>
      <c r="BA1" s="79"/>
      <c r="BB1" s="79"/>
      <c r="BC1" s="79"/>
      <c r="BD1" s="79"/>
      <c r="BE1" s="79"/>
      <c r="BF1" s="79"/>
      <c r="BG1" s="79"/>
      <c r="BH1" s="79"/>
      <c r="BI1" s="79"/>
      <c r="BJ1" s="79"/>
      <c r="BK1" s="79"/>
      <c r="BL1" s="79"/>
      <c r="BM1" s="79"/>
      <c r="BN1" s="79"/>
      <c r="BO1" s="79"/>
      <c r="BP1" s="79"/>
      <c r="BQ1" s="79"/>
      <c r="BR1" s="79"/>
      <c r="BS1" s="79"/>
      <c r="BT1" s="79"/>
      <c r="BU1" s="79"/>
      <c r="BV1" s="79"/>
      <c r="BW1" s="79"/>
      <c r="BX1" s="79"/>
      <c r="BY1" s="79"/>
      <c r="BZ1" s="79"/>
      <c r="CA1" s="79"/>
      <c r="CB1" s="79"/>
      <c r="CC1" s="79"/>
      <c r="CD1" s="79"/>
      <c r="CE1" s="79"/>
      <c r="CF1" s="79"/>
      <c r="CG1" s="79"/>
      <c r="CH1" s="79"/>
      <c r="CI1" s="79"/>
      <c r="CJ1" s="79"/>
      <c r="CK1" s="79"/>
      <c r="CL1" s="79"/>
      <c r="CM1" s="79"/>
      <c r="CN1" s="79"/>
      <c r="CO1" s="79"/>
      <c r="CP1" s="79"/>
      <c r="CQ1" s="79"/>
      <c r="CR1" s="79"/>
      <c r="CS1" s="79"/>
      <c r="CT1" s="79"/>
      <c r="CU1" s="79"/>
      <c r="CV1" s="79"/>
      <c r="CW1" s="79"/>
      <c r="CX1" s="79"/>
      <c r="CY1" s="79"/>
      <c r="CZ1" s="79"/>
      <c r="DA1" s="79"/>
      <c r="DB1" s="79"/>
      <c r="DC1" s="79"/>
      <c r="DD1" s="79"/>
      <c r="DE1" s="79"/>
      <c r="DF1" s="79"/>
      <c r="DG1" s="79"/>
      <c r="DH1" s="79"/>
      <c r="DI1" s="79"/>
      <c r="DJ1" s="79"/>
      <c r="DK1" s="79"/>
      <c r="DL1" s="79"/>
      <c r="DM1" s="79"/>
      <c r="DN1" s="79"/>
      <c r="DO1" s="79"/>
      <c r="DP1" s="79"/>
      <c r="DQ1" s="79"/>
      <c r="DR1" s="79"/>
      <c r="DS1" s="79"/>
      <c r="DT1" s="79"/>
    </row>
    <row r="2" spans="1:267" s="127" customFormat="1">
      <c r="A2" s="122"/>
      <c r="B2" s="123"/>
      <c r="C2" s="123"/>
      <c r="D2" s="123"/>
      <c r="E2" s="124"/>
      <c r="F2" s="125"/>
      <c r="G2" s="126"/>
      <c r="H2" s="126"/>
      <c r="I2" s="126"/>
      <c r="J2" s="126"/>
      <c r="K2" s="124"/>
      <c r="L2" s="124"/>
      <c r="M2" s="253" t="s">
        <v>1663</v>
      </c>
      <c r="N2" s="259" t="s">
        <v>7504</v>
      </c>
      <c r="O2" s="259" t="s">
        <v>7545</v>
      </c>
      <c r="P2" s="326" t="s">
        <v>7558</v>
      </c>
      <c r="Q2" s="259" t="s">
        <v>7542</v>
      </c>
      <c r="R2" s="259" t="s">
        <v>7564</v>
      </c>
      <c r="S2" s="259" t="s">
        <v>7564</v>
      </c>
      <c r="T2" s="259" t="s">
        <v>7564</v>
      </c>
      <c r="U2" s="259" t="s">
        <v>7564</v>
      </c>
      <c r="V2" s="259" t="s">
        <v>8473</v>
      </c>
      <c r="W2" s="259"/>
      <c r="X2" s="259"/>
      <c r="Y2" s="259"/>
      <c r="Z2" s="259"/>
      <c r="AA2" s="259"/>
      <c r="AB2" s="259"/>
      <c r="AC2" s="259"/>
      <c r="AD2" s="259"/>
      <c r="AE2" s="259"/>
      <c r="AF2" s="259"/>
      <c r="AG2" s="259"/>
      <c r="AH2" s="259"/>
      <c r="AI2" s="259"/>
      <c r="AJ2" s="259"/>
      <c r="AK2" s="259"/>
      <c r="AL2" s="259"/>
      <c r="AM2" s="259"/>
      <c r="AN2" s="259"/>
      <c r="AO2" s="259"/>
      <c r="AP2" s="259"/>
      <c r="AQ2" s="259"/>
      <c r="AR2" s="259"/>
      <c r="AS2" s="259"/>
      <c r="AT2" s="259"/>
      <c r="AU2" s="259"/>
      <c r="AV2" s="259"/>
      <c r="AW2" s="259"/>
      <c r="AX2" s="259"/>
      <c r="AY2" s="259"/>
      <c r="AZ2" s="259"/>
      <c r="BA2" s="259"/>
      <c r="BB2" s="259"/>
      <c r="BC2" s="259"/>
      <c r="BD2" s="259"/>
      <c r="BE2" s="259"/>
      <c r="BF2" s="259"/>
      <c r="BG2" s="259"/>
      <c r="BH2" s="259"/>
      <c r="BI2" s="259"/>
      <c r="BJ2" s="259"/>
      <c r="BK2" s="259"/>
      <c r="BL2" s="259"/>
      <c r="BM2" s="259"/>
      <c r="BN2" s="259"/>
      <c r="BO2" s="259"/>
      <c r="BP2" s="259"/>
      <c r="BQ2" s="259"/>
      <c r="BR2" s="259"/>
      <c r="BS2" s="259"/>
      <c r="BT2" s="259"/>
      <c r="BU2" s="259"/>
      <c r="BV2" s="259"/>
      <c r="BW2" s="259"/>
      <c r="BX2" s="259"/>
      <c r="BY2" s="259"/>
      <c r="BZ2" s="259"/>
      <c r="CA2" s="259"/>
      <c r="CB2" s="259"/>
      <c r="CC2" s="259"/>
      <c r="CD2" s="259"/>
      <c r="CE2" s="259"/>
      <c r="CF2" s="259"/>
      <c r="CG2" s="259"/>
      <c r="CH2" s="259"/>
      <c r="CI2" s="259"/>
      <c r="CJ2" s="259"/>
      <c r="CK2" s="259"/>
      <c r="CL2" s="259"/>
      <c r="CM2" s="259"/>
      <c r="CN2" s="259"/>
      <c r="CO2" s="259"/>
      <c r="CP2" s="259"/>
      <c r="CQ2" s="259"/>
      <c r="CR2" s="259"/>
      <c r="CS2" s="259"/>
      <c r="CT2" s="259"/>
      <c r="CU2" s="259"/>
      <c r="CV2" s="259"/>
      <c r="CW2" s="259"/>
      <c r="CX2" s="259"/>
      <c r="CY2" s="259"/>
      <c r="CZ2" s="259"/>
      <c r="DA2" s="259"/>
      <c r="DB2" s="259"/>
      <c r="DC2" s="259"/>
      <c r="DD2" s="259"/>
      <c r="DE2" s="259"/>
      <c r="DF2" s="259"/>
      <c r="DG2" s="259"/>
      <c r="DH2" s="259"/>
      <c r="DI2" s="259"/>
      <c r="DJ2" s="259"/>
      <c r="DK2" s="259"/>
      <c r="DL2" s="259"/>
      <c r="DM2" s="259"/>
      <c r="DN2" s="259"/>
      <c r="DO2" s="259"/>
      <c r="DP2" s="259"/>
      <c r="DQ2" s="259"/>
      <c r="DR2" s="259"/>
      <c r="DS2" s="259"/>
      <c r="DT2" s="259"/>
      <c r="DU2" s="259"/>
      <c r="DV2" s="259"/>
      <c r="DW2" s="259"/>
      <c r="DX2" s="259"/>
      <c r="DY2" s="259"/>
      <c r="DZ2" s="259"/>
      <c r="EA2" s="259"/>
      <c r="EB2" s="259"/>
      <c r="EC2" s="259"/>
      <c r="ED2" s="259"/>
      <c r="EE2" s="259"/>
      <c r="EF2" s="259"/>
      <c r="EG2" s="259"/>
      <c r="EH2" s="259"/>
      <c r="EI2" s="259"/>
      <c r="EJ2" s="259"/>
      <c r="EK2" s="259"/>
      <c r="EL2" s="259"/>
      <c r="EM2" s="259"/>
      <c r="EN2" s="259"/>
      <c r="EO2" s="259"/>
      <c r="EP2" s="259"/>
      <c r="EQ2" s="259"/>
      <c r="ER2" s="259"/>
      <c r="ES2" s="259"/>
      <c r="ET2" s="259"/>
      <c r="EU2" s="259"/>
      <c r="EV2" s="259"/>
      <c r="EW2" s="259"/>
      <c r="EX2" s="259"/>
      <c r="EY2" s="259"/>
      <c r="EZ2" s="259"/>
      <c r="FA2" s="259"/>
      <c r="FB2" s="259"/>
      <c r="FC2" s="259"/>
      <c r="FD2" s="259"/>
      <c r="FE2" s="259"/>
      <c r="FF2" s="259"/>
      <c r="FG2" s="259"/>
      <c r="FH2" s="259"/>
      <c r="FI2" s="259"/>
      <c r="FJ2" s="259"/>
      <c r="FK2" s="259"/>
      <c r="FL2" s="259"/>
      <c r="FM2" s="259"/>
      <c r="FN2" s="259"/>
      <c r="FO2" s="259"/>
      <c r="FP2" s="259"/>
      <c r="FQ2" s="259"/>
      <c r="FR2" s="259"/>
      <c r="FS2" s="259"/>
      <c r="FT2" s="259"/>
      <c r="FU2" s="259"/>
      <c r="FV2" s="259"/>
      <c r="FW2" s="259"/>
      <c r="FX2" s="259"/>
      <c r="FY2" s="259"/>
      <c r="FZ2" s="259"/>
      <c r="GA2" s="259"/>
      <c r="GB2" s="259"/>
      <c r="GC2" s="259"/>
      <c r="GD2" s="259"/>
      <c r="GE2" s="259"/>
      <c r="GF2" s="259"/>
      <c r="GG2" s="259"/>
      <c r="GH2" s="259"/>
      <c r="GI2" s="259"/>
      <c r="GJ2" s="259"/>
      <c r="GK2" s="259"/>
      <c r="GL2" s="259"/>
      <c r="GM2" s="259"/>
      <c r="GN2" s="259"/>
      <c r="GO2" s="259"/>
      <c r="GP2" s="259"/>
      <c r="GQ2" s="259"/>
      <c r="GR2" s="259"/>
      <c r="GS2" s="259"/>
      <c r="GT2" s="259"/>
      <c r="GU2" s="259"/>
      <c r="GV2" s="259"/>
      <c r="GW2" s="259"/>
      <c r="GX2" s="259"/>
      <c r="GY2" s="259"/>
      <c r="GZ2" s="259"/>
      <c r="HA2" s="259"/>
      <c r="HB2" s="259"/>
      <c r="HC2" s="259"/>
      <c r="HD2" s="259"/>
      <c r="HE2" s="259"/>
      <c r="HF2" s="259"/>
      <c r="HG2" s="259"/>
      <c r="HH2" s="259"/>
      <c r="HI2" s="259"/>
      <c r="HJ2" s="259"/>
      <c r="HK2" s="259"/>
      <c r="HL2" s="259"/>
      <c r="HM2" s="259"/>
      <c r="HN2" s="259"/>
      <c r="HO2" s="259"/>
      <c r="HP2" s="259"/>
      <c r="HQ2" s="259"/>
      <c r="HR2" s="259"/>
      <c r="HS2" s="259"/>
      <c r="HT2" s="259"/>
      <c r="HU2" s="259"/>
      <c r="HV2" s="259"/>
      <c r="HW2" s="259"/>
      <c r="HX2" s="259"/>
      <c r="HY2" s="259"/>
      <c r="HZ2" s="259"/>
      <c r="IA2" s="259"/>
      <c r="IB2" s="259"/>
      <c r="IC2" s="259"/>
      <c r="ID2" s="259"/>
      <c r="IE2" s="259"/>
      <c r="IF2" s="259"/>
      <c r="IG2" s="259"/>
      <c r="IH2" s="259"/>
      <c r="II2" s="259"/>
      <c r="IJ2" s="259"/>
      <c r="IK2" s="259"/>
      <c r="IL2" s="259"/>
      <c r="IM2" s="259"/>
      <c r="IN2" s="259"/>
      <c r="IO2" s="259"/>
      <c r="IP2" s="259"/>
      <c r="IQ2" s="259"/>
      <c r="IR2" s="259"/>
      <c r="IS2" s="259"/>
      <c r="IT2" s="259"/>
      <c r="IU2" s="259"/>
      <c r="IV2" s="259"/>
      <c r="IW2" s="259"/>
      <c r="IX2" s="259"/>
      <c r="IY2" s="259"/>
      <c r="IZ2" s="259"/>
      <c r="JA2" s="259"/>
      <c r="JB2" s="259"/>
      <c r="JC2" s="259"/>
      <c r="JD2" s="259"/>
      <c r="JE2" s="259"/>
      <c r="JF2" s="259"/>
      <c r="JG2" s="259"/>
    </row>
    <row r="3" spans="1:267" s="70" customFormat="1" ht="16.5" customHeight="1">
      <c r="A3" s="98"/>
      <c r="B3" s="99"/>
      <c r="C3" s="99"/>
      <c r="D3" s="99"/>
      <c r="E3" s="100"/>
      <c r="F3" s="101"/>
      <c r="G3" s="102"/>
      <c r="H3" s="102"/>
      <c r="I3" s="102"/>
      <c r="J3" s="102"/>
      <c r="K3" s="100"/>
      <c r="L3" s="100"/>
      <c r="M3" s="254" t="s">
        <v>4119</v>
      </c>
      <c r="N3" s="81" t="s">
        <v>1670</v>
      </c>
      <c r="O3" s="81" t="s">
        <v>1670</v>
      </c>
      <c r="P3" s="81" t="s">
        <v>1670</v>
      </c>
      <c r="Q3" s="81" t="s">
        <v>1670</v>
      </c>
      <c r="R3" s="81"/>
      <c r="S3" s="81"/>
      <c r="T3" s="81"/>
      <c r="U3" s="81"/>
      <c r="V3" s="81"/>
      <c r="W3" s="81"/>
      <c r="X3" s="81"/>
      <c r="Y3" s="81"/>
      <c r="Z3" s="81"/>
      <c r="AA3" s="81"/>
      <c r="AB3" s="81"/>
      <c r="AC3" s="81"/>
      <c r="AD3" s="81"/>
      <c r="AE3" s="81"/>
      <c r="AF3" s="81"/>
      <c r="AG3" s="81"/>
      <c r="AH3" s="81"/>
      <c r="AI3" s="81"/>
      <c r="AJ3" s="81"/>
      <c r="AK3" s="81"/>
      <c r="AL3" s="81"/>
      <c r="AM3" s="81"/>
      <c r="AN3" s="81"/>
      <c r="AO3" s="81"/>
      <c r="AP3" s="81"/>
      <c r="AQ3" s="81"/>
      <c r="AR3" s="81"/>
      <c r="AS3" s="81"/>
      <c r="AT3" s="81"/>
      <c r="AU3" s="81"/>
      <c r="AV3" s="81"/>
      <c r="AW3" s="81"/>
      <c r="AX3" s="81"/>
      <c r="AY3" s="81"/>
      <c r="AZ3" s="81"/>
      <c r="BA3" s="81"/>
      <c r="BB3" s="81"/>
      <c r="BC3" s="81"/>
      <c r="BD3" s="81"/>
      <c r="BE3" s="81"/>
      <c r="BF3" s="81"/>
      <c r="BG3" s="81"/>
      <c r="BH3" s="81"/>
      <c r="BI3" s="81"/>
      <c r="BJ3" s="81"/>
      <c r="BK3" s="81"/>
      <c r="BL3" s="81"/>
      <c r="BM3" s="81"/>
      <c r="BN3" s="81"/>
      <c r="BO3" s="81"/>
      <c r="BP3" s="81"/>
      <c r="BQ3" s="81"/>
      <c r="BR3" s="81"/>
      <c r="BS3" s="81"/>
      <c r="BT3" s="81"/>
      <c r="BU3" s="81"/>
      <c r="BV3" s="81"/>
      <c r="BW3" s="81"/>
      <c r="BX3" s="81"/>
      <c r="BY3" s="81"/>
      <c r="BZ3" s="81"/>
      <c r="CA3" s="81"/>
      <c r="CB3" s="81"/>
      <c r="CC3" s="81"/>
      <c r="CD3" s="81"/>
      <c r="CE3" s="81"/>
      <c r="CF3" s="81"/>
      <c r="CG3" s="81"/>
      <c r="CH3" s="81"/>
      <c r="CI3" s="81"/>
      <c r="CJ3" s="81"/>
      <c r="CK3" s="81"/>
      <c r="CL3" s="81"/>
      <c r="CM3" s="81"/>
      <c r="CN3" s="81"/>
      <c r="CO3" s="81"/>
      <c r="CP3" s="81"/>
      <c r="CQ3" s="81"/>
      <c r="CR3" s="81"/>
      <c r="CS3" s="81"/>
      <c r="CT3" s="81"/>
      <c r="CU3" s="81"/>
      <c r="CV3" s="81"/>
      <c r="CW3" s="81"/>
      <c r="CX3" s="81"/>
      <c r="CY3" s="81"/>
      <c r="CZ3" s="81"/>
      <c r="DA3" s="81"/>
      <c r="DB3" s="81"/>
      <c r="DC3" s="81"/>
      <c r="DD3" s="81"/>
      <c r="DE3" s="81"/>
      <c r="DF3" s="81"/>
      <c r="DG3" s="81"/>
      <c r="DH3" s="81"/>
      <c r="DI3" s="81"/>
      <c r="DJ3" s="81"/>
      <c r="DK3" s="81"/>
      <c r="DL3" s="81"/>
      <c r="DM3" s="81"/>
      <c r="DN3" s="81"/>
      <c r="DO3" s="81"/>
      <c r="DP3" s="81"/>
      <c r="DQ3" s="81"/>
      <c r="DR3" s="81"/>
      <c r="DS3" s="81"/>
      <c r="DT3" s="81"/>
    </row>
    <row r="4" spans="1:267" s="233" customFormat="1" ht="15.75" customHeight="1">
      <c r="A4" s="227"/>
      <c r="B4" s="228"/>
      <c r="C4" s="228"/>
      <c r="D4" s="228"/>
      <c r="E4" s="229"/>
      <c r="F4" s="230"/>
      <c r="G4" s="231"/>
      <c r="H4" s="231"/>
      <c r="I4" s="231"/>
      <c r="J4" s="231"/>
      <c r="K4" s="229"/>
      <c r="L4" s="229"/>
      <c r="M4" s="255" t="s">
        <v>4057</v>
      </c>
      <c r="N4" s="232"/>
      <c r="O4" s="232"/>
      <c r="P4" s="232"/>
      <c r="Q4" s="232"/>
      <c r="R4" s="232"/>
      <c r="S4" s="232"/>
      <c r="T4" s="232"/>
      <c r="U4" s="232"/>
      <c r="V4" s="232"/>
      <c r="W4" s="232"/>
      <c r="X4" s="232"/>
      <c r="Y4" s="232"/>
      <c r="Z4" s="232"/>
      <c r="AA4" s="232"/>
      <c r="AB4" s="232"/>
      <c r="AC4" s="232"/>
      <c r="AD4" s="232"/>
      <c r="AE4" s="232"/>
      <c r="AF4" s="232"/>
      <c r="AG4" s="232"/>
      <c r="AH4" s="232"/>
      <c r="AI4" s="232"/>
      <c r="AJ4" s="232"/>
      <c r="AK4" s="232"/>
      <c r="AL4" s="232"/>
      <c r="AM4" s="232"/>
      <c r="AN4" s="232"/>
      <c r="AO4" s="232"/>
      <c r="AP4" s="232"/>
      <c r="AQ4" s="232"/>
      <c r="AR4" s="232"/>
      <c r="AS4" s="232"/>
      <c r="AT4" s="232"/>
      <c r="AU4" s="232"/>
      <c r="AV4" s="232"/>
      <c r="AW4" s="232"/>
      <c r="AX4" s="232"/>
      <c r="AY4" s="232"/>
      <c r="AZ4" s="232"/>
      <c r="BA4" s="232"/>
      <c r="BB4" s="232"/>
      <c r="BC4" s="232"/>
      <c r="BD4" s="232"/>
      <c r="BE4" s="232"/>
      <c r="BF4" s="232"/>
      <c r="BG4" s="232"/>
      <c r="BH4" s="232"/>
      <c r="BI4" s="232"/>
      <c r="BJ4" s="232"/>
      <c r="BK4" s="232"/>
      <c r="BL4" s="232"/>
      <c r="BM4" s="232"/>
      <c r="BN4" s="232"/>
      <c r="BO4" s="232"/>
      <c r="BP4" s="232"/>
      <c r="BQ4" s="232"/>
      <c r="BR4" s="232"/>
      <c r="BS4" s="232"/>
      <c r="BT4" s="232"/>
      <c r="BU4" s="232"/>
      <c r="BV4" s="232"/>
      <c r="BW4" s="232"/>
      <c r="BX4" s="232"/>
      <c r="BY4" s="232"/>
      <c r="BZ4" s="232"/>
      <c r="CA4" s="232"/>
      <c r="CB4" s="232"/>
      <c r="CC4" s="232"/>
      <c r="CD4" s="232"/>
      <c r="CE4" s="232"/>
      <c r="CF4" s="232"/>
      <c r="CG4" s="232"/>
      <c r="CH4" s="232"/>
      <c r="CI4" s="232"/>
      <c r="CJ4" s="232"/>
      <c r="CK4" s="232"/>
      <c r="CL4" s="232"/>
      <c r="CM4" s="232"/>
      <c r="CN4" s="232"/>
      <c r="CO4" s="232"/>
      <c r="CP4" s="232"/>
      <c r="CQ4" s="232"/>
      <c r="CR4" s="232"/>
      <c r="CS4" s="232"/>
      <c r="CT4" s="232"/>
      <c r="CU4" s="232"/>
      <c r="CV4" s="232"/>
      <c r="CW4" s="232"/>
      <c r="CX4" s="232"/>
      <c r="CY4" s="232"/>
      <c r="CZ4" s="232"/>
      <c r="DA4" s="232"/>
      <c r="DB4" s="232"/>
      <c r="DC4" s="232"/>
      <c r="DD4" s="232"/>
      <c r="DE4" s="232"/>
      <c r="DF4" s="232"/>
      <c r="DG4" s="232"/>
      <c r="DH4" s="232"/>
      <c r="DI4" s="232"/>
      <c r="DJ4" s="232"/>
      <c r="DK4" s="232"/>
      <c r="DL4" s="232"/>
      <c r="DM4" s="232"/>
      <c r="DN4" s="232"/>
      <c r="DO4" s="232"/>
      <c r="DP4" s="232"/>
      <c r="DQ4" s="232"/>
      <c r="DR4" s="232"/>
      <c r="DS4" s="232"/>
      <c r="DT4" s="232"/>
    </row>
    <row r="5" spans="1:267" s="233" customFormat="1" ht="15.95" customHeight="1">
      <c r="A5" s="227"/>
      <c r="B5" s="228"/>
      <c r="C5" s="228"/>
      <c r="D5" s="228"/>
      <c r="E5" s="229"/>
      <c r="F5" s="230"/>
      <c r="G5" s="231"/>
      <c r="H5" s="231"/>
      <c r="I5" s="231"/>
      <c r="J5" s="231"/>
      <c r="K5" s="229"/>
      <c r="L5" s="229"/>
      <c r="M5" s="255" t="s">
        <v>2700</v>
      </c>
      <c r="N5" s="233">
        <v>43922</v>
      </c>
      <c r="O5" s="233">
        <v>43922</v>
      </c>
      <c r="P5" s="233">
        <v>43922</v>
      </c>
      <c r="Q5" s="233">
        <v>43922</v>
      </c>
      <c r="R5" s="233">
        <v>43831</v>
      </c>
      <c r="S5" s="233">
        <v>43831</v>
      </c>
      <c r="T5" s="233">
        <v>43831</v>
      </c>
      <c r="U5" s="233">
        <v>43831</v>
      </c>
    </row>
    <row r="6" spans="1:267" s="216" customFormat="1" ht="18" customHeight="1">
      <c r="A6" s="211"/>
      <c r="B6" s="212"/>
      <c r="C6" s="212"/>
      <c r="D6" s="217"/>
      <c r="E6" s="213"/>
      <c r="F6" s="214"/>
      <c r="G6" s="215"/>
      <c r="H6" s="215"/>
      <c r="I6" s="215"/>
      <c r="J6" s="215"/>
      <c r="K6" s="213"/>
      <c r="L6" s="213"/>
      <c r="M6" s="256" t="s">
        <v>2701</v>
      </c>
      <c r="N6" s="233"/>
      <c r="O6" s="233"/>
      <c r="P6" s="233"/>
      <c r="Q6" s="233"/>
      <c r="R6" s="233">
        <v>43832</v>
      </c>
      <c r="S6" s="233">
        <v>43832</v>
      </c>
      <c r="T6" s="233">
        <v>43832</v>
      </c>
      <c r="U6" s="233">
        <v>43832</v>
      </c>
      <c r="V6" s="233"/>
      <c r="W6" s="233"/>
      <c r="X6" s="233"/>
      <c r="Y6" s="233"/>
      <c r="Z6" s="233"/>
      <c r="AA6" s="233"/>
      <c r="AB6" s="233"/>
      <c r="AC6" s="233"/>
      <c r="AD6" s="233"/>
      <c r="AE6" s="233"/>
      <c r="AF6" s="233"/>
      <c r="AG6" s="233"/>
      <c r="AH6" s="233"/>
      <c r="AI6" s="233"/>
      <c r="AJ6" s="233"/>
      <c r="AK6" s="233"/>
      <c r="AL6" s="233"/>
      <c r="AM6" s="233"/>
      <c r="AN6" s="233"/>
      <c r="AO6" s="233"/>
      <c r="AP6" s="233"/>
      <c r="AQ6" s="233"/>
      <c r="AR6" s="233"/>
      <c r="AS6" s="233"/>
      <c r="AT6" s="233"/>
      <c r="AU6" s="233"/>
      <c r="AV6" s="233"/>
      <c r="AW6" s="233"/>
      <c r="AX6" s="233"/>
      <c r="AY6" s="233"/>
      <c r="AZ6" s="233"/>
      <c r="BA6" s="233"/>
      <c r="BB6" s="233"/>
      <c r="BC6" s="233"/>
      <c r="BD6" s="233"/>
      <c r="BE6" s="233"/>
      <c r="BF6" s="233"/>
      <c r="BG6" s="233"/>
      <c r="BH6" s="233"/>
      <c r="BI6" s="233"/>
      <c r="BJ6" s="233"/>
      <c r="BK6" s="233"/>
      <c r="BL6" s="233"/>
      <c r="BM6" s="233"/>
      <c r="BN6" s="233"/>
      <c r="BO6" s="233"/>
      <c r="BP6" s="233"/>
      <c r="BQ6" s="233"/>
      <c r="BR6" s="233"/>
      <c r="BS6" s="233"/>
      <c r="BT6" s="233"/>
      <c r="BU6" s="233"/>
      <c r="BV6" s="233"/>
      <c r="BW6" s="233"/>
      <c r="BX6" s="233"/>
      <c r="BY6" s="233"/>
      <c r="BZ6" s="233"/>
      <c r="CA6" s="233"/>
      <c r="CB6" s="233"/>
      <c r="CC6" s="233"/>
      <c r="CD6" s="233"/>
      <c r="CE6" s="233"/>
      <c r="CF6" s="233"/>
      <c r="CG6" s="233"/>
      <c r="CH6" s="233"/>
      <c r="CI6" s="233"/>
      <c r="CJ6" s="233"/>
      <c r="CK6" s="233"/>
      <c r="CL6" s="233"/>
      <c r="CM6" s="233"/>
      <c r="CN6" s="233"/>
      <c r="CO6" s="233"/>
      <c r="CP6" s="233"/>
      <c r="CQ6" s="233"/>
      <c r="CR6" s="233"/>
      <c r="CS6" s="233"/>
      <c r="CT6" s="233"/>
      <c r="CU6" s="233"/>
      <c r="CV6" s="233"/>
      <c r="CW6" s="233"/>
      <c r="CX6" s="233"/>
      <c r="CY6" s="233"/>
      <c r="CZ6" s="233"/>
      <c r="DA6" s="233"/>
      <c r="DB6" s="233"/>
      <c r="DC6" s="233"/>
      <c r="DD6" s="233"/>
      <c r="DE6" s="233"/>
      <c r="DF6" s="233"/>
      <c r="DG6" s="233"/>
      <c r="DH6" s="233"/>
      <c r="DI6" s="233"/>
      <c r="DJ6" s="233"/>
      <c r="DK6" s="233"/>
      <c r="DL6" s="233"/>
      <c r="DM6" s="233"/>
      <c r="DN6" s="233"/>
      <c r="DO6" s="233"/>
      <c r="DP6" s="233"/>
      <c r="DQ6" s="233"/>
      <c r="DR6" s="233"/>
      <c r="DS6" s="233"/>
      <c r="DT6" s="233"/>
    </row>
    <row r="7" spans="1:267" s="70" customFormat="1" ht="12.75" customHeight="1">
      <c r="A7" s="98"/>
      <c r="B7" s="99"/>
      <c r="C7" s="99"/>
      <c r="D7" s="99"/>
      <c r="E7" s="100"/>
      <c r="F7" s="101"/>
      <c r="G7" s="102"/>
      <c r="H7" s="102"/>
      <c r="I7" s="102"/>
      <c r="J7" s="102"/>
      <c r="K7" s="100"/>
      <c r="L7" s="100"/>
      <c r="M7" s="254" t="s">
        <v>4013</v>
      </c>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row>
    <row r="8" spans="1:267" s="70" customFormat="1" ht="12.75" customHeight="1">
      <c r="A8" s="98"/>
      <c r="B8" s="99"/>
      <c r="C8" s="99"/>
      <c r="D8" s="103"/>
      <c r="E8" s="100"/>
      <c r="F8" s="101"/>
      <c r="G8" s="102"/>
      <c r="H8" s="104" t="s">
        <v>2340</v>
      </c>
      <c r="I8" s="102"/>
      <c r="J8" s="102"/>
      <c r="K8" s="100"/>
      <c r="L8" s="100"/>
      <c r="M8" s="254" t="s">
        <v>2454</v>
      </c>
      <c r="N8" s="84" t="s">
        <v>2204</v>
      </c>
      <c r="O8" s="84" t="s">
        <v>2204</v>
      </c>
      <c r="P8" s="84" t="s">
        <v>2204</v>
      </c>
      <c r="Q8" s="84" t="s">
        <v>2204</v>
      </c>
      <c r="R8" s="84" t="s">
        <v>2204</v>
      </c>
      <c r="S8" s="84" t="s">
        <v>2204</v>
      </c>
      <c r="T8" s="84" t="s">
        <v>2204</v>
      </c>
      <c r="U8" s="84" t="s">
        <v>2204</v>
      </c>
      <c r="V8" s="84" t="s">
        <v>2204</v>
      </c>
      <c r="W8" s="84"/>
      <c r="X8" s="84"/>
      <c r="Y8" s="84"/>
      <c r="Z8" s="84"/>
      <c r="AA8" s="84"/>
      <c r="AB8" s="84"/>
      <c r="AC8" s="84"/>
      <c r="AD8" s="84"/>
      <c r="AE8" s="84"/>
      <c r="AF8" s="84"/>
      <c r="AG8" s="84"/>
      <c r="AH8" s="84"/>
      <c r="AI8" s="84"/>
      <c r="AJ8" s="84"/>
      <c r="AK8" s="84"/>
      <c r="AL8" s="84"/>
      <c r="AM8" s="84"/>
      <c r="AN8" s="84"/>
      <c r="AO8" s="84"/>
      <c r="AP8" s="84"/>
      <c r="AQ8" s="84"/>
      <c r="AR8" s="84"/>
      <c r="AS8" s="84"/>
      <c r="AT8" s="84"/>
      <c r="AU8" s="84"/>
      <c r="AV8" s="84"/>
      <c r="AW8" s="84"/>
      <c r="AX8" s="84"/>
      <c r="AY8" s="84"/>
      <c r="AZ8" s="84"/>
      <c r="BA8" s="84"/>
      <c r="BB8" s="84"/>
      <c r="BC8" s="84"/>
      <c r="BD8" s="84"/>
      <c r="BE8" s="84"/>
      <c r="BF8" s="84"/>
      <c r="BG8" s="84"/>
      <c r="BH8" s="84"/>
      <c r="BI8" s="84"/>
      <c r="BJ8" s="84"/>
      <c r="BK8" s="84"/>
      <c r="BL8" s="84"/>
      <c r="BM8" s="84"/>
      <c r="BN8" s="84"/>
      <c r="BO8" s="84"/>
      <c r="BP8" s="84"/>
      <c r="BQ8" s="84"/>
      <c r="BR8" s="84"/>
      <c r="BS8" s="84"/>
      <c r="BT8" s="84"/>
      <c r="BU8" s="84"/>
      <c r="BV8" s="84"/>
      <c r="BW8" s="84"/>
      <c r="BX8" s="84"/>
      <c r="BY8" s="84"/>
      <c r="BZ8" s="84"/>
      <c r="CA8" s="84"/>
      <c r="CB8" s="84"/>
      <c r="CC8" s="84"/>
      <c r="CD8" s="84"/>
      <c r="CE8" s="84"/>
      <c r="CF8" s="84"/>
      <c r="CG8" s="84"/>
      <c r="CH8" s="84"/>
      <c r="CI8" s="84"/>
      <c r="CJ8" s="84"/>
      <c r="CK8" s="84"/>
      <c r="CL8" s="84"/>
      <c r="CM8" s="84"/>
      <c r="CN8" s="84"/>
      <c r="CO8" s="84"/>
      <c r="CP8" s="84"/>
      <c r="CQ8" s="84"/>
      <c r="CR8" s="84"/>
      <c r="CS8" s="84"/>
      <c r="CT8" s="84"/>
      <c r="CU8" s="84"/>
      <c r="CV8" s="84"/>
      <c r="CW8" s="84"/>
      <c r="CX8" s="84"/>
      <c r="CY8" s="84"/>
      <c r="CZ8" s="84"/>
      <c r="DA8" s="84"/>
      <c r="DB8" s="84"/>
      <c r="DC8" s="84"/>
      <c r="DD8" s="84"/>
      <c r="DE8" s="84"/>
      <c r="DF8" s="84"/>
      <c r="DG8" s="84"/>
      <c r="DH8" s="84"/>
      <c r="DI8" s="84"/>
      <c r="DJ8" s="84"/>
      <c r="DK8" s="84"/>
      <c r="DL8" s="84"/>
      <c r="DM8" s="84"/>
      <c r="DN8" s="84"/>
      <c r="DO8" s="84"/>
      <c r="DP8" s="84"/>
      <c r="DQ8" s="84"/>
      <c r="DR8" s="84"/>
      <c r="DS8" s="84"/>
      <c r="DT8" s="84"/>
    </row>
    <row r="9" spans="1:267" s="70" customFormat="1" ht="12.75" customHeight="1">
      <c r="A9" s="98"/>
      <c r="B9" s="99"/>
      <c r="C9" s="99"/>
      <c r="D9" s="99"/>
      <c r="E9" s="100"/>
      <c r="F9" s="101"/>
      <c r="G9" s="102"/>
      <c r="H9" s="104"/>
      <c r="I9" s="102"/>
      <c r="J9" s="102"/>
      <c r="K9" s="100"/>
      <c r="L9" s="100"/>
      <c r="M9" s="254" t="s">
        <v>3788</v>
      </c>
      <c r="N9" s="82" t="s">
        <v>3989</v>
      </c>
      <c r="O9" s="82" t="s">
        <v>3989</v>
      </c>
      <c r="P9" s="82" t="s">
        <v>3989</v>
      </c>
      <c r="Q9" s="82" t="s">
        <v>3989</v>
      </c>
      <c r="R9" s="82" t="s">
        <v>3989</v>
      </c>
      <c r="S9" s="82" t="s">
        <v>3989</v>
      </c>
      <c r="T9" s="82" t="s">
        <v>3989</v>
      </c>
      <c r="U9" s="82" t="s">
        <v>3989</v>
      </c>
      <c r="V9" s="82" t="s">
        <v>3989</v>
      </c>
      <c r="W9" s="82"/>
      <c r="X9" s="82"/>
      <c r="Y9" s="82"/>
      <c r="Z9" s="82"/>
      <c r="AA9" s="82"/>
      <c r="AB9" s="82"/>
      <c r="AC9" s="82"/>
      <c r="AD9" s="82"/>
      <c r="AE9" s="82"/>
      <c r="AF9" s="82"/>
      <c r="AG9" s="82"/>
      <c r="AH9" s="82"/>
      <c r="AI9" s="82"/>
      <c r="AJ9" s="82"/>
      <c r="AK9" s="82"/>
      <c r="AL9" s="82"/>
      <c r="AM9" s="82"/>
      <c r="AN9" s="82"/>
      <c r="AO9" s="82"/>
      <c r="AP9" s="82"/>
      <c r="AQ9" s="82"/>
      <c r="AR9" s="82"/>
      <c r="AS9" s="82"/>
      <c r="AT9" s="82"/>
      <c r="AU9" s="82"/>
      <c r="AV9" s="82"/>
      <c r="AW9" s="82"/>
      <c r="AX9" s="82"/>
      <c r="AY9" s="82"/>
      <c r="AZ9" s="82"/>
      <c r="BA9" s="82"/>
      <c r="BB9" s="82"/>
      <c r="BC9" s="82"/>
      <c r="BD9" s="82"/>
      <c r="BE9" s="82"/>
      <c r="BF9" s="82"/>
      <c r="BG9" s="82"/>
      <c r="BH9" s="82"/>
      <c r="BI9" s="82"/>
      <c r="BJ9" s="82"/>
      <c r="BK9" s="82"/>
      <c r="BL9" s="82"/>
      <c r="BM9" s="82"/>
      <c r="BN9" s="82"/>
      <c r="BO9" s="82"/>
      <c r="BP9" s="82"/>
      <c r="BQ9" s="82"/>
      <c r="BR9" s="82"/>
      <c r="BS9" s="82"/>
      <c r="BT9" s="82"/>
      <c r="BU9" s="82"/>
      <c r="BV9" s="82"/>
      <c r="BW9" s="82"/>
      <c r="BX9" s="82"/>
      <c r="BY9" s="82"/>
      <c r="BZ9" s="82"/>
      <c r="CA9" s="82"/>
      <c r="CB9" s="82"/>
      <c r="CC9" s="82"/>
      <c r="CD9" s="82"/>
      <c r="CE9" s="82"/>
      <c r="CF9" s="82"/>
      <c r="CG9" s="82"/>
      <c r="CH9" s="82"/>
      <c r="CI9" s="82"/>
      <c r="CJ9" s="82"/>
      <c r="CK9" s="82"/>
      <c r="CL9" s="82"/>
      <c r="CM9" s="82"/>
      <c r="CN9" s="82"/>
      <c r="CO9" s="82"/>
      <c r="CP9" s="82"/>
      <c r="CQ9" s="82"/>
      <c r="CR9" s="82"/>
      <c r="CS9" s="82"/>
      <c r="CT9" s="82"/>
      <c r="CU9" s="82"/>
      <c r="CV9" s="82"/>
      <c r="CW9" s="82"/>
      <c r="CX9" s="82"/>
      <c r="CY9" s="82"/>
      <c r="CZ9" s="82"/>
      <c r="DA9" s="82"/>
      <c r="DB9" s="82"/>
      <c r="DC9" s="82"/>
      <c r="DD9" s="82"/>
      <c r="DE9" s="82"/>
      <c r="DF9" s="82"/>
      <c r="DG9" s="82"/>
      <c r="DH9" s="82"/>
      <c r="DI9" s="82"/>
      <c r="DJ9" s="82"/>
      <c r="DK9" s="82"/>
      <c r="DL9" s="82"/>
      <c r="DM9" s="82"/>
      <c r="DN9" s="82"/>
      <c r="DO9" s="82"/>
      <c r="DP9" s="82"/>
      <c r="DQ9" s="82"/>
      <c r="DR9" s="82"/>
      <c r="DS9" s="82"/>
      <c r="DT9" s="82"/>
    </row>
    <row r="10" spans="1:267" s="70" customFormat="1" ht="12.75" customHeight="1">
      <c r="A10" s="98"/>
      <c r="B10" s="99"/>
      <c r="C10" s="99"/>
      <c r="D10" s="99"/>
      <c r="E10" s="100"/>
      <c r="F10" s="101"/>
      <c r="G10" s="102"/>
      <c r="H10" s="104"/>
      <c r="I10" s="102"/>
      <c r="J10" s="102"/>
      <c r="K10" s="100"/>
      <c r="L10" s="100"/>
      <c r="M10" s="254" t="s">
        <v>3437</v>
      </c>
      <c r="N10" s="82"/>
      <c r="O10" s="82"/>
      <c r="P10" s="82"/>
      <c r="Q10" s="82"/>
      <c r="R10" s="82"/>
      <c r="S10" s="82"/>
      <c r="T10" s="82"/>
      <c r="U10" s="82"/>
      <c r="V10" s="82"/>
      <c r="W10" s="82"/>
      <c r="X10" s="82"/>
      <c r="Y10" s="82"/>
      <c r="Z10" s="82"/>
      <c r="AA10" s="82"/>
      <c r="AB10" s="82"/>
      <c r="AC10" s="82"/>
      <c r="AD10" s="82"/>
      <c r="AE10" s="82"/>
      <c r="AF10" s="82"/>
      <c r="AG10" s="82"/>
      <c r="AH10" s="82"/>
      <c r="AI10" s="82"/>
      <c r="AJ10" s="82"/>
      <c r="AK10" s="82"/>
      <c r="AL10" s="82"/>
      <c r="AM10" s="82"/>
      <c r="AN10" s="82"/>
      <c r="AO10" s="82"/>
      <c r="AP10" s="82"/>
      <c r="AQ10" s="82"/>
      <c r="AR10" s="82"/>
      <c r="AS10" s="82"/>
      <c r="AT10" s="82"/>
      <c r="AU10" s="82"/>
      <c r="AV10" s="82"/>
      <c r="AW10" s="82"/>
      <c r="AX10" s="82"/>
      <c r="AY10" s="82"/>
      <c r="AZ10" s="82"/>
      <c r="BA10" s="82"/>
      <c r="BB10" s="82"/>
      <c r="BC10" s="82"/>
      <c r="BD10" s="82"/>
      <c r="BE10" s="82"/>
      <c r="BF10" s="82"/>
      <c r="BG10" s="82"/>
      <c r="BH10" s="82"/>
      <c r="BI10" s="82"/>
      <c r="BJ10" s="82"/>
      <c r="BK10" s="82"/>
      <c r="BL10" s="82"/>
      <c r="BM10" s="82"/>
      <c r="BN10" s="82"/>
      <c r="BO10" s="82"/>
      <c r="BP10" s="82"/>
      <c r="BQ10" s="82"/>
      <c r="BR10" s="82"/>
      <c r="BS10" s="82"/>
      <c r="BT10" s="82"/>
      <c r="BU10" s="82"/>
      <c r="BV10" s="82"/>
      <c r="BW10" s="82"/>
      <c r="BX10" s="82"/>
      <c r="BY10" s="82"/>
      <c r="BZ10" s="82"/>
      <c r="CA10" s="82"/>
      <c r="CB10" s="82"/>
      <c r="CC10" s="82"/>
      <c r="CD10" s="82"/>
      <c r="CE10" s="82"/>
      <c r="CF10" s="82"/>
      <c r="CG10" s="82"/>
      <c r="CH10" s="82"/>
      <c r="CI10" s="82"/>
      <c r="CJ10" s="82"/>
      <c r="CK10" s="82"/>
      <c r="CL10" s="82"/>
      <c r="CM10" s="82"/>
      <c r="CN10" s="82"/>
      <c r="CO10" s="82"/>
      <c r="CP10" s="82"/>
      <c r="CQ10" s="82"/>
      <c r="CR10" s="82"/>
      <c r="CS10" s="82"/>
      <c r="CT10" s="82"/>
      <c r="CU10" s="82"/>
      <c r="CV10" s="82"/>
      <c r="CW10" s="82"/>
      <c r="CX10" s="82"/>
      <c r="CY10" s="82"/>
      <c r="CZ10" s="82"/>
      <c r="DA10" s="82"/>
      <c r="DB10" s="82"/>
      <c r="DC10" s="82"/>
      <c r="DD10" s="82"/>
      <c r="DE10" s="82"/>
      <c r="DF10" s="82"/>
      <c r="DG10" s="82"/>
      <c r="DH10" s="82"/>
      <c r="DI10" s="82"/>
      <c r="DJ10" s="82"/>
      <c r="DK10" s="82"/>
      <c r="DL10" s="82"/>
      <c r="DM10" s="82"/>
      <c r="DN10" s="82"/>
      <c r="DO10" s="82"/>
      <c r="DP10" s="82"/>
      <c r="DQ10" s="82"/>
      <c r="DR10" s="82"/>
      <c r="DS10" s="82"/>
      <c r="DT10" s="82"/>
    </row>
    <row r="11" spans="1:267" s="70" customFormat="1" ht="12.75" customHeight="1">
      <c r="A11" s="98"/>
      <c r="B11" s="99"/>
      <c r="C11" s="121" t="s">
        <v>2</v>
      </c>
      <c r="D11" s="99">
        <f>COUNTIF(12:12,"RunThisCase")</f>
        <v>1</v>
      </c>
      <c r="E11" s="100"/>
      <c r="F11" s="101"/>
      <c r="G11" s="102"/>
      <c r="H11" s="104"/>
      <c r="I11" s="102"/>
      <c r="J11" s="102"/>
      <c r="K11" s="100"/>
      <c r="L11" s="100"/>
      <c r="M11" s="254" t="s">
        <v>3438</v>
      </c>
      <c r="N11" s="82" t="s">
        <v>4427</v>
      </c>
      <c r="O11" s="82" t="s">
        <v>4427</v>
      </c>
      <c r="P11" s="82" t="s">
        <v>4427</v>
      </c>
      <c r="Q11" s="82" t="s">
        <v>4427</v>
      </c>
      <c r="R11" s="82" t="s">
        <v>4427</v>
      </c>
      <c r="S11" s="82" t="s">
        <v>4427</v>
      </c>
      <c r="T11" s="82" t="s">
        <v>4427</v>
      </c>
      <c r="U11" s="82" t="s">
        <v>4427</v>
      </c>
      <c r="V11" s="82" t="s">
        <v>4427</v>
      </c>
      <c r="W11" s="82"/>
      <c r="X11" s="82"/>
      <c r="Y11" s="82"/>
      <c r="Z11" s="82"/>
      <c r="AA11" s="82"/>
      <c r="AB11" s="82"/>
      <c r="AC11" s="82"/>
      <c r="AD11" s="82"/>
      <c r="AE11" s="82"/>
      <c r="AF11" s="82"/>
      <c r="AG11" s="82"/>
      <c r="AH11" s="82"/>
      <c r="AI11" s="82"/>
      <c r="AJ11" s="82"/>
      <c r="AK11" s="82"/>
      <c r="AL11" s="82"/>
      <c r="AM11" s="82"/>
      <c r="AN11" s="82"/>
      <c r="AO11" s="82"/>
      <c r="AP11" s="82"/>
      <c r="AQ11" s="82"/>
      <c r="AR11" s="82"/>
      <c r="AS11" s="82"/>
      <c r="AT11" s="82"/>
      <c r="AU11" s="82"/>
      <c r="AV11" s="82"/>
      <c r="AW11" s="82"/>
      <c r="AX11" s="82"/>
      <c r="AY11" s="82"/>
      <c r="AZ11" s="82"/>
      <c r="BA11" s="82"/>
      <c r="BB11" s="82"/>
      <c r="BC11" s="82"/>
      <c r="BD11" s="82"/>
      <c r="BE11" s="82"/>
      <c r="BF11" s="82"/>
      <c r="BG11" s="82"/>
      <c r="BH11" s="82"/>
      <c r="BI11" s="82"/>
      <c r="BJ11" s="82"/>
      <c r="BK11" s="82"/>
      <c r="BL11" s="82"/>
      <c r="BM11" s="82"/>
      <c r="BN11" s="82"/>
      <c r="BO11" s="82"/>
      <c r="BP11" s="82"/>
      <c r="BQ11" s="82"/>
      <c r="BR11" s="82"/>
      <c r="BS11" s="82"/>
      <c r="BT11" s="82"/>
      <c r="BU11" s="82"/>
      <c r="BV11" s="82"/>
      <c r="BW11" s="82"/>
      <c r="BX11" s="82"/>
      <c r="BY11" s="82"/>
      <c r="BZ11" s="82"/>
      <c r="CA11" s="82"/>
      <c r="CB11" s="82"/>
      <c r="CC11" s="82"/>
      <c r="CD11" s="82"/>
      <c r="CE11" s="82"/>
      <c r="CF11" s="82"/>
      <c r="CG11" s="82"/>
      <c r="CH11" s="82"/>
      <c r="CI11" s="82"/>
      <c r="CJ11" s="82"/>
      <c r="CK11" s="82"/>
      <c r="CL11" s="82"/>
      <c r="CM11" s="82"/>
      <c r="CN11" s="82"/>
      <c r="CO11" s="82"/>
      <c r="CP11" s="82"/>
      <c r="CQ11" s="82"/>
      <c r="CR11" s="82"/>
      <c r="CS11" s="82"/>
      <c r="CT11" s="82"/>
      <c r="CU11" s="82"/>
      <c r="CV11" s="82"/>
      <c r="CW11" s="82"/>
      <c r="CX11" s="82"/>
      <c r="CY11" s="82"/>
      <c r="CZ11" s="82"/>
      <c r="DA11" s="82"/>
      <c r="DB11" s="82"/>
      <c r="DC11" s="82"/>
      <c r="DD11" s="82"/>
      <c r="DE11" s="82"/>
      <c r="DF11" s="82"/>
      <c r="DG11" s="82"/>
      <c r="DH11" s="82"/>
      <c r="DI11" s="82"/>
      <c r="DJ11" s="82"/>
      <c r="DK11" s="82"/>
      <c r="DL11" s="82"/>
      <c r="DM11" s="82"/>
      <c r="DN11" s="82"/>
      <c r="DO11" s="82"/>
      <c r="DP11" s="82"/>
      <c r="DQ11" s="82"/>
      <c r="DR11" s="82"/>
      <c r="DS11" s="82"/>
      <c r="DT11" s="82"/>
    </row>
    <row r="12" spans="1:267" s="75" customFormat="1" ht="18" customHeight="1">
      <c r="A12" s="98"/>
      <c r="B12" s="99"/>
      <c r="C12" s="99"/>
      <c r="D12" s="99"/>
      <c r="E12" s="100"/>
      <c r="F12" s="105"/>
      <c r="G12" s="106"/>
      <c r="H12" s="106"/>
      <c r="I12" s="106"/>
      <c r="J12" s="106"/>
      <c r="K12" s="99"/>
      <c r="L12" s="99"/>
      <c r="M12" s="257" t="s">
        <v>873</v>
      </c>
      <c r="N12" s="85" t="s">
        <v>958</v>
      </c>
      <c r="O12" s="354" t="s">
        <v>957</v>
      </c>
      <c r="P12" s="85" t="s">
        <v>958</v>
      </c>
      <c r="Q12" s="85" t="s">
        <v>958</v>
      </c>
      <c r="R12" s="85" t="s">
        <v>958</v>
      </c>
      <c r="S12" s="85" t="s">
        <v>958</v>
      </c>
      <c r="T12" s="85" t="s">
        <v>958</v>
      </c>
      <c r="U12" s="85" t="s">
        <v>958</v>
      </c>
      <c r="V12" s="85" t="s">
        <v>958</v>
      </c>
      <c r="W12" s="85"/>
      <c r="X12" s="85"/>
      <c r="Y12" s="85"/>
      <c r="Z12" s="85"/>
      <c r="AA12" s="85"/>
      <c r="AB12" s="85"/>
      <c r="AC12" s="85"/>
      <c r="AD12" s="85"/>
      <c r="AE12" s="85"/>
      <c r="AF12" s="85"/>
      <c r="AG12" s="85"/>
      <c r="AH12" s="85"/>
      <c r="AI12" s="85"/>
      <c r="AJ12" s="85"/>
      <c r="AK12" s="85"/>
      <c r="AL12" s="85"/>
      <c r="AM12" s="85"/>
      <c r="AN12" s="85"/>
      <c r="AO12" s="85"/>
      <c r="AP12" s="85"/>
      <c r="AQ12" s="85"/>
      <c r="AR12" s="85"/>
      <c r="AS12" s="85"/>
      <c r="AT12" s="85"/>
      <c r="AU12" s="85"/>
      <c r="AV12" s="85"/>
      <c r="AW12" s="85"/>
      <c r="AX12" s="85"/>
      <c r="AY12" s="85"/>
      <c r="AZ12" s="85"/>
      <c r="BA12" s="85"/>
      <c r="BB12" s="85"/>
      <c r="BC12" s="85"/>
      <c r="BD12" s="85"/>
      <c r="BE12" s="85"/>
      <c r="BF12" s="85"/>
      <c r="BG12" s="85"/>
      <c r="BH12" s="85"/>
      <c r="BI12" s="85"/>
      <c r="BJ12" s="85"/>
      <c r="BK12" s="85"/>
      <c r="BL12" s="85"/>
      <c r="BM12" s="85"/>
      <c r="BN12" s="85"/>
      <c r="BO12" s="85"/>
      <c r="BP12" s="85"/>
      <c r="BQ12" s="85"/>
      <c r="BR12" s="85"/>
      <c r="BS12" s="85"/>
      <c r="BT12" s="85"/>
      <c r="BU12" s="85"/>
      <c r="BV12" s="85"/>
      <c r="BW12" s="85"/>
      <c r="BX12" s="85"/>
      <c r="BY12" s="85"/>
      <c r="BZ12" s="85"/>
      <c r="CA12" s="85"/>
      <c r="CB12" s="85"/>
      <c r="CC12" s="85"/>
      <c r="CD12" s="85"/>
      <c r="CE12" s="85"/>
      <c r="CF12" s="85"/>
      <c r="CG12" s="85"/>
      <c r="CH12" s="85"/>
      <c r="CI12" s="85"/>
      <c r="CJ12" s="85"/>
      <c r="CK12" s="85"/>
      <c r="CL12" s="85"/>
      <c r="CM12" s="85"/>
      <c r="CN12" s="85"/>
      <c r="CO12" s="85"/>
      <c r="CP12" s="85"/>
      <c r="CQ12" s="85"/>
      <c r="CR12" s="85"/>
      <c r="CS12" s="85"/>
      <c r="CT12" s="85"/>
      <c r="CU12" s="85"/>
      <c r="CV12" s="85"/>
      <c r="CW12" s="85"/>
      <c r="CX12" s="85"/>
      <c r="CY12" s="85"/>
      <c r="CZ12" s="85"/>
      <c r="DA12" s="85"/>
      <c r="DB12" s="85"/>
      <c r="DC12" s="85"/>
      <c r="DD12" s="85"/>
      <c r="DE12" s="85"/>
      <c r="DF12" s="85"/>
      <c r="DG12" s="85"/>
      <c r="DH12" s="85"/>
      <c r="DI12" s="85"/>
      <c r="DJ12" s="85"/>
      <c r="DK12" s="85"/>
      <c r="DL12" s="85"/>
      <c r="DM12" s="85"/>
      <c r="DN12" s="85"/>
      <c r="DO12" s="85"/>
      <c r="DP12" s="85"/>
      <c r="DQ12" s="85"/>
      <c r="DR12" s="85"/>
      <c r="DS12" s="85"/>
      <c r="DT12" s="85"/>
    </row>
    <row r="13" spans="1:267" s="87" customFormat="1" ht="25.5" customHeight="1" thickBot="1">
      <c r="A13" s="107" t="s">
        <v>4122</v>
      </c>
      <c r="B13" s="90" t="s">
        <v>4123</v>
      </c>
      <c r="C13" s="90" t="s">
        <v>3381</v>
      </c>
      <c r="D13" s="90" t="s">
        <v>181</v>
      </c>
      <c r="E13" s="90" t="s">
        <v>2319</v>
      </c>
      <c r="F13" s="90" t="s">
        <v>180</v>
      </c>
      <c r="G13" s="88" t="s">
        <v>2341</v>
      </c>
      <c r="H13" s="88" t="s">
        <v>2342</v>
      </c>
      <c r="I13" s="88" t="s">
        <v>73</v>
      </c>
      <c r="J13" s="88" t="s">
        <v>1227</v>
      </c>
      <c r="K13" s="91" t="s">
        <v>1681</v>
      </c>
      <c r="L13" s="92" t="s">
        <v>3790</v>
      </c>
      <c r="M13" s="91" t="s">
        <v>4324</v>
      </c>
      <c r="N13" s="86"/>
      <c r="O13" s="86"/>
      <c r="P13" s="86"/>
      <c r="Q13" s="86"/>
      <c r="R13" s="86"/>
      <c r="S13" s="86"/>
      <c r="T13" s="86"/>
      <c r="U13" s="86"/>
      <c r="V13" s="86"/>
      <c r="W13" s="86"/>
      <c r="X13" s="86"/>
      <c r="Y13" s="86"/>
      <c r="Z13" s="86"/>
      <c r="AA13" s="86"/>
      <c r="AB13" s="86"/>
      <c r="AC13" s="86"/>
      <c r="AD13" s="86"/>
      <c r="AE13" s="86"/>
      <c r="AF13" s="86"/>
      <c r="AG13" s="86"/>
      <c r="AH13" s="86"/>
      <c r="AI13" s="86"/>
      <c r="AJ13" s="86"/>
      <c r="AK13" s="86"/>
      <c r="AL13" s="86"/>
      <c r="AM13" s="86"/>
      <c r="AN13" s="86"/>
      <c r="AO13" s="86"/>
      <c r="AP13" s="86"/>
      <c r="AQ13" s="86"/>
      <c r="AR13" s="86"/>
      <c r="AS13" s="86"/>
      <c r="AT13" s="86"/>
      <c r="AU13" s="86"/>
      <c r="AV13" s="86"/>
      <c r="AW13" s="86"/>
      <c r="AX13" s="86"/>
      <c r="AY13" s="86"/>
      <c r="AZ13" s="86"/>
      <c r="BA13" s="86"/>
      <c r="BB13" s="86"/>
      <c r="BC13" s="86"/>
      <c r="BD13" s="86"/>
      <c r="BE13" s="86"/>
      <c r="BF13" s="86"/>
      <c r="BG13" s="86"/>
      <c r="BH13" s="86"/>
      <c r="BI13" s="86"/>
      <c r="BJ13" s="86"/>
      <c r="BK13" s="86"/>
      <c r="BL13" s="86"/>
      <c r="BM13" s="86"/>
      <c r="BN13" s="86"/>
      <c r="BO13" s="86"/>
      <c r="BP13" s="86"/>
      <c r="BQ13" s="86"/>
      <c r="BR13" s="86"/>
      <c r="BS13" s="86"/>
      <c r="BT13" s="86"/>
      <c r="BU13" s="86"/>
      <c r="BV13" s="86"/>
      <c r="BW13" s="86"/>
      <c r="BX13" s="86"/>
      <c r="BY13" s="86"/>
      <c r="BZ13" s="86"/>
      <c r="CA13" s="86"/>
      <c r="CB13" s="86"/>
      <c r="CC13" s="86"/>
      <c r="CD13" s="86"/>
      <c r="CE13" s="86"/>
      <c r="CF13" s="86"/>
      <c r="CG13" s="86"/>
      <c r="CH13" s="86"/>
      <c r="CI13" s="86"/>
      <c r="CJ13" s="86"/>
      <c r="CK13" s="86"/>
      <c r="CL13" s="86"/>
      <c r="CM13" s="86"/>
      <c r="CN13" s="86"/>
      <c r="CO13" s="86"/>
      <c r="CP13" s="86"/>
      <c r="CQ13" s="86"/>
      <c r="CR13" s="86"/>
      <c r="CS13" s="86"/>
      <c r="CT13" s="86"/>
      <c r="CU13" s="86"/>
      <c r="CV13" s="86"/>
      <c r="CW13" s="86"/>
      <c r="CX13" s="86"/>
      <c r="CY13" s="86"/>
      <c r="CZ13" s="86"/>
      <c r="DA13" s="86"/>
      <c r="DB13" s="86"/>
      <c r="DC13" s="86"/>
      <c r="DD13" s="86"/>
      <c r="DE13" s="86"/>
      <c r="DF13" s="86"/>
      <c r="DG13" s="86"/>
      <c r="DH13" s="86"/>
      <c r="DI13" s="86"/>
      <c r="DJ13" s="86"/>
      <c r="DK13" s="86"/>
      <c r="DL13" s="86"/>
      <c r="DM13" s="86"/>
      <c r="DN13" s="86"/>
      <c r="DO13" s="86"/>
      <c r="DP13" s="86"/>
      <c r="DQ13" s="86"/>
      <c r="DR13" s="86"/>
      <c r="DS13" s="86"/>
      <c r="DT13" s="86"/>
    </row>
    <row r="14" spans="1:267">
      <c r="C14" s="260"/>
      <c r="D14" s="314" t="s">
        <v>7567</v>
      </c>
      <c r="E14" s="278" t="s">
        <v>6790</v>
      </c>
      <c r="F14" s="315" t="s">
        <v>4842</v>
      </c>
      <c r="G14" s="316"/>
      <c r="H14" s="316"/>
      <c r="I14" s="316"/>
      <c r="J14" s="316"/>
      <c r="K14" s="316"/>
      <c r="L14" s="315" t="s">
        <v>5372</v>
      </c>
      <c r="M14" s="316"/>
      <c r="N14" s="270" t="s">
        <v>7479</v>
      </c>
      <c r="O14" s="270"/>
      <c r="P14" s="270" t="s">
        <v>7479</v>
      </c>
      <c r="Q14" s="270" t="s">
        <v>7479</v>
      </c>
      <c r="R14" s="270" t="s">
        <v>7479</v>
      </c>
      <c r="S14" s="270" t="s">
        <v>7479</v>
      </c>
      <c r="T14" s="270" t="s">
        <v>7479</v>
      </c>
      <c r="U14" s="270" t="s">
        <v>7479</v>
      </c>
      <c r="V14" s="108" t="s">
        <v>7479</v>
      </c>
      <c r="W14" s="270"/>
      <c r="X14" s="270"/>
      <c r="Y14" s="270"/>
      <c r="Z14" s="270"/>
      <c r="AA14" s="270"/>
      <c r="AB14" s="270"/>
      <c r="AC14" s="270"/>
      <c r="AD14" s="270"/>
      <c r="AE14" s="270"/>
      <c r="AF14" s="270"/>
      <c r="AG14" s="270"/>
      <c r="AH14" s="270"/>
      <c r="AI14" s="270"/>
      <c r="AJ14" s="270"/>
      <c r="AK14" s="270"/>
      <c r="AL14" s="270"/>
      <c r="AM14" s="270"/>
      <c r="AN14" s="270"/>
      <c r="AO14" s="270"/>
      <c r="AP14" s="270"/>
      <c r="AQ14" s="270"/>
      <c r="AR14" s="270"/>
      <c r="AS14" s="270"/>
      <c r="AT14" s="270"/>
      <c r="AU14" s="270"/>
      <c r="AV14" s="270"/>
      <c r="AW14" s="270"/>
      <c r="AX14" s="270"/>
      <c r="AY14" s="270"/>
      <c r="AZ14" s="270"/>
      <c r="BA14" s="270"/>
      <c r="BB14" s="270"/>
      <c r="BC14" s="270"/>
      <c r="BD14" s="270"/>
      <c r="BE14" s="270"/>
      <c r="BF14" s="270"/>
      <c r="BG14" s="270"/>
      <c r="BH14" s="270"/>
      <c r="BI14" s="270"/>
      <c r="BJ14" s="270"/>
      <c r="BK14" s="270"/>
      <c r="BL14" s="270"/>
      <c r="BM14" s="270"/>
      <c r="BN14" s="270"/>
      <c r="BO14" s="270"/>
      <c r="BP14" s="270"/>
      <c r="BQ14" s="270"/>
      <c r="BR14" s="270"/>
      <c r="BS14" s="270"/>
      <c r="BT14" s="270"/>
      <c r="BU14" s="270"/>
      <c r="BV14" s="270"/>
      <c r="BW14" s="270"/>
      <c r="BX14" s="270"/>
      <c r="BY14" s="270"/>
      <c r="BZ14" s="270"/>
      <c r="CA14" s="270"/>
      <c r="CB14" s="270"/>
      <c r="CC14" s="270"/>
      <c r="CD14" s="270"/>
      <c r="CE14" s="270"/>
      <c r="CF14" s="270"/>
      <c r="CG14" s="270"/>
      <c r="CH14" s="270"/>
      <c r="CI14" s="270"/>
      <c r="CJ14" s="270"/>
      <c r="CK14" s="270"/>
      <c r="CL14" s="270"/>
      <c r="CM14" s="270"/>
      <c r="CN14" s="270"/>
      <c r="CO14" s="270"/>
      <c r="CP14" s="270"/>
      <c r="CQ14" s="270"/>
      <c r="CR14" s="270"/>
      <c r="CS14" s="270"/>
      <c r="CT14" s="270"/>
      <c r="CU14" s="270"/>
      <c r="CV14" s="270"/>
      <c r="CW14" s="270"/>
      <c r="CX14" s="270"/>
      <c r="CY14" s="270"/>
      <c r="CZ14" s="270"/>
      <c r="DA14" s="270"/>
      <c r="DB14" s="270"/>
      <c r="DC14" s="270"/>
      <c r="DD14" s="270"/>
      <c r="DE14" s="270"/>
      <c r="DF14" s="270"/>
      <c r="DG14" s="270"/>
      <c r="DH14" s="270"/>
      <c r="DI14" s="270"/>
      <c r="DJ14" s="270"/>
      <c r="DK14" s="270"/>
      <c r="DL14" s="270"/>
      <c r="DM14" s="270"/>
      <c r="DN14" s="270"/>
      <c r="DO14" s="270"/>
      <c r="DP14" s="270"/>
      <c r="DQ14" s="270"/>
      <c r="DR14" s="270"/>
      <c r="DS14" s="270"/>
      <c r="DT14" s="270"/>
      <c r="DU14" s="270"/>
    </row>
    <row r="15" spans="1:267">
      <c r="D15" s="314" t="s">
        <v>7569</v>
      </c>
      <c r="E15" s="278" t="s">
        <v>6792</v>
      </c>
      <c r="F15" s="315" t="s">
        <v>4842</v>
      </c>
      <c r="G15" s="316"/>
      <c r="H15" s="316"/>
      <c r="I15" s="316"/>
      <c r="J15" s="316"/>
      <c r="K15" s="316"/>
      <c r="L15" s="315" t="s">
        <v>5372</v>
      </c>
      <c r="M15" s="316"/>
      <c r="N15" s="270" t="s">
        <v>7480</v>
      </c>
      <c r="O15" s="270"/>
      <c r="P15" s="270" t="s">
        <v>7480</v>
      </c>
      <c r="Q15" s="270" t="s">
        <v>7480</v>
      </c>
      <c r="R15" s="270" t="s">
        <v>7480</v>
      </c>
      <c r="S15" s="270" t="s">
        <v>7480</v>
      </c>
      <c r="T15" s="270" t="s">
        <v>7480</v>
      </c>
      <c r="U15" s="270" t="s">
        <v>7480</v>
      </c>
      <c r="V15" s="108" t="s">
        <v>7480</v>
      </c>
      <c r="W15" s="270"/>
      <c r="X15" s="270"/>
      <c r="Y15" s="270"/>
      <c r="Z15" s="270"/>
      <c r="AA15" s="270"/>
      <c r="AB15" s="270"/>
      <c r="AC15" s="270"/>
      <c r="AD15" s="270"/>
      <c r="AE15" s="270"/>
      <c r="AF15" s="270"/>
      <c r="AG15" s="270"/>
      <c r="AH15" s="270"/>
      <c r="AI15" s="270"/>
      <c r="AJ15" s="270"/>
      <c r="AK15" s="270"/>
      <c r="AL15" s="270"/>
      <c r="AM15" s="270"/>
      <c r="AN15" s="270"/>
      <c r="AO15" s="270"/>
      <c r="AP15" s="270"/>
      <c r="AQ15" s="270"/>
      <c r="AR15" s="270"/>
      <c r="AS15" s="270"/>
      <c r="AT15" s="270"/>
      <c r="AU15" s="270"/>
      <c r="AV15" s="270"/>
      <c r="AW15" s="270"/>
      <c r="AX15" s="270"/>
      <c r="AY15" s="270"/>
      <c r="AZ15" s="270"/>
      <c r="BA15" s="270"/>
      <c r="BB15" s="270"/>
      <c r="BC15" s="270"/>
      <c r="BD15" s="270"/>
      <c r="BE15" s="270"/>
      <c r="BF15" s="270"/>
      <c r="BG15" s="270"/>
      <c r="BH15" s="270"/>
      <c r="BI15" s="270"/>
      <c r="BJ15" s="270"/>
      <c r="BK15" s="270"/>
      <c r="BL15" s="270"/>
      <c r="BM15" s="270"/>
      <c r="BN15" s="270"/>
      <c r="BO15" s="270"/>
      <c r="BP15" s="270"/>
      <c r="BQ15" s="270"/>
      <c r="BR15" s="270"/>
      <c r="BS15" s="270"/>
      <c r="BT15" s="270"/>
      <c r="BU15" s="270"/>
      <c r="BV15" s="270"/>
      <c r="BW15" s="270"/>
      <c r="BX15" s="270"/>
      <c r="BY15" s="270"/>
      <c r="BZ15" s="270"/>
      <c r="CA15" s="270"/>
      <c r="CB15" s="270"/>
      <c r="CC15" s="270"/>
      <c r="CD15" s="270"/>
      <c r="CE15" s="270"/>
      <c r="CF15" s="270"/>
      <c r="CG15" s="270"/>
      <c r="CH15" s="270"/>
      <c r="CI15" s="270"/>
      <c r="CJ15" s="270"/>
      <c r="CK15" s="270"/>
      <c r="CL15" s="270"/>
      <c r="CM15" s="270"/>
      <c r="CN15" s="270"/>
      <c r="CO15" s="270"/>
      <c r="CP15" s="270"/>
      <c r="CQ15" s="270"/>
      <c r="CR15" s="270"/>
      <c r="CS15" s="270"/>
      <c r="CT15" s="270"/>
      <c r="CU15" s="270"/>
      <c r="CV15" s="270"/>
      <c r="CW15" s="270"/>
      <c r="CX15" s="270"/>
      <c r="CY15" s="270"/>
      <c r="CZ15" s="270"/>
      <c r="DA15" s="270"/>
      <c r="DB15" s="270"/>
      <c r="DC15" s="270"/>
      <c r="DD15" s="270"/>
      <c r="DE15" s="270"/>
      <c r="DF15" s="270"/>
      <c r="DG15" s="270"/>
      <c r="DH15" s="270"/>
      <c r="DI15" s="270"/>
      <c r="DJ15" s="270"/>
      <c r="DK15" s="270"/>
      <c r="DL15" s="270"/>
      <c r="DM15" s="270"/>
      <c r="DN15" s="270"/>
      <c r="DO15" s="270"/>
      <c r="DP15" s="270"/>
      <c r="DQ15" s="270"/>
      <c r="DR15" s="270"/>
      <c r="DS15" s="270"/>
      <c r="DT15" s="270"/>
      <c r="DU15" s="270"/>
    </row>
    <row r="16" spans="1:267">
      <c r="D16" s="314" t="s">
        <v>7574</v>
      </c>
      <c r="E16" s="278" t="s">
        <v>6793</v>
      </c>
      <c r="F16" s="315" t="s">
        <v>4842</v>
      </c>
      <c r="G16" s="316"/>
      <c r="H16" s="316"/>
      <c r="I16" s="316"/>
      <c r="J16" s="316"/>
      <c r="K16" s="316"/>
      <c r="L16" s="315" t="s">
        <v>5372</v>
      </c>
      <c r="M16" s="316"/>
      <c r="N16" s="270" t="s">
        <v>7481</v>
      </c>
      <c r="O16" s="270"/>
      <c r="P16" s="270" t="s">
        <v>7481</v>
      </c>
      <c r="Q16" s="270" t="s">
        <v>7481</v>
      </c>
      <c r="R16" s="270" t="s">
        <v>7481</v>
      </c>
      <c r="S16" s="270" t="s">
        <v>7481</v>
      </c>
      <c r="T16" s="270" t="s">
        <v>7481</v>
      </c>
      <c r="U16" s="270" t="s">
        <v>7481</v>
      </c>
      <c r="V16" s="108" t="s">
        <v>7481</v>
      </c>
      <c r="W16" s="270"/>
      <c r="X16" s="270"/>
      <c r="Y16" s="270"/>
      <c r="Z16" s="270"/>
      <c r="AA16" s="270"/>
      <c r="AB16" s="270"/>
      <c r="AC16" s="270"/>
      <c r="AD16" s="270"/>
      <c r="AE16" s="270"/>
      <c r="AF16" s="270"/>
      <c r="AG16" s="270"/>
      <c r="AH16" s="270"/>
      <c r="AI16" s="270"/>
      <c r="AJ16" s="270"/>
      <c r="AK16" s="270"/>
      <c r="AL16" s="270"/>
      <c r="AM16" s="270"/>
      <c r="AN16" s="270"/>
      <c r="AO16" s="270"/>
      <c r="AP16" s="270"/>
      <c r="AQ16" s="270"/>
      <c r="AR16" s="270"/>
      <c r="AS16" s="270"/>
      <c r="AT16" s="270"/>
      <c r="AU16" s="270"/>
      <c r="AV16" s="270"/>
      <c r="AW16" s="270"/>
      <c r="AX16" s="270"/>
      <c r="AY16" s="270"/>
      <c r="AZ16" s="270"/>
      <c r="BA16" s="270"/>
      <c r="BB16" s="270"/>
      <c r="BC16" s="270"/>
      <c r="BD16" s="270"/>
      <c r="BE16" s="270"/>
      <c r="BF16" s="270"/>
      <c r="BG16" s="270"/>
      <c r="BH16" s="270"/>
      <c r="BI16" s="270"/>
      <c r="BJ16" s="270"/>
      <c r="BK16" s="270"/>
      <c r="BL16" s="270"/>
      <c r="BM16" s="270"/>
      <c r="BN16" s="270"/>
      <c r="BO16" s="270"/>
      <c r="BP16" s="270"/>
      <c r="BQ16" s="270"/>
      <c r="BR16" s="270"/>
      <c r="BS16" s="270"/>
      <c r="BT16" s="270"/>
      <c r="BU16" s="270"/>
      <c r="BV16" s="270"/>
      <c r="BW16" s="270"/>
      <c r="BX16" s="270"/>
      <c r="BY16" s="270"/>
      <c r="BZ16" s="270"/>
      <c r="CA16" s="270"/>
      <c r="CB16" s="270"/>
      <c r="CC16" s="270"/>
      <c r="CD16" s="270"/>
      <c r="CE16" s="270"/>
      <c r="CF16" s="270"/>
      <c r="CG16" s="270"/>
      <c r="CH16" s="270"/>
      <c r="CI16" s="270"/>
      <c r="CJ16" s="270"/>
      <c r="CK16" s="270"/>
      <c r="CL16" s="270"/>
      <c r="CM16" s="270"/>
      <c r="CN16" s="270"/>
      <c r="CO16" s="270"/>
      <c r="CP16" s="270"/>
      <c r="CQ16" s="270"/>
      <c r="CR16" s="270"/>
      <c r="CS16" s="270"/>
      <c r="CT16" s="270"/>
      <c r="CU16" s="270"/>
      <c r="CV16" s="270"/>
      <c r="CW16" s="270"/>
      <c r="CX16" s="270"/>
      <c r="CY16" s="270"/>
      <c r="CZ16" s="270"/>
      <c r="DA16" s="270"/>
      <c r="DB16" s="270"/>
      <c r="DC16" s="270"/>
      <c r="DD16" s="270"/>
      <c r="DE16" s="270"/>
      <c r="DF16" s="270"/>
      <c r="DG16" s="270"/>
      <c r="DH16" s="270"/>
      <c r="DI16" s="270"/>
      <c r="DJ16" s="270"/>
      <c r="DK16" s="270"/>
      <c r="DL16" s="270"/>
      <c r="DM16" s="270"/>
      <c r="DN16" s="270"/>
      <c r="DO16" s="270"/>
      <c r="DP16" s="270"/>
      <c r="DQ16" s="270"/>
      <c r="DR16" s="270"/>
      <c r="DS16" s="270"/>
      <c r="DT16" s="270"/>
      <c r="DU16" s="270"/>
    </row>
    <row r="17" spans="1:125">
      <c r="D17" s="314" t="s">
        <v>7575</v>
      </c>
      <c r="E17" s="278" t="s">
        <v>6794</v>
      </c>
      <c r="F17" s="315" t="s">
        <v>4842</v>
      </c>
      <c r="G17" s="316"/>
      <c r="H17" s="316"/>
      <c r="I17" s="316"/>
      <c r="J17" s="316"/>
      <c r="K17" s="316"/>
      <c r="L17" s="315" t="s">
        <v>5372</v>
      </c>
      <c r="M17" s="316"/>
      <c r="N17" s="270" t="s">
        <v>7482</v>
      </c>
      <c r="O17" s="270"/>
      <c r="P17" s="270" t="s">
        <v>7482</v>
      </c>
      <c r="Q17" s="270" t="s">
        <v>7482</v>
      </c>
      <c r="R17" s="270" t="s">
        <v>7482</v>
      </c>
      <c r="S17" s="270" t="s">
        <v>7482</v>
      </c>
      <c r="T17" s="270" t="s">
        <v>7482</v>
      </c>
      <c r="U17" s="270" t="s">
        <v>7482</v>
      </c>
      <c r="V17" s="108" t="s">
        <v>7482</v>
      </c>
      <c r="W17" s="270"/>
      <c r="X17" s="270"/>
      <c r="Y17" s="270"/>
      <c r="Z17" s="270"/>
      <c r="AA17" s="270"/>
      <c r="AB17" s="270"/>
      <c r="AC17" s="270"/>
      <c r="AD17" s="270"/>
      <c r="AE17" s="270"/>
      <c r="AF17" s="270"/>
      <c r="AG17" s="270"/>
      <c r="AH17" s="270"/>
      <c r="AI17" s="270"/>
      <c r="AJ17" s="270"/>
      <c r="AK17" s="270"/>
      <c r="AL17" s="270"/>
      <c r="AM17" s="270"/>
      <c r="AN17" s="270"/>
      <c r="AO17" s="270"/>
      <c r="AP17" s="270"/>
      <c r="AQ17" s="270"/>
      <c r="AR17" s="270"/>
      <c r="AS17" s="270"/>
      <c r="AT17" s="270"/>
      <c r="AU17" s="270"/>
      <c r="AV17" s="270"/>
      <c r="AW17" s="270"/>
      <c r="AX17" s="270"/>
      <c r="AY17" s="270"/>
      <c r="AZ17" s="270"/>
      <c r="BA17" s="270"/>
      <c r="BB17" s="270"/>
      <c r="BC17" s="270"/>
      <c r="BD17" s="270"/>
      <c r="BE17" s="270"/>
      <c r="BF17" s="270"/>
      <c r="BG17" s="270"/>
      <c r="BH17" s="270"/>
      <c r="BI17" s="270"/>
      <c r="BJ17" s="270"/>
      <c r="BK17" s="270"/>
      <c r="BL17" s="270"/>
      <c r="BM17" s="270"/>
      <c r="BN17" s="270"/>
      <c r="BO17" s="270"/>
      <c r="BP17" s="270"/>
      <c r="BQ17" s="270"/>
      <c r="BR17" s="270"/>
      <c r="BS17" s="270"/>
      <c r="BT17" s="270"/>
      <c r="BU17" s="270"/>
      <c r="BV17" s="270"/>
      <c r="BW17" s="270"/>
      <c r="BX17" s="270"/>
      <c r="BY17" s="270"/>
      <c r="BZ17" s="270"/>
      <c r="CA17" s="270"/>
      <c r="CB17" s="270"/>
      <c r="CC17" s="270"/>
      <c r="CD17" s="270"/>
      <c r="CE17" s="270"/>
      <c r="CF17" s="270"/>
      <c r="CG17" s="270"/>
      <c r="CH17" s="270"/>
      <c r="CI17" s="270"/>
      <c r="CJ17" s="270"/>
      <c r="CK17" s="270"/>
      <c r="CL17" s="270"/>
      <c r="CM17" s="270"/>
      <c r="CN17" s="270"/>
      <c r="CO17" s="270"/>
      <c r="CP17" s="270"/>
      <c r="CQ17" s="270"/>
      <c r="CR17" s="270"/>
      <c r="CS17" s="270"/>
      <c r="CT17" s="270"/>
      <c r="CU17" s="270"/>
      <c r="CV17" s="270"/>
      <c r="CW17" s="270"/>
      <c r="CX17" s="270"/>
      <c r="CY17" s="270"/>
      <c r="CZ17" s="270"/>
      <c r="DA17" s="270"/>
      <c r="DB17" s="270"/>
      <c r="DC17" s="270"/>
      <c r="DD17" s="270"/>
      <c r="DE17" s="270"/>
      <c r="DF17" s="270"/>
      <c r="DG17" s="270"/>
      <c r="DH17" s="270"/>
      <c r="DI17" s="270"/>
      <c r="DJ17" s="270"/>
      <c r="DK17" s="270"/>
      <c r="DL17" s="270"/>
      <c r="DM17" s="270"/>
      <c r="DN17" s="270"/>
      <c r="DO17" s="270"/>
      <c r="DP17" s="270"/>
      <c r="DQ17" s="270"/>
      <c r="DR17" s="270"/>
      <c r="DS17" s="270"/>
      <c r="DT17" s="270"/>
      <c r="DU17" s="270"/>
    </row>
    <row r="18" spans="1:125">
      <c r="C18" s="110" t="s">
        <v>6788</v>
      </c>
      <c r="D18" s="314" t="s">
        <v>6791</v>
      </c>
      <c r="E18" s="278" t="s">
        <v>6795</v>
      </c>
      <c r="F18" s="315" t="s">
        <v>4842</v>
      </c>
      <c r="G18" s="316"/>
      <c r="H18" s="316"/>
      <c r="I18" s="316"/>
      <c r="J18" s="316"/>
      <c r="K18" s="316"/>
      <c r="L18" s="315" t="s">
        <v>5372</v>
      </c>
      <c r="M18" s="316"/>
      <c r="N18" s="270" t="s">
        <v>7483</v>
      </c>
      <c r="O18" s="270"/>
      <c r="P18" s="270" t="s">
        <v>7483</v>
      </c>
      <c r="Q18" s="270" t="s">
        <v>7483</v>
      </c>
      <c r="R18" s="355"/>
      <c r="S18" s="270" t="s">
        <v>7483</v>
      </c>
      <c r="T18" s="270" t="s">
        <v>7483</v>
      </c>
      <c r="U18" s="270" t="s">
        <v>7483</v>
      </c>
      <c r="V18" s="108" t="s">
        <v>7483</v>
      </c>
      <c r="W18" s="270"/>
      <c r="X18" s="270"/>
      <c r="Y18" s="270"/>
      <c r="Z18" s="270"/>
      <c r="AA18" s="270"/>
      <c r="AB18" s="270"/>
      <c r="AC18" s="270"/>
      <c r="AD18" s="270"/>
      <c r="AE18" s="270"/>
      <c r="AF18" s="270"/>
      <c r="AG18" s="270"/>
      <c r="AH18" s="270"/>
      <c r="AI18" s="270"/>
      <c r="AJ18" s="270"/>
      <c r="AK18" s="270"/>
      <c r="AL18" s="270"/>
      <c r="AM18" s="270"/>
      <c r="AN18" s="270"/>
      <c r="AO18" s="270"/>
      <c r="AP18" s="270"/>
      <c r="AQ18" s="270"/>
      <c r="AR18" s="270"/>
      <c r="AS18" s="270"/>
      <c r="AT18" s="270"/>
      <c r="AU18" s="270"/>
      <c r="AV18" s="270"/>
      <c r="AW18" s="270"/>
      <c r="AX18" s="270"/>
      <c r="AY18" s="270"/>
      <c r="AZ18" s="270"/>
      <c r="BA18" s="270"/>
      <c r="BB18" s="270"/>
      <c r="BC18" s="270"/>
      <c r="BD18" s="270"/>
      <c r="BE18" s="270"/>
      <c r="BF18" s="270"/>
      <c r="BG18" s="270"/>
      <c r="BH18" s="270"/>
      <c r="BI18" s="270"/>
      <c r="BJ18" s="270"/>
      <c r="BK18" s="270"/>
      <c r="BL18" s="270"/>
      <c r="BM18" s="270"/>
      <c r="BN18" s="270"/>
      <c r="BO18" s="270"/>
      <c r="BP18" s="270"/>
      <c r="BQ18" s="270"/>
      <c r="BR18" s="270"/>
      <c r="BS18" s="270"/>
      <c r="BT18" s="270"/>
      <c r="BU18" s="270"/>
      <c r="BV18" s="270"/>
      <c r="BW18" s="270"/>
      <c r="BX18" s="270"/>
      <c r="BY18" s="270"/>
      <c r="BZ18" s="270"/>
      <c r="CA18" s="270"/>
      <c r="CB18" s="270"/>
      <c r="CC18" s="270"/>
      <c r="CD18" s="270"/>
      <c r="CE18" s="270"/>
      <c r="CF18" s="270"/>
      <c r="CG18" s="270"/>
      <c r="CH18" s="270"/>
      <c r="CI18" s="270"/>
      <c r="CJ18" s="270"/>
      <c r="CK18" s="270"/>
      <c r="CL18" s="270"/>
      <c r="CM18" s="270"/>
      <c r="CN18" s="270"/>
      <c r="CO18" s="270"/>
      <c r="CP18" s="270"/>
      <c r="CQ18" s="270"/>
      <c r="CR18" s="270"/>
      <c r="CS18" s="270"/>
      <c r="CT18" s="270"/>
      <c r="CU18" s="270"/>
      <c r="CV18" s="270"/>
      <c r="CW18" s="270"/>
      <c r="CX18" s="270"/>
      <c r="CY18" s="270"/>
      <c r="CZ18" s="270"/>
      <c r="DA18" s="270"/>
      <c r="DB18" s="270"/>
      <c r="DC18" s="270"/>
      <c r="DD18" s="270"/>
      <c r="DE18" s="270"/>
      <c r="DF18" s="270"/>
      <c r="DG18" s="270"/>
      <c r="DH18" s="270"/>
      <c r="DI18" s="270"/>
      <c r="DJ18" s="270"/>
      <c r="DK18" s="270"/>
      <c r="DL18" s="270"/>
      <c r="DM18" s="270"/>
      <c r="DN18" s="270"/>
      <c r="DO18" s="270"/>
      <c r="DP18" s="270"/>
      <c r="DQ18" s="270"/>
      <c r="DR18" s="270"/>
      <c r="DS18" s="270"/>
      <c r="DT18" s="270"/>
      <c r="DU18" s="270"/>
    </row>
    <row r="19" spans="1:125">
      <c r="C19" s="110"/>
      <c r="D19" s="314" t="s">
        <v>6321</v>
      </c>
      <c r="E19" s="278" t="s">
        <v>6796</v>
      </c>
      <c r="F19" s="315" t="s">
        <v>4842</v>
      </c>
      <c r="G19" s="316"/>
      <c r="H19" s="316"/>
      <c r="I19" s="316"/>
      <c r="J19" s="316"/>
      <c r="K19" s="316"/>
      <c r="L19" s="315" t="s">
        <v>5372</v>
      </c>
      <c r="M19" s="316"/>
      <c r="N19" s="270" t="s">
        <v>7484</v>
      </c>
      <c r="O19" s="270"/>
      <c r="P19" s="270" t="s">
        <v>7484</v>
      </c>
      <c r="Q19" s="270" t="s">
        <v>7484</v>
      </c>
      <c r="R19" s="270" t="s">
        <v>7642</v>
      </c>
      <c r="S19" s="270" t="s">
        <v>7484</v>
      </c>
      <c r="T19" s="270" t="s">
        <v>7484</v>
      </c>
      <c r="U19" s="270" t="s">
        <v>7484</v>
      </c>
      <c r="V19" s="108" t="s">
        <v>7484</v>
      </c>
      <c r="W19" s="270"/>
      <c r="X19" s="270"/>
      <c r="Y19" s="270"/>
      <c r="Z19" s="270"/>
      <c r="AA19" s="270"/>
      <c r="AB19" s="270"/>
      <c r="AC19" s="270"/>
      <c r="AD19" s="270"/>
      <c r="AE19" s="270"/>
      <c r="AF19" s="270"/>
      <c r="AG19" s="270"/>
      <c r="AH19" s="270"/>
      <c r="AI19" s="270"/>
      <c r="AJ19" s="270"/>
      <c r="AK19" s="270"/>
      <c r="AL19" s="270"/>
      <c r="AM19" s="270"/>
      <c r="AN19" s="270"/>
      <c r="AO19" s="270"/>
      <c r="AP19" s="270"/>
      <c r="AQ19" s="270"/>
      <c r="AR19" s="270"/>
      <c r="AS19" s="270"/>
      <c r="AT19" s="270"/>
      <c r="AU19" s="270"/>
      <c r="AV19" s="270"/>
      <c r="AW19" s="270"/>
      <c r="AX19" s="270"/>
      <c r="AY19" s="270"/>
      <c r="AZ19" s="270"/>
      <c r="BA19" s="270"/>
      <c r="BB19" s="270"/>
      <c r="BC19" s="270"/>
      <c r="BD19" s="270"/>
      <c r="BE19" s="270"/>
      <c r="BF19" s="270"/>
      <c r="BG19" s="270"/>
      <c r="BH19" s="270"/>
      <c r="BI19" s="270"/>
      <c r="BJ19" s="270"/>
      <c r="BK19" s="270"/>
      <c r="BL19" s="270"/>
      <c r="BM19" s="270"/>
      <c r="BN19" s="270"/>
      <c r="BO19" s="270"/>
      <c r="BP19" s="270"/>
      <c r="BQ19" s="270"/>
      <c r="BR19" s="270"/>
      <c r="BS19" s="270"/>
      <c r="BT19" s="270"/>
      <c r="BU19" s="270"/>
      <c r="BV19" s="270"/>
      <c r="BW19" s="270"/>
      <c r="BX19" s="270"/>
      <c r="BY19" s="270"/>
      <c r="BZ19" s="270"/>
      <c r="CA19" s="270"/>
      <c r="CB19" s="270"/>
      <c r="CC19" s="270"/>
      <c r="CD19" s="270"/>
      <c r="CE19" s="270"/>
      <c r="CF19" s="270"/>
      <c r="CG19" s="270"/>
      <c r="CH19" s="270"/>
      <c r="CI19" s="270"/>
      <c r="CJ19" s="270"/>
      <c r="CK19" s="270"/>
      <c r="CL19" s="270"/>
      <c r="CM19" s="270"/>
      <c r="CN19" s="270"/>
      <c r="CO19" s="270"/>
      <c r="CP19" s="270"/>
      <c r="CQ19" s="270"/>
      <c r="CR19" s="270"/>
      <c r="CS19" s="270"/>
      <c r="CT19" s="270"/>
      <c r="CU19" s="270"/>
      <c r="CV19" s="270"/>
      <c r="CW19" s="270"/>
      <c r="CX19" s="270"/>
      <c r="CY19" s="270"/>
      <c r="CZ19" s="270"/>
      <c r="DA19" s="270"/>
      <c r="DB19" s="270"/>
      <c r="DC19" s="270"/>
      <c r="DD19" s="270"/>
      <c r="DE19" s="270"/>
      <c r="DF19" s="270"/>
      <c r="DG19" s="270"/>
      <c r="DH19" s="270"/>
      <c r="DI19" s="270"/>
      <c r="DJ19" s="270"/>
      <c r="DK19" s="270"/>
      <c r="DL19" s="270"/>
      <c r="DM19" s="270"/>
      <c r="DN19" s="270"/>
      <c r="DO19" s="270"/>
      <c r="DP19" s="270"/>
      <c r="DQ19" s="270"/>
      <c r="DR19" s="270"/>
      <c r="DS19" s="270"/>
      <c r="DT19" s="270"/>
      <c r="DU19" s="270"/>
    </row>
    <row r="20" spans="1:125">
      <c r="A20" s="260"/>
      <c r="B20" s="260"/>
      <c r="C20" s="219" t="s">
        <v>6788</v>
      </c>
      <c r="D20" s="314" t="s">
        <v>6789</v>
      </c>
      <c r="E20" s="278" t="s">
        <v>6797</v>
      </c>
      <c r="F20" s="315" t="s">
        <v>4842</v>
      </c>
      <c r="G20" s="316"/>
      <c r="H20" s="316"/>
      <c r="I20" s="316"/>
      <c r="J20" s="316"/>
      <c r="K20" s="316"/>
      <c r="L20" s="315" t="s">
        <v>5372</v>
      </c>
      <c r="M20" s="316"/>
      <c r="N20" s="270" t="s">
        <v>7485</v>
      </c>
      <c r="O20" s="270"/>
      <c r="P20" s="270" t="s">
        <v>7485</v>
      </c>
      <c r="Q20" s="270" t="s">
        <v>7485</v>
      </c>
      <c r="R20" s="355"/>
      <c r="S20" s="270" t="s">
        <v>7485</v>
      </c>
      <c r="T20" s="270" t="s">
        <v>7485</v>
      </c>
      <c r="U20" s="270" t="s">
        <v>7485</v>
      </c>
      <c r="V20" s="108" t="s">
        <v>7485</v>
      </c>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row>
    <row r="21" spans="1:125">
      <c r="C21" s="110"/>
      <c r="D21" s="314" t="s">
        <v>7648</v>
      </c>
      <c r="E21" s="317" t="s">
        <v>7513</v>
      </c>
      <c r="F21" s="315" t="s">
        <v>4842</v>
      </c>
      <c r="G21" s="316"/>
      <c r="H21" s="316"/>
      <c r="I21" s="316"/>
      <c r="J21" s="316"/>
      <c r="K21" s="316"/>
      <c r="L21" s="315" t="s">
        <v>5372</v>
      </c>
      <c r="M21" s="316"/>
      <c r="N21" s="270" t="s">
        <v>7486</v>
      </c>
      <c r="O21" s="270"/>
      <c r="P21" s="270" t="s">
        <v>7486</v>
      </c>
      <c r="Q21" s="270" t="s">
        <v>7486</v>
      </c>
      <c r="R21" s="270" t="s">
        <v>7486</v>
      </c>
      <c r="S21" s="270" t="s">
        <v>7486</v>
      </c>
      <c r="T21" s="270" t="s">
        <v>7486</v>
      </c>
      <c r="U21" s="270" t="s">
        <v>7486</v>
      </c>
      <c r="V21" s="108" t="s">
        <v>7486</v>
      </c>
      <c r="W21" s="270"/>
      <c r="X21" s="270"/>
      <c r="Y21" s="270"/>
      <c r="Z21" s="270"/>
      <c r="AA21" s="270"/>
      <c r="AB21" s="270"/>
      <c r="AC21" s="270"/>
      <c r="AD21" s="270"/>
      <c r="AE21" s="270"/>
      <c r="AF21" s="270"/>
      <c r="AG21" s="270"/>
      <c r="AH21" s="270"/>
      <c r="AI21" s="270"/>
      <c r="AJ21" s="270"/>
      <c r="AK21" s="270"/>
      <c r="AL21" s="270"/>
      <c r="AM21" s="270"/>
      <c r="AN21" s="270"/>
      <c r="AO21" s="270"/>
      <c r="AP21" s="270"/>
      <c r="AQ21" s="270"/>
      <c r="AR21" s="270"/>
      <c r="AS21" s="270"/>
      <c r="AT21" s="270"/>
      <c r="AU21" s="270"/>
      <c r="AV21" s="270"/>
      <c r="AW21" s="270"/>
      <c r="AX21" s="270"/>
      <c r="AY21" s="270"/>
      <c r="AZ21" s="270"/>
      <c r="BA21" s="270"/>
      <c r="BB21" s="270"/>
      <c r="BC21" s="270"/>
      <c r="BD21" s="270"/>
      <c r="BE21" s="270"/>
      <c r="BF21" s="270"/>
      <c r="BG21" s="270"/>
      <c r="BH21" s="270"/>
      <c r="BI21" s="270"/>
      <c r="BJ21" s="270"/>
      <c r="BK21" s="270"/>
      <c r="BL21" s="270"/>
      <c r="BM21" s="270"/>
      <c r="BN21" s="270"/>
      <c r="BO21" s="270"/>
      <c r="BP21" s="270"/>
      <c r="BQ21" s="270"/>
      <c r="BR21" s="270"/>
      <c r="BS21" s="270"/>
      <c r="BT21" s="270"/>
      <c r="BU21" s="270"/>
      <c r="BV21" s="270"/>
      <c r="BW21" s="270"/>
      <c r="BX21" s="270"/>
      <c r="BY21" s="270"/>
      <c r="BZ21" s="270"/>
      <c r="CA21" s="270"/>
      <c r="CB21" s="270"/>
      <c r="CC21" s="270"/>
      <c r="CD21" s="270"/>
      <c r="CE21" s="270"/>
      <c r="CF21" s="270"/>
      <c r="CG21" s="270"/>
      <c r="CH21" s="270"/>
      <c r="CI21" s="270"/>
      <c r="CJ21" s="270"/>
      <c r="CK21" s="270"/>
      <c r="CL21" s="270"/>
      <c r="CM21" s="270"/>
      <c r="CN21" s="270"/>
      <c r="CO21" s="270"/>
      <c r="CP21" s="270"/>
      <c r="CQ21" s="270"/>
      <c r="CR21" s="270"/>
      <c r="CS21" s="270"/>
      <c r="CT21" s="270"/>
      <c r="CU21" s="270"/>
      <c r="CV21" s="270"/>
      <c r="CW21" s="270"/>
      <c r="CX21" s="270"/>
      <c r="CY21" s="270"/>
      <c r="CZ21" s="270"/>
      <c r="DA21" s="270"/>
      <c r="DB21" s="270"/>
      <c r="DC21" s="270"/>
      <c r="DD21" s="270"/>
      <c r="DE21" s="270"/>
      <c r="DF21" s="270"/>
      <c r="DG21" s="270"/>
      <c r="DH21" s="270"/>
      <c r="DI21" s="270"/>
      <c r="DJ21" s="270"/>
      <c r="DK21" s="270"/>
      <c r="DL21" s="270"/>
      <c r="DM21" s="270"/>
      <c r="DN21" s="270"/>
      <c r="DO21" s="270"/>
      <c r="DP21" s="270"/>
      <c r="DQ21" s="270"/>
      <c r="DR21" s="270"/>
      <c r="DS21" s="270"/>
      <c r="DT21" s="270"/>
      <c r="DU21" s="270"/>
    </row>
    <row r="22" spans="1:125">
      <c r="C22" s="110"/>
      <c r="D22" s="314" t="s">
        <v>6323</v>
      </c>
      <c r="E22" s="278" t="s">
        <v>6799</v>
      </c>
      <c r="F22" s="315" t="s">
        <v>4842</v>
      </c>
      <c r="G22" s="316"/>
      <c r="H22" s="316"/>
      <c r="I22" s="316"/>
      <c r="J22" s="316"/>
      <c r="K22" s="316"/>
      <c r="L22" s="315" t="s">
        <v>5372</v>
      </c>
      <c r="M22" s="316"/>
      <c r="N22" s="270" t="s">
        <v>7487</v>
      </c>
      <c r="O22" s="270"/>
      <c r="P22" s="270" t="s">
        <v>7487</v>
      </c>
      <c r="Q22" s="270" t="s">
        <v>7487</v>
      </c>
      <c r="R22" s="270" t="s">
        <v>7487</v>
      </c>
      <c r="S22" s="270" t="s">
        <v>7487</v>
      </c>
      <c r="T22" s="270" t="s">
        <v>7487</v>
      </c>
      <c r="U22" s="270" t="s">
        <v>7487</v>
      </c>
      <c r="V22" s="108" t="s">
        <v>7487</v>
      </c>
      <c r="W22" s="270"/>
      <c r="X22" s="270"/>
      <c r="Y22" s="270"/>
      <c r="Z22" s="270"/>
      <c r="AA22" s="270"/>
      <c r="AB22" s="270"/>
      <c r="AC22" s="270"/>
      <c r="AD22" s="270"/>
      <c r="AE22" s="270"/>
      <c r="AF22" s="270"/>
      <c r="AG22" s="270"/>
      <c r="AH22" s="270"/>
      <c r="AI22" s="270"/>
      <c r="AJ22" s="270"/>
      <c r="AK22" s="270"/>
      <c r="AL22" s="270"/>
      <c r="AM22" s="270"/>
      <c r="AN22" s="270"/>
      <c r="AO22" s="270"/>
      <c r="AP22" s="270"/>
      <c r="AQ22" s="270"/>
      <c r="AR22" s="270"/>
      <c r="AS22" s="270"/>
      <c r="AT22" s="270"/>
      <c r="AU22" s="270"/>
      <c r="AV22" s="270"/>
      <c r="AW22" s="270"/>
      <c r="AX22" s="270"/>
      <c r="AY22" s="270"/>
      <c r="AZ22" s="270"/>
      <c r="BA22" s="270"/>
      <c r="BB22" s="270"/>
      <c r="BC22" s="270"/>
      <c r="BD22" s="270"/>
      <c r="BE22" s="270"/>
      <c r="BF22" s="270"/>
      <c r="BG22" s="270"/>
      <c r="BH22" s="270"/>
      <c r="BI22" s="270"/>
      <c r="BJ22" s="270"/>
      <c r="BK22" s="270"/>
      <c r="BL22" s="270"/>
      <c r="BM22" s="270"/>
      <c r="BN22" s="270"/>
      <c r="BO22" s="270"/>
      <c r="BP22" s="270"/>
      <c r="BQ22" s="270"/>
      <c r="BR22" s="270"/>
      <c r="BS22" s="270"/>
      <c r="BT22" s="270"/>
      <c r="BU22" s="270"/>
      <c r="BV22" s="270"/>
      <c r="BW22" s="270"/>
      <c r="BX22" s="270"/>
      <c r="BY22" s="270"/>
      <c r="BZ22" s="270"/>
      <c r="CA22" s="270"/>
      <c r="CB22" s="270"/>
      <c r="CC22" s="270"/>
      <c r="CD22" s="270"/>
      <c r="CE22" s="270"/>
      <c r="CF22" s="270"/>
      <c r="CG22" s="270"/>
      <c r="CH22" s="270"/>
      <c r="CI22" s="270"/>
      <c r="CJ22" s="270"/>
      <c r="CK22" s="270"/>
      <c r="CL22" s="270"/>
      <c r="CM22" s="270"/>
      <c r="CN22" s="270"/>
      <c r="CO22" s="270"/>
      <c r="CP22" s="270"/>
      <c r="CQ22" s="270"/>
      <c r="CR22" s="270"/>
      <c r="CS22" s="270"/>
      <c r="CT22" s="270"/>
      <c r="CU22" s="270"/>
      <c r="CV22" s="270"/>
      <c r="CW22" s="270"/>
      <c r="CX22" s="270"/>
      <c r="CY22" s="270"/>
      <c r="CZ22" s="270"/>
      <c r="DA22" s="270"/>
      <c r="DB22" s="270"/>
      <c r="DC22" s="270"/>
      <c r="DD22" s="270"/>
      <c r="DE22" s="270"/>
      <c r="DF22" s="270"/>
      <c r="DG22" s="270"/>
      <c r="DH22" s="270"/>
      <c r="DI22" s="270"/>
      <c r="DJ22" s="270"/>
      <c r="DK22" s="270"/>
      <c r="DL22" s="270"/>
      <c r="DM22" s="270"/>
      <c r="DN22" s="270"/>
      <c r="DO22" s="270"/>
      <c r="DP22" s="270"/>
      <c r="DQ22" s="270"/>
      <c r="DR22" s="270"/>
      <c r="DS22" s="270"/>
      <c r="DT22" s="270"/>
      <c r="DU22" s="270"/>
    </row>
    <row r="23" spans="1:125">
      <c r="C23" s="110"/>
      <c r="D23" s="314" t="s">
        <v>7641</v>
      </c>
      <c r="E23" s="278" t="s">
        <v>6800</v>
      </c>
      <c r="F23" s="315" t="s">
        <v>4842</v>
      </c>
      <c r="G23" s="316"/>
      <c r="H23" s="316"/>
      <c r="I23" s="316"/>
      <c r="J23" s="316"/>
      <c r="K23" s="316"/>
      <c r="L23" s="315" t="s">
        <v>5372</v>
      </c>
      <c r="M23" s="316"/>
      <c r="N23" s="270" t="s">
        <v>7488</v>
      </c>
      <c r="O23" s="270"/>
      <c r="P23" s="270" t="s">
        <v>7488</v>
      </c>
      <c r="Q23" s="270" t="s">
        <v>7488</v>
      </c>
      <c r="R23" s="270" t="s">
        <v>7488</v>
      </c>
      <c r="S23" s="270" t="s">
        <v>7488</v>
      </c>
      <c r="T23" s="270" t="s">
        <v>7488</v>
      </c>
      <c r="U23" s="270" t="s">
        <v>7488</v>
      </c>
      <c r="V23" s="108" t="s">
        <v>7488</v>
      </c>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row>
    <row r="24" spans="1:125" s="277" customFormat="1">
      <c r="A24" s="274"/>
      <c r="B24" s="274"/>
      <c r="C24" s="275"/>
      <c r="D24" s="314" t="s">
        <v>7718</v>
      </c>
      <c r="E24" s="278" t="s">
        <v>6801</v>
      </c>
      <c r="F24" s="315" t="s">
        <v>4842</v>
      </c>
      <c r="G24" s="316"/>
      <c r="H24" s="316"/>
      <c r="I24" s="316"/>
      <c r="J24" s="316"/>
      <c r="K24" s="316"/>
      <c r="L24" s="315" t="s">
        <v>5372</v>
      </c>
      <c r="M24" s="316"/>
      <c r="N24" s="270" t="s">
        <v>7489</v>
      </c>
      <c r="O24" s="270"/>
      <c r="P24" s="270" t="s">
        <v>7489</v>
      </c>
      <c r="Q24" s="270" t="s">
        <v>7489</v>
      </c>
      <c r="R24" s="276" t="s">
        <v>7489</v>
      </c>
      <c r="S24" s="276" t="s">
        <v>7489</v>
      </c>
      <c r="T24" s="276" t="s">
        <v>7489</v>
      </c>
      <c r="U24" s="276" t="s">
        <v>7489</v>
      </c>
      <c r="V24" s="108" t="s">
        <v>7489</v>
      </c>
      <c r="W24" s="270"/>
      <c r="X24" s="276"/>
      <c r="Y24" s="276"/>
      <c r="Z24" s="276"/>
      <c r="AA24" s="276"/>
      <c r="AB24" s="276"/>
      <c r="AC24" s="276"/>
      <c r="AD24" s="276"/>
      <c r="AE24" s="276"/>
      <c r="AF24" s="276"/>
      <c r="AG24" s="276"/>
      <c r="AH24" s="276"/>
      <c r="AI24" s="276"/>
      <c r="AJ24" s="276"/>
      <c r="AK24" s="276"/>
      <c r="AL24" s="276"/>
      <c r="AM24" s="276"/>
      <c r="AN24" s="276"/>
      <c r="AO24" s="276"/>
      <c r="AP24" s="276"/>
      <c r="AQ24" s="276"/>
      <c r="AR24" s="276"/>
      <c r="AS24" s="276"/>
      <c r="AT24" s="276"/>
      <c r="AU24" s="276"/>
      <c r="AV24" s="276"/>
      <c r="AW24" s="276"/>
      <c r="AX24" s="276"/>
      <c r="AY24" s="276"/>
      <c r="AZ24" s="276"/>
      <c r="BA24" s="276"/>
      <c r="BB24" s="276"/>
      <c r="BC24" s="276"/>
      <c r="BD24" s="276"/>
      <c r="BE24" s="276"/>
      <c r="BF24" s="276"/>
      <c r="BG24" s="276"/>
      <c r="BH24" s="276"/>
      <c r="BI24" s="276"/>
      <c r="BJ24" s="276"/>
      <c r="BK24" s="276"/>
      <c r="BL24" s="276"/>
      <c r="BM24" s="276"/>
      <c r="BN24" s="276"/>
      <c r="BO24" s="276"/>
      <c r="BP24" s="276"/>
      <c r="BQ24" s="276"/>
      <c r="BR24" s="276"/>
      <c r="BS24" s="276"/>
      <c r="BT24" s="276"/>
      <c r="BU24" s="276"/>
      <c r="BV24" s="276"/>
      <c r="BW24" s="276"/>
      <c r="BX24" s="276"/>
      <c r="BY24" s="276"/>
      <c r="BZ24" s="276"/>
      <c r="CA24" s="276"/>
      <c r="CB24" s="276"/>
      <c r="CC24" s="276"/>
      <c r="CD24" s="276"/>
      <c r="CE24" s="276"/>
      <c r="CF24" s="276"/>
      <c r="CG24" s="276"/>
      <c r="CH24" s="276"/>
      <c r="CI24" s="276"/>
      <c r="CJ24" s="276"/>
      <c r="CK24" s="276"/>
      <c r="CL24" s="276"/>
      <c r="CM24" s="276"/>
      <c r="CN24" s="276"/>
      <c r="CO24" s="276"/>
      <c r="CP24" s="276"/>
      <c r="CQ24" s="276"/>
      <c r="CR24" s="276"/>
      <c r="CS24" s="276"/>
      <c r="CT24" s="276"/>
      <c r="CU24" s="276"/>
      <c r="CV24" s="276"/>
      <c r="CW24" s="276"/>
      <c r="CX24" s="276"/>
      <c r="CY24" s="276"/>
      <c r="CZ24" s="276"/>
      <c r="DA24" s="276"/>
      <c r="DB24" s="276"/>
      <c r="DC24" s="276"/>
      <c r="DD24" s="276"/>
      <c r="DE24" s="276"/>
      <c r="DF24" s="276"/>
      <c r="DG24" s="276"/>
      <c r="DH24" s="276"/>
      <c r="DI24" s="276"/>
      <c r="DJ24" s="276"/>
      <c r="DK24" s="276"/>
      <c r="DL24" s="276"/>
      <c r="DM24" s="276"/>
      <c r="DN24" s="276"/>
      <c r="DO24" s="276"/>
      <c r="DP24" s="276"/>
      <c r="DQ24" s="276"/>
      <c r="DR24" s="276"/>
      <c r="DS24" s="276"/>
      <c r="DT24" s="276"/>
      <c r="DU24" s="276"/>
    </row>
    <row r="25" spans="1:125" s="277" customFormat="1">
      <c r="A25" s="274"/>
      <c r="B25" s="274"/>
      <c r="C25" s="275"/>
      <c r="D25" s="314" t="s">
        <v>7722</v>
      </c>
      <c r="E25" s="278" t="s">
        <v>6802</v>
      </c>
      <c r="F25" s="315" t="s">
        <v>4842</v>
      </c>
      <c r="G25" s="316"/>
      <c r="H25" s="316"/>
      <c r="I25" s="316"/>
      <c r="J25" s="316"/>
      <c r="K25" s="316"/>
      <c r="L25" s="315" t="s">
        <v>5372</v>
      </c>
      <c r="M25" s="316"/>
      <c r="N25" s="270" t="s">
        <v>7490</v>
      </c>
      <c r="O25" s="270"/>
      <c r="P25" s="270" t="s">
        <v>7490</v>
      </c>
      <c r="Q25" s="270" t="s">
        <v>7490</v>
      </c>
      <c r="R25" s="276" t="s">
        <v>7490</v>
      </c>
      <c r="S25" s="276" t="s">
        <v>7490</v>
      </c>
      <c r="T25" s="276" t="s">
        <v>7490</v>
      </c>
      <c r="U25" s="276" t="s">
        <v>7490</v>
      </c>
      <c r="V25" s="108" t="s">
        <v>7490</v>
      </c>
      <c r="W25" s="270"/>
      <c r="X25" s="276"/>
      <c r="Y25" s="276"/>
      <c r="Z25" s="276"/>
      <c r="AA25" s="276"/>
      <c r="AB25" s="276"/>
      <c r="AC25" s="276"/>
      <c r="AD25" s="276"/>
      <c r="AE25" s="276"/>
      <c r="AF25" s="276"/>
      <c r="AG25" s="276"/>
      <c r="AH25" s="276"/>
      <c r="AI25" s="276"/>
      <c r="AJ25" s="276"/>
      <c r="AK25" s="276"/>
      <c r="AL25" s="276"/>
      <c r="AM25" s="276"/>
      <c r="AN25" s="276"/>
      <c r="AO25" s="276"/>
      <c r="AP25" s="276"/>
      <c r="AQ25" s="276"/>
      <c r="AR25" s="276"/>
      <c r="AS25" s="276"/>
      <c r="AT25" s="276"/>
      <c r="AU25" s="276"/>
      <c r="AV25" s="276"/>
      <c r="AW25" s="276"/>
      <c r="AX25" s="276"/>
      <c r="AY25" s="276"/>
      <c r="AZ25" s="276"/>
      <c r="BA25" s="276"/>
      <c r="BB25" s="276"/>
      <c r="BC25" s="276"/>
      <c r="BD25" s="276"/>
      <c r="BE25" s="276"/>
      <c r="BF25" s="276"/>
      <c r="BG25" s="276"/>
      <c r="BH25" s="276"/>
      <c r="BI25" s="276"/>
      <c r="BJ25" s="276"/>
      <c r="BK25" s="276"/>
      <c r="BL25" s="276"/>
      <c r="BM25" s="276"/>
      <c r="BN25" s="276"/>
      <c r="BO25" s="276"/>
      <c r="BP25" s="276"/>
      <c r="BQ25" s="276"/>
      <c r="BR25" s="276"/>
      <c r="BS25" s="276"/>
      <c r="BT25" s="276"/>
      <c r="BU25" s="276"/>
      <c r="BV25" s="276"/>
      <c r="BW25" s="276"/>
      <c r="BX25" s="276"/>
      <c r="BY25" s="276"/>
      <c r="BZ25" s="276"/>
      <c r="CA25" s="276"/>
      <c r="CB25" s="276"/>
      <c r="CC25" s="276"/>
      <c r="CD25" s="276"/>
      <c r="CE25" s="276"/>
      <c r="CF25" s="276"/>
      <c r="CG25" s="276"/>
      <c r="CH25" s="276"/>
      <c r="CI25" s="276"/>
      <c r="CJ25" s="276"/>
      <c r="CK25" s="276"/>
      <c r="CL25" s="276"/>
      <c r="CM25" s="276"/>
      <c r="CN25" s="276"/>
      <c r="CO25" s="276"/>
      <c r="CP25" s="276"/>
      <c r="CQ25" s="276"/>
      <c r="CR25" s="276"/>
      <c r="CS25" s="276"/>
      <c r="CT25" s="276"/>
      <c r="CU25" s="276"/>
      <c r="CV25" s="276"/>
      <c r="CW25" s="276"/>
      <c r="CX25" s="276"/>
      <c r="CY25" s="276"/>
      <c r="CZ25" s="276"/>
      <c r="DA25" s="276"/>
      <c r="DB25" s="276"/>
      <c r="DC25" s="276"/>
      <c r="DD25" s="276"/>
      <c r="DE25" s="276"/>
      <c r="DF25" s="276"/>
      <c r="DG25" s="276"/>
      <c r="DH25" s="276"/>
      <c r="DI25" s="276"/>
      <c r="DJ25" s="276"/>
      <c r="DK25" s="276"/>
      <c r="DL25" s="276"/>
      <c r="DM25" s="276"/>
      <c r="DN25" s="276"/>
      <c r="DO25" s="276"/>
      <c r="DP25" s="276"/>
      <c r="DQ25" s="276"/>
      <c r="DR25" s="276"/>
      <c r="DS25" s="276"/>
      <c r="DT25" s="276"/>
      <c r="DU25" s="276"/>
    </row>
    <row r="26" spans="1:125">
      <c r="C26" s="110"/>
      <c r="D26" s="314" t="s">
        <v>7724</v>
      </c>
      <c r="E26" s="278" t="s">
        <v>6803</v>
      </c>
      <c r="F26" s="315" t="s">
        <v>4842</v>
      </c>
      <c r="G26" s="316"/>
      <c r="H26" s="316"/>
      <c r="I26" s="316"/>
      <c r="J26" s="316"/>
      <c r="K26" s="316"/>
      <c r="L26" s="315" t="s">
        <v>5372</v>
      </c>
      <c r="M26" s="316"/>
      <c r="N26" s="270" t="s">
        <v>7491</v>
      </c>
      <c r="O26" s="270"/>
      <c r="P26" s="270" t="s">
        <v>7491</v>
      </c>
      <c r="Q26" s="270" t="s">
        <v>7491</v>
      </c>
      <c r="R26" s="270" t="s">
        <v>7491</v>
      </c>
      <c r="S26" s="270" t="s">
        <v>7491</v>
      </c>
      <c r="T26" s="270" t="s">
        <v>7491</v>
      </c>
      <c r="U26" s="270" t="s">
        <v>7491</v>
      </c>
      <c r="V26" s="108" t="s">
        <v>7491</v>
      </c>
      <c r="W26" s="270"/>
      <c r="X26" s="270"/>
      <c r="Y26" s="270"/>
      <c r="Z26" s="270"/>
      <c r="AA26" s="270"/>
      <c r="AB26" s="270"/>
      <c r="AC26" s="270"/>
      <c r="AD26" s="270"/>
      <c r="AE26" s="270"/>
      <c r="AF26" s="270"/>
      <c r="AG26" s="270"/>
      <c r="AH26" s="270"/>
      <c r="AI26" s="270"/>
      <c r="AJ26" s="270"/>
      <c r="AK26" s="270"/>
      <c r="AL26" s="270"/>
      <c r="AM26" s="270"/>
      <c r="AN26" s="270"/>
      <c r="AO26" s="270"/>
      <c r="AP26" s="270"/>
      <c r="AQ26" s="270"/>
      <c r="AR26" s="270"/>
      <c r="AS26" s="270"/>
      <c r="AT26" s="270"/>
      <c r="AU26" s="270"/>
      <c r="AV26" s="270"/>
      <c r="AW26" s="270"/>
      <c r="AX26" s="270"/>
      <c r="AY26" s="270"/>
      <c r="AZ26" s="270"/>
      <c r="BA26" s="270"/>
      <c r="BB26" s="270"/>
      <c r="BC26" s="270"/>
      <c r="BD26" s="270"/>
      <c r="BE26" s="270"/>
      <c r="BF26" s="270"/>
      <c r="BG26" s="270"/>
      <c r="BH26" s="270"/>
      <c r="BI26" s="270"/>
      <c r="BJ26" s="270"/>
      <c r="BK26" s="270"/>
      <c r="BL26" s="270"/>
      <c r="BM26" s="270"/>
      <c r="BN26" s="270"/>
      <c r="BO26" s="270"/>
      <c r="BP26" s="270"/>
      <c r="BQ26" s="270"/>
      <c r="BR26" s="270"/>
      <c r="BS26" s="270"/>
      <c r="BT26" s="270"/>
      <c r="BU26" s="270"/>
      <c r="BV26" s="270"/>
      <c r="BW26" s="270"/>
      <c r="BX26" s="270"/>
      <c r="BY26" s="270"/>
      <c r="BZ26" s="270"/>
      <c r="CA26" s="270"/>
      <c r="CB26" s="270"/>
      <c r="CC26" s="270"/>
      <c r="CD26" s="270"/>
      <c r="CE26" s="270"/>
      <c r="CF26" s="270"/>
      <c r="CG26" s="270"/>
      <c r="CH26" s="270"/>
      <c r="CI26" s="270"/>
      <c r="CJ26" s="270"/>
      <c r="CK26" s="270"/>
      <c r="CL26" s="270"/>
      <c r="CM26" s="270"/>
      <c r="CN26" s="270"/>
      <c r="CO26" s="270"/>
      <c r="CP26" s="270"/>
      <c r="CQ26" s="270"/>
      <c r="CR26" s="270"/>
      <c r="CS26" s="270"/>
      <c r="CT26" s="270"/>
      <c r="CU26" s="270"/>
      <c r="CV26" s="270"/>
      <c r="CW26" s="270"/>
      <c r="CX26" s="270"/>
      <c r="CY26" s="270"/>
      <c r="CZ26" s="270"/>
      <c r="DA26" s="270"/>
      <c r="DB26" s="270"/>
      <c r="DC26" s="270"/>
      <c r="DD26" s="270"/>
      <c r="DE26" s="270"/>
      <c r="DF26" s="270"/>
      <c r="DG26" s="270"/>
      <c r="DH26" s="270"/>
      <c r="DI26" s="270"/>
      <c r="DJ26" s="270"/>
      <c r="DK26" s="270"/>
      <c r="DL26" s="270"/>
      <c r="DM26" s="270"/>
      <c r="DN26" s="270"/>
      <c r="DO26" s="270"/>
      <c r="DP26" s="270"/>
      <c r="DQ26" s="270"/>
      <c r="DR26" s="270"/>
      <c r="DS26" s="270"/>
      <c r="DT26" s="270"/>
      <c r="DU26" s="270"/>
    </row>
    <row r="27" spans="1:125">
      <c r="C27" s="110" t="s">
        <v>6788</v>
      </c>
      <c r="D27" s="314" t="s">
        <v>6791</v>
      </c>
      <c r="E27" s="278" t="s">
        <v>6804</v>
      </c>
      <c r="F27" s="315" t="s">
        <v>4842</v>
      </c>
      <c r="G27" s="316"/>
      <c r="H27" s="316"/>
      <c r="I27" s="316"/>
      <c r="J27" s="316"/>
      <c r="K27" s="316"/>
      <c r="L27" s="315" t="s">
        <v>5372</v>
      </c>
      <c r="M27" s="316"/>
      <c r="N27" s="270" t="s">
        <v>7492</v>
      </c>
      <c r="O27" s="270"/>
      <c r="P27" s="270" t="s">
        <v>7492</v>
      </c>
      <c r="Q27" s="270" t="s">
        <v>7492</v>
      </c>
      <c r="R27" s="355"/>
      <c r="S27" s="270" t="s">
        <v>7492</v>
      </c>
      <c r="T27" s="270" t="s">
        <v>7492</v>
      </c>
      <c r="U27" s="270" t="s">
        <v>7492</v>
      </c>
      <c r="V27" s="108" t="s">
        <v>7492</v>
      </c>
      <c r="W27" s="270"/>
      <c r="X27" s="270"/>
      <c r="Y27" s="270"/>
      <c r="Z27" s="270"/>
      <c r="AA27" s="270"/>
      <c r="AB27" s="270"/>
      <c r="AC27" s="270"/>
      <c r="AD27" s="270"/>
      <c r="AE27" s="270"/>
      <c r="AF27" s="270"/>
      <c r="AG27" s="270"/>
      <c r="AH27" s="270"/>
      <c r="AI27" s="270"/>
      <c r="AJ27" s="270"/>
      <c r="AK27" s="270"/>
      <c r="AL27" s="270"/>
      <c r="AM27" s="270"/>
      <c r="AN27" s="270"/>
      <c r="AO27" s="270"/>
      <c r="AP27" s="270"/>
      <c r="AQ27" s="270"/>
      <c r="AR27" s="270"/>
      <c r="AS27" s="270"/>
      <c r="AT27" s="270"/>
      <c r="AU27" s="270"/>
      <c r="AV27" s="270"/>
      <c r="AW27" s="270"/>
      <c r="AX27" s="270"/>
      <c r="AY27" s="270"/>
      <c r="AZ27" s="270"/>
      <c r="BA27" s="270"/>
      <c r="BB27" s="270"/>
      <c r="BC27" s="270"/>
      <c r="BD27" s="270"/>
      <c r="BE27" s="270"/>
      <c r="BF27" s="270"/>
      <c r="BG27" s="270"/>
      <c r="BH27" s="270"/>
      <c r="BI27" s="270"/>
      <c r="BJ27" s="270"/>
      <c r="BK27" s="270"/>
      <c r="BL27" s="270"/>
      <c r="BM27" s="270"/>
      <c r="BN27" s="270"/>
      <c r="BO27" s="270"/>
      <c r="BP27" s="270"/>
      <c r="BQ27" s="270"/>
      <c r="BR27" s="270"/>
      <c r="BS27" s="270"/>
      <c r="BT27" s="270"/>
      <c r="BU27" s="270"/>
      <c r="BV27" s="270"/>
      <c r="BW27" s="270"/>
      <c r="BX27" s="270"/>
      <c r="BY27" s="270"/>
      <c r="BZ27" s="270"/>
      <c r="CA27" s="270"/>
      <c r="CB27" s="270"/>
      <c r="CC27" s="270"/>
      <c r="CD27" s="270"/>
      <c r="CE27" s="270"/>
      <c r="CF27" s="270"/>
      <c r="CG27" s="270"/>
      <c r="CH27" s="270"/>
      <c r="CI27" s="270"/>
      <c r="CJ27" s="270"/>
      <c r="CK27" s="270"/>
      <c r="CL27" s="270"/>
      <c r="CM27" s="270"/>
      <c r="CN27" s="270"/>
      <c r="CO27" s="270"/>
      <c r="CP27" s="270"/>
      <c r="CQ27" s="270"/>
      <c r="CR27" s="270"/>
      <c r="CS27" s="270"/>
      <c r="CT27" s="270"/>
      <c r="CU27" s="270"/>
      <c r="CV27" s="270"/>
      <c r="CW27" s="270"/>
      <c r="CX27" s="270"/>
      <c r="CY27" s="270"/>
      <c r="CZ27" s="270"/>
      <c r="DA27" s="270"/>
      <c r="DB27" s="270"/>
      <c r="DC27" s="270"/>
      <c r="DD27" s="270"/>
      <c r="DE27" s="270"/>
      <c r="DF27" s="270"/>
      <c r="DG27" s="270"/>
      <c r="DH27" s="270"/>
      <c r="DI27" s="270"/>
      <c r="DJ27" s="270"/>
      <c r="DK27" s="270"/>
      <c r="DL27" s="270"/>
      <c r="DM27" s="270"/>
      <c r="DN27" s="270"/>
      <c r="DO27" s="270"/>
      <c r="DP27" s="270"/>
      <c r="DQ27" s="270"/>
      <c r="DR27" s="270"/>
      <c r="DS27" s="270"/>
      <c r="DT27" s="270"/>
      <c r="DU27" s="270"/>
    </row>
    <row r="28" spans="1:125">
      <c r="C28" s="110"/>
      <c r="D28" s="314" t="s">
        <v>7723</v>
      </c>
      <c r="E28" s="278" t="s">
        <v>6805</v>
      </c>
      <c r="F28" s="315" t="s">
        <v>4842</v>
      </c>
      <c r="G28" s="316"/>
      <c r="H28" s="316"/>
      <c r="I28" s="316"/>
      <c r="J28" s="316"/>
      <c r="K28" s="316"/>
      <c r="L28" s="315" t="s">
        <v>5372</v>
      </c>
      <c r="M28" s="316"/>
      <c r="N28" s="270" t="s">
        <v>7493</v>
      </c>
      <c r="O28" s="270"/>
      <c r="P28" s="270" t="s">
        <v>7493</v>
      </c>
      <c r="Q28" s="270" t="s">
        <v>7493</v>
      </c>
      <c r="R28" s="270" t="s">
        <v>7493</v>
      </c>
      <c r="S28" s="270" t="s">
        <v>7493</v>
      </c>
      <c r="T28" s="270" t="s">
        <v>7493</v>
      </c>
      <c r="U28" s="270" t="s">
        <v>7493</v>
      </c>
      <c r="V28" s="108" t="s">
        <v>7493</v>
      </c>
      <c r="W28" s="270"/>
      <c r="X28" s="270"/>
      <c r="Y28" s="270"/>
      <c r="Z28" s="270"/>
      <c r="AA28" s="270"/>
      <c r="AB28" s="270"/>
      <c r="AC28" s="270"/>
      <c r="AD28" s="270"/>
      <c r="AE28" s="270"/>
      <c r="AF28" s="270"/>
      <c r="AG28" s="270"/>
      <c r="AH28" s="270"/>
      <c r="AI28" s="270"/>
      <c r="AJ28" s="270"/>
      <c r="AK28" s="270"/>
      <c r="AL28" s="270"/>
      <c r="AM28" s="270"/>
      <c r="AN28" s="270"/>
      <c r="AO28" s="270"/>
      <c r="AP28" s="270"/>
      <c r="AQ28" s="270"/>
      <c r="AR28" s="270"/>
      <c r="AS28" s="270"/>
      <c r="AT28" s="270"/>
      <c r="AU28" s="270"/>
      <c r="AV28" s="270"/>
      <c r="AW28" s="270"/>
      <c r="AX28" s="270"/>
      <c r="AY28" s="270"/>
      <c r="AZ28" s="270"/>
      <c r="BA28" s="270"/>
      <c r="BB28" s="270"/>
      <c r="BC28" s="270"/>
      <c r="BD28" s="270"/>
      <c r="BE28" s="270"/>
      <c r="BF28" s="270"/>
      <c r="BG28" s="270"/>
      <c r="BH28" s="270"/>
      <c r="BI28" s="270"/>
      <c r="BJ28" s="270"/>
      <c r="BK28" s="270"/>
      <c r="BL28" s="270"/>
      <c r="BM28" s="270"/>
      <c r="BN28" s="270"/>
      <c r="BO28" s="270"/>
      <c r="BP28" s="270"/>
      <c r="BQ28" s="270"/>
      <c r="BR28" s="270"/>
      <c r="BS28" s="270"/>
      <c r="BT28" s="270"/>
      <c r="BU28" s="270"/>
      <c r="BV28" s="270"/>
      <c r="BW28" s="270"/>
      <c r="BX28" s="270"/>
      <c r="BY28" s="270"/>
      <c r="BZ28" s="270"/>
      <c r="CA28" s="270"/>
      <c r="CB28" s="270"/>
      <c r="CC28" s="270"/>
      <c r="CD28" s="270"/>
      <c r="CE28" s="270"/>
      <c r="CF28" s="270"/>
      <c r="CG28" s="270"/>
      <c r="CH28" s="270"/>
      <c r="CI28" s="270"/>
      <c r="CJ28" s="270"/>
      <c r="CK28" s="270"/>
      <c r="CL28" s="270"/>
      <c r="CM28" s="270"/>
      <c r="CN28" s="270"/>
      <c r="CO28" s="270"/>
      <c r="CP28" s="270"/>
      <c r="CQ28" s="270"/>
      <c r="CR28" s="270"/>
      <c r="CS28" s="270"/>
      <c r="CT28" s="270"/>
      <c r="CU28" s="270"/>
      <c r="CV28" s="270"/>
      <c r="CW28" s="270"/>
      <c r="CX28" s="270"/>
      <c r="CY28" s="270"/>
      <c r="CZ28" s="270"/>
      <c r="DA28" s="270"/>
      <c r="DB28" s="270"/>
      <c r="DC28" s="270"/>
      <c r="DD28" s="270"/>
      <c r="DE28" s="270"/>
      <c r="DF28" s="270"/>
      <c r="DG28" s="270"/>
      <c r="DH28" s="270"/>
      <c r="DI28" s="270"/>
      <c r="DJ28" s="270"/>
      <c r="DK28" s="270"/>
      <c r="DL28" s="270"/>
      <c r="DM28" s="270"/>
      <c r="DN28" s="270"/>
      <c r="DO28" s="270"/>
      <c r="DP28" s="270"/>
      <c r="DQ28" s="270"/>
      <c r="DR28" s="270"/>
      <c r="DS28" s="270"/>
      <c r="DT28" s="270"/>
      <c r="DU28" s="270"/>
    </row>
    <row r="29" spans="1:125">
      <c r="C29" s="110"/>
      <c r="D29" s="314" t="s">
        <v>7725</v>
      </c>
      <c r="E29" s="278" t="s">
        <v>6806</v>
      </c>
      <c r="F29" s="315" t="s">
        <v>4842</v>
      </c>
      <c r="G29" s="316"/>
      <c r="H29" s="316"/>
      <c r="I29" s="316"/>
      <c r="J29" s="316"/>
      <c r="K29" s="316"/>
      <c r="L29" s="315" t="s">
        <v>5372</v>
      </c>
      <c r="M29" s="316"/>
      <c r="N29" s="270" t="s">
        <v>7494</v>
      </c>
      <c r="O29" s="270"/>
      <c r="P29" s="270" t="s">
        <v>7494</v>
      </c>
      <c r="Q29" s="270" t="s">
        <v>7494</v>
      </c>
      <c r="R29" s="270" t="s">
        <v>7494</v>
      </c>
      <c r="S29" s="270" t="s">
        <v>7494</v>
      </c>
      <c r="T29" s="270" t="s">
        <v>7494</v>
      </c>
      <c r="U29" s="270" t="s">
        <v>7494</v>
      </c>
      <c r="V29" s="108" t="s">
        <v>7494</v>
      </c>
      <c r="W29" s="270"/>
      <c r="X29" s="270"/>
      <c r="Y29" s="270"/>
      <c r="Z29" s="270"/>
      <c r="AA29" s="270"/>
      <c r="AB29" s="270"/>
      <c r="AC29" s="270"/>
      <c r="AD29" s="270"/>
      <c r="AE29" s="270"/>
      <c r="AF29" s="270"/>
      <c r="AG29" s="270"/>
      <c r="AH29" s="270"/>
      <c r="AI29" s="270"/>
      <c r="AJ29" s="270"/>
      <c r="AK29" s="270"/>
      <c r="AL29" s="270"/>
      <c r="AM29" s="270"/>
      <c r="AN29" s="270"/>
      <c r="AO29" s="270"/>
      <c r="AP29" s="270"/>
      <c r="AQ29" s="270"/>
      <c r="AR29" s="270"/>
      <c r="AS29" s="270"/>
      <c r="AT29" s="270"/>
      <c r="AU29" s="270"/>
      <c r="AV29" s="270"/>
      <c r="AW29" s="270"/>
      <c r="AX29" s="270"/>
      <c r="AY29" s="270"/>
      <c r="AZ29" s="270"/>
      <c r="BA29" s="270"/>
      <c r="BB29" s="270"/>
      <c r="BC29" s="270"/>
      <c r="BD29" s="270"/>
      <c r="BE29" s="270"/>
      <c r="BF29" s="270"/>
      <c r="BG29" s="270"/>
      <c r="BH29" s="270"/>
      <c r="BI29" s="270"/>
      <c r="BJ29" s="270"/>
      <c r="BK29" s="270"/>
      <c r="BL29" s="270"/>
      <c r="BM29" s="270"/>
      <c r="BN29" s="270"/>
      <c r="BO29" s="270"/>
      <c r="BP29" s="270"/>
      <c r="BQ29" s="270"/>
      <c r="BR29" s="270"/>
      <c r="BS29" s="270"/>
      <c r="BT29" s="270"/>
      <c r="BU29" s="270"/>
      <c r="BV29" s="270"/>
      <c r="BW29" s="270"/>
      <c r="BX29" s="270"/>
      <c r="BY29" s="270"/>
      <c r="BZ29" s="270"/>
      <c r="CA29" s="270"/>
      <c r="CB29" s="270"/>
      <c r="CC29" s="270"/>
      <c r="CD29" s="270"/>
      <c r="CE29" s="270"/>
      <c r="CF29" s="270"/>
      <c r="CG29" s="270"/>
      <c r="CH29" s="270"/>
      <c r="CI29" s="270"/>
      <c r="CJ29" s="270"/>
      <c r="CK29" s="270"/>
      <c r="CL29" s="270"/>
      <c r="CM29" s="270"/>
      <c r="CN29" s="270"/>
      <c r="CO29" s="270"/>
      <c r="CP29" s="270"/>
      <c r="CQ29" s="270"/>
      <c r="CR29" s="270"/>
      <c r="CS29" s="270"/>
      <c r="CT29" s="270"/>
      <c r="CU29" s="270"/>
      <c r="CV29" s="270"/>
      <c r="CW29" s="270"/>
      <c r="CX29" s="270"/>
      <c r="CY29" s="270"/>
      <c r="CZ29" s="270"/>
      <c r="DA29" s="270"/>
      <c r="DB29" s="270"/>
      <c r="DC29" s="270"/>
      <c r="DD29" s="270"/>
      <c r="DE29" s="270"/>
      <c r="DF29" s="270"/>
      <c r="DG29" s="270"/>
      <c r="DH29" s="270"/>
      <c r="DI29" s="270"/>
      <c r="DJ29" s="270"/>
      <c r="DK29" s="270"/>
      <c r="DL29" s="270"/>
      <c r="DM29" s="270"/>
      <c r="DN29" s="270"/>
      <c r="DO29" s="270"/>
      <c r="DP29" s="270"/>
      <c r="DQ29" s="270"/>
      <c r="DR29" s="270"/>
      <c r="DS29" s="270"/>
      <c r="DT29" s="270"/>
      <c r="DU29" s="270"/>
    </row>
    <row r="30" spans="1:125">
      <c r="C30" s="110"/>
      <c r="D30" s="314" t="s">
        <v>7758</v>
      </c>
      <c r="E30" s="278" t="s">
        <v>6807</v>
      </c>
      <c r="F30" s="315" t="s">
        <v>4842</v>
      </c>
      <c r="G30" s="316"/>
      <c r="H30" s="316"/>
      <c r="I30" s="316"/>
      <c r="J30" s="316"/>
      <c r="K30" s="316"/>
      <c r="L30" s="315" t="s">
        <v>5372</v>
      </c>
      <c r="M30" s="316"/>
      <c r="N30" s="270" t="s">
        <v>7495</v>
      </c>
      <c r="O30" s="270"/>
      <c r="P30" s="270" t="s">
        <v>7495</v>
      </c>
      <c r="Q30" s="270" t="s">
        <v>7495</v>
      </c>
      <c r="R30" s="270" t="s">
        <v>7495</v>
      </c>
      <c r="S30" s="270" t="s">
        <v>7495</v>
      </c>
      <c r="T30" s="270" t="s">
        <v>7495</v>
      </c>
      <c r="U30" s="270" t="s">
        <v>7495</v>
      </c>
      <c r="V30" s="108" t="s">
        <v>7495</v>
      </c>
      <c r="W30" s="270"/>
      <c r="X30" s="270"/>
      <c r="Y30" s="270"/>
      <c r="Z30" s="270"/>
      <c r="AA30" s="270"/>
      <c r="AB30" s="270"/>
      <c r="AC30" s="270"/>
      <c r="AD30" s="270"/>
      <c r="AE30" s="270"/>
      <c r="AF30" s="270"/>
      <c r="AG30" s="270"/>
      <c r="AH30" s="270"/>
      <c r="AI30" s="270"/>
      <c r="AJ30" s="270"/>
      <c r="AK30" s="270"/>
      <c r="AL30" s="270"/>
      <c r="AM30" s="270"/>
      <c r="AN30" s="270"/>
      <c r="AO30" s="270"/>
      <c r="AP30" s="270"/>
      <c r="AQ30" s="270"/>
      <c r="AR30" s="270"/>
      <c r="AS30" s="270"/>
      <c r="AT30" s="270"/>
      <c r="AU30" s="270"/>
      <c r="AV30" s="270"/>
      <c r="AW30" s="270"/>
      <c r="AX30" s="270"/>
      <c r="AY30" s="270"/>
      <c r="AZ30" s="270"/>
      <c r="BA30" s="270"/>
      <c r="BB30" s="270"/>
      <c r="BC30" s="270"/>
      <c r="BD30" s="270"/>
      <c r="BE30" s="270"/>
      <c r="BF30" s="270"/>
      <c r="BG30" s="270"/>
      <c r="BH30" s="270"/>
      <c r="BI30" s="270"/>
      <c r="BJ30" s="270"/>
      <c r="BK30" s="270"/>
      <c r="BL30" s="270"/>
      <c r="BM30" s="270"/>
      <c r="BN30" s="270"/>
      <c r="BO30" s="270"/>
      <c r="BP30" s="270"/>
      <c r="BQ30" s="270"/>
      <c r="BR30" s="270"/>
      <c r="BS30" s="270"/>
      <c r="BT30" s="270"/>
      <c r="BU30" s="270"/>
      <c r="BV30" s="270"/>
      <c r="BW30" s="270"/>
      <c r="BX30" s="270"/>
      <c r="BY30" s="270"/>
      <c r="BZ30" s="270"/>
      <c r="CA30" s="270"/>
      <c r="CB30" s="270"/>
      <c r="CC30" s="270"/>
      <c r="CD30" s="270"/>
      <c r="CE30" s="270"/>
      <c r="CF30" s="270"/>
      <c r="CG30" s="270"/>
      <c r="CH30" s="270"/>
      <c r="CI30" s="270"/>
      <c r="CJ30" s="270"/>
      <c r="CK30" s="270"/>
      <c r="CL30" s="270"/>
      <c r="CM30" s="270"/>
      <c r="CN30" s="270"/>
      <c r="CO30" s="270"/>
      <c r="CP30" s="270"/>
      <c r="CQ30" s="270"/>
      <c r="CR30" s="270"/>
      <c r="CS30" s="270"/>
      <c r="CT30" s="270"/>
      <c r="CU30" s="270"/>
      <c r="CV30" s="270"/>
      <c r="CW30" s="270"/>
      <c r="CX30" s="270"/>
      <c r="CY30" s="270"/>
      <c r="CZ30" s="270"/>
      <c r="DA30" s="270"/>
      <c r="DB30" s="270"/>
      <c r="DC30" s="270"/>
      <c r="DD30" s="270"/>
      <c r="DE30" s="270"/>
      <c r="DF30" s="270"/>
      <c r="DG30" s="270"/>
      <c r="DH30" s="270"/>
      <c r="DI30" s="270"/>
      <c r="DJ30" s="270"/>
      <c r="DK30" s="270"/>
      <c r="DL30" s="270"/>
      <c r="DM30" s="270"/>
      <c r="DN30" s="270"/>
      <c r="DO30" s="270"/>
      <c r="DP30" s="270"/>
      <c r="DQ30" s="270"/>
      <c r="DR30" s="270"/>
      <c r="DS30" s="270"/>
      <c r="DT30" s="270"/>
      <c r="DU30" s="270"/>
    </row>
    <row r="31" spans="1:125">
      <c r="C31" s="110"/>
      <c r="D31" s="314" t="s">
        <v>7752</v>
      </c>
      <c r="E31" s="278" t="s">
        <v>6808</v>
      </c>
      <c r="F31" s="315" t="s">
        <v>4842</v>
      </c>
      <c r="G31" s="316"/>
      <c r="H31" s="316"/>
      <c r="I31" s="316"/>
      <c r="J31" s="316"/>
      <c r="K31" s="316"/>
      <c r="L31" s="315" t="s">
        <v>5372</v>
      </c>
      <c r="M31" s="316"/>
      <c r="N31" s="270" t="s">
        <v>7496</v>
      </c>
      <c r="O31" s="270"/>
      <c r="P31" s="270" t="s">
        <v>7496</v>
      </c>
      <c r="Q31" s="270" t="s">
        <v>7496</v>
      </c>
      <c r="R31" s="270" t="s">
        <v>7496</v>
      </c>
      <c r="S31" s="270" t="s">
        <v>7496</v>
      </c>
      <c r="T31" s="270" t="s">
        <v>7496</v>
      </c>
      <c r="U31" s="270" t="s">
        <v>7496</v>
      </c>
      <c r="V31" s="108" t="s">
        <v>7496</v>
      </c>
      <c r="W31" s="270"/>
      <c r="X31" s="270"/>
      <c r="Y31" s="270"/>
      <c r="Z31" s="270"/>
      <c r="AA31" s="270"/>
      <c r="AB31" s="270"/>
      <c r="AC31" s="270"/>
      <c r="AD31" s="270"/>
      <c r="AE31" s="270"/>
      <c r="AF31" s="270"/>
      <c r="AG31" s="270"/>
      <c r="AH31" s="270"/>
      <c r="AI31" s="270"/>
      <c r="AJ31" s="270"/>
      <c r="AK31" s="270"/>
      <c r="AL31" s="270"/>
      <c r="AM31" s="270"/>
      <c r="AN31" s="270"/>
      <c r="AO31" s="270"/>
      <c r="AP31" s="270"/>
      <c r="AQ31" s="270"/>
      <c r="AR31" s="270"/>
      <c r="AS31" s="270"/>
      <c r="AT31" s="270"/>
      <c r="AU31" s="270"/>
      <c r="AV31" s="270"/>
      <c r="AW31" s="270"/>
      <c r="AX31" s="270"/>
      <c r="AY31" s="270"/>
      <c r="AZ31" s="270"/>
      <c r="BA31" s="270"/>
      <c r="BB31" s="270"/>
      <c r="BC31" s="270"/>
      <c r="BD31" s="270"/>
      <c r="BE31" s="270"/>
      <c r="BF31" s="270"/>
      <c r="BG31" s="270"/>
      <c r="BH31" s="270"/>
      <c r="BI31" s="270"/>
      <c r="BJ31" s="270"/>
      <c r="BK31" s="270"/>
      <c r="BL31" s="270"/>
      <c r="BM31" s="270"/>
      <c r="BN31" s="270"/>
      <c r="BO31" s="270"/>
      <c r="BP31" s="270"/>
      <c r="BQ31" s="270"/>
      <c r="BR31" s="270"/>
      <c r="BS31" s="270"/>
      <c r="BT31" s="270"/>
      <c r="BU31" s="270"/>
      <c r="BV31" s="270"/>
      <c r="BW31" s="270"/>
      <c r="BX31" s="270"/>
      <c r="BY31" s="270"/>
      <c r="BZ31" s="270"/>
      <c r="CA31" s="270"/>
      <c r="CB31" s="270"/>
      <c r="CC31" s="270"/>
      <c r="CD31" s="270"/>
      <c r="CE31" s="270"/>
      <c r="CF31" s="270"/>
      <c r="CG31" s="270"/>
      <c r="CH31" s="270"/>
      <c r="CI31" s="270"/>
      <c r="CJ31" s="270"/>
      <c r="CK31" s="270"/>
      <c r="CL31" s="270"/>
      <c r="CM31" s="270"/>
      <c r="CN31" s="270"/>
      <c r="CO31" s="270"/>
      <c r="CP31" s="270"/>
      <c r="CQ31" s="270"/>
      <c r="CR31" s="270"/>
      <c r="CS31" s="270"/>
      <c r="CT31" s="270"/>
      <c r="CU31" s="270"/>
      <c r="CV31" s="270"/>
      <c r="CW31" s="270"/>
      <c r="CX31" s="270"/>
      <c r="CY31" s="270"/>
      <c r="CZ31" s="270"/>
      <c r="DA31" s="270"/>
      <c r="DB31" s="270"/>
      <c r="DC31" s="270"/>
      <c r="DD31" s="270"/>
      <c r="DE31" s="270"/>
      <c r="DF31" s="270"/>
      <c r="DG31" s="270"/>
      <c r="DH31" s="270"/>
      <c r="DI31" s="270"/>
      <c r="DJ31" s="270"/>
      <c r="DK31" s="270"/>
      <c r="DL31" s="270"/>
      <c r="DM31" s="270"/>
      <c r="DN31" s="270"/>
      <c r="DO31" s="270"/>
      <c r="DP31" s="270"/>
      <c r="DQ31" s="270"/>
      <c r="DR31" s="270"/>
      <c r="DS31" s="270"/>
      <c r="DT31" s="270"/>
      <c r="DU31" s="270"/>
    </row>
    <row r="32" spans="1:125">
      <c r="C32" s="110"/>
      <c r="D32" s="314" t="s">
        <v>7754</v>
      </c>
      <c r="E32" s="278" t="s">
        <v>6809</v>
      </c>
      <c r="F32" s="315" t="s">
        <v>4842</v>
      </c>
      <c r="G32" s="316"/>
      <c r="H32" s="316"/>
      <c r="I32" s="316"/>
      <c r="J32" s="316"/>
      <c r="K32" s="316"/>
      <c r="L32" s="315" t="s">
        <v>5372</v>
      </c>
      <c r="M32" s="316"/>
      <c r="N32" s="270" t="s">
        <v>7497</v>
      </c>
      <c r="O32" s="270"/>
      <c r="P32" s="261" t="s">
        <v>7497</v>
      </c>
      <c r="Q32" s="270" t="s">
        <v>7497</v>
      </c>
      <c r="R32" s="270" t="s">
        <v>7497</v>
      </c>
      <c r="S32" s="270" t="s">
        <v>7497</v>
      </c>
      <c r="T32" s="270" t="s">
        <v>7497</v>
      </c>
      <c r="U32" s="270" t="s">
        <v>7497</v>
      </c>
      <c r="V32" s="108" t="s">
        <v>7497</v>
      </c>
      <c r="W32" s="270"/>
      <c r="X32" s="270"/>
      <c r="Y32" s="270"/>
      <c r="Z32" s="270"/>
      <c r="AA32" s="270"/>
      <c r="AB32" s="270"/>
      <c r="AC32" s="270"/>
      <c r="AD32" s="270"/>
      <c r="AE32" s="270"/>
      <c r="AF32" s="270"/>
      <c r="AG32" s="270"/>
      <c r="AH32" s="270"/>
      <c r="AI32" s="270"/>
      <c r="AJ32" s="270"/>
      <c r="AK32" s="270"/>
      <c r="AL32" s="270"/>
      <c r="AM32" s="270"/>
      <c r="AN32" s="270"/>
      <c r="AO32" s="270"/>
      <c r="AP32" s="270"/>
      <c r="AQ32" s="270"/>
      <c r="AR32" s="270"/>
      <c r="AS32" s="270"/>
      <c r="AT32" s="270"/>
      <c r="AU32" s="270"/>
      <c r="AV32" s="270"/>
      <c r="AW32" s="270"/>
      <c r="AX32" s="270"/>
      <c r="AY32" s="270"/>
      <c r="AZ32" s="270"/>
      <c r="BA32" s="270"/>
      <c r="BB32" s="270"/>
      <c r="BC32" s="270"/>
      <c r="BD32" s="270"/>
      <c r="BE32" s="270"/>
      <c r="BF32" s="270"/>
      <c r="BG32" s="270"/>
      <c r="BH32" s="270"/>
      <c r="BI32" s="270"/>
      <c r="BJ32" s="270"/>
      <c r="BK32" s="270"/>
      <c r="BL32" s="270"/>
      <c r="BM32" s="270"/>
      <c r="BN32" s="270"/>
      <c r="BO32" s="270"/>
      <c r="BP32" s="270"/>
      <c r="BQ32" s="270"/>
      <c r="BR32" s="270"/>
      <c r="BS32" s="270"/>
      <c r="BT32" s="270"/>
      <c r="BU32" s="270"/>
      <c r="BV32" s="270"/>
      <c r="BW32" s="270"/>
      <c r="BX32" s="270"/>
      <c r="BY32" s="270"/>
      <c r="BZ32" s="270"/>
      <c r="CA32" s="270"/>
      <c r="CB32" s="270"/>
      <c r="CC32" s="270"/>
      <c r="CD32" s="270"/>
      <c r="CE32" s="270"/>
      <c r="CF32" s="270"/>
      <c r="CG32" s="270"/>
      <c r="CH32" s="270"/>
      <c r="CI32" s="270"/>
      <c r="CJ32" s="270"/>
      <c r="CK32" s="270"/>
      <c r="CL32" s="270"/>
      <c r="CM32" s="270"/>
      <c r="CN32" s="270"/>
      <c r="CO32" s="270"/>
      <c r="CP32" s="270"/>
      <c r="CQ32" s="270"/>
      <c r="CR32" s="270"/>
      <c r="CS32" s="270"/>
      <c r="CT32" s="270"/>
      <c r="CU32" s="270"/>
      <c r="CV32" s="270"/>
      <c r="CW32" s="270"/>
      <c r="CX32" s="270"/>
      <c r="CY32" s="270"/>
      <c r="CZ32" s="270"/>
      <c r="DA32" s="270"/>
      <c r="DB32" s="270"/>
      <c r="DC32" s="270"/>
      <c r="DD32" s="270"/>
      <c r="DE32" s="270"/>
      <c r="DF32" s="270"/>
      <c r="DG32" s="270"/>
      <c r="DH32" s="270"/>
      <c r="DI32" s="270"/>
      <c r="DJ32" s="270"/>
      <c r="DK32" s="270"/>
      <c r="DL32" s="270"/>
      <c r="DM32" s="270"/>
      <c r="DN32" s="270"/>
      <c r="DO32" s="270"/>
      <c r="DP32" s="270"/>
      <c r="DQ32" s="270"/>
      <c r="DR32" s="270"/>
      <c r="DS32" s="270"/>
      <c r="DT32" s="270"/>
      <c r="DU32" s="270"/>
    </row>
    <row r="33" spans="3:125">
      <c r="C33" s="110"/>
      <c r="D33" s="314" t="s">
        <v>7760</v>
      </c>
      <c r="E33" s="278" t="s">
        <v>6810</v>
      </c>
      <c r="F33" s="315" t="s">
        <v>4842</v>
      </c>
      <c r="G33" s="316"/>
      <c r="H33" s="316"/>
      <c r="I33" s="316"/>
      <c r="J33" s="316"/>
      <c r="K33" s="316"/>
      <c r="L33" s="315" t="s">
        <v>5372</v>
      </c>
      <c r="M33" s="316"/>
      <c r="N33" s="270" t="s">
        <v>7498</v>
      </c>
      <c r="O33" s="270"/>
      <c r="P33" s="270" t="s">
        <v>7498</v>
      </c>
      <c r="Q33" s="270" t="s">
        <v>7498</v>
      </c>
      <c r="R33" s="270" t="s">
        <v>7498</v>
      </c>
      <c r="S33" s="270" t="s">
        <v>7498</v>
      </c>
      <c r="T33" s="270" t="s">
        <v>7498</v>
      </c>
      <c r="U33" s="270" t="s">
        <v>7498</v>
      </c>
      <c r="V33" s="108" t="s">
        <v>7498</v>
      </c>
      <c r="W33" s="270"/>
      <c r="X33" s="270"/>
      <c r="Y33" s="270"/>
      <c r="Z33" s="270"/>
      <c r="AA33" s="270"/>
      <c r="AB33" s="270"/>
      <c r="AC33" s="270"/>
      <c r="AD33" s="270"/>
      <c r="AE33" s="270"/>
      <c r="AF33" s="270"/>
      <c r="AG33" s="270"/>
      <c r="AH33" s="270"/>
      <c r="AI33" s="270"/>
      <c r="AJ33" s="270"/>
      <c r="AK33" s="270"/>
      <c r="AL33" s="270"/>
      <c r="AM33" s="270"/>
      <c r="AN33" s="270"/>
      <c r="AO33" s="270"/>
      <c r="AP33" s="270"/>
      <c r="AQ33" s="270"/>
      <c r="AR33" s="270"/>
      <c r="AS33" s="270"/>
      <c r="AT33" s="270"/>
      <c r="AU33" s="270"/>
      <c r="AV33" s="270"/>
      <c r="AW33" s="270"/>
      <c r="AX33" s="270"/>
      <c r="AY33" s="270"/>
      <c r="AZ33" s="270"/>
      <c r="BA33" s="270"/>
      <c r="BB33" s="270"/>
      <c r="BC33" s="270"/>
      <c r="BD33" s="270"/>
      <c r="BE33" s="270"/>
      <c r="BF33" s="270"/>
      <c r="BG33" s="270"/>
      <c r="BH33" s="270"/>
      <c r="BI33" s="270"/>
      <c r="BJ33" s="270"/>
      <c r="BK33" s="270"/>
      <c r="BL33" s="270"/>
      <c r="BM33" s="270"/>
      <c r="BN33" s="270"/>
      <c r="BO33" s="270"/>
      <c r="BP33" s="270"/>
      <c r="BQ33" s="270"/>
      <c r="BR33" s="270"/>
      <c r="BS33" s="270"/>
      <c r="BT33" s="270"/>
      <c r="BU33" s="270"/>
      <c r="BV33" s="270"/>
      <c r="BW33" s="270"/>
      <c r="BX33" s="270"/>
      <c r="BY33" s="270"/>
      <c r="BZ33" s="270"/>
      <c r="CA33" s="270"/>
      <c r="CB33" s="270"/>
      <c r="CC33" s="270"/>
      <c r="CD33" s="270"/>
      <c r="CE33" s="270"/>
      <c r="CF33" s="270"/>
      <c r="CG33" s="270"/>
      <c r="CH33" s="270"/>
      <c r="CI33" s="270"/>
      <c r="CJ33" s="270"/>
      <c r="CK33" s="270"/>
      <c r="CL33" s="270"/>
      <c r="CM33" s="270"/>
      <c r="CN33" s="270"/>
      <c r="CO33" s="270"/>
      <c r="CP33" s="270"/>
      <c r="CQ33" s="270"/>
      <c r="CR33" s="270"/>
      <c r="CS33" s="270"/>
      <c r="CT33" s="270"/>
      <c r="CU33" s="270"/>
      <c r="CV33" s="270"/>
      <c r="CW33" s="270"/>
      <c r="CX33" s="270"/>
      <c r="CY33" s="270"/>
      <c r="CZ33" s="270"/>
      <c r="DA33" s="270"/>
      <c r="DB33" s="270"/>
      <c r="DC33" s="270"/>
      <c r="DD33" s="270"/>
      <c r="DE33" s="270"/>
      <c r="DF33" s="270"/>
      <c r="DG33" s="270"/>
      <c r="DH33" s="270"/>
      <c r="DI33" s="270"/>
      <c r="DJ33" s="270"/>
      <c r="DK33" s="270"/>
      <c r="DL33" s="270"/>
      <c r="DM33" s="270"/>
      <c r="DN33" s="270"/>
      <c r="DO33" s="270"/>
      <c r="DP33" s="270"/>
      <c r="DQ33" s="270"/>
      <c r="DR33" s="270"/>
      <c r="DS33" s="270"/>
      <c r="DT33" s="270"/>
      <c r="DU33" s="270"/>
    </row>
    <row r="34" spans="3:125">
      <c r="C34" s="110"/>
      <c r="D34" s="314" t="s">
        <v>7753</v>
      </c>
      <c r="E34" s="278" t="s">
        <v>6811</v>
      </c>
      <c r="F34" s="315" t="s">
        <v>4842</v>
      </c>
      <c r="G34" s="316"/>
      <c r="H34" s="316"/>
      <c r="I34" s="316"/>
      <c r="J34" s="316"/>
      <c r="K34" s="316"/>
      <c r="L34" s="315" t="s">
        <v>5372</v>
      </c>
      <c r="M34" s="316"/>
      <c r="N34" s="270" t="s">
        <v>7499</v>
      </c>
      <c r="O34" s="270"/>
      <c r="P34" s="270" t="s">
        <v>7499</v>
      </c>
      <c r="Q34" s="270" t="s">
        <v>7499</v>
      </c>
      <c r="R34" s="270" t="s">
        <v>7499</v>
      </c>
      <c r="S34" s="270" t="s">
        <v>7499</v>
      </c>
      <c r="T34" s="270" t="s">
        <v>7499</v>
      </c>
      <c r="U34" s="270" t="s">
        <v>7499</v>
      </c>
      <c r="V34" s="108" t="s">
        <v>7499</v>
      </c>
      <c r="W34" s="270"/>
      <c r="X34" s="270"/>
      <c r="Y34" s="270"/>
      <c r="Z34" s="270"/>
      <c r="AA34" s="270"/>
      <c r="AB34" s="270"/>
      <c r="AC34" s="270"/>
      <c r="AD34" s="270"/>
      <c r="AE34" s="270"/>
      <c r="AF34" s="270"/>
      <c r="AG34" s="270"/>
      <c r="AH34" s="270"/>
      <c r="AI34" s="270"/>
      <c r="AJ34" s="270"/>
      <c r="AK34" s="270"/>
      <c r="AL34" s="270"/>
      <c r="AM34" s="270"/>
      <c r="AN34" s="270"/>
      <c r="AO34" s="270"/>
      <c r="AP34" s="270"/>
      <c r="AQ34" s="270"/>
      <c r="AR34" s="270"/>
      <c r="AS34" s="270"/>
      <c r="AT34" s="270"/>
      <c r="AU34" s="270"/>
      <c r="AV34" s="270"/>
      <c r="AW34" s="270"/>
      <c r="AX34" s="270"/>
      <c r="AY34" s="270"/>
      <c r="AZ34" s="270"/>
      <c r="BA34" s="270"/>
      <c r="BB34" s="270"/>
      <c r="BC34" s="270"/>
      <c r="BD34" s="270"/>
      <c r="BE34" s="270"/>
      <c r="BF34" s="270"/>
      <c r="BG34" s="270"/>
      <c r="BH34" s="270"/>
      <c r="BI34" s="270"/>
      <c r="BJ34" s="270"/>
      <c r="BK34" s="270"/>
      <c r="BL34" s="270"/>
      <c r="BM34" s="270"/>
      <c r="BN34" s="270"/>
      <c r="BO34" s="270"/>
      <c r="BP34" s="270"/>
      <c r="BQ34" s="270"/>
      <c r="BR34" s="270"/>
      <c r="BS34" s="270"/>
      <c r="BT34" s="270"/>
      <c r="BU34" s="270"/>
      <c r="BV34" s="270"/>
      <c r="BW34" s="270"/>
      <c r="BX34" s="270"/>
      <c r="BY34" s="270"/>
      <c r="BZ34" s="270"/>
      <c r="CA34" s="270"/>
      <c r="CB34" s="270"/>
      <c r="CC34" s="270"/>
      <c r="CD34" s="270"/>
      <c r="CE34" s="270"/>
      <c r="CF34" s="270"/>
      <c r="CG34" s="270"/>
      <c r="CH34" s="270"/>
      <c r="CI34" s="270"/>
      <c r="CJ34" s="270"/>
      <c r="CK34" s="270"/>
      <c r="CL34" s="270"/>
      <c r="CM34" s="270"/>
      <c r="CN34" s="270"/>
      <c r="CO34" s="270"/>
      <c r="CP34" s="270"/>
      <c r="CQ34" s="270"/>
      <c r="CR34" s="270"/>
      <c r="CS34" s="270"/>
      <c r="CT34" s="270"/>
      <c r="CU34" s="270"/>
      <c r="CV34" s="270"/>
      <c r="CW34" s="270"/>
      <c r="CX34" s="270"/>
      <c r="CY34" s="270"/>
      <c r="CZ34" s="270"/>
      <c r="DA34" s="270"/>
      <c r="DB34" s="270"/>
      <c r="DC34" s="270"/>
      <c r="DD34" s="270"/>
      <c r="DE34" s="270"/>
      <c r="DF34" s="270"/>
      <c r="DG34" s="270"/>
      <c r="DH34" s="270"/>
      <c r="DI34" s="270"/>
      <c r="DJ34" s="270"/>
      <c r="DK34" s="270"/>
      <c r="DL34" s="270"/>
      <c r="DM34" s="270"/>
      <c r="DN34" s="270"/>
      <c r="DO34" s="270"/>
      <c r="DP34" s="270"/>
      <c r="DQ34" s="270"/>
      <c r="DR34" s="270"/>
      <c r="DS34" s="270"/>
      <c r="DT34" s="270"/>
      <c r="DU34" s="270"/>
    </row>
    <row r="35" spans="3:125">
      <c r="C35" s="110"/>
      <c r="D35" s="314" t="s">
        <v>7755</v>
      </c>
      <c r="E35" s="278" t="s">
        <v>6812</v>
      </c>
      <c r="F35" s="315" t="s">
        <v>4842</v>
      </c>
      <c r="G35" s="316"/>
      <c r="H35" s="316"/>
      <c r="I35" s="316"/>
      <c r="J35" s="316"/>
      <c r="K35" s="316"/>
      <c r="L35" s="315" t="s">
        <v>5372</v>
      </c>
      <c r="M35" s="316"/>
      <c r="N35" s="270" t="s">
        <v>7500</v>
      </c>
      <c r="O35" s="270"/>
      <c r="P35" s="270" t="s">
        <v>7500</v>
      </c>
      <c r="Q35" s="270" t="s">
        <v>7500</v>
      </c>
      <c r="R35" s="270" t="s">
        <v>7500</v>
      </c>
      <c r="S35" s="270" t="s">
        <v>7500</v>
      </c>
      <c r="T35" s="270" t="s">
        <v>7500</v>
      </c>
      <c r="U35" s="270" t="s">
        <v>7500</v>
      </c>
      <c r="V35" s="108" t="s">
        <v>7500</v>
      </c>
      <c r="W35" s="270"/>
      <c r="X35" s="270"/>
      <c r="Y35" s="270"/>
      <c r="Z35" s="270"/>
      <c r="AA35" s="270"/>
      <c r="AB35" s="270"/>
      <c r="AC35" s="270"/>
      <c r="AD35" s="270"/>
      <c r="AE35" s="270"/>
      <c r="AF35" s="270"/>
      <c r="AG35" s="270"/>
      <c r="AH35" s="270"/>
      <c r="AI35" s="270"/>
      <c r="AJ35" s="270"/>
      <c r="AK35" s="270"/>
      <c r="AL35" s="270"/>
      <c r="AM35" s="270"/>
      <c r="AN35" s="270"/>
      <c r="AO35" s="270"/>
      <c r="AP35" s="270"/>
      <c r="AQ35" s="270"/>
      <c r="AR35" s="270"/>
      <c r="AS35" s="270"/>
      <c r="AT35" s="270"/>
      <c r="AU35" s="270"/>
      <c r="AV35" s="270"/>
      <c r="AW35" s="270"/>
      <c r="AX35" s="270"/>
      <c r="AY35" s="270"/>
      <c r="AZ35" s="270"/>
      <c r="BA35" s="270"/>
      <c r="BB35" s="270"/>
      <c r="BC35" s="270"/>
      <c r="BD35" s="270"/>
      <c r="BE35" s="270"/>
      <c r="BF35" s="270"/>
      <c r="BG35" s="270"/>
      <c r="BH35" s="270"/>
      <c r="BI35" s="270"/>
      <c r="BJ35" s="270"/>
      <c r="BK35" s="270"/>
      <c r="BL35" s="270"/>
      <c r="BM35" s="270"/>
      <c r="BN35" s="270"/>
      <c r="BO35" s="270"/>
      <c r="BP35" s="270"/>
      <c r="BQ35" s="270"/>
      <c r="BR35" s="270"/>
      <c r="BS35" s="270"/>
      <c r="BT35" s="270"/>
      <c r="BU35" s="270"/>
      <c r="BV35" s="270"/>
      <c r="BW35" s="270"/>
      <c r="BX35" s="270"/>
      <c r="BY35" s="270"/>
      <c r="BZ35" s="270"/>
      <c r="CA35" s="270"/>
      <c r="CB35" s="270"/>
      <c r="CC35" s="270"/>
      <c r="CD35" s="270"/>
      <c r="CE35" s="270"/>
      <c r="CF35" s="270"/>
      <c r="CG35" s="270"/>
      <c r="CH35" s="270"/>
      <c r="CI35" s="270"/>
      <c r="CJ35" s="270"/>
      <c r="CK35" s="270"/>
      <c r="CL35" s="270"/>
      <c r="CM35" s="270"/>
      <c r="CN35" s="270"/>
      <c r="CO35" s="270"/>
      <c r="CP35" s="270"/>
      <c r="CQ35" s="270"/>
      <c r="CR35" s="270"/>
      <c r="CS35" s="270"/>
      <c r="CT35" s="270"/>
      <c r="CU35" s="270"/>
      <c r="CV35" s="270"/>
      <c r="CW35" s="270"/>
      <c r="CX35" s="270"/>
      <c r="CY35" s="270"/>
      <c r="CZ35" s="270"/>
      <c r="DA35" s="270"/>
      <c r="DB35" s="270"/>
      <c r="DC35" s="270"/>
      <c r="DD35" s="270"/>
      <c r="DE35" s="270"/>
      <c r="DF35" s="270"/>
      <c r="DG35" s="270"/>
      <c r="DH35" s="270"/>
      <c r="DI35" s="270"/>
      <c r="DJ35" s="270"/>
      <c r="DK35" s="270"/>
      <c r="DL35" s="270"/>
      <c r="DM35" s="270"/>
      <c r="DN35" s="270"/>
      <c r="DO35" s="270"/>
      <c r="DP35" s="270"/>
      <c r="DQ35" s="270"/>
      <c r="DR35" s="270"/>
      <c r="DS35" s="270"/>
      <c r="DT35" s="270"/>
      <c r="DU35" s="270"/>
    </row>
    <row r="36" spans="3:125">
      <c r="C36" s="110"/>
      <c r="D36" s="314" t="s">
        <v>7759</v>
      </c>
      <c r="E36" s="278" t="s">
        <v>6813</v>
      </c>
      <c r="F36" s="315" t="s">
        <v>4842</v>
      </c>
      <c r="G36" s="316"/>
      <c r="H36" s="316"/>
      <c r="I36" s="316"/>
      <c r="J36" s="316"/>
      <c r="K36" s="316"/>
      <c r="L36" s="315" t="s">
        <v>5372</v>
      </c>
      <c r="M36" s="316"/>
      <c r="N36" s="270" t="s">
        <v>7501</v>
      </c>
      <c r="O36" s="270"/>
      <c r="P36" s="270" t="s">
        <v>7501</v>
      </c>
      <c r="Q36" s="270" t="s">
        <v>7501</v>
      </c>
      <c r="R36" s="270" t="s">
        <v>7501</v>
      </c>
      <c r="S36" s="270" t="s">
        <v>7501</v>
      </c>
      <c r="T36" s="270" t="s">
        <v>7501</v>
      </c>
      <c r="U36" s="270" t="s">
        <v>7501</v>
      </c>
      <c r="V36" s="108" t="s">
        <v>7501</v>
      </c>
      <c r="W36" s="270"/>
      <c r="X36" s="270"/>
      <c r="Y36" s="270"/>
      <c r="Z36" s="270"/>
      <c r="AA36" s="270"/>
      <c r="AB36" s="270"/>
      <c r="AC36" s="270"/>
      <c r="AD36" s="270"/>
      <c r="AE36" s="270"/>
      <c r="AF36" s="270"/>
      <c r="AG36" s="270"/>
      <c r="AH36" s="270"/>
      <c r="AI36" s="270"/>
      <c r="AJ36" s="270"/>
      <c r="AK36" s="270"/>
      <c r="AL36" s="270"/>
      <c r="AM36" s="270"/>
      <c r="AN36" s="270"/>
      <c r="AO36" s="270"/>
      <c r="AP36" s="270"/>
      <c r="AQ36" s="270"/>
      <c r="AR36" s="270"/>
      <c r="AS36" s="270"/>
      <c r="AT36" s="270"/>
      <c r="AU36" s="270"/>
      <c r="AV36" s="270"/>
      <c r="AW36" s="270"/>
      <c r="AX36" s="270"/>
      <c r="AY36" s="270"/>
      <c r="AZ36" s="270"/>
      <c r="BA36" s="270"/>
      <c r="BB36" s="270"/>
      <c r="BC36" s="270"/>
      <c r="BD36" s="270"/>
      <c r="BE36" s="270"/>
      <c r="BF36" s="270"/>
      <c r="BG36" s="270"/>
      <c r="BH36" s="270"/>
      <c r="BI36" s="270"/>
      <c r="BJ36" s="270"/>
      <c r="BK36" s="270"/>
      <c r="BL36" s="270"/>
      <c r="BM36" s="270"/>
      <c r="BN36" s="270"/>
      <c r="BO36" s="270"/>
      <c r="BP36" s="270"/>
      <c r="BQ36" s="270"/>
      <c r="BR36" s="270"/>
      <c r="BS36" s="270"/>
      <c r="BT36" s="270"/>
      <c r="BU36" s="270"/>
      <c r="BV36" s="270"/>
      <c r="BW36" s="270"/>
      <c r="BX36" s="270"/>
      <c r="BY36" s="270"/>
      <c r="BZ36" s="270"/>
      <c r="CA36" s="270"/>
      <c r="CB36" s="270"/>
      <c r="CC36" s="270"/>
      <c r="CD36" s="270"/>
      <c r="CE36" s="270"/>
      <c r="CF36" s="270"/>
      <c r="CG36" s="270"/>
      <c r="CH36" s="270"/>
      <c r="CI36" s="270"/>
      <c r="CJ36" s="270"/>
      <c r="CK36" s="270"/>
      <c r="CL36" s="270"/>
      <c r="CM36" s="270"/>
      <c r="CN36" s="270"/>
      <c r="CO36" s="270"/>
      <c r="CP36" s="270"/>
      <c r="CQ36" s="270"/>
      <c r="CR36" s="270"/>
      <c r="CS36" s="270"/>
      <c r="CT36" s="270"/>
      <c r="CU36" s="270"/>
      <c r="CV36" s="270"/>
      <c r="CW36" s="270"/>
      <c r="CX36" s="270"/>
      <c r="CY36" s="270"/>
      <c r="CZ36" s="270"/>
      <c r="DA36" s="270"/>
      <c r="DB36" s="270"/>
      <c r="DC36" s="270"/>
      <c r="DD36" s="270"/>
      <c r="DE36" s="270"/>
      <c r="DF36" s="270"/>
      <c r="DG36" s="270"/>
      <c r="DH36" s="270"/>
      <c r="DI36" s="270"/>
      <c r="DJ36" s="270"/>
      <c r="DK36" s="270"/>
      <c r="DL36" s="270"/>
      <c r="DM36" s="270"/>
      <c r="DN36" s="270"/>
      <c r="DO36" s="270"/>
      <c r="DP36" s="270"/>
      <c r="DQ36" s="270"/>
      <c r="DR36" s="270"/>
      <c r="DS36" s="270"/>
      <c r="DT36" s="270"/>
      <c r="DU36" s="270"/>
    </row>
    <row r="37" spans="3:125">
      <c r="C37" s="110"/>
      <c r="D37" s="314" t="s">
        <v>7778</v>
      </c>
      <c r="E37" s="317" t="s">
        <v>6814</v>
      </c>
      <c r="F37" s="315" t="s">
        <v>4842</v>
      </c>
      <c r="G37" s="316"/>
      <c r="H37" s="316"/>
      <c r="I37" s="316"/>
      <c r="J37" s="316"/>
      <c r="K37" s="316"/>
      <c r="L37" s="315" t="s">
        <v>5372</v>
      </c>
      <c r="M37" s="316"/>
      <c r="N37" s="270" t="s">
        <v>7502</v>
      </c>
      <c r="O37" s="270"/>
      <c r="P37" s="270" t="s">
        <v>7502</v>
      </c>
      <c r="Q37" s="270" t="s">
        <v>7502</v>
      </c>
      <c r="R37" s="270" t="s">
        <v>7502</v>
      </c>
      <c r="S37" s="270" t="s">
        <v>7502</v>
      </c>
      <c r="T37" s="270" t="s">
        <v>7502</v>
      </c>
      <c r="U37" s="270" t="s">
        <v>7502</v>
      </c>
      <c r="V37" s="108" t="s">
        <v>7502</v>
      </c>
      <c r="W37" s="270"/>
      <c r="X37" s="270"/>
      <c r="Y37" s="270"/>
      <c r="Z37" s="270"/>
      <c r="AA37" s="270"/>
      <c r="AB37" s="270"/>
      <c r="AC37" s="270"/>
      <c r="AD37" s="270"/>
      <c r="AE37" s="270"/>
      <c r="AF37" s="270"/>
      <c r="AG37" s="270"/>
      <c r="AH37" s="270"/>
      <c r="AI37" s="270"/>
      <c r="AJ37" s="270"/>
      <c r="AK37" s="270"/>
      <c r="AL37" s="270"/>
      <c r="AM37" s="270"/>
      <c r="AN37" s="270"/>
      <c r="AO37" s="270"/>
      <c r="AP37" s="270"/>
      <c r="AQ37" s="270"/>
      <c r="AR37" s="270"/>
      <c r="AS37" s="270"/>
      <c r="AT37" s="270"/>
      <c r="AU37" s="270"/>
      <c r="AV37" s="270"/>
      <c r="AW37" s="270"/>
      <c r="AX37" s="270"/>
      <c r="AY37" s="270"/>
      <c r="AZ37" s="270"/>
      <c r="BA37" s="270"/>
      <c r="BB37" s="270"/>
      <c r="BC37" s="270"/>
      <c r="BD37" s="270"/>
      <c r="BE37" s="270"/>
      <c r="BF37" s="270"/>
      <c r="BG37" s="270"/>
      <c r="BH37" s="270"/>
      <c r="BI37" s="270"/>
      <c r="BJ37" s="270"/>
      <c r="BK37" s="270"/>
      <c r="BL37" s="270"/>
      <c r="BM37" s="270"/>
      <c r="BN37" s="270"/>
      <c r="BO37" s="270"/>
      <c r="BP37" s="270"/>
      <c r="BQ37" s="270"/>
      <c r="BR37" s="270"/>
      <c r="BS37" s="270"/>
      <c r="BT37" s="270"/>
      <c r="BU37" s="270"/>
      <c r="BV37" s="270"/>
      <c r="BW37" s="270"/>
      <c r="BX37" s="270"/>
      <c r="BY37" s="270"/>
      <c r="BZ37" s="270"/>
      <c r="CA37" s="270"/>
      <c r="CB37" s="270"/>
      <c r="CC37" s="270"/>
      <c r="CD37" s="270"/>
      <c r="CE37" s="270"/>
      <c r="CF37" s="270"/>
      <c r="CG37" s="270"/>
      <c r="CH37" s="270"/>
      <c r="CI37" s="270"/>
      <c r="CJ37" s="270"/>
      <c r="CK37" s="270"/>
      <c r="CL37" s="270"/>
      <c r="CM37" s="270"/>
      <c r="CN37" s="270"/>
      <c r="CO37" s="270"/>
      <c r="CP37" s="270"/>
      <c r="CQ37" s="270"/>
      <c r="CR37" s="270"/>
      <c r="CS37" s="270"/>
      <c r="CT37" s="270"/>
      <c r="CU37" s="270"/>
      <c r="CV37" s="270"/>
      <c r="CW37" s="270"/>
      <c r="CX37" s="270"/>
      <c r="CY37" s="270"/>
      <c r="CZ37" s="270"/>
      <c r="DA37" s="270"/>
      <c r="DB37" s="270"/>
      <c r="DC37" s="270"/>
      <c r="DD37" s="270"/>
      <c r="DE37" s="270"/>
      <c r="DF37" s="270"/>
      <c r="DG37" s="270"/>
      <c r="DH37" s="270"/>
      <c r="DI37" s="270"/>
      <c r="DJ37" s="270"/>
      <c r="DK37" s="270"/>
      <c r="DL37" s="270"/>
      <c r="DM37" s="270"/>
      <c r="DN37" s="270"/>
      <c r="DO37" s="270"/>
      <c r="DP37" s="270"/>
      <c r="DQ37" s="270"/>
      <c r="DR37" s="270"/>
      <c r="DS37" s="270"/>
      <c r="DT37" s="270"/>
      <c r="DU37" s="270"/>
    </row>
    <row r="38" spans="3:125">
      <c r="C38" s="110"/>
      <c r="D38" s="314" t="s">
        <v>7779</v>
      </c>
      <c r="E38" s="317" t="s">
        <v>7511</v>
      </c>
      <c r="F38" s="315" t="s">
        <v>4842</v>
      </c>
      <c r="G38" s="316"/>
      <c r="H38" s="316"/>
      <c r="I38" s="316"/>
      <c r="J38" s="316"/>
      <c r="K38" s="316"/>
      <c r="L38" s="315" t="s">
        <v>5372</v>
      </c>
      <c r="M38" s="316"/>
      <c r="N38" s="270" t="s">
        <v>7503</v>
      </c>
      <c r="O38" s="270"/>
      <c r="P38" s="270" t="s">
        <v>7503</v>
      </c>
      <c r="Q38" s="270" t="s">
        <v>7503</v>
      </c>
      <c r="R38" s="270" t="s">
        <v>7503</v>
      </c>
      <c r="S38" s="270" t="s">
        <v>7503</v>
      </c>
      <c r="T38" s="270" t="s">
        <v>7503</v>
      </c>
      <c r="U38" s="270" t="s">
        <v>7503</v>
      </c>
      <c r="V38" s="108" t="s">
        <v>7503</v>
      </c>
      <c r="W38" s="270"/>
      <c r="X38" s="270"/>
      <c r="Y38" s="270"/>
      <c r="Z38" s="270"/>
      <c r="AA38" s="270"/>
      <c r="AB38" s="270"/>
      <c r="AC38" s="270"/>
      <c r="AD38" s="270"/>
      <c r="AE38" s="270"/>
      <c r="AF38" s="270"/>
      <c r="AG38" s="270"/>
      <c r="AH38" s="270"/>
      <c r="AI38" s="270"/>
      <c r="AJ38" s="270"/>
      <c r="AK38" s="270"/>
      <c r="AL38" s="270"/>
      <c r="AM38" s="270"/>
      <c r="AN38" s="270"/>
      <c r="AO38" s="270"/>
      <c r="AP38" s="270"/>
      <c r="AQ38" s="270"/>
      <c r="AR38" s="270"/>
      <c r="AS38" s="270"/>
      <c r="AT38" s="270"/>
      <c r="AU38" s="270"/>
      <c r="AV38" s="270"/>
      <c r="AW38" s="270"/>
      <c r="AX38" s="270"/>
      <c r="AY38" s="270"/>
      <c r="AZ38" s="270"/>
      <c r="BA38" s="270"/>
      <c r="BB38" s="270"/>
      <c r="BC38" s="270"/>
      <c r="BD38" s="270"/>
      <c r="BE38" s="270"/>
      <c r="BF38" s="270"/>
      <c r="BG38" s="270"/>
      <c r="BH38" s="270"/>
      <c r="BI38" s="270"/>
      <c r="BJ38" s="270"/>
      <c r="BK38" s="270"/>
      <c r="BL38" s="270"/>
      <c r="BM38" s="270"/>
      <c r="BN38" s="270"/>
      <c r="BO38" s="270"/>
      <c r="BP38" s="270"/>
      <c r="BQ38" s="270"/>
      <c r="BR38" s="270"/>
      <c r="BS38" s="270"/>
      <c r="BT38" s="270"/>
      <c r="BU38" s="270"/>
      <c r="BV38" s="270"/>
      <c r="BW38" s="270"/>
      <c r="BX38" s="270"/>
      <c r="BY38" s="270"/>
      <c r="BZ38" s="270"/>
      <c r="CA38" s="270"/>
      <c r="CB38" s="270"/>
      <c r="CC38" s="270"/>
      <c r="CD38" s="270"/>
      <c r="CE38" s="270"/>
      <c r="CF38" s="270"/>
      <c r="CG38" s="270"/>
      <c r="CH38" s="270"/>
      <c r="CI38" s="270"/>
      <c r="CJ38" s="270"/>
      <c r="CK38" s="270"/>
      <c r="CL38" s="270"/>
      <c r="CM38" s="270"/>
      <c r="CN38" s="270"/>
      <c r="CO38" s="270"/>
      <c r="CP38" s="270"/>
      <c r="CQ38" s="270"/>
      <c r="CR38" s="270"/>
      <c r="CS38" s="270"/>
      <c r="CT38" s="270"/>
      <c r="CU38" s="270"/>
      <c r="CV38" s="270"/>
      <c r="CW38" s="270"/>
      <c r="CX38" s="270"/>
      <c r="CY38" s="270"/>
      <c r="CZ38" s="270"/>
      <c r="DA38" s="270"/>
      <c r="DB38" s="270"/>
      <c r="DC38" s="270"/>
      <c r="DD38" s="270"/>
      <c r="DE38" s="270"/>
      <c r="DF38" s="270"/>
      <c r="DG38" s="270"/>
      <c r="DH38" s="270"/>
      <c r="DI38" s="270"/>
      <c r="DJ38" s="270"/>
      <c r="DK38" s="270"/>
      <c r="DL38" s="270"/>
      <c r="DM38" s="270"/>
      <c r="DN38" s="270"/>
      <c r="DO38" s="270"/>
      <c r="DP38" s="270"/>
      <c r="DQ38" s="270"/>
      <c r="DR38" s="270"/>
      <c r="DS38" s="270"/>
      <c r="DT38" s="270"/>
      <c r="DU38" s="270"/>
    </row>
    <row r="39" spans="3:125">
      <c r="C39" s="110"/>
      <c r="D39" s="329" t="s">
        <v>6816</v>
      </c>
      <c r="E39" s="330" t="s">
        <v>6817</v>
      </c>
      <c r="F39" s="330" t="s">
        <v>4676</v>
      </c>
      <c r="G39" s="330"/>
      <c r="H39" s="330"/>
      <c r="I39" s="330"/>
      <c r="J39" s="330"/>
      <c r="K39" s="330"/>
      <c r="L39" s="330" t="s">
        <v>5454</v>
      </c>
      <c r="M39" s="330" t="s">
        <v>4326</v>
      </c>
      <c r="N39" s="331">
        <v>135.80000000000001</v>
      </c>
      <c r="O39" s="331"/>
      <c r="P39" s="331">
        <v>67</v>
      </c>
      <c r="Q39" s="331">
        <v>135.80000000000001</v>
      </c>
      <c r="R39" s="270">
        <v>0</v>
      </c>
      <c r="S39" s="270">
        <v>75.981706953</v>
      </c>
      <c r="T39" s="270">
        <v>75.981706953</v>
      </c>
      <c r="U39" s="270">
        <v>75.981706953</v>
      </c>
      <c r="V39" s="108">
        <v>54.249662999999991</v>
      </c>
      <c r="W39" s="270"/>
      <c r="X39" s="270"/>
      <c r="Y39" s="270"/>
      <c r="Z39" s="270"/>
      <c r="AA39" s="270"/>
      <c r="AB39" s="270"/>
      <c r="AC39" s="270"/>
      <c r="AD39" s="270"/>
      <c r="AE39" s="270"/>
      <c r="AF39" s="270"/>
      <c r="AG39" s="270"/>
      <c r="AH39" s="270"/>
      <c r="AI39" s="270"/>
      <c r="AJ39" s="270"/>
      <c r="AK39" s="270"/>
      <c r="AL39" s="270"/>
      <c r="AM39" s="270"/>
      <c r="AN39" s="270"/>
      <c r="AO39" s="270"/>
      <c r="AP39" s="270"/>
      <c r="AQ39" s="270"/>
      <c r="AR39" s="270"/>
      <c r="AS39" s="270"/>
      <c r="AT39" s="270"/>
      <c r="AU39" s="270"/>
      <c r="AV39" s="270"/>
      <c r="AW39" s="270"/>
      <c r="AX39" s="270"/>
      <c r="AY39" s="270"/>
      <c r="AZ39" s="270"/>
      <c r="BA39" s="270"/>
      <c r="BB39" s="270"/>
      <c r="BC39" s="270"/>
      <c r="BD39" s="270"/>
      <c r="BE39" s="270"/>
      <c r="BF39" s="270"/>
      <c r="BG39" s="270"/>
      <c r="BH39" s="270"/>
      <c r="BI39" s="270"/>
      <c r="BJ39" s="270"/>
      <c r="BK39" s="270"/>
      <c r="BL39" s="270"/>
      <c r="BM39" s="270"/>
      <c r="BN39" s="270"/>
      <c r="BO39" s="270"/>
      <c r="BP39" s="270"/>
      <c r="BQ39" s="270"/>
      <c r="BR39" s="270"/>
      <c r="BS39" s="270"/>
      <c r="BT39" s="270"/>
      <c r="BU39" s="270"/>
      <c r="BV39" s="270"/>
      <c r="BW39" s="270"/>
      <c r="BX39" s="270"/>
      <c r="BY39" s="270"/>
      <c r="BZ39" s="270"/>
      <c r="CA39" s="270"/>
      <c r="CB39" s="270"/>
      <c r="CC39" s="270"/>
      <c r="CD39" s="270"/>
      <c r="CE39" s="270"/>
      <c r="CF39" s="270"/>
      <c r="CG39" s="270"/>
      <c r="CH39" s="270"/>
      <c r="CI39" s="270"/>
      <c r="CJ39" s="270"/>
      <c r="CK39" s="270"/>
      <c r="CL39" s="270"/>
      <c r="CM39" s="270"/>
      <c r="CN39" s="270"/>
      <c r="CO39" s="270"/>
      <c r="CP39" s="270"/>
      <c r="CQ39" s="270"/>
      <c r="CR39" s="270"/>
      <c r="CS39" s="270"/>
      <c r="CT39" s="270"/>
      <c r="CU39" s="270"/>
      <c r="CV39" s="270"/>
      <c r="CW39" s="270"/>
      <c r="CX39" s="270"/>
      <c r="CY39" s="270"/>
      <c r="CZ39" s="270"/>
      <c r="DA39" s="270"/>
      <c r="DB39" s="270"/>
      <c r="DC39" s="270"/>
      <c r="DD39" s="270"/>
      <c r="DE39" s="270"/>
      <c r="DF39" s="270"/>
      <c r="DG39" s="270"/>
      <c r="DH39" s="270"/>
      <c r="DI39" s="270"/>
      <c r="DJ39" s="270"/>
      <c r="DK39" s="270"/>
      <c r="DL39" s="270"/>
      <c r="DM39" s="270"/>
      <c r="DN39" s="270"/>
      <c r="DO39" s="270"/>
      <c r="DP39" s="270"/>
      <c r="DQ39" s="270"/>
      <c r="DR39" s="270"/>
      <c r="DS39" s="270"/>
      <c r="DT39" s="270"/>
      <c r="DU39" s="270"/>
    </row>
    <row r="40" spans="3:125">
      <c r="C40" s="219" t="s">
        <v>6788</v>
      </c>
      <c r="D40" s="318" t="s">
        <v>6818</v>
      </c>
      <c r="E40" s="317" t="s">
        <v>6819</v>
      </c>
      <c r="F40" s="279" t="s">
        <v>4676</v>
      </c>
      <c r="G40" s="278"/>
      <c r="H40" s="278"/>
      <c r="I40" s="278"/>
      <c r="J40" s="278"/>
      <c r="K40" s="278"/>
      <c r="L40" s="279" t="s">
        <v>4879</v>
      </c>
      <c r="M40" s="279" t="s">
        <v>4326</v>
      </c>
      <c r="N40" s="270">
        <v>260.3</v>
      </c>
      <c r="O40" s="270"/>
      <c r="P40" s="270"/>
      <c r="Q40" s="270"/>
      <c r="R40" s="355"/>
      <c r="S40" s="270">
        <v>266.94654501000002</v>
      </c>
      <c r="T40" s="270">
        <v>266.94654501000002</v>
      </c>
      <c r="U40" s="270">
        <v>266.94654501000002</v>
      </c>
      <c r="V40" s="108">
        <v>260.320073567142</v>
      </c>
      <c r="W40" s="270"/>
      <c r="X40" s="270"/>
      <c r="Y40" s="270"/>
      <c r="Z40" s="270"/>
      <c r="AA40" s="270"/>
      <c r="AB40" s="270"/>
      <c r="AC40" s="270"/>
      <c r="AD40" s="270"/>
      <c r="AE40" s="270"/>
      <c r="AF40" s="270"/>
      <c r="AG40" s="270"/>
      <c r="AH40" s="270"/>
      <c r="AI40" s="270"/>
      <c r="AJ40" s="270"/>
      <c r="AK40" s="270"/>
      <c r="AL40" s="270"/>
      <c r="AM40" s="270"/>
      <c r="AN40" s="270"/>
      <c r="AO40" s="270"/>
      <c r="AP40" s="270"/>
      <c r="AQ40" s="270"/>
      <c r="AR40" s="270"/>
      <c r="AS40" s="270"/>
      <c r="AT40" s="270"/>
      <c r="AU40" s="270"/>
      <c r="AV40" s="270"/>
      <c r="AW40" s="270"/>
      <c r="AX40" s="270"/>
      <c r="AY40" s="270"/>
      <c r="AZ40" s="270"/>
      <c r="BA40" s="270"/>
      <c r="BB40" s="270"/>
      <c r="BC40" s="270"/>
      <c r="BD40" s="270"/>
      <c r="BE40" s="270"/>
      <c r="BF40" s="270"/>
      <c r="BG40" s="270"/>
      <c r="BH40" s="270"/>
      <c r="BI40" s="270"/>
      <c r="BJ40" s="270"/>
      <c r="BK40" s="270"/>
      <c r="BL40" s="270"/>
      <c r="BM40" s="270"/>
      <c r="BN40" s="270"/>
      <c r="BO40" s="270"/>
      <c r="BP40" s="270"/>
      <c r="BQ40" s="270"/>
      <c r="BR40" s="270"/>
      <c r="BS40" s="270"/>
      <c r="BT40" s="270"/>
      <c r="BU40" s="270"/>
      <c r="BV40" s="270"/>
      <c r="BW40" s="270"/>
      <c r="BX40" s="270"/>
      <c r="BY40" s="270"/>
      <c r="BZ40" s="270"/>
      <c r="CA40" s="270"/>
      <c r="CB40" s="270"/>
      <c r="CC40" s="270"/>
      <c r="CD40" s="270"/>
      <c r="CE40" s="270"/>
      <c r="CF40" s="270"/>
      <c r="CG40" s="270"/>
      <c r="CH40" s="270"/>
      <c r="CI40" s="270"/>
      <c r="CJ40" s="270"/>
      <c r="CK40" s="270"/>
      <c r="CL40" s="270"/>
      <c r="CM40" s="270"/>
      <c r="CN40" s="270"/>
      <c r="CO40" s="270"/>
      <c r="CP40" s="270"/>
      <c r="CQ40" s="270"/>
      <c r="CR40" s="270"/>
      <c r="CS40" s="270"/>
      <c r="CT40" s="270"/>
      <c r="CU40" s="270"/>
      <c r="CV40" s="270"/>
      <c r="CW40" s="270"/>
      <c r="CX40" s="270"/>
      <c r="CY40" s="270"/>
      <c r="CZ40" s="270"/>
      <c r="DA40" s="270"/>
      <c r="DB40" s="270"/>
      <c r="DC40" s="270"/>
      <c r="DD40" s="270"/>
      <c r="DE40" s="270"/>
      <c r="DF40" s="270"/>
      <c r="DG40" s="270"/>
      <c r="DH40" s="270"/>
      <c r="DI40" s="270"/>
      <c r="DJ40" s="270"/>
      <c r="DK40" s="270"/>
      <c r="DL40" s="270"/>
      <c r="DM40" s="270"/>
      <c r="DN40" s="270"/>
      <c r="DO40" s="270"/>
      <c r="DP40" s="270"/>
      <c r="DQ40" s="270"/>
      <c r="DR40" s="270"/>
      <c r="DS40" s="270"/>
      <c r="DT40" s="270"/>
      <c r="DU40" s="270"/>
    </row>
    <row r="41" spans="3:125">
      <c r="C41" s="219" t="s">
        <v>6788</v>
      </c>
      <c r="D41" s="318" t="s">
        <v>6820</v>
      </c>
      <c r="E41" s="317" t="s">
        <v>6821</v>
      </c>
      <c r="F41" s="279" t="s">
        <v>4676</v>
      </c>
      <c r="G41" s="278"/>
      <c r="H41" s="278"/>
      <c r="I41" s="278"/>
      <c r="J41" s="278"/>
      <c r="K41" s="278"/>
      <c r="L41" s="279" t="s">
        <v>4880</v>
      </c>
      <c r="M41" s="279" t="s">
        <v>4326</v>
      </c>
      <c r="N41" s="270">
        <v>1889.7</v>
      </c>
      <c r="O41" s="270"/>
      <c r="P41" s="270"/>
      <c r="Q41" s="270"/>
      <c r="R41" s="355"/>
      <c r="S41" s="270">
        <v>1901.2791534</v>
      </c>
      <c r="T41" s="270">
        <v>1901.2791534</v>
      </c>
      <c r="U41" s="270">
        <v>1901.2791534</v>
      </c>
      <c r="V41" s="108">
        <v>1889.65543694955</v>
      </c>
      <c r="W41" s="270"/>
      <c r="X41" s="270"/>
      <c r="Y41" s="270"/>
      <c r="Z41" s="270"/>
      <c r="AA41" s="270"/>
      <c r="AB41" s="270"/>
      <c r="AC41" s="270"/>
      <c r="AD41" s="270"/>
      <c r="AE41" s="270"/>
      <c r="AF41" s="270"/>
      <c r="AG41" s="270"/>
      <c r="AH41" s="270"/>
      <c r="AI41" s="270"/>
      <c r="AJ41" s="270"/>
      <c r="AK41" s="270"/>
      <c r="AL41" s="270"/>
      <c r="AM41" s="270"/>
      <c r="AN41" s="270"/>
      <c r="AO41" s="270"/>
      <c r="AP41" s="270"/>
      <c r="AQ41" s="270"/>
      <c r="AR41" s="270"/>
      <c r="AS41" s="270"/>
      <c r="AT41" s="270"/>
      <c r="AU41" s="270"/>
      <c r="AV41" s="270"/>
      <c r="AW41" s="270"/>
      <c r="AX41" s="270"/>
      <c r="AY41" s="270"/>
      <c r="AZ41" s="270"/>
      <c r="BA41" s="270"/>
      <c r="BB41" s="270"/>
      <c r="BC41" s="270"/>
      <c r="BD41" s="270"/>
      <c r="BE41" s="270"/>
      <c r="BF41" s="270"/>
      <c r="BG41" s="270"/>
      <c r="BH41" s="270"/>
      <c r="BI41" s="270"/>
      <c r="BJ41" s="270"/>
      <c r="BK41" s="270"/>
      <c r="BL41" s="270"/>
      <c r="BM41" s="270"/>
      <c r="BN41" s="270"/>
      <c r="BO41" s="270"/>
      <c r="BP41" s="270"/>
      <c r="BQ41" s="270"/>
      <c r="BR41" s="270"/>
      <c r="BS41" s="270"/>
      <c r="BT41" s="270"/>
      <c r="BU41" s="270"/>
      <c r="BV41" s="270"/>
      <c r="BW41" s="270"/>
      <c r="BX41" s="270"/>
      <c r="BY41" s="270"/>
      <c r="BZ41" s="270"/>
      <c r="CA41" s="270"/>
      <c r="CB41" s="270"/>
      <c r="CC41" s="270"/>
      <c r="CD41" s="270"/>
      <c r="CE41" s="270"/>
      <c r="CF41" s="270"/>
      <c r="CG41" s="270"/>
      <c r="CH41" s="270"/>
      <c r="CI41" s="270"/>
      <c r="CJ41" s="270"/>
      <c r="CK41" s="270"/>
      <c r="CL41" s="270"/>
      <c r="CM41" s="270"/>
      <c r="CN41" s="270"/>
      <c r="CO41" s="270"/>
      <c r="CP41" s="270"/>
      <c r="CQ41" s="270"/>
      <c r="CR41" s="270"/>
      <c r="CS41" s="270"/>
      <c r="CT41" s="270"/>
      <c r="CU41" s="270"/>
      <c r="CV41" s="270"/>
      <c r="CW41" s="270"/>
      <c r="CX41" s="270"/>
      <c r="CY41" s="270"/>
      <c r="CZ41" s="270"/>
      <c r="DA41" s="270"/>
      <c r="DB41" s="270"/>
      <c r="DC41" s="270"/>
      <c r="DD41" s="270"/>
      <c r="DE41" s="270"/>
      <c r="DF41" s="270"/>
      <c r="DG41" s="270"/>
      <c r="DH41" s="270"/>
      <c r="DI41" s="270"/>
      <c r="DJ41" s="270"/>
      <c r="DK41" s="270"/>
      <c r="DL41" s="270"/>
      <c r="DM41" s="270"/>
      <c r="DN41" s="270"/>
      <c r="DO41" s="270"/>
      <c r="DP41" s="270"/>
      <c r="DQ41" s="270"/>
      <c r="DR41" s="270"/>
      <c r="DS41" s="270"/>
      <c r="DT41" s="270"/>
      <c r="DU41" s="270"/>
    </row>
    <row r="42" spans="3:125">
      <c r="C42" s="219"/>
      <c r="D42" s="318" t="s">
        <v>6822</v>
      </c>
      <c r="E42" s="278" t="s">
        <v>6823</v>
      </c>
      <c r="F42" s="279" t="s">
        <v>4676</v>
      </c>
      <c r="G42" s="278"/>
      <c r="H42" s="278"/>
      <c r="I42" s="278"/>
      <c r="J42" s="278"/>
      <c r="K42" s="278"/>
      <c r="L42" s="279" t="s">
        <v>4880</v>
      </c>
      <c r="M42" s="279" t="s">
        <v>4326</v>
      </c>
      <c r="N42" s="270">
        <v>33.299999999999997</v>
      </c>
      <c r="O42" s="270"/>
      <c r="P42" s="270"/>
      <c r="Q42" s="270"/>
      <c r="R42" s="270">
        <v>0</v>
      </c>
      <c r="S42" s="270">
        <v>33.091665011000003</v>
      </c>
      <c r="T42" s="270">
        <v>33.091665011000003</v>
      </c>
      <c r="U42" s="270">
        <v>33.091665011000003</v>
      </c>
      <c r="V42" s="108">
        <v>33.324495619225999</v>
      </c>
      <c r="W42" s="270"/>
      <c r="X42" s="270"/>
      <c r="Y42" s="270"/>
      <c r="Z42" s="270"/>
      <c r="AA42" s="270"/>
      <c r="AB42" s="270"/>
      <c r="AC42" s="270"/>
      <c r="AD42" s="270"/>
      <c r="AE42" s="270"/>
      <c r="AF42" s="270"/>
      <c r="AG42" s="270"/>
      <c r="AH42" s="270"/>
      <c r="AI42" s="270"/>
      <c r="AJ42" s="270"/>
      <c r="AK42" s="270"/>
      <c r="AL42" s="270"/>
      <c r="AM42" s="270"/>
      <c r="AN42" s="270"/>
      <c r="AO42" s="270"/>
      <c r="AP42" s="270"/>
      <c r="AQ42" s="270"/>
      <c r="AR42" s="270"/>
      <c r="AS42" s="270"/>
      <c r="AT42" s="270"/>
      <c r="AU42" s="270"/>
      <c r="AV42" s="270"/>
      <c r="AW42" s="270"/>
      <c r="AX42" s="270"/>
      <c r="AY42" s="270"/>
      <c r="AZ42" s="270"/>
      <c r="BA42" s="270"/>
      <c r="BB42" s="270"/>
      <c r="BC42" s="270"/>
      <c r="BD42" s="270"/>
      <c r="BE42" s="270"/>
      <c r="BF42" s="270"/>
      <c r="BG42" s="270"/>
      <c r="BH42" s="270"/>
      <c r="BI42" s="270"/>
      <c r="BJ42" s="270"/>
      <c r="BK42" s="270"/>
      <c r="BL42" s="270"/>
      <c r="BM42" s="270"/>
      <c r="BN42" s="270"/>
      <c r="BO42" s="270"/>
      <c r="BP42" s="270"/>
      <c r="BQ42" s="270"/>
      <c r="BR42" s="270"/>
      <c r="BS42" s="270"/>
      <c r="BT42" s="270"/>
      <c r="BU42" s="270"/>
      <c r="BV42" s="270"/>
      <c r="BW42" s="270"/>
      <c r="BX42" s="270"/>
      <c r="BY42" s="270"/>
      <c r="BZ42" s="270"/>
      <c r="CA42" s="270"/>
      <c r="CB42" s="270"/>
      <c r="CC42" s="270"/>
      <c r="CD42" s="270"/>
      <c r="CE42" s="270"/>
      <c r="CF42" s="270"/>
      <c r="CG42" s="270"/>
      <c r="CH42" s="270"/>
      <c r="CI42" s="270"/>
      <c r="CJ42" s="270"/>
      <c r="CK42" s="270"/>
      <c r="CL42" s="270"/>
      <c r="CM42" s="270"/>
      <c r="CN42" s="270"/>
      <c r="CO42" s="270"/>
      <c r="CP42" s="270"/>
      <c r="CQ42" s="270"/>
      <c r="CR42" s="270"/>
      <c r="CS42" s="270"/>
      <c r="CT42" s="270"/>
      <c r="CU42" s="270"/>
      <c r="CV42" s="270"/>
      <c r="CW42" s="270"/>
      <c r="CX42" s="270"/>
      <c r="CY42" s="270"/>
      <c r="CZ42" s="270"/>
      <c r="DA42" s="270"/>
      <c r="DB42" s="270"/>
      <c r="DC42" s="270"/>
      <c r="DD42" s="270"/>
      <c r="DE42" s="270"/>
      <c r="DF42" s="270"/>
      <c r="DG42" s="270"/>
      <c r="DH42" s="270"/>
      <c r="DI42" s="270"/>
      <c r="DJ42" s="270"/>
      <c r="DK42" s="270"/>
      <c r="DL42" s="270"/>
      <c r="DM42" s="270"/>
      <c r="DN42" s="270"/>
      <c r="DO42" s="270"/>
      <c r="DP42" s="270"/>
      <c r="DQ42" s="270"/>
      <c r="DR42" s="270"/>
      <c r="DS42" s="270"/>
      <c r="DT42" s="270"/>
      <c r="DU42" s="270"/>
    </row>
    <row r="43" spans="3:125">
      <c r="C43" s="219"/>
      <c r="D43" s="318" t="s">
        <v>6824</v>
      </c>
      <c r="E43" s="278" t="s">
        <v>6825</v>
      </c>
      <c r="F43" s="279" t="s">
        <v>4676</v>
      </c>
      <c r="G43" s="278"/>
      <c r="H43" s="278"/>
      <c r="I43" s="278"/>
      <c r="J43" s="278"/>
      <c r="K43" s="278"/>
      <c r="L43" s="279" t="s">
        <v>4879</v>
      </c>
      <c r="M43" s="279" t="s">
        <v>4326</v>
      </c>
      <c r="N43" s="270">
        <v>154.19999999999999</v>
      </c>
      <c r="O43" s="270"/>
      <c r="P43" s="270"/>
      <c r="Q43" s="270"/>
      <c r="R43" s="270">
        <v>0</v>
      </c>
      <c r="S43" s="270">
        <v>143.90556819</v>
      </c>
      <c r="T43" s="270">
        <v>143.90556819</v>
      </c>
      <c r="U43" s="270">
        <v>143.90556819</v>
      </c>
      <c r="V43" s="108">
        <v>154.21748283244904</v>
      </c>
      <c r="W43" s="270"/>
      <c r="X43" s="270"/>
      <c r="Y43" s="270"/>
      <c r="Z43" s="270"/>
      <c r="AA43" s="270"/>
      <c r="AB43" s="270"/>
      <c r="AC43" s="270"/>
      <c r="AD43" s="270"/>
      <c r="AE43" s="270"/>
      <c r="AF43" s="270"/>
      <c r="AG43" s="270"/>
      <c r="AH43" s="270"/>
      <c r="AI43" s="270"/>
      <c r="AJ43" s="270"/>
      <c r="AK43" s="270"/>
      <c r="AL43" s="270"/>
      <c r="AM43" s="270"/>
      <c r="AN43" s="270"/>
      <c r="AO43" s="270"/>
      <c r="AP43" s="270"/>
      <c r="AQ43" s="270"/>
      <c r="AR43" s="270"/>
      <c r="AS43" s="270"/>
      <c r="AT43" s="270"/>
      <c r="AU43" s="270"/>
      <c r="AV43" s="270"/>
      <c r="AW43" s="270"/>
      <c r="AX43" s="270"/>
      <c r="AY43" s="270"/>
      <c r="AZ43" s="270"/>
      <c r="BA43" s="270"/>
      <c r="BB43" s="270"/>
      <c r="BC43" s="270"/>
      <c r="BD43" s="270"/>
      <c r="BE43" s="270"/>
      <c r="BF43" s="270"/>
      <c r="BG43" s="270"/>
      <c r="BH43" s="270"/>
      <c r="BI43" s="270"/>
      <c r="BJ43" s="270"/>
      <c r="BK43" s="270"/>
      <c r="BL43" s="270"/>
      <c r="BM43" s="270"/>
      <c r="BN43" s="270"/>
      <c r="BO43" s="270"/>
      <c r="BP43" s="270"/>
      <c r="BQ43" s="270"/>
      <c r="BR43" s="270"/>
      <c r="BS43" s="270"/>
      <c r="BT43" s="270"/>
      <c r="BU43" s="270"/>
      <c r="BV43" s="270"/>
      <c r="BW43" s="270"/>
      <c r="BX43" s="270"/>
      <c r="BY43" s="270"/>
      <c r="BZ43" s="270"/>
      <c r="CA43" s="270"/>
      <c r="CB43" s="270"/>
      <c r="CC43" s="270"/>
      <c r="CD43" s="270"/>
      <c r="CE43" s="270"/>
      <c r="CF43" s="270"/>
      <c r="CG43" s="270"/>
      <c r="CH43" s="270"/>
      <c r="CI43" s="270"/>
      <c r="CJ43" s="270"/>
      <c r="CK43" s="270"/>
      <c r="CL43" s="270"/>
      <c r="CM43" s="270"/>
      <c r="CN43" s="270"/>
      <c r="CO43" s="270"/>
      <c r="CP43" s="270"/>
      <c r="CQ43" s="270"/>
      <c r="CR43" s="270"/>
      <c r="CS43" s="270"/>
      <c r="CT43" s="270"/>
      <c r="CU43" s="270"/>
      <c r="CV43" s="270"/>
      <c r="CW43" s="270"/>
      <c r="CX43" s="270"/>
      <c r="CY43" s="270"/>
      <c r="CZ43" s="270"/>
      <c r="DA43" s="270"/>
      <c r="DB43" s="270"/>
      <c r="DC43" s="270"/>
      <c r="DD43" s="270"/>
      <c r="DE43" s="270"/>
      <c r="DF43" s="270"/>
      <c r="DG43" s="270"/>
      <c r="DH43" s="270"/>
      <c r="DI43" s="270"/>
      <c r="DJ43" s="270"/>
      <c r="DK43" s="270"/>
      <c r="DL43" s="270"/>
      <c r="DM43" s="270"/>
      <c r="DN43" s="270"/>
      <c r="DO43" s="270"/>
      <c r="DP43" s="270"/>
      <c r="DQ43" s="270"/>
      <c r="DR43" s="270"/>
      <c r="DS43" s="270"/>
      <c r="DT43" s="270"/>
      <c r="DU43" s="270"/>
    </row>
    <row r="44" spans="3:125">
      <c r="C44" s="219"/>
      <c r="D44" s="318" t="s">
        <v>6826</v>
      </c>
      <c r="E44" s="278" t="s">
        <v>6827</v>
      </c>
      <c r="F44" s="279" t="s">
        <v>4676</v>
      </c>
      <c r="G44" s="278"/>
      <c r="H44" s="278"/>
      <c r="I44" s="278"/>
      <c r="J44" s="278"/>
      <c r="K44" s="278"/>
      <c r="L44" s="279" t="s">
        <v>4879</v>
      </c>
      <c r="M44" s="279" t="s">
        <v>4326</v>
      </c>
      <c r="N44" s="270">
        <v>58</v>
      </c>
      <c r="O44" s="270"/>
      <c r="P44" s="270"/>
      <c r="Q44" s="270"/>
      <c r="R44" s="270">
        <v>0</v>
      </c>
      <c r="S44" s="270">
        <v>57.969073412</v>
      </c>
      <c r="T44" s="270">
        <v>57.969073412</v>
      </c>
      <c r="U44" s="270">
        <v>57.969073412</v>
      </c>
      <c r="V44" s="108">
        <v>58.013643394929034</v>
      </c>
      <c r="W44" s="270"/>
      <c r="X44" s="270"/>
      <c r="Y44" s="270"/>
      <c r="Z44" s="270"/>
      <c r="AA44" s="270"/>
      <c r="AB44" s="270"/>
      <c r="AC44" s="270"/>
      <c r="AD44" s="270"/>
      <c r="AE44" s="270"/>
      <c r="AF44" s="270"/>
      <c r="AG44" s="270"/>
      <c r="AH44" s="270"/>
      <c r="AI44" s="270"/>
      <c r="AJ44" s="270"/>
      <c r="AK44" s="270"/>
      <c r="AL44" s="270"/>
      <c r="AM44" s="270"/>
      <c r="AN44" s="270"/>
      <c r="AO44" s="270"/>
      <c r="AP44" s="270"/>
      <c r="AQ44" s="270"/>
      <c r="AR44" s="270"/>
      <c r="AS44" s="270"/>
      <c r="AT44" s="270"/>
      <c r="AU44" s="270"/>
      <c r="AV44" s="270"/>
      <c r="AW44" s="270"/>
      <c r="AX44" s="270"/>
      <c r="AY44" s="270"/>
      <c r="AZ44" s="270"/>
      <c r="BA44" s="270"/>
      <c r="BB44" s="270"/>
      <c r="BC44" s="270"/>
      <c r="BD44" s="270"/>
      <c r="BE44" s="270"/>
      <c r="BF44" s="270"/>
      <c r="BG44" s="270"/>
      <c r="BH44" s="270"/>
      <c r="BI44" s="270"/>
      <c r="BJ44" s="270"/>
      <c r="BK44" s="270"/>
      <c r="BL44" s="270"/>
      <c r="BM44" s="270"/>
      <c r="BN44" s="270"/>
      <c r="BO44" s="270"/>
      <c r="BP44" s="270"/>
      <c r="BQ44" s="270"/>
      <c r="BR44" s="270"/>
      <c r="BS44" s="270"/>
      <c r="BT44" s="270"/>
      <c r="BU44" s="270"/>
      <c r="BV44" s="270"/>
      <c r="BW44" s="270"/>
      <c r="BX44" s="270"/>
      <c r="BY44" s="270"/>
      <c r="BZ44" s="270"/>
      <c r="CA44" s="270"/>
      <c r="CB44" s="270"/>
      <c r="CC44" s="270"/>
      <c r="CD44" s="270"/>
      <c r="CE44" s="270"/>
      <c r="CF44" s="270"/>
      <c r="CG44" s="270"/>
      <c r="CH44" s="270"/>
      <c r="CI44" s="270"/>
      <c r="CJ44" s="270"/>
      <c r="CK44" s="270"/>
      <c r="CL44" s="270"/>
      <c r="CM44" s="270"/>
      <c r="CN44" s="270"/>
      <c r="CO44" s="270"/>
      <c r="CP44" s="270"/>
      <c r="CQ44" s="270"/>
      <c r="CR44" s="270"/>
      <c r="CS44" s="270"/>
      <c r="CT44" s="270"/>
      <c r="CU44" s="270"/>
      <c r="CV44" s="270"/>
      <c r="CW44" s="270"/>
      <c r="CX44" s="270"/>
      <c r="CY44" s="270"/>
      <c r="CZ44" s="270"/>
      <c r="DA44" s="270"/>
      <c r="DB44" s="270"/>
      <c r="DC44" s="270"/>
      <c r="DD44" s="270"/>
      <c r="DE44" s="270"/>
      <c r="DF44" s="270"/>
      <c r="DG44" s="270"/>
      <c r="DH44" s="270"/>
      <c r="DI44" s="270"/>
      <c r="DJ44" s="270"/>
      <c r="DK44" s="270"/>
      <c r="DL44" s="270"/>
      <c r="DM44" s="270"/>
      <c r="DN44" s="270"/>
      <c r="DO44" s="270"/>
      <c r="DP44" s="270"/>
      <c r="DQ44" s="270"/>
      <c r="DR44" s="270"/>
      <c r="DS44" s="270"/>
      <c r="DT44" s="270"/>
      <c r="DU44" s="270"/>
    </row>
    <row r="45" spans="3:125">
      <c r="C45" s="219"/>
      <c r="D45" s="318" t="s">
        <v>6828</v>
      </c>
      <c r="E45" s="278" t="s">
        <v>6829</v>
      </c>
      <c r="F45" s="279" t="s">
        <v>4676</v>
      </c>
      <c r="G45" s="278"/>
      <c r="H45" s="278"/>
      <c r="I45" s="278"/>
      <c r="J45" s="278"/>
      <c r="K45" s="278"/>
      <c r="L45" s="279" t="s">
        <v>4880</v>
      </c>
      <c r="M45" s="279" t="s">
        <v>4326</v>
      </c>
      <c r="N45" s="270">
        <v>56.4</v>
      </c>
      <c r="O45" s="270"/>
      <c r="P45" s="270"/>
      <c r="Q45" s="270"/>
      <c r="R45" s="270">
        <v>0</v>
      </c>
      <c r="S45" s="270">
        <v>51.355562178</v>
      </c>
      <c r="T45" s="270">
        <v>51.355562178</v>
      </c>
      <c r="U45" s="270">
        <v>51.355562178</v>
      </c>
      <c r="V45" s="108">
        <v>56.369664537906985</v>
      </c>
      <c r="W45" s="270"/>
      <c r="X45" s="270"/>
      <c r="Y45" s="270"/>
      <c r="Z45" s="270"/>
      <c r="AA45" s="270"/>
      <c r="AB45" s="270"/>
      <c r="AC45" s="270"/>
      <c r="AD45" s="270"/>
      <c r="AE45" s="270"/>
      <c r="AF45" s="270"/>
      <c r="AG45" s="270"/>
      <c r="AH45" s="270"/>
      <c r="AI45" s="270"/>
      <c r="AJ45" s="270"/>
      <c r="AK45" s="270"/>
      <c r="AL45" s="270"/>
      <c r="AM45" s="270"/>
      <c r="AN45" s="270"/>
      <c r="AO45" s="270"/>
      <c r="AP45" s="270"/>
      <c r="AQ45" s="270"/>
      <c r="AR45" s="270"/>
      <c r="AS45" s="270"/>
      <c r="AT45" s="270"/>
      <c r="AU45" s="270"/>
      <c r="AV45" s="270"/>
      <c r="AW45" s="270"/>
      <c r="AX45" s="270"/>
      <c r="AY45" s="270"/>
      <c r="AZ45" s="270"/>
      <c r="BA45" s="270"/>
      <c r="BB45" s="270"/>
      <c r="BC45" s="270"/>
      <c r="BD45" s="270"/>
      <c r="BE45" s="270"/>
      <c r="BF45" s="270"/>
      <c r="BG45" s="270"/>
      <c r="BH45" s="270"/>
      <c r="BI45" s="270"/>
      <c r="BJ45" s="270"/>
      <c r="BK45" s="270"/>
      <c r="BL45" s="270"/>
      <c r="BM45" s="270"/>
      <c r="BN45" s="270"/>
      <c r="BO45" s="270"/>
      <c r="BP45" s="270"/>
      <c r="BQ45" s="270"/>
      <c r="BR45" s="270"/>
      <c r="BS45" s="270"/>
      <c r="BT45" s="270"/>
      <c r="BU45" s="270"/>
      <c r="BV45" s="270"/>
      <c r="BW45" s="270"/>
      <c r="BX45" s="270"/>
      <c r="BY45" s="270"/>
      <c r="BZ45" s="270"/>
      <c r="CA45" s="270"/>
      <c r="CB45" s="270"/>
      <c r="CC45" s="270"/>
      <c r="CD45" s="270"/>
      <c r="CE45" s="270"/>
      <c r="CF45" s="270"/>
      <c r="CG45" s="270"/>
      <c r="CH45" s="270"/>
      <c r="CI45" s="270"/>
      <c r="CJ45" s="270"/>
      <c r="CK45" s="270"/>
      <c r="CL45" s="270"/>
      <c r="CM45" s="270"/>
      <c r="CN45" s="270"/>
      <c r="CO45" s="270"/>
      <c r="CP45" s="270"/>
      <c r="CQ45" s="270"/>
      <c r="CR45" s="270"/>
      <c r="CS45" s="270"/>
      <c r="CT45" s="270"/>
      <c r="CU45" s="270"/>
      <c r="CV45" s="270"/>
      <c r="CW45" s="270"/>
      <c r="CX45" s="270"/>
      <c r="CY45" s="270"/>
      <c r="CZ45" s="270"/>
      <c r="DA45" s="270"/>
      <c r="DB45" s="270"/>
      <c r="DC45" s="270"/>
      <c r="DD45" s="270"/>
      <c r="DE45" s="270"/>
      <c r="DF45" s="270"/>
      <c r="DG45" s="270"/>
      <c r="DH45" s="270"/>
      <c r="DI45" s="270"/>
      <c r="DJ45" s="270"/>
      <c r="DK45" s="270"/>
      <c r="DL45" s="270"/>
      <c r="DM45" s="270"/>
      <c r="DN45" s="270"/>
      <c r="DO45" s="270"/>
      <c r="DP45" s="270"/>
      <c r="DQ45" s="270"/>
      <c r="DR45" s="270"/>
      <c r="DS45" s="270"/>
      <c r="DT45" s="270"/>
      <c r="DU45" s="270"/>
    </row>
    <row r="46" spans="3:125">
      <c r="C46" s="219"/>
      <c r="D46" s="318" t="s">
        <v>6830</v>
      </c>
      <c r="E46" s="278" t="s">
        <v>6831</v>
      </c>
      <c r="F46" s="279" t="s">
        <v>4676</v>
      </c>
      <c r="G46" s="278"/>
      <c r="H46" s="278"/>
      <c r="I46" s="278"/>
      <c r="J46" s="278"/>
      <c r="K46" s="278"/>
      <c r="L46" s="279" t="s">
        <v>371</v>
      </c>
      <c r="M46" s="279" t="s">
        <v>4326</v>
      </c>
      <c r="N46" s="270">
        <v>999.2</v>
      </c>
      <c r="O46" s="270"/>
      <c r="P46" s="270"/>
      <c r="Q46" s="270"/>
      <c r="R46" s="270">
        <v>0</v>
      </c>
      <c r="S46" s="270">
        <v>625.86323861000005</v>
      </c>
      <c r="T46" s="270">
        <v>625.86323861000005</v>
      </c>
      <c r="U46" s="270">
        <v>625.86323861000005</v>
      </c>
      <c r="V46" s="108">
        <v>999.21744189792207</v>
      </c>
      <c r="W46" s="270"/>
      <c r="X46" s="270"/>
      <c r="Y46" s="270"/>
      <c r="Z46" s="270"/>
      <c r="AA46" s="270"/>
      <c r="AB46" s="270"/>
      <c r="AC46" s="270"/>
      <c r="AD46" s="270"/>
      <c r="AE46" s="270"/>
      <c r="AF46" s="270"/>
      <c r="AG46" s="270"/>
      <c r="AH46" s="270"/>
      <c r="AI46" s="270"/>
      <c r="AJ46" s="270"/>
      <c r="AK46" s="270"/>
      <c r="AL46" s="270"/>
      <c r="AM46" s="270"/>
      <c r="AN46" s="270"/>
      <c r="AO46" s="270"/>
      <c r="AP46" s="270"/>
      <c r="AQ46" s="270"/>
      <c r="AR46" s="270"/>
      <c r="AS46" s="270"/>
      <c r="AT46" s="270"/>
      <c r="AU46" s="270"/>
      <c r="AV46" s="270"/>
      <c r="AW46" s="270"/>
      <c r="AX46" s="270"/>
      <c r="AY46" s="270"/>
      <c r="AZ46" s="270"/>
      <c r="BA46" s="270"/>
      <c r="BB46" s="270"/>
      <c r="BC46" s="270"/>
      <c r="BD46" s="270"/>
      <c r="BE46" s="270"/>
      <c r="BF46" s="270"/>
      <c r="BG46" s="270"/>
      <c r="BH46" s="270"/>
      <c r="BI46" s="270"/>
      <c r="BJ46" s="270"/>
      <c r="BK46" s="270"/>
      <c r="BL46" s="270"/>
      <c r="BM46" s="270"/>
      <c r="BN46" s="270"/>
      <c r="BO46" s="270"/>
      <c r="BP46" s="270"/>
      <c r="BQ46" s="270"/>
      <c r="BR46" s="270"/>
      <c r="BS46" s="270"/>
      <c r="BT46" s="270"/>
      <c r="BU46" s="270"/>
      <c r="BV46" s="270"/>
      <c r="BW46" s="270"/>
      <c r="BX46" s="270"/>
      <c r="BY46" s="270"/>
      <c r="BZ46" s="270"/>
      <c r="CA46" s="270"/>
      <c r="CB46" s="270"/>
      <c r="CC46" s="270"/>
      <c r="CD46" s="270"/>
      <c r="CE46" s="270"/>
      <c r="CF46" s="270"/>
      <c r="CG46" s="270"/>
      <c r="CH46" s="270"/>
      <c r="CI46" s="270"/>
      <c r="CJ46" s="270"/>
      <c r="CK46" s="270"/>
      <c r="CL46" s="270"/>
      <c r="CM46" s="270"/>
      <c r="CN46" s="270"/>
      <c r="CO46" s="270"/>
      <c r="CP46" s="270"/>
      <c r="CQ46" s="270"/>
      <c r="CR46" s="270"/>
      <c r="CS46" s="270"/>
      <c r="CT46" s="270"/>
      <c r="CU46" s="270"/>
      <c r="CV46" s="270"/>
      <c r="CW46" s="270"/>
      <c r="CX46" s="270"/>
      <c r="CY46" s="270"/>
      <c r="CZ46" s="270"/>
      <c r="DA46" s="270"/>
      <c r="DB46" s="270"/>
      <c r="DC46" s="270"/>
      <c r="DD46" s="270"/>
      <c r="DE46" s="270"/>
      <c r="DF46" s="270"/>
      <c r="DG46" s="270"/>
      <c r="DH46" s="270"/>
      <c r="DI46" s="270"/>
      <c r="DJ46" s="270"/>
      <c r="DK46" s="270"/>
      <c r="DL46" s="270"/>
      <c r="DM46" s="270"/>
      <c r="DN46" s="270"/>
      <c r="DO46" s="270"/>
      <c r="DP46" s="270"/>
      <c r="DQ46" s="270"/>
      <c r="DR46" s="270"/>
      <c r="DS46" s="270"/>
      <c r="DT46" s="270"/>
      <c r="DU46" s="270"/>
    </row>
    <row r="47" spans="3:125">
      <c r="C47" s="219"/>
      <c r="D47" s="318" t="s">
        <v>6832</v>
      </c>
      <c r="E47" s="278" t="s">
        <v>6833</v>
      </c>
      <c r="F47" s="279" t="s">
        <v>4676</v>
      </c>
      <c r="G47" s="278"/>
      <c r="H47" s="278"/>
      <c r="I47" s="278"/>
      <c r="J47" s="278"/>
      <c r="K47" s="278"/>
      <c r="L47" s="279" t="s">
        <v>371</v>
      </c>
      <c r="M47" s="279" t="s">
        <v>4326</v>
      </c>
      <c r="N47" s="270">
        <v>361.8</v>
      </c>
      <c r="O47" s="270"/>
      <c r="P47" s="270"/>
      <c r="Q47" s="270"/>
      <c r="R47" s="270">
        <v>0</v>
      </c>
      <c r="S47" s="270">
        <v>630.12644458</v>
      </c>
      <c r="T47" s="270">
        <v>630.12644458</v>
      </c>
      <c r="U47" s="270">
        <v>630.12644458</v>
      </c>
      <c r="V47" s="108">
        <v>361.82180084652401</v>
      </c>
      <c r="W47" s="270"/>
      <c r="X47" s="270"/>
      <c r="Y47" s="270"/>
      <c r="Z47" s="270"/>
      <c r="AA47" s="270"/>
      <c r="AB47" s="270"/>
      <c r="AC47" s="270"/>
      <c r="AD47" s="270"/>
      <c r="AE47" s="270"/>
      <c r="AF47" s="270"/>
      <c r="AG47" s="270"/>
      <c r="AH47" s="270"/>
      <c r="AI47" s="270"/>
      <c r="AJ47" s="270"/>
      <c r="AK47" s="270"/>
      <c r="AL47" s="270"/>
      <c r="AM47" s="270"/>
      <c r="AN47" s="270"/>
      <c r="AO47" s="270"/>
      <c r="AP47" s="270"/>
      <c r="AQ47" s="270"/>
      <c r="AR47" s="270"/>
      <c r="AS47" s="270"/>
      <c r="AT47" s="270"/>
      <c r="AU47" s="270"/>
      <c r="AV47" s="270"/>
      <c r="AW47" s="270"/>
      <c r="AX47" s="270"/>
      <c r="AY47" s="270"/>
      <c r="AZ47" s="270"/>
      <c r="BA47" s="270"/>
      <c r="BB47" s="270"/>
      <c r="BC47" s="270"/>
      <c r="BD47" s="270"/>
      <c r="BE47" s="270"/>
      <c r="BF47" s="270"/>
      <c r="BG47" s="270"/>
      <c r="BH47" s="270"/>
      <c r="BI47" s="270"/>
      <c r="BJ47" s="270"/>
      <c r="BK47" s="270"/>
      <c r="BL47" s="270"/>
      <c r="BM47" s="270"/>
      <c r="BN47" s="270"/>
      <c r="BO47" s="270"/>
      <c r="BP47" s="270"/>
      <c r="BQ47" s="270"/>
      <c r="BR47" s="270"/>
      <c r="BS47" s="270"/>
      <c r="BT47" s="270"/>
      <c r="BU47" s="270"/>
      <c r="BV47" s="270"/>
      <c r="BW47" s="270"/>
      <c r="BX47" s="270"/>
      <c r="BY47" s="270"/>
      <c r="BZ47" s="270"/>
      <c r="CA47" s="270"/>
      <c r="CB47" s="270"/>
      <c r="CC47" s="270"/>
      <c r="CD47" s="270"/>
      <c r="CE47" s="270"/>
      <c r="CF47" s="270"/>
      <c r="CG47" s="270"/>
      <c r="CH47" s="270"/>
      <c r="CI47" s="270"/>
      <c r="CJ47" s="270"/>
      <c r="CK47" s="270"/>
      <c r="CL47" s="270"/>
      <c r="CM47" s="270"/>
      <c r="CN47" s="270"/>
      <c r="CO47" s="270"/>
      <c r="CP47" s="270"/>
      <c r="CQ47" s="270"/>
      <c r="CR47" s="270"/>
      <c r="CS47" s="270"/>
      <c r="CT47" s="270"/>
      <c r="CU47" s="270"/>
      <c r="CV47" s="270"/>
      <c r="CW47" s="270"/>
      <c r="CX47" s="270"/>
      <c r="CY47" s="270"/>
      <c r="CZ47" s="270"/>
      <c r="DA47" s="270"/>
      <c r="DB47" s="270"/>
      <c r="DC47" s="270"/>
      <c r="DD47" s="270"/>
      <c r="DE47" s="270"/>
      <c r="DF47" s="270"/>
      <c r="DG47" s="270"/>
      <c r="DH47" s="270"/>
      <c r="DI47" s="270"/>
      <c r="DJ47" s="270"/>
      <c r="DK47" s="270"/>
      <c r="DL47" s="270"/>
      <c r="DM47" s="270"/>
      <c r="DN47" s="270"/>
      <c r="DO47" s="270"/>
      <c r="DP47" s="270"/>
      <c r="DQ47" s="270"/>
      <c r="DR47" s="270"/>
      <c r="DS47" s="270"/>
      <c r="DT47" s="270"/>
      <c r="DU47" s="270"/>
    </row>
    <row r="48" spans="3:125">
      <c r="C48" s="260"/>
      <c r="D48" s="318" t="s">
        <v>6834</v>
      </c>
      <c r="E48" s="278" t="s">
        <v>6835</v>
      </c>
      <c r="F48" s="279" t="s">
        <v>4676</v>
      </c>
      <c r="G48" s="278"/>
      <c r="H48" s="278"/>
      <c r="I48" s="278"/>
      <c r="J48" s="278"/>
      <c r="K48" s="278"/>
      <c r="L48" s="279" t="s">
        <v>5362</v>
      </c>
      <c r="M48" s="279" t="s">
        <v>4326</v>
      </c>
      <c r="N48" s="261">
        <v>0</v>
      </c>
      <c r="R48" s="261">
        <v>0</v>
      </c>
      <c r="S48" s="261">
        <v>0</v>
      </c>
      <c r="T48" s="261">
        <v>0</v>
      </c>
      <c r="U48" s="261">
        <v>0</v>
      </c>
      <c r="V48" s="108">
        <v>0</v>
      </c>
      <c r="W48" s="270"/>
    </row>
    <row r="49" spans="4:23">
      <c r="D49" s="318" t="s">
        <v>6836</v>
      </c>
      <c r="E49" s="278" t="s">
        <v>6837</v>
      </c>
      <c r="F49" s="279" t="s">
        <v>4676</v>
      </c>
      <c r="G49" s="278"/>
      <c r="H49" s="278"/>
      <c r="I49" s="278"/>
      <c r="J49" s="278"/>
      <c r="K49" s="278"/>
      <c r="L49" s="279" t="s">
        <v>3992</v>
      </c>
      <c r="M49" s="279" t="s">
        <v>4326</v>
      </c>
      <c r="N49" s="261">
        <v>0.1</v>
      </c>
      <c r="R49" s="261">
        <v>0</v>
      </c>
      <c r="S49" s="261">
        <v>0</v>
      </c>
      <c r="T49" s="261">
        <v>0</v>
      </c>
      <c r="U49" s="261">
        <v>0.08</v>
      </c>
      <c r="V49" s="108">
        <v>0.08</v>
      </c>
      <c r="W49" s="270"/>
    </row>
    <row r="50" spans="4:23">
      <c r="D50" s="318" t="s">
        <v>6838</v>
      </c>
      <c r="E50" s="278" t="s">
        <v>6839</v>
      </c>
      <c r="F50" s="279" t="s">
        <v>4676</v>
      </c>
      <c r="G50" s="278"/>
      <c r="H50" s="278"/>
      <c r="I50" s="278"/>
      <c r="J50" s="278"/>
      <c r="K50" s="278"/>
      <c r="L50" s="279" t="s">
        <v>3992</v>
      </c>
      <c r="M50" s="279" t="s">
        <v>4326</v>
      </c>
      <c r="N50" s="261">
        <v>0.1</v>
      </c>
      <c r="R50" s="261">
        <v>0</v>
      </c>
      <c r="S50" s="261">
        <v>0</v>
      </c>
      <c r="T50" s="261">
        <v>0</v>
      </c>
      <c r="U50" s="261">
        <v>0.13</v>
      </c>
      <c r="V50" s="108">
        <v>0.13</v>
      </c>
      <c r="W50" s="270"/>
    </row>
    <row r="51" spans="4:23">
      <c r="D51" s="318" t="s">
        <v>6840</v>
      </c>
      <c r="E51" s="278" t="s">
        <v>6841</v>
      </c>
      <c r="F51" s="279" t="s">
        <v>4676</v>
      </c>
      <c r="G51" s="278"/>
      <c r="H51" s="278"/>
      <c r="I51" s="278"/>
      <c r="J51" s="278"/>
      <c r="K51" s="278"/>
      <c r="L51" s="279" t="s">
        <v>3992</v>
      </c>
      <c r="M51" s="279" t="s">
        <v>4326</v>
      </c>
      <c r="N51" s="261">
        <v>0.1</v>
      </c>
      <c r="R51" s="261">
        <v>0</v>
      </c>
      <c r="S51" s="261">
        <v>0</v>
      </c>
      <c r="T51" s="261">
        <v>0</v>
      </c>
      <c r="U51" s="261">
        <v>0.13</v>
      </c>
      <c r="V51" s="108">
        <v>0.13</v>
      </c>
      <c r="W51" s="270"/>
    </row>
    <row r="52" spans="4:23">
      <c r="D52" s="318" t="s">
        <v>6842</v>
      </c>
      <c r="E52" s="278" t="s">
        <v>6843</v>
      </c>
      <c r="F52" s="279" t="s">
        <v>4676</v>
      </c>
      <c r="G52" s="278"/>
      <c r="H52" s="278"/>
      <c r="I52" s="278"/>
      <c r="J52" s="278"/>
      <c r="K52" s="278"/>
      <c r="L52" s="279" t="s">
        <v>3992</v>
      </c>
      <c r="M52" s="279" t="s">
        <v>4326</v>
      </c>
      <c r="N52" s="261">
        <v>0.1</v>
      </c>
      <c r="R52" s="261">
        <v>0</v>
      </c>
      <c r="S52" s="261">
        <v>0</v>
      </c>
      <c r="T52" s="261">
        <v>0</v>
      </c>
      <c r="U52" s="261">
        <v>0.05</v>
      </c>
      <c r="V52" s="108">
        <v>0.05</v>
      </c>
      <c r="W52" s="270"/>
    </row>
    <row r="53" spans="4:23">
      <c r="D53" s="318" t="s">
        <v>6844</v>
      </c>
      <c r="E53" s="278" t="s">
        <v>6845</v>
      </c>
      <c r="F53" s="279" t="s">
        <v>4676</v>
      </c>
      <c r="G53" s="278"/>
      <c r="H53" s="278"/>
      <c r="I53" s="278"/>
      <c r="J53" s="278"/>
      <c r="K53" s="278"/>
      <c r="L53" s="279" t="s">
        <v>3992</v>
      </c>
      <c r="M53" s="279" t="s">
        <v>4326</v>
      </c>
      <c r="N53" s="261">
        <v>0</v>
      </c>
      <c r="R53" s="261">
        <v>0</v>
      </c>
      <c r="S53" s="261">
        <v>0</v>
      </c>
      <c r="T53" s="261">
        <v>0</v>
      </c>
      <c r="U53" s="261">
        <v>0.01</v>
      </c>
      <c r="V53" s="108">
        <v>0.01</v>
      </c>
      <c r="W53" s="270"/>
    </row>
    <row r="54" spans="4:23">
      <c r="D54" s="318" t="s">
        <v>6846</v>
      </c>
      <c r="E54" s="278" t="s">
        <v>6847</v>
      </c>
      <c r="F54" s="279" t="s">
        <v>4676</v>
      </c>
      <c r="G54" s="278"/>
      <c r="H54" s="278"/>
      <c r="I54" s="278"/>
      <c r="J54" s="278"/>
      <c r="K54" s="278"/>
      <c r="L54" s="279" t="s">
        <v>3992</v>
      </c>
      <c r="M54" s="279" t="s">
        <v>4326</v>
      </c>
      <c r="N54" s="261">
        <v>0</v>
      </c>
      <c r="R54" s="261">
        <v>0</v>
      </c>
      <c r="S54" s="261">
        <v>0</v>
      </c>
      <c r="T54" s="261">
        <v>0</v>
      </c>
      <c r="U54" s="261">
        <v>0</v>
      </c>
      <c r="V54" s="108">
        <v>0</v>
      </c>
      <c r="W54" s="270"/>
    </row>
    <row r="55" spans="4:23">
      <c r="D55" s="318" t="s">
        <v>6848</v>
      </c>
      <c r="E55" s="278" t="s">
        <v>6849</v>
      </c>
      <c r="F55" s="279" t="s">
        <v>4676</v>
      </c>
      <c r="G55" s="278"/>
      <c r="H55" s="278"/>
      <c r="I55" s="278"/>
      <c r="J55" s="278"/>
      <c r="K55" s="278"/>
      <c r="L55" s="279" t="s">
        <v>3992</v>
      </c>
      <c r="M55" s="279" t="s">
        <v>4326</v>
      </c>
      <c r="N55" s="261">
        <v>0.1</v>
      </c>
      <c r="R55" s="261">
        <v>0</v>
      </c>
      <c r="S55" s="261">
        <v>0</v>
      </c>
      <c r="T55" s="261">
        <v>0</v>
      </c>
      <c r="U55" s="261">
        <v>0.09</v>
      </c>
      <c r="V55" s="108">
        <v>0.09</v>
      </c>
      <c r="W55" s="270"/>
    </row>
    <row r="56" spans="4:23">
      <c r="D56" s="318" t="s">
        <v>6850</v>
      </c>
      <c r="E56" s="278" t="s">
        <v>6851</v>
      </c>
      <c r="F56" s="279" t="s">
        <v>4676</v>
      </c>
      <c r="G56" s="278"/>
      <c r="H56" s="278"/>
      <c r="I56" s="278"/>
      <c r="J56" s="278"/>
      <c r="K56" s="278"/>
      <c r="L56" s="279" t="s">
        <v>3992</v>
      </c>
      <c r="M56" s="279" t="s">
        <v>4326</v>
      </c>
      <c r="N56" s="261">
        <v>1.2</v>
      </c>
      <c r="R56" s="261">
        <v>0</v>
      </c>
      <c r="S56" s="261">
        <v>0</v>
      </c>
      <c r="T56" s="261">
        <v>0</v>
      </c>
      <c r="U56" s="261">
        <v>1.22</v>
      </c>
      <c r="V56" s="108">
        <v>1.22</v>
      </c>
      <c r="W56" s="270"/>
    </row>
    <row r="57" spans="4:23">
      <c r="D57" s="318" t="s">
        <v>6852</v>
      </c>
      <c r="E57" s="278" t="s">
        <v>6853</v>
      </c>
      <c r="F57" s="279" t="s">
        <v>4676</v>
      </c>
      <c r="G57" s="278"/>
      <c r="H57" s="278"/>
      <c r="I57" s="278"/>
      <c r="J57" s="278"/>
      <c r="K57" s="278"/>
      <c r="L57" s="279" t="s">
        <v>3992</v>
      </c>
      <c r="M57" s="279" t="s">
        <v>4326</v>
      </c>
      <c r="N57" s="261">
        <v>1.3</v>
      </c>
      <c r="R57" s="261">
        <v>0</v>
      </c>
      <c r="S57" s="261">
        <v>0</v>
      </c>
      <c r="T57" s="261">
        <v>0</v>
      </c>
      <c r="U57" s="261">
        <v>1.27</v>
      </c>
      <c r="V57" s="108">
        <v>1.27</v>
      </c>
      <c r="W57" s="270"/>
    </row>
    <row r="58" spans="4:23">
      <c r="D58" s="318" t="s">
        <v>6854</v>
      </c>
      <c r="E58" s="278" t="s">
        <v>6855</v>
      </c>
      <c r="F58" s="279" t="s">
        <v>4676</v>
      </c>
      <c r="G58" s="278"/>
      <c r="H58" s="278"/>
      <c r="I58" s="278"/>
      <c r="J58" s="278"/>
      <c r="K58" s="278"/>
      <c r="L58" s="279" t="s">
        <v>3992</v>
      </c>
      <c r="M58" s="279" t="s">
        <v>4326</v>
      </c>
      <c r="N58" s="261">
        <v>1</v>
      </c>
      <c r="R58" s="261">
        <v>0</v>
      </c>
      <c r="S58" s="261">
        <v>0</v>
      </c>
      <c r="T58" s="261">
        <v>0</v>
      </c>
      <c r="U58" s="261">
        <v>0.99</v>
      </c>
      <c r="V58" s="108">
        <v>0.9900000000000001</v>
      </c>
      <c r="W58" s="270"/>
    </row>
    <row r="59" spans="4:23">
      <c r="D59" s="318" t="s">
        <v>6856</v>
      </c>
      <c r="E59" s="278" t="s">
        <v>6857</v>
      </c>
      <c r="F59" s="279" t="s">
        <v>4676</v>
      </c>
      <c r="G59" s="278"/>
      <c r="H59" s="278"/>
      <c r="I59" s="278"/>
      <c r="J59" s="278"/>
      <c r="K59" s="278"/>
      <c r="L59" s="279" t="s">
        <v>3992</v>
      </c>
      <c r="M59" s="279" t="s">
        <v>4326</v>
      </c>
      <c r="N59" s="261">
        <v>0.1</v>
      </c>
      <c r="R59" s="261">
        <v>0</v>
      </c>
      <c r="S59" s="261">
        <v>0</v>
      </c>
      <c r="T59" s="261">
        <v>0</v>
      </c>
      <c r="U59" s="261">
        <v>0.09</v>
      </c>
      <c r="V59" s="108">
        <v>0.09</v>
      </c>
      <c r="W59" s="270"/>
    </row>
    <row r="60" spans="4:23">
      <c r="D60" s="318" t="s">
        <v>6858</v>
      </c>
      <c r="E60" s="278" t="s">
        <v>6859</v>
      </c>
      <c r="F60" s="279" t="s">
        <v>4676</v>
      </c>
      <c r="G60" s="278"/>
      <c r="H60" s="278"/>
      <c r="I60" s="278"/>
      <c r="J60" s="278"/>
      <c r="K60" s="278"/>
      <c r="L60" s="279" t="s">
        <v>3992</v>
      </c>
      <c r="M60" s="279" t="s">
        <v>4326</v>
      </c>
      <c r="N60" s="261">
        <v>0</v>
      </c>
      <c r="R60" s="261">
        <v>0</v>
      </c>
      <c r="S60" s="261">
        <v>0</v>
      </c>
      <c r="T60" s="261">
        <v>0</v>
      </c>
      <c r="U60" s="261">
        <v>0.01</v>
      </c>
      <c r="V60" s="108">
        <v>0.01</v>
      </c>
      <c r="W60" s="270"/>
    </row>
    <row r="61" spans="4:23">
      <c r="D61" s="318" t="s">
        <v>6860</v>
      </c>
      <c r="E61" s="278" t="s">
        <v>6861</v>
      </c>
      <c r="F61" s="279" t="s">
        <v>4676</v>
      </c>
      <c r="G61" s="278"/>
      <c r="H61" s="278"/>
      <c r="I61" s="278"/>
      <c r="J61" s="278"/>
      <c r="K61" s="278"/>
      <c r="L61" s="279" t="s">
        <v>3992</v>
      </c>
      <c r="M61" s="279" t="s">
        <v>4326</v>
      </c>
      <c r="N61" s="261">
        <v>0</v>
      </c>
      <c r="R61" s="261">
        <v>0</v>
      </c>
      <c r="S61" s="261">
        <v>0</v>
      </c>
      <c r="T61" s="261">
        <v>0</v>
      </c>
      <c r="U61" s="261">
        <v>0</v>
      </c>
      <c r="V61" s="108">
        <v>0</v>
      </c>
      <c r="W61" s="270"/>
    </row>
    <row r="62" spans="4:23">
      <c r="D62" s="318" t="s">
        <v>6862</v>
      </c>
      <c r="E62" s="278" t="s">
        <v>6863</v>
      </c>
      <c r="F62" s="279" t="s">
        <v>4676</v>
      </c>
      <c r="G62" s="278"/>
      <c r="H62" s="278"/>
      <c r="I62" s="278"/>
      <c r="J62" s="278"/>
      <c r="K62" s="278"/>
      <c r="L62" s="279" t="s">
        <v>3992</v>
      </c>
      <c r="M62" s="279" t="s">
        <v>4326</v>
      </c>
      <c r="N62" s="261">
        <v>8.5</v>
      </c>
      <c r="R62" s="261">
        <v>0</v>
      </c>
      <c r="S62" s="261">
        <v>0</v>
      </c>
      <c r="T62" s="261">
        <v>0</v>
      </c>
      <c r="U62" s="261">
        <v>8.52</v>
      </c>
      <c r="V62" s="108">
        <v>8.52</v>
      </c>
      <c r="W62" s="270"/>
    </row>
    <row r="63" spans="4:23">
      <c r="D63" s="318" t="s">
        <v>6864</v>
      </c>
      <c r="E63" s="278" t="s">
        <v>6865</v>
      </c>
      <c r="F63" s="279" t="s">
        <v>4676</v>
      </c>
      <c r="G63" s="278"/>
      <c r="H63" s="278"/>
      <c r="I63" s="278"/>
      <c r="J63" s="278"/>
      <c r="K63" s="278"/>
      <c r="L63" s="279" t="s">
        <v>3992</v>
      </c>
      <c r="M63" s="279" t="s">
        <v>4326</v>
      </c>
      <c r="N63" s="261">
        <v>24.1</v>
      </c>
      <c r="R63" s="261">
        <v>0</v>
      </c>
      <c r="S63" s="261">
        <v>0</v>
      </c>
      <c r="T63" s="261">
        <v>0</v>
      </c>
      <c r="U63" s="261">
        <v>24.06</v>
      </c>
      <c r="V63" s="108">
        <v>23.389999999999986</v>
      </c>
      <c r="W63" s="270"/>
    </row>
    <row r="64" spans="4:23">
      <c r="D64" s="318" t="s">
        <v>6866</v>
      </c>
      <c r="E64" s="278" t="s">
        <v>6867</v>
      </c>
      <c r="F64" s="279" t="s">
        <v>4676</v>
      </c>
      <c r="G64" s="278"/>
      <c r="H64" s="278"/>
      <c r="I64" s="278"/>
      <c r="J64" s="278"/>
      <c r="K64" s="278"/>
      <c r="L64" s="279" t="s">
        <v>3992</v>
      </c>
      <c r="M64" s="279" t="s">
        <v>4326</v>
      </c>
      <c r="N64" s="261">
        <v>27.5</v>
      </c>
      <c r="R64" s="261">
        <v>0</v>
      </c>
      <c r="S64" s="261">
        <v>0</v>
      </c>
      <c r="T64" s="261">
        <v>0</v>
      </c>
      <c r="U64" s="261">
        <v>27.45</v>
      </c>
      <c r="V64" s="108">
        <v>27.450000000000003</v>
      </c>
      <c r="W64" s="270"/>
    </row>
    <row r="65" spans="4:23">
      <c r="D65" s="318" t="s">
        <v>6868</v>
      </c>
      <c r="E65" s="278" t="s">
        <v>6869</v>
      </c>
      <c r="F65" s="279" t="s">
        <v>4676</v>
      </c>
      <c r="G65" s="278"/>
      <c r="H65" s="278"/>
      <c r="I65" s="278"/>
      <c r="J65" s="278"/>
      <c r="K65" s="278"/>
      <c r="L65" s="279" t="s">
        <v>3992</v>
      </c>
      <c r="M65" s="279" t="s">
        <v>4326</v>
      </c>
      <c r="N65" s="261">
        <v>21.8</v>
      </c>
      <c r="R65" s="261">
        <v>0</v>
      </c>
      <c r="S65" s="261">
        <v>0</v>
      </c>
      <c r="T65" s="261">
        <v>0</v>
      </c>
      <c r="U65" s="261">
        <v>21.78</v>
      </c>
      <c r="V65" s="108">
        <v>21.779999999999998</v>
      </c>
      <c r="W65" s="270"/>
    </row>
    <row r="66" spans="4:23">
      <c r="D66" s="318" t="s">
        <v>6870</v>
      </c>
      <c r="E66" s="278" t="s">
        <v>6871</v>
      </c>
      <c r="F66" s="279" t="s">
        <v>4676</v>
      </c>
      <c r="G66" s="278"/>
      <c r="H66" s="278"/>
      <c r="I66" s="278"/>
      <c r="J66" s="278"/>
      <c r="K66" s="278"/>
      <c r="L66" s="279" t="s">
        <v>3992</v>
      </c>
      <c r="M66" s="279" t="s">
        <v>4326</v>
      </c>
      <c r="N66" s="261">
        <v>2.1</v>
      </c>
      <c r="R66" s="261">
        <v>0</v>
      </c>
      <c r="S66" s="261">
        <v>0</v>
      </c>
      <c r="T66" s="261">
        <v>0</v>
      </c>
      <c r="U66" s="261">
        <v>2.14</v>
      </c>
      <c r="V66" s="108">
        <v>2.1399999999999997</v>
      </c>
      <c r="W66" s="270"/>
    </row>
    <row r="67" spans="4:23">
      <c r="D67" s="318" t="s">
        <v>6872</v>
      </c>
      <c r="E67" s="278" t="s">
        <v>6873</v>
      </c>
      <c r="F67" s="279" t="s">
        <v>4676</v>
      </c>
      <c r="G67" s="278"/>
      <c r="H67" s="278"/>
      <c r="I67" s="278"/>
      <c r="J67" s="278"/>
      <c r="K67" s="278"/>
      <c r="L67" s="279" t="s">
        <v>3992</v>
      </c>
      <c r="M67" s="279" t="s">
        <v>4326</v>
      </c>
      <c r="N67" s="261">
        <v>0</v>
      </c>
      <c r="R67" s="261">
        <v>0</v>
      </c>
      <c r="S67" s="261">
        <v>0</v>
      </c>
      <c r="T67" s="261">
        <v>0</v>
      </c>
      <c r="U67" s="261">
        <v>0</v>
      </c>
      <c r="V67" s="108">
        <v>0</v>
      </c>
      <c r="W67" s="270"/>
    </row>
    <row r="68" spans="4:23">
      <c r="D68" s="318" t="s">
        <v>6874</v>
      </c>
      <c r="E68" s="278" t="s">
        <v>6875</v>
      </c>
      <c r="F68" s="279" t="s">
        <v>4676</v>
      </c>
      <c r="G68" s="278"/>
      <c r="H68" s="278"/>
      <c r="I68" s="278"/>
      <c r="J68" s="278"/>
      <c r="K68" s="278"/>
      <c r="L68" s="279" t="s">
        <v>3992</v>
      </c>
      <c r="M68" s="279" t="s">
        <v>4326</v>
      </c>
      <c r="N68" s="261">
        <v>1.1000000000000001</v>
      </c>
      <c r="R68" s="261">
        <v>0</v>
      </c>
      <c r="S68" s="261">
        <v>0</v>
      </c>
      <c r="T68" s="261">
        <v>0</v>
      </c>
      <c r="U68" s="261">
        <v>1.06</v>
      </c>
      <c r="V68" s="108">
        <v>1.06</v>
      </c>
      <c r="W68" s="270"/>
    </row>
    <row r="69" spans="4:23">
      <c r="D69" s="318" t="s">
        <v>6876</v>
      </c>
      <c r="E69" s="278" t="s">
        <v>6877</v>
      </c>
      <c r="F69" s="279" t="s">
        <v>4676</v>
      </c>
      <c r="G69" s="278"/>
      <c r="H69" s="278"/>
      <c r="I69" s="278"/>
      <c r="J69" s="278"/>
      <c r="K69" s="278"/>
      <c r="L69" s="279" t="s">
        <v>3992</v>
      </c>
      <c r="M69" s="279" t="s">
        <v>4326</v>
      </c>
      <c r="N69" s="261">
        <v>0</v>
      </c>
      <c r="R69" s="261">
        <v>0</v>
      </c>
      <c r="S69" s="261">
        <v>0</v>
      </c>
      <c r="T69" s="261">
        <v>0</v>
      </c>
      <c r="U69" s="261">
        <v>0.02</v>
      </c>
      <c r="V69" s="108">
        <v>0.02</v>
      </c>
      <c r="W69" s="270"/>
    </row>
    <row r="70" spans="4:23">
      <c r="D70" s="318" t="s">
        <v>6878</v>
      </c>
      <c r="E70" s="278" t="s">
        <v>6879</v>
      </c>
      <c r="F70" s="279" t="s">
        <v>4676</v>
      </c>
      <c r="G70" s="278"/>
      <c r="H70" s="278"/>
      <c r="I70" s="278"/>
      <c r="J70" s="278"/>
      <c r="K70" s="278"/>
      <c r="L70" s="279" t="s">
        <v>3992</v>
      </c>
      <c r="M70" s="279" t="s">
        <v>4326</v>
      </c>
      <c r="N70" s="261">
        <v>2</v>
      </c>
      <c r="R70" s="261">
        <v>0</v>
      </c>
      <c r="S70" s="261">
        <v>0</v>
      </c>
      <c r="T70" s="261">
        <v>0</v>
      </c>
      <c r="U70" s="261">
        <v>2.02</v>
      </c>
      <c r="V70" s="108">
        <v>2.02</v>
      </c>
      <c r="W70" s="270"/>
    </row>
    <row r="71" spans="4:23">
      <c r="D71" s="318" t="s">
        <v>6880</v>
      </c>
      <c r="E71" s="278" t="s">
        <v>6881</v>
      </c>
      <c r="F71" s="279" t="s">
        <v>4676</v>
      </c>
      <c r="G71" s="278"/>
      <c r="H71" s="278"/>
      <c r="I71" s="278"/>
      <c r="J71" s="278"/>
      <c r="K71" s="278"/>
      <c r="L71" s="279" t="s">
        <v>3992</v>
      </c>
      <c r="M71" s="279" t="s">
        <v>4326</v>
      </c>
      <c r="N71" s="261">
        <v>3.3</v>
      </c>
      <c r="R71" s="261">
        <v>0</v>
      </c>
      <c r="S71" s="261">
        <v>0</v>
      </c>
      <c r="T71" s="261">
        <v>0</v>
      </c>
      <c r="U71" s="261">
        <v>3.25</v>
      </c>
      <c r="V71" s="108">
        <v>3.25</v>
      </c>
      <c r="W71" s="270"/>
    </row>
    <row r="72" spans="4:23">
      <c r="D72" s="318" t="s">
        <v>6882</v>
      </c>
      <c r="E72" s="278" t="s">
        <v>6883</v>
      </c>
      <c r="F72" s="279" t="s">
        <v>4676</v>
      </c>
      <c r="G72" s="278"/>
      <c r="H72" s="278"/>
      <c r="I72" s="278"/>
      <c r="J72" s="278"/>
      <c r="K72" s="278"/>
      <c r="L72" s="279" t="s">
        <v>3992</v>
      </c>
      <c r="M72" s="279" t="s">
        <v>4326</v>
      </c>
      <c r="N72" s="261">
        <v>3.9</v>
      </c>
      <c r="R72" s="261">
        <v>0</v>
      </c>
      <c r="S72" s="261">
        <v>0</v>
      </c>
      <c r="T72" s="261">
        <v>0</v>
      </c>
      <c r="U72" s="261">
        <v>3.87</v>
      </c>
      <c r="V72" s="108">
        <v>3.8699999999999997</v>
      </c>
      <c r="W72" s="270"/>
    </row>
    <row r="73" spans="4:23">
      <c r="D73" s="318" t="s">
        <v>6884</v>
      </c>
      <c r="E73" s="278" t="s">
        <v>6885</v>
      </c>
      <c r="F73" s="279" t="s">
        <v>4676</v>
      </c>
      <c r="G73" s="278"/>
      <c r="H73" s="278"/>
      <c r="I73" s="278"/>
      <c r="J73" s="278"/>
      <c r="K73" s="278"/>
      <c r="L73" s="279" t="s">
        <v>3992</v>
      </c>
      <c r="M73" s="279" t="s">
        <v>4326</v>
      </c>
      <c r="N73" s="261">
        <v>0.4</v>
      </c>
      <c r="R73" s="261">
        <v>0</v>
      </c>
      <c r="S73" s="261">
        <v>0</v>
      </c>
      <c r="T73" s="261">
        <v>0</v>
      </c>
      <c r="U73" s="261">
        <v>0.43</v>
      </c>
      <c r="V73" s="108">
        <v>0.43</v>
      </c>
      <c r="W73" s="270"/>
    </row>
    <row r="74" spans="4:23">
      <c r="D74" s="318" t="s">
        <v>6886</v>
      </c>
      <c r="E74" s="278" t="s">
        <v>6887</v>
      </c>
      <c r="F74" s="279" t="s">
        <v>4676</v>
      </c>
      <c r="G74" s="278"/>
      <c r="H74" s="278"/>
      <c r="I74" s="278"/>
      <c r="J74" s="278"/>
      <c r="K74" s="278"/>
      <c r="L74" s="279" t="s">
        <v>3992</v>
      </c>
      <c r="M74" s="279" t="s">
        <v>4326</v>
      </c>
      <c r="N74" s="261">
        <v>0.1</v>
      </c>
      <c r="R74" s="261">
        <v>0</v>
      </c>
      <c r="S74" s="261">
        <v>0</v>
      </c>
      <c r="T74" s="261">
        <v>0</v>
      </c>
      <c r="U74" s="261">
        <v>0.09</v>
      </c>
      <c r="V74" s="108">
        <v>0.09</v>
      </c>
      <c r="W74" s="270"/>
    </row>
    <row r="75" spans="4:23">
      <c r="D75" s="318" t="s">
        <v>6888</v>
      </c>
      <c r="E75" s="278" t="s">
        <v>6889</v>
      </c>
      <c r="F75" s="279" t="s">
        <v>4676</v>
      </c>
      <c r="G75" s="278"/>
      <c r="H75" s="278"/>
      <c r="I75" s="278"/>
      <c r="J75" s="278"/>
      <c r="K75" s="278"/>
      <c r="L75" s="279" t="s">
        <v>3992</v>
      </c>
      <c r="M75" s="279" t="s">
        <v>4326</v>
      </c>
      <c r="N75" s="261">
        <v>0</v>
      </c>
      <c r="R75" s="261">
        <v>0</v>
      </c>
      <c r="S75" s="261">
        <v>0</v>
      </c>
      <c r="T75" s="261">
        <v>0</v>
      </c>
      <c r="U75" s="261">
        <v>0.04</v>
      </c>
      <c r="V75" s="108">
        <v>0.04</v>
      </c>
      <c r="W75" s="270"/>
    </row>
    <row r="76" spans="4:23">
      <c r="D76" s="318" t="s">
        <v>6890</v>
      </c>
      <c r="E76" s="278" t="s">
        <v>6891</v>
      </c>
      <c r="F76" s="279" t="s">
        <v>4676</v>
      </c>
      <c r="G76" s="278"/>
      <c r="H76" s="278"/>
      <c r="I76" s="278"/>
      <c r="J76" s="278"/>
      <c r="K76" s="278"/>
      <c r="L76" s="279" t="s">
        <v>3992</v>
      </c>
      <c r="M76" s="279" t="s">
        <v>4326</v>
      </c>
      <c r="N76" s="261">
        <v>0.2</v>
      </c>
      <c r="R76" s="261">
        <v>0</v>
      </c>
      <c r="S76" s="261">
        <v>0</v>
      </c>
      <c r="T76" s="261">
        <v>0</v>
      </c>
      <c r="U76" s="261">
        <v>0.15</v>
      </c>
      <c r="V76" s="108">
        <v>0.15</v>
      </c>
      <c r="W76" s="270"/>
    </row>
    <row r="77" spans="4:23">
      <c r="D77" s="318" t="s">
        <v>6892</v>
      </c>
      <c r="E77" s="278" t="s">
        <v>6893</v>
      </c>
      <c r="F77" s="279" t="s">
        <v>4676</v>
      </c>
      <c r="G77" s="278"/>
      <c r="H77" s="278"/>
      <c r="I77" s="278"/>
      <c r="J77" s="278"/>
      <c r="K77" s="278"/>
      <c r="L77" s="279" t="s">
        <v>3992</v>
      </c>
      <c r="M77" s="279" t="s">
        <v>4326</v>
      </c>
      <c r="N77" s="261">
        <v>0.5</v>
      </c>
      <c r="R77" s="261">
        <v>0</v>
      </c>
      <c r="S77" s="261">
        <v>0</v>
      </c>
      <c r="T77" s="261">
        <v>0</v>
      </c>
      <c r="U77" s="261">
        <v>0.54</v>
      </c>
      <c r="V77" s="108">
        <v>0.54</v>
      </c>
      <c r="W77" s="270"/>
    </row>
    <row r="78" spans="4:23">
      <c r="D78" s="318" t="s">
        <v>6894</v>
      </c>
      <c r="E78" s="278" t="s">
        <v>6895</v>
      </c>
      <c r="F78" s="279" t="s">
        <v>4676</v>
      </c>
      <c r="G78" s="278"/>
      <c r="H78" s="278"/>
      <c r="I78" s="278"/>
      <c r="J78" s="278"/>
      <c r="K78" s="278"/>
      <c r="L78" s="279" t="s">
        <v>3992</v>
      </c>
      <c r="M78" s="279" t="s">
        <v>4326</v>
      </c>
      <c r="N78" s="261">
        <v>5</v>
      </c>
      <c r="R78" s="261">
        <v>0</v>
      </c>
      <c r="S78" s="261">
        <v>0</v>
      </c>
      <c r="T78" s="261">
        <v>0.16783644941</v>
      </c>
      <c r="U78" s="261">
        <v>0.16783644941</v>
      </c>
      <c r="V78" s="108">
        <v>4.9863102932345402</v>
      </c>
      <c r="W78" s="270"/>
    </row>
    <row r="79" spans="4:23">
      <c r="D79" s="318" t="s">
        <v>6896</v>
      </c>
      <c r="E79" s="278" t="s">
        <v>6897</v>
      </c>
      <c r="F79" s="279" t="s">
        <v>4676</v>
      </c>
      <c r="G79" s="278"/>
      <c r="H79" s="278"/>
      <c r="I79" s="278"/>
      <c r="J79" s="278"/>
      <c r="K79" s="278"/>
      <c r="L79" s="279" t="s">
        <v>3992</v>
      </c>
      <c r="M79" s="279" t="s">
        <v>4326</v>
      </c>
      <c r="N79" s="261">
        <v>23</v>
      </c>
      <c r="R79" s="261">
        <v>0</v>
      </c>
      <c r="S79" s="261">
        <v>0</v>
      </c>
      <c r="T79" s="261">
        <v>0.22020574787</v>
      </c>
      <c r="U79" s="261">
        <v>0.22020574787</v>
      </c>
      <c r="V79" s="108">
        <v>22.9936182556565</v>
      </c>
      <c r="W79" s="270"/>
    </row>
    <row r="80" spans="4:23">
      <c r="D80" s="318" t="s">
        <v>6898</v>
      </c>
      <c r="E80" s="278" t="s">
        <v>6899</v>
      </c>
      <c r="F80" s="279" t="s">
        <v>4676</v>
      </c>
      <c r="G80" s="278"/>
      <c r="H80" s="278"/>
      <c r="I80" s="278"/>
      <c r="J80" s="278"/>
      <c r="K80" s="278"/>
      <c r="L80" s="279" t="s">
        <v>3992</v>
      </c>
      <c r="M80" s="279" t="s">
        <v>4326</v>
      </c>
      <c r="N80" s="261">
        <v>22.7</v>
      </c>
      <c r="R80" s="261">
        <v>0</v>
      </c>
      <c r="S80" s="261">
        <v>0</v>
      </c>
      <c r="T80" s="261">
        <v>0.19164979308999999</v>
      </c>
      <c r="U80" s="261">
        <v>0.19164979308999999</v>
      </c>
      <c r="V80" s="108">
        <v>22.709645899703801</v>
      </c>
      <c r="W80" s="270"/>
    </row>
    <row r="81" spans="3:23">
      <c r="D81" s="318" t="s">
        <v>6900</v>
      </c>
      <c r="E81" s="278" t="s">
        <v>6901</v>
      </c>
      <c r="F81" s="279" t="s">
        <v>4676</v>
      </c>
      <c r="G81" s="278"/>
      <c r="H81" s="278"/>
      <c r="I81" s="278"/>
      <c r="J81" s="278"/>
      <c r="K81" s="278"/>
      <c r="L81" s="279" t="s">
        <v>5362</v>
      </c>
      <c r="M81" s="279" t="s">
        <v>4326</v>
      </c>
      <c r="N81" s="261">
        <v>112.6</v>
      </c>
      <c r="R81" s="261">
        <v>0</v>
      </c>
      <c r="S81" s="261">
        <v>0</v>
      </c>
      <c r="T81" s="261">
        <v>0</v>
      </c>
      <c r="U81" s="261">
        <v>110.00103699</v>
      </c>
      <c r="V81" s="108">
        <v>112.61962110342817</v>
      </c>
      <c r="W81" s="270"/>
    </row>
    <row r="82" spans="3:23">
      <c r="D82" s="318" t="s">
        <v>6902</v>
      </c>
      <c r="E82" s="278" t="s">
        <v>6903</v>
      </c>
      <c r="F82" s="279" t="s">
        <v>4676</v>
      </c>
      <c r="G82" s="278"/>
      <c r="H82" s="278"/>
      <c r="I82" s="278"/>
      <c r="J82" s="278"/>
      <c r="K82" s="278"/>
      <c r="L82" s="279" t="s">
        <v>5362</v>
      </c>
      <c r="M82" s="279" t="s">
        <v>4326</v>
      </c>
      <c r="N82" s="261">
        <v>38</v>
      </c>
      <c r="R82" s="261">
        <v>0</v>
      </c>
      <c r="S82" s="261">
        <v>0</v>
      </c>
      <c r="T82" s="261">
        <v>0</v>
      </c>
      <c r="U82" s="261">
        <v>0</v>
      </c>
      <c r="V82" s="108">
        <v>38.005084282866122</v>
      </c>
      <c r="W82" s="270"/>
    </row>
    <row r="83" spans="3:23">
      <c r="D83" s="318" t="s">
        <v>6904</v>
      </c>
      <c r="E83" s="278" t="s">
        <v>6905</v>
      </c>
      <c r="F83" s="279" t="s">
        <v>4676</v>
      </c>
      <c r="G83" s="278"/>
      <c r="H83" s="278"/>
      <c r="I83" s="278"/>
      <c r="J83" s="278"/>
      <c r="K83" s="278"/>
      <c r="L83" s="279" t="s">
        <v>3992</v>
      </c>
      <c r="M83" s="279" t="s">
        <v>4326</v>
      </c>
      <c r="N83" s="261">
        <v>0</v>
      </c>
      <c r="R83" s="261">
        <v>0</v>
      </c>
      <c r="S83" s="261">
        <v>0</v>
      </c>
      <c r="T83" s="261">
        <v>0</v>
      </c>
      <c r="U83" s="261">
        <v>1.6E-2</v>
      </c>
      <c r="V83" s="108">
        <v>1.6E-2</v>
      </c>
      <c r="W83" s="270"/>
    </row>
    <row r="84" spans="3:23">
      <c r="D84" s="318" t="s">
        <v>6906</v>
      </c>
      <c r="E84" s="278" t="s">
        <v>6907</v>
      </c>
      <c r="F84" s="279" t="s">
        <v>4676</v>
      </c>
      <c r="G84" s="278"/>
      <c r="H84" s="278"/>
      <c r="I84" s="278"/>
      <c r="J84" s="278"/>
      <c r="K84" s="278"/>
      <c r="L84" s="279" t="s">
        <v>3992</v>
      </c>
      <c r="M84" s="279" t="s">
        <v>4326</v>
      </c>
      <c r="N84" s="261">
        <v>0.2</v>
      </c>
      <c r="R84" s="261">
        <v>0</v>
      </c>
      <c r="S84" s="261">
        <v>0</v>
      </c>
      <c r="T84" s="261">
        <v>0</v>
      </c>
      <c r="U84" s="261">
        <v>0.22900000000000001</v>
      </c>
      <c r="V84" s="108">
        <v>0.22899999999999998</v>
      </c>
      <c r="W84" s="270"/>
    </row>
    <row r="85" spans="3:23">
      <c r="D85" s="318" t="s">
        <v>6908</v>
      </c>
      <c r="E85" s="278" t="s">
        <v>6909</v>
      </c>
      <c r="F85" s="279" t="s">
        <v>4676</v>
      </c>
      <c r="G85" s="278"/>
      <c r="H85" s="278"/>
      <c r="I85" s="278"/>
      <c r="J85" s="278"/>
      <c r="K85" s="278"/>
      <c r="L85" s="279" t="s">
        <v>3992</v>
      </c>
      <c r="M85" s="279" t="s">
        <v>4326</v>
      </c>
      <c r="N85" s="261">
        <v>1.9</v>
      </c>
      <c r="R85" s="261">
        <v>0</v>
      </c>
      <c r="S85" s="261">
        <v>0</v>
      </c>
      <c r="T85" s="261">
        <v>0</v>
      </c>
      <c r="U85" s="261">
        <v>1.875</v>
      </c>
      <c r="V85" s="108">
        <v>1.875</v>
      </c>
      <c r="W85" s="270"/>
    </row>
    <row r="86" spans="3:23">
      <c r="D86" s="318" t="s">
        <v>6910</v>
      </c>
      <c r="E86" s="278" t="s">
        <v>6911</v>
      </c>
      <c r="F86" s="279" t="s">
        <v>4676</v>
      </c>
      <c r="G86" s="278"/>
      <c r="H86" s="278"/>
      <c r="I86" s="278"/>
      <c r="J86" s="278"/>
      <c r="K86" s="278"/>
      <c r="L86" s="279" t="s">
        <v>3992</v>
      </c>
      <c r="M86" s="279" t="s">
        <v>4326</v>
      </c>
      <c r="N86" s="261">
        <v>0.1</v>
      </c>
      <c r="R86" s="261">
        <v>0</v>
      </c>
      <c r="S86" s="261">
        <v>0</v>
      </c>
      <c r="T86" s="261">
        <v>0</v>
      </c>
      <c r="U86" s="261">
        <v>0.11799999999999999</v>
      </c>
      <c r="V86" s="108">
        <v>0.11800000000000001</v>
      </c>
      <c r="W86" s="270"/>
    </row>
    <row r="87" spans="3:23">
      <c r="D87" s="318" t="s">
        <v>6912</v>
      </c>
      <c r="E87" s="278" t="s">
        <v>6913</v>
      </c>
      <c r="F87" s="279" t="s">
        <v>4676</v>
      </c>
      <c r="G87" s="278"/>
      <c r="H87" s="278"/>
      <c r="I87" s="278"/>
      <c r="J87" s="278"/>
      <c r="K87" s="278"/>
      <c r="L87" s="279" t="s">
        <v>3992</v>
      </c>
      <c r="M87" s="279" t="s">
        <v>4326</v>
      </c>
      <c r="N87" s="261">
        <v>1.1000000000000001</v>
      </c>
      <c r="R87" s="261">
        <v>0</v>
      </c>
      <c r="S87" s="261">
        <v>0</v>
      </c>
      <c r="T87" s="261">
        <v>0</v>
      </c>
      <c r="U87" s="261">
        <v>1.101</v>
      </c>
      <c r="V87" s="108">
        <v>1.101</v>
      </c>
      <c r="W87" s="270"/>
    </row>
    <row r="88" spans="3:23">
      <c r="D88" s="318" t="s">
        <v>6914</v>
      </c>
      <c r="E88" s="278" t="s">
        <v>6915</v>
      </c>
      <c r="F88" s="279" t="s">
        <v>4676</v>
      </c>
      <c r="G88" s="278"/>
      <c r="H88" s="278"/>
      <c r="I88" s="278"/>
      <c r="J88" s="278"/>
      <c r="K88" s="278"/>
      <c r="L88" s="279" t="s">
        <v>3992</v>
      </c>
      <c r="M88" s="279" t="s">
        <v>4326</v>
      </c>
      <c r="N88" s="261">
        <v>7.1</v>
      </c>
      <c r="R88" s="261">
        <v>0</v>
      </c>
      <c r="S88" s="261">
        <v>0</v>
      </c>
      <c r="T88" s="261">
        <v>0</v>
      </c>
      <c r="U88" s="261">
        <v>7.1180000000000003</v>
      </c>
      <c r="V88" s="108">
        <v>7.1179999999999994</v>
      </c>
      <c r="W88" s="270"/>
    </row>
    <row r="89" spans="3:23">
      <c r="D89" s="318" t="s">
        <v>6916</v>
      </c>
      <c r="E89" s="278" t="s">
        <v>6917</v>
      </c>
      <c r="F89" s="279" t="s">
        <v>4676</v>
      </c>
      <c r="G89" s="278"/>
      <c r="H89" s="278"/>
      <c r="I89" s="278"/>
      <c r="J89" s="278"/>
      <c r="K89" s="278"/>
      <c r="L89" s="279" t="s">
        <v>3992</v>
      </c>
      <c r="M89" s="279" t="s">
        <v>4326</v>
      </c>
      <c r="N89" s="261">
        <v>0.2</v>
      </c>
      <c r="R89" s="261">
        <v>0</v>
      </c>
      <c r="S89" s="261">
        <v>0</v>
      </c>
      <c r="T89" s="261">
        <v>0</v>
      </c>
      <c r="U89" s="261">
        <v>0.184</v>
      </c>
      <c r="V89" s="108">
        <v>0.184</v>
      </c>
      <c r="W89" s="270"/>
    </row>
    <row r="90" spans="3:23">
      <c r="D90" s="318" t="s">
        <v>6918</v>
      </c>
      <c r="E90" s="278" t="s">
        <v>6919</v>
      </c>
      <c r="F90" s="279" t="s">
        <v>4676</v>
      </c>
      <c r="G90" s="278"/>
      <c r="H90" s="278"/>
      <c r="I90" s="278"/>
      <c r="J90" s="278"/>
      <c r="K90" s="278"/>
      <c r="L90" s="279" t="s">
        <v>3992</v>
      </c>
      <c r="M90" s="279" t="s">
        <v>4326</v>
      </c>
      <c r="N90" s="261">
        <v>5.8</v>
      </c>
      <c r="R90" s="261">
        <v>0</v>
      </c>
      <c r="S90" s="261">
        <v>0</v>
      </c>
      <c r="T90" s="261">
        <v>0</v>
      </c>
      <c r="U90" s="261">
        <v>5.8319999999999999</v>
      </c>
      <c r="V90" s="108">
        <v>5.8319999999999999</v>
      </c>
      <c r="W90" s="270"/>
    </row>
    <row r="91" spans="3:23">
      <c r="D91" s="318" t="s">
        <v>6920</v>
      </c>
      <c r="E91" s="278" t="s">
        <v>6921</v>
      </c>
      <c r="F91" s="279" t="s">
        <v>4676</v>
      </c>
      <c r="G91" s="278"/>
      <c r="H91" s="278"/>
      <c r="I91" s="278"/>
      <c r="J91" s="278"/>
      <c r="K91" s="278"/>
      <c r="L91" s="279" t="s">
        <v>3992</v>
      </c>
      <c r="M91" s="279" t="s">
        <v>4326</v>
      </c>
      <c r="N91" s="261">
        <v>5.6</v>
      </c>
      <c r="R91" s="261">
        <v>0</v>
      </c>
      <c r="S91" s="261">
        <v>0</v>
      </c>
      <c r="T91" s="261">
        <v>0</v>
      </c>
      <c r="U91" s="261">
        <v>5.6260000000000003</v>
      </c>
      <c r="V91" s="108">
        <v>5.6259999999999994</v>
      </c>
      <c r="W91" s="270"/>
    </row>
    <row r="92" spans="3:23">
      <c r="D92" s="318" t="s">
        <v>6922</v>
      </c>
      <c r="E92" s="278" t="s">
        <v>6923</v>
      </c>
      <c r="F92" s="279" t="s">
        <v>4676</v>
      </c>
      <c r="G92" s="278"/>
      <c r="H92" s="278"/>
      <c r="I92" s="278"/>
      <c r="J92" s="278"/>
      <c r="K92" s="278"/>
      <c r="L92" s="279" t="s">
        <v>3992</v>
      </c>
      <c r="M92" s="279" t="s">
        <v>4326</v>
      </c>
      <c r="N92" s="261">
        <v>0.4</v>
      </c>
      <c r="R92" s="261">
        <v>0</v>
      </c>
      <c r="S92" s="261">
        <v>0</v>
      </c>
      <c r="T92" s="261">
        <v>0</v>
      </c>
      <c r="U92" s="261">
        <v>0.38400000000000001</v>
      </c>
      <c r="V92" s="108">
        <v>0.38400000000000001</v>
      </c>
      <c r="W92" s="270"/>
    </row>
    <row r="93" spans="3:23">
      <c r="D93" s="318" t="s">
        <v>6924</v>
      </c>
      <c r="E93" s="278" t="s">
        <v>6925</v>
      </c>
      <c r="F93" s="279" t="s">
        <v>4676</v>
      </c>
      <c r="G93" s="278"/>
      <c r="H93" s="278"/>
      <c r="I93" s="278"/>
      <c r="J93" s="278"/>
      <c r="K93" s="278"/>
      <c r="L93" s="279" t="s">
        <v>3992</v>
      </c>
      <c r="M93" s="279" t="s">
        <v>4326</v>
      </c>
      <c r="N93" s="261">
        <v>0.4</v>
      </c>
      <c r="R93" s="261">
        <v>0</v>
      </c>
      <c r="S93" s="261">
        <v>0</v>
      </c>
      <c r="T93" s="261">
        <v>0</v>
      </c>
      <c r="U93" s="261">
        <v>0.36899999999999999</v>
      </c>
      <c r="V93" s="108">
        <v>0.36899999999999999</v>
      </c>
      <c r="W93" s="270"/>
    </row>
    <row r="94" spans="3:23">
      <c r="D94" s="318" t="s">
        <v>6926</v>
      </c>
      <c r="E94" s="278" t="s">
        <v>6927</v>
      </c>
      <c r="F94" s="279" t="s">
        <v>4676</v>
      </c>
      <c r="G94" s="278"/>
      <c r="H94" s="278"/>
      <c r="I94" s="278"/>
      <c r="J94" s="278"/>
      <c r="K94" s="278"/>
      <c r="L94" s="279" t="s">
        <v>3992</v>
      </c>
      <c r="M94" s="279" t="s">
        <v>4326</v>
      </c>
      <c r="N94" s="261">
        <v>11.5</v>
      </c>
      <c r="R94" s="261">
        <v>0</v>
      </c>
      <c r="S94" s="261">
        <v>0</v>
      </c>
      <c r="T94" s="261">
        <v>0</v>
      </c>
      <c r="U94" s="261">
        <v>11.521000000000001</v>
      </c>
      <c r="V94" s="108">
        <v>11.521000000000001</v>
      </c>
      <c r="W94" s="270"/>
    </row>
    <row r="95" spans="3:23">
      <c r="D95" s="318" t="s">
        <v>6928</v>
      </c>
      <c r="E95" s="278" t="s">
        <v>6929</v>
      </c>
      <c r="F95" s="279" t="s">
        <v>4676</v>
      </c>
      <c r="G95" s="278"/>
      <c r="H95" s="278"/>
      <c r="I95" s="278"/>
      <c r="J95" s="278"/>
      <c r="K95" s="278"/>
      <c r="L95" s="279" t="s">
        <v>3992</v>
      </c>
      <c r="M95" s="279" t="s">
        <v>4326</v>
      </c>
      <c r="N95" s="261">
        <v>0.6</v>
      </c>
      <c r="R95" s="261">
        <v>0</v>
      </c>
      <c r="S95" s="261">
        <v>0</v>
      </c>
      <c r="T95" s="261">
        <v>0</v>
      </c>
      <c r="U95" s="261">
        <v>0.58899999999999997</v>
      </c>
      <c r="V95" s="108">
        <v>0.58899999999999997</v>
      </c>
      <c r="W95" s="270"/>
    </row>
    <row r="96" spans="3:23">
      <c r="C96" s="70" t="s">
        <v>6788</v>
      </c>
      <c r="D96" s="318" t="s">
        <v>6930</v>
      </c>
      <c r="E96" s="317" t="s">
        <v>6931</v>
      </c>
      <c r="F96" s="279" t="s">
        <v>4676</v>
      </c>
      <c r="G96" s="278"/>
      <c r="H96" s="278"/>
      <c r="I96" s="278"/>
      <c r="J96" s="278"/>
      <c r="K96" s="278"/>
      <c r="L96" s="279" t="s">
        <v>3992</v>
      </c>
      <c r="M96" s="279" t="s">
        <v>4326</v>
      </c>
      <c r="N96" s="261">
        <v>39.5</v>
      </c>
      <c r="R96" s="356"/>
      <c r="S96" s="261">
        <v>0</v>
      </c>
      <c r="T96" s="261">
        <v>0</v>
      </c>
      <c r="U96" s="261">
        <v>39.540999999999997</v>
      </c>
      <c r="V96" s="108">
        <v>39.540999999999997</v>
      </c>
      <c r="W96" s="270"/>
    </row>
    <row r="97" spans="4:23">
      <c r="D97" s="318" t="s">
        <v>6932</v>
      </c>
      <c r="E97" s="278" t="s">
        <v>6933</v>
      </c>
      <c r="F97" s="279" t="s">
        <v>4676</v>
      </c>
      <c r="G97" s="278"/>
      <c r="H97" s="278"/>
      <c r="I97" s="278"/>
      <c r="J97" s="278"/>
      <c r="K97" s="278"/>
      <c r="L97" s="279" t="s">
        <v>3992</v>
      </c>
      <c r="M97" s="279" t="s">
        <v>4326</v>
      </c>
      <c r="N97" s="261">
        <v>1</v>
      </c>
      <c r="R97" s="261">
        <v>0</v>
      </c>
      <c r="S97" s="261">
        <v>0</v>
      </c>
      <c r="T97" s="261">
        <v>0</v>
      </c>
      <c r="U97" s="261">
        <v>0.997</v>
      </c>
      <c r="V97" s="108">
        <v>0.997</v>
      </c>
      <c r="W97" s="270"/>
    </row>
    <row r="98" spans="4:23">
      <c r="D98" s="318" t="s">
        <v>6934</v>
      </c>
      <c r="E98" s="278" t="s">
        <v>6935</v>
      </c>
      <c r="F98" s="279" t="s">
        <v>4676</v>
      </c>
      <c r="G98" s="278"/>
      <c r="H98" s="278"/>
      <c r="I98" s="278"/>
      <c r="J98" s="278"/>
      <c r="K98" s="278"/>
      <c r="L98" s="279" t="s">
        <v>3992</v>
      </c>
      <c r="M98" s="279" t="s">
        <v>4326</v>
      </c>
      <c r="N98" s="261">
        <v>1.3</v>
      </c>
      <c r="R98" s="261">
        <v>0</v>
      </c>
      <c r="S98" s="261">
        <v>0</v>
      </c>
      <c r="T98" s="261">
        <v>0</v>
      </c>
      <c r="U98" s="261">
        <v>1.276</v>
      </c>
      <c r="V98" s="108">
        <v>1.276</v>
      </c>
      <c r="W98" s="270"/>
    </row>
    <row r="99" spans="4:23">
      <c r="D99" s="318" t="s">
        <v>6936</v>
      </c>
      <c r="E99" s="278" t="s">
        <v>6937</v>
      </c>
      <c r="F99" s="279" t="s">
        <v>4676</v>
      </c>
      <c r="G99" s="278"/>
      <c r="H99" s="278"/>
      <c r="I99" s="278"/>
      <c r="J99" s="278"/>
      <c r="K99" s="278"/>
      <c r="L99" s="279" t="s">
        <v>3992</v>
      </c>
      <c r="M99" s="279" t="s">
        <v>4326</v>
      </c>
      <c r="N99" s="261">
        <v>0.2</v>
      </c>
      <c r="R99" s="261">
        <v>0</v>
      </c>
      <c r="S99" s="261">
        <v>0</v>
      </c>
      <c r="T99" s="261">
        <v>0</v>
      </c>
      <c r="U99" s="261">
        <v>0.154</v>
      </c>
      <c r="V99" s="108">
        <v>0.154</v>
      </c>
      <c r="W99" s="270"/>
    </row>
    <row r="100" spans="4:23">
      <c r="D100" s="318" t="s">
        <v>6938</v>
      </c>
      <c r="E100" s="278" t="s">
        <v>6939</v>
      </c>
      <c r="F100" s="279" t="s">
        <v>4676</v>
      </c>
      <c r="G100" s="278"/>
      <c r="H100" s="278"/>
      <c r="I100" s="278"/>
      <c r="J100" s="278"/>
      <c r="K100" s="278"/>
      <c r="L100" s="279" t="s">
        <v>3992</v>
      </c>
      <c r="M100" s="279" t="s">
        <v>4326</v>
      </c>
      <c r="N100" s="261">
        <v>0.1</v>
      </c>
      <c r="R100" s="261">
        <v>0</v>
      </c>
      <c r="S100" s="261">
        <v>0</v>
      </c>
      <c r="T100" s="261">
        <v>0</v>
      </c>
      <c r="U100" s="261">
        <v>0.13</v>
      </c>
      <c r="V100" s="108">
        <v>0.13</v>
      </c>
      <c r="W100" s="270"/>
    </row>
    <row r="101" spans="4:23">
      <c r="D101" s="318" t="s">
        <v>6940</v>
      </c>
      <c r="E101" s="278" t="s">
        <v>6941</v>
      </c>
      <c r="F101" s="279" t="s">
        <v>4676</v>
      </c>
      <c r="G101" s="278"/>
      <c r="H101" s="278"/>
      <c r="I101" s="278"/>
      <c r="J101" s="278"/>
      <c r="K101" s="278"/>
      <c r="L101" s="279" t="s">
        <v>3992</v>
      </c>
      <c r="M101" s="279" t="s">
        <v>4326</v>
      </c>
      <c r="N101" s="261">
        <v>0</v>
      </c>
      <c r="R101" s="261">
        <v>0</v>
      </c>
      <c r="S101" s="261">
        <v>0</v>
      </c>
      <c r="T101" s="261">
        <v>0</v>
      </c>
      <c r="U101" s="261">
        <v>2.1999999999999999E-2</v>
      </c>
      <c r="V101" s="108">
        <v>2.1999999999999999E-2</v>
      </c>
      <c r="W101" s="270"/>
    </row>
    <row r="102" spans="4:23">
      <c r="D102" s="318" t="s">
        <v>6942</v>
      </c>
      <c r="E102" s="278" t="s">
        <v>6943</v>
      </c>
      <c r="F102" s="279" t="s">
        <v>4676</v>
      </c>
      <c r="G102" s="278"/>
      <c r="H102" s="278"/>
      <c r="I102" s="278"/>
      <c r="J102" s="278"/>
      <c r="K102" s="278"/>
      <c r="L102" s="279" t="s">
        <v>3992</v>
      </c>
      <c r="M102" s="279" t="s">
        <v>4326</v>
      </c>
      <c r="N102" s="261">
        <v>0</v>
      </c>
      <c r="R102" s="261">
        <v>0</v>
      </c>
      <c r="S102" s="261">
        <v>0</v>
      </c>
      <c r="T102" s="261">
        <v>0</v>
      </c>
      <c r="U102" s="261">
        <v>0</v>
      </c>
      <c r="V102" s="108">
        <v>0</v>
      </c>
      <c r="W102" s="270"/>
    </row>
    <row r="103" spans="4:23">
      <c r="D103" s="318" t="s">
        <v>6944</v>
      </c>
      <c r="E103" s="278" t="s">
        <v>6945</v>
      </c>
      <c r="F103" s="279" t="s">
        <v>4676</v>
      </c>
      <c r="G103" s="278"/>
      <c r="H103" s="278"/>
      <c r="I103" s="278"/>
      <c r="J103" s="278"/>
      <c r="K103" s="278"/>
      <c r="L103" s="279" t="s">
        <v>3992</v>
      </c>
      <c r="M103" s="279" t="s">
        <v>4326</v>
      </c>
      <c r="N103" s="261">
        <v>0.1</v>
      </c>
      <c r="R103" s="261">
        <v>0</v>
      </c>
      <c r="S103" s="261">
        <v>0</v>
      </c>
      <c r="T103" s="261">
        <v>0</v>
      </c>
      <c r="U103" s="261">
        <v>9.8000000000000004E-2</v>
      </c>
      <c r="V103" s="108">
        <v>9.799999999999999E-2</v>
      </c>
      <c r="W103" s="270"/>
    </row>
    <row r="104" spans="4:23">
      <c r="D104" s="318" t="s">
        <v>6946</v>
      </c>
      <c r="E104" s="278" t="s">
        <v>6947</v>
      </c>
      <c r="F104" s="279" t="s">
        <v>4676</v>
      </c>
      <c r="G104" s="278"/>
      <c r="H104" s="278"/>
      <c r="I104" s="278"/>
      <c r="J104" s="278"/>
      <c r="K104" s="278"/>
      <c r="L104" s="279" t="s">
        <v>3992</v>
      </c>
      <c r="M104" s="279" t="s">
        <v>4326</v>
      </c>
      <c r="N104" s="261">
        <v>0</v>
      </c>
      <c r="R104" s="261">
        <v>0</v>
      </c>
      <c r="S104" s="261">
        <v>0</v>
      </c>
      <c r="T104" s="261">
        <v>0</v>
      </c>
      <c r="U104" s="261">
        <v>0</v>
      </c>
      <c r="V104" s="108">
        <v>0</v>
      </c>
      <c r="W104" s="270"/>
    </row>
    <row r="105" spans="4:23">
      <c r="D105" s="318" t="s">
        <v>6948</v>
      </c>
      <c r="E105" s="278" t="s">
        <v>6949</v>
      </c>
      <c r="F105" s="279" t="s">
        <v>4676</v>
      </c>
      <c r="G105" s="278"/>
      <c r="H105" s="278"/>
      <c r="I105" s="278"/>
      <c r="J105" s="278"/>
      <c r="K105" s="278"/>
      <c r="L105" s="279" t="s">
        <v>3992</v>
      </c>
      <c r="M105" s="279" t="s">
        <v>4326</v>
      </c>
      <c r="N105" s="261">
        <v>0</v>
      </c>
      <c r="R105" s="261">
        <v>0</v>
      </c>
      <c r="S105" s="261">
        <v>0</v>
      </c>
      <c r="T105" s="261">
        <v>0</v>
      </c>
      <c r="U105" s="261">
        <v>0</v>
      </c>
      <c r="V105" s="108">
        <v>0</v>
      </c>
      <c r="W105" s="270"/>
    </row>
    <row r="106" spans="4:23">
      <c r="D106" s="318" t="s">
        <v>6950</v>
      </c>
      <c r="E106" s="278" t="s">
        <v>6951</v>
      </c>
      <c r="F106" s="279" t="s">
        <v>4676</v>
      </c>
      <c r="G106" s="278"/>
      <c r="H106" s="278"/>
      <c r="I106" s="278"/>
      <c r="J106" s="278"/>
      <c r="K106" s="278"/>
      <c r="L106" s="279" t="s">
        <v>3992</v>
      </c>
      <c r="M106" s="279" t="s">
        <v>4326</v>
      </c>
      <c r="N106" s="261">
        <v>0</v>
      </c>
      <c r="R106" s="261">
        <v>0</v>
      </c>
      <c r="S106" s="261">
        <v>0</v>
      </c>
      <c r="T106" s="261">
        <v>0</v>
      </c>
      <c r="U106" s="261">
        <v>0.04</v>
      </c>
      <c r="V106" s="108">
        <v>0.04</v>
      </c>
      <c r="W106" s="270"/>
    </row>
    <row r="107" spans="4:23">
      <c r="D107" s="318" t="s">
        <v>6952</v>
      </c>
      <c r="E107" s="278" t="s">
        <v>6953</v>
      </c>
      <c r="F107" s="279" t="s">
        <v>4676</v>
      </c>
      <c r="G107" s="278"/>
      <c r="H107" s="278"/>
      <c r="I107" s="278"/>
      <c r="J107" s="278"/>
      <c r="K107" s="278"/>
      <c r="L107" s="279" t="s">
        <v>3992</v>
      </c>
      <c r="M107" s="279" t="s">
        <v>4326</v>
      </c>
      <c r="N107" s="261">
        <v>0.7</v>
      </c>
      <c r="R107" s="261">
        <v>0</v>
      </c>
      <c r="S107" s="261">
        <v>0</v>
      </c>
      <c r="T107" s="261">
        <v>0</v>
      </c>
      <c r="U107" s="261">
        <v>0.67</v>
      </c>
      <c r="V107" s="108">
        <v>0.67</v>
      </c>
      <c r="W107" s="270"/>
    </row>
    <row r="108" spans="4:23">
      <c r="D108" s="318" t="s">
        <v>6954</v>
      </c>
      <c r="E108" s="278" t="s">
        <v>6955</v>
      </c>
      <c r="F108" s="279" t="s">
        <v>4676</v>
      </c>
      <c r="G108" s="278"/>
      <c r="H108" s="278"/>
      <c r="I108" s="278"/>
      <c r="J108" s="278"/>
      <c r="K108" s="278"/>
      <c r="L108" s="279" t="s">
        <v>3992</v>
      </c>
      <c r="M108" s="279" t="s">
        <v>4326</v>
      </c>
      <c r="N108" s="261">
        <v>4.5</v>
      </c>
      <c r="R108" s="261">
        <v>0</v>
      </c>
      <c r="S108" s="261">
        <v>0</v>
      </c>
      <c r="T108" s="261">
        <v>0</v>
      </c>
      <c r="U108" s="261">
        <v>4.54</v>
      </c>
      <c r="V108" s="108">
        <v>4.54</v>
      </c>
      <c r="W108" s="270"/>
    </row>
    <row r="109" spans="4:23">
      <c r="D109" s="318" t="s">
        <v>6956</v>
      </c>
      <c r="E109" s="278" t="s">
        <v>6957</v>
      </c>
      <c r="F109" s="279" t="s">
        <v>4676</v>
      </c>
      <c r="G109" s="278"/>
      <c r="H109" s="278"/>
      <c r="I109" s="278"/>
      <c r="J109" s="278"/>
      <c r="K109" s="278"/>
      <c r="L109" s="279" t="s">
        <v>3992</v>
      </c>
      <c r="M109" s="279" t="s">
        <v>4326</v>
      </c>
      <c r="N109" s="261">
        <v>0.3</v>
      </c>
      <c r="R109" s="261">
        <v>0</v>
      </c>
      <c r="S109" s="261">
        <v>0</v>
      </c>
      <c r="T109" s="261">
        <v>0</v>
      </c>
      <c r="U109" s="261">
        <v>0.32</v>
      </c>
      <c r="V109" s="108">
        <v>0.32</v>
      </c>
      <c r="W109" s="270"/>
    </row>
    <row r="110" spans="4:23">
      <c r="D110" s="318" t="s">
        <v>6958</v>
      </c>
      <c r="E110" s="278" t="s">
        <v>6959</v>
      </c>
      <c r="F110" s="279" t="s">
        <v>4676</v>
      </c>
      <c r="G110" s="278"/>
      <c r="H110" s="278"/>
      <c r="I110" s="278"/>
      <c r="J110" s="278"/>
      <c r="K110" s="278"/>
      <c r="L110" s="279" t="s">
        <v>3992</v>
      </c>
      <c r="M110" s="279" t="s">
        <v>4326</v>
      </c>
      <c r="N110" s="261">
        <v>0.2</v>
      </c>
      <c r="R110" s="261">
        <v>0</v>
      </c>
      <c r="S110" s="261">
        <v>0</v>
      </c>
      <c r="T110" s="261">
        <v>0</v>
      </c>
      <c r="U110" s="261">
        <v>0.17</v>
      </c>
      <c r="V110" s="108">
        <v>0.16999999999999998</v>
      </c>
      <c r="W110" s="270"/>
    </row>
    <row r="111" spans="4:23">
      <c r="D111" s="318" t="s">
        <v>6960</v>
      </c>
      <c r="E111" s="278" t="s">
        <v>6961</v>
      </c>
      <c r="F111" s="279" t="s">
        <v>4676</v>
      </c>
      <c r="G111" s="278"/>
      <c r="H111" s="278"/>
      <c r="I111" s="278"/>
      <c r="J111" s="278"/>
      <c r="K111" s="278"/>
      <c r="L111" s="279" t="s">
        <v>3992</v>
      </c>
      <c r="M111" s="279" t="s">
        <v>4326</v>
      </c>
      <c r="N111" s="261">
        <v>2.8</v>
      </c>
      <c r="R111" s="261">
        <v>0</v>
      </c>
      <c r="S111" s="261">
        <v>0</v>
      </c>
      <c r="T111" s="261">
        <v>0</v>
      </c>
      <c r="U111" s="261">
        <v>2.82</v>
      </c>
      <c r="V111" s="108">
        <v>2.82</v>
      </c>
      <c r="W111" s="270"/>
    </row>
    <row r="112" spans="4:23">
      <c r="D112" s="318" t="s">
        <v>6962</v>
      </c>
      <c r="E112" s="278" t="s">
        <v>6963</v>
      </c>
      <c r="F112" s="279" t="s">
        <v>4676</v>
      </c>
      <c r="G112" s="278"/>
      <c r="H112" s="278"/>
      <c r="I112" s="278"/>
      <c r="J112" s="278"/>
      <c r="K112" s="278"/>
      <c r="L112" s="279" t="s">
        <v>3992</v>
      </c>
      <c r="M112" s="279" t="s">
        <v>4326</v>
      </c>
      <c r="N112" s="261">
        <v>8.8000000000000007</v>
      </c>
      <c r="R112" s="261">
        <v>0</v>
      </c>
      <c r="S112" s="261">
        <v>0</v>
      </c>
      <c r="T112" s="261">
        <v>0</v>
      </c>
      <c r="U112" s="261">
        <v>8.83</v>
      </c>
      <c r="V112" s="108">
        <v>8.83</v>
      </c>
      <c r="W112" s="270"/>
    </row>
    <row r="113" spans="4:23">
      <c r="D113" s="318" t="s">
        <v>6964</v>
      </c>
      <c r="E113" s="278" t="s">
        <v>6965</v>
      </c>
      <c r="F113" s="279" t="s">
        <v>4676</v>
      </c>
      <c r="G113" s="278"/>
      <c r="H113" s="278"/>
      <c r="I113" s="278"/>
      <c r="J113" s="278"/>
      <c r="K113" s="278"/>
      <c r="L113" s="279" t="s">
        <v>3992</v>
      </c>
      <c r="M113" s="279" t="s">
        <v>4326</v>
      </c>
      <c r="N113" s="261">
        <v>0.6</v>
      </c>
      <c r="R113" s="261">
        <v>0</v>
      </c>
      <c r="S113" s="261">
        <v>0</v>
      </c>
      <c r="T113" s="261">
        <v>0</v>
      </c>
      <c r="U113" s="261">
        <v>0.56000000000000005</v>
      </c>
      <c r="V113" s="108">
        <v>0.55999999999999994</v>
      </c>
      <c r="W113" s="270"/>
    </row>
    <row r="114" spans="4:23">
      <c r="D114" s="318" t="s">
        <v>6966</v>
      </c>
      <c r="E114" s="278" t="s">
        <v>6967</v>
      </c>
      <c r="F114" s="279" t="s">
        <v>4676</v>
      </c>
      <c r="G114" s="278"/>
      <c r="H114" s="278"/>
      <c r="I114" s="278"/>
      <c r="J114" s="278"/>
      <c r="K114" s="278"/>
      <c r="L114" s="279" t="s">
        <v>3992</v>
      </c>
      <c r="M114" s="279" t="s">
        <v>4326</v>
      </c>
      <c r="N114" s="261">
        <v>1.4</v>
      </c>
      <c r="R114" s="261">
        <v>0</v>
      </c>
      <c r="S114" s="261">
        <v>0</v>
      </c>
      <c r="T114" s="261">
        <v>0</v>
      </c>
      <c r="U114" s="261">
        <v>1.41</v>
      </c>
      <c r="V114" s="108">
        <v>1.41</v>
      </c>
      <c r="W114" s="270"/>
    </row>
    <row r="115" spans="4:23">
      <c r="D115" s="318" t="s">
        <v>6968</v>
      </c>
      <c r="E115" s="278" t="s">
        <v>7512</v>
      </c>
      <c r="F115" s="279" t="s">
        <v>4676</v>
      </c>
      <c r="G115" s="278"/>
      <c r="H115" s="278"/>
      <c r="I115" s="278"/>
      <c r="J115" s="278"/>
      <c r="K115" s="278"/>
      <c r="L115" s="279" t="s">
        <v>3992</v>
      </c>
      <c r="M115" s="279" t="s">
        <v>4326</v>
      </c>
      <c r="N115" s="261">
        <v>23.5</v>
      </c>
      <c r="R115" s="261">
        <v>0</v>
      </c>
      <c r="S115" s="261">
        <v>0</v>
      </c>
      <c r="T115" s="261">
        <v>0</v>
      </c>
      <c r="U115" s="261">
        <v>23.5</v>
      </c>
      <c r="V115" s="108">
        <v>23.499999999999996</v>
      </c>
      <c r="W115" s="270"/>
    </row>
    <row r="116" spans="4:23">
      <c r="D116" s="318" t="s">
        <v>6970</v>
      </c>
      <c r="E116" s="278" t="s">
        <v>6971</v>
      </c>
      <c r="F116" s="279" t="s">
        <v>4676</v>
      </c>
      <c r="G116" s="278"/>
      <c r="H116" s="278"/>
      <c r="I116" s="278"/>
      <c r="J116" s="278"/>
      <c r="K116" s="278"/>
      <c r="L116" s="279" t="s">
        <v>3992</v>
      </c>
      <c r="M116" s="279" t="s">
        <v>4326</v>
      </c>
      <c r="N116" s="261">
        <v>5.5</v>
      </c>
      <c r="R116" s="261">
        <v>0</v>
      </c>
      <c r="S116" s="261">
        <v>0</v>
      </c>
      <c r="T116" s="261">
        <v>0</v>
      </c>
      <c r="U116" s="261">
        <v>5.49</v>
      </c>
      <c r="V116" s="108">
        <v>5.4899999999999993</v>
      </c>
      <c r="W116" s="270"/>
    </row>
    <row r="117" spans="4:23">
      <c r="D117" s="318" t="s">
        <v>6972</v>
      </c>
      <c r="E117" s="278" t="s">
        <v>6973</v>
      </c>
      <c r="F117" s="279" t="s">
        <v>4676</v>
      </c>
      <c r="G117" s="278"/>
      <c r="H117" s="278"/>
      <c r="I117" s="278"/>
      <c r="J117" s="278"/>
      <c r="K117" s="278"/>
      <c r="L117" s="279" t="s">
        <v>3992</v>
      </c>
      <c r="M117" s="279" t="s">
        <v>4326</v>
      </c>
      <c r="N117" s="261">
        <v>11.3</v>
      </c>
      <c r="R117" s="261">
        <v>0</v>
      </c>
      <c r="S117" s="261">
        <v>0</v>
      </c>
      <c r="T117" s="261">
        <v>0</v>
      </c>
      <c r="U117" s="261">
        <v>11.31</v>
      </c>
      <c r="V117" s="108">
        <v>11.31</v>
      </c>
      <c r="W117" s="270"/>
    </row>
    <row r="118" spans="4:23">
      <c r="D118" s="318" t="s">
        <v>6974</v>
      </c>
      <c r="E118" s="278" t="s">
        <v>6975</v>
      </c>
      <c r="F118" s="279" t="s">
        <v>4676</v>
      </c>
      <c r="G118" s="278"/>
      <c r="H118" s="278"/>
      <c r="I118" s="278"/>
      <c r="J118" s="278"/>
      <c r="K118" s="278"/>
      <c r="L118" s="279" t="s">
        <v>3992</v>
      </c>
      <c r="M118" s="279" t="s">
        <v>4326</v>
      </c>
      <c r="N118" s="261">
        <v>1.7</v>
      </c>
      <c r="R118" s="261">
        <v>0</v>
      </c>
      <c r="S118" s="261">
        <v>0</v>
      </c>
      <c r="T118" s="261">
        <v>0</v>
      </c>
      <c r="U118" s="261">
        <v>1.7</v>
      </c>
      <c r="V118" s="108">
        <v>1.7000000000000002</v>
      </c>
      <c r="W118" s="270"/>
    </row>
    <row r="119" spans="4:23">
      <c r="D119" s="318" t="s">
        <v>6976</v>
      </c>
      <c r="E119" s="278" t="s">
        <v>6977</v>
      </c>
      <c r="F119" s="279" t="s">
        <v>4676</v>
      </c>
      <c r="G119" s="278"/>
      <c r="H119" s="278"/>
      <c r="I119" s="278"/>
      <c r="J119" s="278"/>
      <c r="K119" s="278"/>
      <c r="L119" s="279" t="s">
        <v>3992</v>
      </c>
      <c r="M119" s="279" t="s">
        <v>4326</v>
      </c>
      <c r="N119" s="261">
        <v>0.4</v>
      </c>
      <c r="R119" s="261">
        <v>0</v>
      </c>
      <c r="S119" s="261">
        <v>0</v>
      </c>
      <c r="T119" s="261">
        <v>0</v>
      </c>
      <c r="U119" s="261">
        <v>0.36</v>
      </c>
      <c r="V119" s="108">
        <v>0.36</v>
      </c>
      <c r="W119" s="270"/>
    </row>
    <row r="120" spans="4:23">
      <c r="D120" s="318" t="s">
        <v>6978</v>
      </c>
      <c r="E120" s="278" t="s">
        <v>6979</v>
      </c>
      <c r="F120" s="279" t="s">
        <v>4676</v>
      </c>
      <c r="G120" s="278"/>
      <c r="H120" s="278"/>
      <c r="I120" s="278"/>
      <c r="J120" s="278"/>
      <c r="K120" s="278"/>
      <c r="L120" s="279" t="s">
        <v>3992</v>
      </c>
      <c r="M120" s="279" t="s">
        <v>4326</v>
      </c>
      <c r="N120" s="261">
        <v>2.2999999999999998</v>
      </c>
      <c r="R120" s="261">
        <v>0</v>
      </c>
      <c r="S120" s="261">
        <v>0</v>
      </c>
      <c r="T120" s="261">
        <v>0</v>
      </c>
      <c r="U120" s="261">
        <v>2.3199999999999998</v>
      </c>
      <c r="V120" s="108">
        <v>2.3199999999999998</v>
      </c>
      <c r="W120" s="270"/>
    </row>
    <row r="121" spans="4:23">
      <c r="D121" s="318" t="s">
        <v>6980</v>
      </c>
      <c r="E121" s="278" t="s">
        <v>6981</v>
      </c>
      <c r="F121" s="279" t="s">
        <v>4676</v>
      </c>
      <c r="G121" s="278"/>
      <c r="H121" s="278"/>
      <c r="I121" s="278"/>
      <c r="J121" s="278"/>
      <c r="K121" s="278"/>
      <c r="L121" s="279" t="s">
        <v>3992</v>
      </c>
      <c r="M121" s="279" t="s">
        <v>4326</v>
      </c>
      <c r="N121" s="261">
        <v>1</v>
      </c>
      <c r="R121" s="261">
        <v>0</v>
      </c>
      <c r="S121" s="261">
        <v>0</v>
      </c>
      <c r="T121" s="261">
        <v>0</v>
      </c>
      <c r="U121" s="261">
        <v>1.01</v>
      </c>
      <c r="V121" s="108">
        <v>1.01</v>
      </c>
      <c r="W121" s="270"/>
    </row>
    <row r="122" spans="4:23">
      <c r="D122" s="318" t="s">
        <v>6982</v>
      </c>
      <c r="E122" s="278" t="s">
        <v>6983</v>
      </c>
      <c r="F122" s="279" t="s">
        <v>4676</v>
      </c>
      <c r="G122" s="278"/>
      <c r="H122" s="278"/>
      <c r="I122" s="278"/>
      <c r="J122" s="278"/>
      <c r="K122" s="278"/>
      <c r="L122" s="279" t="s">
        <v>3992</v>
      </c>
      <c r="M122" s="279" t="s">
        <v>4326</v>
      </c>
      <c r="N122" s="261">
        <v>0.3</v>
      </c>
      <c r="R122" s="261">
        <v>0</v>
      </c>
      <c r="S122" s="261">
        <v>0</v>
      </c>
      <c r="T122" s="261">
        <v>0</v>
      </c>
      <c r="U122" s="261">
        <v>0.31</v>
      </c>
      <c r="V122" s="108">
        <v>0.31</v>
      </c>
      <c r="W122" s="270"/>
    </row>
    <row r="123" spans="4:23">
      <c r="D123" s="318" t="s">
        <v>6984</v>
      </c>
      <c r="E123" s="278" t="s">
        <v>6985</v>
      </c>
      <c r="F123" s="279" t="s">
        <v>4676</v>
      </c>
      <c r="G123" s="278"/>
      <c r="H123" s="278"/>
      <c r="I123" s="278"/>
      <c r="J123" s="278"/>
      <c r="K123" s="278"/>
      <c r="L123" s="279" t="s">
        <v>3992</v>
      </c>
      <c r="M123" s="279" t="s">
        <v>4326</v>
      </c>
      <c r="N123" s="261">
        <v>1.6</v>
      </c>
      <c r="R123" s="261">
        <v>0</v>
      </c>
      <c r="S123" s="261">
        <v>0</v>
      </c>
      <c r="T123" s="261">
        <v>0</v>
      </c>
      <c r="U123" s="261">
        <v>1.56</v>
      </c>
      <c r="V123" s="108">
        <v>1.5599999999999998</v>
      </c>
      <c r="W123" s="270"/>
    </row>
    <row r="124" spans="4:23">
      <c r="D124" s="318" t="s">
        <v>6986</v>
      </c>
      <c r="E124" s="278" t="s">
        <v>6987</v>
      </c>
      <c r="F124" s="279" t="s">
        <v>4676</v>
      </c>
      <c r="G124" s="278"/>
      <c r="H124" s="278"/>
      <c r="I124" s="278"/>
      <c r="J124" s="278"/>
      <c r="K124" s="278"/>
      <c r="L124" s="279" t="s">
        <v>3992</v>
      </c>
      <c r="M124" s="279" t="s">
        <v>4326</v>
      </c>
      <c r="N124" s="261">
        <v>0.2</v>
      </c>
      <c r="R124" s="261">
        <v>0</v>
      </c>
      <c r="S124" s="261">
        <v>0</v>
      </c>
      <c r="T124" s="261">
        <v>0</v>
      </c>
      <c r="U124" s="261">
        <v>0.21</v>
      </c>
      <c r="V124" s="108">
        <v>0.21</v>
      </c>
      <c r="W124" s="270"/>
    </row>
    <row r="125" spans="4:23">
      <c r="D125" s="318" t="s">
        <v>6988</v>
      </c>
      <c r="E125" s="278" t="s">
        <v>6989</v>
      </c>
      <c r="F125" s="279" t="s">
        <v>4676</v>
      </c>
      <c r="G125" s="278"/>
      <c r="H125" s="278"/>
      <c r="I125" s="278"/>
      <c r="J125" s="278"/>
      <c r="K125" s="278"/>
      <c r="L125" s="279" t="s">
        <v>3992</v>
      </c>
      <c r="M125" s="279" t="s">
        <v>4326</v>
      </c>
      <c r="N125" s="261">
        <v>0</v>
      </c>
      <c r="R125" s="261">
        <v>0</v>
      </c>
      <c r="S125" s="261">
        <v>0</v>
      </c>
      <c r="T125" s="261">
        <v>0</v>
      </c>
      <c r="U125" s="261">
        <v>0</v>
      </c>
      <c r="V125" s="108">
        <v>0</v>
      </c>
      <c r="W125" s="270"/>
    </row>
    <row r="126" spans="4:23">
      <c r="D126" s="318" t="s">
        <v>6990</v>
      </c>
      <c r="E126" s="278" t="s">
        <v>6991</v>
      </c>
      <c r="F126" s="279" t="s">
        <v>4676</v>
      </c>
      <c r="G126" s="278"/>
      <c r="H126" s="278"/>
      <c r="I126" s="278"/>
      <c r="J126" s="278"/>
      <c r="K126" s="278"/>
      <c r="L126" s="279" t="s">
        <v>3992</v>
      </c>
      <c r="M126" s="279" t="s">
        <v>4326</v>
      </c>
      <c r="N126" s="261">
        <v>0</v>
      </c>
      <c r="R126" s="261">
        <v>0</v>
      </c>
      <c r="S126" s="261">
        <v>0</v>
      </c>
      <c r="T126" s="261">
        <v>0</v>
      </c>
      <c r="U126" s="261">
        <v>0</v>
      </c>
      <c r="V126" s="108">
        <v>0</v>
      </c>
      <c r="W126" s="270"/>
    </row>
    <row r="127" spans="4:23">
      <c r="D127" s="318" t="s">
        <v>6992</v>
      </c>
      <c r="E127" s="278" t="s">
        <v>6993</v>
      </c>
      <c r="F127" s="279" t="s">
        <v>4676</v>
      </c>
      <c r="G127" s="278"/>
      <c r="H127" s="278"/>
      <c r="I127" s="278"/>
      <c r="J127" s="278"/>
      <c r="K127" s="278"/>
      <c r="L127" s="279" t="s">
        <v>3992</v>
      </c>
      <c r="M127" s="279" t="s">
        <v>4326</v>
      </c>
      <c r="N127" s="261">
        <v>0.1</v>
      </c>
      <c r="R127" s="261">
        <v>0</v>
      </c>
      <c r="S127" s="261">
        <v>0</v>
      </c>
      <c r="T127" s="261">
        <v>0</v>
      </c>
      <c r="U127" s="261">
        <v>0.14000000000000001</v>
      </c>
      <c r="V127" s="108">
        <v>0.13999999999999999</v>
      </c>
      <c r="W127" s="270"/>
    </row>
    <row r="128" spans="4:23">
      <c r="D128" s="318" t="s">
        <v>6994</v>
      </c>
      <c r="E128" s="278" t="s">
        <v>6995</v>
      </c>
      <c r="F128" s="279" t="s">
        <v>4676</v>
      </c>
      <c r="G128" s="278"/>
      <c r="H128" s="278"/>
      <c r="I128" s="278"/>
      <c r="J128" s="278"/>
      <c r="K128" s="278"/>
      <c r="L128" s="279" t="s">
        <v>3992</v>
      </c>
      <c r="M128" s="279" t="s">
        <v>4326</v>
      </c>
      <c r="N128" s="261">
        <v>0</v>
      </c>
      <c r="R128" s="261">
        <v>0</v>
      </c>
      <c r="S128" s="261">
        <v>0</v>
      </c>
      <c r="T128" s="261">
        <v>0</v>
      </c>
      <c r="U128" s="261">
        <v>0.03</v>
      </c>
      <c r="V128" s="108">
        <v>2.9999999999999995E-2</v>
      </c>
      <c r="W128" s="270"/>
    </row>
    <row r="129" spans="4:23">
      <c r="D129" s="318" t="s">
        <v>6996</v>
      </c>
      <c r="E129" s="278" t="s">
        <v>6997</v>
      </c>
      <c r="F129" s="279" t="s">
        <v>4676</v>
      </c>
      <c r="G129" s="278"/>
      <c r="H129" s="278"/>
      <c r="I129" s="278"/>
      <c r="J129" s="278"/>
      <c r="K129" s="278"/>
      <c r="L129" s="279" t="s">
        <v>3992</v>
      </c>
      <c r="M129" s="279" t="s">
        <v>4326</v>
      </c>
      <c r="N129" s="261">
        <v>33.6</v>
      </c>
      <c r="R129" s="261">
        <v>0</v>
      </c>
      <c r="S129" s="261">
        <v>0</v>
      </c>
      <c r="T129" s="261">
        <v>0</v>
      </c>
      <c r="U129" s="261">
        <v>33.807819365999997</v>
      </c>
      <c r="V129" s="108">
        <v>33.6216011047363</v>
      </c>
      <c r="W129" s="270"/>
    </row>
    <row r="130" spans="4:23">
      <c r="D130" s="318" t="s">
        <v>6998</v>
      </c>
      <c r="E130" s="278" t="s">
        <v>6999</v>
      </c>
      <c r="F130" s="279" t="s">
        <v>4676</v>
      </c>
      <c r="G130" s="278"/>
      <c r="H130" s="278"/>
      <c r="I130" s="278"/>
      <c r="J130" s="278"/>
      <c r="K130" s="278"/>
      <c r="L130" s="279" t="s">
        <v>3992</v>
      </c>
      <c r="M130" s="279" t="s">
        <v>4326</v>
      </c>
      <c r="N130" s="261">
        <v>39.6</v>
      </c>
      <c r="R130" s="261">
        <v>0</v>
      </c>
      <c r="S130" s="261">
        <v>0</v>
      </c>
      <c r="T130" s="261">
        <v>0</v>
      </c>
      <c r="U130" s="261">
        <v>49.710628509999999</v>
      </c>
      <c r="V130" s="108">
        <v>38.417960793171694</v>
      </c>
      <c r="W130" s="270"/>
    </row>
    <row r="131" spans="4:23">
      <c r="D131" s="318" t="s">
        <v>7000</v>
      </c>
      <c r="E131" s="278" t="s">
        <v>7001</v>
      </c>
      <c r="F131" s="279" t="s">
        <v>4676</v>
      </c>
      <c r="G131" s="278"/>
      <c r="H131" s="278"/>
      <c r="I131" s="278"/>
      <c r="J131" s="278"/>
      <c r="K131" s="278"/>
      <c r="L131" s="279" t="s">
        <v>3992</v>
      </c>
      <c r="M131" s="279" t="s">
        <v>4326</v>
      </c>
      <c r="N131" s="261">
        <v>2.4</v>
      </c>
      <c r="R131" s="261">
        <v>0</v>
      </c>
      <c r="S131" s="261">
        <v>0</v>
      </c>
      <c r="T131" s="261">
        <v>0</v>
      </c>
      <c r="U131" s="261">
        <v>2.1089529991</v>
      </c>
      <c r="V131" s="108">
        <v>2.4422927892566797</v>
      </c>
      <c r="W131" s="270"/>
    </row>
    <row r="132" spans="4:23">
      <c r="D132" s="318" t="s">
        <v>7002</v>
      </c>
      <c r="E132" s="278" t="s">
        <v>7003</v>
      </c>
      <c r="F132" s="279" t="s">
        <v>4676</v>
      </c>
      <c r="G132" s="278"/>
      <c r="H132" s="278"/>
      <c r="I132" s="278"/>
      <c r="J132" s="278"/>
      <c r="K132" s="278"/>
      <c r="L132" s="279" t="s">
        <v>3992</v>
      </c>
      <c r="M132" s="279" t="s">
        <v>4326</v>
      </c>
      <c r="N132" s="261">
        <v>0.2</v>
      </c>
      <c r="R132" s="261">
        <v>0</v>
      </c>
      <c r="S132" s="261">
        <v>0</v>
      </c>
      <c r="T132" s="261">
        <v>0</v>
      </c>
      <c r="U132" s="261">
        <v>0.18340899050000001</v>
      </c>
      <c r="V132" s="108">
        <v>0.18539958394925901</v>
      </c>
      <c r="W132" s="270"/>
    </row>
    <row r="133" spans="4:23">
      <c r="D133" s="318" t="s">
        <v>7004</v>
      </c>
      <c r="E133" s="278" t="s">
        <v>7005</v>
      </c>
      <c r="F133" s="279" t="s">
        <v>4676</v>
      </c>
      <c r="G133" s="278"/>
      <c r="H133" s="278"/>
      <c r="I133" s="278"/>
      <c r="J133" s="278"/>
      <c r="K133" s="278"/>
      <c r="L133" s="279" t="s">
        <v>3992</v>
      </c>
      <c r="M133" s="279" t="s">
        <v>4326</v>
      </c>
      <c r="N133" s="261">
        <v>21.1</v>
      </c>
      <c r="R133" s="261">
        <v>0</v>
      </c>
      <c r="S133" s="261">
        <v>0</v>
      </c>
      <c r="T133" s="261">
        <v>0</v>
      </c>
      <c r="U133" s="261">
        <v>7.7693381309999996</v>
      </c>
      <c r="V133" s="108">
        <v>21.146912436794299</v>
      </c>
      <c r="W133" s="270"/>
    </row>
    <row r="134" spans="4:23">
      <c r="D134" s="318" t="s">
        <v>7006</v>
      </c>
      <c r="E134" s="278" t="s">
        <v>7007</v>
      </c>
      <c r="F134" s="279" t="s">
        <v>4676</v>
      </c>
      <c r="G134" s="278"/>
      <c r="H134" s="278"/>
      <c r="I134" s="278"/>
      <c r="J134" s="278"/>
      <c r="K134" s="278"/>
      <c r="L134" s="279" t="s">
        <v>3992</v>
      </c>
      <c r="M134" s="279" t="s">
        <v>4326</v>
      </c>
      <c r="N134" s="261">
        <v>0.4</v>
      </c>
      <c r="R134" s="261">
        <v>0</v>
      </c>
      <c r="S134" s="261">
        <v>0</v>
      </c>
      <c r="T134" s="261">
        <v>0</v>
      </c>
      <c r="U134" s="261">
        <v>1.9990073516999999E-2</v>
      </c>
      <c r="V134" s="108">
        <v>0.44992858203576303</v>
      </c>
      <c r="W134" s="270"/>
    </row>
    <row r="135" spans="4:23">
      <c r="D135" s="318" t="s">
        <v>7008</v>
      </c>
      <c r="E135" s="278" t="s">
        <v>7009</v>
      </c>
      <c r="F135" s="279" t="s">
        <v>4676</v>
      </c>
      <c r="G135" s="278"/>
      <c r="H135" s="278"/>
      <c r="I135" s="278"/>
      <c r="J135" s="278"/>
      <c r="K135" s="278"/>
      <c r="L135" s="279" t="s">
        <v>3992</v>
      </c>
      <c r="M135" s="279" t="s">
        <v>4326</v>
      </c>
      <c r="N135" s="261">
        <v>3.6</v>
      </c>
      <c r="R135" s="261">
        <v>0</v>
      </c>
      <c r="S135" s="261">
        <v>0</v>
      </c>
      <c r="T135" s="261">
        <v>0</v>
      </c>
      <c r="U135" s="261">
        <v>1.4571084975999999</v>
      </c>
      <c r="V135" s="108">
        <v>3.5774255245206601</v>
      </c>
      <c r="W135" s="270"/>
    </row>
    <row r="136" spans="4:23">
      <c r="D136" s="318" t="s">
        <v>7010</v>
      </c>
      <c r="E136" s="278" t="s">
        <v>7011</v>
      </c>
      <c r="F136" s="279" t="s">
        <v>4676</v>
      </c>
      <c r="G136" s="278"/>
      <c r="H136" s="278"/>
      <c r="I136" s="278"/>
      <c r="J136" s="278"/>
      <c r="K136" s="278"/>
      <c r="L136" s="279" t="s">
        <v>3992</v>
      </c>
      <c r="M136" s="279" t="s">
        <v>4326</v>
      </c>
      <c r="N136" s="261">
        <v>0.2</v>
      </c>
      <c r="R136" s="261">
        <v>0</v>
      </c>
      <c r="S136" s="261">
        <v>0</v>
      </c>
      <c r="T136" s="261">
        <v>0</v>
      </c>
      <c r="U136" s="261">
        <v>6.0608368367000003E-2</v>
      </c>
      <c r="V136" s="108">
        <v>0.158479185535366</v>
      </c>
      <c r="W136" s="270"/>
    </row>
    <row r="137" spans="4:23">
      <c r="D137" s="318" t="s">
        <v>7012</v>
      </c>
      <c r="E137" s="278" t="s">
        <v>7013</v>
      </c>
      <c r="F137" s="279" t="s">
        <v>4676</v>
      </c>
      <c r="G137" s="278"/>
      <c r="H137" s="278"/>
      <c r="I137" s="278"/>
      <c r="J137" s="278"/>
      <c r="K137" s="278"/>
      <c r="L137" s="279" t="s">
        <v>371</v>
      </c>
      <c r="M137" s="279" t="s">
        <v>4326</v>
      </c>
      <c r="N137" s="261">
        <v>995.9</v>
      </c>
      <c r="R137" s="261">
        <v>0</v>
      </c>
      <c r="S137" s="261">
        <v>0</v>
      </c>
      <c r="T137" s="261">
        <v>0</v>
      </c>
      <c r="U137" s="261">
        <v>986.57726542</v>
      </c>
      <c r="V137" s="108">
        <v>995.89286814089098</v>
      </c>
      <c r="W137" s="270"/>
    </row>
    <row r="138" spans="4:23">
      <c r="D138" s="318" t="s">
        <v>7014</v>
      </c>
      <c r="E138" s="278" t="s">
        <v>7015</v>
      </c>
      <c r="F138" s="279" t="s">
        <v>4676</v>
      </c>
      <c r="G138" s="278"/>
      <c r="H138" s="278"/>
      <c r="I138" s="278"/>
      <c r="J138" s="278"/>
      <c r="K138" s="278"/>
      <c r="L138" s="279" t="s">
        <v>4879</v>
      </c>
      <c r="M138" s="279" t="s">
        <v>4326</v>
      </c>
      <c r="N138" s="261">
        <v>217.3</v>
      </c>
      <c r="R138" s="261">
        <v>0</v>
      </c>
      <c r="S138" s="261">
        <v>0</v>
      </c>
      <c r="T138" s="261">
        <v>0</v>
      </c>
      <c r="U138" s="261">
        <v>215.07338691000001</v>
      </c>
      <c r="V138" s="108">
        <v>217.34636055345902</v>
      </c>
      <c r="W138" s="270"/>
    </row>
    <row r="139" spans="4:23">
      <c r="D139" s="318" t="s">
        <v>7016</v>
      </c>
      <c r="E139" s="278" t="s">
        <v>7017</v>
      </c>
      <c r="F139" s="279" t="s">
        <v>4676</v>
      </c>
      <c r="G139" s="278"/>
      <c r="H139" s="278"/>
      <c r="I139" s="278"/>
      <c r="J139" s="278"/>
      <c r="K139" s="278"/>
      <c r="L139" s="279" t="s">
        <v>4880</v>
      </c>
      <c r="M139" s="279" t="s">
        <v>4326</v>
      </c>
      <c r="N139" s="261">
        <v>670.7</v>
      </c>
      <c r="R139" s="261">
        <v>0</v>
      </c>
      <c r="S139" s="261">
        <v>0</v>
      </c>
      <c r="T139" s="261">
        <v>0</v>
      </c>
      <c r="U139" s="261">
        <v>564.99707633000003</v>
      </c>
      <c r="V139" s="108">
        <v>670.73939938580497</v>
      </c>
      <c r="W139" s="270"/>
    </row>
    <row r="140" spans="4:23">
      <c r="D140" s="318" t="s">
        <v>7018</v>
      </c>
      <c r="E140" s="278" t="s">
        <v>7019</v>
      </c>
      <c r="F140" s="279" t="s">
        <v>4676</v>
      </c>
      <c r="G140" s="278"/>
      <c r="H140" s="278"/>
      <c r="I140" s="278"/>
      <c r="J140" s="278"/>
      <c r="K140" s="278"/>
      <c r="L140" s="279" t="s">
        <v>5362</v>
      </c>
      <c r="M140" s="279" t="s">
        <v>4326</v>
      </c>
      <c r="N140" s="261">
        <v>1E-4</v>
      </c>
      <c r="R140" s="261">
        <v>0</v>
      </c>
      <c r="S140" s="261">
        <v>0</v>
      </c>
      <c r="T140" s="261">
        <v>0</v>
      </c>
      <c r="U140" s="261">
        <v>19.069254521000001</v>
      </c>
      <c r="V140" s="108">
        <v>1.0000000000000009E-4</v>
      </c>
      <c r="W140" s="270"/>
    </row>
    <row r="141" spans="4:23">
      <c r="D141" s="318" t="s">
        <v>7020</v>
      </c>
      <c r="E141" s="278" t="s">
        <v>7021</v>
      </c>
      <c r="F141" s="279" t="s">
        <v>4676</v>
      </c>
      <c r="G141" s="278"/>
      <c r="H141" s="278"/>
      <c r="I141" s="278"/>
      <c r="J141" s="278"/>
      <c r="K141" s="278"/>
      <c r="L141" s="279" t="s">
        <v>3992</v>
      </c>
      <c r="M141" s="279" t="s">
        <v>4326</v>
      </c>
      <c r="N141" s="261">
        <v>0.25245292984432022</v>
      </c>
      <c r="R141" s="261">
        <v>0</v>
      </c>
      <c r="S141" s="261">
        <v>0</v>
      </c>
      <c r="T141" s="261">
        <v>0</v>
      </c>
      <c r="U141" s="261">
        <v>0.51590670399000005</v>
      </c>
      <c r="V141" s="108">
        <v>0.25245292984432</v>
      </c>
      <c r="W141" s="270"/>
    </row>
    <row r="142" spans="4:23">
      <c r="D142" s="318" t="s">
        <v>7022</v>
      </c>
      <c r="E142" s="278" t="s">
        <v>7023</v>
      </c>
      <c r="F142" s="279" t="s">
        <v>4676</v>
      </c>
      <c r="G142" s="278"/>
      <c r="H142" s="278"/>
      <c r="I142" s="278"/>
      <c r="J142" s="278"/>
      <c r="K142" s="278"/>
      <c r="L142" s="279" t="s">
        <v>5362</v>
      </c>
      <c r="M142" s="279" t="s">
        <v>4326</v>
      </c>
      <c r="N142" s="261">
        <v>1.4</v>
      </c>
      <c r="R142" s="261">
        <v>0</v>
      </c>
      <c r="S142" s="261">
        <v>0</v>
      </c>
      <c r="T142" s="261">
        <v>0</v>
      </c>
      <c r="U142" s="261">
        <v>1.053796068</v>
      </c>
      <c r="V142" s="108">
        <v>1.3715351963056908</v>
      </c>
      <c r="W142" s="270"/>
    </row>
    <row r="143" spans="4:23">
      <c r="D143" s="318" t="s">
        <v>7024</v>
      </c>
      <c r="E143" s="278" t="s">
        <v>7025</v>
      </c>
      <c r="F143" s="279" t="s">
        <v>4676</v>
      </c>
      <c r="G143" s="278"/>
      <c r="H143" s="278"/>
      <c r="I143" s="278"/>
      <c r="J143" s="278"/>
      <c r="K143" s="278"/>
      <c r="L143" s="279" t="s">
        <v>5362</v>
      </c>
      <c r="M143" s="279" t="s">
        <v>4326</v>
      </c>
      <c r="N143" s="261">
        <v>106.6</v>
      </c>
      <c r="R143" s="261">
        <v>0</v>
      </c>
      <c r="S143" s="261">
        <v>0</v>
      </c>
      <c r="T143" s="261">
        <v>0</v>
      </c>
      <c r="U143" s="261">
        <v>0</v>
      </c>
      <c r="V143" s="108">
        <v>106.59753250519464</v>
      </c>
      <c r="W143" s="270"/>
    </row>
    <row r="144" spans="4:23">
      <c r="D144" s="318" t="s">
        <v>7026</v>
      </c>
      <c r="E144" s="278" t="s">
        <v>7027</v>
      </c>
      <c r="F144" s="279" t="s">
        <v>4676</v>
      </c>
      <c r="G144" s="278"/>
      <c r="H144" s="278"/>
      <c r="I144" s="278"/>
      <c r="J144" s="278"/>
      <c r="K144" s="278"/>
      <c r="L144" s="279" t="s">
        <v>3992</v>
      </c>
      <c r="M144" s="279" t="s">
        <v>4326</v>
      </c>
      <c r="N144" s="261">
        <v>5.0999999999999996</v>
      </c>
      <c r="R144" s="261">
        <v>0</v>
      </c>
      <c r="S144" s="261">
        <v>0</v>
      </c>
      <c r="T144" s="261">
        <v>0</v>
      </c>
      <c r="U144" s="261">
        <v>5.0907999999999998</v>
      </c>
      <c r="V144" s="108">
        <v>5.0907999999999998</v>
      </c>
      <c r="W144" s="270"/>
    </row>
    <row r="145" spans="4:23">
      <c r="D145" s="318" t="s">
        <v>7028</v>
      </c>
      <c r="E145" s="278" t="s">
        <v>7029</v>
      </c>
      <c r="F145" s="279" t="s">
        <v>4676</v>
      </c>
      <c r="G145" s="278"/>
      <c r="H145" s="278"/>
      <c r="I145" s="278"/>
      <c r="J145" s="278"/>
      <c r="K145" s="278"/>
      <c r="L145" s="279" t="s">
        <v>3992</v>
      </c>
      <c r="M145" s="279" t="s">
        <v>4326</v>
      </c>
      <c r="N145" s="261">
        <v>30</v>
      </c>
      <c r="R145" s="261">
        <v>0</v>
      </c>
      <c r="S145" s="261">
        <v>0</v>
      </c>
      <c r="T145" s="261">
        <v>0</v>
      </c>
      <c r="U145" s="261">
        <v>30.037700000000001</v>
      </c>
      <c r="V145" s="108">
        <v>30.037700000000001</v>
      </c>
      <c r="W145" s="270"/>
    </row>
    <row r="146" spans="4:23">
      <c r="D146" s="318" t="s">
        <v>7030</v>
      </c>
      <c r="E146" s="278" t="s">
        <v>7031</v>
      </c>
      <c r="F146" s="279" t="s">
        <v>4676</v>
      </c>
      <c r="G146" s="278"/>
      <c r="H146" s="278"/>
      <c r="I146" s="278"/>
      <c r="J146" s="278"/>
      <c r="K146" s="278"/>
      <c r="L146" s="279" t="s">
        <v>3992</v>
      </c>
      <c r="M146" s="279" t="s">
        <v>4326</v>
      </c>
      <c r="N146" s="261">
        <v>32.700000000000003</v>
      </c>
      <c r="R146" s="261">
        <v>0</v>
      </c>
      <c r="S146" s="261">
        <v>0</v>
      </c>
      <c r="T146" s="261">
        <v>0</v>
      </c>
      <c r="U146" s="261">
        <v>32.651499999999999</v>
      </c>
      <c r="V146" s="108">
        <v>32.651499999999999</v>
      </c>
      <c r="W146" s="270"/>
    </row>
    <row r="147" spans="4:23">
      <c r="D147" s="318" t="s">
        <v>7032</v>
      </c>
      <c r="E147" s="278" t="s">
        <v>7033</v>
      </c>
      <c r="F147" s="279" t="s">
        <v>4676</v>
      </c>
      <c r="G147" s="278"/>
      <c r="H147" s="278"/>
      <c r="I147" s="278"/>
      <c r="J147" s="278"/>
      <c r="K147" s="278"/>
      <c r="L147" s="279" t="s">
        <v>3992</v>
      </c>
      <c r="M147" s="279" t="s">
        <v>4326</v>
      </c>
      <c r="N147" s="261">
        <v>1.6</v>
      </c>
      <c r="R147" s="261">
        <v>0</v>
      </c>
      <c r="S147" s="261">
        <v>0</v>
      </c>
      <c r="T147" s="261">
        <v>0</v>
      </c>
      <c r="U147" s="261">
        <v>1.6362000000000001</v>
      </c>
      <c r="V147" s="108">
        <v>1.6362000000000001</v>
      </c>
      <c r="W147" s="270"/>
    </row>
    <row r="148" spans="4:23">
      <c r="D148" s="318" t="s">
        <v>7034</v>
      </c>
      <c r="E148" s="278" t="s">
        <v>7035</v>
      </c>
      <c r="F148" s="279" t="s">
        <v>4676</v>
      </c>
      <c r="G148" s="278"/>
      <c r="H148" s="278"/>
      <c r="I148" s="278"/>
      <c r="J148" s="278"/>
      <c r="K148" s="278"/>
      <c r="L148" s="279" t="s">
        <v>3992</v>
      </c>
      <c r="M148" s="279" t="s">
        <v>4326</v>
      </c>
      <c r="N148" s="261">
        <v>4.5</v>
      </c>
      <c r="R148" s="261">
        <v>0</v>
      </c>
      <c r="S148" s="261">
        <v>0</v>
      </c>
      <c r="T148" s="261">
        <v>0</v>
      </c>
      <c r="U148" s="261">
        <v>4.4622000000000002</v>
      </c>
      <c r="V148" s="108">
        <v>4.4622000000000002</v>
      </c>
      <c r="W148" s="270"/>
    </row>
    <row r="149" spans="4:23">
      <c r="D149" s="318" t="s">
        <v>7036</v>
      </c>
      <c r="E149" s="278" t="s">
        <v>7037</v>
      </c>
      <c r="F149" s="279" t="s">
        <v>4676</v>
      </c>
      <c r="G149" s="278"/>
      <c r="H149" s="278"/>
      <c r="I149" s="278"/>
      <c r="J149" s="278"/>
      <c r="K149" s="278"/>
      <c r="L149" s="279" t="s">
        <v>3992</v>
      </c>
      <c r="M149" s="279" t="s">
        <v>4326</v>
      </c>
      <c r="N149" s="261">
        <v>2.4</v>
      </c>
      <c r="R149" s="261">
        <v>0</v>
      </c>
      <c r="S149" s="261">
        <v>0</v>
      </c>
      <c r="T149" s="261">
        <v>0</v>
      </c>
      <c r="U149" s="261">
        <v>2.4318</v>
      </c>
      <c r="V149" s="108">
        <v>2.4318</v>
      </c>
      <c r="W149" s="270"/>
    </row>
    <row r="150" spans="4:23">
      <c r="D150" s="318" t="s">
        <v>7038</v>
      </c>
      <c r="E150" s="278" t="s">
        <v>7039</v>
      </c>
      <c r="F150" s="279" t="s">
        <v>4676</v>
      </c>
      <c r="G150" s="278"/>
      <c r="H150" s="278"/>
      <c r="I150" s="278"/>
      <c r="J150" s="278"/>
      <c r="K150" s="278"/>
      <c r="L150" s="279" t="s">
        <v>3992</v>
      </c>
      <c r="M150" s="279" t="s">
        <v>4326</v>
      </c>
      <c r="N150" s="261">
        <v>18.600000000000001</v>
      </c>
      <c r="R150" s="261">
        <v>0</v>
      </c>
      <c r="S150" s="261">
        <v>0</v>
      </c>
      <c r="T150" s="261">
        <v>0</v>
      </c>
      <c r="U150" s="261">
        <v>18.587199999999999</v>
      </c>
      <c r="V150" s="108">
        <v>19.742499999999989</v>
      </c>
      <c r="W150" s="270"/>
    </row>
    <row r="151" spans="4:23">
      <c r="D151" s="318" t="s">
        <v>7040</v>
      </c>
      <c r="E151" s="278" t="s">
        <v>7041</v>
      </c>
      <c r="F151" s="279" t="s">
        <v>4676</v>
      </c>
      <c r="G151" s="278"/>
      <c r="H151" s="278"/>
      <c r="I151" s="278"/>
      <c r="J151" s="278"/>
      <c r="K151" s="278"/>
      <c r="L151" s="279" t="s">
        <v>3992</v>
      </c>
      <c r="M151" s="279" t="s">
        <v>4326</v>
      </c>
      <c r="N151" s="261">
        <v>2.5</v>
      </c>
      <c r="R151" s="261">
        <v>0</v>
      </c>
      <c r="S151" s="261">
        <v>0</v>
      </c>
      <c r="T151" s="261">
        <v>0</v>
      </c>
      <c r="U151" s="261">
        <v>2.5365000000000002</v>
      </c>
      <c r="V151" s="108">
        <v>2.5364999999999998</v>
      </c>
      <c r="W151" s="270"/>
    </row>
    <row r="152" spans="4:23">
      <c r="D152" s="318" t="s">
        <v>7042</v>
      </c>
      <c r="E152" s="278" t="s">
        <v>7043</v>
      </c>
      <c r="F152" s="279" t="s">
        <v>4676</v>
      </c>
      <c r="G152" s="278"/>
      <c r="H152" s="278"/>
      <c r="I152" s="278"/>
      <c r="J152" s="278"/>
      <c r="K152" s="278"/>
      <c r="L152" s="279" t="s">
        <v>3992</v>
      </c>
      <c r="M152" s="279" t="s">
        <v>4326</v>
      </c>
      <c r="N152" s="261">
        <v>0.6</v>
      </c>
      <c r="R152" s="261">
        <v>0</v>
      </c>
      <c r="S152" s="261">
        <v>0</v>
      </c>
      <c r="T152" s="261">
        <v>0</v>
      </c>
      <c r="U152" s="261">
        <v>0.57030000000000003</v>
      </c>
      <c r="V152" s="108">
        <v>0.57029999999999992</v>
      </c>
      <c r="W152" s="270"/>
    </row>
    <row r="153" spans="4:23">
      <c r="D153" s="318" t="s">
        <v>7044</v>
      </c>
      <c r="E153" s="278" t="s">
        <v>7045</v>
      </c>
      <c r="F153" s="279" t="s">
        <v>4676</v>
      </c>
      <c r="G153" s="278"/>
      <c r="H153" s="278"/>
      <c r="I153" s="278"/>
      <c r="J153" s="278"/>
      <c r="K153" s="278"/>
      <c r="L153" s="279" t="s">
        <v>3992</v>
      </c>
      <c r="M153" s="279" t="s">
        <v>4326</v>
      </c>
      <c r="N153" s="261">
        <v>0.7</v>
      </c>
      <c r="R153" s="261">
        <v>0</v>
      </c>
      <c r="S153" s="261">
        <v>0</v>
      </c>
      <c r="T153" s="261">
        <v>0</v>
      </c>
      <c r="U153" s="261">
        <v>0.72050000000000003</v>
      </c>
      <c r="V153" s="108">
        <v>0.72049999999999992</v>
      </c>
      <c r="W153" s="270"/>
    </row>
    <row r="154" spans="4:23">
      <c r="D154" s="318" t="s">
        <v>7046</v>
      </c>
      <c r="E154" s="278" t="s">
        <v>7047</v>
      </c>
      <c r="F154" s="279" t="s">
        <v>4676</v>
      </c>
      <c r="G154" s="278"/>
      <c r="H154" s="278"/>
      <c r="I154" s="278"/>
      <c r="J154" s="278"/>
      <c r="K154" s="278"/>
      <c r="L154" s="279" t="s">
        <v>371</v>
      </c>
      <c r="M154" s="279" t="s">
        <v>4326</v>
      </c>
      <c r="N154" s="261">
        <v>52.8</v>
      </c>
      <c r="R154" s="261">
        <v>0</v>
      </c>
      <c r="S154" s="261">
        <v>0</v>
      </c>
      <c r="T154" s="261">
        <v>0</v>
      </c>
      <c r="U154" s="261">
        <v>0.71072679228000002</v>
      </c>
      <c r="V154" s="108">
        <v>52.817594467931499</v>
      </c>
      <c r="W154" s="270"/>
    </row>
    <row r="155" spans="4:23">
      <c r="D155" s="318" t="s">
        <v>7048</v>
      </c>
      <c r="E155" s="278" t="s">
        <v>7049</v>
      </c>
      <c r="F155" s="279" t="s">
        <v>4676</v>
      </c>
      <c r="G155" s="278"/>
      <c r="H155" s="278"/>
      <c r="I155" s="278"/>
      <c r="J155" s="278"/>
      <c r="K155" s="278"/>
      <c r="L155" s="279" t="s">
        <v>371</v>
      </c>
      <c r="M155" s="279" t="s">
        <v>4326</v>
      </c>
      <c r="N155" s="261">
        <v>38.700000000000003</v>
      </c>
      <c r="R155" s="261">
        <v>0</v>
      </c>
      <c r="S155" s="261">
        <v>0</v>
      </c>
      <c r="T155" s="261">
        <v>0</v>
      </c>
      <c r="U155" s="261">
        <v>0</v>
      </c>
      <c r="V155" s="108">
        <v>38.745904374254998</v>
      </c>
      <c r="W155" s="270"/>
    </row>
    <row r="156" spans="4:23">
      <c r="D156" s="318" t="s">
        <v>7050</v>
      </c>
      <c r="E156" s="278" t="s">
        <v>7051</v>
      </c>
      <c r="F156" s="279" t="s">
        <v>4676</v>
      </c>
      <c r="G156" s="278"/>
      <c r="H156" s="278"/>
      <c r="I156" s="278"/>
      <c r="J156" s="278"/>
      <c r="K156" s="278"/>
      <c r="L156" s="279" t="s">
        <v>371</v>
      </c>
      <c r="M156" s="279" t="s">
        <v>4326</v>
      </c>
      <c r="N156" s="261">
        <v>149.6</v>
      </c>
      <c r="R156" s="261">
        <v>0</v>
      </c>
      <c r="S156" s="261">
        <v>0</v>
      </c>
      <c r="T156" s="261">
        <v>0</v>
      </c>
      <c r="U156" s="261">
        <v>0</v>
      </c>
      <c r="V156" s="108">
        <v>149.57277769053402</v>
      </c>
      <c r="W156" s="270"/>
    </row>
    <row r="157" spans="4:23">
      <c r="D157" s="318" t="s">
        <v>7052</v>
      </c>
      <c r="E157" s="278" t="s">
        <v>7053</v>
      </c>
      <c r="F157" s="279" t="s">
        <v>4676</v>
      </c>
      <c r="G157" s="278"/>
      <c r="H157" s="278"/>
      <c r="I157" s="278"/>
      <c r="J157" s="278"/>
      <c r="K157" s="278"/>
      <c r="L157" s="279" t="s">
        <v>371</v>
      </c>
      <c r="M157" s="279" t="s">
        <v>4326</v>
      </c>
      <c r="N157" s="261">
        <v>668.3</v>
      </c>
      <c r="R157" s="261">
        <v>0</v>
      </c>
      <c r="S157" s="261">
        <v>0</v>
      </c>
      <c r="T157" s="261">
        <v>0</v>
      </c>
      <c r="U157" s="261">
        <v>23250.105468999998</v>
      </c>
      <c r="V157" s="108">
        <v>668.2770286361831</v>
      </c>
      <c r="W157" s="270"/>
    </row>
    <row r="158" spans="4:23">
      <c r="D158" s="318" t="s">
        <v>7054</v>
      </c>
      <c r="E158" s="278" t="s">
        <v>7055</v>
      </c>
      <c r="F158" s="279" t="s">
        <v>4676</v>
      </c>
      <c r="G158" s="278"/>
      <c r="H158" s="278"/>
      <c r="I158" s="278"/>
      <c r="J158" s="278"/>
      <c r="K158" s="278"/>
      <c r="L158" s="279" t="s">
        <v>4879</v>
      </c>
      <c r="M158" s="279" t="s">
        <v>4326</v>
      </c>
      <c r="N158" s="261">
        <v>230.2</v>
      </c>
      <c r="R158" s="261">
        <v>0</v>
      </c>
      <c r="S158" s="261">
        <v>0</v>
      </c>
      <c r="T158" s="261">
        <v>0</v>
      </c>
      <c r="U158" s="261">
        <v>167.30186172000001</v>
      </c>
      <c r="V158" s="108">
        <v>100</v>
      </c>
      <c r="W158" s="270"/>
    </row>
    <row r="159" spans="4:23">
      <c r="D159" s="318" t="s">
        <v>7056</v>
      </c>
      <c r="E159" s="278" t="s">
        <v>7057</v>
      </c>
      <c r="F159" s="279" t="s">
        <v>4676</v>
      </c>
      <c r="G159" s="278"/>
      <c r="H159" s="278"/>
      <c r="I159" s="278"/>
      <c r="J159" s="278"/>
      <c r="K159" s="278"/>
      <c r="L159" s="279" t="s">
        <v>3992</v>
      </c>
      <c r="M159" s="279" t="s">
        <v>4326</v>
      </c>
      <c r="N159" s="261">
        <v>99.7</v>
      </c>
      <c r="R159" s="261">
        <v>0</v>
      </c>
      <c r="S159" s="261">
        <v>0</v>
      </c>
      <c r="T159" s="261">
        <v>0</v>
      </c>
      <c r="U159" s="261">
        <v>99.999000549000002</v>
      </c>
      <c r="V159" s="108">
        <v>99.732776176664686</v>
      </c>
      <c r="W159" s="270"/>
    </row>
    <row r="160" spans="4:23">
      <c r="D160" s="318" t="s">
        <v>7058</v>
      </c>
      <c r="E160" s="278" t="s">
        <v>7059</v>
      </c>
      <c r="F160" s="279" t="s">
        <v>4676</v>
      </c>
      <c r="G160" s="278"/>
      <c r="H160" s="278"/>
      <c r="I160" s="278"/>
      <c r="J160" s="278"/>
      <c r="K160" s="278"/>
      <c r="L160" s="279" t="s">
        <v>371</v>
      </c>
      <c r="M160" s="279" t="s">
        <v>4326</v>
      </c>
      <c r="N160" s="261">
        <v>103.4</v>
      </c>
      <c r="R160" s="261">
        <v>0</v>
      </c>
      <c r="S160" s="261">
        <v>0</v>
      </c>
      <c r="T160" s="261">
        <v>0</v>
      </c>
      <c r="U160" s="261">
        <v>4.3494329286999998E-2</v>
      </c>
      <c r="V160" s="108">
        <v>103.423589579265</v>
      </c>
      <c r="W160" s="270"/>
    </row>
    <row r="161" spans="3:23">
      <c r="D161" s="318" t="s">
        <v>7060</v>
      </c>
      <c r="E161" s="278" t="s">
        <v>7061</v>
      </c>
      <c r="F161" s="279" t="s">
        <v>4676</v>
      </c>
      <c r="G161" s="278"/>
      <c r="H161" s="278"/>
      <c r="I161" s="278"/>
      <c r="J161" s="278"/>
      <c r="K161" s="278"/>
      <c r="L161" s="279" t="s">
        <v>5362</v>
      </c>
      <c r="M161" s="279" t="s">
        <v>4326</v>
      </c>
      <c r="N161" s="261">
        <v>2.1</v>
      </c>
      <c r="R161" s="261">
        <v>0</v>
      </c>
      <c r="S161" s="261">
        <v>0</v>
      </c>
      <c r="T161" s="261">
        <v>0</v>
      </c>
      <c r="U161" s="261">
        <v>2.0067007467</v>
      </c>
      <c r="V161" s="108">
        <v>2.0511102801202594</v>
      </c>
      <c r="W161" s="270"/>
    </row>
    <row r="162" spans="3:23">
      <c r="D162" s="318" t="s">
        <v>7062</v>
      </c>
      <c r="E162" s="278" t="s">
        <v>7063</v>
      </c>
      <c r="F162" s="279" t="s">
        <v>4676</v>
      </c>
      <c r="G162" s="278"/>
      <c r="H162" s="278"/>
      <c r="I162" s="278"/>
      <c r="J162" s="278"/>
      <c r="K162" s="278"/>
      <c r="L162" s="279" t="s">
        <v>4879</v>
      </c>
      <c r="M162" s="279" t="s">
        <v>4326</v>
      </c>
      <c r="N162" s="261">
        <v>160.30000000000001</v>
      </c>
      <c r="R162" s="261">
        <v>0</v>
      </c>
      <c r="S162" s="261">
        <v>0</v>
      </c>
      <c r="T162" s="261">
        <v>0</v>
      </c>
      <c r="U162" s="261">
        <v>157.06838384</v>
      </c>
      <c r="V162" s="108">
        <v>160.325841656438</v>
      </c>
      <c r="W162" s="270"/>
    </row>
    <row r="163" spans="3:23">
      <c r="D163" s="318" t="s">
        <v>7064</v>
      </c>
      <c r="E163" s="278" t="s">
        <v>7065</v>
      </c>
      <c r="F163" s="279" t="s">
        <v>4676</v>
      </c>
      <c r="G163" s="278"/>
      <c r="H163" s="278"/>
      <c r="I163" s="278"/>
      <c r="J163" s="278"/>
      <c r="K163" s="278"/>
      <c r="L163" s="279" t="s">
        <v>3992</v>
      </c>
      <c r="M163" s="279" t="s">
        <v>4326</v>
      </c>
      <c r="N163" s="261">
        <v>93.2</v>
      </c>
      <c r="R163" s="261">
        <v>0</v>
      </c>
      <c r="S163" s="261">
        <v>92.209999084000003</v>
      </c>
      <c r="T163" s="261">
        <v>0</v>
      </c>
      <c r="U163" s="261">
        <v>92.209999084000003</v>
      </c>
      <c r="V163" s="108">
        <v>93.620999999999995</v>
      </c>
      <c r="W163" s="270"/>
    </row>
    <row r="164" spans="3:23">
      <c r="D164" s="318" t="s">
        <v>7066</v>
      </c>
      <c r="E164" s="278" t="s">
        <v>7067</v>
      </c>
      <c r="F164" s="279" t="s">
        <v>4676</v>
      </c>
      <c r="G164" s="278"/>
      <c r="H164" s="278"/>
      <c r="I164" s="278"/>
      <c r="J164" s="278"/>
      <c r="K164" s="278"/>
      <c r="L164" s="279" t="s">
        <v>3992</v>
      </c>
      <c r="M164" s="279" t="s">
        <v>4326</v>
      </c>
      <c r="N164" s="261">
        <v>2.2000000000000002</v>
      </c>
      <c r="R164" s="261">
        <v>0</v>
      </c>
      <c r="S164" s="261">
        <v>2.8399999141999999</v>
      </c>
      <c r="T164" s="261">
        <v>0</v>
      </c>
      <c r="U164" s="261">
        <v>2.8399999141999999</v>
      </c>
      <c r="V164" s="108">
        <v>2.1659999999999999</v>
      </c>
      <c r="W164" s="270"/>
    </row>
    <row r="165" spans="3:23">
      <c r="D165" s="318" t="s">
        <v>7068</v>
      </c>
      <c r="E165" s="278" t="s">
        <v>7069</v>
      </c>
      <c r="F165" s="279" t="s">
        <v>4676</v>
      </c>
      <c r="G165" s="278"/>
      <c r="H165" s="278"/>
      <c r="I165" s="278"/>
      <c r="J165" s="278"/>
      <c r="K165" s="278"/>
      <c r="L165" s="279" t="s">
        <v>3992</v>
      </c>
      <c r="M165" s="279" t="s">
        <v>4326</v>
      </c>
      <c r="N165" s="261">
        <v>2.5</v>
      </c>
      <c r="R165" s="261">
        <v>0</v>
      </c>
      <c r="S165" s="261">
        <v>3.2009999751999998</v>
      </c>
      <c r="T165" s="261">
        <v>0</v>
      </c>
      <c r="U165" s="261">
        <v>3.2009999751999998</v>
      </c>
      <c r="V165" s="108">
        <v>2.4670000000000001</v>
      </c>
      <c r="W165" s="270"/>
    </row>
    <row r="166" spans="3:23">
      <c r="D166" s="318" t="s">
        <v>7070</v>
      </c>
      <c r="E166" s="278" t="s">
        <v>7071</v>
      </c>
      <c r="F166" s="279" t="s">
        <v>4676</v>
      </c>
      <c r="G166" s="278"/>
      <c r="H166" s="278"/>
      <c r="I166" s="278"/>
      <c r="J166" s="278"/>
      <c r="K166" s="278"/>
      <c r="L166" s="279" t="s">
        <v>3992</v>
      </c>
      <c r="M166" s="279" t="s">
        <v>4326</v>
      </c>
      <c r="N166" s="261">
        <v>1.3</v>
      </c>
      <c r="R166" s="261">
        <v>0</v>
      </c>
      <c r="S166" s="261">
        <v>1.0930000544</v>
      </c>
      <c r="T166" s="261">
        <v>0</v>
      </c>
      <c r="U166" s="261">
        <v>1.0930000544</v>
      </c>
      <c r="V166" s="108">
        <v>1.2529999999999999</v>
      </c>
      <c r="W166" s="270"/>
    </row>
    <row r="167" spans="3:23">
      <c r="D167" s="318" t="s">
        <v>7072</v>
      </c>
      <c r="E167" s="278" t="s">
        <v>7073</v>
      </c>
      <c r="F167" s="279" t="s">
        <v>4676</v>
      </c>
      <c r="G167" s="278"/>
      <c r="H167" s="278"/>
      <c r="I167" s="278"/>
      <c r="J167" s="278"/>
      <c r="K167" s="278"/>
      <c r="L167" s="279" t="s">
        <v>3992</v>
      </c>
      <c r="M167" s="279" t="s">
        <v>4326</v>
      </c>
      <c r="N167" s="261">
        <v>0.2</v>
      </c>
      <c r="R167" s="261">
        <v>0</v>
      </c>
      <c r="S167" s="261">
        <v>0.21199999750000001</v>
      </c>
      <c r="T167" s="261">
        <v>0</v>
      </c>
      <c r="U167" s="261">
        <v>0.21199999750000001</v>
      </c>
      <c r="V167" s="108">
        <v>0.24199999999999999</v>
      </c>
      <c r="W167" s="270"/>
    </row>
    <row r="168" spans="3:23">
      <c r="D168" s="318" t="s">
        <v>7074</v>
      </c>
      <c r="E168" s="278" t="s">
        <v>7075</v>
      </c>
      <c r="F168" s="279" t="s">
        <v>4676</v>
      </c>
      <c r="G168" s="278"/>
      <c r="H168" s="278"/>
      <c r="I168" s="278"/>
      <c r="J168" s="278"/>
      <c r="K168" s="278"/>
      <c r="L168" s="279" t="s">
        <v>3992</v>
      </c>
      <c r="M168" s="279" t="s">
        <v>4326</v>
      </c>
      <c r="N168" s="261">
        <v>0.2</v>
      </c>
      <c r="R168" s="261">
        <v>0</v>
      </c>
      <c r="S168" s="261">
        <v>0.17900000513</v>
      </c>
      <c r="T168" s="261">
        <v>0</v>
      </c>
      <c r="U168" s="261">
        <v>0.17900000513</v>
      </c>
      <c r="V168" s="108">
        <v>0.153</v>
      </c>
      <c r="W168" s="270"/>
    </row>
    <row r="169" spans="3:23">
      <c r="D169" s="318" t="s">
        <v>7076</v>
      </c>
      <c r="E169" s="278" t="s">
        <v>7077</v>
      </c>
      <c r="F169" s="279" t="s">
        <v>4676</v>
      </c>
      <c r="G169" s="278"/>
      <c r="H169" s="278"/>
      <c r="I169" s="278"/>
      <c r="J169" s="278"/>
      <c r="K169" s="278"/>
      <c r="L169" s="279" t="s">
        <v>3992</v>
      </c>
      <c r="M169" s="279" t="s">
        <v>4326</v>
      </c>
      <c r="N169" s="261">
        <v>0.1</v>
      </c>
      <c r="R169" s="261">
        <v>0</v>
      </c>
      <c r="S169" s="261">
        <v>6.5999999641999998E-2</v>
      </c>
      <c r="T169" s="261">
        <v>0</v>
      </c>
      <c r="U169" s="261">
        <v>6.5999999641999998E-2</v>
      </c>
      <c r="V169" s="108">
        <v>6.8999999999999992E-2</v>
      </c>
      <c r="W169" s="270"/>
    </row>
    <row r="170" spans="3:23">
      <c r="D170" s="318" t="s">
        <v>7078</v>
      </c>
      <c r="E170" s="278" t="s">
        <v>7079</v>
      </c>
      <c r="F170" s="279" t="s">
        <v>4676</v>
      </c>
      <c r="G170" s="278"/>
      <c r="H170" s="278"/>
      <c r="I170" s="278"/>
      <c r="J170" s="278"/>
      <c r="K170" s="278"/>
      <c r="L170" s="279" t="s">
        <v>3992</v>
      </c>
      <c r="M170" s="279" t="s">
        <v>4326</v>
      </c>
      <c r="N170" s="261">
        <v>0</v>
      </c>
      <c r="R170" s="261">
        <v>0</v>
      </c>
      <c r="S170" s="261">
        <v>3.2000001520000002E-2</v>
      </c>
      <c r="T170" s="261">
        <v>0</v>
      </c>
      <c r="U170" s="261">
        <v>3.2000001520000002E-2</v>
      </c>
      <c r="V170" s="108">
        <v>2.8999999999999998E-2</v>
      </c>
      <c r="W170" s="270"/>
    </row>
    <row r="171" spans="3:23">
      <c r="D171" s="318" t="s">
        <v>7080</v>
      </c>
      <c r="E171" s="278" t="s">
        <v>7081</v>
      </c>
      <c r="F171" s="279" t="s">
        <v>4676</v>
      </c>
      <c r="G171" s="278"/>
      <c r="H171" s="278"/>
      <c r="I171" s="278"/>
      <c r="J171" s="278"/>
      <c r="K171" s="278"/>
      <c r="L171" s="279"/>
      <c r="M171" s="279" t="s">
        <v>4326</v>
      </c>
      <c r="N171" s="261">
        <v>2.7</v>
      </c>
      <c r="R171" s="261">
        <v>0</v>
      </c>
      <c r="S171" s="261">
        <v>0</v>
      </c>
      <c r="T171" s="261">
        <v>0</v>
      </c>
      <c r="U171" s="261">
        <v>0.16851139244999999</v>
      </c>
      <c r="V171" s="108">
        <v>2.6968729255872801</v>
      </c>
      <c r="W171" s="270"/>
    </row>
    <row r="172" spans="3:23">
      <c r="D172" s="318" t="s">
        <v>7082</v>
      </c>
      <c r="E172" s="278" t="s">
        <v>7083</v>
      </c>
      <c r="F172" s="279" t="s">
        <v>4676</v>
      </c>
      <c r="G172" s="278"/>
      <c r="H172" s="278"/>
      <c r="I172" s="278"/>
      <c r="J172" s="278"/>
      <c r="K172" s="278"/>
      <c r="L172" s="279" t="s">
        <v>4879</v>
      </c>
      <c r="M172" s="279" t="s">
        <v>4326</v>
      </c>
      <c r="N172" s="261">
        <v>437.6</v>
      </c>
      <c r="R172" s="261">
        <v>0</v>
      </c>
      <c r="S172" s="261">
        <v>0</v>
      </c>
      <c r="T172" s="261">
        <v>0</v>
      </c>
      <c r="U172" s="261">
        <v>29.957788351000001</v>
      </c>
      <c r="V172" s="108">
        <v>437.590337786144</v>
      </c>
      <c r="W172" s="270"/>
    </row>
    <row r="173" spans="3:23">
      <c r="C173" s="70" t="s">
        <v>6788</v>
      </c>
      <c r="D173" s="318" t="s">
        <v>6428</v>
      </c>
      <c r="E173" s="278" t="s">
        <v>7084</v>
      </c>
      <c r="F173" s="279" t="s">
        <v>4676</v>
      </c>
      <c r="G173" s="278"/>
      <c r="H173" s="278"/>
      <c r="I173" s="278"/>
      <c r="J173" s="278"/>
      <c r="K173" s="278"/>
      <c r="L173" s="279" t="s">
        <v>3992</v>
      </c>
      <c r="M173" s="279" t="s">
        <v>4326</v>
      </c>
      <c r="N173" s="261">
        <v>75.5</v>
      </c>
      <c r="R173" s="356"/>
      <c r="S173" s="261">
        <v>0</v>
      </c>
      <c r="T173" s="261">
        <v>0</v>
      </c>
      <c r="U173" s="261">
        <v>59.458818432999998</v>
      </c>
      <c r="V173" s="108">
        <v>75.533603165679494</v>
      </c>
      <c r="W173" s="270"/>
    </row>
    <row r="174" spans="3:23">
      <c r="D174" s="318" t="s">
        <v>7085</v>
      </c>
      <c r="E174" s="278" t="s">
        <v>7086</v>
      </c>
      <c r="F174" s="279" t="s">
        <v>4676</v>
      </c>
      <c r="G174" s="278"/>
      <c r="H174" s="278"/>
      <c r="I174" s="278"/>
      <c r="J174" s="278"/>
      <c r="K174" s="278"/>
      <c r="L174" s="279" t="s">
        <v>4879</v>
      </c>
      <c r="M174" s="279" t="s">
        <v>4326</v>
      </c>
      <c r="N174" s="261">
        <v>40.200000000000003</v>
      </c>
      <c r="R174" s="261">
        <v>0</v>
      </c>
      <c r="S174" s="261">
        <v>0</v>
      </c>
      <c r="T174" s="261">
        <v>0</v>
      </c>
      <c r="U174" s="261">
        <v>33.500095063000003</v>
      </c>
      <c r="V174" s="108">
        <v>40.245772475313004</v>
      </c>
      <c r="W174" s="270"/>
    </row>
    <row r="175" spans="3:23">
      <c r="D175" s="318" t="s">
        <v>7087</v>
      </c>
      <c r="E175" s="278" t="s">
        <v>7088</v>
      </c>
      <c r="F175" s="279" t="s">
        <v>4676</v>
      </c>
      <c r="G175" s="278"/>
      <c r="H175" s="278"/>
      <c r="I175" s="278"/>
      <c r="J175" s="278"/>
      <c r="K175" s="278"/>
      <c r="L175" s="279" t="s">
        <v>4880</v>
      </c>
      <c r="M175" s="279" t="s">
        <v>4326</v>
      </c>
      <c r="N175" s="261">
        <v>1318.2</v>
      </c>
      <c r="R175" s="261">
        <v>0</v>
      </c>
      <c r="S175" s="261">
        <v>0</v>
      </c>
      <c r="T175" s="261">
        <v>0</v>
      </c>
      <c r="U175" s="261">
        <v>102.25250438</v>
      </c>
      <c r="V175" s="108">
        <v>1318.1719872128499</v>
      </c>
      <c r="W175" s="270"/>
    </row>
    <row r="176" spans="3:23">
      <c r="D176" s="318" t="s">
        <v>7089</v>
      </c>
      <c r="E176" s="278" t="s">
        <v>7090</v>
      </c>
      <c r="F176" s="279" t="s">
        <v>4676</v>
      </c>
      <c r="G176" s="278"/>
      <c r="H176" s="278"/>
      <c r="I176" s="278"/>
      <c r="J176" s="278"/>
      <c r="K176" s="278"/>
      <c r="L176" s="279" t="s">
        <v>3992</v>
      </c>
      <c r="M176" s="279" t="s">
        <v>4326</v>
      </c>
      <c r="N176" s="261">
        <v>72.400000000000006</v>
      </c>
      <c r="R176" s="261">
        <v>0</v>
      </c>
      <c r="S176" s="261">
        <v>0</v>
      </c>
      <c r="T176" s="261">
        <v>0</v>
      </c>
      <c r="U176" s="261">
        <v>30.040364224000001</v>
      </c>
      <c r="V176" s="108">
        <v>72.446601038597308</v>
      </c>
      <c r="W176" s="270"/>
    </row>
    <row r="177" spans="3:23">
      <c r="D177" s="318" t="s">
        <v>7091</v>
      </c>
      <c r="E177" s="278" t="s">
        <v>7092</v>
      </c>
      <c r="F177" s="279" t="s">
        <v>4676</v>
      </c>
      <c r="G177" s="278"/>
      <c r="H177" s="278"/>
      <c r="I177" s="278"/>
      <c r="J177" s="278"/>
      <c r="K177" s="278"/>
      <c r="L177" s="279" t="s">
        <v>5362</v>
      </c>
      <c r="M177" s="279" t="s">
        <v>4326</v>
      </c>
      <c r="N177" s="261">
        <v>0</v>
      </c>
      <c r="R177" s="261">
        <v>0</v>
      </c>
      <c r="S177" s="261">
        <v>0</v>
      </c>
      <c r="T177" s="261">
        <v>0</v>
      </c>
      <c r="U177" s="261">
        <v>2.8917178843000001E-2</v>
      </c>
      <c r="V177" s="108">
        <v>0</v>
      </c>
      <c r="W177" s="270"/>
    </row>
    <row r="178" spans="3:23">
      <c r="D178" s="318" t="s">
        <v>7093</v>
      </c>
      <c r="E178" s="278" t="s">
        <v>7094</v>
      </c>
      <c r="F178" s="279" t="s">
        <v>4676</v>
      </c>
      <c r="G178" s="278"/>
      <c r="H178" s="278"/>
      <c r="I178" s="278"/>
      <c r="J178" s="278"/>
      <c r="K178" s="278"/>
      <c r="L178" s="279" t="s">
        <v>4879</v>
      </c>
      <c r="M178" s="279" t="s">
        <v>4326</v>
      </c>
      <c r="N178" s="261">
        <v>79.7</v>
      </c>
      <c r="R178" s="261">
        <v>0</v>
      </c>
      <c r="S178" s="261">
        <v>0</v>
      </c>
      <c r="T178" s="261">
        <v>0</v>
      </c>
      <c r="U178" s="261">
        <v>147.79159315999999</v>
      </c>
      <c r="V178" s="108">
        <v>79.675884864595048</v>
      </c>
      <c r="W178" s="270"/>
    </row>
    <row r="179" spans="3:23">
      <c r="D179" s="318" t="s">
        <v>7095</v>
      </c>
      <c r="E179" s="278" t="s">
        <v>7096</v>
      </c>
      <c r="F179" s="279" t="s">
        <v>4676</v>
      </c>
      <c r="G179" s="278"/>
      <c r="H179" s="278"/>
      <c r="I179" s="278"/>
      <c r="J179" s="278"/>
      <c r="K179" s="278"/>
      <c r="L179" s="279" t="s">
        <v>4879</v>
      </c>
      <c r="M179" s="279" t="s">
        <v>4326</v>
      </c>
      <c r="N179" s="261">
        <v>409.4</v>
      </c>
      <c r="R179" s="261">
        <v>0</v>
      </c>
      <c r="S179" s="261">
        <v>0</v>
      </c>
      <c r="T179" s="261">
        <v>0</v>
      </c>
      <c r="U179" s="261">
        <v>29.900336290999999</v>
      </c>
      <c r="V179" s="108">
        <v>409.40637561762503</v>
      </c>
      <c r="W179" s="270"/>
    </row>
    <row r="180" spans="3:23">
      <c r="D180" s="318" t="s">
        <v>7097</v>
      </c>
      <c r="E180" s="278" t="s">
        <v>7098</v>
      </c>
      <c r="F180" s="279" t="s">
        <v>4676</v>
      </c>
      <c r="G180" s="278"/>
      <c r="H180" s="278"/>
      <c r="I180" s="278"/>
      <c r="J180" s="278"/>
      <c r="K180" s="278"/>
      <c r="L180" s="279" t="s">
        <v>4879</v>
      </c>
      <c r="M180" s="279" t="s">
        <v>4326</v>
      </c>
      <c r="N180" s="261">
        <v>200</v>
      </c>
      <c r="R180" s="261">
        <v>0</v>
      </c>
      <c r="S180" s="261">
        <v>0</v>
      </c>
      <c r="T180" s="261">
        <v>0</v>
      </c>
      <c r="U180" s="261">
        <v>194.85134126</v>
      </c>
      <c r="V180" s="108">
        <v>200.00157782925504</v>
      </c>
      <c r="W180" s="270"/>
    </row>
    <row r="181" spans="3:23">
      <c r="D181" s="318" t="s">
        <v>7099</v>
      </c>
      <c r="E181" s="278" t="s">
        <v>7100</v>
      </c>
      <c r="F181" s="279" t="s">
        <v>4676</v>
      </c>
      <c r="G181" s="278"/>
      <c r="H181" s="278"/>
      <c r="I181" s="278"/>
      <c r="J181" s="278"/>
      <c r="K181" s="278"/>
      <c r="L181" s="279" t="s">
        <v>4879</v>
      </c>
      <c r="M181" s="279" t="s">
        <v>4326</v>
      </c>
      <c r="N181" s="261">
        <v>192.5</v>
      </c>
      <c r="R181" s="261">
        <v>0</v>
      </c>
      <c r="S181" s="261">
        <v>0</v>
      </c>
      <c r="T181" s="261">
        <v>0</v>
      </c>
      <c r="U181" s="261">
        <v>192.64805081</v>
      </c>
      <c r="V181" s="108">
        <v>188.62214403841199</v>
      </c>
      <c r="W181" s="270"/>
    </row>
    <row r="182" spans="3:23">
      <c r="D182" s="318" t="s">
        <v>7101</v>
      </c>
      <c r="E182" s="278" t="s">
        <v>7102</v>
      </c>
      <c r="F182" s="279" t="s">
        <v>4676</v>
      </c>
      <c r="G182" s="278"/>
      <c r="H182" s="278"/>
      <c r="I182" s="278"/>
      <c r="J182" s="278"/>
      <c r="K182" s="278"/>
      <c r="L182" s="279" t="s">
        <v>4879</v>
      </c>
      <c r="M182" s="279" t="s">
        <v>4326</v>
      </c>
      <c r="N182" s="261">
        <v>201.9</v>
      </c>
      <c r="R182" s="261">
        <v>0</v>
      </c>
      <c r="S182" s="261">
        <v>0</v>
      </c>
      <c r="T182" s="261">
        <v>0</v>
      </c>
      <c r="U182" s="261">
        <v>194.69120035</v>
      </c>
      <c r="V182" s="108">
        <v>201.91457648877605</v>
      </c>
      <c r="W182" s="270"/>
    </row>
    <row r="183" spans="3:23">
      <c r="D183" s="318" t="s">
        <v>7103</v>
      </c>
      <c r="E183" s="278" t="s">
        <v>7104</v>
      </c>
      <c r="F183" s="279" t="s">
        <v>4676</v>
      </c>
      <c r="G183" s="278"/>
      <c r="H183" s="278"/>
      <c r="I183" s="278"/>
      <c r="J183" s="278"/>
      <c r="K183" s="278"/>
      <c r="L183" s="279" t="s">
        <v>4880</v>
      </c>
      <c r="M183" s="279" t="s">
        <v>4326</v>
      </c>
      <c r="N183" s="261">
        <v>355</v>
      </c>
      <c r="R183" s="261">
        <v>0</v>
      </c>
      <c r="S183" s="261">
        <v>0</v>
      </c>
      <c r="T183" s="261">
        <v>0</v>
      </c>
      <c r="U183" s="261">
        <v>272.87611373999999</v>
      </c>
      <c r="V183" s="108">
        <v>354.983857332865</v>
      </c>
      <c r="W183" s="270"/>
    </row>
    <row r="184" spans="3:23">
      <c r="D184" s="318" t="s">
        <v>7105</v>
      </c>
      <c r="E184" s="278" t="s">
        <v>7106</v>
      </c>
      <c r="F184" s="279" t="s">
        <v>4676</v>
      </c>
      <c r="G184" s="278"/>
      <c r="H184" s="278"/>
      <c r="I184" s="278"/>
      <c r="J184" s="278"/>
      <c r="K184" s="278"/>
      <c r="L184" s="279" t="s">
        <v>4880</v>
      </c>
      <c r="M184" s="279" t="s">
        <v>4326</v>
      </c>
      <c r="N184" s="261">
        <v>388.9</v>
      </c>
      <c r="R184" s="261">
        <v>0</v>
      </c>
      <c r="S184" s="261">
        <v>0</v>
      </c>
      <c r="T184" s="261">
        <v>0</v>
      </c>
      <c r="U184" s="261">
        <v>297.18481505</v>
      </c>
      <c r="V184" s="108">
        <v>388.88479129049603</v>
      </c>
      <c r="W184" s="270"/>
    </row>
    <row r="185" spans="3:23">
      <c r="D185" s="318" t="s">
        <v>7107</v>
      </c>
      <c r="E185" s="278" t="s">
        <v>7108</v>
      </c>
      <c r="F185" s="279" t="s">
        <v>4676</v>
      </c>
      <c r="G185" s="278"/>
      <c r="H185" s="278"/>
      <c r="I185" s="278"/>
      <c r="J185" s="278"/>
      <c r="K185" s="278"/>
      <c r="L185" s="279" t="s">
        <v>4879</v>
      </c>
      <c r="M185" s="279" t="s">
        <v>4326</v>
      </c>
      <c r="N185" s="261">
        <v>34.6</v>
      </c>
      <c r="R185" s="261">
        <v>0</v>
      </c>
      <c r="S185" s="261">
        <v>0</v>
      </c>
      <c r="T185" s="261">
        <v>0</v>
      </c>
      <c r="U185" s="261">
        <v>30.296114616000001</v>
      </c>
      <c r="V185" s="108">
        <v>34.648024654256005</v>
      </c>
      <c r="W185" s="270"/>
    </row>
    <row r="186" spans="3:23">
      <c r="D186" s="318" t="s">
        <v>7109</v>
      </c>
      <c r="E186" s="278" t="s">
        <v>7110</v>
      </c>
      <c r="F186" s="279" t="s">
        <v>4676</v>
      </c>
      <c r="G186" s="278"/>
      <c r="H186" s="278"/>
      <c r="I186" s="278"/>
      <c r="J186" s="278"/>
      <c r="K186" s="278"/>
      <c r="L186" s="279" t="s">
        <v>3992</v>
      </c>
      <c r="M186" s="279" t="s">
        <v>4326</v>
      </c>
      <c r="N186" s="261">
        <v>5</v>
      </c>
      <c r="R186" s="261">
        <v>0</v>
      </c>
      <c r="S186" s="261">
        <v>0</v>
      </c>
      <c r="T186" s="261">
        <v>0</v>
      </c>
      <c r="U186" s="261">
        <v>0.15064957955</v>
      </c>
      <c r="V186" s="108">
        <v>4.9778129296115301</v>
      </c>
      <c r="W186" s="270"/>
    </row>
    <row r="187" spans="3:23">
      <c r="D187" s="318" t="s">
        <v>7111</v>
      </c>
      <c r="E187" s="278" t="s">
        <v>7112</v>
      </c>
      <c r="F187" s="279" t="s">
        <v>4676</v>
      </c>
      <c r="G187" s="278"/>
      <c r="H187" s="278"/>
      <c r="I187" s="278"/>
      <c r="J187" s="278"/>
      <c r="K187" s="278"/>
      <c r="L187" s="279" t="s">
        <v>371</v>
      </c>
      <c r="M187" s="279" t="s">
        <v>4326</v>
      </c>
      <c r="N187" s="261">
        <v>4968.8999999999996</v>
      </c>
      <c r="R187" s="261">
        <v>0</v>
      </c>
      <c r="S187" s="261">
        <v>0</v>
      </c>
      <c r="T187" s="261">
        <v>0</v>
      </c>
      <c r="U187" s="261">
        <v>5853.6657415999998</v>
      </c>
      <c r="V187" s="108">
        <v>4968.8948428062304</v>
      </c>
      <c r="W187" s="270"/>
    </row>
    <row r="188" spans="3:23">
      <c r="D188" s="318" t="s">
        <v>7113</v>
      </c>
      <c r="E188" s="278" t="s">
        <v>7114</v>
      </c>
      <c r="F188" s="279" t="s">
        <v>4676</v>
      </c>
      <c r="G188" s="278"/>
      <c r="H188" s="278"/>
      <c r="I188" s="278"/>
      <c r="J188" s="278"/>
      <c r="K188" s="278"/>
      <c r="L188" s="279" t="s">
        <v>5362</v>
      </c>
      <c r="M188" s="279" t="s">
        <v>4326</v>
      </c>
      <c r="N188" s="261">
        <v>78.06737380257367</v>
      </c>
      <c r="R188" s="261">
        <v>0</v>
      </c>
      <c r="S188" s="261">
        <v>0</v>
      </c>
      <c r="T188" s="261">
        <v>0</v>
      </c>
      <c r="U188" s="261">
        <v>9.0728262338000008</v>
      </c>
      <c r="V188" s="108">
        <v>78.067373802573599</v>
      </c>
      <c r="W188" s="270"/>
    </row>
    <row r="189" spans="3:23">
      <c r="D189" s="318" t="s">
        <v>7080</v>
      </c>
      <c r="E189" s="278" t="s">
        <v>7115</v>
      </c>
      <c r="F189" s="279" t="s">
        <v>4676</v>
      </c>
      <c r="G189" s="278"/>
      <c r="H189" s="278"/>
      <c r="I189" s="278"/>
      <c r="J189" s="278"/>
      <c r="K189" s="278"/>
      <c r="L189" s="279" t="s">
        <v>371</v>
      </c>
      <c r="M189" s="279" t="s">
        <v>4326</v>
      </c>
      <c r="N189" s="261">
        <v>8.9970023029711523</v>
      </c>
      <c r="R189" s="261">
        <v>0</v>
      </c>
      <c r="S189" s="261">
        <v>0</v>
      </c>
      <c r="T189" s="261">
        <v>0</v>
      </c>
      <c r="U189" s="261">
        <v>1.4513116451000001</v>
      </c>
      <c r="V189" s="108">
        <v>8.9970023029711506</v>
      </c>
      <c r="W189" s="270"/>
    </row>
    <row r="190" spans="3:23">
      <c r="D190" s="318" t="s">
        <v>7116</v>
      </c>
      <c r="E190" s="278" t="s">
        <v>7117</v>
      </c>
      <c r="F190" s="279" t="s">
        <v>4676</v>
      </c>
      <c r="G190" s="278"/>
      <c r="H190" s="278"/>
      <c r="I190" s="278"/>
      <c r="J190" s="278"/>
      <c r="K190" s="278"/>
      <c r="L190" s="279" t="s">
        <v>4880</v>
      </c>
      <c r="M190" s="279" t="s">
        <v>4326</v>
      </c>
      <c r="N190" s="261">
        <v>2169.9732539565493</v>
      </c>
      <c r="R190" s="261">
        <v>0</v>
      </c>
      <c r="S190" s="261">
        <v>0</v>
      </c>
      <c r="T190" s="261">
        <v>0</v>
      </c>
      <c r="U190" s="261">
        <v>686.33551643999999</v>
      </c>
      <c r="V190" s="108">
        <v>2169.9732539565503</v>
      </c>
      <c r="W190" s="270"/>
    </row>
    <row r="191" spans="3:23">
      <c r="D191" s="318" t="s">
        <v>7118</v>
      </c>
      <c r="E191" s="278" t="s">
        <v>7119</v>
      </c>
      <c r="F191" s="279" t="s">
        <v>4676</v>
      </c>
      <c r="G191" s="278"/>
      <c r="H191" s="278"/>
      <c r="I191" s="278"/>
      <c r="J191" s="278"/>
      <c r="K191" s="278"/>
      <c r="L191" s="279" t="s">
        <v>4879</v>
      </c>
      <c r="M191" s="279" t="s">
        <v>4326</v>
      </c>
      <c r="N191" s="261">
        <v>244.9974465991836</v>
      </c>
      <c r="R191" s="261">
        <v>0</v>
      </c>
      <c r="S191" s="261">
        <v>0</v>
      </c>
      <c r="T191" s="261">
        <v>0</v>
      </c>
      <c r="U191" s="261">
        <v>33.192330652000003</v>
      </c>
      <c r="V191" s="108">
        <v>244.99744659918406</v>
      </c>
      <c r="W191" s="270"/>
    </row>
    <row r="192" spans="3:23">
      <c r="C192" s="260"/>
      <c r="D192" s="314" t="s">
        <v>5947</v>
      </c>
      <c r="E192" s="317" t="s">
        <v>5371</v>
      </c>
      <c r="F192" s="315" t="s">
        <v>4842</v>
      </c>
      <c r="G192" s="316" t="s">
        <v>5373</v>
      </c>
      <c r="H192" s="316" t="s">
        <v>5373</v>
      </c>
      <c r="I192" s="316"/>
      <c r="J192" s="316"/>
      <c r="K192" s="316"/>
      <c r="L192" s="315" t="s">
        <v>5372</v>
      </c>
      <c r="M192" s="316"/>
      <c r="N192" s="261" t="s">
        <v>5373</v>
      </c>
      <c r="P192" s="261" t="s">
        <v>5373</v>
      </c>
      <c r="Q192" s="261" t="s">
        <v>5373</v>
      </c>
      <c r="R192" s="261" t="s">
        <v>5373</v>
      </c>
      <c r="S192" s="261" t="s">
        <v>5373</v>
      </c>
      <c r="T192" s="261" t="s">
        <v>5373</v>
      </c>
      <c r="U192" s="261" t="s">
        <v>5373</v>
      </c>
      <c r="V192" s="108" t="s">
        <v>5373</v>
      </c>
      <c r="W192" s="270"/>
    </row>
    <row r="193" spans="3:23">
      <c r="C193" s="260"/>
      <c r="D193" s="314" t="s">
        <v>5946</v>
      </c>
      <c r="E193" s="317" t="s">
        <v>5374</v>
      </c>
      <c r="F193" s="315" t="s">
        <v>4842</v>
      </c>
      <c r="G193" s="316" t="s">
        <v>5375</v>
      </c>
      <c r="H193" s="316" t="s">
        <v>5375</v>
      </c>
      <c r="I193" s="316"/>
      <c r="J193" s="316"/>
      <c r="K193" s="316"/>
      <c r="L193" s="315" t="s">
        <v>5372</v>
      </c>
      <c r="M193" s="316"/>
      <c r="N193" s="261" t="s">
        <v>5375</v>
      </c>
      <c r="P193" s="261" t="s">
        <v>5375</v>
      </c>
      <c r="Q193" s="261" t="s">
        <v>5375</v>
      </c>
      <c r="R193" s="261" t="s">
        <v>5375</v>
      </c>
      <c r="S193" s="261" t="s">
        <v>5375</v>
      </c>
      <c r="T193" s="261" t="s">
        <v>5375</v>
      </c>
      <c r="U193" s="261" t="s">
        <v>5375</v>
      </c>
      <c r="V193" s="108" t="s">
        <v>5375</v>
      </c>
      <c r="W193" s="270"/>
    </row>
    <row r="194" spans="3:23">
      <c r="C194" s="260"/>
      <c r="D194" s="314" t="s">
        <v>5948</v>
      </c>
      <c r="E194" s="317" t="s">
        <v>5376</v>
      </c>
      <c r="F194" s="315" t="s">
        <v>4842</v>
      </c>
      <c r="G194" s="316" t="s">
        <v>5377</v>
      </c>
      <c r="H194" s="316" t="s">
        <v>5377</v>
      </c>
      <c r="I194" s="316"/>
      <c r="J194" s="316"/>
      <c r="K194" s="316"/>
      <c r="L194" s="315" t="s">
        <v>5372</v>
      </c>
      <c r="M194" s="316"/>
      <c r="N194" s="261" t="s">
        <v>5377</v>
      </c>
      <c r="P194" s="261" t="s">
        <v>5953</v>
      </c>
      <c r="Q194" s="261" t="s">
        <v>5377</v>
      </c>
      <c r="R194" s="261" t="s">
        <v>5377</v>
      </c>
      <c r="S194" s="261" t="s">
        <v>5953</v>
      </c>
      <c r="T194" s="261" t="s">
        <v>5953</v>
      </c>
      <c r="U194" s="261" t="s">
        <v>5953</v>
      </c>
      <c r="V194" s="108" t="s">
        <v>5953</v>
      </c>
      <c r="W194" s="270"/>
    </row>
    <row r="195" spans="3:23">
      <c r="C195" s="260"/>
      <c r="D195" s="314" t="s">
        <v>5950</v>
      </c>
      <c r="E195" s="317" t="s">
        <v>5670</v>
      </c>
      <c r="F195" s="315" t="s">
        <v>4842</v>
      </c>
      <c r="G195" s="316" t="s">
        <v>5378</v>
      </c>
      <c r="H195" s="316" t="s">
        <v>5378</v>
      </c>
      <c r="I195" s="316"/>
      <c r="J195" s="316"/>
      <c r="K195" s="316"/>
      <c r="L195" s="315" t="s">
        <v>5372</v>
      </c>
      <c r="M195" s="316"/>
      <c r="N195" s="261" t="s">
        <v>5378</v>
      </c>
      <c r="P195" s="261" t="s">
        <v>5378</v>
      </c>
      <c r="Q195" s="261" t="s">
        <v>5378</v>
      </c>
      <c r="R195" s="261" t="s">
        <v>5378</v>
      </c>
      <c r="S195" s="261" t="s">
        <v>5378</v>
      </c>
      <c r="T195" s="261" t="s">
        <v>5378</v>
      </c>
      <c r="U195" s="261" t="s">
        <v>5378</v>
      </c>
      <c r="V195" s="108" t="s">
        <v>5378</v>
      </c>
      <c r="W195" s="270"/>
    </row>
    <row r="196" spans="3:23">
      <c r="C196" s="260"/>
      <c r="D196" s="314" t="s">
        <v>5949</v>
      </c>
      <c r="E196" s="317" t="s">
        <v>5671</v>
      </c>
      <c r="F196" s="315" t="s">
        <v>4842</v>
      </c>
      <c r="G196" s="316" t="s">
        <v>5379</v>
      </c>
      <c r="H196" s="316" t="s">
        <v>5379</v>
      </c>
      <c r="I196" s="316"/>
      <c r="J196" s="316"/>
      <c r="K196" s="316"/>
      <c r="L196" s="315" t="s">
        <v>5372</v>
      </c>
      <c r="M196" s="316"/>
      <c r="N196" s="261" t="s">
        <v>5379</v>
      </c>
      <c r="P196" s="261" t="s">
        <v>5955</v>
      </c>
      <c r="Q196" s="261" t="s">
        <v>5379</v>
      </c>
      <c r="R196" s="261" t="s">
        <v>5379</v>
      </c>
      <c r="S196" s="261" t="s">
        <v>5955</v>
      </c>
      <c r="T196" s="261" t="s">
        <v>5955</v>
      </c>
      <c r="U196" s="261" t="s">
        <v>5955</v>
      </c>
      <c r="V196" s="108" t="s">
        <v>5955</v>
      </c>
      <c r="W196" s="270"/>
    </row>
    <row r="197" spans="3:23">
      <c r="C197" s="260"/>
      <c r="D197" s="314" t="s">
        <v>6317</v>
      </c>
      <c r="E197" s="317" t="s">
        <v>5380</v>
      </c>
      <c r="F197" s="315" t="s">
        <v>4842</v>
      </c>
      <c r="G197" s="316" t="s">
        <v>5381</v>
      </c>
      <c r="H197" s="316" t="s">
        <v>5381</v>
      </c>
      <c r="I197" s="316"/>
      <c r="J197" s="316"/>
      <c r="K197" s="316"/>
      <c r="L197" s="315" t="s">
        <v>5372</v>
      </c>
      <c r="M197" s="316"/>
      <c r="N197" s="261" t="s">
        <v>5381</v>
      </c>
      <c r="P197" s="261" t="s">
        <v>5381</v>
      </c>
      <c r="Q197" s="261" t="s">
        <v>5381</v>
      </c>
      <c r="R197" s="261" t="s">
        <v>5381</v>
      </c>
      <c r="S197" s="261" t="s">
        <v>5381</v>
      </c>
      <c r="T197" s="261" t="s">
        <v>5381</v>
      </c>
      <c r="U197" s="261" t="s">
        <v>5381</v>
      </c>
      <c r="V197" s="108" t="s">
        <v>5381</v>
      </c>
      <c r="W197" s="270"/>
    </row>
    <row r="198" spans="3:23">
      <c r="C198" s="260"/>
      <c r="D198" s="314" t="s">
        <v>6318</v>
      </c>
      <c r="E198" s="317" t="s">
        <v>5382</v>
      </c>
      <c r="F198" s="315" t="s">
        <v>4842</v>
      </c>
      <c r="G198" s="316" t="s">
        <v>5383</v>
      </c>
      <c r="H198" s="316" t="s">
        <v>5383</v>
      </c>
      <c r="I198" s="316"/>
      <c r="J198" s="316"/>
      <c r="K198" s="316"/>
      <c r="L198" s="315" t="s">
        <v>5372</v>
      </c>
      <c r="M198" s="316"/>
      <c r="N198" s="261" t="s">
        <v>5383</v>
      </c>
      <c r="P198" s="261" t="s">
        <v>6306</v>
      </c>
      <c r="Q198" s="261" t="s">
        <v>5383</v>
      </c>
      <c r="R198" s="261" t="s">
        <v>5383</v>
      </c>
      <c r="S198" s="261" t="s">
        <v>6306</v>
      </c>
      <c r="T198" s="261" t="s">
        <v>6306</v>
      </c>
      <c r="U198" s="261" t="s">
        <v>6306</v>
      </c>
      <c r="V198" s="108" t="s">
        <v>6306</v>
      </c>
      <c r="W198" s="270"/>
    </row>
    <row r="199" spans="3:23">
      <c r="C199" s="260"/>
      <c r="D199" s="314" t="s">
        <v>6319</v>
      </c>
      <c r="E199" s="317" t="s">
        <v>5384</v>
      </c>
      <c r="F199" s="315" t="s">
        <v>4842</v>
      </c>
      <c r="G199" s="316" t="s">
        <v>5385</v>
      </c>
      <c r="H199" s="316" t="s">
        <v>5385</v>
      </c>
      <c r="I199" s="316"/>
      <c r="J199" s="316"/>
      <c r="K199" s="316"/>
      <c r="L199" s="315" t="s">
        <v>5372</v>
      </c>
      <c r="M199" s="316"/>
      <c r="N199" s="261" t="s">
        <v>5385</v>
      </c>
      <c r="P199" s="261" t="s">
        <v>5385</v>
      </c>
      <c r="Q199" s="261" t="s">
        <v>5385</v>
      </c>
      <c r="R199" s="261" t="s">
        <v>5385</v>
      </c>
      <c r="S199" s="261" t="s">
        <v>5385</v>
      </c>
      <c r="T199" s="261" t="s">
        <v>5385</v>
      </c>
      <c r="U199" s="261" t="s">
        <v>5385</v>
      </c>
      <c r="V199" s="108" t="s">
        <v>5385</v>
      </c>
      <c r="W199" s="270"/>
    </row>
    <row r="200" spans="3:23">
      <c r="C200" s="260"/>
      <c r="D200" s="314" t="s">
        <v>6320</v>
      </c>
      <c r="E200" s="317" t="s">
        <v>5386</v>
      </c>
      <c r="F200" s="315" t="s">
        <v>4842</v>
      </c>
      <c r="G200" s="316" t="s">
        <v>5387</v>
      </c>
      <c r="H200" s="316" t="s">
        <v>5387</v>
      </c>
      <c r="I200" s="316"/>
      <c r="J200" s="316"/>
      <c r="K200" s="316"/>
      <c r="L200" s="315" t="s">
        <v>5372</v>
      </c>
      <c r="M200" s="316"/>
      <c r="N200" s="261" t="s">
        <v>5387</v>
      </c>
      <c r="P200" s="261" t="s">
        <v>7559</v>
      </c>
      <c r="Q200" s="261" t="s">
        <v>5387</v>
      </c>
      <c r="R200" s="261" t="s">
        <v>5387</v>
      </c>
      <c r="S200" s="360" t="s">
        <v>6313</v>
      </c>
      <c r="T200" s="261" t="s">
        <v>6313</v>
      </c>
      <c r="U200" s="261" t="s">
        <v>6313</v>
      </c>
      <c r="V200" s="108" t="s">
        <v>6313</v>
      </c>
      <c r="W200" s="270"/>
    </row>
    <row r="201" spans="3:23">
      <c r="C201" s="260"/>
      <c r="D201" s="314" t="s">
        <v>6321</v>
      </c>
      <c r="E201" s="317" t="s">
        <v>5388</v>
      </c>
      <c r="F201" s="315" t="s">
        <v>4842</v>
      </c>
      <c r="G201" s="316" t="s">
        <v>5389</v>
      </c>
      <c r="H201" s="316" t="s">
        <v>5389</v>
      </c>
      <c r="I201" s="316"/>
      <c r="J201" s="316"/>
      <c r="K201" s="316"/>
      <c r="L201" s="315" t="s">
        <v>5372</v>
      </c>
      <c r="M201" s="316"/>
      <c r="N201" s="261" t="s">
        <v>5389</v>
      </c>
      <c r="P201" s="261" t="s">
        <v>6307</v>
      </c>
      <c r="Q201" s="261" t="s">
        <v>5389</v>
      </c>
      <c r="R201" s="261" t="s">
        <v>5389</v>
      </c>
      <c r="S201" s="261" t="s">
        <v>6307</v>
      </c>
      <c r="T201" s="261" t="s">
        <v>6307</v>
      </c>
      <c r="U201" s="261" t="s">
        <v>6307</v>
      </c>
      <c r="V201" s="108" t="s">
        <v>6307</v>
      </c>
      <c r="W201" s="270"/>
    </row>
    <row r="202" spans="3:23">
      <c r="C202" s="260"/>
      <c r="D202" s="314" t="s">
        <v>6323</v>
      </c>
      <c r="E202" s="317" t="s">
        <v>5390</v>
      </c>
      <c r="F202" s="315" t="s">
        <v>4842</v>
      </c>
      <c r="G202" s="316" t="s">
        <v>5391</v>
      </c>
      <c r="H202" s="316" t="s">
        <v>5391</v>
      </c>
      <c r="I202" s="316"/>
      <c r="J202" s="316"/>
      <c r="K202" s="316"/>
      <c r="L202" s="315" t="s">
        <v>5372</v>
      </c>
      <c r="M202" s="316"/>
      <c r="N202" s="261" t="s">
        <v>5391</v>
      </c>
      <c r="P202" s="261" t="s">
        <v>6322</v>
      </c>
      <c r="Q202" s="261" t="s">
        <v>5391</v>
      </c>
      <c r="R202" s="261" t="s">
        <v>5391</v>
      </c>
      <c r="S202" s="261" t="s">
        <v>6322</v>
      </c>
      <c r="T202" s="261" t="s">
        <v>6322</v>
      </c>
      <c r="U202" s="261" t="s">
        <v>6322</v>
      </c>
      <c r="V202" s="108" t="s">
        <v>6322</v>
      </c>
      <c r="W202" s="270"/>
    </row>
    <row r="203" spans="3:23">
      <c r="C203" s="260"/>
      <c r="D203" s="314" t="s">
        <v>6044</v>
      </c>
      <c r="E203" s="317" t="s">
        <v>5392</v>
      </c>
      <c r="F203" s="315" t="s">
        <v>4842</v>
      </c>
      <c r="G203" s="316" t="s">
        <v>5393</v>
      </c>
      <c r="H203" s="316" t="s">
        <v>5393</v>
      </c>
      <c r="I203" s="316"/>
      <c r="J203" s="316"/>
      <c r="K203" s="316"/>
      <c r="L203" s="315" t="s">
        <v>5372</v>
      </c>
      <c r="M203" s="316"/>
      <c r="N203" s="261" t="s">
        <v>5393</v>
      </c>
      <c r="P203" s="261" t="s">
        <v>6038</v>
      </c>
      <c r="Q203" s="261" t="s">
        <v>5393</v>
      </c>
      <c r="R203" s="261" t="s">
        <v>5393</v>
      </c>
      <c r="S203" s="261" t="s">
        <v>6038</v>
      </c>
      <c r="T203" s="261" t="s">
        <v>6038</v>
      </c>
      <c r="U203" s="261" t="s">
        <v>6038</v>
      </c>
      <c r="V203" s="108" t="s">
        <v>6038</v>
      </c>
      <c r="W203" s="270"/>
    </row>
    <row r="204" spans="3:23">
      <c r="C204" s="260"/>
      <c r="D204" s="314" t="s">
        <v>6047</v>
      </c>
      <c r="E204" s="317" t="s">
        <v>5394</v>
      </c>
      <c r="F204" s="315" t="s">
        <v>4842</v>
      </c>
      <c r="G204" s="316" t="s">
        <v>5395</v>
      </c>
      <c r="H204" s="316" t="s">
        <v>5395</v>
      </c>
      <c r="I204" s="316"/>
      <c r="J204" s="316"/>
      <c r="K204" s="316"/>
      <c r="L204" s="315" t="s">
        <v>5372</v>
      </c>
      <c r="M204" s="316"/>
      <c r="N204" s="261" t="s">
        <v>5395</v>
      </c>
      <c r="P204" s="261" t="s">
        <v>6042</v>
      </c>
      <c r="Q204" s="261" t="s">
        <v>5395</v>
      </c>
      <c r="R204" s="261" t="s">
        <v>5395</v>
      </c>
      <c r="S204" s="261" t="s">
        <v>6042</v>
      </c>
      <c r="T204" s="261" t="s">
        <v>6042</v>
      </c>
      <c r="U204" s="261" t="s">
        <v>6042</v>
      </c>
      <c r="V204" s="108" t="s">
        <v>6042</v>
      </c>
      <c r="W204" s="270"/>
    </row>
    <row r="205" spans="3:23">
      <c r="C205" s="260"/>
      <c r="D205" s="314" t="s">
        <v>6046</v>
      </c>
      <c r="E205" s="317" t="s">
        <v>5672</v>
      </c>
      <c r="F205" s="315" t="s">
        <v>4842</v>
      </c>
      <c r="G205" s="316" t="s">
        <v>5396</v>
      </c>
      <c r="H205" s="316" t="s">
        <v>5396</v>
      </c>
      <c r="I205" s="316"/>
      <c r="J205" s="316"/>
      <c r="K205" s="316"/>
      <c r="L205" s="315" t="s">
        <v>5372</v>
      </c>
      <c r="M205" s="316"/>
      <c r="N205" s="261" t="s">
        <v>5396</v>
      </c>
      <c r="P205" s="261" t="s">
        <v>7560</v>
      </c>
      <c r="Q205" s="261" t="s">
        <v>5396</v>
      </c>
      <c r="R205" s="261" t="s">
        <v>5396</v>
      </c>
      <c r="S205" s="360" t="s">
        <v>6043</v>
      </c>
      <c r="T205" s="261" t="s">
        <v>7560</v>
      </c>
      <c r="U205" s="261" t="s">
        <v>7560</v>
      </c>
      <c r="V205" s="108" t="s">
        <v>7560</v>
      </c>
      <c r="W205" s="270"/>
    </row>
    <row r="206" spans="3:23">
      <c r="C206" s="260"/>
      <c r="D206" s="314" t="s">
        <v>6045</v>
      </c>
      <c r="E206" s="317" t="s">
        <v>5673</v>
      </c>
      <c r="F206" s="315" t="s">
        <v>4842</v>
      </c>
      <c r="G206" s="316" t="s">
        <v>5397</v>
      </c>
      <c r="H206" s="316" t="s">
        <v>5397</v>
      </c>
      <c r="I206" s="316"/>
      <c r="J206" s="316"/>
      <c r="K206" s="316"/>
      <c r="L206" s="315" t="s">
        <v>5372</v>
      </c>
      <c r="M206" s="316"/>
      <c r="N206" s="261" t="s">
        <v>5397</v>
      </c>
      <c r="P206" s="261" t="s">
        <v>6039</v>
      </c>
      <c r="Q206" s="261" t="s">
        <v>5397</v>
      </c>
      <c r="R206" s="261" t="s">
        <v>5397</v>
      </c>
      <c r="S206" s="261" t="s">
        <v>6039</v>
      </c>
      <c r="T206" s="261" t="s">
        <v>6039</v>
      </c>
      <c r="U206" s="261" t="s">
        <v>6039</v>
      </c>
      <c r="V206" s="108" t="s">
        <v>6039</v>
      </c>
      <c r="W206" s="270"/>
    </row>
    <row r="207" spans="3:23">
      <c r="C207" s="260"/>
      <c r="D207" s="314" t="s">
        <v>6235</v>
      </c>
      <c r="E207" s="317" t="s">
        <v>5398</v>
      </c>
      <c r="F207" s="315" t="s">
        <v>4842</v>
      </c>
      <c r="G207" s="316" t="s">
        <v>5399</v>
      </c>
      <c r="H207" s="316" t="s">
        <v>5399</v>
      </c>
      <c r="I207" s="316"/>
      <c r="J207" s="316"/>
      <c r="K207" s="316"/>
      <c r="L207" s="315" t="s">
        <v>5372</v>
      </c>
      <c r="M207" s="316"/>
      <c r="N207" s="261" t="s">
        <v>5399</v>
      </c>
      <c r="P207" s="261" t="s">
        <v>6093</v>
      </c>
      <c r="Q207" s="261" t="s">
        <v>5399</v>
      </c>
      <c r="R207" s="261" t="s">
        <v>5399</v>
      </c>
      <c r="S207" s="261" t="s">
        <v>6093</v>
      </c>
      <c r="T207" s="261" t="s">
        <v>6093</v>
      </c>
      <c r="U207" s="261" t="s">
        <v>6093</v>
      </c>
      <c r="V207" s="108" t="s">
        <v>6093</v>
      </c>
      <c r="W207" s="270"/>
    </row>
    <row r="208" spans="3:23">
      <c r="C208" s="260"/>
      <c r="D208" s="314" t="s">
        <v>6525</v>
      </c>
      <c r="E208" s="317" t="s">
        <v>5400</v>
      </c>
      <c r="F208" s="315" t="s">
        <v>4842</v>
      </c>
      <c r="G208" s="316"/>
      <c r="H208" s="316"/>
      <c r="I208" s="316"/>
      <c r="J208" s="316"/>
      <c r="K208" s="316"/>
      <c r="L208" s="315" t="s">
        <v>5372</v>
      </c>
      <c r="M208" s="316"/>
      <c r="N208" s="261" t="s">
        <v>5401</v>
      </c>
      <c r="P208" s="261" t="s">
        <v>6528</v>
      </c>
      <c r="Q208" s="261" t="s">
        <v>5401</v>
      </c>
      <c r="R208" s="261" t="s">
        <v>5401</v>
      </c>
      <c r="S208" s="261" t="s">
        <v>6528</v>
      </c>
      <c r="T208" s="261" t="s">
        <v>6528</v>
      </c>
      <c r="U208" s="261" t="s">
        <v>6528</v>
      </c>
      <c r="V208" s="108" t="s">
        <v>6528</v>
      </c>
      <c r="W208" s="270"/>
    </row>
    <row r="209" spans="3:23">
      <c r="C209" s="260"/>
      <c r="D209" s="314" t="s">
        <v>6526</v>
      </c>
      <c r="E209" s="317" t="s">
        <v>5402</v>
      </c>
      <c r="F209" s="315" t="s">
        <v>4842</v>
      </c>
      <c r="G209" s="316"/>
      <c r="H209" s="316"/>
      <c r="I209" s="316"/>
      <c r="J209" s="316"/>
      <c r="K209" s="316"/>
      <c r="L209" s="315" t="s">
        <v>5372</v>
      </c>
      <c r="M209" s="316"/>
      <c r="N209" s="261" t="s">
        <v>5403</v>
      </c>
      <c r="P209" s="261" t="s">
        <v>7561</v>
      </c>
      <c r="Q209" s="261" t="s">
        <v>5403</v>
      </c>
      <c r="R209" s="261" t="s">
        <v>5403</v>
      </c>
      <c r="S209" s="360" t="s">
        <v>6529</v>
      </c>
      <c r="T209" s="261" t="s">
        <v>7561</v>
      </c>
      <c r="U209" s="261" t="s">
        <v>7561</v>
      </c>
      <c r="V209" s="108" t="s">
        <v>7561</v>
      </c>
      <c r="W209" s="270"/>
    </row>
    <row r="210" spans="3:23">
      <c r="C210" s="260"/>
      <c r="D210" s="314" t="s">
        <v>6362</v>
      </c>
      <c r="E210" s="317" t="s">
        <v>5404</v>
      </c>
      <c r="F210" s="315" t="s">
        <v>4842</v>
      </c>
      <c r="G210" s="316"/>
      <c r="H210" s="316"/>
      <c r="I210" s="316"/>
      <c r="J210" s="316"/>
      <c r="K210" s="316"/>
      <c r="L210" s="315" t="s">
        <v>5372</v>
      </c>
      <c r="M210" s="316"/>
      <c r="N210" s="261" t="s">
        <v>5405</v>
      </c>
      <c r="P210" s="261" t="s">
        <v>5686</v>
      </c>
      <c r="Q210" s="261" t="s">
        <v>5405</v>
      </c>
      <c r="R210" s="261" t="s">
        <v>5405</v>
      </c>
      <c r="S210" s="261" t="s">
        <v>5686</v>
      </c>
      <c r="T210" s="261" t="s">
        <v>5686</v>
      </c>
      <c r="U210" s="261" t="s">
        <v>5686</v>
      </c>
      <c r="V210" s="108" t="s">
        <v>5686</v>
      </c>
      <c r="W210" s="270"/>
    </row>
    <row r="211" spans="3:23">
      <c r="C211" s="260"/>
      <c r="D211" s="314" t="s">
        <v>6363</v>
      </c>
      <c r="E211" s="317" t="s">
        <v>5406</v>
      </c>
      <c r="F211" s="315" t="s">
        <v>4842</v>
      </c>
      <c r="G211" s="316"/>
      <c r="H211" s="316"/>
      <c r="I211" s="316"/>
      <c r="J211" s="316"/>
      <c r="K211" s="316"/>
      <c r="L211" s="315" t="s">
        <v>5372</v>
      </c>
      <c r="M211" s="316"/>
      <c r="N211" s="261" t="s">
        <v>5676</v>
      </c>
      <c r="P211" s="261" t="s">
        <v>6359</v>
      </c>
      <c r="Q211" s="261" t="s">
        <v>5676</v>
      </c>
      <c r="R211" s="261" t="s">
        <v>5676</v>
      </c>
      <c r="S211" s="261" t="s">
        <v>6359</v>
      </c>
      <c r="T211" s="261" t="s">
        <v>6359</v>
      </c>
      <c r="U211" s="261" t="s">
        <v>6359</v>
      </c>
      <c r="V211" s="108" t="s">
        <v>6359</v>
      </c>
      <c r="W211" s="270"/>
    </row>
    <row r="212" spans="3:23">
      <c r="C212" s="260"/>
      <c r="D212" s="314" t="s">
        <v>6315</v>
      </c>
      <c r="E212" s="317" t="s">
        <v>5407</v>
      </c>
      <c r="F212" s="315" t="s">
        <v>4842</v>
      </c>
      <c r="G212" s="316" t="s">
        <v>5408</v>
      </c>
      <c r="H212" s="316" t="s">
        <v>5408</v>
      </c>
      <c r="I212" s="316"/>
      <c r="J212" s="316"/>
      <c r="K212" s="316"/>
      <c r="L212" s="315" t="s">
        <v>5372</v>
      </c>
      <c r="M212" s="316"/>
      <c r="N212" s="261" t="s">
        <v>5408</v>
      </c>
      <c r="P212" s="261" t="s">
        <v>7533</v>
      </c>
      <c r="Q212" s="261" t="s">
        <v>7533</v>
      </c>
      <c r="R212" s="261" t="s">
        <v>7533</v>
      </c>
      <c r="S212" s="261" t="s">
        <v>7533</v>
      </c>
      <c r="T212" s="261" t="s">
        <v>7533</v>
      </c>
      <c r="U212" s="261" t="s">
        <v>7533</v>
      </c>
      <c r="V212" s="108" t="s">
        <v>7533</v>
      </c>
      <c r="W212" s="270"/>
    </row>
    <row r="213" spans="3:23">
      <c r="C213" s="260"/>
      <c r="D213" s="314" t="s">
        <v>6316</v>
      </c>
      <c r="E213" s="317" t="s">
        <v>5409</v>
      </c>
      <c r="F213" s="315" t="s">
        <v>4842</v>
      </c>
      <c r="G213" s="316" t="s">
        <v>5410</v>
      </c>
      <c r="H213" s="316" t="s">
        <v>5410</v>
      </c>
      <c r="I213" s="316"/>
      <c r="J213" s="316"/>
      <c r="K213" s="316"/>
      <c r="L213" s="315" t="s">
        <v>5372</v>
      </c>
      <c r="M213" s="316"/>
      <c r="N213" s="261" t="s">
        <v>5410</v>
      </c>
      <c r="P213" s="261" t="s">
        <v>7562</v>
      </c>
      <c r="Q213" s="261" t="s">
        <v>5410</v>
      </c>
      <c r="R213" s="261" t="s">
        <v>7562</v>
      </c>
      <c r="S213" s="261" t="s">
        <v>7562</v>
      </c>
      <c r="T213" s="261" t="s">
        <v>7562</v>
      </c>
      <c r="U213" s="261" t="s">
        <v>7562</v>
      </c>
      <c r="V213" s="108" t="s">
        <v>7562</v>
      </c>
      <c r="W213" s="270"/>
    </row>
    <row r="214" spans="3:23">
      <c r="C214" s="260" t="s">
        <v>6788</v>
      </c>
      <c r="D214" s="314" t="s">
        <v>7535</v>
      </c>
      <c r="E214" s="317" t="s">
        <v>7534</v>
      </c>
      <c r="F214" s="324" t="s">
        <v>4842</v>
      </c>
      <c r="G214" s="325" t="s">
        <v>5410</v>
      </c>
      <c r="H214" s="325" t="s">
        <v>5410</v>
      </c>
      <c r="I214" s="325"/>
      <c r="J214" s="325"/>
      <c r="K214" s="325"/>
      <c r="L214" s="324" t="s">
        <v>5372</v>
      </c>
      <c r="M214" s="325"/>
      <c r="P214" s="261" t="s">
        <v>7541</v>
      </c>
      <c r="Q214" s="261" t="s">
        <v>7543</v>
      </c>
      <c r="R214" s="356"/>
      <c r="S214" s="261" t="s">
        <v>7541</v>
      </c>
      <c r="T214" s="261" t="s">
        <v>7541</v>
      </c>
      <c r="U214" s="261" t="s">
        <v>7541</v>
      </c>
      <c r="V214" s="108" t="s">
        <v>7541</v>
      </c>
      <c r="W214" s="270"/>
    </row>
    <row r="215" spans="3:23">
      <c r="C215" s="260"/>
      <c r="D215" s="314" t="s">
        <v>6316</v>
      </c>
      <c r="E215" s="317" t="s">
        <v>7536</v>
      </c>
      <c r="F215" s="324" t="s">
        <v>4842</v>
      </c>
      <c r="G215" s="325" t="s">
        <v>5410</v>
      </c>
      <c r="H215" s="325" t="s">
        <v>5410</v>
      </c>
      <c r="I215" s="325"/>
      <c r="J215" s="325"/>
      <c r="K215" s="325"/>
      <c r="L215" s="324" t="s">
        <v>5372</v>
      </c>
      <c r="M215" s="325"/>
      <c r="P215" s="261" t="s">
        <v>7544</v>
      </c>
      <c r="Q215" s="261" t="s">
        <v>5408</v>
      </c>
      <c r="R215" s="261" t="s">
        <v>7544</v>
      </c>
      <c r="S215" s="261" t="s">
        <v>7544</v>
      </c>
      <c r="T215" s="261" t="s">
        <v>7544</v>
      </c>
      <c r="U215" s="261" t="s">
        <v>7544</v>
      </c>
      <c r="V215" s="108" t="s">
        <v>7544</v>
      </c>
      <c r="W215" s="270"/>
    </row>
    <row r="216" spans="3:23">
      <c r="C216" s="260"/>
      <c r="D216" s="328" t="s">
        <v>7539</v>
      </c>
      <c r="E216" s="327" t="s">
        <v>7537</v>
      </c>
      <c r="F216" s="279" t="s">
        <v>4676</v>
      </c>
      <c r="G216" s="325"/>
      <c r="H216" s="325"/>
      <c r="I216" s="325"/>
      <c r="J216" s="325"/>
      <c r="K216" s="325"/>
      <c r="L216" s="279" t="s">
        <v>3992</v>
      </c>
      <c r="M216" s="279" t="s">
        <v>4326</v>
      </c>
      <c r="P216" s="261">
        <v>0.01</v>
      </c>
      <c r="Q216" s="261">
        <v>99.99</v>
      </c>
      <c r="R216" s="261">
        <v>1E-3</v>
      </c>
      <c r="S216" s="261">
        <v>1E-3</v>
      </c>
      <c r="T216" s="261">
        <v>1E-3</v>
      </c>
      <c r="U216" s="261">
        <v>1E-3</v>
      </c>
      <c r="V216" s="108">
        <v>0</v>
      </c>
      <c r="W216" s="270"/>
    </row>
    <row r="217" spans="3:23">
      <c r="C217" s="260"/>
      <c r="D217" s="328" t="s">
        <v>7540</v>
      </c>
      <c r="E217" s="327" t="s">
        <v>7538</v>
      </c>
      <c r="F217" s="279" t="s">
        <v>4676</v>
      </c>
      <c r="G217" s="325"/>
      <c r="H217" s="325"/>
      <c r="I217" s="325"/>
      <c r="J217" s="325"/>
      <c r="K217" s="325"/>
      <c r="L217" s="279" t="s">
        <v>3992</v>
      </c>
      <c r="M217" s="279" t="s">
        <v>4326</v>
      </c>
      <c r="P217" s="261">
        <v>0.01</v>
      </c>
      <c r="Q217" s="261">
        <v>99.99</v>
      </c>
      <c r="R217" s="261">
        <v>1E-3</v>
      </c>
      <c r="S217" s="261">
        <v>1E-3</v>
      </c>
      <c r="T217" s="261">
        <v>1E-3</v>
      </c>
      <c r="U217" s="261">
        <v>1E-3</v>
      </c>
      <c r="V217" s="108">
        <v>0</v>
      </c>
      <c r="W217" s="270"/>
    </row>
    <row r="218" spans="3:23">
      <c r="D218" s="329" t="s">
        <v>6676</v>
      </c>
      <c r="E218" s="330" t="s">
        <v>5426</v>
      </c>
      <c r="F218" s="330" t="s">
        <v>4676</v>
      </c>
      <c r="G218" s="330">
        <v>267.767</v>
      </c>
      <c r="H218" s="330">
        <v>267.767</v>
      </c>
      <c r="I218" s="358">
        <v>-1E+36</v>
      </c>
      <c r="J218" s="358">
        <v>3.6000000000000003E+33</v>
      </c>
      <c r="K218" s="330"/>
      <c r="L218" s="330" t="s">
        <v>5362</v>
      </c>
      <c r="M218" s="330" t="s">
        <v>4326</v>
      </c>
      <c r="N218" s="332">
        <v>249.99965771000001</v>
      </c>
      <c r="O218" s="332"/>
      <c r="P218" s="332"/>
      <c r="Q218" s="332">
        <v>249.99965771000001</v>
      </c>
      <c r="R218" s="261">
        <v>186.60607920999999</v>
      </c>
      <c r="S218" s="261">
        <v>210.67810947999999</v>
      </c>
      <c r="T218" s="261">
        <v>210.67810947999999</v>
      </c>
      <c r="U218" s="261">
        <v>210.67810947999999</v>
      </c>
      <c r="V218" s="108">
        <v>140</v>
      </c>
      <c r="W218" s="270"/>
    </row>
    <row r="219" spans="3:23">
      <c r="D219" s="318" t="s">
        <v>5824</v>
      </c>
      <c r="E219" s="278" t="s">
        <v>5427</v>
      </c>
      <c r="F219" s="279" t="s">
        <v>4676</v>
      </c>
      <c r="G219" s="278">
        <v>1.2389244209000001</v>
      </c>
      <c r="H219" s="278">
        <v>1.2389244209000001</v>
      </c>
      <c r="I219" s="359">
        <v>-1.0000000000000001E+32</v>
      </c>
      <c r="J219" s="359">
        <v>1.0000000000000001E+32</v>
      </c>
      <c r="K219" s="278"/>
      <c r="L219" s="279" t="s">
        <v>3992</v>
      </c>
      <c r="M219" s="279" t="s">
        <v>4326</v>
      </c>
      <c r="N219" s="261">
        <v>1.420889187</v>
      </c>
      <c r="R219" s="261">
        <v>1.1785891788</v>
      </c>
      <c r="S219" s="261">
        <v>1.2783107428</v>
      </c>
      <c r="T219" s="261">
        <v>1.2783107428</v>
      </c>
      <c r="U219" s="261">
        <v>1.2783107428</v>
      </c>
      <c r="V219" s="108">
        <v>1.4388942623000001</v>
      </c>
      <c r="W219" s="270"/>
    </row>
    <row r="220" spans="3:23">
      <c r="D220" s="318" t="s">
        <v>5825</v>
      </c>
      <c r="E220" s="278" t="s">
        <v>5428</v>
      </c>
      <c r="F220" s="279" t="s">
        <v>4676</v>
      </c>
      <c r="G220" s="278">
        <v>2.4966017478999998</v>
      </c>
      <c r="H220" s="278">
        <v>2.4966017478999998</v>
      </c>
      <c r="I220" s="359">
        <v>-1.0000000000000001E+32</v>
      </c>
      <c r="J220" s="359">
        <v>1.0000000000000001E+32</v>
      </c>
      <c r="K220" s="278"/>
      <c r="L220" s="279" t="s">
        <v>3992</v>
      </c>
      <c r="M220" s="279" t="s">
        <v>4326</v>
      </c>
      <c r="N220" s="261">
        <v>2.6079942538999998</v>
      </c>
      <c r="R220" s="261">
        <v>2.0847460403999998</v>
      </c>
      <c r="S220" s="261">
        <v>2.5754286865</v>
      </c>
      <c r="T220" s="261">
        <v>2.5754286865</v>
      </c>
      <c r="U220" s="261">
        <v>2.5754286865</v>
      </c>
      <c r="V220" s="108">
        <v>1.3580779849</v>
      </c>
      <c r="W220" s="270"/>
    </row>
    <row r="221" spans="3:23">
      <c r="D221" s="318" t="s">
        <v>5826</v>
      </c>
      <c r="E221" s="278" t="s">
        <v>5429</v>
      </c>
      <c r="F221" s="279" t="s">
        <v>4676</v>
      </c>
      <c r="G221" s="278">
        <v>1.5725064713000001</v>
      </c>
      <c r="H221" s="278">
        <v>1.5725064713000001</v>
      </c>
      <c r="I221" s="359">
        <v>-1.0000000000000001E+32</v>
      </c>
      <c r="J221" s="359">
        <v>1.0000000000000001E+32</v>
      </c>
      <c r="K221" s="278"/>
      <c r="L221" s="279" t="s">
        <v>3992</v>
      </c>
      <c r="M221" s="279" t="s">
        <v>4326</v>
      </c>
      <c r="N221" s="261">
        <v>1.4093915206000001</v>
      </c>
      <c r="R221" s="261">
        <v>1.1157147259</v>
      </c>
      <c r="S221" s="261">
        <v>1.2565321255999999</v>
      </c>
      <c r="T221" s="261">
        <v>1.2565321255999999</v>
      </c>
      <c r="U221" s="261">
        <v>1.2565321255999999</v>
      </c>
      <c r="V221" s="108">
        <v>1.0778129846</v>
      </c>
      <c r="W221" s="270"/>
    </row>
    <row r="222" spans="3:23">
      <c r="D222" s="318" t="s">
        <v>5827</v>
      </c>
      <c r="E222" s="278" t="s">
        <v>5430</v>
      </c>
      <c r="F222" s="279" t="s">
        <v>4676</v>
      </c>
      <c r="G222" s="278">
        <v>0.24</v>
      </c>
      <c r="H222" s="278">
        <v>0.24</v>
      </c>
      <c r="I222" s="359">
        <v>-1.0000000000000001E+32</v>
      </c>
      <c r="J222" s="359">
        <v>1.0000000000000001E+32</v>
      </c>
      <c r="K222" s="278"/>
      <c r="L222" s="279" t="s">
        <v>3992</v>
      </c>
      <c r="M222" s="279" t="s">
        <v>4326</v>
      </c>
      <c r="N222" s="261">
        <v>0.21999999881000001</v>
      </c>
      <c r="R222" s="261">
        <v>0.10666666925</v>
      </c>
      <c r="S222" s="261">
        <v>0.10000000149</v>
      </c>
      <c r="T222" s="261">
        <v>0.10000000149</v>
      </c>
      <c r="U222" s="261">
        <v>0.10000000149</v>
      </c>
      <c r="V222" s="108">
        <v>0.22499999901000001</v>
      </c>
      <c r="W222" s="270"/>
    </row>
    <row r="223" spans="3:23">
      <c r="D223" s="318" t="s">
        <v>5828</v>
      </c>
      <c r="E223" s="278" t="s">
        <v>5431</v>
      </c>
      <c r="F223" s="279" t="s">
        <v>4676</v>
      </c>
      <c r="G223" s="278">
        <v>1E-3</v>
      </c>
      <c r="H223" s="278">
        <v>1E-3</v>
      </c>
      <c r="I223" s="359">
        <v>-1.0000000000000001E+32</v>
      </c>
      <c r="J223" s="359">
        <v>1.0000000000000001E+32</v>
      </c>
      <c r="K223" s="278"/>
      <c r="L223" s="279" t="s">
        <v>3992</v>
      </c>
      <c r="M223" s="279" t="s">
        <v>4326</v>
      </c>
      <c r="N223" s="261">
        <v>0</v>
      </c>
      <c r="R223" s="261">
        <v>0</v>
      </c>
      <c r="S223" s="261">
        <v>0</v>
      </c>
      <c r="T223" s="261">
        <v>0</v>
      </c>
      <c r="U223" s="261">
        <v>0</v>
      </c>
      <c r="V223" s="108">
        <v>0</v>
      </c>
      <c r="W223" s="270"/>
    </row>
    <row r="224" spans="3:23">
      <c r="D224" s="318" t="s">
        <v>5829</v>
      </c>
      <c r="E224" s="278" t="s">
        <v>5432</v>
      </c>
      <c r="F224" s="279" t="s">
        <v>4676</v>
      </c>
      <c r="G224" s="278">
        <v>0</v>
      </c>
      <c r="H224" s="278">
        <v>0</v>
      </c>
      <c r="I224" s="359">
        <v>-1.0000000000000001E+32</v>
      </c>
      <c r="J224" s="359">
        <v>1.0000000000000001E+32</v>
      </c>
      <c r="K224" s="278"/>
      <c r="L224" s="279" t="s">
        <v>3992</v>
      </c>
      <c r="M224" s="279" t="s">
        <v>4326</v>
      </c>
      <c r="N224" s="261">
        <v>0</v>
      </c>
      <c r="R224" s="261">
        <v>0</v>
      </c>
      <c r="S224" s="261">
        <v>0</v>
      </c>
      <c r="T224" s="261">
        <v>0</v>
      </c>
      <c r="U224" s="261">
        <v>0</v>
      </c>
      <c r="V224" s="108">
        <v>0</v>
      </c>
      <c r="W224" s="270"/>
    </row>
    <row r="225" spans="4:23">
      <c r="D225" s="318" t="s">
        <v>5830</v>
      </c>
      <c r="E225" s="278" t="s">
        <v>5433</v>
      </c>
      <c r="F225" s="279" t="s">
        <v>4676</v>
      </c>
      <c r="G225" s="278">
        <v>1.6552842672999999</v>
      </c>
      <c r="H225" s="278">
        <v>1.6552842672999999</v>
      </c>
      <c r="I225" s="359">
        <v>-1.0000000000000001E+32</v>
      </c>
      <c r="J225" s="359">
        <v>1.0000000000000001E+32</v>
      </c>
      <c r="K225" s="278"/>
      <c r="L225" s="279" t="s">
        <v>3992</v>
      </c>
      <c r="M225" s="279" t="s">
        <v>4326</v>
      </c>
      <c r="N225" s="261">
        <v>1.77096337</v>
      </c>
      <c r="R225" s="261">
        <v>1.4456132562999999</v>
      </c>
      <c r="S225" s="261">
        <v>1.7044142824999999</v>
      </c>
      <c r="T225" s="261">
        <v>1.7044142824999999</v>
      </c>
      <c r="U225" s="261">
        <v>1.7044142824999999</v>
      </c>
      <c r="V225" s="108">
        <v>1.7886616204000001</v>
      </c>
      <c r="W225" s="270"/>
    </row>
    <row r="226" spans="4:23">
      <c r="D226" s="318" t="s">
        <v>5831</v>
      </c>
      <c r="E226" s="278" t="s">
        <v>5434</v>
      </c>
      <c r="F226" s="279" t="s">
        <v>4676</v>
      </c>
      <c r="G226" s="278">
        <v>5.8973226473000002</v>
      </c>
      <c r="H226" s="278">
        <v>5.8973226473000002</v>
      </c>
      <c r="I226" s="359">
        <v>-1.0000000000000001E+32</v>
      </c>
      <c r="J226" s="359">
        <v>1.0000000000000001E+32</v>
      </c>
      <c r="K226" s="278"/>
      <c r="L226" s="279" t="s">
        <v>3992</v>
      </c>
      <c r="M226" s="279" t="s">
        <v>4326</v>
      </c>
      <c r="N226" s="261">
        <v>6.7335040146000003</v>
      </c>
      <c r="R226" s="261">
        <v>5.4974024050999999</v>
      </c>
      <c r="S226" s="261">
        <v>6.5322112285999996</v>
      </c>
      <c r="T226" s="261">
        <v>6.5322112285999996</v>
      </c>
      <c r="U226" s="261">
        <v>6.5322112285999996</v>
      </c>
      <c r="V226" s="108">
        <v>3.1593274140999998</v>
      </c>
      <c r="W226" s="270"/>
    </row>
    <row r="227" spans="4:23">
      <c r="D227" s="318" t="s">
        <v>5832</v>
      </c>
      <c r="E227" s="278" t="s">
        <v>5435</v>
      </c>
      <c r="F227" s="279" t="s">
        <v>4676</v>
      </c>
      <c r="G227" s="278">
        <v>5.3233314028000001</v>
      </c>
      <c r="H227" s="278">
        <v>5.3233314028000001</v>
      </c>
      <c r="I227" s="359">
        <v>-1.0000000000000001E+32</v>
      </c>
      <c r="J227" s="359">
        <v>1.0000000000000001E+32</v>
      </c>
      <c r="K227" s="278"/>
      <c r="L227" s="279" t="s">
        <v>3992</v>
      </c>
      <c r="M227" s="279" t="s">
        <v>4326</v>
      </c>
      <c r="N227" s="261">
        <v>4.1191308210999997</v>
      </c>
      <c r="R227" s="261">
        <v>3.2558624940000001</v>
      </c>
      <c r="S227" s="261">
        <v>3.4307534139999998</v>
      </c>
      <c r="T227" s="261">
        <v>3.4307534139999998</v>
      </c>
      <c r="U227" s="261">
        <v>3.4307534139999998</v>
      </c>
      <c r="V227" s="108">
        <v>3.4186668426</v>
      </c>
      <c r="W227" s="270"/>
    </row>
    <row r="228" spans="4:23">
      <c r="D228" s="318" t="s">
        <v>5833</v>
      </c>
      <c r="E228" s="278" t="s">
        <v>5436</v>
      </c>
      <c r="F228" s="279" t="s">
        <v>4676</v>
      </c>
      <c r="G228" s="278">
        <v>1.05</v>
      </c>
      <c r="H228" s="278">
        <v>1.05</v>
      </c>
      <c r="I228" s="359">
        <v>-1.0000000000000001E+32</v>
      </c>
      <c r="J228" s="359">
        <v>1.0000000000000001E+32</v>
      </c>
      <c r="K228" s="278"/>
      <c r="L228" s="279" t="s">
        <v>3992</v>
      </c>
      <c r="M228" s="279" t="s">
        <v>4326</v>
      </c>
      <c r="N228" s="261">
        <v>1</v>
      </c>
      <c r="R228" s="261">
        <v>0.50333333015000004</v>
      </c>
      <c r="S228" s="261">
        <v>0.44999998808000002</v>
      </c>
      <c r="T228" s="261">
        <v>0.44999998808000002</v>
      </c>
      <c r="U228" s="261">
        <v>0.44999998808000002</v>
      </c>
      <c r="V228" s="108">
        <v>1.0016666650999999</v>
      </c>
      <c r="W228" s="270"/>
    </row>
    <row r="229" spans="4:23">
      <c r="D229" s="318" t="s">
        <v>5834</v>
      </c>
      <c r="E229" s="278" t="s">
        <v>5437</v>
      </c>
      <c r="F229" s="279" t="s">
        <v>4676</v>
      </c>
      <c r="G229" s="278">
        <v>1E-3</v>
      </c>
      <c r="H229" s="278">
        <v>1E-3</v>
      </c>
      <c r="I229" s="359">
        <v>-1.0000000000000001E+32</v>
      </c>
      <c r="J229" s="359">
        <v>1.0000000000000001E+32</v>
      </c>
      <c r="K229" s="278"/>
      <c r="L229" s="279" t="s">
        <v>3992</v>
      </c>
      <c r="M229" s="279" t="s">
        <v>4326</v>
      </c>
      <c r="N229" s="261">
        <v>0</v>
      </c>
      <c r="R229" s="261">
        <v>3.8333332477E-2</v>
      </c>
      <c r="S229" s="261">
        <v>0</v>
      </c>
      <c r="T229" s="261">
        <v>0</v>
      </c>
      <c r="U229" s="261">
        <v>0</v>
      </c>
      <c r="V229" s="108">
        <v>3.3333332588E-3</v>
      </c>
      <c r="W229" s="270"/>
    </row>
    <row r="230" spans="4:23">
      <c r="D230" s="318" t="s">
        <v>5835</v>
      </c>
      <c r="E230" s="278" t="s">
        <v>5438</v>
      </c>
      <c r="F230" s="279" t="s">
        <v>4676</v>
      </c>
      <c r="G230" s="278">
        <v>1.0155118204E-2</v>
      </c>
      <c r="H230" s="278">
        <v>1.0155118204E-2</v>
      </c>
      <c r="I230" s="359">
        <v>-1.0000000000000001E+32</v>
      </c>
      <c r="J230" s="359">
        <v>1.0000000000000001E+32</v>
      </c>
      <c r="K230" s="278"/>
      <c r="L230" s="279" t="s">
        <v>3992</v>
      </c>
      <c r="M230" s="279" t="s">
        <v>4326</v>
      </c>
      <c r="N230" s="261">
        <v>0.22651856559</v>
      </c>
      <c r="R230" s="261">
        <v>0.15499675129000001</v>
      </c>
      <c r="S230" s="261">
        <v>0.21824816541</v>
      </c>
      <c r="T230" s="261">
        <v>0.21824816541</v>
      </c>
      <c r="U230" s="261">
        <v>0.21824816541</v>
      </c>
      <c r="V230" s="108">
        <v>0.22856082179000003</v>
      </c>
      <c r="W230" s="270"/>
    </row>
    <row r="231" spans="4:23">
      <c r="D231" s="318" t="s">
        <v>5836</v>
      </c>
      <c r="E231" s="278" t="s">
        <v>5439</v>
      </c>
      <c r="F231" s="279" t="s">
        <v>4676</v>
      </c>
      <c r="G231" s="278">
        <v>0.50342998209000001</v>
      </c>
      <c r="H231" s="278">
        <v>0.50342998209000001</v>
      </c>
      <c r="I231" s="359">
        <v>-1.0000000000000001E+32</v>
      </c>
      <c r="J231" s="359">
        <v>1.0000000000000001E+32</v>
      </c>
      <c r="K231" s="278"/>
      <c r="L231" s="279" t="s">
        <v>3992</v>
      </c>
      <c r="M231" s="279" t="s">
        <v>4326</v>
      </c>
      <c r="N231" s="261">
        <v>0.32652756429000002</v>
      </c>
      <c r="R231" s="261">
        <v>0.21523972451000001</v>
      </c>
      <c r="S231" s="261">
        <v>0.21880953772</v>
      </c>
      <c r="T231" s="261">
        <v>0.21880953772</v>
      </c>
      <c r="U231" s="261">
        <v>0.21880953772</v>
      </c>
      <c r="V231" s="108">
        <v>0.27698212171999997</v>
      </c>
      <c r="W231" s="270"/>
    </row>
    <row r="232" spans="4:23">
      <c r="D232" s="318" t="s">
        <v>5837</v>
      </c>
      <c r="E232" s="278" t="s">
        <v>5440</v>
      </c>
      <c r="F232" s="279" t="s">
        <v>4676</v>
      </c>
      <c r="G232" s="278">
        <v>0.47128084854000002</v>
      </c>
      <c r="H232" s="278">
        <v>0.47128084854000002</v>
      </c>
      <c r="I232" s="359">
        <v>-1.0000000000000001E+32</v>
      </c>
      <c r="J232" s="359">
        <v>1.0000000000000001E+32</v>
      </c>
      <c r="K232" s="278"/>
      <c r="L232" s="279" t="s">
        <v>3992</v>
      </c>
      <c r="M232" s="279" t="s">
        <v>4326</v>
      </c>
      <c r="N232" s="261">
        <v>0.94566472673000002</v>
      </c>
      <c r="R232" s="261">
        <v>0.72321516997000002</v>
      </c>
      <c r="S232" s="261">
        <v>0.37190164248000002</v>
      </c>
      <c r="T232" s="261">
        <v>0.37190164248000002</v>
      </c>
      <c r="U232" s="261">
        <v>0.37190164248000002</v>
      </c>
      <c r="V232" s="108">
        <v>0.75567708639999998</v>
      </c>
      <c r="W232" s="270"/>
    </row>
    <row r="233" spans="4:23">
      <c r="D233" s="318" t="s">
        <v>5838</v>
      </c>
      <c r="E233" s="278" t="s">
        <v>5441</v>
      </c>
      <c r="F233" s="279" t="s">
        <v>4676</v>
      </c>
      <c r="G233" s="278">
        <v>0.05</v>
      </c>
      <c r="H233" s="278">
        <v>0.05</v>
      </c>
      <c r="I233" s="359">
        <v>-1.0000000000000001E+32</v>
      </c>
      <c r="J233" s="359">
        <v>1.0000000000000001E+32</v>
      </c>
      <c r="K233" s="278"/>
      <c r="L233" s="279" t="s">
        <v>3992</v>
      </c>
      <c r="M233" s="279" t="s">
        <v>4326</v>
      </c>
      <c r="N233" s="261">
        <v>0</v>
      </c>
      <c r="R233" s="261">
        <v>4.9999998882000003E-3</v>
      </c>
      <c r="S233" s="261">
        <v>0</v>
      </c>
      <c r="T233" s="261">
        <v>0</v>
      </c>
      <c r="U233" s="261">
        <v>0</v>
      </c>
      <c r="V233" s="108">
        <v>0</v>
      </c>
      <c r="W233" s="270"/>
    </row>
    <row r="234" spans="4:23">
      <c r="D234" s="318" t="s">
        <v>5839</v>
      </c>
      <c r="E234" s="278" t="s">
        <v>5442</v>
      </c>
      <c r="F234" s="279" t="s">
        <v>4676</v>
      </c>
      <c r="G234" s="278">
        <v>4.9584417090999997</v>
      </c>
      <c r="H234" s="278">
        <v>4.9584417090999997</v>
      </c>
      <c r="I234" s="359">
        <v>-1.0000000000000001E+32</v>
      </c>
      <c r="J234" s="359">
        <v>1.0000000000000001E+32</v>
      </c>
      <c r="K234" s="278"/>
      <c r="L234" s="279" t="s">
        <v>3992</v>
      </c>
      <c r="M234" s="279" t="s">
        <v>4326</v>
      </c>
      <c r="N234" s="261">
        <v>4.6039580132999998</v>
      </c>
      <c r="R234" s="261">
        <v>5.0839675678000003</v>
      </c>
      <c r="S234" s="261">
        <v>7.0637211969000004</v>
      </c>
      <c r="T234" s="261">
        <v>7.0637211969000004</v>
      </c>
      <c r="U234" s="261">
        <v>7.0637211969000004</v>
      </c>
      <c r="V234" s="108">
        <v>5.0470457557000001</v>
      </c>
      <c r="W234" s="270"/>
    </row>
    <row r="235" spans="4:23">
      <c r="D235" s="318" t="s">
        <v>5840</v>
      </c>
      <c r="E235" s="278" t="s">
        <v>5443</v>
      </c>
      <c r="F235" s="279" t="s">
        <v>4676</v>
      </c>
      <c r="G235" s="278">
        <v>18.374460761000002</v>
      </c>
      <c r="H235" s="278">
        <v>19.004460733999998</v>
      </c>
      <c r="I235" s="359">
        <v>-1.0000000000000001E+32</v>
      </c>
      <c r="J235" s="359">
        <v>1.0000000000000001E+32</v>
      </c>
      <c r="K235" s="278"/>
      <c r="L235" s="279" t="s">
        <v>3992</v>
      </c>
      <c r="M235" s="279" t="s">
        <v>4326</v>
      </c>
      <c r="N235" s="261">
        <v>17.787656257999998</v>
      </c>
      <c r="R235" s="261">
        <v>20.516390270999999</v>
      </c>
      <c r="S235" s="261">
        <v>25.904454204</v>
      </c>
      <c r="T235" s="261">
        <v>25.904454204</v>
      </c>
      <c r="U235" s="261">
        <v>25.904454204</v>
      </c>
      <c r="V235" s="108">
        <v>23.583845026281185</v>
      </c>
      <c r="W235" s="270"/>
    </row>
    <row r="236" spans="4:23">
      <c r="D236" s="318" t="s">
        <v>5841</v>
      </c>
      <c r="E236" s="278" t="s">
        <v>5444</v>
      </c>
      <c r="F236" s="279" t="s">
        <v>4676</v>
      </c>
      <c r="G236" s="278">
        <v>4.3337080100999996</v>
      </c>
      <c r="H236" s="278">
        <v>4.3337080100999996</v>
      </c>
      <c r="I236" s="359">
        <v>-1.0000000000000001E+32</v>
      </c>
      <c r="J236" s="359">
        <v>1.0000000000000001E+32</v>
      </c>
      <c r="K236" s="278"/>
      <c r="L236" s="279" t="s">
        <v>3992</v>
      </c>
      <c r="M236" s="279" t="s">
        <v>4326</v>
      </c>
      <c r="N236" s="261">
        <v>4.3373296985999996</v>
      </c>
      <c r="R236" s="261">
        <v>5.0340091927000001</v>
      </c>
      <c r="S236" s="261">
        <v>4.0175983037999998</v>
      </c>
      <c r="T236" s="261">
        <v>4.0175983037999998</v>
      </c>
      <c r="U236" s="261">
        <v>4.0175983037999998</v>
      </c>
      <c r="V236" s="108">
        <v>4.7043786813999997</v>
      </c>
      <c r="W236" s="270"/>
    </row>
    <row r="237" spans="4:23">
      <c r="D237" s="318" t="s">
        <v>5842</v>
      </c>
      <c r="E237" s="278" t="s">
        <v>5445</v>
      </c>
      <c r="F237" s="279" t="s">
        <v>4676</v>
      </c>
      <c r="G237" s="278">
        <v>4.7370260225000003</v>
      </c>
      <c r="H237" s="278">
        <v>4.7370260225000003</v>
      </c>
      <c r="I237" s="359">
        <v>-1.0000000000000001E+32</v>
      </c>
      <c r="J237" s="359">
        <v>1.0000000000000001E+32</v>
      </c>
      <c r="K237" s="278"/>
      <c r="L237" s="279" t="s">
        <v>3992</v>
      </c>
      <c r="M237" s="279" t="s">
        <v>4326</v>
      </c>
      <c r="N237" s="261">
        <v>5.0906955702000003</v>
      </c>
      <c r="R237" s="261">
        <v>5.1805727209999999</v>
      </c>
      <c r="S237" s="261">
        <v>5.2873536607</v>
      </c>
      <c r="T237" s="261">
        <v>5.2873536607</v>
      </c>
      <c r="U237" s="261">
        <v>5.2873536607</v>
      </c>
      <c r="V237" s="108">
        <v>5.4436641046999998</v>
      </c>
      <c r="W237" s="270"/>
    </row>
    <row r="238" spans="4:23">
      <c r="D238" s="318" t="s">
        <v>5843</v>
      </c>
      <c r="E238" s="278" t="s">
        <v>5446</v>
      </c>
      <c r="F238" s="279" t="s">
        <v>4676</v>
      </c>
      <c r="G238" s="278">
        <v>12.407480915000001</v>
      </c>
      <c r="H238" s="278">
        <v>12.407480915000001</v>
      </c>
      <c r="I238" s="359">
        <v>-1.0000000000000001E+32</v>
      </c>
      <c r="J238" s="359">
        <v>1.0000000000000001E+32</v>
      </c>
      <c r="K238" s="278"/>
      <c r="L238" s="279" t="s">
        <v>3992</v>
      </c>
      <c r="M238" s="279" t="s">
        <v>4326</v>
      </c>
      <c r="N238" s="261">
        <v>12.361770054000001</v>
      </c>
      <c r="R238" s="261">
        <v>11.987432337</v>
      </c>
      <c r="S238" s="261">
        <v>11.890971292</v>
      </c>
      <c r="T238" s="261">
        <v>11.890971292</v>
      </c>
      <c r="U238" s="261">
        <v>11.890971292</v>
      </c>
      <c r="V238" s="108">
        <v>12.817188869000001</v>
      </c>
      <c r="W238" s="270"/>
    </row>
    <row r="239" spans="4:23">
      <c r="D239" s="318" t="s">
        <v>5844</v>
      </c>
      <c r="E239" s="278" t="s">
        <v>5447</v>
      </c>
      <c r="F239" s="279" t="s">
        <v>4676</v>
      </c>
      <c r="G239" s="278">
        <v>6.5543411768000004</v>
      </c>
      <c r="H239" s="278">
        <v>6.5543411768000004</v>
      </c>
      <c r="I239" s="359">
        <v>-1.0000000000000001E+32</v>
      </c>
      <c r="J239" s="359">
        <v>1.0000000000000001E+32</v>
      </c>
      <c r="K239" s="278"/>
      <c r="L239" s="279" t="s">
        <v>3992</v>
      </c>
      <c r="M239" s="279" t="s">
        <v>4326</v>
      </c>
      <c r="N239" s="261">
        <v>6.7803393856999996</v>
      </c>
      <c r="R239" s="261">
        <v>7.2181022803000001</v>
      </c>
      <c r="S239" s="261">
        <v>7.3123574356000001</v>
      </c>
      <c r="T239" s="261">
        <v>7.3123574356000001</v>
      </c>
      <c r="U239" s="261">
        <v>7.3123574356000001</v>
      </c>
      <c r="V239" s="108">
        <v>6.8510130279999997</v>
      </c>
      <c r="W239" s="270"/>
    </row>
    <row r="240" spans="4:23">
      <c r="D240" s="318" t="s">
        <v>5845</v>
      </c>
      <c r="E240" s="278" t="s">
        <v>5448</v>
      </c>
      <c r="F240" s="279" t="s">
        <v>4676</v>
      </c>
      <c r="G240" s="278">
        <v>19.560520514</v>
      </c>
      <c r="H240" s="278">
        <v>19.560520514</v>
      </c>
      <c r="I240" s="359">
        <v>-1.0000000000000001E+32</v>
      </c>
      <c r="J240" s="359">
        <v>1.0000000000000001E+32</v>
      </c>
      <c r="K240" s="278"/>
      <c r="L240" s="279" t="s">
        <v>3992</v>
      </c>
      <c r="M240" s="279" t="s">
        <v>4326</v>
      </c>
      <c r="N240" s="261">
        <v>20.538782604000001</v>
      </c>
      <c r="R240" s="261">
        <v>21.067620063</v>
      </c>
      <c r="S240" s="261">
        <v>15.427764078999999</v>
      </c>
      <c r="T240" s="261">
        <v>15.427764078999999</v>
      </c>
      <c r="U240" s="261">
        <v>15.427764078999999</v>
      </c>
      <c r="V240" s="108">
        <v>19.478870258000001</v>
      </c>
      <c r="W240" s="270"/>
    </row>
    <row r="241" spans="4:23">
      <c r="D241" s="318" t="s">
        <v>5846</v>
      </c>
      <c r="E241" s="278" t="s">
        <v>5449</v>
      </c>
      <c r="F241" s="279" t="s">
        <v>4676</v>
      </c>
      <c r="G241" s="278">
        <v>7.4931840124000004</v>
      </c>
      <c r="H241" s="278">
        <v>7.4931840124000004</v>
      </c>
      <c r="I241" s="359">
        <v>-1.0000000000000001E+32</v>
      </c>
      <c r="J241" s="359">
        <v>1.0000000000000001E+32</v>
      </c>
      <c r="K241" s="278"/>
      <c r="L241" s="279" t="s">
        <v>3992</v>
      </c>
      <c r="M241" s="279" t="s">
        <v>4326</v>
      </c>
      <c r="N241" s="261">
        <v>6.9788843839999997</v>
      </c>
      <c r="R241" s="261">
        <v>6.8471924791000003</v>
      </c>
      <c r="S241" s="261">
        <v>4.2191700038000004</v>
      </c>
      <c r="T241" s="261">
        <v>4.2191700038000004</v>
      </c>
      <c r="U241" s="261">
        <v>4.2191700038000004</v>
      </c>
      <c r="V241" s="108">
        <v>6.6013331312000005</v>
      </c>
      <c r="W241" s="270"/>
    </row>
    <row r="242" spans="4:23">
      <c r="D242" s="318" t="s">
        <v>5847</v>
      </c>
      <c r="E242" s="278" t="s">
        <v>5679</v>
      </c>
      <c r="F242" s="279" t="s">
        <v>4676</v>
      </c>
      <c r="G242" s="278">
        <v>0.44</v>
      </c>
      <c r="H242" s="278">
        <v>0.44</v>
      </c>
      <c r="I242" s="359">
        <v>-1.0000000000000001E+32</v>
      </c>
      <c r="J242" s="359">
        <v>1.0000000000000001E+32</v>
      </c>
      <c r="K242" s="278"/>
      <c r="L242" s="279" t="s">
        <v>3992</v>
      </c>
      <c r="M242" s="279" t="s">
        <v>4326</v>
      </c>
      <c r="N242" s="261">
        <v>0.74000000954</v>
      </c>
      <c r="R242" s="261">
        <v>0.74000000954</v>
      </c>
      <c r="S242" s="261">
        <v>0.74000000954</v>
      </c>
      <c r="T242" s="261">
        <v>0.74000000954</v>
      </c>
      <c r="U242" s="261">
        <v>0.74000000954</v>
      </c>
      <c r="V242" s="108">
        <v>0.74000000954</v>
      </c>
      <c r="W242" s="270"/>
    </row>
    <row r="243" spans="4:23">
      <c r="D243" s="318" t="s">
        <v>6455</v>
      </c>
      <c r="E243" s="278" t="s">
        <v>5450</v>
      </c>
      <c r="F243" s="279" t="s">
        <v>4676</v>
      </c>
      <c r="G243" s="278">
        <v>51.977900329000001</v>
      </c>
      <c r="H243" s="278">
        <v>51.977900329000001</v>
      </c>
      <c r="I243" s="359">
        <v>-1E+30</v>
      </c>
      <c r="J243" s="359">
        <v>1E+30</v>
      </c>
      <c r="K243" s="278"/>
      <c r="L243" s="279" t="s">
        <v>4879</v>
      </c>
      <c r="M243" s="279" t="s">
        <v>4326</v>
      </c>
      <c r="N243" s="261">
        <v>51.326903031000001</v>
      </c>
      <c r="R243" s="261">
        <v>44.598833781000003</v>
      </c>
      <c r="S243" s="261">
        <v>45.868361557999997</v>
      </c>
      <c r="T243" s="261">
        <v>45.868361557999997</v>
      </c>
      <c r="U243" s="261">
        <v>45.868361557999997</v>
      </c>
      <c r="V243" s="108">
        <v>52.304138645000023</v>
      </c>
      <c r="W243" s="270"/>
    </row>
    <row r="244" spans="4:23">
      <c r="D244" s="318" t="s">
        <v>6456</v>
      </c>
      <c r="E244" s="278" t="s">
        <v>5451</v>
      </c>
      <c r="F244" s="279" t="s">
        <v>4676</v>
      </c>
      <c r="G244" s="278">
        <v>58.50909008</v>
      </c>
      <c r="H244" s="278">
        <v>58.50909008</v>
      </c>
      <c r="I244" s="359">
        <v>-1E+30</v>
      </c>
      <c r="J244" s="359">
        <v>1E+30</v>
      </c>
      <c r="K244" s="278"/>
      <c r="L244" s="279" t="s">
        <v>4879</v>
      </c>
      <c r="M244" s="279" t="s">
        <v>4326</v>
      </c>
      <c r="N244" s="261">
        <v>58.884448857000002</v>
      </c>
      <c r="R244" s="261">
        <v>47.238430608999998</v>
      </c>
      <c r="S244" s="261">
        <v>51.456879399000002</v>
      </c>
      <c r="T244" s="261">
        <v>51.456879399000002</v>
      </c>
      <c r="U244" s="261">
        <v>51.456879399000002</v>
      </c>
      <c r="V244" s="108">
        <v>58.798754377000023</v>
      </c>
      <c r="W244" s="270"/>
    </row>
    <row r="245" spans="4:23">
      <c r="D245" s="318" t="s">
        <v>5973</v>
      </c>
      <c r="E245" s="278" t="s">
        <v>5452</v>
      </c>
      <c r="F245" s="279" t="s">
        <v>4676</v>
      </c>
      <c r="G245" s="278">
        <v>8.3257832828999998</v>
      </c>
      <c r="H245" s="278">
        <v>8.3257832828999998</v>
      </c>
      <c r="I245" s="359">
        <v>-1E+30</v>
      </c>
      <c r="J245" s="359">
        <v>1E+30</v>
      </c>
      <c r="K245" s="278"/>
      <c r="L245" s="279" t="s">
        <v>4880</v>
      </c>
      <c r="M245" s="279" t="s">
        <v>4326</v>
      </c>
      <c r="N245" s="261">
        <v>7.5444162889999999</v>
      </c>
      <c r="R245" s="261">
        <v>4.9999098087</v>
      </c>
      <c r="S245" s="261">
        <v>5.0026698214999996</v>
      </c>
      <c r="T245" s="261">
        <v>5.0026698214999996</v>
      </c>
      <c r="U245" s="261">
        <v>5.0026698214999996</v>
      </c>
      <c r="V245" s="108">
        <v>8.805164364999996</v>
      </c>
      <c r="W245" s="270"/>
    </row>
    <row r="246" spans="4:23">
      <c r="D246" s="318" t="s">
        <v>6691</v>
      </c>
      <c r="E246" s="278" t="s">
        <v>5455</v>
      </c>
      <c r="F246" s="279" t="s">
        <v>4676</v>
      </c>
      <c r="G246" s="278">
        <v>1.2127414755000001</v>
      </c>
      <c r="H246" s="278">
        <v>1.2127414755000001</v>
      </c>
      <c r="I246" s="359">
        <v>1.0000000000000001E-5</v>
      </c>
      <c r="J246" s="359">
        <v>1.0000000000000001E+32</v>
      </c>
      <c r="K246" s="278"/>
      <c r="L246" s="279" t="s">
        <v>3992</v>
      </c>
      <c r="M246" s="279" t="s">
        <v>4326</v>
      </c>
      <c r="N246" s="261">
        <v>1.0031077229000001</v>
      </c>
      <c r="R246" s="261">
        <v>0.68701803170999998</v>
      </c>
      <c r="S246" s="261">
        <v>0.95610058308000001</v>
      </c>
      <c r="T246" s="261">
        <v>0.95610058308000001</v>
      </c>
      <c r="U246" s="261">
        <v>0.95610058308000001</v>
      </c>
      <c r="V246" s="108">
        <v>3.4075595089814444E-4</v>
      </c>
      <c r="W246" s="270"/>
    </row>
    <row r="247" spans="4:23">
      <c r="D247" s="318" t="s">
        <v>6690</v>
      </c>
      <c r="E247" s="278" t="s">
        <v>5456</v>
      </c>
      <c r="F247" s="279" t="s">
        <v>4676</v>
      </c>
      <c r="G247" s="278">
        <v>0.85874829061000002</v>
      </c>
      <c r="H247" s="278">
        <v>0.85874829061000002</v>
      </c>
      <c r="I247" s="359">
        <v>1.0000000000000001E-5</v>
      </c>
      <c r="J247" s="359">
        <v>1.0000000000000001E+32</v>
      </c>
      <c r="K247" s="278"/>
      <c r="L247" s="279" t="s">
        <v>3992</v>
      </c>
      <c r="M247" s="279" t="s">
        <v>4326</v>
      </c>
      <c r="N247" s="261">
        <v>0.44745811276000003</v>
      </c>
      <c r="R247" s="261">
        <v>0.50090887531999995</v>
      </c>
      <c r="S247" s="261">
        <v>0.63783433788999999</v>
      </c>
      <c r="T247" s="261">
        <v>0.63783433788999999</v>
      </c>
      <c r="U247" s="261">
        <v>0.63783433788999999</v>
      </c>
      <c r="V247" s="108">
        <v>0.3</v>
      </c>
      <c r="W247" s="270"/>
    </row>
    <row r="248" spans="4:23">
      <c r="D248" s="318" t="s">
        <v>6521</v>
      </c>
      <c r="E248" s="278" t="s">
        <v>5457</v>
      </c>
      <c r="F248" s="279" t="s">
        <v>4676</v>
      </c>
      <c r="G248" s="278">
        <v>0.81281686946999998</v>
      </c>
      <c r="H248" s="278">
        <v>0.81281686946999998</v>
      </c>
      <c r="I248" s="359">
        <v>1.0000000000000001E-5</v>
      </c>
      <c r="J248" s="359">
        <v>1.0000000000000001E+32</v>
      </c>
      <c r="K248" s="278"/>
      <c r="L248" s="279" t="s">
        <v>3992</v>
      </c>
      <c r="M248" s="279" t="s">
        <v>4326</v>
      </c>
      <c r="N248" s="261">
        <v>0.46614232148000001</v>
      </c>
      <c r="R248" s="261">
        <v>0.53073108481999998</v>
      </c>
      <c r="S248" s="261">
        <v>0.68612301696</v>
      </c>
      <c r="T248" s="261">
        <v>0.68612301696</v>
      </c>
      <c r="U248" s="261">
        <v>0.68612301696</v>
      </c>
      <c r="V248" s="108">
        <v>0.5</v>
      </c>
      <c r="W248" s="270"/>
    </row>
    <row r="249" spans="4:23">
      <c r="D249" s="318" t="s">
        <v>6522</v>
      </c>
      <c r="E249" s="278" t="s">
        <v>5458</v>
      </c>
      <c r="F249" s="279" t="s">
        <v>4676</v>
      </c>
      <c r="G249" s="278">
        <v>0.75863589523999997</v>
      </c>
      <c r="H249" s="278">
        <v>0.75863589523999997</v>
      </c>
      <c r="I249" s="359">
        <v>1.0000000000000001E-5</v>
      </c>
      <c r="J249" s="359">
        <v>1.0000000000000001E+32</v>
      </c>
      <c r="K249" s="278"/>
      <c r="L249" s="279" t="s">
        <v>3992</v>
      </c>
      <c r="M249" s="279" t="s">
        <v>4326</v>
      </c>
      <c r="N249" s="261">
        <v>1.1329841761999999</v>
      </c>
      <c r="R249" s="261">
        <v>0.77320119945999999</v>
      </c>
      <c r="S249" s="261">
        <v>0.16295701406999999</v>
      </c>
      <c r="T249" s="261">
        <v>0.16295701406999999</v>
      </c>
      <c r="U249" s="261">
        <v>0.16295701406999999</v>
      </c>
      <c r="V249" s="108">
        <v>1.4224754247309958E-2</v>
      </c>
      <c r="W249" s="270"/>
    </row>
    <row r="250" spans="4:23">
      <c r="D250" s="318" t="s">
        <v>6243</v>
      </c>
      <c r="E250" s="278" t="s">
        <v>5459</v>
      </c>
      <c r="F250" s="279" t="s">
        <v>4676</v>
      </c>
      <c r="G250" s="278">
        <v>0</v>
      </c>
      <c r="H250" s="278">
        <v>0</v>
      </c>
      <c r="I250" s="359">
        <v>-1E+36</v>
      </c>
      <c r="J250" s="359">
        <v>3.6000000000000003E+33</v>
      </c>
      <c r="K250" s="278"/>
      <c r="L250" s="279" t="s">
        <v>5362</v>
      </c>
      <c r="M250" s="279" t="s">
        <v>4326</v>
      </c>
      <c r="N250" s="261">
        <v>0</v>
      </c>
      <c r="R250" s="261">
        <v>7.0169022105999999E-4</v>
      </c>
      <c r="S250" s="261">
        <v>1.6900456622</v>
      </c>
      <c r="T250" s="261">
        <v>1.6900456622</v>
      </c>
      <c r="U250" s="261">
        <v>1.6900456622</v>
      </c>
      <c r="V250" s="108">
        <v>0</v>
      </c>
      <c r="W250" s="270"/>
    </row>
    <row r="251" spans="4:23">
      <c r="D251" s="318" t="s">
        <v>5963</v>
      </c>
      <c r="E251" s="278" t="s">
        <v>5460</v>
      </c>
      <c r="F251" s="279" t="s">
        <v>4676</v>
      </c>
      <c r="G251" s="278">
        <v>55.000683784000003</v>
      </c>
      <c r="H251" s="278">
        <v>55.000683784000003</v>
      </c>
      <c r="I251" s="359">
        <v>-1E+30</v>
      </c>
      <c r="J251" s="359">
        <v>1E+30</v>
      </c>
      <c r="K251" s="278"/>
      <c r="L251" s="279" t="s">
        <v>4880</v>
      </c>
      <c r="M251" s="279" t="s">
        <v>4326</v>
      </c>
      <c r="N251" s="261">
        <v>54.998690592000003</v>
      </c>
      <c r="R251" s="261">
        <v>55.004371982000002</v>
      </c>
      <c r="S251" s="261">
        <v>54.999833125999999</v>
      </c>
      <c r="T251" s="261">
        <v>54.999833125999999</v>
      </c>
      <c r="U251" s="261">
        <v>54.999833125999999</v>
      </c>
      <c r="V251" s="108">
        <v>54.997802318000012</v>
      </c>
      <c r="W251" s="270"/>
    </row>
    <row r="252" spans="4:23">
      <c r="D252" s="318" t="s">
        <v>6447</v>
      </c>
      <c r="E252" s="278" t="s">
        <v>5461</v>
      </c>
      <c r="F252" s="279" t="s">
        <v>4676</v>
      </c>
      <c r="G252" s="278">
        <v>90.864973208999999</v>
      </c>
      <c r="H252" s="278">
        <v>90.864973208999999</v>
      </c>
      <c r="I252" s="359">
        <v>-1E+30</v>
      </c>
      <c r="J252" s="359">
        <v>1E+30</v>
      </c>
      <c r="K252" s="278"/>
      <c r="L252" s="279" t="s">
        <v>4879</v>
      </c>
      <c r="M252" s="279" t="s">
        <v>4326</v>
      </c>
      <c r="N252" s="261">
        <v>93.168166721999995</v>
      </c>
      <c r="R252" s="261">
        <v>96.600333160999995</v>
      </c>
      <c r="S252" s="261">
        <v>91.991203503999998</v>
      </c>
      <c r="T252" s="261">
        <v>91.991203503999998</v>
      </c>
      <c r="U252" s="261">
        <v>91.991203503999998</v>
      </c>
      <c r="V252" s="108">
        <v>92.604249663000019</v>
      </c>
      <c r="W252" s="270"/>
    </row>
    <row r="253" spans="4:23">
      <c r="D253" s="318" t="s">
        <v>6448</v>
      </c>
      <c r="E253" s="278" t="s">
        <v>5462</v>
      </c>
      <c r="F253" s="279" t="s">
        <v>4676</v>
      </c>
      <c r="G253" s="278">
        <v>50.766475518</v>
      </c>
      <c r="H253" s="278">
        <v>50.766475518</v>
      </c>
      <c r="I253" s="359">
        <v>-1E+30</v>
      </c>
      <c r="J253" s="359">
        <v>1E+30</v>
      </c>
      <c r="K253" s="278"/>
      <c r="L253" s="279" t="s">
        <v>4879</v>
      </c>
      <c r="M253" s="279" t="s">
        <v>4326</v>
      </c>
      <c r="N253" s="261">
        <v>49.382457611</v>
      </c>
      <c r="R253" s="261">
        <v>55.965512726</v>
      </c>
      <c r="S253" s="261">
        <v>73.692735854999995</v>
      </c>
      <c r="T253" s="261">
        <v>73.692735854999995</v>
      </c>
      <c r="U253" s="261">
        <v>73.692735854999995</v>
      </c>
      <c r="V253" s="108">
        <v>48.805329266999991</v>
      </c>
      <c r="W253" s="270"/>
    </row>
    <row r="254" spans="4:23">
      <c r="D254" s="318" t="s">
        <v>5964</v>
      </c>
      <c r="E254" s="278" t="s">
        <v>5463</v>
      </c>
      <c r="F254" s="279" t="s">
        <v>4676</v>
      </c>
      <c r="G254" s="278">
        <v>12.837057946</v>
      </c>
      <c r="H254" s="278">
        <v>12.837057946</v>
      </c>
      <c r="I254" s="359">
        <v>-1E+27</v>
      </c>
      <c r="J254" s="359">
        <v>1E+27</v>
      </c>
      <c r="K254" s="278"/>
      <c r="L254" s="279" t="s">
        <v>4881</v>
      </c>
      <c r="M254" s="279" t="s">
        <v>4326</v>
      </c>
      <c r="N254" s="261">
        <v>14.442144287</v>
      </c>
      <c r="R254" s="261">
        <v>15.512877152</v>
      </c>
      <c r="S254" s="261">
        <v>15.724359308</v>
      </c>
      <c r="T254" s="261">
        <v>15.724359308</v>
      </c>
      <c r="U254" s="261">
        <v>15.724359308</v>
      </c>
      <c r="V254" s="108">
        <v>3.2809140924682333E-7</v>
      </c>
      <c r="W254" s="270"/>
    </row>
    <row r="255" spans="4:23">
      <c r="D255" s="318" t="s">
        <v>6244</v>
      </c>
      <c r="E255" s="278" t="s">
        <v>5464</v>
      </c>
      <c r="F255" s="279" t="s">
        <v>4676</v>
      </c>
      <c r="G255" s="278">
        <v>6.2335463109999996</v>
      </c>
      <c r="H255" s="278">
        <v>6.2335463109999996</v>
      </c>
      <c r="I255" s="359">
        <v>-1E+36</v>
      </c>
      <c r="J255" s="359">
        <v>3.6000000000000003E+33</v>
      </c>
      <c r="K255" s="278"/>
      <c r="L255" s="279" t="s">
        <v>5362</v>
      </c>
      <c r="M255" s="279" t="s">
        <v>4326</v>
      </c>
      <c r="N255" s="261">
        <v>15.58073956</v>
      </c>
      <c r="R255" s="261">
        <v>5.9577914834000003</v>
      </c>
      <c r="S255" s="261">
        <v>10.437171421</v>
      </c>
      <c r="T255" s="261">
        <v>10.437171421</v>
      </c>
      <c r="U255" s="261">
        <v>10.437171421</v>
      </c>
      <c r="V255" s="108">
        <v>15</v>
      </c>
      <c r="W255" s="270"/>
    </row>
    <row r="256" spans="4:23">
      <c r="D256" s="318" t="s">
        <v>6245</v>
      </c>
      <c r="E256" s="278" t="s">
        <v>5465</v>
      </c>
      <c r="F256" s="279" t="s">
        <v>4676</v>
      </c>
      <c r="G256" s="278">
        <v>0</v>
      </c>
      <c r="H256" s="278">
        <v>0</v>
      </c>
      <c r="I256" s="359">
        <v>-1E+36</v>
      </c>
      <c r="J256" s="359">
        <v>3.6000000000000003E+33</v>
      </c>
      <c r="K256" s="278"/>
      <c r="L256" s="279" t="s">
        <v>5362</v>
      </c>
      <c r="M256" s="279" t="s">
        <v>4326</v>
      </c>
      <c r="N256" s="261">
        <v>0.21689868639000001</v>
      </c>
      <c r="R256" s="261">
        <v>5.0024088885999998</v>
      </c>
      <c r="S256" s="261">
        <v>9.0217162515999991</v>
      </c>
      <c r="T256" s="261">
        <v>9.0217162515999991</v>
      </c>
      <c r="U256" s="261">
        <v>9.0217162515999991</v>
      </c>
      <c r="V256" s="108">
        <v>0</v>
      </c>
      <c r="W256" s="270"/>
    </row>
    <row r="257" spans="4:23">
      <c r="D257" s="318" t="s">
        <v>6269</v>
      </c>
      <c r="E257" s="278" t="s">
        <v>5472</v>
      </c>
      <c r="F257" s="279" t="s">
        <v>4676</v>
      </c>
      <c r="G257" s="278">
        <v>52.000777061999997</v>
      </c>
      <c r="H257" s="278">
        <v>52.000777061999997</v>
      </c>
      <c r="I257" s="359">
        <v>-1E+36</v>
      </c>
      <c r="J257" s="359">
        <v>3.6000000000000003E+33</v>
      </c>
      <c r="K257" s="278"/>
      <c r="L257" s="279" t="s">
        <v>5362</v>
      </c>
      <c r="M257" s="279" t="s">
        <v>4326</v>
      </c>
      <c r="N257" s="261">
        <v>50.572264975000003</v>
      </c>
      <c r="R257" s="261">
        <v>40.291951034</v>
      </c>
      <c r="S257" s="261">
        <v>39.977405398000002</v>
      </c>
      <c r="T257" s="261">
        <v>39.977405398000002</v>
      </c>
      <c r="U257" s="261">
        <v>39.977405398000002</v>
      </c>
      <c r="V257" s="108">
        <v>51.990072228999999</v>
      </c>
      <c r="W257" s="270"/>
    </row>
    <row r="258" spans="4:23">
      <c r="D258" s="318" t="s">
        <v>6553</v>
      </c>
      <c r="E258" s="278" t="s">
        <v>5473</v>
      </c>
      <c r="F258" s="279" t="s">
        <v>4676</v>
      </c>
      <c r="G258" s="278">
        <v>1.26E-2</v>
      </c>
      <c r="H258" s="278">
        <v>1.26E-2</v>
      </c>
      <c r="I258" s="359">
        <v>-1.0000000000000001E+32</v>
      </c>
      <c r="J258" s="359">
        <v>1.0000000000000001E+32</v>
      </c>
      <c r="K258" s="278"/>
      <c r="L258" s="279" t="s">
        <v>3992</v>
      </c>
      <c r="M258" s="279" t="s">
        <v>4326</v>
      </c>
      <c r="N258" s="261">
        <v>0</v>
      </c>
      <c r="R258" s="261">
        <v>0</v>
      </c>
      <c r="S258" s="261">
        <v>0</v>
      </c>
      <c r="T258" s="261">
        <v>0</v>
      </c>
      <c r="U258" s="261">
        <v>0</v>
      </c>
      <c r="V258" s="108">
        <v>0</v>
      </c>
      <c r="W258" s="270"/>
    </row>
    <row r="259" spans="4:23">
      <c r="D259" s="318" t="s">
        <v>6554</v>
      </c>
      <c r="E259" s="278" t="s">
        <v>5474</v>
      </c>
      <c r="F259" s="279" t="s">
        <v>4676</v>
      </c>
      <c r="G259" s="278">
        <v>3.2000000000000002E-3</v>
      </c>
      <c r="H259" s="278">
        <v>3.2000000000000002E-3</v>
      </c>
      <c r="I259" s="359">
        <v>-1.0000000000000001E+32</v>
      </c>
      <c r="J259" s="359">
        <v>1.0000000000000001E+32</v>
      </c>
      <c r="K259" s="278"/>
      <c r="L259" s="279" t="s">
        <v>3992</v>
      </c>
      <c r="M259" s="279" t="s">
        <v>4326</v>
      </c>
      <c r="N259" s="261">
        <v>0</v>
      </c>
      <c r="R259" s="261">
        <v>0</v>
      </c>
      <c r="S259" s="261">
        <v>0</v>
      </c>
      <c r="T259" s="261">
        <v>0</v>
      </c>
      <c r="U259" s="261">
        <v>0</v>
      </c>
      <c r="V259" s="108">
        <v>0</v>
      </c>
      <c r="W259" s="270"/>
    </row>
    <row r="260" spans="4:23">
      <c r="D260" s="318" t="s">
        <v>6555</v>
      </c>
      <c r="E260" s="278" t="s">
        <v>5475</v>
      </c>
      <c r="F260" s="279" t="s">
        <v>4676</v>
      </c>
      <c r="G260" s="278">
        <v>0</v>
      </c>
      <c r="H260" s="278">
        <v>0</v>
      </c>
      <c r="I260" s="359">
        <v>-1.0000000000000001E+32</v>
      </c>
      <c r="J260" s="359">
        <v>1.0000000000000001E+32</v>
      </c>
      <c r="K260" s="278"/>
      <c r="L260" s="279" t="s">
        <v>3992</v>
      </c>
      <c r="M260" s="279" t="s">
        <v>4326</v>
      </c>
      <c r="N260" s="261">
        <v>0</v>
      </c>
      <c r="R260" s="261">
        <v>0</v>
      </c>
      <c r="S260" s="261">
        <v>0</v>
      </c>
      <c r="T260" s="261">
        <v>0</v>
      </c>
      <c r="U260" s="261">
        <v>0</v>
      </c>
      <c r="V260" s="108">
        <v>0</v>
      </c>
      <c r="W260" s="270"/>
    </row>
    <row r="261" spans="4:23">
      <c r="D261" s="318" t="s">
        <v>6556</v>
      </c>
      <c r="E261" s="278" t="s">
        <v>5476</v>
      </c>
      <c r="F261" s="279" t="s">
        <v>4676</v>
      </c>
      <c r="G261" s="278">
        <v>0</v>
      </c>
      <c r="H261" s="278">
        <v>0</v>
      </c>
      <c r="I261" s="359">
        <v>-1.0000000000000001E+32</v>
      </c>
      <c r="J261" s="359">
        <v>1.0000000000000001E+32</v>
      </c>
      <c r="K261" s="278"/>
      <c r="L261" s="279" t="s">
        <v>3992</v>
      </c>
      <c r="M261" s="279" t="s">
        <v>4326</v>
      </c>
      <c r="N261" s="261">
        <v>0</v>
      </c>
      <c r="R261" s="261">
        <v>0</v>
      </c>
      <c r="S261" s="261">
        <v>0</v>
      </c>
      <c r="T261" s="261">
        <v>0</v>
      </c>
      <c r="U261" s="261">
        <v>0</v>
      </c>
      <c r="V261" s="108">
        <v>0</v>
      </c>
      <c r="W261" s="270"/>
    </row>
    <row r="262" spans="4:23">
      <c r="D262" s="318" t="s">
        <v>6557</v>
      </c>
      <c r="E262" s="278" t="s">
        <v>5477</v>
      </c>
      <c r="F262" s="279" t="s">
        <v>4676</v>
      </c>
      <c r="G262" s="278">
        <v>0</v>
      </c>
      <c r="H262" s="278">
        <v>0</v>
      </c>
      <c r="I262" s="359">
        <v>-1.0000000000000001E+32</v>
      </c>
      <c r="J262" s="359">
        <v>1.0000000000000001E+32</v>
      </c>
      <c r="K262" s="278"/>
      <c r="L262" s="279" t="s">
        <v>3992</v>
      </c>
      <c r="M262" s="279" t="s">
        <v>4326</v>
      </c>
      <c r="N262" s="261">
        <v>0</v>
      </c>
      <c r="R262" s="261">
        <v>0</v>
      </c>
      <c r="S262" s="261">
        <v>0</v>
      </c>
      <c r="T262" s="261">
        <v>0</v>
      </c>
      <c r="U262" s="261">
        <v>0</v>
      </c>
      <c r="V262" s="108">
        <v>0</v>
      </c>
      <c r="W262" s="270"/>
    </row>
    <row r="263" spans="4:23">
      <c r="D263" s="318" t="s">
        <v>6558</v>
      </c>
      <c r="E263" s="278" t="s">
        <v>5478</v>
      </c>
      <c r="F263" s="279" t="s">
        <v>4676</v>
      </c>
      <c r="G263" s="278">
        <v>5.4999999999999997E-3</v>
      </c>
      <c r="H263" s="278">
        <v>5.4999999999999997E-3</v>
      </c>
      <c r="I263" s="359">
        <v>-1.0000000000000001E+32</v>
      </c>
      <c r="J263" s="359">
        <v>1.0000000000000001E+32</v>
      </c>
      <c r="K263" s="278"/>
      <c r="L263" s="279" t="s">
        <v>3992</v>
      </c>
      <c r="M263" s="279" t="s">
        <v>4326</v>
      </c>
      <c r="N263" s="261">
        <v>0</v>
      </c>
      <c r="R263" s="261">
        <v>0</v>
      </c>
      <c r="S263" s="261">
        <v>0</v>
      </c>
      <c r="T263" s="261">
        <v>0</v>
      </c>
      <c r="U263" s="261">
        <v>0</v>
      </c>
      <c r="V263" s="108">
        <v>0</v>
      </c>
      <c r="W263" s="270"/>
    </row>
    <row r="264" spans="4:23">
      <c r="D264" s="318" t="s">
        <v>6559</v>
      </c>
      <c r="E264" s="278" t="s">
        <v>5479</v>
      </c>
      <c r="F264" s="279" t="s">
        <v>4676</v>
      </c>
      <c r="G264" s="278">
        <v>1.32E-2</v>
      </c>
      <c r="H264" s="278">
        <v>1.32E-2</v>
      </c>
      <c r="I264" s="359">
        <v>-1.0000000000000001E+32</v>
      </c>
      <c r="J264" s="359">
        <v>1.0000000000000001E+32</v>
      </c>
      <c r="K264" s="278"/>
      <c r="L264" s="279" t="s">
        <v>3992</v>
      </c>
      <c r="M264" s="279" t="s">
        <v>4326</v>
      </c>
      <c r="N264" s="261">
        <v>0</v>
      </c>
      <c r="R264" s="261">
        <v>0</v>
      </c>
      <c r="S264" s="261">
        <v>0</v>
      </c>
      <c r="T264" s="261">
        <v>0</v>
      </c>
      <c r="U264" s="261">
        <v>0</v>
      </c>
      <c r="V264" s="108">
        <v>0</v>
      </c>
      <c r="W264" s="270"/>
    </row>
    <row r="265" spans="4:23">
      <c r="D265" s="318" t="s">
        <v>6560</v>
      </c>
      <c r="E265" s="278" t="s">
        <v>5480</v>
      </c>
      <c r="F265" s="279" t="s">
        <v>4676</v>
      </c>
      <c r="G265" s="278">
        <v>17.028649999999999</v>
      </c>
      <c r="H265" s="278">
        <v>17.028649999999999</v>
      </c>
      <c r="I265" s="359">
        <v>-1.0000000000000001E+32</v>
      </c>
      <c r="J265" s="359">
        <v>1.0000000000000001E+32</v>
      </c>
      <c r="K265" s="278"/>
      <c r="L265" s="279" t="s">
        <v>3992</v>
      </c>
      <c r="M265" s="279" t="s">
        <v>4326</v>
      </c>
      <c r="N265" s="261">
        <v>0</v>
      </c>
      <c r="R265" s="261">
        <v>18</v>
      </c>
      <c r="S265" s="261">
        <v>18</v>
      </c>
      <c r="T265" s="261">
        <v>18</v>
      </c>
      <c r="U265" s="261">
        <v>18</v>
      </c>
      <c r="V265" s="108">
        <v>0</v>
      </c>
      <c r="W265" s="270"/>
    </row>
    <row r="266" spans="4:23">
      <c r="D266" s="318" t="s">
        <v>6561</v>
      </c>
      <c r="E266" s="278" t="s">
        <v>5481</v>
      </c>
      <c r="F266" s="279" t="s">
        <v>4676</v>
      </c>
      <c r="G266" s="278">
        <v>17.028649999999999</v>
      </c>
      <c r="H266" s="278">
        <v>17.028649999999999</v>
      </c>
      <c r="I266" s="359">
        <v>-1.0000000000000001E+32</v>
      </c>
      <c r="J266" s="359">
        <v>1.0000000000000001E+32</v>
      </c>
      <c r="K266" s="278"/>
      <c r="L266" s="279" t="s">
        <v>3992</v>
      </c>
      <c r="M266" s="279" t="s">
        <v>4326</v>
      </c>
      <c r="N266" s="261">
        <v>0</v>
      </c>
      <c r="R266" s="261">
        <v>18</v>
      </c>
      <c r="S266" s="261">
        <v>18</v>
      </c>
      <c r="T266" s="261">
        <v>18</v>
      </c>
      <c r="U266" s="261">
        <v>18</v>
      </c>
      <c r="V266" s="108">
        <v>0</v>
      </c>
      <c r="W266" s="270"/>
    </row>
    <row r="267" spans="4:23">
      <c r="D267" s="318" t="s">
        <v>6562</v>
      </c>
      <c r="E267" s="278" t="s">
        <v>5482</v>
      </c>
      <c r="F267" s="279" t="s">
        <v>4676</v>
      </c>
      <c r="G267" s="278">
        <v>3.1419000000000001</v>
      </c>
      <c r="H267" s="278">
        <v>3.1419000000000001</v>
      </c>
      <c r="I267" s="359">
        <v>-1.0000000000000001E+32</v>
      </c>
      <c r="J267" s="359">
        <v>1.0000000000000001E+32</v>
      </c>
      <c r="K267" s="278"/>
      <c r="L267" s="279" t="s">
        <v>3992</v>
      </c>
      <c r="M267" s="279" t="s">
        <v>4326</v>
      </c>
      <c r="N267" s="261">
        <v>0</v>
      </c>
      <c r="R267" s="261">
        <v>2.8</v>
      </c>
      <c r="S267" s="261">
        <v>2.8</v>
      </c>
      <c r="T267" s="261">
        <v>2.8</v>
      </c>
      <c r="U267" s="261">
        <v>2.8</v>
      </c>
      <c r="V267" s="108">
        <v>0</v>
      </c>
      <c r="W267" s="270"/>
    </row>
    <row r="268" spans="4:23">
      <c r="D268" s="318" t="s">
        <v>6563</v>
      </c>
      <c r="E268" s="278" t="s">
        <v>5483</v>
      </c>
      <c r="F268" s="279" t="s">
        <v>4676</v>
      </c>
      <c r="G268" s="278">
        <v>3.1419000000000001</v>
      </c>
      <c r="H268" s="278">
        <v>3.1419000000000001</v>
      </c>
      <c r="I268" s="359">
        <v>-1.0000000000000001E+32</v>
      </c>
      <c r="J268" s="359">
        <v>1.0000000000000001E+32</v>
      </c>
      <c r="K268" s="278"/>
      <c r="L268" s="279" t="s">
        <v>3992</v>
      </c>
      <c r="M268" s="279" t="s">
        <v>4326</v>
      </c>
      <c r="N268" s="261">
        <v>0</v>
      </c>
      <c r="R268" s="261">
        <v>2.8</v>
      </c>
      <c r="S268" s="261">
        <v>2.8</v>
      </c>
      <c r="T268" s="261">
        <v>2.8</v>
      </c>
      <c r="U268" s="261">
        <v>2.8</v>
      </c>
      <c r="V268" s="108">
        <v>0</v>
      </c>
      <c r="W268" s="270"/>
    </row>
    <row r="269" spans="4:23">
      <c r="D269" s="318" t="s">
        <v>6564</v>
      </c>
      <c r="E269" s="278" t="s">
        <v>5484</v>
      </c>
      <c r="F269" s="279" t="s">
        <v>4676</v>
      </c>
      <c r="G269" s="278">
        <v>3.1419000000000001</v>
      </c>
      <c r="H269" s="278">
        <v>3.1419000000000001</v>
      </c>
      <c r="I269" s="359">
        <v>-1.0000000000000001E+32</v>
      </c>
      <c r="J269" s="359">
        <v>1.0000000000000001E+32</v>
      </c>
      <c r="K269" s="278"/>
      <c r="L269" s="279" t="s">
        <v>3992</v>
      </c>
      <c r="M269" s="279" t="s">
        <v>4326</v>
      </c>
      <c r="N269" s="261">
        <v>0</v>
      </c>
      <c r="R269" s="261">
        <v>2.8</v>
      </c>
      <c r="S269" s="261">
        <v>2.8</v>
      </c>
      <c r="T269" s="261">
        <v>2.8</v>
      </c>
      <c r="U269" s="261">
        <v>2.8</v>
      </c>
      <c r="V269" s="108">
        <v>0</v>
      </c>
      <c r="W269" s="270"/>
    </row>
    <row r="270" spans="4:23">
      <c r="D270" s="318" t="s">
        <v>6565</v>
      </c>
      <c r="E270" s="278" t="s">
        <v>5485</v>
      </c>
      <c r="F270" s="279" t="s">
        <v>4676</v>
      </c>
      <c r="G270" s="278">
        <v>3.1419000000000001</v>
      </c>
      <c r="H270" s="278">
        <v>3.1419000000000001</v>
      </c>
      <c r="I270" s="359">
        <v>-1.0000000000000001E+32</v>
      </c>
      <c r="J270" s="359">
        <v>1.0000000000000001E+32</v>
      </c>
      <c r="K270" s="278"/>
      <c r="L270" s="279" t="s">
        <v>3992</v>
      </c>
      <c r="M270" s="279" t="s">
        <v>4326</v>
      </c>
      <c r="N270" s="261">
        <v>0</v>
      </c>
      <c r="R270" s="261">
        <v>2.8</v>
      </c>
      <c r="S270" s="261">
        <v>2.8</v>
      </c>
      <c r="T270" s="261">
        <v>2.8</v>
      </c>
      <c r="U270" s="261">
        <v>2.8</v>
      </c>
      <c r="V270" s="108">
        <v>0</v>
      </c>
      <c r="W270" s="270"/>
    </row>
    <row r="271" spans="4:23">
      <c r="D271" s="318" t="s">
        <v>6566</v>
      </c>
      <c r="E271" s="278" t="s">
        <v>5486</v>
      </c>
      <c r="F271" s="279" t="s">
        <v>4676</v>
      </c>
      <c r="G271" s="278">
        <v>17.028649999999999</v>
      </c>
      <c r="H271" s="278">
        <v>17.028649999999999</v>
      </c>
      <c r="I271" s="359">
        <v>-1.0000000000000001E+32</v>
      </c>
      <c r="J271" s="359">
        <v>1.0000000000000001E+32</v>
      </c>
      <c r="K271" s="278"/>
      <c r="L271" s="279" t="s">
        <v>3992</v>
      </c>
      <c r="M271" s="279" t="s">
        <v>4326</v>
      </c>
      <c r="N271" s="261">
        <v>0</v>
      </c>
      <c r="R271" s="261">
        <v>18</v>
      </c>
      <c r="S271" s="261">
        <v>18</v>
      </c>
      <c r="T271" s="261">
        <v>18</v>
      </c>
      <c r="U271" s="261">
        <v>18</v>
      </c>
      <c r="V271" s="108">
        <v>0</v>
      </c>
      <c r="W271" s="270"/>
    </row>
    <row r="272" spans="4:23">
      <c r="D272" s="318" t="s">
        <v>6567</v>
      </c>
      <c r="E272" s="278" t="s">
        <v>5487</v>
      </c>
      <c r="F272" s="279" t="s">
        <v>4676</v>
      </c>
      <c r="G272" s="278">
        <v>3.1419000000000001</v>
      </c>
      <c r="H272" s="278">
        <v>3.1419000000000001</v>
      </c>
      <c r="I272" s="359">
        <v>-1.0000000000000001E+32</v>
      </c>
      <c r="J272" s="359">
        <v>1.0000000000000001E+32</v>
      </c>
      <c r="K272" s="278"/>
      <c r="L272" s="279" t="s">
        <v>3992</v>
      </c>
      <c r="M272" s="279" t="s">
        <v>4326</v>
      </c>
      <c r="N272" s="261">
        <v>0</v>
      </c>
      <c r="R272" s="261">
        <v>2.8</v>
      </c>
      <c r="S272" s="261">
        <v>2.8</v>
      </c>
      <c r="T272" s="261">
        <v>2.8</v>
      </c>
      <c r="U272" s="261">
        <v>2.8</v>
      </c>
      <c r="V272" s="108">
        <v>0</v>
      </c>
      <c r="W272" s="270"/>
    </row>
    <row r="273" spans="4:23">
      <c r="D273" s="318" t="s">
        <v>6568</v>
      </c>
      <c r="E273" s="278" t="s">
        <v>5488</v>
      </c>
      <c r="F273" s="279" t="s">
        <v>4676</v>
      </c>
      <c r="G273" s="278">
        <v>3.1419000000000001</v>
      </c>
      <c r="H273" s="278">
        <v>3.1419000000000001</v>
      </c>
      <c r="I273" s="359">
        <v>-1.0000000000000001E+32</v>
      </c>
      <c r="J273" s="359">
        <v>1.0000000000000001E+32</v>
      </c>
      <c r="K273" s="278"/>
      <c r="L273" s="279" t="s">
        <v>3992</v>
      </c>
      <c r="M273" s="279" t="s">
        <v>4326</v>
      </c>
      <c r="N273" s="261">
        <v>0</v>
      </c>
      <c r="R273" s="261">
        <v>2.8</v>
      </c>
      <c r="S273" s="261">
        <v>2.8</v>
      </c>
      <c r="T273" s="261">
        <v>2.8</v>
      </c>
      <c r="U273" s="261">
        <v>2.8</v>
      </c>
      <c r="V273" s="108">
        <v>0</v>
      </c>
      <c r="W273" s="270"/>
    </row>
    <row r="274" spans="4:23">
      <c r="D274" s="318" t="s">
        <v>6569</v>
      </c>
      <c r="E274" s="278" t="s">
        <v>5489</v>
      </c>
      <c r="F274" s="279" t="s">
        <v>4676</v>
      </c>
      <c r="G274" s="278">
        <v>17.028649999999999</v>
      </c>
      <c r="H274" s="278">
        <v>17.028649999999999</v>
      </c>
      <c r="I274" s="359">
        <v>-1.0000000000000001E+32</v>
      </c>
      <c r="J274" s="359">
        <v>1.0000000000000001E+32</v>
      </c>
      <c r="K274" s="278"/>
      <c r="L274" s="279" t="s">
        <v>3992</v>
      </c>
      <c r="M274" s="279" t="s">
        <v>4326</v>
      </c>
      <c r="N274" s="261">
        <v>0</v>
      </c>
      <c r="R274" s="261">
        <v>18</v>
      </c>
      <c r="S274" s="261">
        <v>18</v>
      </c>
      <c r="T274" s="261">
        <v>18</v>
      </c>
      <c r="U274" s="261">
        <v>18</v>
      </c>
      <c r="V274" s="108">
        <v>0</v>
      </c>
      <c r="W274" s="270"/>
    </row>
    <row r="275" spans="4:23">
      <c r="D275" s="318" t="s">
        <v>6570</v>
      </c>
      <c r="E275" s="278" t="s">
        <v>5490</v>
      </c>
      <c r="F275" s="279" t="s">
        <v>4676</v>
      </c>
      <c r="G275" s="278">
        <v>3.1419000000000001</v>
      </c>
      <c r="H275" s="278">
        <v>3.1419000000000001</v>
      </c>
      <c r="I275" s="359">
        <v>-1.0000000000000001E+32</v>
      </c>
      <c r="J275" s="359">
        <v>1.0000000000000001E+32</v>
      </c>
      <c r="K275" s="278"/>
      <c r="L275" s="279" t="s">
        <v>3992</v>
      </c>
      <c r="M275" s="279" t="s">
        <v>4326</v>
      </c>
      <c r="N275" s="261">
        <v>0</v>
      </c>
      <c r="R275" s="261">
        <v>2.8</v>
      </c>
      <c r="S275" s="261">
        <v>2.8</v>
      </c>
      <c r="T275" s="261">
        <v>2.8</v>
      </c>
      <c r="U275" s="261">
        <v>2.8</v>
      </c>
      <c r="V275" s="108">
        <v>0</v>
      </c>
      <c r="W275" s="270"/>
    </row>
    <row r="276" spans="4:23">
      <c r="D276" s="318"/>
      <c r="E276" s="278"/>
      <c r="F276" s="279"/>
      <c r="G276" s="278"/>
      <c r="H276" s="278"/>
      <c r="I276" s="278"/>
      <c r="J276" s="278"/>
      <c r="K276" s="278"/>
      <c r="L276" s="279"/>
      <c r="M276" s="279"/>
    </row>
    <row r="277" spans="4:23">
      <c r="D277" s="318"/>
      <c r="E277" s="278"/>
      <c r="F277" s="279"/>
      <c r="G277" s="278"/>
      <c r="H277" s="278"/>
      <c r="I277" s="278"/>
      <c r="J277" s="278"/>
      <c r="K277" s="278"/>
      <c r="L277" s="279"/>
      <c r="M277" s="279"/>
    </row>
    <row r="278" spans="4:23">
      <c r="D278" s="318"/>
      <c r="E278" s="278"/>
      <c r="F278" s="279"/>
      <c r="G278" s="278"/>
      <c r="H278" s="278"/>
      <c r="I278" s="278"/>
      <c r="J278" s="278"/>
      <c r="K278" s="278"/>
      <c r="L278" s="279"/>
      <c r="M278" s="279"/>
    </row>
    <row r="279" spans="4:23">
      <c r="D279" s="318"/>
      <c r="E279" s="278"/>
      <c r="F279" s="279"/>
      <c r="G279" s="278"/>
      <c r="H279" s="278"/>
      <c r="I279" s="278"/>
      <c r="J279" s="278"/>
      <c r="K279" s="278"/>
      <c r="L279" s="279"/>
      <c r="M279" s="279"/>
    </row>
    <row r="280" spans="4:23">
      <c r="D280" s="318"/>
      <c r="E280" s="278"/>
      <c r="F280" s="279"/>
      <c r="G280" s="278"/>
      <c r="H280" s="278"/>
      <c r="I280" s="278"/>
      <c r="J280" s="278"/>
      <c r="K280" s="278"/>
      <c r="L280" s="279"/>
      <c r="M280" s="279"/>
    </row>
    <row r="281" spans="4:23">
      <c r="D281" s="318"/>
      <c r="E281" s="278"/>
      <c r="F281" s="279"/>
      <c r="G281" s="278"/>
      <c r="H281" s="278"/>
      <c r="I281" s="278"/>
      <c r="J281" s="278"/>
      <c r="K281" s="278"/>
      <c r="L281" s="279"/>
      <c r="M281" s="279"/>
    </row>
    <row r="282" spans="4:23">
      <c r="D282" s="318"/>
      <c r="E282" s="278"/>
      <c r="F282" s="279"/>
      <c r="G282" s="278"/>
      <c r="H282" s="278"/>
      <c r="I282" s="278"/>
      <c r="J282" s="278"/>
      <c r="K282" s="278"/>
      <c r="L282" s="279"/>
      <c r="M282" s="279"/>
    </row>
    <row r="283" spans="4:23">
      <c r="D283" s="318"/>
      <c r="E283" s="278"/>
      <c r="F283" s="279"/>
      <c r="G283" s="278"/>
      <c r="H283" s="278"/>
      <c r="I283" s="278"/>
      <c r="J283" s="278"/>
      <c r="K283" s="278"/>
      <c r="L283" s="279"/>
      <c r="M283" s="279"/>
    </row>
    <row r="284" spans="4:23">
      <c r="D284" s="318"/>
      <c r="E284" s="278"/>
      <c r="F284" s="279"/>
      <c r="G284" s="278"/>
      <c r="H284" s="278"/>
      <c r="I284" s="278"/>
      <c r="J284" s="278"/>
      <c r="K284" s="278"/>
      <c r="L284" s="279"/>
      <c r="M284" s="279"/>
    </row>
    <row r="285" spans="4:23">
      <c r="D285" s="318"/>
      <c r="E285" s="278"/>
      <c r="F285" s="279"/>
      <c r="G285" s="278"/>
      <c r="H285" s="278"/>
      <c r="I285" s="278"/>
      <c r="J285" s="278"/>
      <c r="K285" s="278"/>
      <c r="L285" s="279"/>
      <c r="M285" s="279"/>
    </row>
    <row r="286" spans="4:23">
      <c r="D286" s="318"/>
      <c r="E286" s="278"/>
      <c r="F286" s="279"/>
      <c r="G286" s="278"/>
      <c r="H286" s="278"/>
      <c r="I286" s="278"/>
      <c r="J286" s="278"/>
      <c r="K286" s="278"/>
      <c r="L286" s="279"/>
      <c r="M286" s="279"/>
    </row>
    <row r="287" spans="4:23">
      <c r="D287" s="318"/>
      <c r="E287" s="278"/>
      <c r="F287" s="279"/>
      <c r="G287" s="278"/>
      <c r="H287" s="278"/>
      <c r="I287" s="278"/>
      <c r="J287" s="278"/>
      <c r="K287" s="278"/>
      <c r="L287" s="279"/>
      <c r="M287" s="279"/>
    </row>
    <row r="288" spans="4:23">
      <c r="D288" s="318"/>
      <c r="E288" s="278"/>
      <c r="F288" s="279"/>
      <c r="G288" s="278"/>
      <c r="H288" s="278"/>
      <c r="I288" s="278"/>
      <c r="J288" s="278"/>
      <c r="K288" s="278"/>
      <c r="L288" s="279"/>
      <c r="M288" s="279"/>
    </row>
    <row r="289" spans="4:13">
      <c r="D289" s="318"/>
      <c r="E289" s="278"/>
      <c r="F289" s="279"/>
      <c r="G289" s="278"/>
      <c r="H289" s="278"/>
      <c r="I289" s="278"/>
      <c r="J289" s="278"/>
      <c r="K289" s="278"/>
      <c r="L289" s="279"/>
      <c r="M289" s="279"/>
    </row>
    <row r="290" spans="4:13">
      <c r="D290" s="318"/>
      <c r="E290" s="278"/>
      <c r="F290" s="279"/>
      <c r="G290" s="278"/>
      <c r="H290" s="278"/>
      <c r="I290" s="278"/>
      <c r="J290" s="278"/>
      <c r="K290" s="278"/>
      <c r="L290" s="279"/>
      <c r="M290" s="279"/>
    </row>
    <row r="291" spans="4:13">
      <c r="D291" s="318"/>
      <c r="E291" s="278"/>
      <c r="F291" s="279"/>
      <c r="G291" s="278"/>
      <c r="H291" s="278"/>
      <c r="I291" s="278"/>
      <c r="J291" s="278"/>
      <c r="K291" s="278"/>
      <c r="L291" s="279"/>
      <c r="M291" s="279"/>
    </row>
    <row r="292" spans="4:13">
      <c r="D292" s="318"/>
      <c r="E292" s="278"/>
      <c r="F292" s="279"/>
      <c r="G292" s="278"/>
      <c r="H292" s="278"/>
      <c r="I292" s="278"/>
      <c r="J292" s="278"/>
      <c r="K292" s="278"/>
      <c r="L292" s="279"/>
      <c r="M292" s="279"/>
    </row>
    <row r="293" spans="4:13">
      <c r="D293" s="318"/>
      <c r="E293" s="278"/>
      <c r="F293" s="279"/>
      <c r="G293" s="278"/>
      <c r="H293" s="278"/>
      <c r="I293" s="278"/>
      <c r="J293" s="278"/>
      <c r="K293" s="278"/>
      <c r="L293" s="279"/>
      <c r="M293" s="279"/>
    </row>
    <row r="294" spans="4:13">
      <c r="D294" s="318"/>
      <c r="E294" s="278"/>
      <c r="F294" s="279"/>
      <c r="G294" s="278"/>
      <c r="H294" s="278"/>
      <c r="I294" s="278"/>
      <c r="J294" s="278"/>
      <c r="K294" s="278"/>
      <c r="L294" s="279"/>
      <c r="M294" s="279"/>
    </row>
  </sheetData>
  <autoFilter ref="F13:F275"/>
  <phoneticPr fontId="11" type="noConversion"/>
  <conditionalFormatting sqref="A11:R11 W11:XFD11">
    <cfRule type="cellIs" dxfId="101" priority="199" stopIfTrue="1" operator="equal">
      <formula>"Yes"</formula>
    </cfRule>
  </conditionalFormatting>
  <conditionalFormatting sqref="A12:R12 W12:XFD12">
    <cfRule type="cellIs" dxfId="100" priority="196" stopIfTrue="1" operator="equal">
      <formula>"RunThisCase"</formula>
    </cfRule>
  </conditionalFormatting>
  <conditionalFormatting sqref="A8:R8 W8:XFD8">
    <cfRule type="cellIs" dxfId="99" priority="197" stopIfTrue="1" operator="equal">
      <formula>"Update with Results"</formula>
    </cfRule>
    <cfRule type="cellIs" dxfId="98" priority="198" stopIfTrue="1" operator="equal">
      <formula>"Update with Inputs"</formula>
    </cfRule>
  </conditionalFormatting>
  <conditionalFormatting sqref="A13:XFD13">
    <cfRule type="cellIs" dxfId="97" priority="200" stopIfTrue="1" operator="equal">
      <formula>"Yes"</formula>
    </cfRule>
    <cfRule type="cellIs" dxfId="96" priority="201" stopIfTrue="1" operator="equal">
      <formula>"OnFailure"</formula>
    </cfRule>
  </conditionalFormatting>
  <conditionalFormatting sqref="A14:C24 A295:XFD1048576 A1:R1 A2:O2 Q2:R2 N32:O32 Q32:U32 A26:C294 A13:XFD13 A3:R12 V1:XFD7 N14:U31 N276:XFD294 N33:U275 W14:XFD275 W8:XFD12">
    <cfRule type="cellIs" dxfId="95" priority="179" operator="lessThan">
      <formula>0</formula>
    </cfRule>
    <cfRule type="cellIs" dxfId="94" priority="183" operator="lessThan">
      <formula>0</formula>
    </cfRule>
  </conditionalFormatting>
  <conditionalFormatting sqref="A25:C25">
    <cfRule type="cellIs" dxfId="93" priority="80" operator="lessThan">
      <formula>0</formula>
    </cfRule>
    <cfRule type="cellIs" dxfId="92" priority="81" operator="lessThan">
      <formula>0</formula>
    </cfRule>
  </conditionalFormatting>
  <conditionalFormatting sqref="E216:E217 G216:K217 D218:M256 D14:M215">
    <cfRule type="cellIs" dxfId="91" priority="31" operator="lessThan">
      <formula>0</formula>
    </cfRule>
  </conditionalFormatting>
  <conditionalFormatting sqref="D257:M294">
    <cfRule type="cellIs" dxfId="90" priority="28" operator="lessThan">
      <formula>0</formula>
    </cfRule>
  </conditionalFormatting>
  <conditionalFormatting sqref="D216:D217">
    <cfRule type="cellIs" dxfId="89" priority="27" operator="lessThan">
      <formula>0</formula>
    </cfRule>
  </conditionalFormatting>
  <conditionalFormatting sqref="F216:F217">
    <cfRule type="cellIs" dxfId="88" priority="26" operator="lessThan">
      <formula>0</formula>
    </cfRule>
  </conditionalFormatting>
  <conditionalFormatting sqref="L216:M217">
    <cfRule type="cellIs" dxfId="87" priority="25" operator="lessThan">
      <formula>0</formula>
    </cfRule>
  </conditionalFormatting>
  <conditionalFormatting sqref="S11">
    <cfRule type="cellIs" dxfId="86" priority="24" stopIfTrue="1" operator="equal">
      <formula>"Yes"</formula>
    </cfRule>
  </conditionalFormatting>
  <conditionalFormatting sqref="S12">
    <cfRule type="cellIs" dxfId="85" priority="21" stopIfTrue="1" operator="equal">
      <formula>"RunThisCase"</formula>
    </cfRule>
  </conditionalFormatting>
  <conditionalFormatting sqref="S8">
    <cfRule type="cellIs" dxfId="84" priority="22" stopIfTrue="1" operator="equal">
      <formula>"Update with Results"</formula>
    </cfRule>
    <cfRule type="cellIs" dxfId="83" priority="23" stopIfTrue="1" operator="equal">
      <formula>"Update with Inputs"</formula>
    </cfRule>
  </conditionalFormatting>
  <conditionalFormatting sqref="S1:S12">
    <cfRule type="cellIs" dxfId="82" priority="19" operator="lessThan">
      <formula>0</formula>
    </cfRule>
    <cfRule type="cellIs" dxfId="81" priority="20" operator="lessThan">
      <formula>0</formula>
    </cfRule>
  </conditionalFormatting>
  <conditionalFormatting sqref="T11">
    <cfRule type="cellIs" dxfId="80" priority="18" stopIfTrue="1" operator="equal">
      <formula>"Yes"</formula>
    </cfRule>
  </conditionalFormatting>
  <conditionalFormatting sqref="T12">
    <cfRule type="cellIs" dxfId="79" priority="15" stopIfTrue="1" operator="equal">
      <formula>"RunThisCase"</formula>
    </cfRule>
  </conditionalFormatting>
  <conditionalFormatting sqref="T8">
    <cfRule type="cellIs" dxfId="78" priority="16" stopIfTrue="1" operator="equal">
      <formula>"Update with Results"</formula>
    </cfRule>
    <cfRule type="cellIs" dxfId="77" priority="17" stopIfTrue="1" operator="equal">
      <formula>"Update with Inputs"</formula>
    </cfRule>
  </conditionalFormatting>
  <conditionalFormatting sqref="T1:T12">
    <cfRule type="cellIs" dxfId="76" priority="13" operator="lessThan">
      <formula>0</formula>
    </cfRule>
    <cfRule type="cellIs" dxfId="75" priority="14" operator="lessThan">
      <formula>0</formula>
    </cfRule>
  </conditionalFormatting>
  <conditionalFormatting sqref="U11">
    <cfRule type="cellIs" dxfId="74" priority="12" stopIfTrue="1" operator="equal">
      <formula>"Yes"</formula>
    </cfRule>
  </conditionalFormatting>
  <conditionalFormatting sqref="U12">
    <cfRule type="cellIs" dxfId="73" priority="9" stopIfTrue="1" operator="equal">
      <formula>"RunThisCase"</formula>
    </cfRule>
  </conditionalFormatting>
  <conditionalFormatting sqref="U8">
    <cfRule type="cellIs" dxfId="72" priority="10" stopIfTrue="1" operator="equal">
      <formula>"Update with Results"</formula>
    </cfRule>
    <cfRule type="cellIs" dxfId="71" priority="11" stopIfTrue="1" operator="equal">
      <formula>"Update with Inputs"</formula>
    </cfRule>
  </conditionalFormatting>
  <conditionalFormatting sqref="U1:U12">
    <cfRule type="cellIs" dxfId="70" priority="7" operator="lessThan">
      <formula>0</formula>
    </cfRule>
    <cfRule type="cellIs" dxfId="69" priority="8" operator="lessThan">
      <formula>0</formula>
    </cfRule>
  </conditionalFormatting>
  <conditionalFormatting sqref="V11">
    <cfRule type="cellIs" dxfId="68" priority="6" stopIfTrue="1" operator="equal">
      <formula>"Yes"</formula>
    </cfRule>
  </conditionalFormatting>
  <conditionalFormatting sqref="V12">
    <cfRule type="cellIs" dxfId="67" priority="3" stopIfTrue="1" operator="equal">
      <formula>"RunThisCase"</formula>
    </cfRule>
  </conditionalFormatting>
  <conditionalFormatting sqref="V8">
    <cfRule type="cellIs" dxfId="66" priority="4" stopIfTrue="1" operator="equal">
      <formula>"Update with Results"</formula>
    </cfRule>
    <cfRule type="cellIs" dxfId="65" priority="5" stopIfTrue="1" operator="equal">
      <formula>"Update with Inputs"</formula>
    </cfRule>
  </conditionalFormatting>
  <conditionalFormatting sqref="V8:V12">
    <cfRule type="cellIs" dxfId="64" priority="1" operator="lessThan">
      <formula>0</formula>
    </cfRule>
    <cfRule type="cellIs" dxfId="63" priority="2" operator="lessThan">
      <formula>0</formula>
    </cfRule>
  </conditionalFormatting>
  <dataValidations xWindow="322" yWindow="240" count="11">
    <dataValidation type="list" allowBlank="1" showInputMessage="1" showErrorMessage="1" sqref="M65537:M1048576 M14:M17 M19 M21:M26 M28:M38 M192:M213 M215">
      <formula1>ValueBasisList</formula1>
    </dataValidation>
    <dataValidation type="list" allowBlank="1" showInputMessage="1" showErrorMessage="1" sqref="N3:DT3">
      <formula1>PriceSheets</formula1>
    </dataValidation>
    <dataValidation type="list" showInputMessage="1" showErrorMessage="1" sqref="N8:DT8">
      <formula1>ROMeoUpdateInitialsList</formula1>
    </dataValidation>
    <dataValidation type="list" showInputMessage="1" showErrorMessage="1" sqref="N9:DT9">
      <formula1>ROMeoModeList</formula1>
    </dataValidation>
    <dataValidation type="list" showInputMessage="1" showErrorMessage="1" sqref="N7:DT7">
      <formula1>ROMeoModifiesList</formula1>
    </dataValidation>
    <dataValidation type="list" allowBlank="1" showInputMessage="1" showErrorMessage="1" sqref="N12:DT12">
      <formula1>RunCaseList</formula1>
    </dataValidation>
    <dataValidation type="list" allowBlank="1" showInputMessage="1" showErrorMessage="1" sqref="N13:DT13">
      <formula1>YesNoOnFailureList</formula1>
    </dataValidation>
    <dataValidation type="list" showInputMessage="1" showErrorMessage="1" sqref="N11:DT11">
      <formula1>YesNoList</formula1>
    </dataValidation>
    <dataValidation type="list" showInputMessage="1" showErrorMessage="1" sqref="N10:DT10">
      <formula1>XREFSourceList</formula1>
    </dataValidation>
    <dataValidation type="list" allowBlank="1" showInputMessage="1" showErrorMessage="1" sqref="N4:O4 Q4:DS4">
      <formula1>PricePPFV</formula1>
    </dataValidation>
    <dataValidation type="list" allowBlank="1" showInputMessage="1" showErrorMessage="1" sqref="K14:K17 K19 K21:K26 K28:K39 K42:K95 K97:K172 K174:K213 K215:K275">
      <formula1>UserBoundList</formula1>
    </dataValidation>
  </dataValidations>
  <pageMargins left="0.75" right="0.75" top="1" bottom="1" header="0.5" footer="0.5"/>
  <pageSetup scale="66"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542" r:id="rId4" name="Button 446">
              <controlPr defaultSize="0" print="0" autoFill="0" autoPict="0" macro="[0]!Sheet4.CommandButton3_Click">
                <anchor moveWithCells="1" sizeWithCells="1">
                  <from>
                    <xdr:col>0</xdr:col>
                    <xdr:colOff>66675</xdr:colOff>
                    <xdr:row>0</xdr:row>
                    <xdr:rowOff>47625</xdr:rowOff>
                  </from>
                  <to>
                    <xdr:col>2</xdr:col>
                    <xdr:colOff>142875</xdr:colOff>
                    <xdr:row>2</xdr:row>
                    <xdr:rowOff>9525</xdr:rowOff>
                  </to>
                </anchor>
              </controlPr>
            </control>
          </mc:Choice>
        </mc:AlternateContent>
        <mc:AlternateContent xmlns:mc="http://schemas.openxmlformats.org/markup-compatibility/2006">
          <mc:Choice Requires="x14">
            <control shapeId="4543" r:id="rId5" name="Button 447">
              <controlPr defaultSize="0" print="0" autoFill="0" autoPict="0" macro="[0]!Sheet4.CommandButton4_Click">
                <anchor moveWithCells="1" sizeWithCells="1">
                  <from>
                    <xdr:col>0</xdr:col>
                    <xdr:colOff>66675</xdr:colOff>
                    <xdr:row>2</xdr:row>
                    <xdr:rowOff>9525</xdr:rowOff>
                  </from>
                  <to>
                    <xdr:col>2</xdr:col>
                    <xdr:colOff>142875</xdr:colOff>
                    <xdr:row>3</xdr:row>
                    <xdr:rowOff>95250</xdr:rowOff>
                  </to>
                </anchor>
              </controlPr>
            </control>
          </mc:Choice>
        </mc:AlternateContent>
        <mc:AlternateContent xmlns:mc="http://schemas.openxmlformats.org/markup-compatibility/2006">
          <mc:Choice Requires="x14">
            <control shapeId="4545" r:id="rId6" name="Button 449">
              <controlPr defaultSize="0" print="0" autoFill="0" autoPict="0" macro="[0]!Sheet4.CommandButton5_Click">
                <anchor moveWithCells="1" sizeWithCells="1">
                  <from>
                    <xdr:col>3</xdr:col>
                    <xdr:colOff>28575</xdr:colOff>
                    <xdr:row>0</xdr:row>
                    <xdr:rowOff>66675</xdr:rowOff>
                  </from>
                  <to>
                    <xdr:col>3</xdr:col>
                    <xdr:colOff>1019175</xdr:colOff>
                    <xdr:row>2</xdr:row>
                    <xdr:rowOff>9525</xdr:rowOff>
                  </to>
                </anchor>
              </controlPr>
            </control>
          </mc:Choice>
        </mc:AlternateContent>
        <mc:AlternateContent xmlns:mc="http://schemas.openxmlformats.org/markup-compatibility/2006">
          <mc:Choice Requires="x14">
            <control shapeId="4546" r:id="rId7" name="Button 450">
              <controlPr defaultSize="0" print="0" autoFill="0" autoPict="0" macro="[0]!Sheet4.CommandButton1_Click">
                <anchor moveWithCells="1" sizeWithCells="1">
                  <from>
                    <xdr:col>0</xdr:col>
                    <xdr:colOff>66675</xdr:colOff>
                    <xdr:row>9</xdr:row>
                    <xdr:rowOff>38100</xdr:rowOff>
                  </from>
                  <to>
                    <xdr:col>1</xdr:col>
                    <xdr:colOff>704850</xdr:colOff>
                    <xdr:row>11</xdr:row>
                    <xdr:rowOff>9525</xdr:rowOff>
                  </to>
                </anchor>
              </controlPr>
            </control>
          </mc:Choice>
        </mc:AlternateContent>
        <mc:AlternateContent xmlns:mc="http://schemas.openxmlformats.org/markup-compatibility/2006">
          <mc:Choice Requires="x14">
            <control shapeId="4547" r:id="rId8" name="Button 451">
              <controlPr defaultSize="0" print="0" autoFill="0" autoPict="0" macro="[0]!Sheet4.CommandButton6_Click">
                <anchor moveWithCells="1" sizeWithCells="1">
                  <from>
                    <xdr:col>0</xdr:col>
                    <xdr:colOff>66675</xdr:colOff>
                    <xdr:row>6</xdr:row>
                    <xdr:rowOff>66675</xdr:rowOff>
                  </from>
                  <to>
                    <xdr:col>2</xdr:col>
                    <xdr:colOff>742950</xdr:colOff>
                    <xdr:row>8</xdr:row>
                    <xdr:rowOff>38100</xdr:rowOff>
                  </to>
                </anchor>
              </controlPr>
            </control>
          </mc:Choice>
        </mc:AlternateContent>
        <mc:AlternateContent xmlns:mc="http://schemas.openxmlformats.org/markup-compatibility/2006">
          <mc:Choice Requires="x14">
            <control shapeId="4548" r:id="rId9" name="Button 452">
              <controlPr defaultSize="0" print="0" autoFill="0" autoPict="0" macro="[0]!Sheet4.CommandButton2_Click">
                <anchor moveWithCells="1" sizeWithCells="1">
                  <from>
                    <xdr:col>0</xdr:col>
                    <xdr:colOff>66675</xdr:colOff>
                    <xdr:row>4</xdr:row>
                    <xdr:rowOff>47625</xdr:rowOff>
                  </from>
                  <to>
                    <xdr:col>2</xdr:col>
                    <xdr:colOff>428625</xdr:colOff>
                    <xdr:row>5</xdr:row>
                    <xdr:rowOff>142875</xdr:rowOff>
                  </to>
                </anchor>
              </controlPr>
            </control>
          </mc:Choice>
        </mc:AlternateContent>
        <mc:AlternateContent xmlns:mc="http://schemas.openxmlformats.org/markup-compatibility/2006">
          <mc:Choice Requires="x14">
            <control shapeId="4551" r:id="rId10" name="Button 455">
              <controlPr defaultSize="0" print="0" autoFill="0" autoPict="0" macro="[0]!BMCP_CopyNextMVCase">
                <anchor moveWithCells="1" sizeWithCells="1">
                  <from>
                    <xdr:col>3</xdr:col>
                    <xdr:colOff>333375</xdr:colOff>
                    <xdr:row>8</xdr:row>
                    <xdr:rowOff>9525</xdr:rowOff>
                  </from>
                  <to>
                    <xdr:col>4</xdr:col>
                    <xdr:colOff>0</xdr:colOff>
                    <xdr:row>10</xdr:row>
                    <xdr:rowOff>142875</xdr:rowOff>
                  </to>
                </anchor>
              </controlPr>
            </control>
          </mc:Choice>
        </mc:AlternateContent>
        <mc:AlternateContent xmlns:mc="http://schemas.openxmlformats.org/markup-compatibility/2006">
          <mc:Choice Requires="x14">
            <control shapeId="4559" r:id="rId11" name="Button 463">
              <controlPr defaultSize="0" print="0" autoFill="0" autoPict="0" macro="[0]!btnGetDates_Click">
                <anchor moveWithCells="1" sizeWithCells="1">
                  <from>
                    <xdr:col>5</xdr:col>
                    <xdr:colOff>390525</xdr:colOff>
                    <xdr:row>3</xdr:row>
                    <xdr:rowOff>180975</xdr:rowOff>
                  </from>
                  <to>
                    <xdr:col>11</xdr:col>
                    <xdr:colOff>704850</xdr:colOff>
                    <xdr:row>5</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322" yWindow="240" count="3">
        <x14:dataValidation type="list" allowBlank="1" showInputMessage="1" showErrorMessage="1">
          <x14:formula1>
            <xm:f>Setup!$W$2:$W$4</xm:f>
          </x14:formula1>
          <xm:sqref>K65537:K1048576</xm:sqref>
        </x14:dataValidation>
        <x14:dataValidation type="list" allowBlank="1">
          <x14:formula1>
            <xm:f>Setup!$Z$2:$Z$18</xm:f>
          </x14:formula1>
          <xm:sqref>F316:F1048576</xm:sqref>
        </x14:dataValidation>
        <x14:dataValidation type="list" allowBlank="1" showInputMessage="1" showErrorMessage="1">
          <x14:formula1>
            <xm:f>Setup!$Z$2:$Z$18</xm:f>
          </x14:formula1>
          <xm:sqref>F192:F315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CF909"/>
  <sheetViews>
    <sheetView zoomScale="85" zoomScaleNormal="85" workbookViewId="0">
      <pane xSplit="9" ySplit="12" topLeftCell="J223" activePane="bottomRight" state="frozen"/>
      <selection pane="topRight" activeCell="J1" sqref="J1"/>
      <selection pane="bottomLeft" activeCell="A13" sqref="A13"/>
      <selection pane="bottomRight" activeCell="I236" sqref="I236"/>
    </sheetView>
  </sheetViews>
  <sheetFormatPr defaultColWidth="15.7109375" defaultRowHeight="12.75"/>
  <cols>
    <col min="1" max="1" width="14.42578125" style="110" customWidth="1"/>
    <col min="2" max="2" width="13.7109375" style="110" customWidth="1"/>
    <col min="3" max="3" width="14.140625" style="110" bestFit="1" customWidth="1"/>
    <col min="4" max="4" width="12.7109375" style="110" customWidth="1"/>
    <col min="5" max="5" width="109.7109375" style="110" customWidth="1"/>
    <col min="6" max="6" width="8.7109375" style="110" bestFit="1" customWidth="1"/>
    <col min="7" max="7" width="11.28515625" style="109" customWidth="1"/>
    <col min="8" max="8" width="9.7109375" style="109" customWidth="1"/>
    <col min="9" max="9" width="25.140625" style="109" customWidth="1"/>
    <col min="10" max="16384" width="15.7109375" style="108"/>
  </cols>
  <sheetData>
    <row r="1" spans="1:84" s="35" customFormat="1">
      <c r="A1" s="8"/>
      <c r="B1" s="8"/>
      <c r="C1" s="8"/>
      <c r="D1" s="13" t="s">
        <v>179</v>
      </c>
      <c r="E1" s="13" t="s">
        <v>179</v>
      </c>
      <c r="F1" s="8"/>
      <c r="G1" s="8"/>
      <c r="H1" s="8"/>
      <c r="I1" s="222" t="s">
        <v>179</v>
      </c>
      <c r="J1" s="35">
        <v>1</v>
      </c>
      <c r="K1" s="35">
        <v>2</v>
      </c>
      <c r="L1" s="35">
        <v>3</v>
      </c>
      <c r="M1" s="35">
        <v>3</v>
      </c>
      <c r="N1" s="35">
        <v>8</v>
      </c>
      <c r="O1" s="35">
        <v>8</v>
      </c>
      <c r="P1" s="35">
        <v>8</v>
      </c>
      <c r="Q1" s="35">
        <v>2</v>
      </c>
      <c r="R1" s="35">
        <v>2</v>
      </c>
      <c r="S1" s="35">
        <v>9</v>
      </c>
    </row>
    <row r="2" spans="1:84" s="38" customFormat="1" ht="33" customHeight="1">
      <c r="A2" s="130"/>
      <c r="B2" s="130"/>
      <c r="C2" s="130"/>
      <c r="D2" s="73" t="s">
        <v>4120</v>
      </c>
      <c r="E2" s="73" t="s">
        <v>4120</v>
      </c>
      <c r="F2" s="130"/>
      <c r="G2" s="130"/>
      <c r="H2" s="130"/>
      <c r="I2" s="223" t="s">
        <v>4120</v>
      </c>
      <c r="J2" s="38" t="s">
        <v>7504</v>
      </c>
      <c r="K2" s="38" t="s">
        <v>7545</v>
      </c>
      <c r="L2" s="38" t="s">
        <v>7558</v>
      </c>
      <c r="M2" s="38" t="s">
        <v>7558</v>
      </c>
      <c r="N2" s="38" t="s">
        <v>7564</v>
      </c>
      <c r="O2" s="38" t="s">
        <v>7564</v>
      </c>
      <c r="P2" s="38" t="s">
        <v>7564</v>
      </c>
      <c r="Q2" s="38" t="s">
        <v>7545</v>
      </c>
      <c r="R2" s="38" t="s">
        <v>7545</v>
      </c>
      <c r="S2" s="38" t="s">
        <v>8473</v>
      </c>
    </row>
    <row r="3" spans="1:84" s="199" customFormat="1">
      <c r="A3" s="8"/>
      <c r="B3" s="8"/>
      <c r="C3" s="8"/>
      <c r="D3" s="13" t="s">
        <v>3987</v>
      </c>
      <c r="E3" s="13" t="s">
        <v>3987</v>
      </c>
      <c r="F3" s="8"/>
      <c r="G3" s="8"/>
      <c r="H3" s="8"/>
      <c r="I3" s="222" t="s">
        <v>3987</v>
      </c>
      <c r="J3" s="199">
        <v>43922</v>
      </c>
      <c r="K3" s="199">
        <v>43922</v>
      </c>
      <c r="L3" s="199">
        <v>43922</v>
      </c>
      <c r="M3" s="199">
        <v>43922</v>
      </c>
      <c r="N3" s="199">
        <v>43831</v>
      </c>
      <c r="O3" s="199">
        <v>43831</v>
      </c>
      <c r="P3" s="199">
        <v>43831</v>
      </c>
      <c r="Q3" s="199">
        <v>43922</v>
      </c>
      <c r="R3" s="199">
        <v>43922</v>
      </c>
    </row>
    <row r="4" spans="1:84" s="199" customFormat="1">
      <c r="A4" s="8"/>
      <c r="B4" s="8"/>
      <c r="C4" s="8"/>
      <c r="D4" s="13" t="s">
        <v>3988</v>
      </c>
      <c r="E4" s="13" t="s">
        <v>3988</v>
      </c>
      <c r="F4" s="8"/>
      <c r="G4" s="8"/>
      <c r="H4" s="8"/>
      <c r="I4" s="222" t="s">
        <v>3988</v>
      </c>
      <c r="N4" s="199">
        <v>43832</v>
      </c>
      <c r="O4" s="199">
        <v>43832</v>
      </c>
      <c r="P4" s="199">
        <v>43832</v>
      </c>
    </row>
    <row r="5" spans="1:84" s="37" customFormat="1">
      <c r="A5" s="8"/>
      <c r="B5" s="8"/>
      <c r="C5" s="8"/>
      <c r="D5" s="13" t="s">
        <v>3788</v>
      </c>
      <c r="E5" s="13" t="s">
        <v>3788</v>
      </c>
      <c r="F5" s="8"/>
      <c r="G5" s="8"/>
      <c r="H5" s="8"/>
      <c r="I5" s="222" t="s">
        <v>3788</v>
      </c>
      <c r="J5" s="37" t="s">
        <v>3989</v>
      </c>
      <c r="K5" s="37" t="s">
        <v>3989</v>
      </c>
      <c r="L5" s="37" t="s">
        <v>3989</v>
      </c>
      <c r="M5" s="37" t="s">
        <v>3989</v>
      </c>
      <c r="N5" s="37" t="s">
        <v>3989</v>
      </c>
      <c r="O5" s="37" t="s">
        <v>3989</v>
      </c>
      <c r="P5" s="37" t="s">
        <v>3989</v>
      </c>
      <c r="Q5" s="37" t="s">
        <v>3989</v>
      </c>
      <c r="R5" s="37" t="s">
        <v>3989</v>
      </c>
      <c r="S5" s="37" t="s">
        <v>3989</v>
      </c>
    </row>
    <row r="6" spans="1:84" s="37" customFormat="1">
      <c r="A6" s="8"/>
      <c r="B6" s="8"/>
      <c r="C6" s="8"/>
      <c r="D6" s="13" t="s">
        <v>3789</v>
      </c>
      <c r="E6" s="13" t="s">
        <v>3789</v>
      </c>
      <c r="F6" s="8"/>
      <c r="G6" s="8"/>
      <c r="H6" s="8"/>
      <c r="I6" s="222" t="s">
        <v>3789</v>
      </c>
      <c r="J6" s="37" t="s">
        <v>7514</v>
      </c>
      <c r="K6" s="37" t="s">
        <v>7514</v>
      </c>
      <c r="L6" s="37" t="s">
        <v>7514</v>
      </c>
      <c r="M6" s="37" t="s">
        <v>7514</v>
      </c>
      <c r="N6" s="37" t="s">
        <v>8449</v>
      </c>
      <c r="O6" s="37" t="s">
        <v>8449</v>
      </c>
      <c r="P6" s="37" t="s">
        <v>8449</v>
      </c>
      <c r="Q6" s="37" t="s">
        <v>7514</v>
      </c>
      <c r="R6" s="37" t="s">
        <v>7514</v>
      </c>
      <c r="S6" s="37" t="s">
        <v>7514</v>
      </c>
    </row>
    <row r="7" spans="1:84" s="35" customFormat="1" ht="24.75" customHeight="1">
      <c r="A7" s="8"/>
      <c r="B7" s="8"/>
      <c r="C7" s="8"/>
      <c r="D7" s="54" t="s">
        <v>4119</v>
      </c>
      <c r="E7" s="54" t="s">
        <v>4119</v>
      </c>
      <c r="F7" s="8"/>
      <c r="G7" s="8"/>
      <c r="H7" s="8"/>
      <c r="I7" s="224" t="s">
        <v>4119</v>
      </c>
      <c r="J7" s="38" t="s">
        <v>7515</v>
      </c>
      <c r="K7" s="38" t="s">
        <v>7515</v>
      </c>
      <c r="L7" s="38" t="s">
        <v>7515</v>
      </c>
      <c r="M7" s="38" t="s">
        <v>7515</v>
      </c>
      <c r="N7" s="38" t="s">
        <v>8450</v>
      </c>
      <c r="O7" s="38" t="s">
        <v>8450</v>
      </c>
      <c r="P7" s="38" t="s">
        <v>8450</v>
      </c>
      <c r="Q7" s="38" t="s">
        <v>7515</v>
      </c>
      <c r="R7" s="38" t="s">
        <v>7515</v>
      </c>
      <c r="S7" s="38" t="s">
        <v>8450</v>
      </c>
      <c r="T7" s="38"/>
      <c r="U7" s="38"/>
      <c r="V7" s="38"/>
      <c r="W7" s="38"/>
      <c r="X7" s="38"/>
      <c r="Y7" s="38"/>
      <c r="Z7" s="38"/>
      <c r="AA7" s="38"/>
      <c r="AB7" s="38"/>
      <c r="AC7" s="38"/>
      <c r="AD7" s="38"/>
      <c r="AE7" s="38"/>
      <c r="AF7" s="38"/>
      <c r="AG7" s="38"/>
      <c r="AH7" s="38"/>
      <c r="AI7" s="38"/>
      <c r="AJ7" s="38"/>
      <c r="AK7" s="38"/>
      <c r="AL7" s="38"/>
      <c r="AM7" s="38"/>
      <c r="AN7" s="38"/>
      <c r="AO7" s="38"/>
      <c r="AP7" s="38"/>
      <c r="AQ7" s="38"/>
      <c r="AR7" s="38"/>
      <c r="AS7" s="38"/>
      <c r="AT7" s="38"/>
      <c r="AU7" s="38"/>
      <c r="AV7" s="38"/>
      <c r="AW7" s="38"/>
      <c r="AX7" s="38"/>
      <c r="AY7" s="38"/>
      <c r="AZ7" s="38"/>
      <c r="BA7" s="38"/>
      <c r="BB7" s="38"/>
      <c r="BC7" s="38"/>
      <c r="BD7" s="38"/>
      <c r="BE7" s="38"/>
      <c r="BF7" s="38"/>
      <c r="BG7" s="38"/>
      <c r="BH7" s="38"/>
      <c r="BI7" s="38"/>
      <c r="BJ7" s="38"/>
      <c r="BK7" s="38"/>
      <c r="BL7" s="38"/>
      <c r="BM7" s="38"/>
      <c r="BN7" s="38"/>
      <c r="BO7" s="38"/>
      <c r="BP7" s="38"/>
      <c r="BQ7" s="38"/>
      <c r="BR7" s="38"/>
      <c r="BS7" s="38"/>
      <c r="BT7" s="38"/>
      <c r="BU7" s="38"/>
      <c r="BV7" s="38"/>
      <c r="BW7" s="38"/>
      <c r="BX7" s="38"/>
      <c r="BY7" s="38"/>
      <c r="BZ7" s="38"/>
      <c r="CA7" s="38"/>
      <c r="CB7" s="38"/>
      <c r="CC7" s="38"/>
      <c r="CD7" s="38"/>
      <c r="CE7" s="38"/>
      <c r="CF7" s="38"/>
    </row>
    <row r="8" spans="1:84" s="202" customFormat="1">
      <c r="A8" s="200"/>
      <c r="B8" s="200"/>
      <c r="C8" s="200"/>
      <c r="D8" s="201" t="s">
        <v>924</v>
      </c>
      <c r="E8" s="201" t="s">
        <v>924</v>
      </c>
      <c r="F8" s="200"/>
      <c r="G8" s="200"/>
      <c r="H8" s="200"/>
      <c r="I8" s="225" t="s">
        <v>924</v>
      </c>
      <c r="J8" s="202" t="s">
        <v>7516</v>
      </c>
      <c r="K8" s="202" t="s">
        <v>7556</v>
      </c>
      <c r="L8" s="202" t="s">
        <v>7556</v>
      </c>
      <c r="M8" s="202" t="s">
        <v>7556</v>
      </c>
      <c r="N8" s="202" t="s">
        <v>7556</v>
      </c>
      <c r="O8" s="202" t="s">
        <v>7556</v>
      </c>
      <c r="P8" s="202" t="s">
        <v>7556</v>
      </c>
      <c r="Q8" s="202" t="s">
        <v>7556</v>
      </c>
      <c r="R8" s="202" t="s">
        <v>7556</v>
      </c>
      <c r="S8" s="202" t="s">
        <v>7556</v>
      </c>
    </row>
    <row r="9" spans="1:84" s="35" customFormat="1">
      <c r="A9" s="8"/>
      <c r="B9" s="8"/>
      <c r="C9" s="8"/>
      <c r="D9" s="13" t="s">
        <v>3437</v>
      </c>
      <c r="E9" s="13" t="s">
        <v>3437</v>
      </c>
      <c r="F9" s="8"/>
      <c r="G9" s="8"/>
      <c r="H9" s="8"/>
      <c r="I9" s="222" t="s">
        <v>3437</v>
      </c>
      <c r="J9" s="35" t="s">
        <v>3440</v>
      </c>
      <c r="K9" s="35" t="s">
        <v>3440</v>
      </c>
      <c r="L9" s="35" t="s">
        <v>3440</v>
      </c>
      <c r="M9" s="35" t="s">
        <v>3440</v>
      </c>
      <c r="N9" s="35" t="s">
        <v>3440</v>
      </c>
      <c r="O9" s="35" t="s">
        <v>3440</v>
      </c>
      <c r="P9" s="35" t="s">
        <v>3440</v>
      </c>
      <c r="Q9" s="35" t="s">
        <v>3440</v>
      </c>
      <c r="R9" s="35" t="s">
        <v>3440</v>
      </c>
      <c r="S9" s="35" t="s">
        <v>3440</v>
      </c>
    </row>
    <row r="10" spans="1:84" s="35" customFormat="1">
      <c r="A10" s="8"/>
      <c r="B10" s="8"/>
      <c r="C10" s="8"/>
      <c r="D10" s="13" t="s">
        <v>93</v>
      </c>
      <c r="E10" s="13" t="s">
        <v>93</v>
      </c>
      <c r="F10" s="8"/>
      <c r="G10" s="8"/>
      <c r="H10" s="8"/>
      <c r="I10" s="222" t="s">
        <v>93</v>
      </c>
      <c r="J10" s="35" t="s">
        <v>7505</v>
      </c>
      <c r="K10" s="35" t="s">
        <v>7546</v>
      </c>
      <c r="L10" s="35" t="s">
        <v>7546</v>
      </c>
      <c r="M10" s="35" t="s">
        <v>7546</v>
      </c>
      <c r="N10" s="35" t="s">
        <v>8447</v>
      </c>
      <c r="O10" s="35" t="s">
        <v>8447</v>
      </c>
      <c r="P10" s="35" t="s">
        <v>8470</v>
      </c>
      <c r="Q10" s="35" t="s">
        <v>8470</v>
      </c>
      <c r="R10" s="35" t="s">
        <v>8470</v>
      </c>
      <c r="S10" s="35" t="s">
        <v>8470</v>
      </c>
    </row>
    <row r="11" spans="1:84" s="35" customFormat="1">
      <c r="A11" s="8"/>
      <c r="B11" s="8"/>
      <c r="C11" s="8"/>
      <c r="D11" s="13" t="s">
        <v>4871</v>
      </c>
      <c r="E11" s="13" t="s">
        <v>4871</v>
      </c>
      <c r="F11" s="8"/>
      <c r="G11" s="8"/>
      <c r="H11" s="8"/>
      <c r="I11" s="222" t="s">
        <v>4871</v>
      </c>
    </row>
    <row r="12" spans="1:84" s="38" customFormat="1" ht="37.5" customHeight="1">
      <c r="A12" s="73" t="s">
        <v>4122</v>
      </c>
      <c r="B12" s="73" t="s">
        <v>4123</v>
      </c>
      <c r="C12" s="73" t="s">
        <v>1440</v>
      </c>
      <c r="D12" s="73" t="s">
        <v>181</v>
      </c>
      <c r="E12" s="73" t="s">
        <v>4121</v>
      </c>
      <c r="F12" s="73" t="s">
        <v>180</v>
      </c>
      <c r="G12" s="73" t="s">
        <v>1681</v>
      </c>
      <c r="H12" s="73" t="s">
        <v>4854</v>
      </c>
      <c r="I12" s="73" t="s">
        <v>3790</v>
      </c>
    </row>
    <row r="13" spans="1:84" s="262" customFormat="1">
      <c r="A13" s="110"/>
      <c r="B13" s="110"/>
      <c r="C13" s="110"/>
      <c r="D13" s="314" t="s">
        <v>7120</v>
      </c>
      <c r="E13" s="315" t="s">
        <v>7121</v>
      </c>
      <c r="F13" s="315" t="s">
        <v>3996</v>
      </c>
      <c r="G13" s="315"/>
      <c r="H13" s="315" t="s">
        <v>4878</v>
      </c>
      <c r="I13" s="315" t="s">
        <v>5362</v>
      </c>
      <c r="J13" s="262">
        <v>83.236736941835773</v>
      </c>
      <c r="K13" s="262">
        <v>73.180429243228389</v>
      </c>
      <c r="L13" s="262">
        <v>73.180429243228389</v>
      </c>
      <c r="M13" s="262">
        <v>80.970044611280812</v>
      </c>
      <c r="N13" s="262">
        <v>84.996292358730145</v>
      </c>
      <c r="O13" s="262">
        <v>84.996292358729747</v>
      </c>
      <c r="P13" s="262">
        <v>84.968784665109865</v>
      </c>
      <c r="Q13" s="262">
        <v>73.180429243228389</v>
      </c>
      <c r="R13" s="262">
        <v>73.180429243228389</v>
      </c>
      <c r="S13" s="262">
        <v>73.180429243228389</v>
      </c>
    </row>
    <row r="14" spans="1:84" s="262" customFormat="1">
      <c r="A14" s="110"/>
      <c r="B14" s="110"/>
      <c r="C14" s="110"/>
      <c r="D14" s="314" t="s">
        <v>7122</v>
      </c>
      <c r="E14" s="315" t="s">
        <v>7123</v>
      </c>
      <c r="F14" s="315" t="s">
        <v>3996</v>
      </c>
      <c r="G14" s="315"/>
      <c r="H14" s="315" t="s">
        <v>4878</v>
      </c>
      <c r="I14" s="315" t="s">
        <v>5362</v>
      </c>
      <c r="J14" s="262">
        <v>79.980316159619719</v>
      </c>
      <c r="K14" s="262">
        <v>102.47909479860742</v>
      </c>
      <c r="L14" s="262">
        <v>102.47909479860742</v>
      </c>
      <c r="M14" s="262">
        <v>109.98410562445359</v>
      </c>
      <c r="N14" s="262">
        <v>107.09779902542077</v>
      </c>
      <c r="O14" s="262">
        <v>107.09779902541807</v>
      </c>
      <c r="P14" s="262">
        <v>106.91845639557722</v>
      </c>
      <c r="Q14" s="262">
        <v>102.47909479860745</v>
      </c>
      <c r="R14" s="262">
        <v>102.47909479860745</v>
      </c>
      <c r="S14" s="262">
        <v>102.47909479860746</v>
      </c>
    </row>
    <row r="15" spans="1:84" s="262" customFormat="1">
      <c r="A15" s="110"/>
      <c r="B15" s="110"/>
      <c r="C15" s="110"/>
      <c r="D15" s="314" t="s">
        <v>7124</v>
      </c>
      <c r="E15" s="315" t="s">
        <v>7125</v>
      </c>
      <c r="F15" s="315" t="s">
        <v>3996</v>
      </c>
      <c r="G15" s="315"/>
      <c r="H15" s="315" t="s">
        <v>4878</v>
      </c>
      <c r="I15" s="315" t="s">
        <v>3992</v>
      </c>
      <c r="J15" s="262">
        <v>6.9225985942626211</v>
      </c>
      <c r="K15" s="262">
        <v>10.441657327286372</v>
      </c>
      <c r="L15" s="262">
        <v>10.441657327286373</v>
      </c>
      <c r="M15" s="262">
        <v>10.109194001396977</v>
      </c>
      <c r="N15" s="262">
        <v>8.6745730630249227</v>
      </c>
      <c r="O15" s="262">
        <v>8.6745730630245621</v>
      </c>
      <c r="P15" s="262">
        <v>8.6511034008204248</v>
      </c>
      <c r="Q15" s="262">
        <v>10.441657327286373</v>
      </c>
      <c r="R15" s="262">
        <v>10.44165732728637</v>
      </c>
      <c r="S15" s="262">
        <v>10.44165732728637</v>
      </c>
    </row>
    <row r="16" spans="1:84" s="262" customFormat="1">
      <c r="A16" s="110"/>
      <c r="B16" s="110"/>
      <c r="C16" s="110"/>
      <c r="D16" s="314" t="s">
        <v>7126</v>
      </c>
      <c r="E16" s="315" t="s">
        <v>7127</v>
      </c>
      <c r="F16" s="315" t="s">
        <v>3996</v>
      </c>
      <c r="G16" s="315"/>
      <c r="H16" s="315" t="s">
        <v>4878</v>
      </c>
      <c r="I16" s="315" t="s">
        <v>3992</v>
      </c>
      <c r="J16" s="262">
        <v>9.9766862094132485</v>
      </c>
      <c r="K16" s="262">
        <v>14.471795057916555</v>
      </c>
      <c r="L16" s="262">
        <v>14.471795057916559</v>
      </c>
      <c r="M16" s="262">
        <v>14.009125917447218</v>
      </c>
      <c r="N16" s="262">
        <v>12.141725096527896</v>
      </c>
      <c r="O16" s="262">
        <v>12.141725096527436</v>
      </c>
      <c r="P16" s="262">
        <v>12.111011000478481</v>
      </c>
      <c r="Q16" s="262">
        <v>14.471795057916554</v>
      </c>
      <c r="R16" s="262">
        <v>14.471795057916554</v>
      </c>
      <c r="S16" s="262">
        <v>14.471795057916554</v>
      </c>
    </row>
    <row r="17" spans="1:19" s="262" customFormat="1">
      <c r="A17" s="110"/>
      <c r="B17" s="110"/>
      <c r="C17" s="110"/>
      <c r="D17" s="314" t="s">
        <v>7128</v>
      </c>
      <c r="E17" s="315" t="s">
        <v>7129</v>
      </c>
      <c r="F17" s="315" t="s">
        <v>3996</v>
      </c>
      <c r="G17" s="315"/>
      <c r="H17" s="315" t="s">
        <v>4878</v>
      </c>
      <c r="I17" s="315" t="s">
        <v>3992</v>
      </c>
      <c r="J17" s="262">
        <v>17.359275894016562</v>
      </c>
      <c r="K17" s="262">
        <v>18.468024633694778</v>
      </c>
      <c r="L17" s="262">
        <v>18.468024633694782</v>
      </c>
      <c r="M17" s="262">
        <v>18.360224343316109</v>
      </c>
      <c r="N17" s="262">
        <v>18.296912403047912</v>
      </c>
      <c r="O17" s="262">
        <v>18.296912403047902</v>
      </c>
      <c r="P17" s="262">
        <v>18.296545841195751</v>
      </c>
      <c r="Q17" s="262">
        <v>18.468024633694778</v>
      </c>
      <c r="R17" s="262">
        <v>18.468024633694775</v>
      </c>
      <c r="S17" s="262">
        <v>18.468024633694775</v>
      </c>
    </row>
    <row r="18" spans="1:19" s="262" customFormat="1">
      <c r="A18" s="110"/>
      <c r="B18" s="110"/>
      <c r="C18" s="110"/>
      <c r="D18" s="314" t="s">
        <v>7130</v>
      </c>
      <c r="E18" s="315" t="s">
        <v>7131</v>
      </c>
      <c r="F18" s="315" t="s">
        <v>3996</v>
      </c>
      <c r="G18" s="315"/>
      <c r="H18" s="315" t="s">
        <v>4878</v>
      </c>
      <c r="I18" s="315" t="s">
        <v>3992</v>
      </c>
      <c r="J18" s="262">
        <v>11.198321255584787</v>
      </c>
      <c r="K18" s="262">
        <v>15.572575314489367</v>
      </c>
      <c r="L18" s="262">
        <v>15.572575314489367</v>
      </c>
      <c r="M18" s="262">
        <v>15.148656682132636</v>
      </c>
      <c r="N18" s="262">
        <v>13.706378544203455</v>
      </c>
      <c r="O18" s="262">
        <v>13.706378544203087</v>
      </c>
      <c r="P18" s="262">
        <v>13.682334625330508</v>
      </c>
      <c r="Q18" s="262">
        <v>15.572575314489365</v>
      </c>
      <c r="R18" s="262">
        <v>15.572575314489365</v>
      </c>
      <c r="S18" s="262">
        <v>15.572575314489367</v>
      </c>
    </row>
    <row r="19" spans="1:19" s="262" customFormat="1">
      <c r="A19" s="110"/>
      <c r="B19" s="110"/>
      <c r="C19" s="110"/>
      <c r="D19" s="314" t="s">
        <v>7132</v>
      </c>
      <c r="E19" s="315" t="s">
        <v>7133</v>
      </c>
      <c r="F19" s="315" t="s">
        <v>3996</v>
      </c>
      <c r="G19" s="315"/>
      <c r="H19" s="315" t="s">
        <v>4878</v>
      </c>
      <c r="I19" s="315" t="s">
        <v>3992</v>
      </c>
      <c r="J19" s="262">
        <v>0.98229841346093183</v>
      </c>
      <c r="K19" s="262">
        <v>0.55282708228166322</v>
      </c>
      <c r="L19" s="262">
        <v>0.55282708228166333</v>
      </c>
      <c r="M19" s="262">
        <v>0.59026314663417956</v>
      </c>
      <c r="N19" s="262">
        <v>0.39157968210773197</v>
      </c>
      <c r="O19" s="262">
        <v>0.39157968210768945</v>
      </c>
      <c r="P19" s="262">
        <v>0.38882618262606594</v>
      </c>
      <c r="Q19" s="262">
        <v>0.55282708228166322</v>
      </c>
      <c r="R19" s="262">
        <v>0.55282708228166322</v>
      </c>
      <c r="S19" s="262">
        <v>0.55282708228166322</v>
      </c>
    </row>
    <row r="20" spans="1:19" s="262" customFormat="1">
      <c r="A20" s="110"/>
      <c r="B20" s="110"/>
      <c r="C20" s="110"/>
      <c r="D20" s="314" t="s">
        <v>7134</v>
      </c>
      <c r="E20" s="315" t="s">
        <v>7135</v>
      </c>
      <c r="F20" s="315" t="s">
        <v>3996</v>
      </c>
      <c r="G20" s="315"/>
      <c r="H20" s="315" t="s">
        <v>4878</v>
      </c>
      <c r="I20" s="315" t="s">
        <v>3992</v>
      </c>
      <c r="J20" s="262">
        <v>52.436866525459799</v>
      </c>
      <c r="K20" s="262">
        <v>38.888259890320846</v>
      </c>
      <c r="L20" s="262">
        <v>38.888259890320853</v>
      </c>
      <c r="M20" s="262">
        <v>40.225172827428132</v>
      </c>
      <c r="N20" s="262">
        <v>45.029989863990963</v>
      </c>
      <c r="O20" s="262">
        <v>45.029989863992228</v>
      </c>
      <c r="P20" s="262">
        <v>45.114277055620292</v>
      </c>
      <c r="Q20" s="262">
        <v>38.888259890320853</v>
      </c>
      <c r="R20" s="262">
        <v>38.888259890320846</v>
      </c>
      <c r="S20" s="262">
        <v>38.888259890320853</v>
      </c>
    </row>
    <row r="21" spans="1:19" s="262" customFormat="1">
      <c r="A21" s="110"/>
      <c r="B21" s="110"/>
      <c r="C21" s="110"/>
      <c r="D21" s="314" t="s">
        <v>7136</v>
      </c>
      <c r="E21" s="315" t="s">
        <v>7137</v>
      </c>
      <c r="F21" s="315" t="s">
        <v>3996</v>
      </c>
      <c r="G21" s="315"/>
      <c r="H21" s="315" t="s">
        <v>4878</v>
      </c>
      <c r="I21" s="315" t="s">
        <v>3992</v>
      </c>
      <c r="J21" s="262">
        <v>3.3594963765000707E-2</v>
      </c>
      <c r="K21" s="262">
        <v>0.11421022979837807</v>
      </c>
      <c r="L21" s="262">
        <v>0.11421022979837807</v>
      </c>
      <c r="M21" s="262">
        <v>0.10621092650475751</v>
      </c>
      <c r="N21" s="262">
        <v>6.0507005048439942E-2</v>
      </c>
      <c r="O21" s="262">
        <v>6.0507005048433433E-2</v>
      </c>
      <c r="P21" s="262">
        <v>6.0073490429929093E-2</v>
      </c>
      <c r="Q21" s="262">
        <v>0.11421022979837807</v>
      </c>
      <c r="R21" s="262">
        <v>0.11421022979837805</v>
      </c>
      <c r="S21" s="262">
        <v>0.11421022979837807</v>
      </c>
    </row>
    <row r="22" spans="1:19" s="262" customFormat="1">
      <c r="A22" s="110"/>
      <c r="B22" s="110"/>
      <c r="C22" s="110"/>
      <c r="D22" s="314" t="s">
        <v>7138</v>
      </c>
      <c r="E22" s="315" t="s">
        <v>7139</v>
      </c>
      <c r="F22" s="315" t="s">
        <v>3996</v>
      </c>
      <c r="G22" s="315"/>
      <c r="H22" s="315" t="s">
        <v>4878</v>
      </c>
      <c r="I22" s="315" t="s">
        <v>3992</v>
      </c>
      <c r="J22" s="262">
        <v>0.20336151400527014</v>
      </c>
      <c r="K22" s="262">
        <v>0.25425603539705272</v>
      </c>
      <c r="L22" s="262">
        <v>0.25425603539705277</v>
      </c>
      <c r="M22" s="262">
        <v>0.2492499259623423</v>
      </c>
      <c r="N22" s="262">
        <v>0.14057967525053491</v>
      </c>
      <c r="O22" s="262">
        <v>0.14057967525053797</v>
      </c>
      <c r="P22" s="262">
        <v>0.14078850655335173</v>
      </c>
      <c r="Q22" s="262">
        <v>0.25425603539705266</v>
      </c>
      <c r="R22" s="262">
        <v>0.25425603539705255</v>
      </c>
      <c r="S22" s="262">
        <v>0.25425603539705266</v>
      </c>
    </row>
    <row r="23" spans="1:19" s="262" customFormat="1">
      <c r="A23" s="219"/>
      <c r="B23" s="110"/>
      <c r="C23" s="110"/>
      <c r="D23" s="314" t="s">
        <v>7140</v>
      </c>
      <c r="E23" s="315" t="s">
        <v>7141</v>
      </c>
      <c r="F23" s="315" t="s">
        <v>3996</v>
      </c>
      <c r="G23" s="315"/>
      <c r="H23" s="315" t="s">
        <v>4878</v>
      </c>
      <c r="I23" s="315" t="s">
        <v>3992</v>
      </c>
      <c r="J23" s="262">
        <v>0.86124049114030277</v>
      </c>
      <c r="K23" s="262">
        <v>1.1944385709802727</v>
      </c>
      <c r="L23" s="262">
        <v>1.1944385709802727</v>
      </c>
      <c r="M23" s="262">
        <v>1.1615496137069299</v>
      </c>
      <c r="N23" s="262">
        <v>1.5320397914120989</v>
      </c>
      <c r="O23" s="262">
        <v>1.5320397914120583</v>
      </c>
      <c r="P23" s="262">
        <v>1.5293312589576948</v>
      </c>
      <c r="Q23" s="262">
        <v>1.1944385709802723</v>
      </c>
      <c r="R23" s="262">
        <v>1.1944385709802725</v>
      </c>
      <c r="S23" s="262">
        <v>1.1944385709802725</v>
      </c>
    </row>
    <row r="24" spans="1:19" s="262" customFormat="1">
      <c r="A24" s="110"/>
      <c r="B24" s="110"/>
      <c r="C24" s="110"/>
      <c r="D24" s="314" t="s">
        <v>7142</v>
      </c>
      <c r="E24" s="315" t="s">
        <v>7143</v>
      </c>
      <c r="F24" s="315" t="s">
        <v>3996</v>
      </c>
      <c r="G24" s="315"/>
      <c r="H24" s="315" t="s">
        <v>4878</v>
      </c>
      <c r="I24" s="315" t="s">
        <v>3992</v>
      </c>
      <c r="J24" s="262">
        <v>2.5756138888056865E-2</v>
      </c>
      <c r="K24" s="262">
        <v>4.1955857834714505E-2</v>
      </c>
      <c r="L24" s="262">
        <v>4.1955857834714512E-2</v>
      </c>
      <c r="M24" s="262">
        <v>4.0352615470704283E-2</v>
      </c>
      <c r="N24" s="262">
        <v>2.4916137590520193E-2</v>
      </c>
      <c r="O24" s="262">
        <v>2.491613759051994E-2</v>
      </c>
      <c r="P24" s="262">
        <v>2.4899674964944753E-2</v>
      </c>
      <c r="Q24" s="262">
        <v>4.1955857834714498E-2</v>
      </c>
      <c r="R24" s="262">
        <v>4.1955857834714491E-2</v>
      </c>
      <c r="S24" s="262">
        <v>4.1955857834714498E-2</v>
      </c>
    </row>
    <row r="25" spans="1:19" s="262" customFormat="1">
      <c r="A25" s="110"/>
      <c r="B25" s="110"/>
      <c r="C25" s="110"/>
      <c r="D25" s="314" t="s">
        <v>7144</v>
      </c>
      <c r="E25" s="315" t="s">
        <v>7145</v>
      </c>
      <c r="F25" s="315" t="s">
        <v>3996</v>
      </c>
      <c r="G25" s="315"/>
      <c r="H25" s="315" t="s">
        <v>4878</v>
      </c>
      <c r="I25" s="315" t="s">
        <v>3992</v>
      </c>
      <c r="J25" s="262">
        <v>3.820603162720946E-4</v>
      </c>
      <c r="K25" s="262">
        <v>1.4821086538431251E-4</v>
      </c>
      <c r="L25" s="262">
        <v>1.4821086538431249E-4</v>
      </c>
      <c r="M25" s="262">
        <v>1.6285405014499838E-4</v>
      </c>
      <c r="N25" s="262">
        <v>1.2600935973188114E-4</v>
      </c>
      <c r="O25" s="262">
        <v>1.2600935973187315E-4</v>
      </c>
      <c r="P25" s="262">
        <v>1.254923617760795E-4</v>
      </c>
      <c r="Q25" s="262">
        <v>1.4821086538431246E-4</v>
      </c>
      <c r="R25" s="262">
        <v>1.4821086538431249E-4</v>
      </c>
      <c r="S25" s="262">
        <v>1.4821086538431243E-4</v>
      </c>
    </row>
    <row r="26" spans="1:19" s="262" customFormat="1">
      <c r="A26" s="110"/>
      <c r="B26" s="110"/>
      <c r="C26" s="110"/>
      <c r="D26" s="314" t="s">
        <v>7146</v>
      </c>
      <c r="E26" s="315" t="s">
        <v>7147</v>
      </c>
      <c r="F26" s="315" t="s">
        <v>3996</v>
      </c>
      <c r="G26" s="315"/>
      <c r="H26" s="315" t="s">
        <v>4878</v>
      </c>
      <c r="I26" s="315" t="s">
        <v>3992</v>
      </c>
      <c r="J26" s="262">
        <v>5.0440716244293235E-2</v>
      </c>
      <c r="K26" s="262">
        <v>2.4736343330679502E-2</v>
      </c>
      <c r="L26" s="262">
        <v>2.4736343330679512E-2</v>
      </c>
      <c r="M26" s="262">
        <v>2.6470978353678818E-2</v>
      </c>
      <c r="N26" s="262">
        <v>3.2280784083510906E-2</v>
      </c>
      <c r="O26" s="262">
        <v>3.2280784083512523E-2</v>
      </c>
      <c r="P26" s="262">
        <v>3.2389478764105313E-2</v>
      </c>
      <c r="Q26" s="262">
        <v>2.4736343330679502E-2</v>
      </c>
      <c r="R26" s="262">
        <v>2.4736343330679502E-2</v>
      </c>
      <c r="S26" s="262">
        <v>2.4736343330679492E-2</v>
      </c>
    </row>
    <row r="27" spans="1:19" s="262" customFormat="1">
      <c r="A27" s="110"/>
      <c r="B27" s="110"/>
      <c r="C27" s="219"/>
      <c r="D27" s="314" t="s">
        <v>7148</v>
      </c>
      <c r="E27" s="315" t="s">
        <v>7149</v>
      </c>
      <c r="F27" s="315" t="s">
        <v>3996</v>
      </c>
      <c r="G27" s="315"/>
      <c r="H27" s="315" t="s">
        <v>4878</v>
      </c>
      <c r="I27" s="315" t="s">
        <v>3992</v>
      </c>
      <c r="J27" s="262">
        <v>0.26515993040228669</v>
      </c>
      <c r="K27" s="262">
        <v>9.8679341016977479E-2</v>
      </c>
      <c r="L27" s="262">
        <v>9.8679341016977493E-2</v>
      </c>
      <c r="M27" s="262">
        <v>0.10900280738170048</v>
      </c>
      <c r="N27" s="262">
        <v>7.4421420036781136E-2</v>
      </c>
      <c r="O27" s="262">
        <v>7.4421420036773323E-2</v>
      </c>
      <c r="P27" s="262">
        <v>7.3912373864074815E-2</v>
      </c>
      <c r="Q27" s="262">
        <v>9.8679341016977437E-2</v>
      </c>
      <c r="R27" s="262">
        <v>9.8679341016977451E-2</v>
      </c>
      <c r="S27" s="262">
        <v>9.8679341016977437E-2</v>
      </c>
    </row>
    <row r="28" spans="1:19" s="262" customFormat="1">
      <c r="A28" s="110"/>
      <c r="B28" s="110"/>
      <c r="C28" s="219"/>
      <c r="D28" s="314" t="s">
        <v>7150</v>
      </c>
      <c r="E28" s="315" t="s">
        <v>7151</v>
      </c>
      <c r="F28" s="315" t="s">
        <v>3996</v>
      </c>
      <c r="G28" s="315"/>
      <c r="H28" s="315" t="s">
        <v>4878</v>
      </c>
      <c r="I28" s="315" t="s">
        <v>3992</v>
      </c>
      <c r="J28" s="262">
        <v>2.6580299918924761</v>
      </c>
      <c r="K28" s="262">
        <v>5.9753477031033224</v>
      </c>
      <c r="L28" s="262">
        <v>5.9753477031033215</v>
      </c>
      <c r="M28" s="262">
        <v>5.7488696063713469</v>
      </c>
      <c r="N28" s="262">
        <v>3.5729620933769004</v>
      </c>
      <c r="O28" s="262">
        <v>3.5729620933765993</v>
      </c>
      <c r="P28" s="262">
        <v>3.5528772327533855</v>
      </c>
      <c r="Q28" s="262">
        <v>5.9753477031033206</v>
      </c>
      <c r="R28" s="262">
        <v>5.9753477031033215</v>
      </c>
      <c r="S28" s="262">
        <v>5.9753477031033198</v>
      </c>
    </row>
    <row r="29" spans="1:19" s="262" customFormat="1">
      <c r="A29" s="110"/>
      <c r="B29" s="110"/>
      <c r="C29" s="219"/>
      <c r="D29" s="314" t="s">
        <v>7152</v>
      </c>
      <c r="E29" s="315" t="s">
        <v>7153</v>
      </c>
      <c r="F29" s="315" t="s">
        <v>3996</v>
      </c>
      <c r="G29" s="315"/>
      <c r="H29" s="315" t="s">
        <v>4878</v>
      </c>
      <c r="I29" s="315" t="s">
        <v>3992</v>
      </c>
      <c r="J29" s="262">
        <v>12.018600065230213</v>
      </c>
      <c r="K29" s="262">
        <v>9.9363953844877653</v>
      </c>
      <c r="L29" s="262">
        <v>9.9363953844877653</v>
      </c>
      <c r="M29" s="262">
        <v>10.077381875320027</v>
      </c>
      <c r="N29" s="262">
        <v>6.1839558494812241</v>
      </c>
      <c r="O29" s="262">
        <v>6.1839558494814941</v>
      </c>
      <c r="P29" s="262">
        <v>6.2020431918184871</v>
      </c>
      <c r="Q29" s="262">
        <v>9.9363953844877635</v>
      </c>
      <c r="R29" s="262">
        <v>9.9363953844877635</v>
      </c>
      <c r="S29" s="262">
        <v>9.9363953844877617</v>
      </c>
    </row>
    <row r="30" spans="1:19" s="262" customFormat="1">
      <c r="A30" s="110"/>
      <c r="B30" s="110"/>
      <c r="C30" s="110"/>
      <c r="D30" s="314" t="s">
        <v>7154</v>
      </c>
      <c r="E30" s="315" t="s">
        <v>7155</v>
      </c>
      <c r="F30" s="315" t="s">
        <v>3996</v>
      </c>
      <c r="G30" s="315"/>
      <c r="H30" s="315" t="s">
        <v>4878</v>
      </c>
      <c r="I30" s="315" t="s">
        <v>3992</v>
      </c>
      <c r="J30" s="262">
        <v>12.350692395386631</v>
      </c>
      <c r="K30" s="262">
        <v>13.303797588367095</v>
      </c>
      <c r="L30" s="262">
        <v>13.3037975883671</v>
      </c>
      <c r="M30" s="262">
        <v>13.237616553230504</v>
      </c>
      <c r="N30" s="262">
        <v>8.1980576002604284</v>
      </c>
      <c r="O30" s="262">
        <v>8.1980576002604266</v>
      </c>
      <c r="P30" s="262">
        <v>8.1978331969583653</v>
      </c>
      <c r="Q30" s="262">
        <v>13.303797588367095</v>
      </c>
      <c r="R30" s="262">
        <v>13.303797588367091</v>
      </c>
      <c r="S30" s="262">
        <v>13.303797588367088</v>
      </c>
    </row>
    <row r="31" spans="1:19" s="262" customFormat="1">
      <c r="A31" s="110"/>
      <c r="B31" s="110"/>
      <c r="C31" s="110"/>
      <c r="D31" s="314" t="s">
        <v>7156</v>
      </c>
      <c r="E31" s="315" t="s">
        <v>7157</v>
      </c>
      <c r="F31" s="315" t="s">
        <v>3996</v>
      </c>
      <c r="G31" s="315"/>
      <c r="H31" s="315" t="s">
        <v>4878</v>
      </c>
      <c r="I31" s="315" t="s">
        <v>3992</v>
      </c>
      <c r="J31" s="262">
        <v>25.69849108119525</v>
      </c>
      <c r="K31" s="262">
        <v>23.5680225877163</v>
      </c>
      <c r="L31" s="262">
        <v>23.568022587716293</v>
      </c>
      <c r="M31" s="262">
        <v>23.711112332888373</v>
      </c>
      <c r="N31" s="262">
        <v>34.348441416711275</v>
      </c>
      <c r="O31" s="262">
        <v>34.348441416711225</v>
      </c>
      <c r="P31" s="262">
        <v>34.344636715590276</v>
      </c>
      <c r="Q31" s="262">
        <v>23.568022587716282</v>
      </c>
      <c r="R31" s="262">
        <v>23.568022587716278</v>
      </c>
      <c r="S31" s="262">
        <v>23.56802258771631</v>
      </c>
    </row>
    <row r="32" spans="1:19" s="262" customFormat="1">
      <c r="A32" s="110"/>
      <c r="B32" s="110"/>
      <c r="C32" s="110"/>
      <c r="D32" s="314" t="s">
        <v>7158</v>
      </c>
      <c r="E32" s="315" t="s">
        <v>7159</v>
      </c>
      <c r="F32" s="315" t="s">
        <v>3996</v>
      </c>
      <c r="G32" s="315"/>
      <c r="H32" s="315" t="s">
        <v>4878</v>
      </c>
      <c r="I32" s="315" t="s">
        <v>3992</v>
      </c>
      <c r="J32" s="262">
        <v>0.19565918232669868</v>
      </c>
      <c r="K32" s="262">
        <v>0.27131756743982388</v>
      </c>
      <c r="L32" s="262">
        <v>0.27131756743982388</v>
      </c>
      <c r="M32" s="262">
        <v>0.26750806546851841</v>
      </c>
      <c r="N32" s="262">
        <v>0.12721011114079364</v>
      </c>
      <c r="O32" s="262">
        <v>0.12721011114075759</v>
      </c>
      <c r="P32" s="262">
        <v>0.12482424536774672</v>
      </c>
      <c r="Q32" s="262">
        <v>0.27131756743982388</v>
      </c>
      <c r="R32" s="262">
        <v>0.27131756743982388</v>
      </c>
      <c r="S32" s="262">
        <v>0.27131756743982371</v>
      </c>
    </row>
    <row r="33" spans="1:19" s="262" customFormat="1">
      <c r="A33" s="110"/>
      <c r="B33" s="110"/>
      <c r="C33" s="110"/>
      <c r="D33" s="314" t="s">
        <v>7160</v>
      </c>
      <c r="E33" s="315" t="s">
        <v>7161</v>
      </c>
      <c r="F33" s="315" t="s">
        <v>3996</v>
      </c>
      <c r="G33" s="315"/>
      <c r="H33" s="315" t="s">
        <v>4878</v>
      </c>
      <c r="I33" s="315" t="s">
        <v>3992</v>
      </c>
      <c r="J33" s="262">
        <v>42.653701748213102</v>
      </c>
      <c r="K33" s="262">
        <v>33.802206084356897</v>
      </c>
      <c r="L33" s="262">
        <v>33.802206084356897</v>
      </c>
      <c r="M33" s="262">
        <v>34.403426069541474</v>
      </c>
      <c r="N33" s="262">
        <v>37.167922932865295</v>
      </c>
      <c r="O33" s="262">
        <v>37.16792293286602</v>
      </c>
      <c r="P33" s="262">
        <v>37.216035676940344</v>
      </c>
      <c r="Q33" s="262">
        <v>33.802206084356911</v>
      </c>
      <c r="R33" s="262">
        <v>33.802206084356918</v>
      </c>
      <c r="S33" s="262">
        <v>33.802206084356911</v>
      </c>
    </row>
    <row r="34" spans="1:19" s="262" customFormat="1">
      <c r="A34" s="110"/>
      <c r="B34" s="110"/>
      <c r="C34" s="110"/>
      <c r="D34" s="314" t="s">
        <v>7162</v>
      </c>
      <c r="E34" s="315" t="s">
        <v>7163</v>
      </c>
      <c r="F34" s="315" t="s">
        <v>3996</v>
      </c>
      <c r="G34" s="315"/>
      <c r="H34" s="315" t="s">
        <v>4878</v>
      </c>
      <c r="I34" s="315" t="s">
        <v>3992</v>
      </c>
      <c r="J34" s="262">
        <v>-1.748149043560835E-12</v>
      </c>
      <c r="K34" s="262">
        <v>-5.6559814442690044E-14</v>
      </c>
      <c r="L34" s="262">
        <v>-5.655981444269005E-14</v>
      </c>
      <c r="M34" s="262">
        <v>-5.2710817619967156E-14</v>
      </c>
      <c r="N34" s="262">
        <v>-1.290643232070875E-2</v>
      </c>
      <c r="O34" s="262">
        <v>-1.2906432320712162E-2</v>
      </c>
      <c r="P34" s="262">
        <v>-1.3123706368500717E-2</v>
      </c>
      <c r="Q34" s="262">
        <v>-5.6559814442690031E-14</v>
      </c>
      <c r="R34" s="262">
        <v>-5.6559814442690031E-14</v>
      </c>
      <c r="S34" s="262">
        <v>-5.6559814442690006E-14</v>
      </c>
    </row>
    <row r="35" spans="1:19" s="262" customFormat="1">
      <c r="A35" s="110"/>
      <c r="B35" s="110"/>
      <c r="C35" s="110"/>
      <c r="D35" s="314" t="s">
        <v>7164</v>
      </c>
      <c r="E35" s="315" t="s">
        <v>7165</v>
      </c>
      <c r="F35" s="315" t="s">
        <v>3996</v>
      </c>
      <c r="G35" s="315"/>
      <c r="H35" s="315" t="s">
        <v>4878</v>
      </c>
      <c r="I35" s="315" t="s">
        <v>3992</v>
      </c>
      <c r="J35" s="262">
        <v>4.108842828795046</v>
      </c>
      <c r="K35" s="262">
        <v>13.019349189315825</v>
      </c>
      <c r="L35" s="262">
        <v>13.01934918931582</v>
      </c>
      <c r="M35" s="262">
        <v>12.418448857394269</v>
      </c>
      <c r="N35" s="262">
        <v>10.308690257218947</v>
      </c>
      <c r="O35" s="262">
        <v>10.308690257218355</v>
      </c>
      <c r="P35" s="262">
        <v>10.269628160170981</v>
      </c>
      <c r="Q35" s="262">
        <v>13.01934918931582</v>
      </c>
      <c r="R35" s="262">
        <v>13.01934918931582</v>
      </c>
      <c r="S35" s="262">
        <v>13.019349189315804</v>
      </c>
    </row>
    <row r="36" spans="1:19" s="262" customFormat="1">
      <c r="A36" s="110"/>
      <c r="B36" s="110"/>
      <c r="C36" s="110"/>
      <c r="D36" s="314" t="s">
        <v>7166</v>
      </c>
      <c r="E36" s="315" t="s">
        <v>7167</v>
      </c>
      <c r="F36" s="315" t="s">
        <v>3996</v>
      </c>
      <c r="G36" s="315"/>
      <c r="H36" s="315" t="s">
        <v>4878</v>
      </c>
      <c r="I36" s="315"/>
      <c r="J36" s="262">
        <v>4.359636146351599E-2</v>
      </c>
      <c r="K36" s="262">
        <v>4.3602194476245207E-2</v>
      </c>
      <c r="L36" s="262">
        <v>4.3602194476245207E-2</v>
      </c>
      <c r="M36" s="262">
        <v>4.3602194476245207E-2</v>
      </c>
      <c r="N36" s="262">
        <v>1.0629805637029593E-2</v>
      </c>
      <c r="O36" s="262">
        <v>1.062980563703308E-2</v>
      </c>
      <c r="P36" s="262">
        <v>1.086279770519962E-2</v>
      </c>
      <c r="Q36" s="262">
        <v>4.3602194476245207E-2</v>
      </c>
      <c r="R36" s="262">
        <v>4.3602194476245207E-2</v>
      </c>
      <c r="S36" s="262">
        <v>4.3602194476245207E-2</v>
      </c>
    </row>
    <row r="37" spans="1:19" s="262" customFormat="1">
      <c r="A37" s="110"/>
      <c r="B37" s="110"/>
      <c r="C37" s="110"/>
      <c r="D37" s="314" t="s">
        <v>7168</v>
      </c>
      <c r="E37" s="315" t="s">
        <v>7169</v>
      </c>
      <c r="F37" s="315" t="s">
        <v>3996</v>
      </c>
      <c r="G37" s="315"/>
      <c r="H37" s="315" t="s">
        <v>4878</v>
      </c>
      <c r="I37" s="315" t="s">
        <v>5362</v>
      </c>
      <c r="J37" s="262">
        <v>62.865296378950291</v>
      </c>
      <c r="K37" s="262">
        <v>62.851987997936241</v>
      </c>
      <c r="L37" s="262">
        <v>62.851987997936241</v>
      </c>
      <c r="M37" s="262">
        <v>62.851987997936241</v>
      </c>
      <c r="N37" s="262">
        <v>61.750962125817011</v>
      </c>
      <c r="O37" s="262">
        <v>61.750962125817139</v>
      </c>
      <c r="P37" s="262">
        <v>61.758836333570457</v>
      </c>
      <c r="Q37" s="262">
        <v>62.851987997936256</v>
      </c>
      <c r="R37" s="262">
        <v>62.851987997936256</v>
      </c>
      <c r="S37" s="262">
        <v>62.851987997936256</v>
      </c>
    </row>
    <row r="38" spans="1:19" s="262" customFormat="1">
      <c r="A38" s="110"/>
      <c r="B38" s="110"/>
      <c r="C38" s="110"/>
      <c r="D38" s="314" t="s">
        <v>7170</v>
      </c>
      <c r="E38" s="315" t="s">
        <v>7171</v>
      </c>
      <c r="F38" s="315" t="s">
        <v>3996</v>
      </c>
      <c r="G38" s="315"/>
      <c r="H38" s="315" t="s">
        <v>4878</v>
      </c>
      <c r="I38" s="315" t="s">
        <v>5362</v>
      </c>
      <c r="J38" s="262">
        <v>49.734803621049686</v>
      </c>
      <c r="K38" s="262">
        <v>49.767733105491928</v>
      </c>
      <c r="L38" s="262">
        <v>49.767733105491928</v>
      </c>
      <c r="M38" s="262">
        <v>49.767733105491928</v>
      </c>
      <c r="N38" s="262">
        <v>48.888545454384435</v>
      </c>
      <c r="O38" s="262">
        <v>48.888545454384506</v>
      </c>
      <c r="P38" s="262">
        <v>48.894663986024071</v>
      </c>
      <c r="Q38" s="262">
        <v>49.767733105491921</v>
      </c>
      <c r="R38" s="262">
        <v>49.767733105491921</v>
      </c>
      <c r="S38" s="262">
        <v>49.767733105491921</v>
      </c>
    </row>
    <row r="39" spans="1:19" s="262" customFormat="1">
      <c r="A39" s="110"/>
      <c r="B39" s="110"/>
      <c r="C39" s="110"/>
      <c r="D39" s="314" t="s">
        <v>7172</v>
      </c>
      <c r="E39" s="315" t="s">
        <v>7173</v>
      </c>
      <c r="F39" s="315" t="s">
        <v>3996</v>
      </c>
      <c r="G39" s="315"/>
      <c r="H39" s="315" t="s">
        <v>4878</v>
      </c>
      <c r="I39" s="315" t="s">
        <v>5362</v>
      </c>
      <c r="J39" s="262">
        <v>19.421985175870454</v>
      </c>
      <c r="K39" s="262">
        <v>19.397447092933824</v>
      </c>
      <c r="L39" s="262">
        <v>19.397447092933824</v>
      </c>
      <c r="M39" s="262">
        <v>19.397447092933824</v>
      </c>
      <c r="N39" s="262">
        <v>4.7288923365011648</v>
      </c>
      <c r="O39" s="262">
        <v>4.7288923365027173</v>
      </c>
      <c r="P39" s="262">
        <v>4.8325440126664114</v>
      </c>
      <c r="Q39" s="262">
        <v>19.397447092933824</v>
      </c>
      <c r="R39" s="262">
        <v>19.397447092933824</v>
      </c>
      <c r="S39" s="262">
        <v>19.397447092933827</v>
      </c>
    </row>
    <row r="40" spans="1:19" s="262" customFormat="1">
      <c r="A40" s="110"/>
      <c r="B40" s="110"/>
      <c r="C40" s="110"/>
      <c r="D40" s="314" t="s">
        <v>7174</v>
      </c>
      <c r="E40" s="315" t="s">
        <v>7175</v>
      </c>
      <c r="F40" s="315" t="s">
        <v>3996</v>
      </c>
      <c r="G40" s="315"/>
      <c r="H40" s="315" t="s">
        <v>4878</v>
      </c>
      <c r="I40" s="315" t="s">
        <v>5362</v>
      </c>
      <c r="J40" s="262">
        <v>18.578314824129553</v>
      </c>
      <c r="K40" s="262">
        <v>18.607937189932301</v>
      </c>
      <c r="L40" s="262">
        <v>18.607937189932301</v>
      </c>
      <c r="M40" s="262">
        <v>18.607937189932301</v>
      </c>
      <c r="N40" s="262">
        <v>4.5364635232270141</v>
      </c>
      <c r="O40" s="262">
        <v>4.5364635232285035</v>
      </c>
      <c r="P40" s="262">
        <v>4.6358968796393354</v>
      </c>
      <c r="Q40" s="262">
        <v>18.607937189932301</v>
      </c>
      <c r="R40" s="262">
        <v>18.607937189932301</v>
      </c>
      <c r="S40" s="262">
        <v>18.607937189932301</v>
      </c>
    </row>
    <row r="41" spans="1:19" s="262" customFormat="1">
      <c r="A41" s="110"/>
      <c r="B41" s="110"/>
      <c r="C41" s="110"/>
      <c r="D41" s="314" t="s">
        <v>7176</v>
      </c>
      <c r="E41" s="315" t="s">
        <v>7177</v>
      </c>
      <c r="F41" s="315" t="s">
        <v>3996</v>
      </c>
      <c r="G41" s="315"/>
      <c r="H41" s="315" t="s">
        <v>4878</v>
      </c>
      <c r="I41" s="315" t="s">
        <v>3992</v>
      </c>
      <c r="J41" s="262">
        <v>36.549747391634334</v>
      </c>
      <c r="K41" s="262">
        <v>36.468086391349956</v>
      </c>
      <c r="L41" s="262">
        <v>36.468086391349956</v>
      </c>
      <c r="M41" s="262">
        <v>36.468086391349956</v>
      </c>
      <c r="N41" s="262">
        <v>36.459760961985005</v>
      </c>
      <c r="O41" s="262">
        <v>36.459760961985012</v>
      </c>
      <c r="P41" s="262">
        <v>36.459626363052372</v>
      </c>
      <c r="Q41" s="262">
        <v>36.468086391349949</v>
      </c>
      <c r="R41" s="262">
        <v>36.468086391349949</v>
      </c>
      <c r="S41" s="262">
        <v>36.468086391349949</v>
      </c>
    </row>
    <row r="42" spans="1:19" s="262" customFormat="1">
      <c r="A42" s="110"/>
      <c r="B42" s="110"/>
      <c r="C42" s="110"/>
      <c r="D42" s="314" t="s">
        <v>7178</v>
      </c>
      <c r="E42" s="315" t="s">
        <v>7179</v>
      </c>
      <c r="F42" s="315" t="s">
        <v>3996</v>
      </c>
      <c r="G42" s="315"/>
      <c r="H42" s="315" t="s">
        <v>4878</v>
      </c>
      <c r="I42" s="315" t="s">
        <v>3992</v>
      </c>
      <c r="J42" s="262">
        <v>63.2978650811745</v>
      </c>
      <c r="K42" s="262">
        <v>63.3825291396059</v>
      </c>
      <c r="L42" s="262">
        <v>63.3825291396059</v>
      </c>
      <c r="M42" s="262">
        <v>63.3825291396059</v>
      </c>
      <c r="N42" s="262">
        <v>63.390902469801055</v>
      </c>
      <c r="O42" s="262">
        <v>63.390902469801055</v>
      </c>
      <c r="P42" s="262">
        <v>63.391038483069593</v>
      </c>
      <c r="Q42" s="262">
        <v>63.382529139605893</v>
      </c>
      <c r="R42" s="262">
        <v>63.382529139605893</v>
      </c>
      <c r="S42" s="262">
        <v>63.382529139605893</v>
      </c>
    </row>
    <row r="43" spans="1:19" s="262" customFormat="1">
      <c r="A43" s="110"/>
      <c r="B43" s="110"/>
      <c r="C43" s="110"/>
      <c r="D43" s="314" t="s">
        <v>7180</v>
      </c>
      <c r="E43" s="315" t="s">
        <v>7181</v>
      </c>
      <c r="F43" s="315" t="s">
        <v>3996</v>
      </c>
      <c r="G43" s="315"/>
      <c r="H43" s="315" t="s">
        <v>4878</v>
      </c>
      <c r="I43" s="315"/>
      <c r="J43" s="262">
        <v>0.8379832207664798</v>
      </c>
      <c r="K43" s="262">
        <v>0.83812924333169725</v>
      </c>
      <c r="L43" s="262">
        <v>0.83812924333169725</v>
      </c>
      <c r="M43" s="262">
        <v>0.83812924333169725</v>
      </c>
      <c r="N43" s="262">
        <v>0.82339226080682471</v>
      </c>
      <c r="O43" s="262">
        <v>0.82339226080682604</v>
      </c>
      <c r="P43" s="262">
        <v>0.82349639642325845</v>
      </c>
      <c r="Q43" s="262">
        <v>0.83812924333169725</v>
      </c>
      <c r="R43" s="262">
        <v>0.83812924333169725</v>
      </c>
      <c r="S43" s="262">
        <v>0.83812924333169725</v>
      </c>
    </row>
    <row r="44" spans="1:19" s="262" customFormat="1">
      <c r="A44" s="110"/>
      <c r="B44" s="110"/>
      <c r="C44" s="110"/>
      <c r="D44" s="314" t="s">
        <v>7182</v>
      </c>
      <c r="E44" s="315" t="s">
        <v>7183</v>
      </c>
      <c r="F44" s="315" t="s">
        <v>3996</v>
      </c>
      <c r="G44" s="315"/>
      <c r="H44" s="315" t="s">
        <v>4878</v>
      </c>
      <c r="I44" s="315" t="s">
        <v>3992</v>
      </c>
      <c r="J44" s="262">
        <v>40.662908742298193</v>
      </c>
      <c r="K44" s="262">
        <v>40.710804643206906</v>
      </c>
      <c r="L44" s="262">
        <v>40.710804643206906</v>
      </c>
      <c r="M44" s="262">
        <v>40.710804643206906</v>
      </c>
      <c r="N44" s="262">
        <v>40.709454422004136</v>
      </c>
      <c r="O44" s="262">
        <v>40.70945442200415</v>
      </c>
      <c r="P44" s="262">
        <v>40.709389844614684</v>
      </c>
      <c r="Q44" s="262">
        <v>40.710804643206878</v>
      </c>
      <c r="R44" s="262">
        <v>40.710804643206878</v>
      </c>
      <c r="S44" s="262">
        <v>40.710804643206913</v>
      </c>
    </row>
    <row r="45" spans="1:19" s="262" customFormat="1">
      <c r="A45" s="110"/>
      <c r="B45" s="110"/>
      <c r="C45" s="110"/>
      <c r="D45" s="314" t="s">
        <v>7184</v>
      </c>
      <c r="E45" s="315" t="s">
        <v>7185</v>
      </c>
      <c r="F45" s="315" t="s">
        <v>3996</v>
      </c>
      <c r="G45" s="315"/>
      <c r="H45" s="315" t="s">
        <v>4878</v>
      </c>
      <c r="I45" s="315" t="s">
        <v>3992</v>
      </c>
      <c r="J45" s="262">
        <v>56.699184543945648</v>
      </c>
      <c r="K45" s="262">
        <v>56.714206853546742</v>
      </c>
      <c r="L45" s="262">
        <v>56.714206853546742</v>
      </c>
      <c r="M45" s="262">
        <v>56.714206853546742</v>
      </c>
      <c r="N45" s="262">
        <v>56.715510995602557</v>
      </c>
      <c r="O45" s="262">
        <v>56.715510995602571</v>
      </c>
      <c r="P45" s="262">
        <v>56.715573301494217</v>
      </c>
      <c r="Q45" s="262">
        <v>56.714206853546756</v>
      </c>
      <c r="R45" s="262">
        <v>56.714206853546756</v>
      </c>
      <c r="S45" s="262">
        <v>56.714206853546742</v>
      </c>
    </row>
    <row r="46" spans="1:19" s="262" customFormat="1">
      <c r="A46" s="110"/>
      <c r="B46" s="110"/>
      <c r="C46" s="110"/>
      <c r="D46" s="314" t="s">
        <v>7186</v>
      </c>
      <c r="E46" s="315" t="s">
        <v>7187</v>
      </c>
      <c r="F46" s="315" t="s">
        <v>3996</v>
      </c>
      <c r="G46" s="315"/>
      <c r="H46" s="315" t="s">
        <v>4878</v>
      </c>
      <c r="I46" s="315" t="s">
        <v>5362</v>
      </c>
      <c r="J46" s="262">
        <v>106.6</v>
      </c>
      <c r="K46" s="262">
        <v>106.59753250519464</v>
      </c>
      <c r="L46" s="262">
        <v>106.59753250519464</v>
      </c>
      <c r="M46" s="262">
        <v>106.59753250519464</v>
      </c>
      <c r="N46" s="262">
        <v>25.98684128205117</v>
      </c>
      <c r="O46" s="262">
        <v>25.986841282059693</v>
      </c>
      <c r="P46" s="262">
        <v>26.556458841648713</v>
      </c>
      <c r="Q46" s="262">
        <v>106.59753250519464</v>
      </c>
      <c r="R46" s="262">
        <v>106.59753250519464</v>
      </c>
      <c r="S46" s="262">
        <v>106.59753250519464</v>
      </c>
    </row>
    <row r="47" spans="1:19" s="262" customFormat="1">
      <c r="A47" s="110"/>
      <c r="B47" s="110"/>
      <c r="C47" s="110"/>
      <c r="D47" s="314" t="s">
        <v>7172</v>
      </c>
      <c r="E47" s="315" t="s">
        <v>7188</v>
      </c>
      <c r="F47" s="315" t="s">
        <v>3996</v>
      </c>
      <c r="G47" s="315"/>
      <c r="H47" s="315" t="s">
        <v>4878</v>
      </c>
      <c r="I47" s="315" t="s">
        <v>5362</v>
      </c>
      <c r="J47" s="262">
        <v>86.780000000000157</v>
      </c>
      <c r="K47" s="262">
        <v>86.780000000000157</v>
      </c>
      <c r="L47" s="262">
        <v>86.780000000000157</v>
      </c>
      <c r="M47" s="262">
        <v>86.780000000000157</v>
      </c>
      <c r="N47" s="262">
        <v>86.780000000000157</v>
      </c>
      <c r="O47" s="262">
        <v>86.780000000000157</v>
      </c>
      <c r="P47" s="262">
        <v>86.780000000000157</v>
      </c>
      <c r="Q47" s="262">
        <v>86.780000000000157</v>
      </c>
      <c r="R47" s="262">
        <v>86.780000000000157</v>
      </c>
      <c r="S47" s="262">
        <v>86.780000000000157</v>
      </c>
    </row>
    <row r="48" spans="1:19" s="262" customFormat="1">
      <c r="A48" s="110"/>
      <c r="B48" s="110"/>
      <c r="C48" s="110"/>
      <c r="D48" s="314" t="s">
        <v>7168</v>
      </c>
      <c r="E48" s="315" t="s">
        <v>7189</v>
      </c>
      <c r="F48" s="315" t="s">
        <v>3996</v>
      </c>
      <c r="G48" s="315"/>
      <c r="H48" s="315" t="s">
        <v>4878</v>
      </c>
      <c r="I48" s="315" t="s">
        <v>5362</v>
      </c>
      <c r="J48" s="262">
        <v>86.780000000000157</v>
      </c>
      <c r="K48" s="262">
        <v>86.780000000000157</v>
      </c>
      <c r="L48" s="262">
        <v>86.780000000000157</v>
      </c>
      <c r="M48" s="262">
        <v>86.780000000000157</v>
      </c>
      <c r="N48" s="262">
        <v>86.780000000000157</v>
      </c>
      <c r="O48" s="262">
        <v>86.780000000000157</v>
      </c>
      <c r="P48" s="262">
        <v>86.780000000000157</v>
      </c>
      <c r="Q48" s="262">
        <v>86.780000000000157</v>
      </c>
      <c r="R48" s="262">
        <v>86.780000000000157</v>
      </c>
      <c r="S48" s="262">
        <v>86.780000000000157</v>
      </c>
    </row>
    <row r="49" spans="1:19" s="262" customFormat="1">
      <c r="A49" s="110"/>
      <c r="B49" s="110"/>
      <c r="C49" s="110"/>
      <c r="D49" s="314" t="s">
        <v>7190</v>
      </c>
      <c r="E49" s="315" t="s">
        <v>7191</v>
      </c>
      <c r="F49" s="315" t="s">
        <v>3996</v>
      </c>
      <c r="G49" s="315"/>
      <c r="H49" s="315" t="s">
        <v>4878</v>
      </c>
      <c r="I49" s="315" t="s">
        <v>5362</v>
      </c>
      <c r="J49" s="262">
        <v>52.853673161374964</v>
      </c>
      <c r="K49" s="262">
        <v>52.888264486969014</v>
      </c>
      <c r="L49" s="262">
        <v>52.888264486969014</v>
      </c>
      <c r="M49" s="262">
        <v>52.888264486969014</v>
      </c>
      <c r="N49" s="262">
        <v>42.206826553228346</v>
      </c>
      <c r="O49" s="262">
        <v>42.206826553229476</v>
      </c>
      <c r="P49" s="262">
        <v>42.282448672180273</v>
      </c>
      <c r="Q49" s="262">
        <v>52.888264486969</v>
      </c>
      <c r="R49" s="262">
        <v>52.888264486969</v>
      </c>
      <c r="S49" s="262">
        <v>52.888264486969</v>
      </c>
    </row>
    <row r="50" spans="1:19" s="262" customFormat="1">
      <c r="A50" s="110"/>
      <c r="B50" s="110"/>
      <c r="C50" s="110"/>
      <c r="D50" s="314" t="s">
        <v>7192</v>
      </c>
      <c r="E50" s="315" t="s">
        <v>7193</v>
      </c>
      <c r="F50" s="315" t="s">
        <v>3996</v>
      </c>
      <c r="G50" s="315"/>
      <c r="H50" s="315" t="s">
        <v>4878</v>
      </c>
      <c r="I50" s="315" t="s">
        <v>5362</v>
      </c>
      <c r="J50" s="262">
        <v>68.506326877573571</v>
      </c>
      <c r="K50" s="262">
        <v>68.468472889123234</v>
      </c>
      <c r="L50" s="262">
        <v>68.468472889123234</v>
      </c>
      <c r="M50" s="262">
        <v>68.468472889123234</v>
      </c>
      <c r="N50" s="262">
        <v>16.793809326418266</v>
      </c>
      <c r="O50" s="262">
        <v>16.793809326423727</v>
      </c>
      <c r="P50" s="262">
        <v>17.158958949753089</v>
      </c>
      <c r="Q50" s="262">
        <v>68.468472889123234</v>
      </c>
      <c r="R50" s="262">
        <v>68.468472889123234</v>
      </c>
      <c r="S50" s="262">
        <v>68.468472889123234</v>
      </c>
    </row>
    <row r="51" spans="1:19" s="262" customFormat="1">
      <c r="A51" s="110"/>
      <c r="B51" s="110"/>
      <c r="C51" s="110"/>
      <c r="D51" s="314" t="s">
        <v>7194</v>
      </c>
      <c r="E51" s="315" t="s">
        <v>7195</v>
      </c>
      <c r="F51" s="315" t="s">
        <v>3996</v>
      </c>
      <c r="G51" s="315"/>
      <c r="H51" s="315" t="s">
        <v>4878</v>
      </c>
      <c r="I51" s="315" t="s">
        <v>5362</v>
      </c>
      <c r="J51" s="262">
        <v>67.527281515872218</v>
      </c>
      <c r="K51" s="262">
        <v>67.490230219972474</v>
      </c>
      <c r="L51" s="262">
        <v>67.490230219972474</v>
      </c>
      <c r="M51" s="262">
        <v>67.490230219972474</v>
      </c>
      <c r="N51" s="262">
        <v>33.466059864722709</v>
      </c>
      <c r="O51" s="262">
        <v>33.466059864726326</v>
      </c>
      <c r="P51" s="262">
        <v>33.706431565952215</v>
      </c>
      <c r="Q51" s="262">
        <v>67.490230219972503</v>
      </c>
      <c r="R51" s="262">
        <v>67.490230219972503</v>
      </c>
      <c r="S51" s="262">
        <v>67.490230219972503</v>
      </c>
    </row>
    <row r="52" spans="1:19" s="262" customFormat="1">
      <c r="A52" s="110"/>
      <c r="B52" s="110"/>
      <c r="C52" s="110"/>
      <c r="D52" s="314" t="s">
        <v>7196</v>
      </c>
      <c r="E52" s="315" t="s">
        <v>7197</v>
      </c>
      <c r="F52" s="315" t="s">
        <v>3996</v>
      </c>
      <c r="G52" s="315"/>
      <c r="H52" s="315" t="s">
        <v>4878</v>
      </c>
      <c r="I52" s="315" t="s">
        <v>3992</v>
      </c>
      <c r="J52" s="262">
        <v>1.5820364478432689E-2</v>
      </c>
      <c r="K52" s="262">
        <v>1.5839409309559627E-2</v>
      </c>
      <c r="L52" s="262">
        <v>1.5839409309559627E-2</v>
      </c>
      <c r="M52" s="262">
        <v>1.5839409309559627E-2</v>
      </c>
      <c r="N52" s="262">
        <v>2.5161250750104776E-2</v>
      </c>
      <c r="O52" s="262">
        <v>2.5161250750102636E-2</v>
      </c>
      <c r="P52" s="262">
        <v>2.5020415957161462E-2</v>
      </c>
      <c r="Q52" s="262">
        <v>1.5839409309559609E-2</v>
      </c>
      <c r="R52" s="262">
        <v>1.5839409309559609E-2</v>
      </c>
      <c r="S52" s="262">
        <v>1.5839409309559613E-2</v>
      </c>
    </row>
    <row r="53" spans="1:19" s="262" customFormat="1">
      <c r="A53" s="110"/>
      <c r="B53" s="110"/>
      <c r="C53" s="110"/>
      <c r="D53" s="314" t="s">
        <v>7198</v>
      </c>
      <c r="E53" s="315" t="s">
        <v>7199</v>
      </c>
      <c r="F53" s="315" t="s">
        <v>3996</v>
      </c>
      <c r="G53" s="315"/>
      <c r="H53" s="315" t="s">
        <v>4878</v>
      </c>
      <c r="I53" s="315" t="s">
        <v>3992</v>
      </c>
      <c r="J53" s="262">
        <v>99.944375671976928</v>
      </c>
      <c r="K53" s="262">
        <v>99.944295542999242</v>
      </c>
      <c r="L53" s="262">
        <v>99.944295542999242</v>
      </c>
      <c r="M53" s="262">
        <v>99.944295542999242</v>
      </c>
      <c r="N53" s="262">
        <v>99.944514388655307</v>
      </c>
      <c r="O53" s="262">
        <v>99.944514388655307</v>
      </c>
      <c r="P53" s="262">
        <v>99.944510941365067</v>
      </c>
      <c r="Q53" s="262">
        <v>99.944295542999242</v>
      </c>
      <c r="R53" s="262">
        <v>99.944295542999242</v>
      </c>
      <c r="S53" s="262">
        <v>99.944295542999242</v>
      </c>
    </row>
    <row r="54" spans="1:19" s="262" customFormat="1">
      <c r="A54" s="110"/>
      <c r="B54" s="110"/>
      <c r="C54" s="110"/>
      <c r="D54" s="314" t="s">
        <v>7200</v>
      </c>
      <c r="E54" s="315" t="s">
        <v>7201</v>
      </c>
      <c r="F54" s="315" t="s">
        <v>3996</v>
      </c>
      <c r="G54" s="315"/>
      <c r="H54" s="315" t="s">
        <v>4878</v>
      </c>
      <c r="I54" s="315" t="s">
        <v>3992</v>
      </c>
      <c r="J54" s="262">
        <v>4.7215919231543956E-3</v>
      </c>
      <c r="K54" s="262">
        <v>4.7985489893979235E-3</v>
      </c>
      <c r="L54" s="262">
        <v>4.7985489893979235E-3</v>
      </c>
      <c r="M54" s="262">
        <v>4.7985489893979235E-3</v>
      </c>
      <c r="N54" s="262">
        <v>2.4951197305861355E-3</v>
      </c>
      <c r="O54" s="262">
        <v>2.4951197305866616E-3</v>
      </c>
      <c r="P54" s="262">
        <v>2.5299528526131062E-3</v>
      </c>
      <c r="Q54" s="262">
        <v>4.7985489893979209E-3</v>
      </c>
      <c r="R54" s="262">
        <v>4.7985489893979209E-3</v>
      </c>
      <c r="S54" s="262">
        <v>4.7985489893979218E-3</v>
      </c>
    </row>
    <row r="55" spans="1:19" s="262" customFormat="1">
      <c r="A55" s="110"/>
      <c r="B55" s="110"/>
      <c r="C55" s="110"/>
      <c r="D55" s="314" t="s">
        <v>7202</v>
      </c>
      <c r="E55" s="315" t="s">
        <v>7203</v>
      </c>
      <c r="F55" s="315" t="s">
        <v>3996</v>
      </c>
      <c r="G55" s="315"/>
      <c r="H55" s="315" t="s">
        <v>4878</v>
      </c>
      <c r="I55" s="315" t="s">
        <v>3992</v>
      </c>
      <c r="J55" s="262">
        <v>0.18806049911546066</v>
      </c>
      <c r="K55" s="262">
        <v>0.18805566139224525</v>
      </c>
      <c r="L55" s="262">
        <v>0.18805566139224528</v>
      </c>
      <c r="M55" s="262">
        <v>0.18805566139224525</v>
      </c>
      <c r="N55" s="262">
        <v>0.3620340572304826</v>
      </c>
      <c r="O55" s="262">
        <v>0.3620340572303995</v>
      </c>
      <c r="P55" s="262">
        <v>0.3566633004537928</v>
      </c>
      <c r="Q55" s="262">
        <v>0.18805566139224539</v>
      </c>
      <c r="R55" s="262">
        <v>0.18805566139224539</v>
      </c>
      <c r="S55" s="262">
        <v>0.18805566139224539</v>
      </c>
    </row>
    <row r="56" spans="1:19" s="262" customFormat="1">
      <c r="A56" s="110"/>
      <c r="B56" s="110"/>
      <c r="C56" s="110"/>
      <c r="D56" s="314" t="s">
        <v>7204</v>
      </c>
      <c r="E56" s="315" t="s">
        <v>7205</v>
      </c>
      <c r="F56" s="315" t="s">
        <v>3996</v>
      </c>
      <c r="G56" s="315"/>
      <c r="H56" s="315" t="s">
        <v>4878</v>
      </c>
      <c r="I56" s="315" t="s">
        <v>3992</v>
      </c>
      <c r="J56" s="262">
        <v>2.911694595045843</v>
      </c>
      <c r="K56" s="262">
        <v>2.9590784561041605</v>
      </c>
      <c r="L56" s="262">
        <v>2.9590784561041601</v>
      </c>
      <c r="M56" s="262">
        <v>2.9590784561041605</v>
      </c>
      <c r="N56" s="262">
        <v>3.0040897934167243</v>
      </c>
      <c r="O56" s="262">
        <v>3.0040897934167021</v>
      </c>
      <c r="P56" s="262">
        <v>3.0026978499235768</v>
      </c>
      <c r="Q56" s="262">
        <v>2.9590784561041605</v>
      </c>
      <c r="R56" s="262">
        <v>2.9590784561041605</v>
      </c>
      <c r="S56" s="262">
        <v>2.9590784561041605</v>
      </c>
    </row>
    <row r="57" spans="1:19" s="262" customFormat="1">
      <c r="A57" s="110"/>
      <c r="B57" s="110"/>
      <c r="C57" s="219"/>
      <c r="D57" s="314" t="s">
        <v>7206</v>
      </c>
      <c r="E57" s="315" t="s">
        <v>7207</v>
      </c>
      <c r="F57" s="315" t="s">
        <v>3996</v>
      </c>
      <c r="G57" s="315"/>
      <c r="H57" s="315" t="s">
        <v>4878</v>
      </c>
      <c r="I57" s="315" t="s">
        <v>3992</v>
      </c>
      <c r="J57" s="262">
        <v>7.1861412304951449</v>
      </c>
      <c r="K57" s="262">
        <v>7.1779395968125517</v>
      </c>
      <c r="L57" s="262">
        <v>7.1779395968125517</v>
      </c>
      <c r="M57" s="262">
        <v>7.1779395968125517</v>
      </c>
      <c r="N57" s="262">
        <v>7.161864224392704</v>
      </c>
      <c r="O57" s="262">
        <v>7.1618642243927138</v>
      </c>
      <c r="P57" s="262">
        <v>7.1623603925993855</v>
      </c>
      <c r="Q57" s="262">
        <v>7.177939596812549</v>
      </c>
      <c r="R57" s="262">
        <v>7.1779395968125481</v>
      </c>
      <c r="S57" s="262">
        <v>7.177939596812549</v>
      </c>
    </row>
    <row r="58" spans="1:19" s="262" customFormat="1">
      <c r="A58" s="275"/>
      <c r="B58" s="275"/>
      <c r="C58" s="275"/>
      <c r="D58" s="314" t="s">
        <v>7208</v>
      </c>
      <c r="E58" s="315" t="s">
        <v>7209</v>
      </c>
      <c r="F58" s="315" t="s">
        <v>3996</v>
      </c>
      <c r="G58" s="315"/>
      <c r="H58" s="315" t="s">
        <v>4878</v>
      </c>
      <c r="I58" s="315" t="s">
        <v>3992</v>
      </c>
      <c r="J58" s="262">
        <v>36.874369189797953</v>
      </c>
      <c r="K58" s="262">
        <v>36.834552162036836</v>
      </c>
      <c r="L58" s="262">
        <v>36.834552162036843</v>
      </c>
      <c r="M58" s="262">
        <v>36.834552162036836</v>
      </c>
      <c r="N58" s="262">
        <v>36.830959513383917</v>
      </c>
      <c r="O58" s="262">
        <v>36.830959513383917</v>
      </c>
      <c r="P58" s="262">
        <v>36.831072465112165</v>
      </c>
      <c r="Q58" s="262">
        <v>36.834552162036843</v>
      </c>
      <c r="R58" s="262">
        <v>36.834552162036843</v>
      </c>
      <c r="S58" s="262">
        <v>36.834552162036843</v>
      </c>
    </row>
    <row r="59" spans="1:19" s="262" customFormat="1">
      <c r="A59" s="110"/>
      <c r="B59" s="110"/>
      <c r="C59" s="219"/>
      <c r="D59" s="314" t="s">
        <v>7210</v>
      </c>
      <c r="E59" s="315" t="s">
        <v>7211</v>
      </c>
      <c r="F59" s="315" t="s">
        <v>3996</v>
      </c>
      <c r="G59" s="315"/>
      <c r="H59" s="315" t="s">
        <v>4878</v>
      </c>
      <c r="I59" s="315" t="s">
        <v>3992</v>
      </c>
      <c r="J59" s="262">
        <v>7.3526394532144712</v>
      </c>
      <c r="K59" s="262">
        <v>7.3405645567823496</v>
      </c>
      <c r="L59" s="262">
        <v>7.3405645567823496</v>
      </c>
      <c r="M59" s="262">
        <v>7.3405645567823496</v>
      </c>
      <c r="N59" s="262">
        <v>7.3924774334602645</v>
      </c>
      <c r="O59" s="262">
        <v>7.3924774334602414</v>
      </c>
      <c r="P59" s="262">
        <v>7.3908754254150093</v>
      </c>
      <c r="Q59" s="262">
        <v>7.3405645567823496</v>
      </c>
      <c r="R59" s="262">
        <v>7.3405645567823496</v>
      </c>
      <c r="S59" s="262">
        <v>7.3405645567823496</v>
      </c>
    </row>
    <row r="60" spans="1:19" s="262" customFormat="1">
      <c r="A60" s="110"/>
      <c r="B60" s="110"/>
      <c r="C60" s="219"/>
      <c r="D60" s="314" t="s">
        <v>7212</v>
      </c>
      <c r="E60" s="315" t="s">
        <v>7213</v>
      </c>
      <c r="F60" s="315" t="s">
        <v>3996</v>
      </c>
      <c r="G60" s="315"/>
      <c r="H60" s="315" t="s">
        <v>4878</v>
      </c>
      <c r="I60" s="315" t="s">
        <v>3992</v>
      </c>
      <c r="J60" s="262">
        <v>37.835788536656494</v>
      </c>
      <c r="K60" s="262">
        <v>37.738040661455742</v>
      </c>
      <c r="L60" s="262">
        <v>37.738040661455727</v>
      </c>
      <c r="M60" s="262">
        <v>37.738040661455742</v>
      </c>
      <c r="N60" s="262">
        <v>37.529667708060984</v>
      </c>
      <c r="O60" s="262">
        <v>37.529667708061083</v>
      </c>
      <c r="P60" s="262">
        <v>37.536099800134622</v>
      </c>
      <c r="Q60" s="262">
        <v>37.738040661455734</v>
      </c>
      <c r="R60" s="262">
        <v>37.738040661455727</v>
      </c>
      <c r="S60" s="262">
        <v>37.738040661455734</v>
      </c>
    </row>
    <row r="61" spans="1:19" s="262" customFormat="1">
      <c r="A61" s="110"/>
      <c r="B61" s="110"/>
      <c r="C61" s="110"/>
      <c r="D61" s="314" t="s">
        <v>7214</v>
      </c>
      <c r="E61" s="315" t="s">
        <v>7215</v>
      </c>
      <c r="F61" s="315" t="s">
        <v>3996</v>
      </c>
      <c r="G61" s="315"/>
      <c r="H61" s="315" t="s">
        <v>4878</v>
      </c>
      <c r="I61" s="315"/>
      <c r="J61" s="262">
        <v>2.2810895267239255</v>
      </c>
      <c r="K61" s="262">
        <v>2.2806026768505929</v>
      </c>
      <c r="L61" s="262">
        <v>2.2806026768505929</v>
      </c>
      <c r="M61" s="262">
        <v>2.2806026768505929</v>
      </c>
      <c r="N61" s="262">
        <v>1.1166702675639495</v>
      </c>
      <c r="O61" s="262">
        <v>1.1166702675640727</v>
      </c>
      <c r="P61" s="262">
        <v>1.1248960684882461</v>
      </c>
      <c r="Q61" s="262">
        <v>2.2806026768505925</v>
      </c>
      <c r="R61" s="262">
        <v>2.2806026768505925</v>
      </c>
      <c r="S61" s="262">
        <v>2.2806026768505929</v>
      </c>
    </row>
    <row r="62" spans="1:19" s="262" customFormat="1">
      <c r="A62" s="110"/>
      <c r="B62" s="110"/>
      <c r="C62" s="110"/>
      <c r="D62" s="314" t="s">
        <v>7216</v>
      </c>
      <c r="E62" s="315" t="s">
        <v>7217</v>
      </c>
      <c r="F62" s="315" t="s">
        <v>3996</v>
      </c>
      <c r="G62" s="315"/>
      <c r="H62" s="315" t="s">
        <v>4878</v>
      </c>
      <c r="I62" s="315"/>
      <c r="J62" s="262">
        <v>0.24573036822451425</v>
      </c>
      <c r="K62" s="262">
        <v>0.24567792232213179</v>
      </c>
      <c r="L62" s="262">
        <v>0.24567792232213179</v>
      </c>
      <c r="M62" s="262">
        <v>0.24567792232213179</v>
      </c>
      <c r="N62" s="262">
        <v>0.12029330406332013</v>
      </c>
      <c r="O62" s="262">
        <v>0.1202933040633334</v>
      </c>
      <c r="P62" s="262">
        <v>0.12117942846413306</v>
      </c>
      <c r="Q62" s="262">
        <v>0.24567792232213179</v>
      </c>
      <c r="R62" s="262">
        <v>0.24567792232213179</v>
      </c>
      <c r="S62" s="262">
        <v>0.24567792232213179</v>
      </c>
    </row>
    <row r="63" spans="1:19" s="262" customFormat="1">
      <c r="A63" s="110"/>
      <c r="B63" s="110"/>
      <c r="C63" s="110"/>
      <c r="D63" s="314" t="s">
        <v>7218</v>
      </c>
      <c r="E63" s="315" t="s">
        <v>7219</v>
      </c>
      <c r="F63" s="315" t="s">
        <v>3996</v>
      </c>
      <c r="G63" s="315"/>
      <c r="H63" s="315" t="s">
        <v>4878</v>
      </c>
      <c r="I63" s="315" t="s">
        <v>5362</v>
      </c>
      <c r="J63" s="262">
        <v>332.80144856360783</v>
      </c>
      <c r="K63" s="262">
        <v>377.86823701357531</v>
      </c>
      <c r="L63" s="262">
        <v>377.86823701357582</v>
      </c>
      <c r="M63" s="262">
        <v>393.53170463923374</v>
      </c>
      <c r="N63" s="262">
        <v>285.03365914749844</v>
      </c>
      <c r="O63" s="262">
        <v>285.03365914750441</v>
      </c>
      <c r="P63" s="262">
        <v>285.43652565330621</v>
      </c>
      <c r="Q63" s="262">
        <v>377.86823701357611</v>
      </c>
      <c r="R63" s="262">
        <v>377.86823701357537</v>
      </c>
      <c r="S63" s="262">
        <v>377.86823701357605</v>
      </c>
    </row>
    <row r="64" spans="1:19" s="262" customFormat="1">
      <c r="A64" s="110"/>
      <c r="B64" s="110"/>
      <c r="C64" s="110"/>
      <c r="D64" s="314" t="s">
        <v>7220</v>
      </c>
      <c r="E64" s="315" t="s">
        <v>7221</v>
      </c>
      <c r="F64" s="315" t="s">
        <v>3996</v>
      </c>
      <c r="G64" s="315"/>
      <c r="H64" s="315" t="s">
        <v>4878</v>
      </c>
      <c r="I64" s="315" t="s">
        <v>5362</v>
      </c>
      <c r="J64" s="262">
        <v>70.784578428929507</v>
      </c>
      <c r="K64" s="262">
        <v>81.952509601854544</v>
      </c>
      <c r="L64" s="262">
        <v>81.95250960185453</v>
      </c>
      <c r="M64" s="262">
        <v>85.595571240256277</v>
      </c>
      <c r="N64" s="262">
        <v>60.322146570610023</v>
      </c>
      <c r="O64" s="262">
        <v>60.32214657061138</v>
      </c>
      <c r="P64" s="262">
        <v>60.413728754198118</v>
      </c>
      <c r="Q64" s="262">
        <v>81.952509601854587</v>
      </c>
      <c r="R64" s="262">
        <v>81.952509601854572</v>
      </c>
      <c r="S64" s="262">
        <v>81.952509601854572</v>
      </c>
    </row>
    <row r="65" spans="1:19" s="262" customFormat="1">
      <c r="A65" s="110"/>
      <c r="B65" s="110"/>
      <c r="C65" s="110"/>
      <c r="D65" s="314" t="s">
        <v>7222</v>
      </c>
      <c r="E65" s="315" t="s">
        <v>7223</v>
      </c>
      <c r="F65" s="315" t="s">
        <v>3996</v>
      </c>
      <c r="G65" s="315"/>
      <c r="H65" s="315" t="s">
        <v>4878</v>
      </c>
      <c r="I65" s="315" t="s">
        <v>3992</v>
      </c>
      <c r="J65" s="262">
        <v>8.4913877433711052E-2</v>
      </c>
      <c r="K65" s="262">
        <v>7.0198579326415669E-2</v>
      </c>
      <c r="L65" s="262">
        <v>7.0198579326415572E-2</v>
      </c>
      <c r="M65" s="262">
        <v>6.8400234144782884E-2</v>
      </c>
      <c r="N65" s="262">
        <v>4.7987880103582077E-2</v>
      </c>
      <c r="O65" s="262">
        <v>4.798788010358588E-2</v>
      </c>
      <c r="P65" s="262">
        <v>4.8297070158995606E-2</v>
      </c>
      <c r="Q65" s="262">
        <v>7.0198579326415558E-2</v>
      </c>
      <c r="R65" s="262">
        <v>7.0198579326415669E-2</v>
      </c>
      <c r="S65" s="262">
        <v>7.0198579326415531E-2</v>
      </c>
    </row>
    <row r="66" spans="1:19" s="262" customFormat="1">
      <c r="A66" s="110"/>
      <c r="B66" s="110"/>
      <c r="C66" s="219"/>
      <c r="D66" s="314" t="s">
        <v>7224</v>
      </c>
      <c r="E66" s="315" t="s">
        <v>7225</v>
      </c>
      <c r="F66" s="315" t="s">
        <v>3996</v>
      </c>
      <c r="G66" s="315"/>
      <c r="H66" s="315" t="s">
        <v>4878</v>
      </c>
      <c r="I66" s="315" t="s">
        <v>3992</v>
      </c>
      <c r="J66" s="262">
        <v>2.3168928810775067</v>
      </c>
      <c r="K66" s="262">
        <v>3.8438026335175954</v>
      </c>
      <c r="L66" s="262">
        <v>3.8438026335176088</v>
      </c>
      <c r="M66" s="262">
        <v>3.7312946005573084</v>
      </c>
      <c r="N66" s="262">
        <v>2.6887059861441487</v>
      </c>
      <c r="O66" s="262">
        <v>2.6887059861439355</v>
      </c>
      <c r="P66" s="262">
        <v>2.6748603859597595</v>
      </c>
      <c r="Q66" s="262">
        <v>3.8438026335175985</v>
      </c>
      <c r="R66" s="262">
        <v>3.8438026335175492</v>
      </c>
      <c r="S66" s="262">
        <v>3.8438026335176096</v>
      </c>
    </row>
    <row r="67" spans="1:19" s="262" customFormat="1">
      <c r="A67" s="110"/>
      <c r="B67" s="110"/>
      <c r="C67" s="219"/>
      <c r="D67" s="314" t="s">
        <v>7226</v>
      </c>
      <c r="E67" s="315" t="s">
        <v>7227</v>
      </c>
      <c r="F67" s="315" t="s">
        <v>3996</v>
      </c>
      <c r="G67" s="315"/>
      <c r="H67" s="315" t="s">
        <v>4878</v>
      </c>
      <c r="I67" s="315" t="s">
        <v>3992</v>
      </c>
      <c r="J67" s="262">
        <v>22.141179024222584</v>
      </c>
      <c r="K67" s="262">
        <v>21.551667169677806</v>
      </c>
      <c r="L67" s="262">
        <v>21.551667169677803</v>
      </c>
      <c r="M67" s="262">
        <v>21.631802208666375</v>
      </c>
      <c r="N67" s="262">
        <v>20.85308104679789</v>
      </c>
      <c r="O67" s="262">
        <v>20.853081046798049</v>
      </c>
      <c r="P67" s="262">
        <v>20.863295255508348</v>
      </c>
      <c r="Q67" s="262">
        <v>21.551667169677795</v>
      </c>
      <c r="R67" s="262">
        <v>21.55166716967781</v>
      </c>
      <c r="S67" s="262">
        <v>21.551667169677788</v>
      </c>
    </row>
    <row r="68" spans="1:19" s="262" customFormat="1">
      <c r="A68" s="110"/>
      <c r="B68" s="110"/>
      <c r="C68" s="219"/>
      <c r="D68" s="314" t="s">
        <v>7228</v>
      </c>
      <c r="E68" s="315" t="s">
        <v>7229</v>
      </c>
      <c r="F68" s="315" t="s">
        <v>3996</v>
      </c>
      <c r="G68" s="315"/>
      <c r="H68" s="315" t="s">
        <v>4878</v>
      </c>
      <c r="I68" s="315" t="s">
        <v>3992</v>
      </c>
      <c r="J68" s="262">
        <v>22.085453810072195</v>
      </c>
      <c r="K68" s="262">
        <v>22.326610037397373</v>
      </c>
      <c r="L68" s="262">
        <v>22.326610037397369</v>
      </c>
      <c r="M68" s="262">
        <v>22.374619791696585</v>
      </c>
      <c r="N68" s="262">
        <v>21.437788859358065</v>
      </c>
      <c r="O68" s="262">
        <v>21.437788859358076</v>
      </c>
      <c r="P68" s="262">
        <v>21.438804162654868</v>
      </c>
      <c r="Q68" s="262">
        <v>22.326610037397369</v>
      </c>
      <c r="R68" s="262">
        <v>22.32661003739738</v>
      </c>
      <c r="S68" s="262">
        <v>22.326610037397355</v>
      </c>
    </row>
    <row r="69" spans="1:19" s="262" customFormat="1">
      <c r="A69" s="110"/>
      <c r="B69" s="110"/>
      <c r="C69" s="219"/>
      <c r="D69" s="314" t="s">
        <v>7230</v>
      </c>
      <c r="E69" s="315" t="s">
        <v>7231</v>
      </c>
      <c r="F69" s="315" t="s">
        <v>3996</v>
      </c>
      <c r="G69" s="315"/>
      <c r="H69" s="315" t="s">
        <v>4878</v>
      </c>
      <c r="I69" s="315" t="s">
        <v>3992</v>
      </c>
      <c r="J69" s="262">
        <v>52.950604868410998</v>
      </c>
      <c r="K69" s="262">
        <v>51.721810527578548</v>
      </c>
      <c r="L69" s="262">
        <v>51.721810527578569</v>
      </c>
      <c r="M69" s="262">
        <v>51.700111062511397</v>
      </c>
      <c r="N69" s="262">
        <v>54.653808609967911</v>
      </c>
      <c r="O69" s="262">
        <v>54.65380860996801</v>
      </c>
      <c r="P69" s="262">
        <v>54.660785307888595</v>
      </c>
      <c r="Q69" s="262">
        <v>51.721810527578569</v>
      </c>
      <c r="R69" s="262">
        <v>51.721810527578569</v>
      </c>
      <c r="S69" s="262">
        <v>51.721810527578562</v>
      </c>
    </row>
    <row r="70" spans="1:19" s="262" customFormat="1">
      <c r="A70" s="110"/>
      <c r="B70" s="110"/>
      <c r="C70" s="219"/>
      <c r="D70" s="314" t="s">
        <v>7232</v>
      </c>
      <c r="E70" s="315" t="s">
        <v>7233</v>
      </c>
      <c r="F70" s="315" t="s">
        <v>3996</v>
      </c>
      <c r="G70" s="315"/>
      <c r="H70" s="315" t="s">
        <v>4878</v>
      </c>
      <c r="I70" s="315"/>
      <c r="J70" s="262">
        <v>0.31738050694787634</v>
      </c>
      <c r="K70" s="262">
        <v>0.36158751892463248</v>
      </c>
      <c r="L70" s="262">
        <v>0.36158751892463287</v>
      </c>
      <c r="M70" s="262">
        <v>0.37677318289865047</v>
      </c>
      <c r="N70" s="262">
        <v>0.27160316484522345</v>
      </c>
      <c r="O70" s="262">
        <v>0.27160316484522912</v>
      </c>
      <c r="P70" s="262">
        <v>0.27199192721558813</v>
      </c>
      <c r="Q70" s="262">
        <v>0.36158751892463309</v>
      </c>
      <c r="R70" s="262">
        <v>0.36158751892463264</v>
      </c>
      <c r="S70" s="262">
        <v>0.36158751892463303</v>
      </c>
    </row>
    <row r="71" spans="1:19" s="262" customFormat="1">
      <c r="A71" s="110"/>
      <c r="B71" s="110"/>
      <c r="C71" s="219"/>
      <c r="D71" s="314" t="s">
        <v>7218</v>
      </c>
      <c r="E71" s="372" t="s">
        <v>7529</v>
      </c>
      <c r="F71" s="315" t="s">
        <v>3996</v>
      </c>
      <c r="G71" s="315"/>
      <c r="H71" s="315" t="s">
        <v>4878</v>
      </c>
      <c r="I71" s="315" t="s">
        <v>5362</v>
      </c>
      <c r="O71" s="262">
        <v>281.73953411449037</v>
      </c>
      <c r="P71" s="262">
        <v>281.91515583264066</v>
      </c>
      <c r="Q71" s="262">
        <v>372.75213822099931</v>
      </c>
      <c r="R71" s="262">
        <v>372.75213822099931</v>
      </c>
      <c r="S71" s="262">
        <v>372.75213822098408</v>
      </c>
    </row>
    <row r="72" spans="1:19" s="262" customFormat="1">
      <c r="A72" s="110"/>
      <c r="B72" s="110"/>
      <c r="C72" s="219"/>
      <c r="D72" s="314" t="s">
        <v>7235</v>
      </c>
      <c r="E72" s="315" t="s">
        <v>7236</v>
      </c>
      <c r="F72" s="315" t="s">
        <v>3996</v>
      </c>
      <c r="G72" s="315"/>
      <c r="H72" s="315" t="s">
        <v>4878</v>
      </c>
      <c r="I72" s="315" t="s">
        <v>5362</v>
      </c>
      <c r="J72" s="262">
        <v>260.36863960028398</v>
      </c>
      <c r="K72" s="262">
        <v>297.98176892050441</v>
      </c>
      <c r="L72" s="262">
        <v>297.98176892050492</v>
      </c>
      <c r="M72" s="262">
        <v>310.08798074099184</v>
      </c>
      <c r="N72" s="262">
        <v>226.71875280663281</v>
      </c>
      <c r="O72" s="262">
        <v>226.7187528066371</v>
      </c>
      <c r="P72" s="262">
        <v>227.01011701603704</v>
      </c>
      <c r="Q72" s="262">
        <v>297.98176892050509</v>
      </c>
      <c r="R72" s="262">
        <v>297.98176892050458</v>
      </c>
      <c r="S72" s="262">
        <v>297.98176892050509</v>
      </c>
    </row>
    <row r="73" spans="1:19" s="262" customFormat="1">
      <c r="A73" s="110"/>
      <c r="B73" s="110"/>
      <c r="C73" s="219"/>
      <c r="D73" s="314" t="s">
        <v>7237</v>
      </c>
      <c r="E73" s="315" t="s">
        <v>7238</v>
      </c>
      <c r="F73" s="315" t="s">
        <v>3996</v>
      </c>
      <c r="G73" s="315"/>
      <c r="H73" s="315" t="s">
        <v>4878</v>
      </c>
      <c r="I73" s="315" t="s">
        <v>5362</v>
      </c>
      <c r="J73" s="262">
        <v>0.3550607768162804</v>
      </c>
      <c r="K73" s="262">
        <v>0.35308883320783657</v>
      </c>
      <c r="L73" s="262">
        <v>0.35308883320783696</v>
      </c>
      <c r="M73" s="262">
        <v>0.35754289256043309</v>
      </c>
      <c r="N73" s="262">
        <v>0.16721647480063359</v>
      </c>
      <c r="O73" s="262">
        <v>0.16721647480064869</v>
      </c>
      <c r="P73" s="262">
        <v>0.16837810365541228</v>
      </c>
      <c r="Q73" s="262">
        <v>0.35308883320783668</v>
      </c>
      <c r="R73" s="262">
        <v>0.35308883320783596</v>
      </c>
      <c r="S73" s="262">
        <v>0.35308883320783679</v>
      </c>
    </row>
    <row r="74" spans="1:19" s="262" customFormat="1">
      <c r="A74" s="110"/>
      <c r="B74" s="110"/>
      <c r="C74" s="219"/>
      <c r="D74" s="314" t="s">
        <v>7239</v>
      </c>
      <c r="E74" s="315" t="s">
        <v>7240</v>
      </c>
      <c r="F74" s="315" t="s">
        <v>3996</v>
      </c>
      <c r="G74" s="315"/>
      <c r="H74" s="315" t="s">
        <v>4878</v>
      </c>
      <c r="I74" s="315" t="s">
        <v>5362</v>
      </c>
      <c r="J74" s="262">
        <v>70.677748186508552</v>
      </c>
      <c r="K74" s="262">
        <v>78.161844063557425</v>
      </c>
      <c r="L74" s="262">
        <v>78.161844063557467</v>
      </c>
      <c r="M74" s="262">
        <v>81.714645809375838</v>
      </c>
      <c r="N74" s="262">
        <v>57.016433878440701</v>
      </c>
      <c r="O74" s="262">
        <v>57.016433878442285</v>
      </c>
      <c r="P74" s="262">
        <v>57.125076666285629</v>
      </c>
      <c r="Q74" s="262">
        <v>78.161844063557481</v>
      </c>
      <c r="R74" s="262">
        <v>78.161844063557425</v>
      </c>
      <c r="S74" s="262">
        <v>78.161844063557453</v>
      </c>
    </row>
    <row r="75" spans="1:19" s="262" customFormat="1">
      <c r="A75" s="110"/>
      <c r="B75" s="110"/>
      <c r="C75" s="219"/>
      <c r="D75" s="314" t="s">
        <v>7241</v>
      </c>
      <c r="E75" s="315" t="s">
        <v>7242</v>
      </c>
      <c r="F75" s="315" t="s">
        <v>3996</v>
      </c>
      <c r="G75" s="315"/>
      <c r="H75" s="315" t="s">
        <v>4878</v>
      </c>
      <c r="I75" s="315" t="s">
        <v>3992</v>
      </c>
      <c r="J75" s="262">
        <v>0.20480205256073858</v>
      </c>
      <c r="K75" s="262">
        <v>0.12289072397684341</v>
      </c>
      <c r="L75" s="262">
        <v>0.12289072397684334</v>
      </c>
      <c r="M75" s="262">
        <v>0.12997048082800949</v>
      </c>
      <c r="N75" s="262">
        <v>0.11425724190815378</v>
      </c>
      <c r="O75" s="262">
        <v>0.1142572419081455</v>
      </c>
      <c r="P75" s="262">
        <v>0.11387453350921031</v>
      </c>
      <c r="Q75" s="262">
        <v>0.12289072397684329</v>
      </c>
      <c r="R75" s="262">
        <v>0.12289072397684334</v>
      </c>
      <c r="S75" s="262">
        <v>0.12289072397684325</v>
      </c>
    </row>
    <row r="76" spans="1:19" s="262" customFormat="1">
      <c r="A76" s="110"/>
      <c r="B76" s="110"/>
      <c r="C76" s="219"/>
      <c r="D76" s="314" t="s">
        <v>7243</v>
      </c>
      <c r="E76" s="315" t="s">
        <v>7244</v>
      </c>
      <c r="F76" s="315" t="s">
        <v>3996</v>
      </c>
      <c r="G76" s="315"/>
      <c r="H76" s="315" t="s">
        <v>4878</v>
      </c>
      <c r="I76" s="315" t="s">
        <v>3992</v>
      </c>
      <c r="J76" s="262">
        <v>2.9437676513750151</v>
      </c>
      <c r="K76" s="262">
        <v>4.848290083958501</v>
      </c>
      <c r="L76" s="262">
        <v>4.8482900839585152</v>
      </c>
      <c r="M76" s="262">
        <v>4.7107773630162395</v>
      </c>
      <c r="N76" s="262">
        <v>3.3618549100946784</v>
      </c>
      <c r="O76" s="262">
        <v>3.3618549100944186</v>
      </c>
      <c r="P76" s="262">
        <v>3.3449715757932839</v>
      </c>
      <c r="Q76" s="262">
        <v>4.8482900839585028</v>
      </c>
      <c r="R76" s="262">
        <v>4.8482900839584442</v>
      </c>
      <c r="S76" s="262">
        <v>4.8482900839585179</v>
      </c>
    </row>
    <row r="77" spans="1:19" s="262" customFormat="1">
      <c r="A77" s="110"/>
      <c r="B77" s="110"/>
      <c r="C77" s="219"/>
      <c r="D77" s="314" t="s">
        <v>7245</v>
      </c>
      <c r="E77" s="315" t="s">
        <v>7246</v>
      </c>
      <c r="F77" s="315" t="s">
        <v>3996</v>
      </c>
      <c r="G77" s="315"/>
      <c r="H77" s="315" t="s">
        <v>4878</v>
      </c>
      <c r="I77" s="315" t="s">
        <v>3992</v>
      </c>
      <c r="J77" s="262">
        <v>1.2096696162001004</v>
      </c>
      <c r="K77" s="262">
        <v>1.1688986142984596</v>
      </c>
      <c r="L77" s="262">
        <v>1.1688986142984583</v>
      </c>
      <c r="M77" s="262">
        <v>1.1743409320926401</v>
      </c>
      <c r="N77" s="262">
        <v>1.1210899390766609</v>
      </c>
      <c r="O77" s="262">
        <v>1.1210899390766713</v>
      </c>
      <c r="P77" s="262">
        <v>1.1217810441347305</v>
      </c>
      <c r="Q77" s="262">
        <v>1.1688986142984581</v>
      </c>
      <c r="R77" s="262">
        <v>1.1688986142984592</v>
      </c>
      <c r="S77" s="262">
        <v>1.1688986142984572</v>
      </c>
    </row>
    <row r="78" spans="1:19" s="262" customFormat="1">
      <c r="A78" s="110"/>
      <c r="B78" s="110"/>
      <c r="C78" s="219"/>
      <c r="D78" s="314" t="s">
        <v>7247</v>
      </c>
      <c r="E78" s="315" t="s">
        <v>7248</v>
      </c>
      <c r="F78" s="315" t="s">
        <v>3996</v>
      </c>
      <c r="G78" s="315"/>
      <c r="H78" s="315" t="s">
        <v>4878</v>
      </c>
      <c r="I78" s="315" t="s">
        <v>3992</v>
      </c>
      <c r="J78" s="262">
        <v>67.277291508821023</v>
      </c>
      <c r="K78" s="262">
        <v>65.23808972880542</v>
      </c>
      <c r="L78" s="262">
        <v>65.23808972880542</v>
      </c>
      <c r="M78" s="262">
        <v>65.271638648507604</v>
      </c>
      <c r="N78" s="262">
        <v>68.329890618108053</v>
      </c>
      <c r="O78" s="262">
        <v>68.329890618108323</v>
      </c>
      <c r="P78" s="262">
        <v>68.347255606812894</v>
      </c>
      <c r="Q78" s="262">
        <v>65.23808972880542</v>
      </c>
      <c r="R78" s="262">
        <v>65.238089728805434</v>
      </c>
      <c r="S78" s="262">
        <v>65.238089728805392</v>
      </c>
    </row>
    <row r="79" spans="1:19" s="262" customFormat="1">
      <c r="A79" s="110"/>
      <c r="B79" s="110"/>
      <c r="C79" s="110"/>
      <c r="D79" s="314" t="s">
        <v>7249</v>
      </c>
      <c r="E79" s="315" t="s">
        <v>7250</v>
      </c>
      <c r="F79" s="315" t="s">
        <v>3996</v>
      </c>
      <c r="G79" s="315"/>
      <c r="H79" s="315" t="s">
        <v>4878</v>
      </c>
      <c r="I79" s="315" t="s">
        <v>3992</v>
      </c>
      <c r="J79" s="262">
        <v>28.061048927040481</v>
      </c>
      <c r="K79" s="262">
        <v>28.161144671900722</v>
      </c>
      <c r="L79" s="262">
        <v>28.161144671900711</v>
      </c>
      <c r="M79" s="262">
        <v>28.248065002714217</v>
      </c>
      <c r="N79" s="262">
        <v>26.801988700671547</v>
      </c>
      <c r="O79" s="262">
        <v>26.801988700671604</v>
      </c>
      <c r="P79" s="262">
        <v>26.806637497674217</v>
      </c>
      <c r="Q79" s="262">
        <v>28.161144671900701</v>
      </c>
      <c r="R79" s="262">
        <v>28.161144671900733</v>
      </c>
      <c r="S79" s="262">
        <v>28.161144671900701</v>
      </c>
    </row>
    <row r="80" spans="1:19" s="262" customFormat="1">
      <c r="A80" s="110"/>
      <c r="B80" s="110"/>
      <c r="C80" s="110"/>
      <c r="D80" s="314" t="s">
        <v>7251</v>
      </c>
      <c r="E80" s="315" t="s">
        <v>7252</v>
      </c>
      <c r="F80" s="315" t="s">
        <v>3996</v>
      </c>
      <c r="G80" s="315"/>
      <c r="H80" s="315" t="s">
        <v>4878</v>
      </c>
      <c r="I80" s="315" t="s">
        <v>3992</v>
      </c>
      <c r="J80" s="262">
        <v>0.30342024401778817</v>
      </c>
      <c r="K80" s="262">
        <v>0.46068617706005066</v>
      </c>
      <c r="L80" s="262">
        <v>0.4606861770600415</v>
      </c>
      <c r="M80" s="262">
        <v>0.46520757284127184</v>
      </c>
      <c r="N80" s="262">
        <v>0.2709439617670758</v>
      </c>
      <c r="O80" s="262">
        <v>0.27094396176700969</v>
      </c>
      <c r="P80" s="262">
        <v>0.26550700619523721</v>
      </c>
      <c r="Q80" s="262">
        <v>0.46068617706007425</v>
      </c>
      <c r="R80" s="262">
        <v>0.46068617706007781</v>
      </c>
      <c r="S80" s="262">
        <v>0.46068617706008036</v>
      </c>
    </row>
    <row r="81" spans="1:19" s="262" customFormat="1">
      <c r="A81" s="110"/>
      <c r="B81" s="110"/>
      <c r="C81" s="110"/>
      <c r="D81" s="314" t="s">
        <v>7253</v>
      </c>
      <c r="E81" s="315" t="s">
        <v>7254</v>
      </c>
      <c r="F81" s="315" t="s">
        <v>3996</v>
      </c>
      <c r="G81" s="315"/>
      <c r="H81" s="315" t="s">
        <v>4878</v>
      </c>
      <c r="I81" s="315" t="s">
        <v>3992</v>
      </c>
      <c r="J81" s="262">
        <v>96.548010052061613</v>
      </c>
      <c r="K81" s="262">
        <v>94.568133015004605</v>
      </c>
      <c r="L81" s="262">
        <v>94.568133015004577</v>
      </c>
      <c r="M81" s="262">
        <v>94.694044583314479</v>
      </c>
      <c r="N81" s="262">
        <v>96.252969257856293</v>
      </c>
      <c r="O81" s="262">
        <v>96.25296925785662</v>
      </c>
      <c r="P81" s="262">
        <v>96.27567414862186</v>
      </c>
      <c r="Q81" s="262">
        <v>94.568133015004577</v>
      </c>
      <c r="R81" s="262">
        <v>94.568133015004634</v>
      </c>
      <c r="S81" s="262">
        <v>94.568133015004548</v>
      </c>
    </row>
    <row r="82" spans="1:19" s="262" customFormat="1">
      <c r="A82" s="110"/>
      <c r="B82" s="110"/>
      <c r="C82" s="110"/>
      <c r="D82" s="314" t="s">
        <v>7255</v>
      </c>
      <c r="E82" s="315" t="s">
        <v>7256</v>
      </c>
      <c r="F82" s="315" t="s">
        <v>3996</v>
      </c>
      <c r="G82" s="315"/>
      <c r="H82" s="315" t="s">
        <v>4878</v>
      </c>
      <c r="I82" s="315" t="s">
        <v>3992</v>
      </c>
      <c r="J82" s="262">
        <v>11.58376212652669</v>
      </c>
      <c r="K82" s="262">
        <v>19.068933507028767</v>
      </c>
      <c r="L82" s="262">
        <v>19.068933507028813</v>
      </c>
      <c r="M82" s="262">
        <v>18.321726203236913</v>
      </c>
      <c r="N82" s="262">
        <v>9.4994250282472592</v>
      </c>
      <c r="O82" s="262">
        <v>9.499425028246911</v>
      </c>
      <c r="P82" s="262">
        <v>9.5201840414034766</v>
      </c>
      <c r="Q82" s="262">
        <v>19.068933507028763</v>
      </c>
      <c r="R82" s="262">
        <v>19.068933507028575</v>
      </c>
      <c r="S82" s="262">
        <v>19.068933507028813</v>
      </c>
    </row>
    <row r="83" spans="1:19" s="262" customFormat="1">
      <c r="A83" s="110"/>
      <c r="B83" s="110"/>
      <c r="C83" s="110"/>
      <c r="D83" s="314" t="s">
        <v>7257</v>
      </c>
      <c r="E83" s="315" t="s">
        <v>7258</v>
      </c>
      <c r="F83" s="315" t="s">
        <v>3996</v>
      </c>
      <c r="G83" s="315"/>
      <c r="H83" s="315" t="s">
        <v>4878</v>
      </c>
      <c r="I83" s="315" t="s">
        <v>3992</v>
      </c>
      <c r="J83" s="262">
        <v>80.385050521500915</v>
      </c>
      <c r="K83" s="262">
        <v>75.421648977248566</v>
      </c>
      <c r="L83" s="262">
        <v>75.421648977248537</v>
      </c>
      <c r="M83" s="262">
        <v>75.683130295586139</v>
      </c>
      <c r="N83" s="262">
        <v>82.226182793011347</v>
      </c>
      <c r="O83" s="262">
        <v>82.226182793012882</v>
      </c>
      <c r="P83" s="262">
        <v>82.281628898717827</v>
      </c>
      <c r="Q83" s="262">
        <v>75.42164897724858</v>
      </c>
      <c r="R83" s="262">
        <v>75.421648977248765</v>
      </c>
      <c r="S83" s="262">
        <v>75.421648977248537</v>
      </c>
    </row>
    <row r="84" spans="1:19" s="262" customFormat="1">
      <c r="A84" s="110"/>
      <c r="B84" s="110"/>
      <c r="C84" s="110"/>
      <c r="D84" s="314" t="s">
        <v>7259</v>
      </c>
      <c r="E84" s="315" t="s">
        <v>7260</v>
      </c>
      <c r="F84" s="315" t="s">
        <v>3996</v>
      </c>
      <c r="G84" s="315"/>
      <c r="H84" s="315" t="s">
        <v>4878</v>
      </c>
      <c r="I84" s="315" t="s">
        <v>3992</v>
      </c>
      <c r="J84" s="262">
        <v>8.0311873517406838</v>
      </c>
      <c r="K84" s="262">
        <v>5.5094175157226486</v>
      </c>
      <c r="L84" s="262">
        <v>5.5094175157226486</v>
      </c>
      <c r="M84" s="262">
        <v>5.9951435011769503</v>
      </c>
      <c r="N84" s="262">
        <v>8.2721032090222124</v>
      </c>
      <c r="O84" s="262">
        <v>8.272103209021008</v>
      </c>
      <c r="P84" s="262">
        <v>8.1959285867020366</v>
      </c>
      <c r="Q84" s="262">
        <v>5.5094175157226521</v>
      </c>
      <c r="R84" s="262">
        <v>5.5094175157226575</v>
      </c>
      <c r="S84" s="262">
        <v>5.5094175157226486</v>
      </c>
    </row>
    <row r="85" spans="1:19" s="262" customFormat="1">
      <c r="A85" s="110"/>
      <c r="B85" s="110"/>
      <c r="C85" s="110"/>
      <c r="D85" s="314" t="s">
        <v>7261</v>
      </c>
      <c r="E85" s="315" t="s">
        <v>7262</v>
      </c>
      <c r="F85" s="315" t="s">
        <v>3996</v>
      </c>
      <c r="G85" s="315"/>
      <c r="H85" s="315" t="s">
        <v>4878</v>
      </c>
      <c r="I85" s="315" t="s">
        <v>3992</v>
      </c>
      <c r="J85" s="262">
        <v>0</v>
      </c>
      <c r="K85" s="262">
        <v>0</v>
      </c>
      <c r="L85" s="262">
        <v>0</v>
      </c>
      <c r="M85" s="262">
        <v>0</v>
      </c>
      <c r="N85" s="262">
        <v>0</v>
      </c>
      <c r="O85" s="262">
        <v>0</v>
      </c>
      <c r="P85" s="262">
        <v>0</v>
      </c>
      <c r="Q85" s="262">
        <v>0</v>
      </c>
      <c r="R85" s="262">
        <v>0</v>
      </c>
      <c r="S85" s="262">
        <v>0</v>
      </c>
    </row>
    <row r="86" spans="1:19" s="262" customFormat="1">
      <c r="A86" s="110"/>
      <c r="B86" s="110"/>
      <c r="C86" s="110"/>
      <c r="D86" s="314" t="s">
        <v>7263</v>
      </c>
      <c r="E86" s="315" t="s">
        <v>7264</v>
      </c>
      <c r="F86" s="315" t="s">
        <v>3996</v>
      </c>
      <c r="G86" s="315"/>
      <c r="H86" s="315" t="s">
        <v>4878</v>
      </c>
      <c r="I86" s="315"/>
      <c r="J86" s="262">
        <v>0.92549858266551777</v>
      </c>
      <c r="K86" s="262">
        <v>1.0514352469501793</v>
      </c>
      <c r="L86" s="262">
        <v>1.0514352469501809</v>
      </c>
      <c r="M86" s="262">
        <v>1.0951783179295196</v>
      </c>
      <c r="N86" s="262">
        <v>0.79284889332451336</v>
      </c>
      <c r="O86" s="262">
        <v>0.79284889332452957</v>
      </c>
      <c r="P86" s="262">
        <v>0.7939692293896643</v>
      </c>
      <c r="Q86" s="262">
        <v>1.0514352469501813</v>
      </c>
      <c r="R86" s="262">
        <v>1.0514352469501795</v>
      </c>
      <c r="S86" s="262">
        <v>1.0514352469501813</v>
      </c>
    </row>
    <row r="87" spans="1:19" s="262" customFormat="1">
      <c r="A87" s="110"/>
      <c r="B87" s="110"/>
      <c r="C87" s="110"/>
      <c r="D87" s="314" t="s">
        <v>7265</v>
      </c>
      <c r="E87" s="315" t="s">
        <v>7266</v>
      </c>
      <c r="F87" s="315" t="s">
        <v>3996</v>
      </c>
      <c r="G87" s="315"/>
      <c r="H87" s="315" t="s">
        <v>4878</v>
      </c>
      <c r="I87" s="315" t="s">
        <v>5362</v>
      </c>
      <c r="J87" s="262">
        <v>5.3496737131678698</v>
      </c>
      <c r="K87" s="262">
        <v>8.2427344955366717</v>
      </c>
      <c r="L87" s="262">
        <v>8.2427344955367072</v>
      </c>
      <c r="M87" s="262">
        <v>8.5615791646215964</v>
      </c>
      <c r="N87" s="262">
        <v>4.6648254963790228</v>
      </c>
      <c r="O87" s="262">
        <v>4.6648254963789384</v>
      </c>
      <c r="P87" s="262">
        <v>4.6603290319232444</v>
      </c>
      <c r="Q87" s="262">
        <v>8.2427344955367001</v>
      </c>
      <c r="R87" s="262">
        <v>8.2427344955366184</v>
      </c>
      <c r="S87" s="262">
        <v>8.2427344955367161</v>
      </c>
    </row>
    <row r="88" spans="1:19" s="262" customFormat="1">
      <c r="A88" s="110"/>
      <c r="B88" s="110"/>
      <c r="C88" s="110"/>
      <c r="D88" s="314" t="s">
        <v>7267</v>
      </c>
      <c r="E88" s="315" t="s">
        <v>7268</v>
      </c>
      <c r="F88" s="315" t="s">
        <v>3996</v>
      </c>
      <c r="G88" s="315"/>
      <c r="H88" s="315" t="s">
        <v>4878</v>
      </c>
      <c r="I88" s="315" t="s">
        <v>5362</v>
      </c>
      <c r="J88" s="262">
        <v>176.99184574917959</v>
      </c>
      <c r="K88" s="262">
        <v>210.73965600865924</v>
      </c>
      <c r="L88" s="262">
        <v>210.73965600865967</v>
      </c>
      <c r="M88" s="262">
        <v>222.54305175860628</v>
      </c>
      <c r="N88" s="262">
        <v>195.55622435046246</v>
      </c>
      <c r="O88" s="262">
        <v>195.55622435046138</v>
      </c>
      <c r="P88" s="262">
        <v>195.49604328616067</v>
      </c>
      <c r="Q88" s="262">
        <v>210.73965600865998</v>
      </c>
      <c r="R88" s="262">
        <v>210.73965600865949</v>
      </c>
      <c r="S88" s="262">
        <v>210.73965600865989</v>
      </c>
    </row>
    <row r="89" spans="1:19" s="262" customFormat="1">
      <c r="A89" s="110"/>
      <c r="B89" s="110"/>
      <c r="C89" s="110"/>
      <c r="D89" s="314" t="s">
        <v>7269</v>
      </c>
      <c r="E89" s="315" t="s">
        <v>7270</v>
      </c>
      <c r="F89" s="315" t="s">
        <v>3996</v>
      </c>
      <c r="G89" s="315"/>
      <c r="H89" s="315" t="s">
        <v>4878</v>
      </c>
      <c r="I89" s="315" t="s">
        <v>3992</v>
      </c>
      <c r="J89" s="262">
        <v>47.638120685498173</v>
      </c>
      <c r="K89" s="262">
        <v>61.080595275716206</v>
      </c>
      <c r="L89" s="262">
        <v>61.080595275716284</v>
      </c>
      <c r="M89" s="262">
        <v>60.305841552817739</v>
      </c>
      <c r="N89" s="262">
        <v>57.685154495484724</v>
      </c>
      <c r="O89" s="262">
        <v>57.685154495482102</v>
      </c>
      <c r="P89" s="262">
        <v>57.507388211113742</v>
      </c>
      <c r="Q89" s="262">
        <v>61.080595275716227</v>
      </c>
      <c r="R89" s="262">
        <v>61.080595275715922</v>
      </c>
      <c r="S89" s="262">
        <v>61.080595275716306</v>
      </c>
    </row>
    <row r="90" spans="1:19" s="262" customFormat="1">
      <c r="A90" s="110"/>
      <c r="B90" s="110"/>
      <c r="C90" s="110"/>
      <c r="D90" s="314" t="s">
        <v>7271</v>
      </c>
      <c r="E90" s="315" t="s">
        <v>7272</v>
      </c>
      <c r="F90" s="315" t="s">
        <v>3996</v>
      </c>
      <c r="G90" s="315"/>
      <c r="H90" s="315" t="s">
        <v>4878</v>
      </c>
      <c r="I90" s="315" t="s">
        <v>3992</v>
      </c>
      <c r="J90" s="262">
        <v>48.254719619550464</v>
      </c>
      <c r="K90" s="262">
        <v>36.81137499055135</v>
      </c>
      <c r="L90" s="262">
        <v>36.811374990551279</v>
      </c>
      <c r="M90" s="262">
        <v>37.454847317447445</v>
      </c>
      <c r="N90" s="262">
        <v>39.307668161847225</v>
      </c>
      <c r="O90" s="262">
        <v>39.307668161850067</v>
      </c>
      <c r="P90" s="262">
        <v>39.493474897789447</v>
      </c>
      <c r="Q90" s="262">
        <v>36.81137499055135</v>
      </c>
      <c r="R90" s="262">
        <v>36.811374990551641</v>
      </c>
      <c r="S90" s="262">
        <v>36.811374990551265</v>
      </c>
    </row>
    <row r="91" spans="1:19" s="262" customFormat="1">
      <c r="A91" s="110"/>
      <c r="B91" s="110"/>
      <c r="C91" s="110"/>
      <c r="D91" s="314" t="s">
        <v>7273</v>
      </c>
      <c r="E91" s="315" t="s">
        <v>7274</v>
      </c>
      <c r="F91" s="315" t="s">
        <v>3996</v>
      </c>
      <c r="G91" s="315"/>
      <c r="H91" s="315" t="s">
        <v>4878</v>
      </c>
      <c r="I91" s="315" t="s">
        <v>3992</v>
      </c>
      <c r="J91" s="262">
        <v>4.1071596989124188</v>
      </c>
      <c r="K91" s="262">
        <v>2.1080297337324341</v>
      </c>
      <c r="L91" s="262">
        <v>2.1080297337324296</v>
      </c>
      <c r="M91" s="262">
        <v>2.2393111297348143</v>
      </c>
      <c r="N91" s="262">
        <v>3.0085598806434972</v>
      </c>
      <c r="O91" s="262">
        <v>3.0085598806432605</v>
      </c>
      <c r="P91" s="262">
        <v>3.0005297417708698</v>
      </c>
      <c r="Q91" s="262">
        <v>2.1080297337324323</v>
      </c>
      <c r="R91" s="262">
        <v>2.1080297337324452</v>
      </c>
      <c r="S91" s="262">
        <v>2.1080297337324283</v>
      </c>
    </row>
    <row r="92" spans="1:19" s="262" customFormat="1">
      <c r="A92" s="110"/>
      <c r="B92" s="110"/>
      <c r="C92" s="110"/>
      <c r="D92" s="314" t="s">
        <v>7275</v>
      </c>
      <c r="E92" s="315" t="s">
        <v>7276</v>
      </c>
      <c r="F92" s="315" t="s">
        <v>3996</v>
      </c>
      <c r="G92" s="315"/>
      <c r="H92" s="315" t="s">
        <v>4878</v>
      </c>
      <c r="I92" s="315" t="s">
        <v>3992</v>
      </c>
      <c r="J92" s="262">
        <v>0.11785742945814158</v>
      </c>
      <c r="K92" s="262">
        <v>9.5440543940790157E-2</v>
      </c>
      <c r="L92" s="262">
        <v>9.5440543940790143E-2</v>
      </c>
      <c r="M92" s="262">
        <v>9.7435670925494822E-2</v>
      </c>
      <c r="N92" s="262">
        <v>8.7196855175131219E-2</v>
      </c>
      <c r="O92" s="262">
        <v>8.7196855175127999E-2</v>
      </c>
      <c r="P92" s="262">
        <v>8.7088639926757791E-2</v>
      </c>
      <c r="Q92" s="262">
        <v>9.5440543940790074E-2</v>
      </c>
      <c r="R92" s="262">
        <v>9.5440543940790018E-2</v>
      </c>
      <c r="S92" s="262">
        <v>9.5440543940790074E-2</v>
      </c>
    </row>
    <row r="93" spans="1:19" s="262" customFormat="1">
      <c r="A93" s="110"/>
      <c r="B93" s="110"/>
      <c r="C93" s="110"/>
      <c r="D93" s="314" t="s">
        <v>7277</v>
      </c>
      <c r="E93" s="315" t="s">
        <v>7278</v>
      </c>
      <c r="F93" s="315" t="s">
        <v>3996</v>
      </c>
      <c r="G93" s="315"/>
      <c r="H93" s="315" t="s">
        <v>4878</v>
      </c>
      <c r="I93" s="315" t="s">
        <v>3992</v>
      </c>
      <c r="J93" s="262">
        <v>0.74949572452122692</v>
      </c>
      <c r="K93" s="262">
        <v>1.2492013154161101</v>
      </c>
      <c r="L93" s="262">
        <v>1.2492013154161139</v>
      </c>
      <c r="M93" s="262">
        <v>1.2126624948653846</v>
      </c>
      <c r="N93" s="262">
        <v>1.2656989847116606</v>
      </c>
      <c r="O93" s="262">
        <v>1.2656989847115172</v>
      </c>
      <c r="P93" s="262">
        <v>1.2562893542338216</v>
      </c>
      <c r="Q93" s="262">
        <v>1.2492013154161103</v>
      </c>
      <c r="R93" s="262">
        <v>1.2492013154160948</v>
      </c>
      <c r="S93" s="262">
        <v>1.2492013154161143</v>
      </c>
    </row>
    <row r="94" spans="1:19" s="262" customFormat="1">
      <c r="A94" s="110"/>
      <c r="B94" s="110"/>
      <c r="C94" s="110"/>
      <c r="D94" s="314" t="s">
        <v>7279</v>
      </c>
      <c r="E94" s="315" t="s">
        <v>7280</v>
      </c>
      <c r="F94" s="315" t="s">
        <v>3996</v>
      </c>
      <c r="G94" s="315"/>
      <c r="H94" s="315" t="s">
        <v>4878</v>
      </c>
      <c r="I94" s="315" t="s">
        <v>3992</v>
      </c>
      <c r="J94" s="262">
        <v>23.437085837107396</v>
      </c>
      <c r="K94" s="262">
        <v>23.259969196985367</v>
      </c>
      <c r="L94" s="262">
        <v>23.259969196985367</v>
      </c>
      <c r="M94" s="262">
        <v>23.269471430116454</v>
      </c>
      <c r="N94" s="262">
        <v>23.357666026533206</v>
      </c>
      <c r="O94" s="262">
        <v>23.35766602653327</v>
      </c>
      <c r="P94" s="262">
        <v>23.361006677721704</v>
      </c>
      <c r="Q94" s="262">
        <v>23.259969196985356</v>
      </c>
      <c r="R94" s="262">
        <v>23.259969196985359</v>
      </c>
      <c r="S94" s="262">
        <v>23.259969196985359</v>
      </c>
    </row>
    <row r="95" spans="1:19" s="262" customFormat="1">
      <c r="A95" s="110"/>
      <c r="B95" s="110"/>
      <c r="C95" s="110"/>
      <c r="D95" s="314" t="s">
        <v>7281</v>
      </c>
      <c r="E95" s="315" t="s">
        <v>7282</v>
      </c>
      <c r="F95" s="315" t="s">
        <v>3996</v>
      </c>
      <c r="G95" s="315"/>
      <c r="H95" s="315" t="s">
        <v>4878</v>
      </c>
      <c r="I95" s="315" t="s">
        <v>3992</v>
      </c>
      <c r="J95" s="262">
        <v>51.138397148640465</v>
      </c>
      <c r="K95" s="262">
        <v>50.75191507689506</v>
      </c>
      <c r="L95" s="262">
        <v>50.75191507689506</v>
      </c>
      <c r="M95" s="262">
        <v>50.772648403101392</v>
      </c>
      <c r="N95" s="262">
        <v>50.97233931064752</v>
      </c>
      <c r="O95" s="262">
        <v>50.972339310647605</v>
      </c>
      <c r="P95" s="262">
        <v>50.979549479236937</v>
      </c>
      <c r="Q95" s="262">
        <v>50.75191507689506</v>
      </c>
      <c r="R95" s="262">
        <v>50.75191507689506</v>
      </c>
      <c r="S95" s="262">
        <v>50.75191507689506</v>
      </c>
    </row>
    <row r="96" spans="1:19" s="262" customFormat="1">
      <c r="A96" s="110"/>
      <c r="B96" s="110"/>
      <c r="C96" s="110"/>
      <c r="D96" s="314" t="s">
        <v>7283</v>
      </c>
      <c r="E96" s="315" t="s">
        <v>7284</v>
      </c>
      <c r="F96" s="315" t="s">
        <v>3996</v>
      </c>
      <c r="G96" s="315"/>
      <c r="H96" s="315" t="s">
        <v>4878</v>
      </c>
      <c r="I96" s="315" t="s">
        <v>3992</v>
      </c>
      <c r="J96" s="262">
        <v>23.211562189916314</v>
      </c>
      <c r="K96" s="262">
        <v>23.036132965075879</v>
      </c>
      <c r="L96" s="262">
        <v>23.03613296507589</v>
      </c>
      <c r="M96" s="262">
        <v>23.045543755950931</v>
      </c>
      <c r="N96" s="262">
        <v>23.139011884236339</v>
      </c>
      <c r="O96" s="262">
        <v>23.139011884236389</v>
      </c>
      <c r="P96" s="262">
        <v>23.142278109855781</v>
      </c>
      <c r="Q96" s="262">
        <v>23.036132965075879</v>
      </c>
      <c r="R96" s="262">
        <v>23.03613296507589</v>
      </c>
      <c r="S96" s="262">
        <v>23.036132965075879</v>
      </c>
    </row>
    <row r="97" spans="1:19" s="262" customFormat="1">
      <c r="A97" s="110"/>
      <c r="B97" s="110"/>
      <c r="C97" s="110"/>
      <c r="D97" s="314" t="s">
        <v>7285</v>
      </c>
      <c r="E97" s="315" t="s">
        <v>7286</v>
      </c>
      <c r="F97" s="315" t="s">
        <v>3996</v>
      </c>
      <c r="G97" s="315"/>
      <c r="H97" s="315" t="s">
        <v>4878</v>
      </c>
      <c r="I97" s="315" t="s">
        <v>3992</v>
      </c>
      <c r="J97" s="262">
        <v>0.26604473207534224</v>
      </c>
      <c r="K97" s="262">
        <v>0.40933451741310495</v>
      </c>
      <c r="L97" s="262">
        <v>0.4093345174130969</v>
      </c>
      <c r="M97" s="262">
        <v>0.41297474442964471</v>
      </c>
      <c r="N97" s="262">
        <v>0.23669507527997125</v>
      </c>
      <c r="O97" s="262">
        <v>0.23669507527991568</v>
      </c>
      <c r="P97" s="262">
        <v>0.23192238068382667</v>
      </c>
      <c r="Q97" s="262">
        <v>0.40933451741312588</v>
      </c>
      <c r="R97" s="262">
        <v>0.40933451741312882</v>
      </c>
      <c r="S97" s="262">
        <v>0.40933451741313154</v>
      </c>
    </row>
    <row r="98" spans="1:19" s="262" customFormat="1">
      <c r="A98" s="110"/>
      <c r="B98" s="110"/>
      <c r="C98" s="110"/>
      <c r="D98" s="314" t="s">
        <v>7287</v>
      </c>
      <c r="E98" s="315" t="s">
        <v>7288</v>
      </c>
      <c r="F98" s="315" t="s">
        <v>3996</v>
      </c>
      <c r="G98" s="315"/>
      <c r="H98" s="315" t="s">
        <v>4878</v>
      </c>
      <c r="I98" s="315" t="s">
        <v>3992</v>
      </c>
      <c r="J98" s="262">
        <v>0.53285010075343153</v>
      </c>
      <c r="K98" s="262">
        <v>0.59131464021766666</v>
      </c>
      <c r="L98" s="262">
        <v>0.59131464021766711</v>
      </c>
      <c r="M98" s="262">
        <v>0.58699930836676617</v>
      </c>
      <c r="N98" s="262">
        <v>0.46467870498750635</v>
      </c>
      <c r="O98" s="262">
        <v>0.46467870498750963</v>
      </c>
      <c r="P98" s="262">
        <v>0.46491344165697873</v>
      </c>
      <c r="Q98" s="262">
        <v>0.59131464021766622</v>
      </c>
      <c r="R98" s="262">
        <v>0.59131464021766467</v>
      </c>
      <c r="S98" s="262">
        <v>0.591314640217667</v>
      </c>
    </row>
    <row r="99" spans="1:19" s="262" customFormat="1">
      <c r="A99" s="110"/>
      <c r="B99" s="110"/>
      <c r="C99" s="110"/>
      <c r="D99" s="314" t="s">
        <v>7289</v>
      </c>
      <c r="E99" s="315" t="s">
        <v>7290</v>
      </c>
      <c r="F99" s="315" t="s">
        <v>3996</v>
      </c>
      <c r="G99" s="315"/>
      <c r="H99" s="315" t="s">
        <v>4878</v>
      </c>
      <c r="I99" s="315" t="s">
        <v>3992</v>
      </c>
      <c r="J99" s="262">
        <v>0.54670683754343097</v>
      </c>
      <c r="K99" s="262">
        <v>0.60669174405601767</v>
      </c>
      <c r="L99" s="262">
        <v>0.60669174405601822</v>
      </c>
      <c r="M99" s="262">
        <v>0.60226419224394101</v>
      </c>
      <c r="N99" s="262">
        <v>0.47676264847897054</v>
      </c>
      <c r="O99" s="262">
        <v>0.47676264847897398</v>
      </c>
      <c r="P99" s="262">
        <v>0.47700348946228116</v>
      </c>
      <c r="Q99" s="262">
        <v>0.60669174405601733</v>
      </c>
      <c r="R99" s="262">
        <v>0.60669174405601556</v>
      </c>
      <c r="S99" s="262">
        <v>0.606691744056018</v>
      </c>
    </row>
    <row r="100" spans="1:19" s="262" customFormat="1">
      <c r="A100" s="110"/>
      <c r="B100" s="110"/>
      <c r="C100" s="110"/>
      <c r="D100" s="314"/>
      <c r="E100" s="315" t="s">
        <v>7291</v>
      </c>
      <c r="F100" s="315" t="s">
        <v>3996</v>
      </c>
      <c r="G100" s="315"/>
      <c r="H100" s="315" t="s">
        <v>4878</v>
      </c>
      <c r="I100" s="315"/>
      <c r="J100" s="262">
        <v>0.23116314657822948</v>
      </c>
      <c r="K100" s="262">
        <v>0.27885765537921314</v>
      </c>
      <c r="L100" s="262">
        <v>0.27885765537921375</v>
      </c>
      <c r="M100" s="262">
        <v>0.29420867340590884</v>
      </c>
      <c r="N100" s="262">
        <v>0.25465317847328467</v>
      </c>
      <c r="O100" s="262">
        <v>0.254653178473283</v>
      </c>
      <c r="P100" s="262">
        <v>0.25455513835323401</v>
      </c>
      <c r="Q100" s="262">
        <v>0.27885765537921409</v>
      </c>
      <c r="R100" s="262">
        <v>0.27885765537921336</v>
      </c>
      <c r="S100" s="262">
        <v>0.27885765537921409</v>
      </c>
    </row>
    <row r="101" spans="1:19" s="262" customFormat="1">
      <c r="A101" s="110"/>
      <c r="B101" s="110"/>
      <c r="C101" s="110"/>
      <c r="D101" s="314" t="s">
        <v>7292</v>
      </c>
      <c r="E101" s="315" t="s">
        <v>7293</v>
      </c>
      <c r="F101" s="315" t="s">
        <v>3996</v>
      </c>
      <c r="G101" s="315"/>
      <c r="H101" s="315" t="s">
        <v>4878</v>
      </c>
      <c r="I101" s="315" t="s">
        <v>5362</v>
      </c>
      <c r="J101" s="262">
        <v>78.06737380257367</v>
      </c>
      <c r="K101" s="262">
        <v>78.067373802573599</v>
      </c>
      <c r="L101" s="262">
        <v>78.067373802573613</v>
      </c>
      <c r="M101" s="262">
        <v>78.067373802573599</v>
      </c>
      <c r="N101" s="262">
        <v>25.892637301277304</v>
      </c>
      <c r="O101" s="262">
        <v>25.892637301282836</v>
      </c>
      <c r="P101" s="262">
        <v>26.261318497624409</v>
      </c>
      <c r="Q101" s="262">
        <v>78.067373802573599</v>
      </c>
      <c r="R101" s="262">
        <v>78.067373802573584</v>
      </c>
      <c r="S101" s="262">
        <v>78.06737380257357</v>
      </c>
    </row>
    <row r="102" spans="1:19" s="262" customFormat="1">
      <c r="A102" s="110"/>
      <c r="B102" s="110"/>
      <c r="C102" s="110"/>
      <c r="D102" s="314" t="s">
        <v>7294</v>
      </c>
      <c r="E102" s="315" t="s">
        <v>7295</v>
      </c>
      <c r="F102" s="315" t="s">
        <v>3996</v>
      </c>
      <c r="G102" s="315"/>
      <c r="H102" s="315" t="s">
        <v>4878</v>
      </c>
      <c r="I102" s="315" t="s">
        <v>3992</v>
      </c>
      <c r="J102" s="262">
        <v>0.20518994608805466</v>
      </c>
      <c r="K102" s="262">
        <v>0.12313348964976152</v>
      </c>
      <c r="L102" s="262">
        <v>0.12313348964976144</v>
      </c>
      <c r="M102" s="262">
        <v>0.1302287282859679</v>
      </c>
      <c r="N102" s="262">
        <v>0.11441249800849626</v>
      </c>
      <c r="O102" s="262">
        <v>0.11441249800848716</v>
      </c>
      <c r="P102" s="262">
        <v>0.11402835175290148</v>
      </c>
      <c r="Q102" s="262">
        <v>0.12313348964976135</v>
      </c>
      <c r="R102" s="262">
        <v>0.12313348964976145</v>
      </c>
      <c r="S102" s="262">
        <v>0.12313348964976135</v>
      </c>
    </row>
    <row r="103" spans="1:19" s="262" customFormat="1">
      <c r="A103" s="110"/>
      <c r="B103" s="110"/>
      <c r="C103" s="110"/>
      <c r="D103" s="314" t="s">
        <v>7296</v>
      </c>
      <c r="E103" s="315" t="s">
        <v>7297</v>
      </c>
      <c r="F103" s="315" t="s">
        <v>3996</v>
      </c>
      <c r="G103" s="315"/>
      <c r="H103" s="315" t="s">
        <v>4878</v>
      </c>
      <c r="I103" s="315" t="s">
        <v>3992</v>
      </c>
      <c r="J103" s="262">
        <v>5.2170171035951389E-2</v>
      </c>
      <c r="K103" s="262">
        <v>8.5929570506894412E-2</v>
      </c>
      <c r="L103" s="262">
        <v>8.5929570506894676E-2</v>
      </c>
      <c r="M103" s="262">
        <v>8.3493297370794806E-2</v>
      </c>
      <c r="N103" s="262">
        <v>5.9563204548095237E-2</v>
      </c>
      <c r="O103" s="262">
        <v>5.9563204548090554E-2</v>
      </c>
      <c r="P103" s="262">
        <v>5.9263987581202167E-2</v>
      </c>
      <c r="Q103" s="262">
        <v>8.592957050689444E-2</v>
      </c>
      <c r="R103" s="262">
        <v>8.5929570506893385E-2</v>
      </c>
      <c r="S103" s="262">
        <v>8.5929570506894704E-2</v>
      </c>
    </row>
    <row r="104" spans="1:19" s="262" customFormat="1">
      <c r="A104" s="110"/>
      <c r="B104" s="110"/>
      <c r="C104" s="110"/>
      <c r="D104" s="314" t="s">
        <v>7298</v>
      </c>
      <c r="E104" s="315" t="s">
        <v>7299</v>
      </c>
      <c r="F104" s="315" t="s">
        <v>3996</v>
      </c>
      <c r="G104" s="315"/>
      <c r="H104" s="315" t="s">
        <v>4878</v>
      </c>
      <c r="I104" s="315" t="s">
        <v>3992</v>
      </c>
      <c r="J104" s="262">
        <v>0.14517853450855936</v>
      </c>
      <c r="K104" s="262">
        <v>0.1421946152200749</v>
      </c>
      <c r="L104" s="262">
        <v>0.14219461522007487</v>
      </c>
      <c r="M104" s="262">
        <v>0.14238426315191058</v>
      </c>
      <c r="N104" s="262">
        <v>0.14473655707520464</v>
      </c>
      <c r="O104" s="262">
        <v>0.14473655707520511</v>
      </c>
      <c r="P104" s="262">
        <v>0.14477079370991311</v>
      </c>
      <c r="Q104" s="262">
        <v>0.14219461522007482</v>
      </c>
      <c r="R104" s="262">
        <v>0.14219461522007487</v>
      </c>
      <c r="S104" s="262">
        <v>0.14219461522007476</v>
      </c>
    </row>
    <row r="105" spans="1:19" s="262" customFormat="1">
      <c r="A105" s="110"/>
      <c r="B105" s="110"/>
      <c r="C105" s="110"/>
      <c r="D105" s="314" t="s">
        <v>7300</v>
      </c>
      <c r="E105" s="315" t="s">
        <v>7301</v>
      </c>
      <c r="F105" s="315" t="s">
        <v>3996</v>
      </c>
      <c r="G105" s="315"/>
      <c r="H105" s="315" t="s">
        <v>4878</v>
      </c>
      <c r="I105" s="315" t="s">
        <v>3992</v>
      </c>
      <c r="J105" s="262">
        <v>22.620775970508159</v>
      </c>
      <c r="K105" s="262">
        <v>22.155841054495582</v>
      </c>
      <c r="L105" s="262">
        <v>22.155841054495582</v>
      </c>
      <c r="M105" s="262">
        <v>22.185390763024017</v>
      </c>
      <c r="N105" s="262">
        <v>22.551872143138588</v>
      </c>
      <c r="O105" s="262">
        <v>22.55187214313867</v>
      </c>
      <c r="P105" s="262">
        <v>22.557204593315362</v>
      </c>
      <c r="Q105" s="262">
        <v>22.155841054495578</v>
      </c>
      <c r="R105" s="262">
        <v>22.155841054495582</v>
      </c>
      <c r="S105" s="262">
        <v>22.155841054495568</v>
      </c>
    </row>
    <row r="106" spans="1:19" s="262" customFormat="1">
      <c r="A106" s="110"/>
      <c r="B106" s="110"/>
      <c r="C106" s="110"/>
      <c r="D106" s="314" t="s">
        <v>7302</v>
      </c>
      <c r="E106" s="315" t="s">
        <v>7303</v>
      </c>
      <c r="F106" s="315" t="s">
        <v>3996</v>
      </c>
      <c r="G106" s="315"/>
      <c r="H106" s="315" t="s">
        <v>4878</v>
      </c>
      <c r="I106" s="315" t="s">
        <v>3992</v>
      </c>
      <c r="J106" s="262">
        <v>22.474242790776742</v>
      </c>
      <c r="K106" s="262">
        <v>22.012319636682609</v>
      </c>
      <c r="L106" s="262">
        <v>22.012319636682601</v>
      </c>
      <c r="M106" s="262">
        <v>22.041677927694842</v>
      </c>
      <c r="N106" s="262">
        <v>22.405794760912752</v>
      </c>
      <c r="O106" s="262">
        <v>22.405794760912837</v>
      </c>
      <c r="P106" s="262">
        <v>22.411093188830495</v>
      </c>
      <c r="Q106" s="262">
        <v>22.012319636682598</v>
      </c>
      <c r="R106" s="262">
        <v>22.012319636682609</v>
      </c>
      <c r="S106" s="262">
        <v>22.012319636682591</v>
      </c>
    </row>
    <row r="107" spans="1:19" s="262" customFormat="1">
      <c r="A107" s="110"/>
      <c r="B107" s="110"/>
      <c r="C107" s="110"/>
      <c r="D107" s="314" t="s">
        <v>7304</v>
      </c>
      <c r="E107" s="315" t="s">
        <v>7305</v>
      </c>
      <c r="F107" s="315" t="s">
        <v>3996</v>
      </c>
      <c r="G107" s="315"/>
      <c r="H107" s="315" t="s">
        <v>4878</v>
      </c>
      <c r="I107" s="315" t="s">
        <v>3992</v>
      </c>
      <c r="J107" s="262">
        <v>51.060381749748785</v>
      </c>
      <c r="K107" s="262">
        <v>50.010914908451376</v>
      </c>
      <c r="L107" s="262">
        <v>50.010914908451383</v>
      </c>
      <c r="M107" s="262">
        <v>50.077615511472992</v>
      </c>
      <c r="N107" s="262">
        <v>50.903025746538617</v>
      </c>
      <c r="O107" s="262">
        <v>50.903025746538788</v>
      </c>
      <c r="P107" s="262">
        <v>50.915034150027239</v>
      </c>
      <c r="Q107" s="262">
        <v>50.010914908451355</v>
      </c>
      <c r="R107" s="262">
        <v>50.010914908451397</v>
      </c>
      <c r="S107" s="262">
        <v>50.010914908451355</v>
      </c>
    </row>
    <row r="108" spans="1:19" s="262" customFormat="1">
      <c r="A108" s="110"/>
      <c r="B108" s="110"/>
      <c r="C108" s="110"/>
      <c r="D108" s="314" t="s">
        <v>7306</v>
      </c>
      <c r="E108" s="315" t="s">
        <v>7307</v>
      </c>
      <c r="F108" s="315" t="s">
        <v>3996</v>
      </c>
      <c r="G108" s="315"/>
      <c r="H108" s="315" t="s">
        <v>4878</v>
      </c>
      <c r="I108" s="315" t="s">
        <v>3992</v>
      </c>
      <c r="J108" s="262">
        <v>2.8461161156245827</v>
      </c>
      <c r="K108" s="262">
        <v>4.6878423166436454</v>
      </c>
      <c r="L108" s="262">
        <v>4.6878423166436578</v>
      </c>
      <c r="M108" s="262">
        <v>4.55493272295036</v>
      </c>
      <c r="N108" s="262">
        <v>3.2494242587320183</v>
      </c>
      <c r="O108" s="262">
        <v>3.2494242587317674</v>
      </c>
      <c r="P108" s="262">
        <v>3.2330998151746342</v>
      </c>
      <c r="Q108" s="262">
        <v>4.6878423166436454</v>
      </c>
      <c r="R108" s="262">
        <v>4.6878423166435876</v>
      </c>
      <c r="S108" s="262">
        <v>4.6878423166436614</v>
      </c>
    </row>
    <row r="109" spans="1:19" s="262" customFormat="1">
      <c r="A109" s="110"/>
      <c r="B109" s="110"/>
      <c r="C109" s="110"/>
      <c r="D109" s="314" t="s">
        <v>7308</v>
      </c>
      <c r="E109" s="315" t="s">
        <v>7309</v>
      </c>
      <c r="F109" s="315" t="s">
        <v>3996</v>
      </c>
      <c r="G109" s="315"/>
      <c r="H109" s="315" t="s">
        <v>4878</v>
      </c>
      <c r="I109" s="315" t="s">
        <v>3992</v>
      </c>
      <c r="J109" s="262">
        <v>0.30399491971539089</v>
      </c>
      <c r="K109" s="262">
        <v>0.46159624403791361</v>
      </c>
      <c r="L109" s="262">
        <v>0.46159624403789828</v>
      </c>
      <c r="M109" s="262">
        <v>0.46613192637405343</v>
      </c>
      <c r="N109" s="262">
        <v>0.27270432618586393</v>
      </c>
      <c r="O109" s="262">
        <v>0.27270432618580864</v>
      </c>
      <c r="P109" s="262">
        <v>0.26727809888559162</v>
      </c>
      <c r="Q109" s="262">
        <v>0.46159624403795679</v>
      </c>
      <c r="R109" s="262">
        <v>0.46159624403796135</v>
      </c>
      <c r="S109" s="262">
        <v>0.46159624403796751</v>
      </c>
    </row>
    <row r="110" spans="1:19" s="262" customFormat="1">
      <c r="A110" s="110"/>
      <c r="B110" s="110"/>
      <c r="C110" s="110"/>
      <c r="D110" s="314" t="s">
        <v>7310</v>
      </c>
      <c r="E110" s="315" t="s">
        <v>7311</v>
      </c>
      <c r="F110" s="315" t="s">
        <v>3996</v>
      </c>
      <c r="G110" s="315"/>
      <c r="H110" s="315" t="s">
        <v>4878</v>
      </c>
      <c r="I110" s="315" t="s">
        <v>3992</v>
      </c>
      <c r="J110" s="262">
        <v>0.29194980200298093</v>
      </c>
      <c r="K110" s="262">
        <v>0.32022816431213591</v>
      </c>
      <c r="L110" s="262">
        <v>0.32022816431213613</v>
      </c>
      <c r="M110" s="262">
        <v>0.31814485967507972</v>
      </c>
      <c r="N110" s="262">
        <v>0.29849273201786353</v>
      </c>
      <c r="O110" s="262">
        <v>0.29849273201785964</v>
      </c>
      <c r="P110" s="262">
        <v>0.29825498866763162</v>
      </c>
      <c r="Q110" s="262">
        <v>0.3202281643121358</v>
      </c>
      <c r="R110" s="262">
        <v>0.32022816431213497</v>
      </c>
      <c r="S110" s="262">
        <v>0.32022816431213602</v>
      </c>
    </row>
    <row r="111" spans="1:19" s="262" customFormat="1">
      <c r="A111" s="110"/>
      <c r="B111" s="110"/>
      <c r="C111" s="110"/>
      <c r="D111" s="314" t="s">
        <v>7312</v>
      </c>
      <c r="E111" s="315" t="s">
        <v>7313</v>
      </c>
      <c r="F111" s="315" t="s">
        <v>3996</v>
      </c>
      <c r="G111" s="315"/>
      <c r="H111" s="315" t="s">
        <v>4878</v>
      </c>
      <c r="I111" s="315" t="s">
        <v>3992</v>
      </c>
      <c r="J111" s="262">
        <v>0</v>
      </c>
      <c r="K111" s="262">
        <v>0</v>
      </c>
      <c r="L111" s="262">
        <v>0</v>
      </c>
      <c r="M111" s="262">
        <v>0</v>
      </c>
      <c r="N111" s="262">
        <v>0</v>
      </c>
      <c r="O111" s="262">
        <v>0</v>
      </c>
      <c r="P111" s="262">
        <v>0</v>
      </c>
      <c r="Q111" s="262">
        <v>0</v>
      </c>
      <c r="R111" s="262">
        <v>0</v>
      </c>
      <c r="S111" s="262">
        <v>0</v>
      </c>
    </row>
    <row r="112" spans="1:19" s="262" customFormat="1">
      <c r="A112" s="110"/>
      <c r="B112" s="110"/>
      <c r="C112" s="110"/>
      <c r="D112" s="314"/>
      <c r="E112" s="315" t="s">
        <v>7314</v>
      </c>
      <c r="F112" s="315" t="s">
        <v>3996</v>
      </c>
      <c r="G112" s="315"/>
      <c r="H112" s="315" t="s">
        <v>4878</v>
      </c>
      <c r="I112" s="315"/>
      <c r="J112" s="262">
        <v>9.7813159953157904E-3</v>
      </c>
      <c r="K112" s="262">
        <v>9.7813159953157817E-3</v>
      </c>
      <c r="L112" s="262">
        <v>9.7813159953157817E-3</v>
      </c>
      <c r="M112" s="262">
        <v>9.7813159953157817E-3</v>
      </c>
      <c r="N112" s="262">
        <v>3.2441730144064955E-3</v>
      </c>
      <c r="O112" s="262">
        <v>3.2441730144071885E-3</v>
      </c>
      <c r="P112" s="262">
        <v>3.2903662844929438E-3</v>
      </c>
      <c r="Q112" s="262">
        <v>9.7813159953157817E-3</v>
      </c>
      <c r="R112" s="262">
        <v>9.7813159953157817E-3</v>
      </c>
      <c r="S112" s="262">
        <v>9.7813159953157799E-3</v>
      </c>
    </row>
    <row r="113" spans="1:19" s="262" customFormat="1">
      <c r="A113" s="110"/>
      <c r="B113" s="110"/>
      <c r="C113" s="110"/>
      <c r="D113" s="319" t="s">
        <v>7315</v>
      </c>
      <c r="E113" s="278" t="s">
        <v>7316</v>
      </c>
      <c r="F113" s="278" t="s">
        <v>3996</v>
      </c>
      <c r="G113" s="278"/>
      <c r="H113" s="278" t="s">
        <v>4878</v>
      </c>
      <c r="I113" s="278" t="s">
        <v>5362</v>
      </c>
      <c r="J113" s="262">
        <v>81.44722165080924</v>
      </c>
      <c r="K113" s="262">
        <v>73.539180974239329</v>
      </c>
      <c r="L113" s="262">
        <v>73.539180974239329</v>
      </c>
      <c r="M113" s="262">
        <v>81.172599478227212</v>
      </c>
      <c r="N113" s="262">
        <v>85.300455729235395</v>
      </c>
      <c r="O113" s="262">
        <v>85.300455729234571</v>
      </c>
      <c r="P113" s="262">
        <v>85.277234323369697</v>
      </c>
      <c r="Q113" s="262">
        <v>73.539180974239102</v>
      </c>
      <c r="R113" s="262">
        <v>73.539180974239102</v>
      </c>
      <c r="S113" s="262">
        <v>73.539180974239187</v>
      </c>
    </row>
    <row r="114" spans="1:19" s="262" customFormat="1">
      <c r="A114" s="110"/>
      <c r="B114" s="110"/>
      <c r="C114" s="110"/>
      <c r="D114" s="319" t="s">
        <v>7317</v>
      </c>
      <c r="E114" s="278" t="s">
        <v>7318</v>
      </c>
      <c r="F114" s="278" t="s">
        <v>3996</v>
      </c>
      <c r="G114" s="278"/>
      <c r="H114" s="278" t="s">
        <v>4878</v>
      </c>
      <c r="I114" s="278" t="s">
        <v>3992</v>
      </c>
      <c r="J114" s="262">
        <v>17.87383826190818</v>
      </c>
      <c r="K114" s="262">
        <v>18.412622574338112</v>
      </c>
      <c r="L114" s="262">
        <v>18.412622574338112</v>
      </c>
      <c r="M114" s="262">
        <v>18.361307188679802</v>
      </c>
      <c r="N114" s="262">
        <v>18.19742056567863</v>
      </c>
      <c r="O114" s="262">
        <v>18.197420565678055</v>
      </c>
      <c r="P114" s="262">
        <v>18.19495363518714</v>
      </c>
      <c r="Q114" s="262">
        <v>18.412622574338144</v>
      </c>
      <c r="R114" s="262">
        <v>18.412622574338144</v>
      </c>
      <c r="S114" s="262">
        <v>18.412622574338151</v>
      </c>
    </row>
    <row r="115" spans="1:19" s="262" customFormat="1">
      <c r="A115" s="110"/>
      <c r="B115" s="110"/>
      <c r="C115" s="110"/>
      <c r="D115" s="319" t="s">
        <v>7319</v>
      </c>
      <c r="E115" s="278" t="s">
        <v>7320</v>
      </c>
      <c r="F115" s="278" t="s">
        <v>3996</v>
      </c>
      <c r="G115" s="278"/>
      <c r="H115" s="278" t="s">
        <v>4878</v>
      </c>
      <c r="I115" s="278" t="s">
        <v>3992</v>
      </c>
      <c r="J115" s="262">
        <v>49.343644883206046</v>
      </c>
      <c r="K115" s="262">
        <v>39.475731714001462</v>
      </c>
      <c r="L115" s="262">
        <v>39.475731714001462</v>
      </c>
      <c r="M115" s="262">
        <v>40.425535656104763</v>
      </c>
      <c r="N115" s="262">
        <v>43.025073350965883</v>
      </c>
      <c r="O115" s="262">
        <v>43.025073350967787</v>
      </c>
      <c r="P115" s="262">
        <v>43.070234457606304</v>
      </c>
      <c r="Q115" s="262">
        <v>39.475731714001292</v>
      </c>
      <c r="R115" s="262">
        <v>39.475731714001292</v>
      </c>
      <c r="S115" s="262">
        <v>39.475731714001355</v>
      </c>
    </row>
    <row r="116" spans="1:19" s="262" customFormat="1">
      <c r="A116" s="110"/>
      <c r="B116" s="110"/>
      <c r="C116" s="110"/>
      <c r="D116" s="319" t="s">
        <v>7321</v>
      </c>
      <c r="E116" s="278" t="s">
        <v>6831</v>
      </c>
      <c r="F116" s="278" t="s">
        <v>3996</v>
      </c>
      <c r="G116" s="278"/>
      <c r="H116" s="278" t="s">
        <v>4878</v>
      </c>
      <c r="I116" s="278" t="s">
        <v>371</v>
      </c>
      <c r="J116" s="262">
        <v>999.2</v>
      </c>
      <c r="K116" s="262">
        <v>999.21744189792207</v>
      </c>
      <c r="L116" s="262">
        <v>999.21744189792207</v>
      </c>
      <c r="M116" s="262">
        <v>999.21744189792207</v>
      </c>
      <c r="N116" s="262">
        <v>625.86323861000005</v>
      </c>
      <c r="O116" s="262">
        <v>625.86323861000005</v>
      </c>
      <c r="P116" s="262">
        <v>625.86323861000005</v>
      </c>
      <c r="Q116" s="262">
        <v>999.21744189792207</v>
      </c>
      <c r="R116" s="262">
        <v>999.21744189792207</v>
      </c>
      <c r="S116" s="262">
        <v>999.21744189792207</v>
      </c>
    </row>
    <row r="117" spans="1:19" s="262" customFormat="1">
      <c r="A117" s="110"/>
      <c r="B117" s="110"/>
      <c r="C117" s="110"/>
      <c r="D117" s="319" t="s">
        <v>7322</v>
      </c>
      <c r="E117" s="278" t="s">
        <v>7323</v>
      </c>
      <c r="F117" s="278" t="s">
        <v>3996</v>
      </c>
      <c r="G117" s="278"/>
      <c r="H117" s="278" t="s">
        <v>4878</v>
      </c>
      <c r="I117" s="278" t="s">
        <v>3992</v>
      </c>
      <c r="J117" s="262">
        <v>9.4396102375713724</v>
      </c>
      <c r="K117" s="262">
        <v>11.42993627027905</v>
      </c>
      <c r="L117" s="262">
        <v>11.42993627027905</v>
      </c>
      <c r="M117" s="262">
        <v>11.248381120741293</v>
      </c>
      <c r="N117" s="262">
        <v>10.775532406436493</v>
      </c>
      <c r="O117" s="262">
        <v>10.775532406436403</v>
      </c>
      <c r="P117" s="262">
        <v>10.766792412073869</v>
      </c>
      <c r="Q117" s="262">
        <v>11.429936270279093</v>
      </c>
      <c r="R117" s="262">
        <v>11.429936270279093</v>
      </c>
      <c r="S117" s="262">
        <v>11.429936270279072</v>
      </c>
    </row>
    <row r="118" spans="1:19" s="262" customFormat="1">
      <c r="A118" s="110"/>
      <c r="B118" s="110"/>
      <c r="C118" s="110"/>
      <c r="D118" s="319" t="s">
        <v>7324</v>
      </c>
      <c r="E118" s="278" t="s">
        <v>7325</v>
      </c>
      <c r="F118" s="278" t="s">
        <v>3996</v>
      </c>
      <c r="G118" s="278"/>
      <c r="H118" s="278" t="s">
        <v>4878</v>
      </c>
      <c r="I118" s="278" t="s">
        <v>3992</v>
      </c>
      <c r="J118" s="262">
        <v>10.278661675293497</v>
      </c>
      <c r="K118" s="262">
        <v>14.430734895214025</v>
      </c>
      <c r="L118" s="262">
        <v>14.430734895214025</v>
      </c>
      <c r="M118" s="262">
        <v>14.013294619418545</v>
      </c>
      <c r="N118" s="262">
        <v>12.903277553238501</v>
      </c>
      <c r="O118" s="262">
        <v>12.903277553237507</v>
      </c>
      <c r="P118" s="262">
        <v>12.883477759391617</v>
      </c>
      <c r="Q118" s="262">
        <v>14.430734895214078</v>
      </c>
      <c r="R118" s="262">
        <v>14.430734895214078</v>
      </c>
      <c r="S118" s="262">
        <v>14.430734895214043</v>
      </c>
    </row>
    <row r="119" spans="1:19" s="262" customFormat="1">
      <c r="A119" s="110"/>
      <c r="B119" s="110"/>
      <c r="C119" s="110"/>
      <c r="D119" s="319" t="s">
        <v>7326</v>
      </c>
      <c r="E119" s="278" t="s">
        <v>7327</v>
      </c>
      <c r="F119" s="278" t="s">
        <v>3996</v>
      </c>
      <c r="G119" s="278"/>
      <c r="H119" s="278" t="s">
        <v>4878</v>
      </c>
      <c r="I119" s="278" t="s">
        <v>3992</v>
      </c>
      <c r="J119" s="262">
        <v>11.537273308929496</v>
      </c>
      <c r="K119" s="262">
        <v>14.579586392180735</v>
      </c>
      <c r="L119" s="262">
        <v>14.579586392180735</v>
      </c>
      <c r="M119" s="262">
        <v>14.29527782004082</v>
      </c>
      <c r="N119" s="262">
        <v>13.535850695126241</v>
      </c>
      <c r="O119" s="262">
        <v>13.535850695126324</v>
      </c>
      <c r="P119" s="262">
        <v>13.522051547868166</v>
      </c>
      <c r="Q119" s="262">
        <v>14.579586392180788</v>
      </c>
      <c r="R119" s="262">
        <v>14.579586392180788</v>
      </c>
      <c r="S119" s="262">
        <v>14.579586392180756</v>
      </c>
    </row>
    <row r="120" spans="1:19" s="262" customFormat="1">
      <c r="A120" s="110"/>
      <c r="B120" s="110"/>
      <c r="C120" s="110"/>
      <c r="D120" s="319" t="s">
        <v>7328</v>
      </c>
      <c r="E120" s="278" t="s">
        <v>7329</v>
      </c>
      <c r="F120" s="278" t="s">
        <v>3996</v>
      </c>
      <c r="G120" s="278"/>
      <c r="H120" s="278" t="s">
        <v>4878</v>
      </c>
      <c r="I120" s="278" t="s">
        <v>3992</v>
      </c>
      <c r="J120" s="262">
        <v>1.1709438067980602</v>
      </c>
      <c r="K120" s="262">
        <v>1.4511469981624203</v>
      </c>
      <c r="L120" s="262">
        <v>1.4511469981624203</v>
      </c>
      <c r="M120" s="262">
        <v>1.4221530291124886</v>
      </c>
      <c r="N120" s="262">
        <v>1.3234402654819195</v>
      </c>
      <c r="O120" s="262">
        <v>1.3234402654819972</v>
      </c>
      <c r="P120" s="262">
        <v>1.3222062862247499</v>
      </c>
      <c r="Q120" s="262">
        <v>1.4511469981624259</v>
      </c>
      <c r="R120" s="262">
        <v>1.4511469981624259</v>
      </c>
      <c r="S120" s="262">
        <v>1.4511469981624154</v>
      </c>
    </row>
    <row r="121" spans="1:19" s="262" customFormat="1">
      <c r="A121" s="110"/>
      <c r="B121" s="110"/>
      <c r="C121" s="110"/>
      <c r="D121" s="319" t="s">
        <v>7330</v>
      </c>
      <c r="E121" s="278" t="s">
        <v>7331</v>
      </c>
      <c r="F121" s="278" t="s">
        <v>3996</v>
      </c>
      <c r="G121" s="278"/>
      <c r="H121" s="278" t="s">
        <v>4878</v>
      </c>
      <c r="I121" s="278" t="s">
        <v>5362</v>
      </c>
      <c r="J121" s="262">
        <v>83.514770673830839</v>
      </c>
      <c r="K121" s="262">
        <v>109.87927899074408</v>
      </c>
      <c r="L121" s="262">
        <v>109.87927899074408</v>
      </c>
      <c r="M121" s="262">
        <v>117.53603262130176</v>
      </c>
      <c r="N121" s="262">
        <v>113.38085289291156</v>
      </c>
      <c r="O121" s="262">
        <v>113.38085289291519</v>
      </c>
      <c r="P121" s="262">
        <v>113.16628511507099</v>
      </c>
      <c r="Q121" s="262">
        <v>109.87927899074383</v>
      </c>
      <c r="R121" s="262">
        <v>109.87927899074383</v>
      </c>
      <c r="S121" s="262">
        <v>109.87927899074383</v>
      </c>
    </row>
    <row r="122" spans="1:19" s="262" customFormat="1">
      <c r="A122" s="110"/>
      <c r="B122" s="110"/>
      <c r="C122" s="110"/>
      <c r="D122" s="319" t="s">
        <v>8052</v>
      </c>
      <c r="E122" s="278" t="s">
        <v>7332</v>
      </c>
      <c r="F122" s="278" t="s">
        <v>3996</v>
      </c>
      <c r="G122" s="278"/>
      <c r="H122" s="278" t="s">
        <v>4878</v>
      </c>
      <c r="I122" s="278" t="s">
        <v>3992</v>
      </c>
      <c r="J122" s="262">
        <v>2.5483847345154955</v>
      </c>
      <c r="K122" s="262">
        <v>6.3853491273681477</v>
      </c>
      <c r="L122" s="262">
        <v>6.3853491273681477</v>
      </c>
      <c r="M122" s="262">
        <v>6.1386303088702192</v>
      </c>
      <c r="N122" s="262">
        <v>4.6887197843874802</v>
      </c>
      <c r="O122" s="262">
        <v>4.6887197843870947</v>
      </c>
      <c r="P122" s="262">
        <v>4.6796094077374306</v>
      </c>
      <c r="Q122" s="262">
        <v>6.3853491273681282</v>
      </c>
      <c r="R122" s="262">
        <v>6.3853491273681282</v>
      </c>
      <c r="S122" s="262">
        <v>6.38534912736817</v>
      </c>
    </row>
    <row r="123" spans="1:19" s="262" customFormat="1">
      <c r="A123" s="110"/>
      <c r="B123" s="110"/>
      <c r="C123" s="110"/>
      <c r="D123" s="319" t="s">
        <v>8053</v>
      </c>
      <c r="E123" s="278" t="s">
        <v>7333</v>
      </c>
      <c r="F123" s="278" t="s">
        <v>3996</v>
      </c>
      <c r="G123" s="278"/>
      <c r="H123" s="278" t="s">
        <v>4878</v>
      </c>
      <c r="I123" s="278" t="s">
        <v>3992</v>
      </c>
      <c r="J123" s="262">
        <v>13.597081238432889</v>
      </c>
      <c r="K123" s="262">
        <v>11.495362911890235</v>
      </c>
      <c r="L123" s="262">
        <v>11.495362911890235</v>
      </c>
      <c r="M123" s="262">
        <v>11.506778827904691</v>
      </c>
      <c r="N123" s="262">
        <v>8.4967709116653491</v>
      </c>
      <c r="O123" s="262">
        <v>8.4967709116670918</v>
      </c>
      <c r="P123" s="262">
        <v>8.5260163318160895</v>
      </c>
      <c r="Q123" s="262">
        <v>11.495362911890251</v>
      </c>
      <c r="R123" s="262">
        <v>11.495362911890251</v>
      </c>
      <c r="S123" s="262">
        <v>11.495362911890199</v>
      </c>
    </row>
    <row r="124" spans="1:19" s="262" customFormat="1">
      <c r="A124" s="110"/>
      <c r="B124" s="110"/>
      <c r="C124" s="110"/>
      <c r="D124" s="319" t="s">
        <v>8054</v>
      </c>
      <c r="E124" s="278" t="s">
        <v>7334</v>
      </c>
      <c r="F124" s="278" t="s">
        <v>3996</v>
      </c>
      <c r="G124" s="278"/>
      <c r="H124" s="278" t="s">
        <v>4878</v>
      </c>
      <c r="I124" s="278" t="s">
        <v>3992</v>
      </c>
      <c r="J124" s="262">
        <v>25.224556502110424</v>
      </c>
      <c r="K124" s="262">
        <v>23.189331167633224</v>
      </c>
      <c r="L124" s="262">
        <v>23.189331167633224</v>
      </c>
      <c r="M124" s="262">
        <v>23.357953405931525</v>
      </c>
      <c r="N124" s="262">
        <v>31.201206276903104</v>
      </c>
      <c r="O124" s="262">
        <v>31.201206276900756</v>
      </c>
      <c r="P124" s="262">
        <v>31.158685618514543</v>
      </c>
      <c r="Q124" s="262">
        <v>23.18933116763327</v>
      </c>
      <c r="R124" s="262">
        <v>23.18933116763327</v>
      </c>
      <c r="S124" s="262">
        <v>23.189331167633249</v>
      </c>
    </row>
    <row r="125" spans="1:19" s="262" customFormat="1">
      <c r="A125" s="110"/>
      <c r="B125" s="110"/>
      <c r="C125" s="110"/>
      <c r="D125" s="319" t="s">
        <v>8055</v>
      </c>
      <c r="E125" s="278" t="s">
        <v>7335</v>
      </c>
      <c r="F125" s="278" t="s">
        <v>3996</v>
      </c>
      <c r="G125" s="278"/>
      <c r="H125" s="278" t="s">
        <v>4878</v>
      </c>
      <c r="I125" s="278" t="s">
        <v>3992</v>
      </c>
      <c r="J125" s="262">
        <v>11.784469953440848</v>
      </c>
      <c r="K125" s="262">
        <v>11.926576247792543</v>
      </c>
      <c r="L125" s="262">
        <v>11.926576247792543</v>
      </c>
      <c r="M125" s="262">
        <v>11.933883217031299</v>
      </c>
      <c r="N125" s="262">
        <v>8.5273814985977356</v>
      </c>
      <c r="O125" s="262">
        <v>8.5273814985975545</v>
      </c>
      <c r="P125" s="262">
        <v>8.5498376294660634</v>
      </c>
      <c r="Q125" s="262">
        <v>11.92657624779253</v>
      </c>
      <c r="R125" s="262">
        <v>11.92657624779253</v>
      </c>
      <c r="S125" s="262">
        <v>11.926576247792552</v>
      </c>
    </row>
    <row r="126" spans="1:19" s="262" customFormat="1">
      <c r="A126" s="110"/>
      <c r="B126" s="110"/>
      <c r="C126" s="110"/>
      <c r="D126" s="319" t="s">
        <v>8056</v>
      </c>
      <c r="E126" s="278" t="s">
        <v>7336</v>
      </c>
      <c r="F126" s="278" t="s">
        <v>3996</v>
      </c>
      <c r="G126" s="278"/>
      <c r="H126" s="278" t="s">
        <v>4878</v>
      </c>
      <c r="I126" s="278" t="s">
        <v>3992</v>
      </c>
      <c r="J126" s="262">
        <v>0.22456949880608579</v>
      </c>
      <c r="K126" s="262">
        <v>0.1033213412590591</v>
      </c>
      <c r="L126" s="262">
        <v>0.1033213412590591</v>
      </c>
      <c r="M126" s="262">
        <v>0.11113774879437123</v>
      </c>
      <c r="N126" s="262">
        <v>0.14977318420202854</v>
      </c>
      <c r="O126" s="262">
        <v>0.14977318418872451</v>
      </c>
      <c r="P126" s="262">
        <v>0.15009277993806844</v>
      </c>
      <c r="Q126" s="262">
        <v>0.10332134125909606</v>
      </c>
      <c r="R126" s="262">
        <v>0.10332134125909606</v>
      </c>
      <c r="S126" s="262">
        <v>0.1033213412591131</v>
      </c>
    </row>
    <row r="127" spans="1:19" s="262" customFormat="1">
      <c r="A127" s="110"/>
      <c r="B127" s="110"/>
      <c r="C127" s="110"/>
      <c r="D127" s="319" t="s">
        <v>8057</v>
      </c>
      <c r="E127" s="278" t="s">
        <v>7337</v>
      </c>
      <c r="F127" s="278" t="s">
        <v>3996</v>
      </c>
      <c r="G127" s="278"/>
      <c r="H127" s="278" t="s">
        <v>4878</v>
      </c>
      <c r="I127" s="278" t="s">
        <v>3992</v>
      </c>
      <c r="J127" s="262">
        <v>40.621906357991591</v>
      </c>
      <c r="K127" s="262">
        <v>36.088838431933041</v>
      </c>
      <c r="L127" s="262">
        <v>36.088838431933041</v>
      </c>
      <c r="M127" s="262">
        <v>36.4439507161077</v>
      </c>
      <c r="N127" s="262">
        <v>37.339435274748489</v>
      </c>
      <c r="O127" s="262">
        <v>37.339435274746599</v>
      </c>
      <c r="P127" s="262">
        <v>37.356563081218638</v>
      </c>
      <c r="Q127" s="262">
        <v>36.088838431933098</v>
      </c>
      <c r="R127" s="262">
        <v>36.088838431933098</v>
      </c>
      <c r="S127" s="262">
        <v>36.088838431933091</v>
      </c>
    </row>
    <row r="128" spans="1:19" s="262" customFormat="1">
      <c r="A128" s="110"/>
      <c r="B128" s="110"/>
      <c r="C128" s="110"/>
      <c r="D128" s="319" t="s">
        <v>8058</v>
      </c>
      <c r="E128" s="278" t="s">
        <v>7338</v>
      </c>
      <c r="F128" s="278" t="s">
        <v>3996</v>
      </c>
      <c r="G128" s="278"/>
      <c r="H128" s="278" t="s">
        <v>4878</v>
      </c>
      <c r="I128" s="278" t="s">
        <v>3992</v>
      </c>
      <c r="J128" s="262">
        <v>0.14669345745532486</v>
      </c>
      <c r="K128" s="262">
        <v>5.7373274670836187E-2</v>
      </c>
      <c r="L128" s="262">
        <v>5.7373274670836187E-2</v>
      </c>
      <c r="M128" s="262">
        <v>6.5320484901857143E-2</v>
      </c>
      <c r="N128" s="262">
        <v>9.0266479138248701E-2</v>
      </c>
      <c r="O128" s="262">
        <v>9.0266479138297454E-2</v>
      </c>
      <c r="P128" s="262">
        <v>9.0687879091918736E-2</v>
      </c>
      <c r="Q128" s="262">
        <v>5.7373274670836374E-2</v>
      </c>
      <c r="R128" s="262">
        <v>5.7373274670836374E-2</v>
      </c>
      <c r="S128" s="262">
        <v>5.7373274670836798E-2</v>
      </c>
    </row>
    <row r="129" spans="1:19" s="262" customFormat="1">
      <c r="A129" s="110"/>
      <c r="B129" s="110"/>
      <c r="C129" s="110"/>
      <c r="D129" s="319" t="s">
        <v>8059</v>
      </c>
      <c r="E129" s="278" t="s">
        <v>7339</v>
      </c>
      <c r="F129" s="278" t="s">
        <v>3996</v>
      </c>
      <c r="G129" s="278"/>
      <c r="H129" s="278" t="s">
        <v>4878</v>
      </c>
      <c r="I129" s="278" t="s">
        <v>3992</v>
      </c>
      <c r="J129" s="262">
        <v>3.7487703373613313</v>
      </c>
      <c r="K129" s="262">
        <v>8.4574829077835929</v>
      </c>
      <c r="L129" s="262">
        <v>8.4574829077835929</v>
      </c>
      <c r="M129" s="262">
        <v>8.1619752028369579</v>
      </c>
      <c r="N129" s="262">
        <v>7.2631528895057862</v>
      </c>
      <c r="O129" s="262">
        <v>7.2631528895053048</v>
      </c>
      <c r="P129" s="262">
        <v>7.2463675086692767</v>
      </c>
      <c r="Q129" s="262">
        <v>8.4574829077836089</v>
      </c>
      <c r="R129" s="262">
        <v>8.4574829077836089</v>
      </c>
      <c r="S129" s="262">
        <v>8.4574829077836071</v>
      </c>
    </row>
    <row r="130" spans="1:19" s="262" customFormat="1">
      <c r="A130" s="110"/>
      <c r="B130" s="110"/>
      <c r="C130" s="110"/>
      <c r="D130" s="319" t="s">
        <v>8060</v>
      </c>
      <c r="E130" s="278" t="s">
        <v>7340</v>
      </c>
      <c r="F130" s="278" t="s">
        <v>3996</v>
      </c>
      <c r="G130" s="278"/>
      <c r="H130" s="278" t="s">
        <v>4878</v>
      </c>
      <c r="I130" s="278" t="s">
        <v>3992</v>
      </c>
      <c r="J130" s="262">
        <v>4.6477815854306337E-22</v>
      </c>
      <c r="K130" s="262">
        <v>-3.2514306811585777E-25</v>
      </c>
      <c r="L130" s="262">
        <v>-3.2514306811585777E-25</v>
      </c>
      <c r="M130" s="262">
        <v>2.6256161004909938E-24</v>
      </c>
      <c r="N130" s="262">
        <v>3.879614414301654E-14</v>
      </c>
      <c r="O130" s="262">
        <v>-7.7861366552395216E-15</v>
      </c>
      <c r="P130" s="262">
        <v>-7.9492682028987966E-15</v>
      </c>
      <c r="Q130" s="262">
        <v>8.2099514040724447E-18</v>
      </c>
      <c r="R130" s="262">
        <v>8.2099514040724447E-18</v>
      </c>
      <c r="S130" s="262">
        <v>4.9893106644574055E-19</v>
      </c>
    </row>
    <row r="131" spans="1:19" s="262" customFormat="1">
      <c r="A131" s="110"/>
      <c r="B131" s="110"/>
      <c r="C131" s="110"/>
      <c r="D131" t="s">
        <v>7341</v>
      </c>
      <c r="E131" s="278" t="s">
        <v>7342</v>
      </c>
      <c r="F131" s="278" t="s">
        <v>3996</v>
      </c>
      <c r="G131" s="278"/>
      <c r="H131" s="278" t="s">
        <v>4878</v>
      </c>
      <c r="I131" t="s">
        <v>5362</v>
      </c>
      <c r="J131" s="262">
        <v>62.691727079813113</v>
      </c>
      <c r="K131" s="262">
        <v>62.665226274861858</v>
      </c>
      <c r="L131" s="262">
        <v>62.665226274861858</v>
      </c>
      <c r="M131" s="262">
        <v>62.665226274861858</v>
      </c>
      <c r="N131" s="262">
        <v>61.563370956137504</v>
      </c>
      <c r="O131" s="262">
        <v>61.563370956137618</v>
      </c>
      <c r="P131" s="262">
        <v>61.571156972212478</v>
      </c>
      <c r="Q131" s="262">
        <v>62.665226274861858</v>
      </c>
      <c r="R131" s="262">
        <v>62.665226274861858</v>
      </c>
      <c r="S131" s="262">
        <v>62.665226274861844</v>
      </c>
    </row>
    <row r="132" spans="1:19" s="262" customFormat="1">
      <c r="A132" s="110"/>
      <c r="B132" s="110"/>
      <c r="C132" s="110"/>
      <c r="D132" t="s">
        <v>7343</v>
      </c>
      <c r="E132" s="278" t="s">
        <v>7344</v>
      </c>
      <c r="F132" s="278" t="s">
        <v>3996</v>
      </c>
      <c r="G132" s="278"/>
      <c r="H132" s="278" t="s">
        <v>4878</v>
      </c>
      <c r="I132" t="s">
        <v>5362</v>
      </c>
      <c r="J132" s="262">
        <v>49.908272920186889</v>
      </c>
      <c r="K132" s="262">
        <v>49.954394828566251</v>
      </c>
      <c r="L132" s="262">
        <v>49.954394828566251</v>
      </c>
      <c r="M132" s="262">
        <v>49.954394828566251</v>
      </c>
      <c r="N132" s="262">
        <v>49.076036624064017</v>
      </c>
      <c r="O132" s="262">
        <v>49.076036624064109</v>
      </c>
      <c r="P132" s="262">
        <v>49.082243347382075</v>
      </c>
      <c r="Q132" s="262">
        <v>49.954394828566251</v>
      </c>
      <c r="R132" s="262">
        <v>49.954394828566251</v>
      </c>
      <c r="S132" s="262">
        <v>49.954394828566258</v>
      </c>
    </row>
    <row r="133" spans="1:19" s="262" customFormat="1">
      <c r="A133" s="110"/>
      <c r="B133" s="110"/>
      <c r="C133" s="110"/>
      <c r="D133" t="s">
        <v>8116</v>
      </c>
      <c r="E133" s="278" t="s">
        <v>7345</v>
      </c>
      <c r="F133" s="278" t="s">
        <v>3996</v>
      </c>
      <c r="G133" s="278"/>
      <c r="H133" s="278" t="s">
        <v>4878</v>
      </c>
      <c r="I133" t="s">
        <v>371</v>
      </c>
      <c r="J133" s="262">
        <v>1021.8866122376222</v>
      </c>
      <c r="K133" s="262">
        <v>1022.3224829025478</v>
      </c>
      <c r="L133" s="262">
        <v>1022.3224829025478</v>
      </c>
      <c r="M133" s="262">
        <v>1022.3224829025478</v>
      </c>
      <c r="N133" s="262">
        <v>1022.3224829025477</v>
      </c>
      <c r="O133" s="262">
        <v>1022.3224829025477</v>
      </c>
      <c r="P133" s="262">
        <v>1022.3224829025477</v>
      </c>
      <c r="Q133" s="262">
        <v>1022.3224829025478</v>
      </c>
      <c r="R133" s="262">
        <v>1022.3224829025478</v>
      </c>
      <c r="S133" s="262">
        <v>1022.3224829025477</v>
      </c>
    </row>
    <row r="134" spans="1:19" s="262" customFormat="1">
      <c r="A134" s="110"/>
      <c r="B134" s="110"/>
      <c r="C134" s="110"/>
      <c r="D134" t="s">
        <v>7346</v>
      </c>
      <c r="E134" s="278" t="s">
        <v>7347</v>
      </c>
      <c r="F134" s="278" t="s">
        <v>3996</v>
      </c>
      <c r="G134" s="278"/>
      <c r="H134" s="278" t="s">
        <v>4878</v>
      </c>
      <c r="I134" t="s">
        <v>5362</v>
      </c>
      <c r="J134" s="262">
        <v>18.433599515870103</v>
      </c>
      <c r="K134" s="262">
        <v>18.382164073409527</v>
      </c>
      <c r="L134" s="262">
        <v>18.382164073409527</v>
      </c>
      <c r="M134" s="262">
        <v>18.382164073409527</v>
      </c>
      <c r="N134" s="262">
        <v>4.4812892847499732</v>
      </c>
      <c r="O134" s="262">
        <v>4.4812892847514378</v>
      </c>
      <c r="P134" s="262">
        <v>4.5795167314228742</v>
      </c>
      <c r="Q134" s="262">
        <v>18.382164073409527</v>
      </c>
      <c r="R134" s="262">
        <v>18.382164073409527</v>
      </c>
      <c r="S134" s="262">
        <v>18.382164073409491</v>
      </c>
    </row>
    <row r="135" spans="1:19" s="262" customFormat="1">
      <c r="A135" s="110"/>
      <c r="B135" s="110"/>
      <c r="C135" s="110"/>
      <c r="D135" t="s">
        <v>7348</v>
      </c>
      <c r="E135" s="278" t="s">
        <v>7349</v>
      </c>
      <c r="F135" s="278" t="s">
        <v>3996</v>
      </c>
      <c r="G135" s="278"/>
      <c r="H135" s="278" t="s">
        <v>4878</v>
      </c>
      <c r="I135" s="132" t="s">
        <v>5362</v>
      </c>
      <c r="J135" s="262">
        <v>19.566400484129908</v>
      </c>
      <c r="K135" s="262">
        <v>19.622920209456602</v>
      </c>
      <c r="L135" s="262">
        <v>19.622920209456602</v>
      </c>
      <c r="M135" s="262">
        <v>19.622920209456602</v>
      </c>
      <c r="N135" s="262">
        <v>4.7837665749782001</v>
      </c>
      <c r="O135" s="262">
        <v>4.7837665749797695</v>
      </c>
      <c r="P135" s="262">
        <v>4.8886241608828582</v>
      </c>
      <c r="Q135" s="262">
        <v>19.622920209456602</v>
      </c>
      <c r="R135" s="262">
        <v>19.622920209456602</v>
      </c>
      <c r="S135" s="262">
        <v>19.622920209456606</v>
      </c>
    </row>
    <row r="136" spans="1:19" s="262" customFormat="1">
      <c r="A136" s="110"/>
      <c r="B136" s="110"/>
      <c r="C136" s="110"/>
      <c r="D136" t="s">
        <v>8115</v>
      </c>
      <c r="E136" s="278" t="s">
        <v>7350</v>
      </c>
      <c r="F136" s="278" t="s">
        <v>3996</v>
      </c>
      <c r="G136" s="278"/>
      <c r="H136" s="278" t="s">
        <v>4878</v>
      </c>
      <c r="I136" t="s">
        <v>3992</v>
      </c>
      <c r="J136" s="262">
        <v>35.520650448224011</v>
      </c>
      <c r="K136" s="262">
        <v>35.432112750417495</v>
      </c>
      <c r="L136" s="262">
        <v>35.432112750417495</v>
      </c>
      <c r="M136" s="262">
        <v>35.432112750417495</v>
      </c>
      <c r="N136" s="262">
        <v>35.432112750417474</v>
      </c>
      <c r="O136" s="262">
        <v>35.432112750417474</v>
      </c>
      <c r="P136" s="262">
        <v>35.432112750417474</v>
      </c>
      <c r="Q136" s="262">
        <v>35.432112750417495</v>
      </c>
      <c r="R136" s="262">
        <v>35.432112750417495</v>
      </c>
      <c r="S136" s="262">
        <v>35.432112750417495</v>
      </c>
    </row>
    <row r="137" spans="1:19" s="262" customFormat="1">
      <c r="A137" s="110"/>
      <c r="B137" s="110"/>
      <c r="C137" s="110"/>
      <c r="D137" t="s">
        <v>8117</v>
      </c>
      <c r="E137" s="278" t="s">
        <v>7351</v>
      </c>
      <c r="F137" s="278" t="s">
        <v>3996</v>
      </c>
      <c r="G137" s="278"/>
      <c r="H137" s="278" t="s">
        <v>4878</v>
      </c>
      <c r="I137" t="s">
        <v>3992</v>
      </c>
      <c r="J137" s="262">
        <v>64.324482091376666</v>
      </c>
      <c r="K137" s="262">
        <v>64.416056059663333</v>
      </c>
      <c r="L137" s="262">
        <v>64.416056059663333</v>
      </c>
      <c r="M137" s="262">
        <v>64.416056059663333</v>
      </c>
      <c r="N137" s="262">
        <v>64.416056059663276</v>
      </c>
      <c r="O137" s="262">
        <v>64.416056059663276</v>
      </c>
      <c r="P137" s="262">
        <v>64.416056059663276</v>
      </c>
      <c r="Q137" s="262">
        <v>64.416056059663333</v>
      </c>
      <c r="R137" s="262">
        <v>64.416056059663333</v>
      </c>
      <c r="S137" s="262">
        <v>64.416056059663333</v>
      </c>
    </row>
    <row r="138" spans="1:19" s="262" customFormat="1">
      <c r="A138" s="110"/>
      <c r="B138" s="110"/>
      <c r="C138" s="110"/>
      <c r="D138" t="s">
        <v>8118</v>
      </c>
      <c r="E138" s="278" t="s">
        <v>7352</v>
      </c>
      <c r="F138" s="278" t="s">
        <v>3996</v>
      </c>
      <c r="G138" s="278"/>
      <c r="H138" s="278" t="s">
        <v>4878</v>
      </c>
      <c r="I138" t="s">
        <v>3992</v>
      </c>
      <c r="J138" s="262">
        <v>42.57230164615072</v>
      </c>
      <c r="K138" s="262">
        <v>42.678717481679115</v>
      </c>
      <c r="L138" s="262">
        <v>42.678717481679115</v>
      </c>
      <c r="M138" s="262">
        <v>42.678717481679115</v>
      </c>
      <c r="N138" s="262">
        <v>42.678717481679143</v>
      </c>
      <c r="O138" s="262">
        <v>42.678717481679158</v>
      </c>
      <c r="P138" s="262">
        <v>42.678717481679158</v>
      </c>
      <c r="Q138" s="262">
        <v>42.678717481679115</v>
      </c>
      <c r="R138" s="262">
        <v>42.678717481679115</v>
      </c>
      <c r="S138" s="262">
        <v>42.678717481679179</v>
      </c>
    </row>
    <row r="139" spans="1:19" s="262" customFormat="1">
      <c r="A139" s="110"/>
      <c r="B139" s="110"/>
      <c r="C139" s="110"/>
      <c r="D139" t="s">
        <v>8119</v>
      </c>
      <c r="E139" s="278" t="s">
        <v>7353</v>
      </c>
      <c r="F139" s="278" t="s">
        <v>3996</v>
      </c>
      <c r="G139" s="278"/>
      <c r="H139" s="278" t="s">
        <v>4878</v>
      </c>
      <c r="I139" t="s">
        <v>3992</v>
      </c>
      <c r="J139" s="262">
        <v>54.671311148551744</v>
      </c>
      <c r="K139" s="262">
        <v>54.627085877663873</v>
      </c>
      <c r="L139" s="262">
        <v>54.627085877663873</v>
      </c>
      <c r="M139" s="262">
        <v>54.627085877663873</v>
      </c>
      <c r="N139" s="262">
        <v>54.627085877663902</v>
      </c>
      <c r="O139" s="262">
        <v>54.62708587766393</v>
      </c>
      <c r="P139" s="262">
        <v>54.62708587766393</v>
      </c>
      <c r="Q139" s="262">
        <v>54.627085877663873</v>
      </c>
      <c r="R139" s="262">
        <v>54.627085877663873</v>
      </c>
      <c r="S139" s="262">
        <v>54.627085877663994</v>
      </c>
    </row>
    <row r="140" spans="1:19" s="262" customFormat="1" ht="15">
      <c r="A140" s="110"/>
      <c r="B140" s="110"/>
      <c r="C140" s="110"/>
      <c r="D140" t="s">
        <v>7354</v>
      </c>
      <c r="E140" s="278" t="s">
        <v>7355</v>
      </c>
      <c r="F140" s="278" t="s">
        <v>3996</v>
      </c>
      <c r="G140" s="278"/>
      <c r="H140" s="278" t="s">
        <v>4878</v>
      </c>
      <c r="I140" s="320" t="s">
        <v>5362</v>
      </c>
      <c r="J140" s="262">
        <v>53.375864182312029</v>
      </c>
      <c r="K140" s="262">
        <v>53.404427418059932</v>
      </c>
      <c r="L140" s="262">
        <v>53.404427418059932</v>
      </c>
      <c r="M140" s="262">
        <v>53.404427418059932</v>
      </c>
      <c r="N140" s="262">
        <v>43.289915700756985</v>
      </c>
      <c r="O140" s="262">
        <v>43.289915700758222</v>
      </c>
      <c r="P140" s="262">
        <v>43.372486669999013</v>
      </c>
      <c r="Q140" s="262">
        <v>53.404427418059917</v>
      </c>
      <c r="R140" s="262">
        <v>53.404427418059917</v>
      </c>
      <c r="S140" s="262">
        <v>53.40442741805991</v>
      </c>
    </row>
    <row r="141" spans="1:19" s="262" customFormat="1" ht="15">
      <c r="A141" s="110"/>
      <c r="B141" s="110"/>
      <c r="C141" s="110"/>
      <c r="D141" t="s">
        <v>8328</v>
      </c>
      <c r="E141" s="278" t="s">
        <v>7357</v>
      </c>
      <c r="F141" s="278" t="s">
        <v>3996</v>
      </c>
      <c r="G141" s="278"/>
      <c r="H141" s="278" t="s">
        <v>4878</v>
      </c>
      <c r="I141" s="320" t="s">
        <v>5362</v>
      </c>
      <c r="J141" s="262">
        <v>64.586709935089175</v>
      </c>
      <c r="K141" s="262">
        <v>64.525397452715879</v>
      </c>
      <c r="L141" s="262">
        <v>64.525397452715879</v>
      </c>
      <c r="M141" s="262">
        <v>64.525397452715879</v>
      </c>
      <c r="N141" s="262">
        <v>34.065692096794656</v>
      </c>
      <c r="O141" s="262">
        <v>34.065692096798479</v>
      </c>
      <c r="P141" s="262">
        <v>34.319230738898305</v>
      </c>
      <c r="Q141" s="262">
        <v>64.525397452715865</v>
      </c>
      <c r="R141" s="262">
        <v>64.525397452715865</v>
      </c>
      <c r="S141" s="262">
        <v>64.52539745271585</v>
      </c>
    </row>
    <row r="142" spans="1:19" s="262" customFormat="1" ht="15">
      <c r="A142" s="110"/>
      <c r="B142" s="110"/>
      <c r="C142" s="110"/>
      <c r="D142" t="s">
        <v>7358</v>
      </c>
      <c r="E142" s="278" t="s">
        <v>7359</v>
      </c>
      <c r="F142" s="278" t="s">
        <v>3996</v>
      </c>
      <c r="G142" s="278"/>
      <c r="H142" s="278" t="s">
        <v>4878</v>
      </c>
      <c r="I142" s="320" t="s">
        <v>5362</v>
      </c>
      <c r="J142" s="262">
        <v>69.762752478261547</v>
      </c>
      <c r="K142" s="262">
        <v>69.71509798269021</v>
      </c>
      <c r="L142" s="262">
        <v>69.71509798269021</v>
      </c>
      <c r="M142" s="262">
        <v>69.71509798269021</v>
      </c>
      <c r="N142" s="262">
        <v>13.646041981719204</v>
      </c>
      <c r="O142" s="262">
        <v>13.64604198172408</v>
      </c>
      <c r="P142" s="262">
        <v>13.971035505619971</v>
      </c>
      <c r="Q142" s="262">
        <v>69.715097982690111</v>
      </c>
      <c r="R142" s="262">
        <v>69.715097982690111</v>
      </c>
      <c r="S142" s="262">
        <v>69.715097982690196</v>
      </c>
    </row>
    <row r="143" spans="1:19" s="262" customFormat="1" ht="15">
      <c r="A143" s="110"/>
      <c r="B143" s="110"/>
      <c r="C143" s="110"/>
      <c r="D143" t="s">
        <v>7360</v>
      </c>
      <c r="E143" s="278" t="s">
        <v>7361</v>
      </c>
      <c r="F143" s="278" t="s">
        <v>3996</v>
      </c>
      <c r="G143" s="278"/>
      <c r="H143" s="278" t="s">
        <v>4878</v>
      </c>
      <c r="I143" s="320" t="s">
        <v>5362</v>
      </c>
      <c r="J143" s="262">
        <v>134.34946241340228</v>
      </c>
      <c r="K143" s="262">
        <v>134.24049543540602</v>
      </c>
      <c r="L143" s="262">
        <v>134.24049543540602</v>
      </c>
      <c r="M143" s="262">
        <v>134.24049543540602</v>
      </c>
      <c r="N143" s="262">
        <v>47.764958357509109</v>
      </c>
      <c r="O143" s="262">
        <v>47.76495835751777</v>
      </c>
      <c r="P143" s="262">
        <v>48.343631027111009</v>
      </c>
      <c r="Q143" s="262">
        <v>134.24049543540607</v>
      </c>
      <c r="R143" s="262">
        <v>134.24049543540607</v>
      </c>
      <c r="S143" s="262">
        <v>134.24049543540607</v>
      </c>
    </row>
    <row r="144" spans="1:19" s="262" customFormat="1" ht="15">
      <c r="A144" s="110"/>
      <c r="B144" s="110"/>
      <c r="C144" s="110"/>
      <c r="D144" t="s">
        <v>7362</v>
      </c>
      <c r="E144" s="278" t="s">
        <v>7363</v>
      </c>
      <c r="F144" s="278" t="s">
        <v>3996</v>
      </c>
      <c r="G144" s="278"/>
      <c r="H144" s="278" t="s">
        <v>4878</v>
      </c>
      <c r="I144" s="320" t="s">
        <v>3992</v>
      </c>
      <c r="J144" s="262">
        <v>99.994720000000029</v>
      </c>
      <c r="K144" s="262">
        <v>99.994718240553212</v>
      </c>
      <c r="L144" s="262">
        <v>99.994718240553212</v>
      </c>
      <c r="M144" s="262">
        <v>99.994718240553212</v>
      </c>
      <c r="N144" s="262">
        <v>99.99865864191338</v>
      </c>
      <c r="O144" s="262">
        <v>99.99865864191338</v>
      </c>
      <c r="P144" s="262">
        <v>99.998630797941701</v>
      </c>
      <c r="Q144" s="262">
        <v>99.994718240553212</v>
      </c>
      <c r="R144" s="262">
        <v>99.994718240553212</v>
      </c>
      <c r="S144" s="262">
        <v>99.994718240553212</v>
      </c>
    </row>
    <row r="145" spans="1:19" s="262" customFormat="1" ht="15">
      <c r="A145" s="110"/>
      <c r="B145" s="110"/>
      <c r="C145" s="110"/>
      <c r="D145" t="s">
        <v>7364</v>
      </c>
      <c r="E145" s="278" t="s">
        <v>7365</v>
      </c>
      <c r="F145" s="278" t="s">
        <v>3996</v>
      </c>
      <c r="G145" s="278"/>
      <c r="H145" s="278" t="s">
        <v>4878</v>
      </c>
      <c r="I145" s="320" t="s">
        <v>3992</v>
      </c>
      <c r="J145" s="262">
        <v>99.98116210247457</v>
      </c>
      <c r="K145" s="262">
        <v>99.981158636858595</v>
      </c>
      <c r="L145" s="262">
        <v>99.981158636858595</v>
      </c>
      <c r="M145" s="262">
        <v>99.981158636858595</v>
      </c>
      <c r="N145" s="262">
        <v>99.995395976531668</v>
      </c>
      <c r="O145" s="262">
        <v>99.995395976531668</v>
      </c>
      <c r="P145" s="262">
        <v>99.995295410914238</v>
      </c>
      <c r="Q145" s="262">
        <v>99.981158636858595</v>
      </c>
      <c r="R145" s="262">
        <v>99.981158636858595</v>
      </c>
      <c r="S145" s="262">
        <v>99.981158636858595</v>
      </c>
    </row>
    <row r="146" spans="1:19" s="262" customFormat="1" ht="15">
      <c r="A146" s="110"/>
      <c r="B146" s="110"/>
      <c r="C146" s="110"/>
      <c r="D146" t="s">
        <v>8134</v>
      </c>
      <c r="E146" s="278" t="s">
        <v>7366</v>
      </c>
      <c r="F146" s="278" t="s">
        <v>3996</v>
      </c>
      <c r="G146" s="278"/>
      <c r="H146" s="278" t="s">
        <v>4878</v>
      </c>
      <c r="I146" s="320" t="s">
        <v>3992</v>
      </c>
      <c r="J146" s="262">
        <v>50.647646478881811</v>
      </c>
      <c r="K146" s="262">
        <v>50.588609403667618</v>
      </c>
      <c r="L146" s="262">
        <v>50.588609403667618</v>
      </c>
      <c r="M146" s="262">
        <v>50.588609403667618</v>
      </c>
      <c r="N146" s="262">
        <v>61.832891682894321</v>
      </c>
      <c r="O146" s="262">
        <v>61.832891682892551</v>
      </c>
      <c r="P146" s="262">
        <v>61.721697465466605</v>
      </c>
      <c r="Q146" s="262">
        <v>50.588609403667682</v>
      </c>
      <c r="R146" s="262">
        <v>50.588609403667682</v>
      </c>
      <c r="S146" s="262">
        <v>50.588609403667625</v>
      </c>
    </row>
    <row r="147" spans="1:19" s="262" customFormat="1" ht="15">
      <c r="A147" s="110"/>
      <c r="B147" s="110"/>
      <c r="C147" s="110"/>
      <c r="D147" t="s">
        <v>8135</v>
      </c>
      <c r="E147" s="278" t="s">
        <v>7367</v>
      </c>
      <c r="F147" s="278" t="s">
        <v>3996</v>
      </c>
      <c r="G147" s="278"/>
      <c r="H147" s="278" t="s">
        <v>4878</v>
      </c>
      <c r="I147" s="320" t="s">
        <v>3992</v>
      </c>
      <c r="J147" s="262">
        <v>7.0432096264725361</v>
      </c>
      <c r="K147" s="262">
        <v>7.0360737938424105</v>
      </c>
      <c r="L147" s="262">
        <v>7.0360737938424105</v>
      </c>
      <c r="M147" s="262">
        <v>7.0360737938424105</v>
      </c>
      <c r="N147" s="262">
        <v>4.1731903096736671</v>
      </c>
      <c r="O147" s="262">
        <v>4.1731903096740632</v>
      </c>
      <c r="P147" s="262">
        <v>4.1998883028165919</v>
      </c>
      <c r="Q147" s="262">
        <v>7.0360737938424194</v>
      </c>
      <c r="R147" s="262">
        <v>7.0360737938424194</v>
      </c>
      <c r="S147" s="262">
        <v>7.0360737938424132</v>
      </c>
    </row>
    <row r="148" spans="1:19" s="262" customFormat="1" ht="15">
      <c r="A148" s="110"/>
      <c r="B148" s="110"/>
      <c r="C148" s="110"/>
      <c r="D148" t="s">
        <v>8136</v>
      </c>
      <c r="E148" s="278" t="s">
        <v>7368</v>
      </c>
      <c r="F148" s="278" t="s">
        <v>3996</v>
      </c>
      <c r="G148" s="278"/>
      <c r="H148" s="278" t="s">
        <v>4878</v>
      </c>
      <c r="I148" s="320" t="s">
        <v>3992</v>
      </c>
      <c r="J148" s="262">
        <v>36.402821763152367</v>
      </c>
      <c r="K148" s="262">
        <v>36.361825698801596</v>
      </c>
      <c r="L148" s="262">
        <v>36.361825698801596</v>
      </c>
      <c r="M148" s="262">
        <v>36.361825698801596</v>
      </c>
      <c r="N148" s="262">
        <v>53.831491400848975</v>
      </c>
      <c r="O148" s="262">
        <v>53.831491400846375</v>
      </c>
      <c r="P148" s="262">
        <v>53.664162723326605</v>
      </c>
      <c r="Q148" s="262">
        <v>36.361825698801653</v>
      </c>
      <c r="R148" s="262">
        <v>36.361825698801653</v>
      </c>
      <c r="S148" s="262">
        <v>36.36182569880161</v>
      </c>
    </row>
    <row r="149" spans="1:19" s="262" customFormat="1" ht="15">
      <c r="A149" s="110"/>
      <c r="B149" s="110"/>
      <c r="C149" s="110"/>
      <c r="D149" t="s">
        <v>8137</v>
      </c>
      <c r="E149" s="278" t="s">
        <v>7369</v>
      </c>
      <c r="F149" s="278" t="s">
        <v>3996</v>
      </c>
      <c r="G149" s="278"/>
      <c r="H149" s="278" t="s">
        <v>4878</v>
      </c>
      <c r="I149" s="320" t="s">
        <v>3992</v>
      </c>
      <c r="J149" s="262">
        <v>7.2016150892569035</v>
      </c>
      <c r="K149" s="262">
        <v>7.1907099110236032</v>
      </c>
      <c r="L149" s="262">
        <v>7.1907099110236032</v>
      </c>
      <c r="M149" s="262">
        <v>7.1907099110236032</v>
      </c>
      <c r="N149" s="262">
        <v>3.8282099723716385</v>
      </c>
      <c r="O149" s="262">
        <v>3.8282099723720764</v>
      </c>
      <c r="P149" s="262">
        <v>3.8576464393233896</v>
      </c>
      <c r="Q149" s="262">
        <v>7.1907099110236112</v>
      </c>
      <c r="R149" s="262">
        <v>7.1907099110236112</v>
      </c>
      <c r="S149" s="262">
        <v>7.1907099110236068</v>
      </c>
    </row>
    <row r="150" spans="1:19" s="262" customFormat="1" ht="15">
      <c r="A150" s="110"/>
      <c r="B150" s="110"/>
      <c r="C150" s="110"/>
      <c r="D150" t="s">
        <v>8138</v>
      </c>
      <c r="E150" s="278" t="s">
        <v>7370</v>
      </c>
      <c r="F150" s="278" t="s">
        <v>3996</v>
      </c>
      <c r="G150" s="278"/>
      <c r="H150" s="278" t="s">
        <v>4878</v>
      </c>
      <c r="I150" s="320" t="s">
        <v>3992</v>
      </c>
      <c r="J150" s="262">
        <v>37.066836491440093</v>
      </c>
      <c r="K150" s="262">
        <v>36.975818909499111</v>
      </c>
      <c r="L150" s="262">
        <v>36.975818909499111</v>
      </c>
      <c r="M150" s="262">
        <v>36.975818909499111</v>
      </c>
      <c r="N150" s="262">
        <v>30.186448528002586</v>
      </c>
      <c r="O150" s="262">
        <v>30.186448528003528</v>
      </c>
      <c r="P150" s="262">
        <v>30.252739458111783</v>
      </c>
      <c r="Q150" s="262">
        <v>36.975818909499147</v>
      </c>
      <c r="R150" s="262">
        <v>36.975818909499147</v>
      </c>
      <c r="S150" s="262">
        <v>36.975818909499125</v>
      </c>
    </row>
    <row r="151" spans="1:19" s="262" customFormat="1" ht="15">
      <c r="A151" s="110"/>
      <c r="B151" s="110"/>
      <c r="C151" s="110"/>
      <c r="D151" s="320" t="s">
        <v>7371</v>
      </c>
      <c r="E151" s="278" t="s">
        <v>7372</v>
      </c>
      <c r="F151" s="320" t="s">
        <v>3996</v>
      </c>
      <c r="G151" s="320"/>
      <c r="H151" s="320" t="s">
        <v>4878</v>
      </c>
      <c r="I151" s="320" t="s">
        <v>5362</v>
      </c>
      <c r="J151" s="262">
        <v>331.37436544763312</v>
      </c>
      <c r="K151" s="262">
        <v>374.12367341731044</v>
      </c>
      <c r="L151" s="262">
        <v>374.12367341731044</v>
      </c>
      <c r="M151" s="262">
        <v>389.49966758346307</v>
      </c>
      <c r="N151" s="262">
        <v>282.87081608985903</v>
      </c>
      <c r="O151" s="262">
        <v>282.87081608983834</v>
      </c>
      <c r="P151" s="262">
        <v>283.0481367789684</v>
      </c>
      <c r="Q151" s="262">
        <v>374.12367341730487</v>
      </c>
      <c r="R151" s="262">
        <v>374.12367341730487</v>
      </c>
      <c r="S151" s="262">
        <v>374.12367341728975</v>
      </c>
    </row>
    <row r="152" spans="1:19" s="262" customFormat="1" ht="15">
      <c r="A152" s="110"/>
      <c r="B152" s="110"/>
      <c r="C152" s="110"/>
      <c r="D152" s="320" t="s">
        <v>7373</v>
      </c>
      <c r="E152" s="278" t="s">
        <v>7374</v>
      </c>
      <c r="F152" s="320" t="s">
        <v>3996</v>
      </c>
      <c r="G152" s="320"/>
      <c r="H152" s="320" t="s">
        <v>4878</v>
      </c>
      <c r="I152" s="320" t="s">
        <v>4881</v>
      </c>
      <c r="J152" s="262">
        <v>137.04292267882082</v>
      </c>
      <c r="K152" s="262">
        <v>160.00623370339005</v>
      </c>
      <c r="L152" s="262">
        <v>160.00623370339005</v>
      </c>
      <c r="M152" s="262">
        <v>168.37843549891349</v>
      </c>
      <c r="N152" s="262">
        <v>82.579663863875254</v>
      </c>
      <c r="O152" s="262">
        <v>82.579663863756195</v>
      </c>
      <c r="P152" s="262">
        <v>82.918604294316296</v>
      </c>
      <c r="Q152" s="262">
        <v>160.00623370338943</v>
      </c>
      <c r="R152" s="262">
        <v>160.00623370338943</v>
      </c>
      <c r="S152" s="262">
        <v>160.00623370337289</v>
      </c>
    </row>
    <row r="153" spans="1:19" s="262" customFormat="1" ht="15">
      <c r="A153" s="110"/>
      <c r="B153" s="110"/>
      <c r="C153" s="110"/>
      <c r="D153" s="320" t="s">
        <v>7375</v>
      </c>
      <c r="E153" s="278" t="s">
        <v>7376</v>
      </c>
      <c r="F153" s="320" t="s">
        <v>3996</v>
      </c>
      <c r="G153" s="320"/>
      <c r="H153" s="320" t="s">
        <v>4878</v>
      </c>
      <c r="I153" s="320" t="s">
        <v>5362</v>
      </c>
      <c r="J153" s="262">
        <v>72.218321869823129</v>
      </c>
      <c r="K153" s="262">
        <v>84.954392492570534</v>
      </c>
      <c r="L153" s="262">
        <v>84.954392492570534</v>
      </c>
      <c r="M153" s="262">
        <v>88.654105960659066</v>
      </c>
      <c r="N153" s="262">
        <v>57.927125416171691</v>
      </c>
      <c r="O153" s="262">
        <v>57.927125416188218</v>
      </c>
      <c r="P153" s="262">
        <v>57.941278744289839</v>
      </c>
      <c r="Q153" s="262">
        <v>84.954392492573518</v>
      </c>
      <c r="R153" s="262">
        <v>84.954392492573518</v>
      </c>
      <c r="S153" s="262">
        <v>84.954392492572254</v>
      </c>
    </row>
    <row r="154" spans="1:19" s="262" customFormat="1" ht="15">
      <c r="A154" s="110"/>
      <c r="B154" s="110"/>
      <c r="C154" s="110"/>
      <c r="D154" s="320" t="s">
        <v>8324</v>
      </c>
      <c r="E154" s="278" t="s">
        <v>7378</v>
      </c>
      <c r="F154" s="320" t="s">
        <v>3996</v>
      </c>
      <c r="G154" s="320"/>
      <c r="H154" s="320" t="s">
        <v>4878</v>
      </c>
      <c r="I154" s="320" t="s">
        <v>5362</v>
      </c>
      <c r="J154" s="262">
        <v>72.218221869823125</v>
      </c>
      <c r="K154" s="262">
        <v>84.954292492570517</v>
      </c>
      <c r="L154" s="262">
        <v>84.954292492570517</v>
      </c>
      <c r="M154" s="262">
        <v>88.654005960659063</v>
      </c>
      <c r="N154" s="262">
        <v>43.506637900075901</v>
      </c>
      <c r="O154" s="262">
        <v>43.506637900148185</v>
      </c>
      <c r="P154" s="262">
        <v>43.622689696313778</v>
      </c>
      <c r="Q154" s="262">
        <v>84.954292492573501</v>
      </c>
      <c r="R154" s="262">
        <v>84.954292492573501</v>
      </c>
      <c r="S154" s="262">
        <v>84.95429249257225</v>
      </c>
    </row>
    <row r="155" spans="1:19" s="262" customFormat="1" ht="15">
      <c r="A155" s="110"/>
      <c r="B155" s="110"/>
      <c r="C155" s="110"/>
      <c r="D155" s="320" t="s">
        <v>8141</v>
      </c>
      <c r="E155" s="278" t="s">
        <v>7379</v>
      </c>
      <c r="F155" s="320" t="s">
        <v>3996</v>
      </c>
      <c r="G155" s="320"/>
      <c r="H155" s="320" t="s">
        <v>4878</v>
      </c>
      <c r="I155" s="320" t="s">
        <v>3992</v>
      </c>
      <c r="J155" s="262">
        <v>0.38957709759450171</v>
      </c>
      <c r="K155" s="262">
        <v>0.39172880052144354</v>
      </c>
      <c r="L155" s="262">
        <v>0.39172880052144354</v>
      </c>
      <c r="M155" s="262">
        <v>0.39115909304565455</v>
      </c>
      <c r="N155" s="262">
        <v>0.55946849807053667</v>
      </c>
      <c r="O155" s="262">
        <v>0.55946849807061516</v>
      </c>
      <c r="P155" s="262">
        <v>0.56081411322332586</v>
      </c>
      <c r="Q155" s="262">
        <v>0.39172880052144449</v>
      </c>
      <c r="R155" s="262">
        <v>0.39172880052144449</v>
      </c>
      <c r="S155" s="262">
        <v>0.39172880052144421</v>
      </c>
    </row>
    <row r="156" spans="1:19" s="262" customFormat="1" ht="15">
      <c r="A156" s="110"/>
      <c r="B156" s="110"/>
      <c r="C156" s="110"/>
      <c r="D156" s="320" t="s">
        <v>8142</v>
      </c>
      <c r="E156" s="278" t="s">
        <v>7380</v>
      </c>
      <c r="F156" s="320" t="s">
        <v>3996</v>
      </c>
      <c r="G156" s="320"/>
      <c r="H156" s="320" t="s">
        <v>4878</v>
      </c>
      <c r="I156" s="320" t="s">
        <v>3992</v>
      </c>
      <c r="J156" s="262">
        <v>2.1987963046239511</v>
      </c>
      <c r="K156" s="262">
        <v>4.1988876710569016</v>
      </c>
      <c r="L156" s="262">
        <v>4.1988876710569016</v>
      </c>
      <c r="M156" s="262">
        <v>4.0706559136600653</v>
      </c>
      <c r="N156" s="262">
        <v>3.8950852708412351</v>
      </c>
      <c r="O156" s="262">
        <v>3.8950852708420203</v>
      </c>
      <c r="P156" s="262">
        <v>3.8911122116089047</v>
      </c>
      <c r="Q156" s="262">
        <v>4.1988876710569389</v>
      </c>
      <c r="R156" s="262">
        <v>4.1988876710569389</v>
      </c>
      <c r="S156" s="262">
        <v>4.1988876710572622</v>
      </c>
    </row>
    <row r="157" spans="1:19" s="262" customFormat="1" ht="15">
      <c r="A157" s="110"/>
      <c r="B157" s="110"/>
      <c r="C157" s="110"/>
      <c r="D157" s="320" t="s">
        <v>8143</v>
      </c>
      <c r="E157" s="278" t="s">
        <v>7381</v>
      </c>
      <c r="F157" s="320" t="s">
        <v>3996</v>
      </c>
      <c r="G157" s="320"/>
      <c r="H157" s="320" t="s">
        <v>4878</v>
      </c>
      <c r="I157" s="320" t="s">
        <v>3992</v>
      </c>
      <c r="J157" s="262">
        <v>22.274464751356767</v>
      </c>
      <c r="K157" s="262">
        <v>21.861388950831074</v>
      </c>
      <c r="L157" s="262">
        <v>21.861388950831074</v>
      </c>
      <c r="M157" s="262">
        <v>21.909507046868935</v>
      </c>
      <c r="N157" s="262">
        <v>20.801268178428288</v>
      </c>
      <c r="O157" s="262">
        <v>20.801268178430245</v>
      </c>
      <c r="P157" s="262">
        <v>20.826553656493545</v>
      </c>
      <c r="Q157" s="262">
        <v>21.861388950831056</v>
      </c>
      <c r="R157" s="262">
        <v>21.861388950831056</v>
      </c>
      <c r="S157" s="262">
        <v>21.861388950831135</v>
      </c>
    </row>
    <row r="158" spans="1:19" s="262" customFormat="1" ht="15">
      <c r="A158" s="110"/>
      <c r="B158" s="110"/>
      <c r="C158" s="110"/>
      <c r="D158" s="320" t="s">
        <v>8144</v>
      </c>
      <c r="E158" s="278" t="s">
        <v>7382</v>
      </c>
      <c r="F158" s="320" t="s">
        <v>3996</v>
      </c>
      <c r="G158" s="320"/>
      <c r="H158" s="320" t="s">
        <v>4878</v>
      </c>
      <c r="I158" s="320" t="s">
        <v>3992</v>
      </c>
      <c r="J158" s="262">
        <v>51.764652433746129</v>
      </c>
      <c r="K158" s="262">
        <v>50.861131064591312</v>
      </c>
      <c r="L158" s="262">
        <v>50.861131064591312</v>
      </c>
      <c r="M158" s="262">
        <v>50.830333125925364</v>
      </c>
      <c r="N158" s="262">
        <v>58.864733762456176</v>
      </c>
      <c r="O158" s="262">
        <v>58.864733762461782</v>
      </c>
      <c r="P158" s="262">
        <v>58.725875813447615</v>
      </c>
      <c r="Q158" s="262">
        <v>50.861131064591689</v>
      </c>
      <c r="R158" s="262">
        <v>50.861131064591689</v>
      </c>
      <c r="S158" s="262">
        <v>50.861131064591433</v>
      </c>
    </row>
    <row r="159" spans="1:19" s="262" customFormat="1" ht="15">
      <c r="A159" s="110"/>
      <c r="B159" s="110"/>
      <c r="C159" s="110"/>
      <c r="D159" s="320" t="s">
        <v>8145</v>
      </c>
      <c r="E159" s="278" t="s">
        <v>7383</v>
      </c>
      <c r="F159" s="278" t="s">
        <v>3996</v>
      </c>
      <c r="G159" s="278"/>
      <c r="H159" s="278" t="s">
        <v>4878</v>
      </c>
      <c r="I159" s="320" t="s">
        <v>3992</v>
      </c>
      <c r="J159" s="262">
        <v>21.995407267825463</v>
      </c>
      <c r="K159" s="262">
        <v>22.23741632174205</v>
      </c>
      <c r="L159" s="262">
        <v>22.23741632174205</v>
      </c>
      <c r="M159" s="262">
        <v>22.299622185173259</v>
      </c>
      <c r="N159" s="262">
        <v>14.846050319046833</v>
      </c>
      <c r="O159" s="262">
        <v>14.846050319050557</v>
      </c>
      <c r="P159" s="262">
        <v>14.964598531819306</v>
      </c>
      <c r="Q159" s="262">
        <v>22.237416321741659</v>
      </c>
      <c r="R159" s="262">
        <v>22.237416321741659</v>
      </c>
      <c r="S159" s="262">
        <v>22.237416321741502</v>
      </c>
    </row>
    <row r="160" spans="1:19" s="262" customFormat="1" ht="15">
      <c r="A160" s="110"/>
      <c r="B160" s="110"/>
      <c r="C160" s="110"/>
      <c r="D160" s="320" t="s">
        <v>7384</v>
      </c>
      <c r="E160" s="278" t="s">
        <v>7385</v>
      </c>
      <c r="F160" s="278" t="s">
        <v>3996</v>
      </c>
      <c r="G160" s="278"/>
      <c r="H160" s="278" t="s">
        <v>4878</v>
      </c>
      <c r="I160" s="320" t="s">
        <v>5362</v>
      </c>
      <c r="J160" s="262">
        <v>258.77743335402795</v>
      </c>
      <c r="K160" s="262">
        <v>293.68851380182326</v>
      </c>
      <c r="L160" s="262">
        <v>293.68851380182326</v>
      </c>
      <c r="M160" s="262">
        <v>305.6349699263169</v>
      </c>
      <c r="N160" s="262">
        <v>225.0029669759972</v>
      </c>
      <c r="O160" s="262">
        <v>225.00296697597597</v>
      </c>
      <c r="P160" s="262">
        <v>225.07182283348223</v>
      </c>
      <c r="Q160" s="262">
        <v>293.688513801819</v>
      </c>
      <c r="R160" s="262">
        <v>293.688513801819</v>
      </c>
      <c r="S160" s="262">
        <v>293.68851380180661</v>
      </c>
    </row>
    <row r="161" spans="1:19" s="262" customFormat="1" ht="15">
      <c r="A161" s="110"/>
      <c r="B161" s="110"/>
      <c r="C161" s="110"/>
      <c r="D161" s="320" t="s">
        <v>8157</v>
      </c>
      <c r="E161" s="278" t="s">
        <v>7386</v>
      </c>
      <c r="F161" s="278" t="s">
        <v>3996</v>
      </c>
      <c r="G161" s="278"/>
      <c r="H161" s="278" t="s">
        <v>4878</v>
      </c>
      <c r="I161" s="320" t="s">
        <v>3992</v>
      </c>
      <c r="J161" s="262">
        <v>2.7787860807853284</v>
      </c>
      <c r="K161" s="262">
        <v>5.3035554826842111</v>
      </c>
      <c r="L161" s="262">
        <v>5.3035554826842111</v>
      </c>
      <c r="M161" s="262">
        <v>5.1442868767312211</v>
      </c>
      <c r="N161" s="262">
        <v>4.9135522189122716</v>
      </c>
      <c r="O161" s="262">
        <v>4.9135522189133427</v>
      </c>
      <c r="P161" s="262">
        <v>4.909816158922264</v>
      </c>
      <c r="Q161" s="262">
        <v>5.3035554826842581</v>
      </c>
      <c r="R161" s="262">
        <v>5.3035554826842581</v>
      </c>
      <c r="S161" s="262">
        <v>5.3035554826846703</v>
      </c>
    </row>
    <row r="162" spans="1:19" s="262" customFormat="1" ht="15">
      <c r="A162" s="110"/>
      <c r="B162" s="110"/>
      <c r="C162" s="110"/>
      <c r="D162" s="320" t="s">
        <v>8158</v>
      </c>
      <c r="E162" s="278" t="s">
        <v>7387</v>
      </c>
      <c r="F162" s="278" t="s">
        <v>3996</v>
      </c>
      <c r="G162" s="278"/>
      <c r="H162" s="278" t="s">
        <v>4878</v>
      </c>
      <c r="I162" s="320" t="s">
        <v>3992</v>
      </c>
      <c r="J162" s="262">
        <v>1.2762363326465034</v>
      </c>
      <c r="K162" s="262">
        <v>1.2463062131958162</v>
      </c>
      <c r="L162" s="262">
        <v>1.2463062131958162</v>
      </c>
      <c r="M162" s="262">
        <v>1.249758063311643</v>
      </c>
      <c r="N162" s="262">
        <v>1.1707067327232268</v>
      </c>
      <c r="O162" s="262">
        <v>1.1707067327233707</v>
      </c>
      <c r="P162" s="262">
        <v>1.1724931103000098</v>
      </c>
      <c r="Q162" s="262">
        <v>1.2463062131958131</v>
      </c>
      <c r="R162" s="262">
        <v>1.2463062131958131</v>
      </c>
      <c r="S162" s="262">
        <v>1.2463062131958198</v>
      </c>
    </row>
    <row r="163" spans="1:19" s="262" customFormat="1" ht="15">
      <c r="A163" s="110"/>
      <c r="B163" s="110"/>
      <c r="C163" s="110"/>
      <c r="D163" s="320" t="s">
        <v>8159</v>
      </c>
      <c r="E163" s="278" t="s">
        <v>7388</v>
      </c>
      <c r="F163" s="278" t="s">
        <v>3996</v>
      </c>
      <c r="G163" s="278"/>
      <c r="H163" s="278" t="s">
        <v>4878</v>
      </c>
      <c r="I163" s="320" t="s">
        <v>3992</v>
      </c>
      <c r="J163" s="262">
        <v>65.876029349918653</v>
      </c>
      <c r="K163" s="262">
        <v>64.402586198013452</v>
      </c>
      <c r="L163" s="262">
        <v>64.402586198013452</v>
      </c>
      <c r="M163" s="262">
        <v>64.400105944645873</v>
      </c>
      <c r="N163" s="262">
        <v>73.60241272225872</v>
      </c>
      <c r="O163" s="262">
        <v>73.602412722267985</v>
      </c>
      <c r="P163" s="262">
        <v>73.45185296346682</v>
      </c>
      <c r="Q163" s="262">
        <v>64.402586198013822</v>
      </c>
      <c r="R163" s="262">
        <v>64.402586198013822</v>
      </c>
      <c r="S163" s="262">
        <v>64.402586198013623</v>
      </c>
    </row>
    <row r="164" spans="1:19" s="262" customFormat="1" ht="15">
      <c r="A164" s="110"/>
      <c r="B164" s="110"/>
      <c r="C164" s="110"/>
      <c r="D164" s="320" t="s">
        <v>8160</v>
      </c>
      <c r="E164" s="278" t="s">
        <v>7389</v>
      </c>
      <c r="F164" s="278" t="s">
        <v>3996</v>
      </c>
      <c r="G164" s="278"/>
      <c r="H164" s="278" t="s">
        <v>4878</v>
      </c>
      <c r="I164" s="320" t="s">
        <v>3992</v>
      </c>
      <c r="J164" s="262">
        <v>27.991496641412912</v>
      </c>
      <c r="K164" s="262">
        <v>28.157988064861193</v>
      </c>
      <c r="L164" s="262">
        <v>28.157988064861193</v>
      </c>
      <c r="M164" s="262">
        <v>28.252776303727778</v>
      </c>
      <c r="N164" s="262">
        <v>18.548278397302003</v>
      </c>
      <c r="O164" s="262">
        <v>18.548278397307215</v>
      </c>
      <c r="P164" s="262">
        <v>18.702117072194039</v>
      </c>
      <c r="Q164" s="262">
        <v>28.15798806486066</v>
      </c>
      <c r="R164" s="262">
        <v>28.15798806486066</v>
      </c>
      <c r="S164" s="262">
        <v>28.157988064860511</v>
      </c>
    </row>
    <row r="165" spans="1:19" s="262" customFormat="1" ht="15">
      <c r="A165" s="110"/>
      <c r="B165" s="110"/>
      <c r="C165" s="110"/>
      <c r="D165" s="320" t="s">
        <v>8161</v>
      </c>
      <c r="E165" s="278" t="s">
        <v>7390</v>
      </c>
      <c r="F165" s="278" t="s">
        <v>3996</v>
      </c>
      <c r="G165" s="278"/>
      <c r="H165" s="278" t="s">
        <v>4878</v>
      </c>
      <c r="I165" s="320" t="s">
        <v>3992</v>
      </c>
      <c r="J165" s="262">
        <v>95.143762323978066</v>
      </c>
      <c r="K165" s="262">
        <v>93.806880476070475</v>
      </c>
      <c r="L165" s="262">
        <v>93.806880476070475</v>
      </c>
      <c r="M165" s="262">
        <v>93.902640311685289</v>
      </c>
      <c r="N165" s="262">
        <v>93.321397852283951</v>
      </c>
      <c r="O165" s="262">
        <v>93.32139785229856</v>
      </c>
      <c r="P165" s="262">
        <v>93.326463145960872</v>
      </c>
      <c r="Q165" s="262">
        <v>93.806880476070305</v>
      </c>
      <c r="R165" s="262">
        <v>93.806880476070305</v>
      </c>
      <c r="S165" s="262">
        <v>93.806880476069949</v>
      </c>
    </row>
    <row r="166" spans="1:19" s="262" customFormat="1" ht="15">
      <c r="A166" s="110"/>
      <c r="B166" s="110"/>
      <c r="C166" s="110"/>
      <c r="D166" s="320" t="s">
        <v>8330</v>
      </c>
      <c r="E166" s="278" t="s">
        <v>7392</v>
      </c>
      <c r="F166" s="278" t="s">
        <v>3996</v>
      </c>
      <c r="G166" s="278"/>
      <c r="H166" s="278" t="s">
        <v>4878</v>
      </c>
      <c r="I166" s="320" t="s">
        <v>5362</v>
      </c>
      <c r="J166" s="262">
        <v>69.096932093193388</v>
      </c>
      <c r="K166" s="262">
        <v>77.012514139061309</v>
      </c>
      <c r="L166" s="262">
        <v>77.012514139061309</v>
      </c>
      <c r="M166" s="262">
        <v>80.44205218072014</v>
      </c>
      <c r="N166" s="262">
        <v>54.719089122308482</v>
      </c>
      <c r="O166" s="262">
        <v>54.719089122305704</v>
      </c>
      <c r="P166" s="262">
        <v>54.825617673630603</v>
      </c>
      <c r="Q166" s="262">
        <v>77.012514139060031</v>
      </c>
      <c r="R166" s="262">
        <v>77.012514139060031</v>
      </c>
      <c r="S166" s="262">
        <v>77.012514139057117</v>
      </c>
    </row>
    <row r="167" spans="1:19" s="262" customFormat="1" ht="15">
      <c r="A167" s="110"/>
      <c r="B167" s="110"/>
      <c r="C167" s="110"/>
      <c r="D167" s="320" t="s">
        <v>8162</v>
      </c>
      <c r="E167" s="278" t="s">
        <v>7393</v>
      </c>
      <c r="F167" s="278" t="s">
        <v>3996</v>
      </c>
      <c r="G167" s="278"/>
      <c r="H167" s="278" t="s">
        <v>4878</v>
      </c>
      <c r="I167" s="320" t="s">
        <v>371</v>
      </c>
      <c r="J167" s="262">
        <v>784.97000154433397</v>
      </c>
      <c r="K167" s="262">
        <v>612.39605462777229</v>
      </c>
      <c r="L167" s="262">
        <v>612.39605462777229</v>
      </c>
      <c r="M167" s="262">
        <v>600.13633634114649</v>
      </c>
      <c r="N167" s="262">
        <v>-1579.252804611021</v>
      </c>
      <c r="O167" s="262">
        <v>-1579.2528046086582</v>
      </c>
      <c r="P167" s="262">
        <v>-1562.5365754810855</v>
      </c>
      <c r="Q167" s="262">
        <v>612.39605462740258</v>
      </c>
      <c r="R167" s="262">
        <v>612.39605462740258</v>
      </c>
      <c r="S167" s="262">
        <v>612.39605462764916</v>
      </c>
    </row>
    <row r="168" spans="1:19" s="262" customFormat="1" ht="15">
      <c r="A168" s="110"/>
      <c r="B168" s="110"/>
      <c r="C168" s="110"/>
      <c r="D168" s="320" t="s">
        <v>8163</v>
      </c>
      <c r="E168" s="278" t="s">
        <v>7394</v>
      </c>
      <c r="F168" s="278" t="s">
        <v>3996</v>
      </c>
      <c r="G168" s="278"/>
      <c r="H168" s="278" t="s">
        <v>4878</v>
      </c>
      <c r="I168" s="320" t="s">
        <v>3992</v>
      </c>
      <c r="J168" s="262">
        <v>1.5510606349050315</v>
      </c>
      <c r="K168" s="262">
        <v>3.0520953905951154</v>
      </c>
      <c r="L168" s="262">
        <v>3.0520953905951154</v>
      </c>
      <c r="M168" s="262">
        <v>2.9624441607123626</v>
      </c>
      <c r="N168" s="262">
        <v>0.95709724212076719</v>
      </c>
      <c r="O168" s="262">
        <v>0.95709724209752045</v>
      </c>
      <c r="P168" s="262">
        <v>0.97014049418826187</v>
      </c>
      <c r="Q168" s="262">
        <v>3.0520953905951478</v>
      </c>
      <c r="R168" s="262">
        <v>3.0520953905951478</v>
      </c>
      <c r="S168" s="262">
        <v>3.0520953905953743</v>
      </c>
    </row>
    <row r="169" spans="1:19" s="262" customFormat="1" ht="15">
      <c r="A169" s="110"/>
      <c r="B169" s="110"/>
      <c r="C169" s="110"/>
      <c r="D169" s="320" t="s">
        <v>8164</v>
      </c>
      <c r="E169" s="278" t="s">
        <v>7395</v>
      </c>
      <c r="F169" s="278" t="s">
        <v>3996</v>
      </c>
      <c r="G169" s="278"/>
      <c r="H169" s="278" t="s">
        <v>4878</v>
      </c>
      <c r="I169" s="320" t="s">
        <v>3992</v>
      </c>
      <c r="J169" s="262">
        <v>18.12101045548075</v>
      </c>
      <c r="K169" s="262">
        <v>21.105999986574204</v>
      </c>
      <c r="L169" s="262">
        <v>21.105999986574204</v>
      </c>
      <c r="M169" s="262">
        <v>21.939269201791202</v>
      </c>
      <c r="N169" s="262">
        <v>23.479532600316819</v>
      </c>
      <c r="O169" s="262">
        <v>23.479532600343607</v>
      </c>
      <c r="P169" s="262">
        <v>23.548048824257137</v>
      </c>
      <c r="Q169" s="262">
        <v>21.105999986573952</v>
      </c>
      <c r="R169" s="262">
        <v>21.105999986573952</v>
      </c>
      <c r="S169" s="262">
        <v>21.105999986573082</v>
      </c>
    </row>
    <row r="170" spans="1:19" s="262" customFormat="1">
      <c r="A170" s="110"/>
      <c r="B170" s="110"/>
      <c r="C170" s="110"/>
      <c r="D170" s="321" t="s">
        <v>8165</v>
      </c>
      <c r="E170" s="278" t="s">
        <v>7396</v>
      </c>
      <c r="F170" s="278" t="s">
        <v>3996</v>
      </c>
      <c r="G170" s="278"/>
      <c r="H170" s="278" t="s">
        <v>4878</v>
      </c>
      <c r="I170" s="278" t="s">
        <v>3992</v>
      </c>
      <c r="J170" s="262">
        <v>80.267033272883708</v>
      </c>
      <c r="K170" s="262">
        <v>75.753916730425104</v>
      </c>
      <c r="L170" s="262">
        <v>75.753916730425104</v>
      </c>
      <c r="M170" s="262">
        <v>75.01191068254478</v>
      </c>
      <c r="N170" s="262">
        <v>75.537211760697673</v>
      </c>
      <c r="O170" s="262">
        <v>75.537211760725626</v>
      </c>
      <c r="P170" s="262">
        <v>75.455236566833733</v>
      </c>
      <c r="Q170" s="262">
        <v>75.75391673042536</v>
      </c>
      <c r="R170" s="262">
        <v>75.75391673042536</v>
      </c>
      <c r="S170" s="262">
        <v>75.753916730425971</v>
      </c>
    </row>
    <row r="171" spans="1:19" s="262" customFormat="1">
      <c r="A171" s="110"/>
      <c r="B171" s="110"/>
      <c r="C171" s="110"/>
      <c r="D171" s="321" t="s">
        <v>7060</v>
      </c>
      <c r="E171" s="278" t="s">
        <v>7061</v>
      </c>
      <c r="F171" s="278" t="s">
        <v>3996</v>
      </c>
      <c r="G171" s="278"/>
      <c r="H171" s="278" t="s">
        <v>4878</v>
      </c>
      <c r="I171" s="278" t="s">
        <v>5362</v>
      </c>
      <c r="J171" s="262">
        <v>2.1</v>
      </c>
      <c r="K171" s="262">
        <v>2.0511102801202594</v>
      </c>
      <c r="L171" s="262">
        <v>2.0511102801202594</v>
      </c>
      <c r="M171" s="262">
        <v>2.0511102801202594</v>
      </c>
      <c r="N171" s="262">
        <v>2.0067007467</v>
      </c>
      <c r="O171" s="262">
        <v>2.0067007467</v>
      </c>
      <c r="P171" s="262">
        <v>2.0067007467</v>
      </c>
      <c r="Q171" s="262">
        <v>2.0511102801202594</v>
      </c>
      <c r="R171" s="262">
        <v>2.0511102801202594</v>
      </c>
      <c r="S171" s="262">
        <v>2.0511102801202594</v>
      </c>
    </row>
    <row r="172" spans="1:19" s="262" customFormat="1">
      <c r="A172" s="110"/>
      <c r="B172" s="110"/>
      <c r="C172" s="110"/>
      <c r="D172" s="321" t="s">
        <v>7397</v>
      </c>
      <c r="E172" s="278" t="s">
        <v>7398</v>
      </c>
      <c r="F172" s="278" t="s">
        <v>3996</v>
      </c>
      <c r="G172" s="278"/>
      <c r="H172" s="278" t="s">
        <v>4878</v>
      </c>
      <c r="I172" s="278" t="s">
        <v>5362</v>
      </c>
      <c r="J172" s="262">
        <v>3.6004313648984878</v>
      </c>
      <c r="K172" s="262">
        <v>7.5999288246647252</v>
      </c>
      <c r="L172" s="262">
        <v>7.5999288246647252</v>
      </c>
      <c r="M172" s="262">
        <v>7.8004037579604821</v>
      </c>
      <c r="N172" s="262">
        <v>5.4843119811421568</v>
      </c>
      <c r="O172" s="262">
        <v>5.484311981125721</v>
      </c>
      <c r="P172" s="262">
        <v>5.4826552494724012</v>
      </c>
      <c r="Q172" s="262">
        <v>7.5999288246646657</v>
      </c>
      <c r="R172" s="262">
        <v>7.5999288246646657</v>
      </c>
      <c r="S172" s="262">
        <v>7.5999288246647421</v>
      </c>
    </row>
    <row r="173" spans="1:19" s="262" customFormat="1">
      <c r="A173" s="110"/>
      <c r="B173" s="110"/>
      <c r="C173" s="110"/>
      <c r="D173" s="321" t="s">
        <v>8166</v>
      </c>
      <c r="E173" s="278" t="s">
        <v>7399</v>
      </c>
      <c r="F173" s="278" t="s">
        <v>3996</v>
      </c>
      <c r="G173" s="278"/>
      <c r="H173" s="278" t="s">
        <v>4878</v>
      </c>
      <c r="I173" s="278" t="s">
        <v>3992</v>
      </c>
      <c r="J173" s="262">
        <v>63.144802991914219</v>
      </c>
      <c r="K173" s="262">
        <v>74.308496585777647</v>
      </c>
      <c r="L173" s="262">
        <v>74.308496585777647</v>
      </c>
      <c r="M173" s="262">
        <v>73.874704031429843</v>
      </c>
      <c r="N173" s="262">
        <v>70.994278445047712</v>
      </c>
      <c r="O173" s="262">
        <v>70.99427844515715</v>
      </c>
      <c r="P173" s="262">
        <v>70.915295705449438</v>
      </c>
      <c r="Q173" s="262">
        <v>74.308496585777931</v>
      </c>
      <c r="R173" s="262">
        <v>74.308496585777931</v>
      </c>
      <c r="S173" s="262">
        <v>74.308496585779054</v>
      </c>
    </row>
    <row r="174" spans="1:19" s="262" customFormat="1">
      <c r="A174" s="110"/>
      <c r="B174" s="110"/>
      <c r="C174" s="110"/>
      <c r="D174" s="321" t="s">
        <v>8167</v>
      </c>
      <c r="E174" s="278" t="s">
        <v>7400</v>
      </c>
      <c r="F174" s="278" t="s">
        <v>3996</v>
      </c>
      <c r="G174" s="278"/>
      <c r="H174" s="278" t="s">
        <v>4878</v>
      </c>
      <c r="I174" s="278" t="s">
        <v>3992</v>
      </c>
      <c r="J174" s="262">
        <v>63.144803003974346</v>
      </c>
      <c r="K174" s="262">
        <v>74.308496585777633</v>
      </c>
      <c r="L174" s="262">
        <v>74.308496585777633</v>
      </c>
      <c r="M174" s="262">
        <v>73.8747040314298</v>
      </c>
      <c r="N174" s="262">
        <v>70.983270327104449</v>
      </c>
      <c r="O174" s="262">
        <v>70.983270327187114</v>
      </c>
      <c r="P174" s="262">
        <v>70.90408564891645</v>
      </c>
      <c r="Q174" s="262">
        <v>74.308496585777945</v>
      </c>
      <c r="R174" s="262">
        <v>74.308496585777945</v>
      </c>
      <c r="S174" s="262">
        <v>74.308496585779054</v>
      </c>
    </row>
    <row r="175" spans="1:19" s="262" customFormat="1">
      <c r="A175" s="110"/>
      <c r="B175" s="110"/>
      <c r="C175" s="110"/>
      <c r="D175" s="321" t="s">
        <v>8168</v>
      </c>
      <c r="E175" s="278" t="s">
        <v>7401</v>
      </c>
      <c r="F175" s="278" t="s">
        <v>3996</v>
      </c>
      <c r="G175" s="278"/>
      <c r="H175" s="278" t="s">
        <v>4878</v>
      </c>
      <c r="I175" s="278" t="s">
        <v>3992</v>
      </c>
      <c r="J175" s="262">
        <v>19.699511099045168</v>
      </c>
      <c r="K175" s="262">
        <v>11.16662749298782</v>
      </c>
      <c r="L175" s="262">
        <v>11.16662749298782</v>
      </c>
      <c r="M175" s="262">
        <v>11.473205655289078</v>
      </c>
      <c r="N175" s="262">
        <v>16.955111268801833</v>
      </c>
      <c r="O175" s="262">
        <v>16.955111269092658</v>
      </c>
      <c r="P175" s="262">
        <v>17.003931829621024</v>
      </c>
      <c r="Q175" s="262">
        <v>11.166627492987574</v>
      </c>
      <c r="R175" s="262">
        <v>11.166627492987574</v>
      </c>
      <c r="S175" s="262">
        <v>11.166627492986603</v>
      </c>
    </row>
    <row r="176" spans="1:19" s="262" customFormat="1">
      <c r="A176" s="110"/>
      <c r="B176" s="110"/>
      <c r="C176" s="110"/>
      <c r="D176" s="321" t="s">
        <v>8169</v>
      </c>
      <c r="E176" s="278" t="s">
        <v>7402</v>
      </c>
      <c r="F176" s="278" t="s">
        <v>3996</v>
      </c>
      <c r="G176" s="278"/>
      <c r="H176" s="278" t="s">
        <v>4878</v>
      </c>
      <c r="I176" s="278" t="s">
        <v>3992</v>
      </c>
      <c r="J176" s="262">
        <v>19.699511101000368</v>
      </c>
      <c r="K176" s="262">
        <v>11.16662749298782</v>
      </c>
      <c r="L176" s="262">
        <v>11.16662749298782</v>
      </c>
      <c r="M176" s="262">
        <v>11.473205655289069</v>
      </c>
      <c r="N176" s="262">
        <v>16.952264761494469</v>
      </c>
      <c r="O176" s="262">
        <v>16.952264761555107</v>
      </c>
      <c r="P176" s="262">
        <v>17.001015145146717</v>
      </c>
      <c r="Q176" s="262">
        <v>11.166627492987574</v>
      </c>
      <c r="R176" s="262">
        <v>11.166627492987574</v>
      </c>
      <c r="S176" s="262">
        <v>11.166627492986597</v>
      </c>
    </row>
    <row r="177" spans="1:19" s="262" customFormat="1">
      <c r="A177" s="110"/>
      <c r="B177" s="110"/>
      <c r="C177" s="110"/>
      <c r="D177" s="321" t="s">
        <v>8170</v>
      </c>
      <c r="E177" s="278" t="s">
        <v>7403</v>
      </c>
      <c r="F177" s="278" t="s">
        <v>3996</v>
      </c>
      <c r="G177" s="278"/>
      <c r="H177" s="278" t="s">
        <v>4878</v>
      </c>
      <c r="I177" s="278" t="s">
        <v>3992</v>
      </c>
      <c r="J177" s="262">
        <v>12.155458088973834</v>
      </c>
      <c r="K177" s="262">
        <v>9.5468299725437706</v>
      </c>
      <c r="L177" s="262">
        <v>9.5468299725437706</v>
      </c>
      <c r="M177" s="262">
        <v>9.674044820872874</v>
      </c>
      <c r="N177" s="262">
        <v>10.736977228940878</v>
      </c>
      <c r="O177" s="262">
        <v>10.736977228951869</v>
      </c>
      <c r="P177" s="262">
        <v>10.741615880157802</v>
      </c>
      <c r="Q177" s="262">
        <v>9.5468299725437546</v>
      </c>
      <c r="R177" s="262">
        <v>9.5468299725437546</v>
      </c>
      <c r="S177" s="262">
        <v>9.5468299725436374</v>
      </c>
    </row>
    <row r="178" spans="1:19" s="262" customFormat="1">
      <c r="A178" s="110"/>
      <c r="B178" s="110"/>
      <c r="C178" s="110"/>
      <c r="D178" s="321" t="s">
        <v>8171</v>
      </c>
      <c r="E178" s="278" t="s">
        <v>7404</v>
      </c>
      <c r="F178" s="278" t="s">
        <v>3996</v>
      </c>
      <c r="G178" s="278"/>
      <c r="H178" s="278" t="s">
        <v>4878</v>
      </c>
      <c r="I178" s="278" t="s">
        <v>3992</v>
      </c>
      <c r="J178" s="262">
        <v>1.3361376106731377</v>
      </c>
      <c r="K178" s="262">
        <v>0.50463426911121856</v>
      </c>
      <c r="L178" s="262">
        <v>0.50463426911121856</v>
      </c>
      <c r="M178" s="262">
        <v>0.52692423840697333</v>
      </c>
      <c r="N178" s="262">
        <v>0.79776552762821373</v>
      </c>
      <c r="O178" s="262">
        <v>0.79776552713236826</v>
      </c>
      <c r="P178" s="262">
        <v>0.79852875676383384</v>
      </c>
      <c r="Q178" s="262">
        <v>0.50463426911120912</v>
      </c>
      <c r="R178" s="262">
        <v>0.50463426911120912</v>
      </c>
      <c r="S178" s="262">
        <v>0.50463426911119791</v>
      </c>
    </row>
    <row r="179" spans="1:19" s="262" customFormat="1">
      <c r="A179" s="110"/>
      <c r="B179" s="110"/>
      <c r="C179" s="110"/>
      <c r="D179" s="321" t="s">
        <v>8172</v>
      </c>
      <c r="E179" s="278" t="s">
        <v>7110</v>
      </c>
      <c r="F179" s="278" t="s">
        <v>3996</v>
      </c>
      <c r="G179" s="278"/>
      <c r="H179" s="278" t="s">
        <v>4878</v>
      </c>
      <c r="I179" s="278" t="s">
        <v>3992</v>
      </c>
      <c r="J179" s="262">
        <v>5</v>
      </c>
      <c r="K179" s="262">
        <v>4.9778129296115301</v>
      </c>
      <c r="L179" s="262">
        <v>4.9778129296115301</v>
      </c>
      <c r="M179" s="262">
        <v>4.9778129296115301</v>
      </c>
      <c r="N179" s="262">
        <v>0.15064957955</v>
      </c>
      <c r="O179" s="262">
        <v>0.15064957955</v>
      </c>
      <c r="P179" s="262">
        <v>0.15064957955</v>
      </c>
      <c r="Q179" s="262">
        <v>4.9778129296115301</v>
      </c>
      <c r="R179" s="262">
        <v>4.9778129296115301</v>
      </c>
      <c r="S179" s="262">
        <v>4.9778129296115301</v>
      </c>
    </row>
    <row r="180" spans="1:19" s="262" customFormat="1">
      <c r="A180" s="110"/>
      <c r="B180" s="110"/>
      <c r="C180" s="110"/>
      <c r="D180" s="321" t="s">
        <v>8173</v>
      </c>
      <c r="E180" s="278" t="s">
        <v>7405</v>
      </c>
      <c r="F180" s="278" t="s">
        <v>3996</v>
      </c>
      <c r="G180" s="278"/>
      <c r="H180" s="278" t="s">
        <v>4878</v>
      </c>
      <c r="I180" s="278" t="s">
        <v>3992</v>
      </c>
      <c r="J180" s="262">
        <v>5</v>
      </c>
      <c r="K180" s="262">
        <v>4.9778129296115301</v>
      </c>
      <c r="L180" s="262">
        <v>4.9778129296115301</v>
      </c>
      <c r="M180" s="262">
        <v>4.9778129296115301</v>
      </c>
      <c r="N180" s="262">
        <v>1.3274378679122165</v>
      </c>
      <c r="O180" s="262">
        <v>1.3274378679141061</v>
      </c>
      <c r="P180" s="262">
        <v>1.3532324331594661</v>
      </c>
      <c r="Q180" s="262">
        <v>4.9778129296115301</v>
      </c>
      <c r="R180" s="262">
        <v>4.9778129296115301</v>
      </c>
      <c r="S180" s="262">
        <v>4.9778129296115301</v>
      </c>
    </row>
    <row r="181" spans="1:19" s="262" customFormat="1">
      <c r="A181" s="110"/>
      <c r="B181" s="110"/>
      <c r="C181" s="110"/>
      <c r="D181" s="321" t="s">
        <v>7406</v>
      </c>
      <c r="E181" s="278" t="s">
        <v>7407</v>
      </c>
      <c r="F181" s="278" t="s">
        <v>3996</v>
      </c>
      <c r="G181" s="278"/>
      <c r="H181" s="278" t="s">
        <v>4878</v>
      </c>
      <c r="I181" s="278" t="s">
        <v>5362</v>
      </c>
      <c r="J181" s="262">
        <v>172.09202656874473</v>
      </c>
      <c r="K181" s="262">
        <v>201.25769046560123</v>
      </c>
      <c r="L181" s="262">
        <v>201.25769046560123</v>
      </c>
      <c r="M181" s="262">
        <v>212.67573697225203</v>
      </c>
      <c r="N181" s="262">
        <v>187.86537026985781</v>
      </c>
      <c r="O181" s="262">
        <v>187.86537026983149</v>
      </c>
      <c r="P181" s="262">
        <v>187.57701264920397</v>
      </c>
      <c r="Q181" s="262">
        <v>201.25769046559719</v>
      </c>
      <c r="R181" s="262">
        <v>201.25769046559719</v>
      </c>
      <c r="S181" s="262">
        <v>201.25769046558457</v>
      </c>
    </row>
    <row r="182" spans="1:19" s="262" customFormat="1">
      <c r="A182" s="110"/>
      <c r="B182" s="110"/>
      <c r="C182" s="110"/>
      <c r="D182" s="321" t="s">
        <v>7408</v>
      </c>
      <c r="E182" s="278" t="s">
        <v>7409</v>
      </c>
      <c r="F182" s="278" t="s">
        <v>3996</v>
      </c>
      <c r="G182" s="278"/>
      <c r="H182" s="278" t="s">
        <v>4878</v>
      </c>
      <c r="I182" s="278" t="s">
        <v>3992</v>
      </c>
      <c r="J182" s="262">
        <v>0.88526241364982461</v>
      </c>
      <c r="K182" s="262">
        <v>0.13943283840530291</v>
      </c>
      <c r="L182" s="262">
        <v>0.13943283840530291</v>
      </c>
      <c r="M182" s="262">
        <v>0.15970317730956876</v>
      </c>
      <c r="N182" s="262">
        <v>0.55504933420879221</v>
      </c>
      <c r="O182" s="262">
        <v>0.55504933420137692</v>
      </c>
      <c r="P182" s="262">
        <v>0.55124587059548846</v>
      </c>
      <c r="Q182" s="262">
        <v>0.13943283840528614</v>
      </c>
      <c r="R182" s="262">
        <v>0.13943283840528614</v>
      </c>
      <c r="S182" s="262">
        <v>0.13943283840529092</v>
      </c>
    </row>
    <row r="183" spans="1:19" s="262" customFormat="1">
      <c r="A183" s="110"/>
      <c r="B183" s="110"/>
      <c r="C183" s="110"/>
      <c r="D183" s="321" t="s">
        <v>8174</v>
      </c>
      <c r="E183" s="278" t="s">
        <v>7410</v>
      </c>
      <c r="F183" s="278" t="s">
        <v>3996</v>
      </c>
      <c r="G183" s="278"/>
      <c r="H183" s="278" t="s">
        <v>4878</v>
      </c>
      <c r="I183" s="278" t="s">
        <v>3992</v>
      </c>
      <c r="J183" s="262">
        <v>23.076186448958406</v>
      </c>
      <c r="K183" s="262">
        <v>23.183019557182309</v>
      </c>
      <c r="L183" s="262">
        <v>23.183019557182309</v>
      </c>
      <c r="M183" s="262">
        <v>23.176921263619239</v>
      </c>
      <c r="N183" s="262">
        <v>22.92757652787488</v>
      </c>
      <c r="O183" s="262">
        <v>22.927576527876756</v>
      </c>
      <c r="P183" s="262">
        <v>22.958594108606643</v>
      </c>
      <c r="Q183" s="262">
        <v>23.183019557182163</v>
      </c>
      <c r="R183" s="262">
        <v>23.183019557182163</v>
      </c>
      <c r="S183" s="262">
        <v>23.183019557182334</v>
      </c>
    </row>
    <row r="184" spans="1:19" s="262" customFormat="1">
      <c r="A184" s="110"/>
      <c r="B184" s="110"/>
      <c r="C184" s="110"/>
      <c r="D184" s="321" t="s">
        <v>8175</v>
      </c>
      <c r="E184" s="278" t="s">
        <v>7411</v>
      </c>
      <c r="F184" s="278" t="s">
        <v>3996</v>
      </c>
      <c r="G184" s="278"/>
      <c r="H184" s="278" t="s">
        <v>4878</v>
      </c>
      <c r="I184" s="278" t="s">
        <v>3992</v>
      </c>
      <c r="J184" s="262">
        <v>23.697158639238641</v>
      </c>
      <c r="K184" s="262">
        <v>23.825336974018001</v>
      </c>
      <c r="L184" s="262">
        <v>23.825336974018001</v>
      </c>
      <c r="M184" s="262">
        <v>23.819282962488153</v>
      </c>
      <c r="N184" s="262">
        <v>14.987652513182081</v>
      </c>
      <c r="O184" s="262">
        <v>14.987652513190417</v>
      </c>
      <c r="P184" s="262">
        <v>15.14817888755041</v>
      </c>
      <c r="Q184" s="262">
        <v>23.825336974017908</v>
      </c>
      <c r="R184" s="262">
        <v>23.825336974017908</v>
      </c>
      <c r="S184" s="262">
        <v>23.825336974018001</v>
      </c>
    </row>
    <row r="185" spans="1:19" s="262" customFormat="1">
      <c r="A185" s="110"/>
      <c r="B185" s="110"/>
      <c r="C185" s="110"/>
      <c r="D185" s="321" t="s">
        <v>8176</v>
      </c>
      <c r="E185" s="278" t="s">
        <v>7412</v>
      </c>
      <c r="F185" s="278" t="s">
        <v>3996</v>
      </c>
      <c r="G185" s="278"/>
      <c r="H185" s="278" t="s">
        <v>4878</v>
      </c>
      <c r="I185" s="278" t="s">
        <v>3992</v>
      </c>
      <c r="J185" s="262">
        <v>49.717779894531191</v>
      </c>
      <c r="K185" s="262">
        <v>49.980633392610017</v>
      </c>
      <c r="L185" s="262">
        <v>49.980633392610017</v>
      </c>
      <c r="M185" s="262">
        <v>49.973448533665362</v>
      </c>
      <c r="N185" s="262">
        <v>57.676970493284692</v>
      </c>
      <c r="O185" s="262">
        <v>57.676970493295407</v>
      </c>
      <c r="P185" s="262">
        <v>57.492831240295459</v>
      </c>
      <c r="Q185" s="262">
        <v>49.980633392609754</v>
      </c>
      <c r="R185" s="262">
        <v>49.980633392609754</v>
      </c>
      <c r="S185" s="262">
        <v>49.980633392609938</v>
      </c>
    </row>
    <row r="186" spans="1:19" s="262" customFormat="1">
      <c r="A186" s="110"/>
      <c r="B186" s="110"/>
      <c r="C186" s="110"/>
      <c r="D186" s="321" t="s">
        <v>8177</v>
      </c>
      <c r="E186" s="278" t="s">
        <v>7413</v>
      </c>
      <c r="F186" s="278" t="s">
        <v>3996</v>
      </c>
      <c r="G186" s="278"/>
      <c r="H186" s="278" t="s">
        <v>4878</v>
      </c>
      <c r="I186" s="278" t="s">
        <v>3992</v>
      </c>
      <c r="J186" s="262">
        <v>0.71820763671909194</v>
      </c>
      <c r="K186" s="262">
        <v>1.389191434379051</v>
      </c>
      <c r="L186" s="262">
        <v>1.389191434379051</v>
      </c>
      <c r="M186" s="262">
        <v>1.346320992723282</v>
      </c>
      <c r="N186" s="262">
        <v>1.9903757875729045</v>
      </c>
      <c r="O186" s="262">
        <v>1.9903757875759081</v>
      </c>
      <c r="P186" s="262">
        <v>1.9862805904360565</v>
      </c>
      <c r="Q186" s="262">
        <v>1.3891914343790661</v>
      </c>
      <c r="R186" s="262">
        <v>1.3891914343790661</v>
      </c>
      <c r="S186" s="262">
        <v>1.3891914343791743</v>
      </c>
    </row>
    <row r="187" spans="1:19" s="262" customFormat="1">
      <c r="A187" s="110"/>
      <c r="B187" s="110"/>
      <c r="C187" s="110"/>
      <c r="D187" s="321" t="s">
        <v>8178</v>
      </c>
      <c r="E187" s="278" t="s">
        <v>7414</v>
      </c>
      <c r="F187" s="278" t="s">
        <v>3996</v>
      </c>
      <c r="G187" s="278"/>
      <c r="H187" s="278" t="s">
        <v>4878</v>
      </c>
      <c r="I187" s="278" t="s">
        <v>3992</v>
      </c>
      <c r="J187" s="262">
        <v>0.71612822844433033</v>
      </c>
      <c r="K187" s="262">
        <v>0.26258502290382962</v>
      </c>
      <c r="L187" s="262">
        <v>0.26258502290382962</v>
      </c>
      <c r="M187" s="262">
        <v>0.30632899985760503</v>
      </c>
      <c r="N187" s="262">
        <v>0.59733126187586116</v>
      </c>
      <c r="O187" s="262">
        <v>0.59733126186730823</v>
      </c>
      <c r="P187" s="262">
        <v>0.59818784721297047</v>
      </c>
      <c r="Q187" s="262">
        <v>0.26258502290384061</v>
      </c>
      <c r="R187" s="262">
        <v>0.26258502290384061</v>
      </c>
      <c r="S187" s="262">
        <v>0.26258502290387381</v>
      </c>
    </row>
    <row r="188" spans="1:19" s="262" customFormat="1">
      <c r="A188" s="110"/>
      <c r="B188" s="110"/>
      <c r="C188" s="110"/>
      <c r="D188" s="321" t="s">
        <v>8179</v>
      </c>
      <c r="E188" s="278" t="s">
        <v>7415</v>
      </c>
      <c r="F188" s="278" t="s">
        <v>3996</v>
      </c>
      <c r="G188" s="278"/>
      <c r="H188" s="278" t="s">
        <v>4878</v>
      </c>
      <c r="I188" s="278" t="s">
        <v>3992</v>
      </c>
      <c r="J188" s="262">
        <v>0.64582294357184289</v>
      </c>
      <c r="K188" s="262">
        <v>0.64009926587902632</v>
      </c>
      <c r="L188" s="262">
        <v>0.64009926587902632</v>
      </c>
      <c r="M188" s="262">
        <v>0.64063197516297066</v>
      </c>
      <c r="N188" s="262">
        <v>0.6254911158645946</v>
      </c>
      <c r="O188" s="262">
        <v>0.62549111586453499</v>
      </c>
      <c r="P188" s="262">
        <v>0.62564677850292527</v>
      </c>
      <c r="Q188" s="262">
        <v>0.64009926587902732</v>
      </c>
      <c r="R188" s="262">
        <v>0.64009926587902732</v>
      </c>
      <c r="S188" s="262">
        <v>0.64009926587902399</v>
      </c>
    </row>
    <row r="189" spans="1:19" s="262" customFormat="1">
      <c r="A189" s="110"/>
      <c r="B189" s="110"/>
      <c r="C189" s="110"/>
      <c r="D189" s="321" t="s">
        <v>8180</v>
      </c>
      <c r="E189" s="278" t="s">
        <v>7416</v>
      </c>
      <c r="F189" s="278" t="s">
        <v>3996</v>
      </c>
      <c r="G189" s="278"/>
      <c r="H189" s="278" t="s">
        <v>4878</v>
      </c>
      <c r="I189" s="278" t="s">
        <v>3992</v>
      </c>
      <c r="J189" s="262">
        <v>3.782904788722808E-2</v>
      </c>
      <c r="K189" s="262">
        <v>7.3666751647092285E-2</v>
      </c>
      <c r="L189" s="262">
        <v>7.3666751647092285E-2</v>
      </c>
      <c r="M189" s="262">
        <v>7.1365800499005025E-2</v>
      </c>
      <c r="N189" s="262">
        <v>6.7455678749446857E-2</v>
      </c>
      <c r="O189" s="262">
        <v>6.7455678749395523E-2</v>
      </c>
      <c r="P189" s="262">
        <v>6.7409263021243684E-2</v>
      </c>
      <c r="Q189" s="262">
        <v>7.3666751647093062E-2</v>
      </c>
      <c r="R189" s="262">
        <v>7.3666751647093062E-2</v>
      </c>
      <c r="S189" s="262">
        <v>7.3666751647099155E-2</v>
      </c>
    </row>
    <row r="190" spans="1:19" s="262" customFormat="1">
      <c r="A190" s="110"/>
      <c r="B190" s="110"/>
      <c r="C190" s="110"/>
      <c r="D190" s="321" t="s">
        <v>8181</v>
      </c>
      <c r="E190" s="278" t="s">
        <v>7530</v>
      </c>
      <c r="F190" s="278" t="s">
        <v>3996</v>
      </c>
      <c r="G190" s="278"/>
      <c r="H190" s="278" t="s">
        <v>4878</v>
      </c>
      <c r="I190" s="278" t="s">
        <v>3992</v>
      </c>
      <c r="K190" s="262">
        <v>2.7419235202065262</v>
      </c>
      <c r="L190" s="262">
        <v>2.7419235202065262</v>
      </c>
      <c r="M190" s="262">
        <v>2.6572346137021361</v>
      </c>
      <c r="N190" s="262">
        <v>2.047075240154395</v>
      </c>
      <c r="O190" s="262">
        <v>2.0470752401567442</v>
      </c>
      <c r="P190" s="262">
        <v>2.0471641973707091</v>
      </c>
      <c r="Q190" s="262">
        <v>2.7419235202065408</v>
      </c>
      <c r="R190" s="262">
        <v>2.7419235202065408</v>
      </c>
      <c r="S190" s="262">
        <v>2.7419235202067731</v>
      </c>
    </row>
    <row r="191" spans="1:19" s="262" customFormat="1">
      <c r="A191" s="110"/>
      <c r="B191" s="110"/>
      <c r="C191" s="110"/>
      <c r="D191" s="321" t="s">
        <v>8182</v>
      </c>
      <c r="E191" s="278" t="s">
        <v>7418</v>
      </c>
      <c r="F191" s="278" t="s">
        <v>3996</v>
      </c>
      <c r="G191" s="278"/>
      <c r="H191" s="278" t="s">
        <v>4878</v>
      </c>
      <c r="I191" s="278" t="s">
        <v>3992</v>
      </c>
      <c r="J191" s="262">
        <v>1.4056903782706966</v>
      </c>
      <c r="K191" s="262">
        <v>2.7419235202065262</v>
      </c>
      <c r="L191" s="262">
        <v>2.7419235202065262</v>
      </c>
      <c r="M191" s="262">
        <v>2.6572346137021361</v>
      </c>
      <c r="N191" s="262">
        <v>2.047075240154395</v>
      </c>
      <c r="O191" s="262">
        <v>2.0470752401567442</v>
      </c>
      <c r="P191" s="262">
        <v>2.0471641973707091</v>
      </c>
      <c r="Q191" s="262">
        <v>2.7419235202065408</v>
      </c>
      <c r="R191" s="262">
        <v>2.7419235202065408</v>
      </c>
      <c r="S191" s="262">
        <v>2.7419235202067731</v>
      </c>
    </row>
    <row r="192" spans="1:19" s="262" customFormat="1">
      <c r="A192" s="110"/>
      <c r="B192" s="110"/>
      <c r="C192" s="110"/>
      <c r="D192" s="321" t="s">
        <v>8183</v>
      </c>
      <c r="E192" s="317" t="s">
        <v>7531</v>
      </c>
      <c r="F192" s="278" t="s">
        <v>3996</v>
      </c>
      <c r="G192" s="278"/>
      <c r="H192" s="278" t="s">
        <v>4878</v>
      </c>
      <c r="I192" s="278" t="s">
        <v>3992</v>
      </c>
      <c r="K192" s="262">
        <v>0.84059768710195415</v>
      </c>
      <c r="L192" s="262">
        <v>0.84059768710195415</v>
      </c>
      <c r="M192" s="262">
        <v>0.84109397971890898</v>
      </c>
      <c r="N192" s="262">
        <v>0.98277947387152476</v>
      </c>
      <c r="O192" s="262">
        <v>0.98277947387306419</v>
      </c>
      <c r="P192" s="262">
        <v>0.98412644537378147</v>
      </c>
      <c r="Q192" s="262">
        <v>0.8405976871019526</v>
      </c>
      <c r="R192" s="262">
        <v>0.8405976871019526</v>
      </c>
      <c r="S192" s="262">
        <v>0.84059768710195126</v>
      </c>
    </row>
    <row r="193" spans="1:19" s="262" customFormat="1">
      <c r="A193" s="110"/>
      <c r="B193" s="110"/>
      <c r="C193" s="110"/>
      <c r="D193" s="321" t="s">
        <v>8184</v>
      </c>
      <c r="E193" s="278" t="s">
        <v>7420</v>
      </c>
      <c r="F193" s="278" t="s">
        <v>3996</v>
      </c>
      <c r="G193" s="278"/>
      <c r="H193" s="278" t="s">
        <v>4878</v>
      </c>
      <c r="I193" s="278" t="s">
        <v>3992</v>
      </c>
      <c r="J193" s="262">
        <v>0.85245323367280579</v>
      </c>
      <c r="K193" s="262">
        <v>0.84059768710195415</v>
      </c>
      <c r="L193" s="262">
        <v>0.84059768710195415</v>
      </c>
      <c r="M193" s="262">
        <v>0.84109397971890898</v>
      </c>
      <c r="N193" s="262">
        <v>0.98277947387152476</v>
      </c>
      <c r="O193" s="262">
        <v>0.98277947387306419</v>
      </c>
      <c r="P193" s="262">
        <v>0.98412644537378147</v>
      </c>
      <c r="Q193" s="262">
        <v>0.8405976871019526</v>
      </c>
      <c r="R193" s="262">
        <v>0.8405976871019526</v>
      </c>
      <c r="S193" s="262">
        <v>0.84059768710195126</v>
      </c>
    </row>
    <row r="194" spans="1:19" s="262" customFormat="1">
      <c r="A194" s="110"/>
      <c r="B194" s="110"/>
      <c r="C194" s="110"/>
      <c r="D194" s="321" t="s">
        <v>8185</v>
      </c>
      <c r="E194" s="278" t="s">
        <v>7532</v>
      </c>
      <c r="F194" s="278" t="s">
        <v>3996</v>
      </c>
      <c r="G194" s="278"/>
      <c r="H194" s="278" t="s">
        <v>4878</v>
      </c>
      <c r="I194" s="278" t="s">
        <v>3992</v>
      </c>
      <c r="K194" s="262">
        <v>1.2975889307218811</v>
      </c>
      <c r="L194" s="262">
        <v>1.2975889307218811</v>
      </c>
      <c r="M194" s="262">
        <v>1.2586216415569327</v>
      </c>
      <c r="N194" s="262">
        <v>1.8809950067691177</v>
      </c>
      <c r="O194" s="262">
        <v>1.880995006769516</v>
      </c>
      <c r="P194" s="262">
        <v>1.8770469284558169</v>
      </c>
      <c r="Q194" s="262">
        <v>1.2975889307218926</v>
      </c>
      <c r="R194" s="262">
        <v>1.2975889307218926</v>
      </c>
      <c r="S194" s="262">
        <v>1.2975889307219934</v>
      </c>
    </row>
    <row r="195" spans="1:19" s="262" customFormat="1">
      <c r="A195" s="110"/>
      <c r="B195" s="110"/>
      <c r="C195" s="110"/>
      <c r="D195" s="321" t="s">
        <v>8186</v>
      </c>
      <c r="E195" s="278" t="s">
        <v>7422</v>
      </c>
      <c r="F195" s="278" t="s">
        <v>3996</v>
      </c>
      <c r="G195" s="278"/>
      <c r="H195" s="278" t="s">
        <v>4878</v>
      </c>
      <c r="I195" s="278" t="s">
        <v>3992</v>
      </c>
      <c r="J195" s="262">
        <v>0.68080258979240549</v>
      </c>
      <c r="K195" s="262">
        <v>1.2975889307218811</v>
      </c>
      <c r="L195" s="262">
        <v>1.2975889307218811</v>
      </c>
      <c r="M195" s="262">
        <v>1.2586216415569327</v>
      </c>
      <c r="N195" s="262">
        <v>1.8809950067691177</v>
      </c>
      <c r="O195" s="262">
        <v>1.880995006769516</v>
      </c>
      <c r="P195" s="262">
        <v>1.8770469284558169</v>
      </c>
      <c r="Q195" s="262">
        <v>1.2975889307218926</v>
      </c>
      <c r="R195" s="262">
        <v>1.2975889307218926</v>
      </c>
      <c r="S195" s="262">
        <v>1.2975889307219934</v>
      </c>
    </row>
    <row r="196" spans="1:19" s="262" customFormat="1">
      <c r="A196" s="110"/>
      <c r="B196" s="110"/>
      <c r="C196" s="110"/>
      <c r="D196" s="321" t="s">
        <v>8187</v>
      </c>
      <c r="E196" s="278" t="s">
        <v>7423</v>
      </c>
      <c r="F196" s="278" t="s">
        <v>3996</v>
      </c>
      <c r="G196" s="278"/>
      <c r="H196" s="278" t="s">
        <v>4878</v>
      </c>
      <c r="I196" s="278" t="s">
        <v>3992</v>
      </c>
      <c r="J196" s="262">
        <v>21.800306634697378</v>
      </c>
      <c r="K196" s="262">
        <v>21.570939277324118</v>
      </c>
      <c r="L196" s="262">
        <v>21.570939277324118</v>
      </c>
      <c r="M196" s="262">
        <v>21.587040076682207</v>
      </c>
      <c r="N196" s="262">
        <v>21.613344824419841</v>
      </c>
      <c r="O196" s="262">
        <v>21.613344824415016</v>
      </c>
      <c r="P196" s="262">
        <v>21.641438006386771</v>
      </c>
      <c r="Q196" s="262">
        <v>21.570939277324001</v>
      </c>
      <c r="R196" s="262">
        <v>21.570939277324001</v>
      </c>
      <c r="S196" s="262">
        <v>21.570939277324037</v>
      </c>
    </row>
    <row r="197" spans="1:19" s="262" customFormat="1">
      <c r="A197" s="110"/>
      <c r="B197" s="110"/>
      <c r="C197" s="110"/>
      <c r="D197" s="321" t="s">
        <v>8188</v>
      </c>
      <c r="E197" s="278" t="s">
        <v>7424</v>
      </c>
      <c r="F197" s="278" t="s">
        <v>3996</v>
      </c>
      <c r="G197" s="278"/>
      <c r="H197" s="278" t="s">
        <v>4878</v>
      </c>
      <c r="I197" s="278" t="s">
        <v>3992</v>
      </c>
      <c r="J197" s="262">
        <v>21.800306634697378</v>
      </c>
      <c r="K197" s="262">
        <v>21.570939277324118</v>
      </c>
      <c r="L197" s="262">
        <v>21.570939277324118</v>
      </c>
      <c r="M197" s="262">
        <v>21.587040076682207</v>
      </c>
      <c r="N197" s="262">
        <v>21.613344824419841</v>
      </c>
      <c r="O197" s="262">
        <v>21.613344824415016</v>
      </c>
      <c r="P197" s="262">
        <v>21.641438006386771</v>
      </c>
      <c r="Q197" s="262">
        <v>21.570939277324001</v>
      </c>
      <c r="R197" s="262">
        <v>21.570939277324001</v>
      </c>
      <c r="S197" s="262">
        <v>21.570939277324037</v>
      </c>
    </row>
    <row r="198" spans="1:19" s="262" customFormat="1">
      <c r="A198" s="110"/>
      <c r="B198" s="110"/>
      <c r="C198" s="110"/>
      <c r="D198" s="321" t="s">
        <v>8189</v>
      </c>
      <c r="E198" s="278" t="s">
        <v>7425</v>
      </c>
      <c r="F198" s="278" t="s">
        <v>3996</v>
      </c>
      <c r="G198" s="278"/>
      <c r="H198" s="278" t="s">
        <v>4878</v>
      </c>
      <c r="I198" s="278" t="s">
        <v>3992</v>
      </c>
      <c r="J198" s="262">
        <v>47.06760868664589</v>
      </c>
      <c r="K198" s="262">
        <v>46.579672242635304</v>
      </c>
      <c r="L198" s="262">
        <v>46.579672242635304</v>
      </c>
      <c r="M198" s="262">
        <v>46.615635692171431</v>
      </c>
      <c r="N198" s="262">
        <v>54.480020462955977</v>
      </c>
      <c r="O198" s="262">
        <v>54.480020462945333</v>
      </c>
      <c r="P198" s="262">
        <v>54.303152127401468</v>
      </c>
      <c r="Q198" s="262">
        <v>46.579672242635041</v>
      </c>
      <c r="R198" s="262">
        <v>46.579672242635041</v>
      </c>
      <c r="S198" s="262">
        <v>46.579672242635127</v>
      </c>
    </row>
    <row r="199" spans="1:19" s="262" customFormat="1">
      <c r="A199" s="110"/>
      <c r="B199" s="110"/>
      <c r="C199" s="110"/>
      <c r="D199" s="321" t="s">
        <v>8190</v>
      </c>
      <c r="E199" s="278" t="s">
        <v>7426</v>
      </c>
      <c r="F199" s="278" t="s">
        <v>3996</v>
      </c>
      <c r="G199" s="278"/>
      <c r="H199" s="278" t="s">
        <v>4878</v>
      </c>
      <c r="I199" s="278" t="s">
        <v>3992</v>
      </c>
      <c r="J199" s="262">
        <v>47.06760868664589</v>
      </c>
      <c r="K199" s="262">
        <v>46.579672242635304</v>
      </c>
      <c r="L199" s="262">
        <v>46.579672242635304</v>
      </c>
      <c r="M199" s="262">
        <v>46.615635692171431</v>
      </c>
      <c r="N199" s="262">
        <v>54.480020462955977</v>
      </c>
      <c r="O199" s="262">
        <v>54.480020462945333</v>
      </c>
      <c r="P199" s="262">
        <v>54.303152127401468</v>
      </c>
      <c r="Q199" s="262">
        <v>46.579672242635041</v>
      </c>
      <c r="R199" s="262">
        <v>46.579672242635041</v>
      </c>
      <c r="S199" s="262">
        <v>46.579672242635127</v>
      </c>
    </row>
    <row r="200" spans="1:19" s="262" customFormat="1">
      <c r="A200" s="110"/>
      <c r="B200" s="110"/>
      <c r="C200" s="110"/>
      <c r="D200" s="321" t="s">
        <v>8191</v>
      </c>
      <c r="E200" s="278" t="s">
        <v>7427</v>
      </c>
      <c r="F200" s="278" t="s">
        <v>3996</v>
      </c>
      <c r="G200" s="278"/>
      <c r="H200" s="278" t="s">
        <v>4878</v>
      </c>
      <c r="I200" s="278" t="s">
        <v>3992</v>
      </c>
      <c r="J200" s="262">
        <v>22.413909137150764</v>
      </c>
      <c r="K200" s="262">
        <v>22.169062334511619</v>
      </c>
      <c r="L200" s="262">
        <v>22.169062334511619</v>
      </c>
      <c r="M200" s="262">
        <v>22.184702568868016</v>
      </c>
      <c r="N200" s="262">
        <v>14.15401539055483</v>
      </c>
      <c r="O200" s="262">
        <v>14.154015390554919</v>
      </c>
      <c r="P200" s="262">
        <v>14.304712873175143</v>
      </c>
      <c r="Q200" s="262">
        <v>22.169062334511498</v>
      </c>
      <c r="R200" s="262">
        <v>22.169062334511498</v>
      </c>
      <c r="S200" s="262">
        <v>22.169062334511533</v>
      </c>
    </row>
    <row r="201" spans="1:19" s="262" customFormat="1">
      <c r="A201" s="110"/>
      <c r="B201" s="110"/>
      <c r="C201" s="110"/>
      <c r="D201" s="321" t="s">
        <v>8192</v>
      </c>
      <c r="E201" s="278" t="s">
        <v>7428</v>
      </c>
      <c r="F201" s="278" t="s">
        <v>3996</v>
      </c>
      <c r="G201" s="278"/>
      <c r="H201" s="278" t="s">
        <v>4878</v>
      </c>
      <c r="I201" s="278" t="s">
        <v>3992</v>
      </c>
      <c r="J201" s="262">
        <v>22.413909137150764</v>
      </c>
      <c r="K201" s="262">
        <v>22.169062334511619</v>
      </c>
      <c r="L201" s="262">
        <v>22.169062334511619</v>
      </c>
      <c r="M201" s="262">
        <v>22.184702568868016</v>
      </c>
      <c r="N201" s="262">
        <v>14.15401539055483</v>
      </c>
      <c r="O201" s="262">
        <v>14.154015390554919</v>
      </c>
      <c r="P201" s="262">
        <v>14.304712873175143</v>
      </c>
      <c r="Q201" s="262">
        <v>22.169062334511498</v>
      </c>
      <c r="R201" s="262">
        <v>22.169062334511498</v>
      </c>
      <c r="S201" s="262">
        <v>22.169062334511533</v>
      </c>
    </row>
    <row r="202" spans="1:19" s="262" customFormat="1">
      <c r="A202" s="110"/>
      <c r="B202" s="110"/>
      <c r="C202" s="110"/>
      <c r="D202" s="321" t="s">
        <v>8193</v>
      </c>
      <c r="E202" s="278" t="s">
        <v>7429</v>
      </c>
      <c r="F202" s="278" t="s">
        <v>3996</v>
      </c>
      <c r="G202" s="278"/>
      <c r="H202" s="278" t="s">
        <v>4878</v>
      </c>
      <c r="I202" s="278" t="s">
        <v>3992</v>
      </c>
      <c r="J202" s="262">
        <v>0.69366350235497187</v>
      </c>
      <c r="K202" s="262">
        <v>0.25243831173652026</v>
      </c>
      <c r="L202" s="262">
        <v>0.25243831173652026</v>
      </c>
      <c r="M202" s="262">
        <v>0.29451732259519853</v>
      </c>
      <c r="N202" s="262">
        <v>0.57177005263886194</v>
      </c>
      <c r="O202" s="262">
        <v>0.57177005265718939</v>
      </c>
      <c r="P202" s="262">
        <v>0.57265855491942697</v>
      </c>
      <c r="Q202" s="262">
        <v>0.25243831173653025</v>
      </c>
      <c r="R202" s="262">
        <v>0.25243831173653025</v>
      </c>
      <c r="S202" s="262">
        <v>0.25243831173656167</v>
      </c>
    </row>
    <row r="203" spans="1:19" s="262" customFormat="1">
      <c r="A203" s="110"/>
      <c r="B203" s="110"/>
      <c r="C203" s="110"/>
      <c r="D203" s="321" t="s">
        <v>8194</v>
      </c>
      <c r="E203" s="278" t="s">
        <v>7430</v>
      </c>
      <c r="F203" s="278" t="s">
        <v>3996</v>
      </c>
      <c r="G203" s="278"/>
      <c r="H203" s="278" t="s">
        <v>4878</v>
      </c>
      <c r="I203" s="278" t="s">
        <v>3992</v>
      </c>
      <c r="J203" s="262">
        <v>0.61067155116854377</v>
      </c>
      <c r="K203" s="262">
        <v>0.59530358330167954</v>
      </c>
      <c r="L203" s="262">
        <v>0.59530358330167954</v>
      </c>
      <c r="M203" s="262">
        <v>0.59637894684665682</v>
      </c>
      <c r="N203" s="262">
        <v>0.59059402295951791</v>
      </c>
      <c r="O203" s="262">
        <v>0.590594022958291</v>
      </c>
      <c r="P203" s="262">
        <v>0.59070365754727527</v>
      </c>
      <c r="Q203" s="262">
        <v>0.59530358330167854</v>
      </c>
      <c r="R203" s="262">
        <v>0.59530358330167854</v>
      </c>
      <c r="S203" s="262">
        <v>0.59530358330167543</v>
      </c>
    </row>
    <row r="204" spans="1:19" s="262" customFormat="1">
      <c r="A204" s="110"/>
      <c r="B204" s="110"/>
      <c r="C204" s="110"/>
      <c r="D204" s="321" t="s">
        <v>8195</v>
      </c>
      <c r="E204" s="278" t="s">
        <v>7431</v>
      </c>
      <c r="F204" s="278" t="s">
        <v>3996</v>
      </c>
      <c r="G204" s="278"/>
      <c r="H204" s="278" t="s">
        <v>4878</v>
      </c>
      <c r="I204" s="278" t="s">
        <v>3992</v>
      </c>
      <c r="J204" s="262">
        <v>3.5770003526605955E-2</v>
      </c>
      <c r="K204" s="262">
        <v>6.8510786767760956E-2</v>
      </c>
      <c r="L204" s="262">
        <v>6.8510786767760956E-2</v>
      </c>
      <c r="M204" s="262">
        <v>6.6435493823722408E-2</v>
      </c>
      <c r="N204" s="262">
        <v>6.3691570048993382E-2</v>
      </c>
      <c r="O204" s="262">
        <v>6.3691570048897514E-2</v>
      </c>
      <c r="P204" s="262">
        <v>6.3643796921667717E-2</v>
      </c>
      <c r="Q204" s="262">
        <v>6.8510786767761372E-2</v>
      </c>
      <c r="R204" s="262">
        <v>6.8510786767761372E-2</v>
      </c>
      <c r="S204" s="262">
        <v>6.8510786767766979E-2</v>
      </c>
    </row>
    <row r="205" spans="1:19" s="262" customFormat="1">
      <c r="A205" s="110"/>
      <c r="B205" s="110"/>
      <c r="C205" s="110"/>
      <c r="D205" s="321" t="s">
        <v>8196</v>
      </c>
      <c r="E205" s="278" t="s">
        <v>7432</v>
      </c>
      <c r="F205" s="278" t="s">
        <v>3996</v>
      </c>
      <c r="G205" s="278"/>
      <c r="H205" s="278" t="s">
        <v>4878</v>
      </c>
      <c r="I205" s="278" t="s">
        <v>3992</v>
      </c>
      <c r="J205" s="262">
        <v>0.8629005216651362</v>
      </c>
      <c r="K205" s="262">
        <v>0.14688519480098883</v>
      </c>
      <c r="L205" s="262">
        <v>0.14688519480098883</v>
      </c>
      <c r="M205" s="262">
        <v>0.16614461996652363</v>
      </c>
      <c r="N205" s="262">
        <v>0.54537053167683935</v>
      </c>
      <c r="O205" s="262">
        <v>0.54537053166113625</v>
      </c>
      <c r="P205" s="262">
        <v>0.54179108441719115</v>
      </c>
      <c r="Q205" s="262">
        <v>0.14688519480097295</v>
      </c>
      <c r="R205" s="262">
        <v>0.14688519480097295</v>
      </c>
      <c r="S205" s="262">
        <v>0.14688519480097767</v>
      </c>
    </row>
    <row r="206" spans="1:19" s="262" customFormat="1">
      <c r="A206" s="110"/>
      <c r="B206" s="110"/>
      <c r="C206" s="110"/>
      <c r="D206" s="321" t="s">
        <v>7433</v>
      </c>
      <c r="E206" s="278" t="s">
        <v>7434</v>
      </c>
      <c r="F206" s="278" t="s">
        <v>3996</v>
      </c>
      <c r="G206" s="278"/>
      <c r="H206" s="278" t="s">
        <v>4878</v>
      </c>
      <c r="I206" s="317" t="s">
        <v>5362</v>
      </c>
      <c r="J206" s="262">
        <v>6997.8650837229343</v>
      </c>
      <c r="K206" s="262">
        <v>11136.706102407403</v>
      </c>
      <c r="L206" s="262">
        <v>11136.706102407403</v>
      </c>
      <c r="M206" s="262">
        <v>11549.917408560337</v>
      </c>
      <c r="N206" s="262">
        <v>8220.7893403911366</v>
      </c>
      <c r="O206" s="262">
        <v>8220.7893403905309</v>
      </c>
      <c r="P206" s="262">
        <v>8218.9330093336903</v>
      </c>
      <c r="Q206" s="262">
        <v>11136.706102407075</v>
      </c>
      <c r="R206" s="262">
        <v>11136.706102407075</v>
      </c>
      <c r="S206" s="262">
        <v>11136.706102407054</v>
      </c>
    </row>
    <row r="207" spans="1:19" s="262" customFormat="1">
      <c r="A207" s="110"/>
      <c r="B207" s="110"/>
      <c r="C207" s="110"/>
      <c r="D207" s="321" t="s">
        <v>7435</v>
      </c>
      <c r="E207" s="278" t="s">
        <v>7436</v>
      </c>
      <c r="F207" s="278" t="s">
        <v>3996</v>
      </c>
      <c r="G207" s="278"/>
      <c r="H207" s="278" t="s">
        <v>4878</v>
      </c>
      <c r="I207" s="317" t="s">
        <v>5505</v>
      </c>
      <c r="J207" s="262">
        <v>124.18734782868366</v>
      </c>
      <c r="K207" s="262">
        <v>145.11010560160111</v>
      </c>
      <c r="L207" s="262">
        <v>145.11010560160111</v>
      </c>
      <c r="M207" s="262">
        <v>153.35372488553074</v>
      </c>
      <c r="N207" s="262">
        <v>62.889644700590132</v>
      </c>
      <c r="O207" s="262">
        <v>62.889644700600599</v>
      </c>
      <c r="P207" s="262">
        <v>63.665967278332737</v>
      </c>
      <c r="Q207" s="262">
        <v>145.11010560159846</v>
      </c>
      <c r="R207" s="262">
        <v>145.11010560159846</v>
      </c>
      <c r="S207" s="262">
        <v>145.11010560158945</v>
      </c>
    </row>
    <row r="208" spans="1:19" s="262" customFormat="1">
      <c r="A208" s="110"/>
      <c r="B208" s="110"/>
      <c r="C208" s="110"/>
      <c r="D208" s="321" t="s">
        <v>7437</v>
      </c>
      <c r="E208" s="278" t="s">
        <v>7438</v>
      </c>
      <c r="F208" s="278" t="s">
        <v>3996</v>
      </c>
      <c r="G208" s="278"/>
      <c r="H208" s="278" t="s">
        <v>4878</v>
      </c>
      <c r="I208" s="278" t="s">
        <v>4880</v>
      </c>
      <c r="J208" s="262">
        <v>6726.4337954877356</v>
      </c>
      <c r="K208" s="262">
        <v>6728.2235095040242</v>
      </c>
      <c r="L208" s="262">
        <v>6728.2235095040242</v>
      </c>
      <c r="M208" s="262">
        <v>6728.2235095040242</v>
      </c>
      <c r="N208" s="262">
        <v>2413.9486585778136</v>
      </c>
      <c r="O208" s="262">
        <v>2413.9486585782347</v>
      </c>
      <c r="P208" s="262">
        <v>2442.1044320805649</v>
      </c>
      <c r="Q208" s="262">
        <v>6728.2235095040242</v>
      </c>
      <c r="R208" s="262">
        <v>6728.2235095040242</v>
      </c>
      <c r="S208" s="262">
        <v>6728.2235095040251</v>
      </c>
    </row>
    <row r="209" spans="1:19" s="262" customFormat="1">
      <c r="A209" s="110"/>
      <c r="B209" s="110"/>
      <c r="C209" s="110"/>
      <c r="D209" s="321" t="s">
        <v>7439</v>
      </c>
      <c r="E209" s="278" t="s">
        <v>7440</v>
      </c>
      <c r="F209" s="278" t="s">
        <v>3996</v>
      </c>
      <c r="G209" s="278"/>
      <c r="H209" s="278" t="s">
        <v>4878</v>
      </c>
      <c r="I209" s="278" t="s">
        <v>5362</v>
      </c>
      <c r="J209" s="262">
        <v>676.56227629112664</v>
      </c>
      <c r="K209" s="262">
        <v>3292.2615939583297</v>
      </c>
      <c r="L209" s="262">
        <v>3292.2615939583297</v>
      </c>
      <c r="M209" s="262">
        <v>3283.3890745718954</v>
      </c>
      <c r="N209" s="262">
        <v>2013.585930004228</v>
      </c>
      <c r="O209" s="262">
        <v>2013.5859300035349</v>
      </c>
      <c r="P209" s="262">
        <v>2015.9224139814764</v>
      </c>
      <c r="Q209" s="262">
        <v>3292.2615939580824</v>
      </c>
      <c r="R209" s="262">
        <v>3292.2615939580824</v>
      </c>
      <c r="S209" s="262">
        <v>3292.2615939585712</v>
      </c>
    </row>
    <row r="210" spans="1:19" s="262" customFormat="1">
      <c r="A210" s="110"/>
      <c r="B210" s="110"/>
      <c r="C210" s="110"/>
      <c r="D210" s="321" t="s">
        <v>7441</v>
      </c>
      <c r="E210" s="278" t="s">
        <v>7442</v>
      </c>
      <c r="F210" s="278" t="s">
        <v>3996</v>
      </c>
      <c r="G210" s="278"/>
      <c r="H210" s="278" t="s">
        <v>4878</v>
      </c>
      <c r="I210" s="278" t="s">
        <v>5362</v>
      </c>
      <c r="J210" s="262">
        <v>3690.713130205826</v>
      </c>
      <c r="K210" s="262">
        <v>4550.8796923676091</v>
      </c>
      <c r="L210" s="262">
        <v>4550.8796923676091</v>
      </c>
      <c r="M210" s="262">
        <v>4800.6594069054436</v>
      </c>
      <c r="N210" s="262">
        <v>3225.2167406279959</v>
      </c>
      <c r="O210" s="262">
        <v>3225.216740626719</v>
      </c>
      <c r="P210" s="262">
        <v>3225.113603194698</v>
      </c>
      <c r="Q210" s="262">
        <v>4550.8796923675172</v>
      </c>
      <c r="R210" s="262">
        <v>4550.8796923675172</v>
      </c>
      <c r="S210" s="262">
        <v>4550.8796923672708</v>
      </c>
    </row>
    <row r="211" spans="1:19" s="262" customFormat="1">
      <c r="A211" s="110"/>
      <c r="B211" s="110"/>
      <c r="C211" s="110"/>
      <c r="D211" s="321" t="s">
        <v>7443</v>
      </c>
      <c r="E211" s="278" t="s">
        <v>7444</v>
      </c>
      <c r="F211" s="278" t="s">
        <v>3996</v>
      </c>
      <c r="G211" s="278"/>
      <c r="H211" s="278" t="s">
        <v>4878</v>
      </c>
      <c r="I211" s="278" t="s">
        <v>5362</v>
      </c>
      <c r="J211" s="262">
        <v>67.521193238924653</v>
      </c>
      <c r="K211" s="262">
        <v>75.32443013004783</v>
      </c>
      <c r="L211" s="262">
        <v>75.32443013004783</v>
      </c>
      <c r="M211" s="262">
        <v>79.386945487930646</v>
      </c>
      <c r="N211" s="262">
        <v>68.873882983600168</v>
      </c>
      <c r="O211" s="262">
        <v>68.873882983746512</v>
      </c>
      <c r="P211" s="262">
        <v>68.875986109791896</v>
      </c>
      <c r="Q211" s="262">
        <v>75.324430130045855</v>
      </c>
      <c r="R211" s="262">
        <v>75.324430130045855</v>
      </c>
      <c r="S211" s="262">
        <v>75.324430130041634</v>
      </c>
    </row>
    <row r="212" spans="1:19" s="262" customFormat="1">
      <c r="A212" s="110"/>
      <c r="B212" s="110"/>
      <c r="C212" s="110"/>
      <c r="D212" s="321" t="s">
        <v>7445</v>
      </c>
      <c r="E212" s="278" t="s">
        <v>7446</v>
      </c>
      <c r="F212" s="278" t="s">
        <v>3996</v>
      </c>
      <c r="G212" s="278"/>
      <c r="H212" s="278" t="s">
        <v>4878</v>
      </c>
      <c r="I212" s="278" t="s">
        <v>4881</v>
      </c>
      <c r="J212" s="262">
        <v>10.612389805402684</v>
      </c>
      <c r="K212" s="262">
        <v>12.535819668568509</v>
      </c>
      <c r="L212" s="262">
        <v>12.535819668568509</v>
      </c>
      <c r="M212" s="262">
        <v>13.260994368252565</v>
      </c>
      <c r="N212" s="262">
        <v>13.638044213857407</v>
      </c>
      <c r="O212" s="262">
        <v>13.638044213845108</v>
      </c>
      <c r="P212" s="262">
        <v>13.59953090674081</v>
      </c>
      <c r="Q212" s="262">
        <v>12.535819668568237</v>
      </c>
      <c r="R212" s="262">
        <v>12.535819668568237</v>
      </c>
      <c r="S212" s="262">
        <v>12.535819668567557</v>
      </c>
    </row>
    <row r="213" spans="1:19" s="262" customFormat="1">
      <c r="A213" s="110"/>
      <c r="B213" s="110"/>
      <c r="C213" s="110"/>
      <c r="D213" s="321" t="s">
        <v>7447</v>
      </c>
      <c r="E213" s="278" t="s">
        <v>7448</v>
      </c>
      <c r="F213" s="278" t="s">
        <v>3996</v>
      </c>
      <c r="G213" s="278"/>
      <c r="H213" s="278" t="s">
        <v>4878</v>
      </c>
      <c r="I213" s="278" t="s">
        <v>4879</v>
      </c>
      <c r="J213" s="262">
        <v>132.1284206064708</v>
      </c>
      <c r="K213" s="262">
        <v>129.04771005840996</v>
      </c>
      <c r="L213" s="262">
        <v>129.04771005840996</v>
      </c>
      <c r="M213" s="262">
        <v>129.10530833839778</v>
      </c>
      <c r="N213" s="262">
        <v>123.69818259037402</v>
      </c>
      <c r="O213" s="262">
        <v>123.69818259045104</v>
      </c>
      <c r="P213" s="262">
        <v>123.78095768060706</v>
      </c>
      <c r="Q213" s="262">
        <v>129.04771005840985</v>
      </c>
      <c r="R213" s="262">
        <v>129.04771005840985</v>
      </c>
      <c r="S213" s="262">
        <v>129.04771005840973</v>
      </c>
    </row>
    <row r="214" spans="1:19" s="262" customFormat="1">
      <c r="A214" s="110"/>
      <c r="B214" s="110"/>
      <c r="C214" s="110"/>
      <c r="D214" s="321" t="s">
        <v>7449</v>
      </c>
      <c r="E214" s="278" t="s">
        <v>7450</v>
      </c>
      <c r="F214" s="278" t="s">
        <v>3996</v>
      </c>
      <c r="G214" s="278"/>
      <c r="H214" s="278" t="s">
        <v>4878</v>
      </c>
      <c r="I214" s="278" t="s">
        <v>4879</v>
      </c>
      <c r="J214" s="262">
        <v>183.95971742210264</v>
      </c>
      <c r="K214" s="262">
        <v>183.16213368099676</v>
      </c>
      <c r="L214" s="262">
        <v>183.16213368099676</v>
      </c>
      <c r="M214" s="262">
        <v>183.17666371754217</v>
      </c>
      <c r="N214" s="262">
        <v>167.10041982881052</v>
      </c>
      <c r="O214" s="262">
        <v>167.10041982886037</v>
      </c>
      <c r="P214" s="262">
        <v>167.3132305677243</v>
      </c>
      <c r="Q214" s="262">
        <v>183.16213368099659</v>
      </c>
      <c r="R214" s="262">
        <v>183.16213368099659</v>
      </c>
      <c r="S214" s="262">
        <v>183.16213368099653</v>
      </c>
    </row>
    <row r="215" spans="1:19" s="262" customFormat="1">
      <c r="A215" s="110"/>
      <c r="B215" s="110"/>
      <c r="C215" s="110"/>
      <c r="D215" s="321" t="s">
        <v>7451</v>
      </c>
      <c r="E215" s="278" t="s">
        <v>7452</v>
      </c>
      <c r="F215" s="278" t="s">
        <v>3996</v>
      </c>
      <c r="G215" s="278"/>
      <c r="H215" s="278" t="s">
        <v>4878</v>
      </c>
      <c r="I215" s="278" t="s">
        <v>4879</v>
      </c>
      <c r="J215" s="262">
        <v>192.29392387875055</v>
      </c>
      <c r="K215" s="262">
        <v>190.89688729596196</v>
      </c>
      <c r="L215" s="262">
        <v>190.89688729596196</v>
      </c>
      <c r="M215" s="262">
        <v>190.93540747713689</v>
      </c>
      <c r="N215" s="262">
        <v>180.84447678303837</v>
      </c>
      <c r="O215" s="262">
        <v>180.84447678308146</v>
      </c>
      <c r="P215" s="262">
        <v>180.99633731865089</v>
      </c>
      <c r="Q215" s="262">
        <v>190.89688729596196</v>
      </c>
      <c r="R215" s="262">
        <v>190.89688729596196</v>
      </c>
      <c r="S215" s="262">
        <v>190.89688729596162</v>
      </c>
    </row>
    <row r="216" spans="1:19" s="262" customFormat="1">
      <c r="A216" s="110"/>
      <c r="B216" s="110"/>
      <c r="C216" s="110"/>
      <c r="D216" s="321" t="s">
        <v>7453</v>
      </c>
      <c r="E216" s="278" t="s">
        <v>7454</v>
      </c>
      <c r="F216" s="278" t="s">
        <v>3996</v>
      </c>
      <c r="G216" s="278"/>
      <c r="H216" s="278" t="s">
        <v>4878</v>
      </c>
      <c r="I216" s="278" t="s">
        <v>4879</v>
      </c>
      <c r="J216" s="262">
        <v>194.5798571447994</v>
      </c>
      <c r="K216" s="262">
        <v>191.90822734402911</v>
      </c>
      <c r="L216" s="262">
        <v>191.90822734402911</v>
      </c>
      <c r="M216" s="262">
        <v>191.98534639267672</v>
      </c>
      <c r="N216" s="262">
        <v>186.8692149230925</v>
      </c>
      <c r="O216" s="262">
        <v>186.86921492310597</v>
      </c>
      <c r="P216" s="262">
        <v>186.94182665962057</v>
      </c>
      <c r="Q216" s="262">
        <v>191.90822734402911</v>
      </c>
      <c r="R216" s="262">
        <v>191.90822734402911</v>
      </c>
      <c r="S216" s="262">
        <v>191.90822734402877</v>
      </c>
    </row>
    <row r="217" spans="1:19" s="262" customFormat="1">
      <c r="A217" s="110"/>
      <c r="B217" s="110"/>
      <c r="C217" s="110"/>
      <c r="D217" s="321" t="s">
        <v>7455</v>
      </c>
      <c r="E217" s="278" t="s">
        <v>7456</v>
      </c>
      <c r="F217" s="278" t="s">
        <v>3996</v>
      </c>
      <c r="G217" s="278"/>
      <c r="H217" s="278" t="s">
        <v>4878</v>
      </c>
      <c r="I217" s="278" t="s">
        <v>4879</v>
      </c>
      <c r="J217" s="262">
        <v>209.27376018071391</v>
      </c>
      <c r="K217" s="262">
        <v>209.39535140801388</v>
      </c>
      <c r="L217" s="262">
        <v>209.39535140801388</v>
      </c>
      <c r="M217" s="262">
        <v>209.39028349839919</v>
      </c>
      <c r="N217" s="262">
        <v>200.72579666133822</v>
      </c>
      <c r="O217" s="262">
        <v>200.72579666134203</v>
      </c>
      <c r="P217" s="262">
        <v>200.79619243194031</v>
      </c>
      <c r="Q217" s="262">
        <v>209.39535140801405</v>
      </c>
      <c r="R217" s="262">
        <v>209.39535140801405</v>
      </c>
      <c r="S217" s="262">
        <v>209.39535140801405</v>
      </c>
    </row>
    <row r="218" spans="1:19" s="262" customFormat="1">
      <c r="A218" s="110"/>
      <c r="B218" s="110"/>
      <c r="C218" s="110"/>
      <c r="D218" s="321" t="s">
        <v>7457</v>
      </c>
      <c r="E218" s="278" t="s">
        <v>7458</v>
      </c>
      <c r="F218" s="278" t="s">
        <v>3996</v>
      </c>
      <c r="G218" s="278"/>
      <c r="H218" s="278" t="s">
        <v>4878</v>
      </c>
      <c r="I218" s="278" t="s">
        <v>4879</v>
      </c>
      <c r="J218" s="262">
        <v>210.41093929679255</v>
      </c>
      <c r="K218" s="262">
        <v>210.52753854061757</v>
      </c>
      <c r="L218" s="262">
        <v>210.52753854061757</v>
      </c>
      <c r="M218" s="262">
        <v>210.52307589867542</v>
      </c>
      <c r="N218" s="262">
        <v>201.92167066567322</v>
      </c>
      <c r="O218" s="262">
        <v>201.92167066568476</v>
      </c>
      <c r="P218" s="262">
        <v>201.9917070882309</v>
      </c>
      <c r="Q218" s="262">
        <v>210.5275385406178</v>
      </c>
      <c r="R218" s="262">
        <v>210.5275385406178</v>
      </c>
      <c r="S218" s="262">
        <v>210.5275385406174</v>
      </c>
    </row>
    <row r="219" spans="1:19" s="262" customFormat="1">
      <c r="A219" s="110"/>
      <c r="B219" s="110"/>
      <c r="C219" s="110"/>
      <c r="D219" s="321" t="s">
        <v>7459</v>
      </c>
      <c r="E219" s="278" t="s">
        <v>7460</v>
      </c>
      <c r="F219" s="278" t="s">
        <v>3996</v>
      </c>
      <c r="G219" s="278"/>
      <c r="H219" s="278" t="s">
        <v>4878</v>
      </c>
      <c r="I219" s="278" t="s">
        <v>4879</v>
      </c>
      <c r="J219" s="262">
        <v>210.66404077502125</v>
      </c>
      <c r="K219" s="262">
        <v>210.77405380664561</v>
      </c>
      <c r="L219" s="262">
        <v>210.77405380664561</v>
      </c>
      <c r="M219" s="262">
        <v>210.76973802874443</v>
      </c>
      <c r="N219" s="262">
        <v>202.16105381305601</v>
      </c>
      <c r="O219" s="262">
        <v>202.16105381303458</v>
      </c>
      <c r="P219" s="262">
        <v>202.23138067730576</v>
      </c>
      <c r="Q219" s="262">
        <v>210.77405380664584</v>
      </c>
      <c r="R219" s="262">
        <v>210.77405380664584</v>
      </c>
      <c r="S219" s="262">
        <v>210.77405380664572</v>
      </c>
    </row>
    <row r="220" spans="1:19" s="262" customFormat="1">
      <c r="A220" s="110"/>
      <c r="B220" s="110"/>
      <c r="C220" s="110"/>
      <c r="D220" s="321" t="s">
        <v>7461</v>
      </c>
      <c r="E220" s="278" t="s">
        <v>7462</v>
      </c>
      <c r="F220" s="278" t="s">
        <v>3996</v>
      </c>
      <c r="G220" s="278"/>
      <c r="H220" s="278" t="s">
        <v>4878</v>
      </c>
      <c r="I220" s="278" t="s">
        <v>4879</v>
      </c>
      <c r="J220" s="262">
        <v>208.54560228094357</v>
      </c>
      <c r="K220" s="262">
        <v>208.64980013495773</v>
      </c>
      <c r="L220" s="262">
        <v>208.64980013495773</v>
      </c>
      <c r="M220" s="262">
        <v>208.64532243644999</v>
      </c>
      <c r="N220" s="262">
        <v>201.57306383886379</v>
      </c>
      <c r="O220" s="262">
        <v>201.57306383949071</v>
      </c>
      <c r="P220" s="262">
        <v>201.63205533673016</v>
      </c>
      <c r="Q220" s="262">
        <v>208.6498001349579</v>
      </c>
      <c r="R220" s="262">
        <v>208.6498001349579</v>
      </c>
      <c r="S220" s="262">
        <v>208.64980013495762</v>
      </c>
    </row>
    <row r="221" spans="1:19" s="262" customFormat="1">
      <c r="A221" s="110"/>
      <c r="B221" s="110"/>
      <c r="C221" s="110"/>
      <c r="D221" s="321" t="s">
        <v>7463</v>
      </c>
      <c r="E221" s="278" t="s">
        <v>7464</v>
      </c>
      <c r="F221" s="278" t="s">
        <v>3996</v>
      </c>
      <c r="G221" s="278"/>
      <c r="H221" s="278" t="s">
        <v>4878</v>
      </c>
      <c r="I221" s="278" t="s">
        <v>4879</v>
      </c>
      <c r="J221" s="262">
        <v>155.48168100460447</v>
      </c>
      <c r="K221" s="262">
        <v>157.25712102967327</v>
      </c>
      <c r="L221" s="262">
        <v>157.25712102967327</v>
      </c>
      <c r="M221" s="262">
        <v>158.23158605433946</v>
      </c>
      <c r="N221" s="262">
        <v>42.849336793527698</v>
      </c>
      <c r="O221" s="262">
        <v>42.849336792149359</v>
      </c>
      <c r="P221" s="262">
        <v>44.635051115190549</v>
      </c>
      <c r="Q221" s="262">
        <v>157.25712102967236</v>
      </c>
      <c r="R221" s="262">
        <v>157.25712102967236</v>
      </c>
      <c r="S221" s="262">
        <v>157.25712102967213</v>
      </c>
    </row>
    <row r="222" spans="1:19" s="262" customFormat="1">
      <c r="A222" s="110"/>
      <c r="B222" s="110"/>
      <c r="C222" s="110"/>
      <c r="D222" s="321" t="s">
        <v>7465</v>
      </c>
      <c r="E222" s="278" t="s">
        <v>7466</v>
      </c>
      <c r="F222" s="278" t="s">
        <v>3996</v>
      </c>
      <c r="G222" s="278"/>
      <c r="H222" s="278" t="s">
        <v>4878</v>
      </c>
      <c r="I222" s="278" t="s">
        <v>4879</v>
      </c>
      <c r="J222" s="262">
        <v>158.86996948739142</v>
      </c>
      <c r="K222" s="262">
        <v>161.83457135312347</v>
      </c>
      <c r="L222" s="262">
        <v>161.83457135312347</v>
      </c>
      <c r="M222" s="262">
        <v>162.93781242695695</v>
      </c>
      <c r="N222" s="262">
        <v>27.241546729169386</v>
      </c>
      <c r="O222" s="262">
        <v>27.241546727718287</v>
      </c>
      <c r="P222" s="262">
        <v>28.796450304689301</v>
      </c>
      <c r="Q222" s="262">
        <v>161.83457135312221</v>
      </c>
      <c r="R222" s="262">
        <v>161.83457135312221</v>
      </c>
      <c r="S222" s="262">
        <v>161.8345713531221</v>
      </c>
    </row>
    <row r="223" spans="1:19" s="262" customFormat="1">
      <c r="A223" s="110"/>
      <c r="B223" s="110"/>
      <c r="C223" s="110"/>
      <c r="D223" s="321" t="s">
        <v>7467</v>
      </c>
      <c r="E223" s="278" t="s">
        <v>7468</v>
      </c>
      <c r="F223" s="278" t="s">
        <v>3996</v>
      </c>
      <c r="G223" s="278"/>
      <c r="H223" s="278" t="s">
        <v>4878</v>
      </c>
      <c r="I223" s="278" t="s">
        <v>4879</v>
      </c>
      <c r="J223" s="262">
        <v>112.02055999016466</v>
      </c>
      <c r="K223" s="262">
        <v>112.77156440225747</v>
      </c>
      <c r="L223" s="262">
        <v>112.77156440225747</v>
      </c>
      <c r="M223" s="262">
        <v>112.73088782380489</v>
      </c>
      <c r="N223" s="262">
        <v>140.53176465728797</v>
      </c>
      <c r="O223" s="262">
        <v>140.5317646571483</v>
      </c>
      <c r="P223" s="262">
        <v>140.20856933600589</v>
      </c>
      <c r="Q223" s="262">
        <v>112.77156440225735</v>
      </c>
      <c r="R223" s="262">
        <v>112.77156440225735</v>
      </c>
      <c r="S223" s="262">
        <v>112.77156440225747</v>
      </c>
    </row>
    <row r="224" spans="1:19" s="262" customFormat="1">
      <c r="A224" s="110"/>
      <c r="B224" s="110"/>
      <c r="C224" s="110"/>
      <c r="D224" s="321" t="s">
        <v>8198</v>
      </c>
      <c r="E224" s="278" t="s">
        <v>7469</v>
      </c>
      <c r="F224" s="278" t="s">
        <v>3996</v>
      </c>
      <c r="G224" s="278"/>
      <c r="H224" s="278" t="s">
        <v>4878</v>
      </c>
      <c r="I224" s="278" t="s">
        <v>3992</v>
      </c>
      <c r="J224" s="262">
        <v>0.8717819710321083</v>
      </c>
      <c r="K224" s="262">
        <v>0.15253414687651992</v>
      </c>
      <c r="L224" s="262">
        <v>0.15253414687651992</v>
      </c>
      <c r="M224" s="262">
        <v>0.17179232059152963</v>
      </c>
      <c r="N224" s="262">
        <v>0.55405274348617239</v>
      </c>
      <c r="O224" s="262">
        <v>0.55405274347502786</v>
      </c>
      <c r="P224" s="262">
        <v>0.55039145351612129</v>
      </c>
      <c r="Q224" s="262">
        <v>0.15253414687650463</v>
      </c>
      <c r="R224" s="262">
        <v>0.15253414687650463</v>
      </c>
      <c r="S224" s="262">
        <v>0.15253414687650871</v>
      </c>
    </row>
    <row r="225" spans="1:19" s="262" customFormat="1">
      <c r="A225" s="110"/>
      <c r="B225" s="110"/>
      <c r="C225" s="110"/>
      <c r="D225" s="321" t="s">
        <v>8197</v>
      </c>
      <c r="E225" s="278" t="s">
        <v>7470</v>
      </c>
      <c r="F225" s="278" t="s">
        <v>3996</v>
      </c>
      <c r="G225" s="278"/>
      <c r="H225" s="278" t="s">
        <v>4878</v>
      </c>
      <c r="I225" s="278" t="s">
        <v>3992</v>
      </c>
      <c r="J225" s="262">
        <v>4.0889979894756685E-2</v>
      </c>
      <c r="K225" s="262">
        <v>7.8042091295344465E-2</v>
      </c>
      <c r="L225" s="262">
        <v>7.8042091295344465E-2</v>
      </c>
      <c r="M225" s="262">
        <v>7.5698445580522231E-2</v>
      </c>
      <c r="N225" s="262">
        <v>7.2303295649038285E-2</v>
      </c>
      <c r="O225" s="262">
        <v>7.2303295649038896E-2</v>
      </c>
      <c r="P225" s="262">
        <v>7.2248316413855415E-2</v>
      </c>
      <c r="Q225" s="262">
        <v>7.8042091295345159E-2</v>
      </c>
      <c r="R225" s="262">
        <v>7.8042091295345159E-2</v>
      </c>
      <c r="S225" s="262">
        <v>7.8042091295351224E-2</v>
      </c>
    </row>
    <row r="226" spans="1:19" s="262" customFormat="1">
      <c r="A226" s="110"/>
      <c r="B226" s="110"/>
      <c r="C226" s="110"/>
      <c r="D226" s="321" t="s">
        <v>8199</v>
      </c>
      <c r="E226" s="278" t="s">
        <v>7471</v>
      </c>
      <c r="F226" s="278" t="s">
        <v>3996</v>
      </c>
      <c r="G226" s="278"/>
      <c r="H226" s="278" t="s">
        <v>4878</v>
      </c>
      <c r="I226" s="278" t="s">
        <v>3992</v>
      </c>
      <c r="J226" s="262">
        <v>0.45873077212148694</v>
      </c>
      <c r="K226" s="262">
        <v>0.48403680603817234</v>
      </c>
      <c r="L226" s="262">
        <v>0.48403680603817234</v>
      </c>
      <c r="M226" s="262">
        <v>0.48215256919049676</v>
      </c>
      <c r="N226" s="262">
        <v>0.62233432638201303</v>
      </c>
      <c r="O226" s="262">
        <v>0.62233432638252928</v>
      </c>
      <c r="P226" s="262">
        <v>0.62363452870472336</v>
      </c>
      <c r="Q226" s="262">
        <v>0.48403680603817334</v>
      </c>
      <c r="R226" s="262">
        <v>0.48403680603817334</v>
      </c>
      <c r="S226" s="262">
        <v>0.48403680603817772</v>
      </c>
    </row>
    <row r="227" spans="1:19" s="262" customFormat="1">
      <c r="A227" s="110"/>
      <c r="B227" s="110"/>
      <c r="C227" s="110"/>
      <c r="D227" s="321" t="s">
        <v>8200</v>
      </c>
      <c r="E227" s="278" t="s">
        <v>7472</v>
      </c>
      <c r="F227" s="278" t="s">
        <v>3996</v>
      </c>
      <c r="G227" s="278"/>
      <c r="H227" s="278" t="s">
        <v>4878</v>
      </c>
      <c r="I227" s="278" t="s">
        <v>3992</v>
      </c>
      <c r="J227" s="262">
        <v>22.704894179681823</v>
      </c>
      <c r="K227" s="262">
        <v>22.366841185004287</v>
      </c>
      <c r="L227" s="262">
        <v>22.366841185004287</v>
      </c>
      <c r="M227" s="262">
        <v>22.390895109768522</v>
      </c>
      <c r="N227" s="262">
        <v>21.446807831175544</v>
      </c>
      <c r="O227" s="262">
        <v>21.446807831179036</v>
      </c>
      <c r="P227" s="262">
        <v>21.465491438092378</v>
      </c>
      <c r="Q227" s="262">
        <v>22.366841185004255</v>
      </c>
      <c r="R227" s="262">
        <v>22.366841185004255</v>
      </c>
      <c r="S227" s="262">
        <v>22.366841185004162</v>
      </c>
    </row>
    <row r="228" spans="1:19" s="262" customFormat="1">
      <c r="A228" s="110"/>
      <c r="B228" s="110"/>
      <c r="C228" s="110"/>
      <c r="D228" s="321" t="s">
        <v>8201</v>
      </c>
      <c r="E228" s="278" t="s">
        <v>7473</v>
      </c>
      <c r="F228" s="278" t="s">
        <v>3996</v>
      </c>
      <c r="G228" s="278"/>
      <c r="H228" s="278" t="s">
        <v>4878</v>
      </c>
      <c r="I228" s="278" t="s">
        <v>3992</v>
      </c>
      <c r="J228" s="262">
        <v>21.98945807629568</v>
      </c>
      <c r="K228" s="262">
        <v>21.801580872399974</v>
      </c>
      <c r="L228" s="262">
        <v>21.801580872399974</v>
      </c>
      <c r="M228" s="262">
        <v>21.841542328574299</v>
      </c>
      <c r="N228" s="262">
        <v>14.375761708622257</v>
      </c>
      <c r="O228" s="262">
        <v>14.375761708626639</v>
      </c>
      <c r="P228" s="262">
        <v>14.478832717497236</v>
      </c>
      <c r="Q228" s="262">
        <v>21.801580872399825</v>
      </c>
      <c r="R228" s="262">
        <v>21.801580872399825</v>
      </c>
      <c r="S228" s="262">
        <v>21.801580872399732</v>
      </c>
    </row>
    <row r="229" spans="1:19" s="262" customFormat="1">
      <c r="A229" s="110"/>
      <c r="B229" s="110"/>
      <c r="C229" s="110"/>
      <c r="D229" s="321" t="s">
        <v>8202</v>
      </c>
      <c r="E229" s="278" t="s">
        <v>7474</v>
      </c>
      <c r="F229" s="278" t="s">
        <v>3996</v>
      </c>
      <c r="G229" s="278"/>
      <c r="H229" s="278" t="s">
        <v>4878</v>
      </c>
      <c r="I229" s="278" t="s">
        <v>3992</v>
      </c>
      <c r="J229" s="262">
        <v>50.172122797072234</v>
      </c>
      <c r="K229" s="262">
        <v>49.285589728421165</v>
      </c>
      <c r="L229" s="262">
        <v>49.285589728421165</v>
      </c>
      <c r="M229" s="262">
        <v>49.322079358156529</v>
      </c>
      <c r="N229" s="262">
        <v>57.159146466783064</v>
      </c>
      <c r="O229" s="262">
        <v>57.159146466788187</v>
      </c>
      <c r="P229" s="262">
        <v>57.04256068871306</v>
      </c>
      <c r="Q229" s="262">
        <v>49.285589728421215</v>
      </c>
      <c r="R229" s="262">
        <v>49.285589728421215</v>
      </c>
      <c r="S229" s="262">
        <v>49.285589728421037</v>
      </c>
    </row>
    <row r="230" spans="1:19" s="262" customFormat="1">
      <c r="A230" s="110"/>
      <c r="B230" s="110"/>
      <c r="C230" s="110"/>
      <c r="D230" s="321" t="s">
        <v>8203</v>
      </c>
      <c r="E230" s="278" t="s">
        <v>7475</v>
      </c>
      <c r="F230" s="278" t="s">
        <v>3996</v>
      </c>
      <c r="G230" s="278"/>
      <c r="H230" s="278" t="s">
        <v>4878</v>
      </c>
      <c r="I230" s="278" t="s">
        <v>3992</v>
      </c>
      <c r="J230" s="262">
        <v>2.6926194855898475</v>
      </c>
      <c r="K230" s="262">
        <v>5.1390990227598428</v>
      </c>
      <c r="L230" s="262">
        <v>5.1390990227598428</v>
      </c>
      <c r="M230" s="262">
        <v>4.9847691322760292</v>
      </c>
      <c r="N230" s="262">
        <v>4.7611973211493686</v>
      </c>
      <c r="O230" s="262">
        <v>4.7611973211503829</v>
      </c>
      <c r="P230" s="262">
        <v>4.7575769192734834</v>
      </c>
      <c r="Q230" s="262">
        <v>5.1390990227598889</v>
      </c>
      <c r="R230" s="262">
        <v>5.1390990227598889</v>
      </c>
      <c r="S230" s="262">
        <v>5.1390990227602869</v>
      </c>
    </row>
    <row r="231" spans="1:19" s="262" customFormat="1">
      <c r="A231" s="110"/>
      <c r="B231" s="110"/>
      <c r="C231" s="110"/>
      <c r="D231" s="321" t="s">
        <v>4848</v>
      </c>
      <c r="E231" s="278" t="s">
        <v>7476</v>
      </c>
      <c r="F231" s="278" t="s">
        <v>3996</v>
      </c>
      <c r="G231" s="278"/>
      <c r="H231" s="278" t="s">
        <v>4878</v>
      </c>
      <c r="I231" s="278" t="s">
        <v>3992</v>
      </c>
      <c r="J231" s="262">
        <v>0.73458895691103976</v>
      </c>
      <c r="K231" s="262">
        <v>0.26640785531223782</v>
      </c>
      <c r="L231" s="262">
        <v>0.26640785531223782</v>
      </c>
      <c r="M231" s="262">
        <v>0.31089637874181214</v>
      </c>
      <c r="N231" s="262">
        <v>0.60006093898938628</v>
      </c>
      <c r="O231" s="262">
        <v>0.60006093897748702</v>
      </c>
      <c r="P231" s="262">
        <v>0.60101290664430818</v>
      </c>
      <c r="Q231" s="262">
        <v>0.26640785531224914</v>
      </c>
      <c r="R231" s="262">
        <v>0.26640785531224914</v>
      </c>
      <c r="S231" s="262">
        <v>0.26640785531228106</v>
      </c>
    </row>
    <row r="232" spans="1:19" s="262" customFormat="1">
      <c r="A232" s="110"/>
      <c r="B232" s="110"/>
      <c r="C232" s="110"/>
      <c r="D232" s="321" t="s">
        <v>8205</v>
      </c>
      <c r="E232" s="278" t="s">
        <v>7477</v>
      </c>
      <c r="F232" s="278" t="s">
        <v>3996</v>
      </c>
      <c r="G232" s="278"/>
      <c r="H232" s="278" t="s">
        <v>4878</v>
      </c>
      <c r="I232" s="278" t="s">
        <v>3992</v>
      </c>
      <c r="J232" s="262">
        <v>0.26301451091772116</v>
      </c>
      <c r="K232" s="262">
        <v>0.28946408248966798</v>
      </c>
      <c r="L232" s="262">
        <v>0.28946408248966798</v>
      </c>
      <c r="M232" s="262">
        <v>0.28783961744727221</v>
      </c>
      <c r="N232" s="262">
        <v>0.28201497986588758</v>
      </c>
      <c r="O232" s="262">
        <v>0.28201497986811219</v>
      </c>
      <c r="P232" s="262">
        <v>0.28202420539278178</v>
      </c>
      <c r="Q232" s="262">
        <v>0.28946408248966832</v>
      </c>
      <c r="R232" s="262">
        <v>0.28946408248966832</v>
      </c>
      <c r="S232" s="262">
        <v>0.2894640824896727</v>
      </c>
    </row>
    <row r="233" spans="1:19" s="262" customFormat="1" ht="15">
      <c r="A233" s="110"/>
      <c r="B233" s="110"/>
      <c r="C233" s="110"/>
      <c r="D233" s="369"/>
      <c r="E233" s="371" t="s">
        <v>8458</v>
      </c>
      <c r="F233" s="278" t="s">
        <v>3996</v>
      </c>
      <c r="G233" s="370"/>
      <c r="H233" s="370" t="s">
        <v>4878</v>
      </c>
      <c r="I233" s="370" t="s">
        <v>4881</v>
      </c>
      <c r="P233" s="262">
        <v>22.477429908228444</v>
      </c>
      <c r="Q233" s="262">
        <v>0.10436645024699955</v>
      </c>
      <c r="R233" s="262">
        <v>0.10436645024699942</v>
      </c>
      <c r="S233" s="262">
        <v>0.10436645024699955</v>
      </c>
    </row>
    <row r="234" spans="1:19" s="262" customFormat="1" ht="15">
      <c r="A234" s="110"/>
      <c r="B234" s="110"/>
      <c r="C234" s="110"/>
      <c r="D234" s="369"/>
      <c r="E234" s="371" t="s">
        <v>8459</v>
      </c>
      <c r="F234" s="278" t="s">
        <v>3996</v>
      </c>
      <c r="G234" s="370"/>
      <c r="H234" s="370" t="s">
        <v>4878</v>
      </c>
      <c r="I234" s="370" t="s">
        <v>4881</v>
      </c>
      <c r="P234" s="262">
        <v>12.498044553961407</v>
      </c>
      <c r="Q234" s="262">
        <v>7.7659445437759947E-2</v>
      </c>
      <c r="R234" s="262">
        <v>7.7659445437759822E-2</v>
      </c>
      <c r="S234" s="262">
        <v>7.7659445437759947E-2</v>
      </c>
    </row>
    <row r="235" spans="1:19" s="262" customFormat="1" ht="15">
      <c r="A235" s="110"/>
      <c r="B235" s="110"/>
      <c r="C235" s="110"/>
      <c r="D235" s="369"/>
      <c r="E235" s="371" t="s">
        <v>8460</v>
      </c>
      <c r="F235" s="278" t="s">
        <v>3996</v>
      </c>
      <c r="G235" s="370"/>
      <c r="H235" s="370" t="s">
        <v>4878</v>
      </c>
      <c r="I235" s="370"/>
      <c r="P235" s="262">
        <v>94.297648124410671</v>
      </c>
      <c r="Q235" s="262">
        <v>95.722940628531362</v>
      </c>
      <c r="R235" s="262">
        <v>95.722940628531362</v>
      </c>
      <c r="S235" s="262">
        <v>95.722940628531376</v>
      </c>
    </row>
    <row r="236" spans="1:19" s="262" customFormat="1" ht="15">
      <c r="A236" s="110"/>
      <c r="B236" s="110"/>
      <c r="C236" s="110"/>
      <c r="D236" s="369" t="s">
        <v>8423</v>
      </c>
      <c r="E236" s="371" t="s">
        <v>8422</v>
      </c>
      <c r="F236" s="278" t="s">
        <v>3996</v>
      </c>
      <c r="G236" s="370"/>
      <c r="H236" s="370" t="s">
        <v>4878</v>
      </c>
      <c r="I236" s="370"/>
    </row>
    <row r="237" spans="1:19" s="262" customFormat="1" ht="15">
      <c r="A237" s="110"/>
      <c r="B237" s="110"/>
      <c r="C237" s="110"/>
      <c r="D237" s="369"/>
      <c r="E237" s="371" t="s">
        <v>8461</v>
      </c>
      <c r="F237" s="278" t="s">
        <v>3996</v>
      </c>
      <c r="G237" s="370"/>
      <c r="H237" s="370" t="s">
        <v>4878</v>
      </c>
      <c r="I237" s="370" t="s">
        <v>3992</v>
      </c>
      <c r="P237" s="262">
        <v>92.294639855397335</v>
      </c>
      <c r="Q237" s="262">
        <v>99.443890368171338</v>
      </c>
      <c r="R237" s="262">
        <v>99.44389036817131</v>
      </c>
      <c r="S237" s="262">
        <v>99.44389036817131</v>
      </c>
    </row>
    <row r="238" spans="1:19" s="262" customFormat="1" ht="15">
      <c r="A238" s="110"/>
      <c r="B238" s="110"/>
      <c r="C238" s="110"/>
      <c r="D238" s="369"/>
      <c r="E238" s="371" t="s">
        <v>8462</v>
      </c>
      <c r="F238" s="278" t="s">
        <v>3996</v>
      </c>
      <c r="G238" s="370"/>
      <c r="H238" s="370" t="s">
        <v>4878</v>
      </c>
      <c r="I238" s="370" t="s">
        <v>4881</v>
      </c>
      <c r="P238" s="262">
        <v>4.9971192235976609</v>
      </c>
      <c r="Q238" s="262">
        <v>2.0596542616998493E-2</v>
      </c>
      <c r="R238" s="262">
        <v>2.0596542616998437E-2</v>
      </c>
      <c r="S238" s="262">
        <v>2.0596542616998486E-2</v>
      </c>
    </row>
    <row r="239" spans="1:19" s="262" customFormat="1">
      <c r="A239" s="110"/>
      <c r="B239" s="110"/>
      <c r="C239" s="110"/>
      <c r="D239" s="219" t="s">
        <v>4848</v>
      </c>
      <c r="E239" s="219" t="s">
        <v>7478</v>
      </c>
      <c r="F239" s="219" t="s">
        <v>3996</v>
      </c>
      <c r="G239" s="322"/>
      <c r="H239" s="322" t="s">
        <v>4878</v>
      </c>
      <c r="I239" s="322" t="s">
        <v>3992</v>
      </c>
      <c r="J239" s="262">
        <v>7.0260484208544569E-2</v>
      </c>
      <c r="K239" s="262">
        <v>0.13409825921100454</v>
      </c>
      <c r="L239" s="262">
        <v>0.13409825921100454</v>
      </c>
      <c r="M239" s="262">
        <v>0.13007121681129813</v>
      </c>
      <c r="N239" s="262">
        <v>0.12423739452019876</v>
      </c>
      <c r="O239" s="262">
        <v>0.12423739452016866</v>
      </c>
      <c r="P239" s="262">
        <v>0.12414292473161852</v>
      </c>
      <c r="Q239" s="262">
        <v>0.13409825921100574</v>
      </c>
      <c r="R239" s="262">
        <v>0.13409825921100574</v>
      </c>
      <c r="S239" s="262">
        <v>0.13409825921101615</v>
      </c>
    </row>
    <row r="240" spans="1:19" s="262" customFormat="1">
      <c r="A240" s="110"/>
      <c r="B240" s="110"/>
      <c r="C240" s="219"/>
      <c r="D240" s="219" t="s">
        <v>4848</v>
      </c>
      <c r="E240" s="219" t="s">
        <v>5612</v>
      </c>
      <c r="F240" s="219" t="s">
        <v>3996</v>
      </c>
      <c r="G240" s="322"/>
      <c r="H240" s="322" t="s">
        <v>4878</v>
      </c>
      <c r="I240" s="322" t="s">
        <v>5362</v>
      </c>
      <c r="K240" s="262">
        <v>38.969698531708403</v>
      </c>
      <c r="L240" s="262">
        <v>38.969698531708403</v>
      </c>
      <c r="M240" s="262">
        <v>38.969698531708403</v>
      </c>
      <c r="N240" s="262">
        <v>38.96969853170841</v>
      </c>
      <c r="O240" s="262">
        <v>38.96969853170841</v>
      </c>
      <c r="P240" s="262">
        <v>38.96969853170841</v>
      </c>
      <c r="Q240" s="262">
        <v>38.96969853170841</v>
      </c>
      <c r="R240" s="262">
        <v>38.96969853170841</v>
      </c>
      <c r="S240" s="262">
        <v>38.96969853170841</v>
      </c>
    </row>
    <row r="241" spans="1:19" s="262" customFormat="1">
      <c r="A241" s="110"/>
      <c r="B241" s="110"/>
      <c r="C241" s="219"/>
      <c r="D241" s="219" t="s">
        <v>4848</v>
      </c>
      <c r="E241" s="219" t="s">
        <v>5613</v>
      </c>
      <c r="F241" s="219" t="s">
        <v>3996</v>
      </c>
      <c r="G241" s="322"/>
      <c r="H241" s="322" t="s">
        <v>4878</v>
      </c>
      <c r="I241" s="322" t="s">
        <v>3992</v>
      </c>
      <c r="K241" s="262">
        <v>13.814517348816443</v>
      </c>
      <c r="L241" s="262">
        <v>13.814517348816443</v>
      </c>
      <c r="M241" s="262">
        <v>13.814517348816443</v>
      </c>
      <c r="N241" s="262">
        <v>13.814517348816441</v>
      </c>
      <c r="O241" s="262">
        <v>13.814517348816441</v>
      </c>
      <c r="P241" s="262">
        <v>13.814517348816441</v>
      </c>
      <c r="Q241" s="262">
        <v>13.814517348816441</v>
      </c>
      <c r="R241" s="262">
        <v>13.814517348816441</v>
      </c>
      <c r="S241" s="262">
        <v>13.814517348816441</v>
      </c>
    </row>
    <row r="242" spans="1:19" s="262" customFormat="1">
      <c r="A242" s="110"/>
      <c r="B242" s="110"/>
      <c r="C242" s="219"/>
      <c r="D242" s="219" t="s">
        <v>4848</v>
      </c>
      <c r="E242" s="219" t="s">
        <v>5614</v>
      </c>
      <c r="F242" s="219" t="s">
        <v>3996</v>
      </c>
      <c r="G242" s="322"/>
      <c r="H242" s="322" t="s">
        <v>4878</v>
      </c>
      <c r="I242" s="322" t="s">
        <v>3992</v>
      </c>
      <c r="K242" s="262">
        <v>19.16374799956558</v>
      </c>
      <c r="L242" s="262">
        <v>19.16374799956558</v>
      </c>
      <c r="M242" s="262">
        <v>19.16374799956558</v>
      </c>
      <c r="N242" s="262">
        <v>19.163747999565594</v>
      </c>
      <c r="O242" s="262">
        <v>19.163747999565594</v>
      </c>
      <c r="P242" s="262">
        <v>19.163747999565594</v>
      </c>
      <c r="Q242" s="262">
        <v>19.163747999565594</v>
      </c>
      <c r="R242" s="262">
        <v>19.163747999565594</v>
      </c>
      <c r="S242" s="262">
        <v>19.163747999565594</v>
      </c>
    </row>
    <row r="243" spans="1:19" s="262" customFormat="1">
      <c r="A243" s="110"/>
      <c r="B243" s="110"/>
      <c r="C243" s="219"/>
      <c r="D243" s="219" t="s">
        <v>4848</v>
      </c>
      <c r="E243" s="219" t="s">
        <v>5615</v>
      </c>
      <c r="F243" s="219" t="s">
        <v>3996</v>
      </c>
      <c r="G243" s="322"/>
      <c r="H243" s="322" t="s">
        <v>4878</v>
      </c>
      <c r="I243" s="322" t="s">
        <v>3992</v>
      </c>
      <c r="K243" s="262">
        <v>19.943832357282361</v>
      </c>
      <c r="L243" s="262">
        <v>19.943832357282361</v>
      </c>
      <c r="M243" s="262">
        <v>19.943832357282361</v>
      </c>
      <c r="N243" s="262">
        <v>19.943832357282364</v>
      </c>
      <c r="O243" s="262">
        <v>19.943832357282364</v>
      </c>
      <c r="P243" s="262">
        <v>19.943832357282364</v>
      </c>
      <c r="Q243" s="262">
        <v>19.943832357282364</v>
      </c>
      <c r="R243" s="262">
        <v>19.943832357282364</v>
      </c>
      <c r="S243" s="262">
        <v>19.943832357282364</v>
      </c>
    </row>
    <row r="244" spans="1:19" s="262" customFormat="1">
      <c r="A244" s="110"/>
      <c r="B244" s="110"/>
      <c r="C244" s="219"/>
      <c r="D244" s="219" t="s">
        <v>4848</v>
      </c>
      <c r="E244" s="219" t="s">
        <v>5616</v>
      </c>
      <c r="F244" s="219" t="s">
        <v>3996</v>
      </c>
      <c r="G244" s="322"/>
      <c r="H244" s="322" t="s">
        <v>4878</v>
      </c>
      <c r="I244" s="322" t="s">
        <v>3992</v>
      </c>
      <c r="K244" s="262">
        <v>0</v>
      </c>
      <c r="L244" s="262">
        <v>0</v>
      </c>
      <c r="M244" s="262">
        <v>0</v>
      </c>
      <c r="N244" s="262">
        <v>1.0449451478102001E-30</v>
      </c>
      <c r="O244" s="262">
        <v>1.0449451478102001E-30</v>
      </c>
      <c r="P244" s="262">
        <v>1.0449451478102001E-30</v>
      </c>
      <c r="Q244" s="262">
        <v>1.0449451478102001E-30</v>
      </c>
      <c r="R244" s="262">
        <v>1.0449451478102001E-30</v>
      </c>
      <c r="S244" s="262">
        <v>1.0449451478102001E-30</v>
      </c>
    </row>
    <row r="245" spans="1:19" s="262" customFormat="1">
      <c r="A245" s="110"/>
      <c r="B245" s="110"/>
      <c r="C245" s="219"/>
      <c r="D245" s="219" t="s">
        <v>4848</v>
      </c>
      <c r="E245" s="219" t="s">
        <v>5617</v>
      </c>
      <c r="F245" s="219" t="s">
        <v>3996</v>
      </c>
      <c r="G245" s="322"/>
      <c r="H245" s="322" t="s">
        <v>4878</v>
      </c>
      <c r="I245" s="322" t="s">
        <v>3992</v>
      </c>
      <c r="K245" s="262">
        <v>19.810527822366591</v>
      </c>
      <c r="L245" s="262">
        <v>19.810527822366591</v>
      </c>
      <c r="M245" s="262">
        <v>19.810527822366591</v>
      </c>
      <c r="N245" s="262">
        <v>19.810527822366584</v>
      </c>
      <c r="O245" s="262">
        <v>19.810527822366584</v>
      </c>
      <c r="P245" s="262">
        <v>19.810527822366584</v>
      </c>
      <c r="Q245" s="262">
        <v>19.810527822366584</v>
      </c>
      <c r="R245" s="262">
        <v>19.810527822366584</v>
      </c>
      <c r="S245" s="262">
        <v>19.810527822366584</v>
      </c>
    </row>
    <row r="246" spans="1:19" s="262" customFormat="1">
      <c r="A246" s="110"/>
      <c r="B246" s="110"/>
      <c r="C246" s="219"/>
      <c r="D246" s="219" t="s">
        <v>4848</v>
      </c>
      <c r="E246" s="219" t="s">
        <v>5618</v>
      </c>
      <c r="F246" s="219" t="s">
        <v>3996</v>
      </c>
      <c r="G246" s="322"/>
      <c r="H246" s="322" t="s">
        <v>4878</v>
      </c>
      <c r="I246" s="322" t="s">
        <v>3992</v>
      </c>
      <c r="K246" s="262">
        <v>26.394896340261798</v>
      </c>
      <c r="L246" s="262">
        <v>26.394896340261798</v>
      </c>
      <c r="M246" s="262">
        <v>26.394896340261798</v>
      </c>
      <c r="N246" s="262">
        <v>26.394896340261784</v>
      </c>
      <c r="O246" s="262">
        <v>26.394896340261784</v>
      </c>
      <c r="P246" s="262">
        <v>26.394896340261784</v>
      </c>
      <c r="Q246" s="262">
        <v>26.394896340261784</v>
      </c>
      <c r="R246" s="262">
        <v>26.394896340261784</v>
      </c>
      <c r="S246" s="262">
        <v>26.394896340261784</v>
      </c>
    </row>
    <row r="247" spans="1:19" s="262" customFormat="1">
      <c r="A247" s="110"/>
      <c r="B247" s="110"/>
      <c r="C247" s="219"/>
      <c r="D247" s="219" t="s">
        <v>4848</v>
      </c>
      <c r="E247" s="219" t="s">
        <v>5619</v>
      </c>
      <c r="F247" s="219" t="s">
        <v>3996</v>
      </c>
      <c r="G247" s="322"/>
      <c r="H247" s="322" t="s">
        <v>4878</v>
      </c>
      <c r="I247" s="322" t="s">
        <v>3992</v>
      </c>
      <c r="K247" s="262">
        <v>0.26325560463638781</v>
      </c>
      <c r="L247" s="262">
        <v>0.26325560463638781</v>
      </c>
      <c r="M247" s="262">
        <v>0.26325560463638781</v>
      </c>
      <c r="N247" s="262">
        <v>0.26325560463638781</v>
      </c>
      <c r="O247" s="262">
        <v>0.26325560463638781</v>
      </c>
      <c r="P247" s="262">
        <v>0.26325560463638781</v>
      </c>
      <c r="Q247" s="262">
        <v>0.26325560463638781</v>
      </c>
      <c r="R247" s="262">
        <v>0.26325560463638781</v>
      </c>
      <c r="S247" s="262">
        <v>0.26325560463638781</v>
      </c>
    </row>
    <row r="248" spans="1:19" s="262" customFormat="1">
      <c r="A248" s="110"/>
      <c r="B248" s="110"/>
      <c r="C248" s="219"/>
      <c r="D248" s="219" t="s">
        <v>4848</v>
      </c>
      <c r="E248" s="219" t="s">
        <v>5620</v>
      </c>
      <c r="F248" s="219" t="s">
        <v>3996</v>
      </c>
      <c r="G248" s="322"/>
      <c r="H248" s="322" t="s">
        <v>4878</v>
      </c>
      <c r="I248" s="322" t="s">
        <v>3992</v>
      </c>
      <c r="K248" s="262">
        <v>0.19583086678186726</v>
      </c>
      <c r="L248" s="262">
        <v>0.19583086678186726</v>
      </c>
      <c r="M248" s="262">
        <v>0.19583086678186726</v>
      </c>
      <c r="N248" s="262">
        <v>0.1958308667818672</v>
      </c>
      <c r="O248" s="262">
        <v>0.1958308667818672</v>
      </c>
      <c r="P248" s="262">
        <v>0.1958308667818672</v>
      </c>
      <c r="Q248" s="262">
        <v>0.1958308667818672</v>
      </c>
      <c r="R248" s="262">
        <v>0.1958308667818672</v>
      </c>
      <c r="S248" s="262">
        <v>0.1958308667818672</v>
      </c>
    </row>
    <row r="249" spans="1:19" s="262" customFormat="1">
      <c r="A249" s="110"/>
      <c r="B249" s="110"/>
      <c r="C249" s="219"/>
      <c r="D249" s="219" t="s">
        <v>4848</v>
      </c>
      <c r="E249" s="219" t="s">
        <v>5621</v>
      </c>
      <c r="F249" s="219" t="s">
        <v>3996</v>
      </c>
      <c r="G249" s="322"/>
      <c r="H249" s="322" t="s">
        <v>4878</v>
      </c>
      <c r="I249" s="322" t="s">
        <v>3992</v>
      </c>
      <c r="K249" s="262">
        <v>0.35862300145906095</v>
      </c>
      <c r="L249" s="262">
        <v>0.35862300145906095</v>
      </c>
      <c r="M249" s="262">
        <v>0.35862300145906095</v>
      </c>
      <c r="N249" s="262">
        <v>0.3586230014590609</v>
      </c>
      <c r="O249" s="262">
        <v>0.3586230014590609</v>
      </c>
      <c r="P249" s="262">
        <v>0.3586230014590609</v>
      </c>
      <c r="Q249" s="262">
        <v>0.3586230014590609</v>
      </c>
      <c r="R249" s="262">
        <v>0.3586230014590609</v>
      </c>
      <c r="S249" s="262">
        <v>0.3586230014590609</v>
      </c>
    </row>
    <row r="250" spans="1:19" s="262" customFormat="1">
      <c r="A250" s="110"/>
      <c r="B250" s="110"/>
      <c r="C250" s="219"/>
      <c r="D250" s="219" t="s">
        <v>4848</v>
      </c>
      <c r="E250" s="219" t="s">
        <v>5622</v>
      </c>
      <c r="F250" s="219" t="s">
        <v>3996</v>
      </c>
      <c r="G250" s="322"/>
      <c r="H250" s="322" t="s">
        <v>4878</v>
      </c>
      <c r="I250" s="322" t="s">
        <v>3992</v>
      </c>
      <c r="K250" s="262">
        <v>5.4768658829904567E-2</v>
      </c>
      <c r="L250" s="262">
        <v>5.4768658829904567E-2</v>
      </c>
      <c r="M250" s="262">
        <v>5.4768658829904567E-2</v>
      </c>
      <c r="N250" s="262">
        <v>5.4768658829904587E-2</v>
      </c>
      <c r="O250" s="262">
        <v>5.4768658829904587E-2</v>
      </c>
      <c r="P250" s="262">
        <v>5.4768658829904587E-2</v>
      </c>
      <c r="Q250" s="262">
        <v>5.4768658829904587E-2</v>
      </c>
      <c r="R250" s="262">
        <v>5.4768658829904587E-2</v>
      </c>
      <c r="S250" s="262">
        <v>5.4768658829904587E-2</v>
      </c>
    </row>
    <row r="251" spans="1:19" s="262" customFormat="1">
      <c r="A251" s="110"/>
      <c r="B251" s="110"/>
      <c r="C251" s="219"/>
      <c r="D251" s="219" t="s">
        <v>4848</v>
      </c>
      <c r="E251" s="219" t="s">
        <v>5623</v>
      </c>
      <c r="F251" s="219" t="s">
        <v>3996</v>
      </c>
      <c r="G251" s="322"/>
      <c r="H251" s="322" t="s">
        <v>4878</v>
      </c>
      <c r="I251" s="322" t="s">
        <v>5362</v>
      </c>
      <c r="K251" s="262">
        <v>101.03026624529429</v>
      </c>
      <c r="L251" s="262">
        <v>101.03026624529429</v>
      </c>
      <c r="M251" s="262">
        <v>101.03026624529429</v>
      </c>
      <c r="N251" s="262">
        <v>101.0302662452943</v>
      </c>
      <c r="O251" s="262">
        <v>101.0302662452943</v>
      </c>
      <c r="P251" s="262">
        <v>101.0302662452943</v>
      </c>
      <c r="Q251" s="262">
        <v>101.0302662452943</v>
      </c>
      <c r="R251" s="262">
        <v>101.0302662452943</v>
      </c>
      <c r="S251" s="262">
        <v>101.0302662452943</v>
      </c>
    </row>
    <row r="252" spans="1:19" s="262" customFormat="1">
      <c r="A252" s="110"/>
      <c r="B252" s="110"/>
      <c r="C252" s="219"/>
      <c r="D252" s="219" t="s">
        <v>4848</v>
      </c>
      <c r="E252" s="219" t="s">
        <v>5624</v>
      </c>
      <c r="F252" s="219" t="s">
        <v>3996</v>
      </c>
      <c r="G252" s="322"/>
      <c r="H252" s="322" t="s">
        <v>4878</v>
      </c>
      <c r="I252" s="322" t="s">
        <v>3992</v>
      </c>
      <c r="K252" s="262">
        <v>0</v>
      </c>
      <c r="L252" s="262">
        <v>0</v>
      </c>
      <c r="M252" s="262">
        <v>0</v>
      </c>
      <c r="N252" s="262">
        <v>1.4633316020321905E-30</v>
      </c>
      <c r="O252" s="262">
        <v>1.4633316020321905E-30</v>
      </c>
      <c r="P252" s="262">
        <v>1.4633316020321905E-30</v>
      </c>
      <c r="Q252" s="262">
        <v>1.4633316020321905E-30</v>
      </c>
      <c r="R252" s="262">
        <v>1.4633316020321905E-30</v>
      </c>
      <c r="S252" s="262">
        <v>1.4633316020321905E-30</v>
      </c>
    </row>
    <row r="253" spans="1:19" s="262" customFormat="1">
      <c r="A253" s="110"/>
      <c r="B253" s="110"/>
      <c r="C253" s="219"/>
      <c r="D253" s="219" t="s">
        <v>4848</v>
      </c>
      <c r="E253" s="219" t="s">
        <v>5625</v>
      </c>
      <c r="F253" s="219" t="s">
        <v>3996</v>
      </c>
      <c r="G253" s="322"/>
      <c r="H253" s="322" t="s">
        <v>4878</v>
      </c>
      <c r="I253" s="322" t="s">
        <v>3992</v>
      </c>
      <c r="K253" s="262">
        <v>3.7330544740128755E-299</v>
      </c>
      <c r="L253" s="262">
        <v>3.7330544740128755E-299</v>
      </c>
      <c r="M253" s="262">
        <v>3.7330544740128755E-299</v>
      </c>
      <c r="N253" s="262">
        <v>0</v>
      </c>
      <c r="O253" s="262">
        <v>0</v>
      </c>
      <c r="P253" s="262">
        <v>0</v>
      </c>
      <c r="Q253" s="262">
        <v>0</v>
      </c>
      <c r="R253" s="262">
        <v>0</v>
      </c>
      <c r="S253" s="262">
        <v>0</v>
      </c>
    </row>
    <row r="254" spans="1:19" s="262" customFormat="1">
      <c r="A254" s="110"/>
      <c r="B254" s="110"/>
      <c r="C254" s="219"/>
      <c r="D254" s="219" t="s">
        <v>4848</v>
      </c>
      <c r="E254" s="219" t="s">
        <v>5626</v>
      </c>
      <c r="F254" s="219" t="s">
        <v>3996</v>
      </c>
      <c r="G254" s="322"/>
      <c r="H254" s="322" t="s">
        <v>4878</v>
      </c>
      <c r="I254" s="322" t="s">
        <v>3992</v>
      </c>
      <c r="K254" s="262">
        <v>0.35022787442274778</v>
      </c>
      <c r="L254" s="262">
        <v>0.35022787442274778</v>
      </c>
      <c r="M254" s="262">
        <v>0.35022787442274778</v>
      </c>
      <c r="N254" s="262">
        <v>0.35022787442274778</v>
      </c>
      <c r="O254" s="262">
        <v>0.35022787442274778</v>
      </c>
      <c r="P254" s="262">
        <v>0.35022787442274778</v>
      </c>
      <c r="Q254" s="262">
        <v>0.35022787442274778</v>
      </c>
      <c r="R254" s="262">
        <v>0.35022787442274778</v>
      </c>
      <c r="S254" s="262">
        <v>0.35022787442274778</v>
      </c>
    </row>
    <row r="255" spans="1:19" s="262" customFormat="1">
      <c r="A255" s="110"/>
      <c r="B255" s="110"/>
      <c r="C255" s="219"/>
      <c r="D255" s="219" t="s">
        <v>4848</v>
      </c>
      <c r="E255" s="219" t="s">
        <v>5627</v>
      </c>
      <c r="F255" s="219" t="s">
        <v>3996</v>
      </c>
      <c r="G255" s="322"/>
      <c r="H255" s="322" t="s">
        <v>4878</v>
      </c>
      <c r="I255" s="322" t="s">
        <v>3992</v>
      </c>
      <c r="K255" s="262">
        <v>1.6359482988181218</v>
      </c>
      <c r="L255" s="262">
        <v>1.6359482988181218</v>
      </c>
      <c r="M255" s="262">
        <v>1.6359482988181218</v>
      </c>
      <c r="N255" s="262">
        <v>1.6359482988181226</v>
      </c>
      <c r="O255" s="262">
        <v>1.6359482988181226</v>
      </c>
      <c r="P255" s="262">
        <v>1.6359482988181226</v>
      </c>
      <c r="Q255" s="262">
        <v>1.6359482988181226</v>
      </c>
      <c r="R255" s="262">
        <v>1.6359482988181226</v>
      </c>
      <c r="S255" s="262">
        <v>1.6359482988181226</v>
      </c>
    </row>
    <row r="256" spans="1:19" s="262" customFormat="1">
      <c r="A256" s="110"/>
      <c r="B256" s="110"/>
      <c r="C256" s="219"/>
      <c r="D256" s="219" t="s">
        <v>4848</v>
      </c>
      <c r="E256" s="219" t="s">
        <v>5628</v>
      </c>
      <c r="F256" s="219" t="s">
        <v>3996</v>
      </c>
      <c r="G256" s="322"/>
      <c r="H256" s="322" t="s">
        <v>4878</v>
      </c>
      <c r="I256" s="322" t="s">
        <v>3992</v>
      </c>
      <c r="K256" s="262">
        <v>0.12115818492021571</v>
      </c>
      <c r="L256" s="262">
        <v>0.12115818492021571</v>
      </c>
      <c r="M256" s="262">
        <v>0.12115818492021571</v>
      </c>
      <c r="N256" s="262">
        <v>0.12115818492021574</v>
      </c>
      <c r="O256" s="262">
        <v>0.12115818492021574</v>
      </c>
      <c r="P256" s="262">
        <v>0.12115818492021574</v>
      </c>
      <c r="Q256" s="262">
        <v>0.12115818492021574</v>
      </c>
      <c r="R256" s="262">
        <v>0.12115818492021574</v>
      </c>
      <c r="S256" s="262">
        <v>0.12115818492021574</v>
      </c>
    </row>
    <row r="257" spans="1:19" s="262" customFormat="1">
      <c r="A257" s="110"/>
      <c r="B257" s="110"/>
      <c r="C257" s="219"/>
      <c r="D257" s="219" t="s">
        <v>4848</v>
      </c>
      <c r="E257" s="219" t="s">
        <v>5629</v>
      </c>
      <c r="F257" s="219" t="s">
        <v>3996</v>
      </c>
      <c r="G257" s="322"/>
      <c r="H257" s="322" t="s">
        <v>4878</v>
      </c>
      <c r="I257" s="322" t="s">
        <v>3992</v>
      </c>
      <c r="K257" s="262">
        <v>22.645927896309143</v>
      </c>
      <c r="L257" s="262">
        <v>22.645927896309143</v>
      </c>
      <c r="M257" s="262">
        <v>22.645927896309143</v>
      </c>
      <c r="N257" s="262">
        <v>22.645927896309157</v>
      </c>
      <c r="O257" s="262">
        <v>22.645927896309157</v>
      </c>
      <c r="P257" s="262">
        <v>22.645927896309157</v>
      </c>
      <c r="Q257" s="262">
        <v>22.645927896309157</v>
      </c>
      <c r="R257" s="262">
        <v>22.645927896309157</v>
      </c>
      <c r="S257" s="262">
        <v>22.645927896309157</v>
      </c>
    </row>
    <row r="258" spans="1:19" s="262" customFormat="1">
      <c r="A258" s="110"/>
      <c r="B258" s="110"/>
      <c r="C258" s="219"/>
      <c r="D258" s="219" t="s">
        <v>4848</v>
      </c>
      <c r="E258" s="219" t="s">
        <v>5630</v>
      </c>
      <c r="F258" s="219" t="s">
        <v>3996</v>
      </c>
      <c r="G258" s="322"/>
      <c r="H258" s="322" t="s">
        <v>4878</v>
      </c>
      <c r="I258" s="322" t="s">
        <v>3992</v>
      </c>
      <c r="K258" s="262">
        <v>6.1861749720952997</v>
      </c>
      <c r="L258" s="262">
        <v>6.1861749720952997</v>
      </c>
      <c r="M258" s="262">
        <v>6.1861749720952997</v>
      </c>
      <c r="N258" s="262">
        <v>6.1861749720953014</v>
      </c>
      <c r="O258" s="262">
        <v>6.1861749720953014</v>
      </c>
      <c r="P258" s="262">
        <v>6.1861749720953014</v>
      </c>
      <c r="Q258" s="262">
        <v>6.1861749720953014</v>
      </c>
      <c r="R258" s="262">
        <v>6.1861749720953014</v>
      </c>
      <c r="S258" s="262">
        <v>6.1861749720953014</v>
      </c>
    </row>
    <row r="259" spans="1:19" s="262" customFormat="1">
      <c r="A259" s="110"/>
      <c r="B259" s="110"/>
      <c r="C259" s="219"/>
      <c r="D259" s="219" t="s">
        <v>4848</v>
      </c>
      <c r="E259" s="219" t="s">
        <v>5631</v>
      </c>
      <c r="F259" s="219" t="s">
        <v>3996</v>
      </c>
      <c r="G259" s="322"/>
      <c r="H259" s="322" t="s">
        <v>4878</v>
      </c>
      <c r="I259" s="322" t="s">
        <v>3992</v>
      </c>
      <c r="K259" s="262">
        <v>7.1946220699994834</v>
      </c>
      <c r="L259" s="262">
        <v>7.1946220699994834</v>
      </c>
      <c r="M259" s="262">
        <v>7.1946220699994834</v>
      </c>
      <c r="N259" s="262">
        <v>7.1946220699994843</v>
      </c>
      <c r="O259" s="262">
        <v>7.1946220699994843</v>
      </c>
      <c r="P259" s="262">
        <v>7.1946220699994843</v>
      </c>
      <c r="Q259" s="262">
        <v>7.1946220699994843</v>
      </c>
      <c r="R259" s="262">
        <v>7.1946220699994843</v>
      </c>
      <c r="S259" s="262">
        <v>7.1946220699994843</v>
      </c>
    </row>
    <row r="260" spans="1:19" s="262" customFormat="1">
      <c r="A260" s="110"/>
      <c r="B260" s="110"/>
      <c r="C260" s="219"/>
      <c r="D260" s="219" t="s">
        <v>4848</v>
      </c>
      <c r="E260" s="219" t="s">
        <v>5632</v>
      </c>
      <c r="F260" s="219" t="s">
        <v>3996</v>
      </c>
      <c r="G260" s="322"/>
      <c r="H260" s="322" t="s">
        <v>4878</v>
      </c>
      <c r="I260" s="322" t="s">
        <v>3992</v>
      </c>
      <c r="K260" s="262">
        <v>16.974033066021988</v>
      </c>
      <c r="L260" s="262">
        <v>16.974033066021988</v>
      </c>
      <c r="M260" s="262">
        <v>16.974033066021988</v>
      </c>
      <c r="N260" s="262">
        <v>16.974033066021988</v>
      </c>
      <c r="O260" s="262">
        <v>16.974033066021988</v>
      </c>
      <c r="P260" s="262">
        <v>16.974033066021988</v>
      </c>
      <c r="Q260" s="262">
        <v>16.974033066021988</v>
      </c>
      <c r="R260" s="262">
        <v>16.974033066021988</v>
      </c>
      <c r="S260" s="262">
        <v>16.974033066021988</v>
      </c>
    </row>
    <row r="261" spans="1:19" s="262" customFormat="1">
      <c r="A261" s="110"/>
      <c r="B261" s="110"/>
      <c r="C261" s="219"/>
      <c r="D261" s="219" t="s">
        <v>4848</v>
      </c>
      <c r="E261" s="219" t="s">
        <v>5633</v>
      </c>
      <c r="F261" s="219" t="s">
        <v>3996</v>
      </c>
      <c r="G261" s="322"/>
      <c r="H261" s="322" t="s">
        <v>4878</v>
      </c>
      <c r="I261" s="322" t="s">
        <v>3992</v>
      </c>
      <c r="K261" s="262">
        <v>9.1186037979081096</v>
      </c>
      <c r="L261" s="262">
        <v>9.1186037979081096</v>
      </c>
      <c r="M261" s="262">
        <v>9.1186037979081096</v>
      </c>
      <c r="N261" s="262">
        <v>9.1186037979081132</v>
      </c>
      <c r="O261" s="262">
        <v>9.1186037979081132</v>
      </c>
      <c r="P261" s="262">
        <v>9.1186037979081132</v>
      </c>
      <c r="Q261" s="262">
        <v>9.1186037979081132</v>
      </c>
      <c r="R261" s="262">
        <v>9.1186037979081132</v>
      </c>
      <c r="S261" s="262">
        <v>9.1186037979081132</v>
      </c>
    </row>
    <row r="262" spans="1:19" s="262" customFormat="1">
      <c r="A262" s="110"/>
      <c r="B262" s="110"/>
      <c r="C262" s="219"/>
      <c r="D262" s="219" t="s">
        <v>4848</v>
      </c>
      <c r="E262" s="219" t="s">
        <v>5634</v>
      </c>
      <c r="F262" s="219" t="s">
        <v>3996</v>
      </c>
      <c r="G262" s="322"/>
      <c r="H262" s="322" t="s">
        <v>4878</v>
      </c>
      <c r="I262" s="322" t="s">
        <v>5362</v>
      </c>
      <c r="K262" s="262">
        <v>25.580990293384609</v>
      </c>
      <c r="L262" s="262">
        <v>25.580990293384609</v>
      </c>
      <c r="M262" s="262">
        <v>25.580990293384609</v>
      </c>
      <c r="N262" s="262">
        <v>25.580990293384623</v>
      </c>
      <c r="O262" s="262">
        <v>25.580990293384623</v>
      </c>
      <c r="P262" s="262">
        <v>25.580990293384623</v>
      </c>
      <c r="Q262" s="262">
        <v>25.580990293384623</v>
      </c>
      <c r="R262" s="262">
        <v>25.580990293384623</v>
      </c>
      <c r="S262" s="262">
        <v>25.580990293384623</v>
      </c>
    </row>
    <row r="263" spans="1:19" s="262" customFormat="1">
      <c r="A263" s="110"/>
      <c r="B263" s="110"/>
      <c r="C263" s="219"/>
      <c r="D263" s="219" t="s">
        <v>4848</v>
      </c>
      <c r="E263" s="219" t="s">
        <v>5635</v>
      </c>
      <c r="F263" s="219" t="s">
        <v>3996</v>
      </c>
      <c r="G263" s="322"/>
      <c r="H263" s="322" t="s">
        <v>4878</v>
      </c>
      <c r="I263" s="322" t="s">
        <v>3992</v>
      </c>
      <c r="K263" s="262">
        <v>1.4009822975001767</v>
      </c>
      <c r="L263" s="262">
        <v>1.4009822975001767</v>
      </c>
      <c r="M263" s="262">
        <v>1.4009822975001767</v>
      </c>
      <c r="N263" s="262">
        <v>1.4009822975001769</v>
      </c>
      <c r="O263" s="262">
        <v>1.4009822975001769</v>
      </c>
      <c r="P263" s="262">
        <v>1.4009822975001769</v>
      </c>
      <c r="Q263" s="262">
        <v>1.4009822975001769</v>
      </c>
      <c r="R263" s="262">
        <v>1.4009822975001769</v>
      </c>
      <c r="S263" s="262">
        <v>1.4009822975001769</v>
      </c>
    </row>
    <row r="264" spans="1:19" s="262" customFormat="1">
      <c r="A264" s="110"/>
      <c r="B264" s="110"/>
      <c r="C264" s="219"/>
      <c r="D264" s="219" t="s">
        <v>4848</v>
      </c>
      <c r="E264" s="219" t="s">
        <v>5636</v>
      </c>
      <c r="F264" s="219" t="s">
        <v>3996</v>
      </c>
      <c r="G264" s="322"/>
      <c r="H264" s="322" t="s">
        <v>4878</v>
      </c>
      <c r="I264" s="322" t="s">
        <v>3992</v>
      </c>
      <c r="K264" s="262">
        <v>6.082387997893651</v>
      </c>
      <c r="L264" s="262">
        <v>6.082387997893651</v>
      </c>
      <c r="M264" s="262">
        <v>6.082387997893651</v>
      </c>
      <c r="N264" s="262">
        <v>6.0823879978936501</v>
      </c>
      <c r="O264" s="262">
        <v>6.0823879978936501</v>
      </c>
      <c r="P264" s="262">
        <v>6.0823879978936501</v>
      </c>
      <c r="Q264" s="262">
        <v>6.0823879978936501</v>
      </c>
      <c r="R264" s="262">
        <v>6.0823879978936501</v>
      </c>
      <c r="S264" s="262">
        <v>6.0823879978936501</v>
      </c>
    </row>
    <row r="265" spans="1:19" s="262" customFormat="1">
      <c r="A265" s="110"/>
      <c r="B265" s="110"/>
      <c r="C265" s="219"/>
      <c r="D265" s="219" t="s">
        <v>4848</v>
      </c>
      <c r="E265" s="219" t="s">
        <v>5637</v>
      </c>
      <c r="F265" s="219" t="s">
        <v>3996</v>
      </c>
      <c r="G265" s="322"/>
      <c r="H265" s="322" t="s">
        <v>4878</v>
      </c>
      <c r="I265" s="322" t="s">
        <v>3992</v>
      </c>
      <c r="K265" s="262">
        <v>0.48465723223842377</v>
      </c>
      <c r="L265" s="262">
        <v>0.48465723223842377</v>
      </c>
      <c r="M265" s="262">
        <v>0.48465723223842377</v>
      </c>
      <c r="N265" s="262">
        <v>0.48465723223842344</v>
      </c>
      <c r="O265" s="262">
        <v>0.48465723223842344</v>
      </c>
      <c r="P265" s="262">
        <v>0.48465723223842344</v>
      </c>
      <c r="Q265" s="262">
        <v>0.48465723223842344</v>
      </c>
      <c r="R265" s="262">
        <v>0.48465723223842344</v>
      </c>
      <c r="S265" s="262">
        <v>0.48465723223842344</v>
      </c>
    </row>
    <row r="266" spans="1:19" s="262" customFormat="1">
      <c r="A266" s="110"/>
      <c r="B266" s="110"/>
      <c r="C266" s="219"/>
      <c r="D266" s="219" t="s">
        <v>4848</v>
      </c>
      <c r="E266" s="219" t="s">
        <v>5638</v>
      </c>
      <c r="F266" s="219" t="s">
        <v>3996</v>
      </c>
      <c r="G266" s="322"/>
      <c r="H266" s="322" t="s">
        <v>4878</v>
      </c>
      <c r="I266" s="322" t="s">
        <v>3992</v>
      </c>
      <c r="K266" s="262">
        <v>0.91560016648836573</v>
      </c>
      <c r="L266" s="262">
        <v>0.91560016648836573</v>
      </c>
      <c r="M266" s="262">
        <v>0.91560016648836573</v>
      </c>
      <c r="N266" s="262">
        <v>0.91560016648836517</v>
      </c>
      <c r="O266" s="262">
        <v>0.91560016648836517</v>
      </c>
      <c r="P266" s="262">
        <v>0.91560016648836517</v>
      </c>
      <c r="Q266" s="262">
        <v>0.91560016648836517</v>
      </c>
      <c r="R266" s="262">
        <v>0.91560016648836517</v>
      </c>
      <c r="S266" s="262">
        <v>0.91560016648836517</v>
      </c>
    </row>
    <row r="267" spans="1:19" s="262" customFormat="1">
      <c r="A267" s="110"/>
      <c r="B267" s="110"/>
      <c r="C267" s="219"/>
      <c r="D267" s="219" t="s">
        <v>4848</v>
      </c>
      <c r="E267" s="219" t="s">
        <v>5639</v>
      </c>
      <c r="F267" s="219" t="s">
        <v>3996</v>
      </c>
      <c r="G267" s="322"/>
      <c r="H267" s="322" t="s">
        <v>4878</v>
      </c>
      <c r="I267" s="322" t="s">
        <v>3992</v>
      </c>
      <c r="K267" s="262">
        <v>0.48925902587300596</v>
      </c>
      <c r="L267" s="262">
        <v>0.48925902587300596</v>
      </c>
      <c r="M267" s="262">
        <v>0.48925902587300596</v>
      </c>
      <c r="N267" s="262">
        <v>0.48925902587300568</v>
      </c>
      <c r="O267" s="262">
        <v>0.48925902587300568</v>
      </c>
      <c r="P267" s="262">
        <v>0.48925902587300568</v>
      </c>
      <c r="Q267" s="262">
        <v>0.48925902587300568</v>
      </c>
      <c r="R267" s="262">
        <v>0.48925902587300568</v>
      </c>
      <c r="S267" s="262">
        <v>0.48925902587300568</v>
      </c>
    </row>
    <row r="268" spans="1:19" s="262" customFormat="1">
      <c r="A268" s="110"/>
      <c r="B268" s="110"/>
      <c r="C268" s="219"/>
      <c r="D268" s="219" t="s">
        <v>4848</v>
      </c>
      <c r="E268" s="219" t="s">
        <v>5640</v>
      </c>
      <c r="F268" s="219" t="s">
        <v>3996</v>
      </c>
      <c r="G268" s="322"/>
      <c r="H268" s="322" t="s">
        <v>4878</v>
      </c>
      <c r="I268" s="322" t="s">
        <v>3992</v>
      </c>
      <c r="K268" s="262">
        <v>0.88269432712736118</v>
      </c>
      <c r="L268" s="262">
        <v>0.88269432712736118</v>
      </c>
      <c r="M268" s="262">
        <v>0.88269432712736118</v>
      </c>
      <c r="N268" s="262">
        <v>0.88269432712736096</v>
      </c>
      <c r="O268" s="262">
        <v>0.88269432712736096</v>
      </c>
      <c r="P268" s="262">
        <v>0.88269432712736096</v>
      </c>
      <c r="Q268" s="262">
        <v>0.88269432712736096</v>
      </c>
      <c r="R268" s="262">
        <v>0.88269432712736096</v>
      </c>
      <c r="S268" s="262">
        <v>0.88269432712736096</v>
      </c>
    </row>
    <row r="269" spans="1:19" s="262" customFormat="1">
      <c r="A269" s="110"/>
      <c r="B269" s="110"/>
      <c r="C269" s="219"/>
      <c r="D269" s="219" t="s">
        <v>4848</v>
      </c>
      <c r="E269" s="219" t="s">
        <v>5641</v>
      </c>
      <c r="F269" s="219" t="s">
        <v>3996</v>
      </c>
      <c r="G269" s="322"/>
      <c r="H269" s="322" t="s">
        <v>4878</v>
      </c>
      <c r="I269" s="322" t="s">
        <v>3992</v>
      </c>
      <c r="K269" s="262">
        <v>6.2009639534641108E-2</v>
      </c>
      <c r="L269" s="262">
        <v>6.2009639534641108E-2</v>
      </c>
      <c r="M269" s="262">
        <v>6.2009639534641108E-2</v>
      </c>
      <c r="N269" s="262">
        <v>6.2009639534641121E-2</v>
      </c>
      <c r="O269" s="262">
        <v>6.2009639534641121E-2</v>
      </c>
      <c r="P269" s="262">
        <v>6.2009639534641121E-2</v>
      </c>
      <c r="Q269" s="262">
        <v>6.2009639534641121E-2</v>
      </c>
      <c r="R269" s="262">
        <v>6.2009639534641121E-2</v>
      </c>
      <c r="S269" s="262">
        <v>6.2009639534641121E-2</v>
      </c>
    </row>
    <row r="270" spans="1:19" s="262" customFormat="1">
      <c r="A270" s="110"/>
      <c r="B270" s="110"/>
      <c r="C270" s="219"/>
      <c r="D270" s="219" t="s">
        <v>4848</v>
      </c>
      <c r="E270" s="219" t="s">
        <v>5642</v>
      </c>
      <c r="F270" s="219" t="s">
        <v>3996</v>
      </c>
      <c r="G270" s="322"/>
      <c r="H270" s="322" t="s">
        <v>4878</v>
      </c>
      <c r="I270" s="322" t="s">
        <v>3992</v>
      </c>
      <c r="K270" s="262">
        <v>89.682409313344365</v>
      </c>
      <c r="L270" s="262">
        <v>89.682409313344365</v>
      </c>
      <c r="M270" s="262">
        <v>89.682409313344365</v>
      </c>
      <c r="N270" s="262">
        <v>89.68240931334438</v>
      </c>
      <c r="O270" s="262">
        <v>89.68240931334438</v>
      </c>
      <c r="P270" s="262">
        <v>89.68240931334438</v>
      </c>
      <c r="Q270" s="262">
        <v>89.68240931334438</v>
      </c>
      <c r="R270" s="262">
        <v>89.68240931334438</v>
      </c>
      <c r="S270" s="262">
        <v>89.68240931334438</v>
      </c>
    </row>
    <row r="271" spans="1:19" s="262" customFormat="1">
      <c r="A271" s="110"/>
      <c r="B271" s="110"/>
      <c r="C271" s="219"/>
      <c r="D271" s="219" t="s">
        <v>6303</v>
      </c>
      <c r="E271" s="219" t="s">
        <v>5567</v>
      </c>
      <c r="F271" s="219" t="s">
        <v>3996</v>
      </c>
      <c r="G271" s="322"/>
      <c r="H271" s="322" t="s">
        <v>4878</v>
      </c>
      <c r="I271" s="322"/>
      <c r="K271" s="262">
        <v>111.5250133795472</v>
      </c>
      <c r="L271" s="262">
        <v>111.5250133795472</v>
      </c>
      <c r="M271" s="262">
        <v>111.5250133795472</v>
      </c>
      <c r="N271" s="262">
        <v>111.52501337954723</v>
      </c>
      <c r="O271" s="262">
        <v>111.52501337954723</v>
      </c>
      <c r="P271" s="262">
        <v>111.52501337954723</v>
      </c>
      <c r="Q271" s="262">
        <v>111.52501337954723</v>
      </c>
      <c r="R271" s="262">
        <v>111.52501337954723</v>
      </c>
      <c r="S271" s="262">
        <v>111.52501337954723</v>
      </c>
    </row>
    <row r="272" spans="1:19" s="262" customFormat="1">
      <c r="A272" s="110"/>
      <c r="B272" s="110"/>
      <c r="C272" s="219"/>
      <c r="D272" s="219" t="s">
        <v>5986</v>
      </c>
      <c r="E272" s="219" t="s">
        <v>5568</v>
      </c>
      <c r="F272" s="219" t="s">
        <v>3996</v>
      </c>
      <c r="G272" s="322"/>
      <c r="H272" s="322" t="s">
        <v>4878</v>
      </c>
      <c r="I272" s="322"/>
      <c r="K272" s="262">
        <v>96.073162724665877</v>
      </c>
      <c r="L272" s="262">
        <v>96.073162724665877</v>
      </c>
      <c r="M272" s="262">
        <v>96.073162724665877</v>
      </c>
      <c r="N272" s="262">
        <v>96.073162724665892</v>
      </c>
      <c r="O272" s="262">
        <v>96.073162724665892</v>
      </c>
      <c r="P272" s="262">
        <v>96.073162724665892</v>
      </c>
      <c r="Q272" s="262">
        <v>96.073162724665892</v>
      </c>
      <c r="R272" s="262">
        <v>96.073162724665892</v>
      </c>
      <c r="S272" s="262">
        <v>96.073162724665892</v>
      </c>
    </row>
    <row r="273" spans="1:19" s="262" customFormat="1">
      <c r="A273" s="110"/>
      <c r="B273" s="110"/>
      <c r="C273" s="219"/>
      <c r="D273" s="219" t="s">
        <v>4848</v>
      </c>
      <c r="E273" s="219" t="s">
        <v>5645</v>
      </c>
      <c r="F273" s="219" t="s">
        <v>3996</v>
      </c>
      <c r="G273" s="322"/>
      <c r="H273" s="322" t="s">
        <v>4878</v>
      </c>
      <c r="I273" s="322" t="s">
        <v>5362</v>
      </c>
      <c r="K273" s="262">
        <v>75.449275951909684</v>
      </c>
      <c r="L273" s="262">
        <v>75.449275951909684</v>
      </c>
      <c r="M273" s="262">
        <v>75.449275951909684</v>
      </c>
      <c r="N273" s="262">
        <v>75.449275951909684</v>
      </c>
      <c r="O273" s="262">
        <v>75.449275951909684</v>
      </c>
      <c r="P273" s="262">
        <v>75.449275951909684</v>
      </c>
      <c r="Q273" s="262">
        <v>75.449275951909684</v>
      </c>
      <c r="R273" s="262">
        <v>75.449275951909684</v>
      </c>
      <c r="S273" s="262">
        <v>75.449275951909684</v>
      </c>
    </row>
    <row r="274" spans="1:19" s="262" customFormat="1">
      <c r="A274" s="110"/>
      <c r="B274" s="110"/>
      <c r="C274" s="219"/>
      <c r="D274" s="219" t="s">
        <v>4848</v>
      </c>
      <c r="E274" s="219" t="s">
        <v>5646</v>
      </c>
      <c r="F274" s="219" t="s">
        <v>3996</v>
      </c>
      <c r="G274" s="322"/>
      <c r="H274" s="322" t="s">
        <v>4878</v>
      </c>
      <c r="I274" s="322" t="s">
        <v>3992</v>
      </c>
      <c r="K274" s="262">
        <v>0.1539015994539483</v>
      </c>
      <c r="L274" s="262">
        <v>0.1539015994539483</v>
      </c>
      <c r="M274" s="262">
        <v>0.1539015994539483</v>
      </c>
      <c r="N274" s="262">
        <v>0.15390159945394827</v>
      </c>
      <c r="O274" s="262">
        <v>0.15390159945394827</v>
      </c>
      <c r="P274" s="262">
        <v>0.15390159945394827</v>
      </c>
      <c r="Q274" s="262">
        <v>0.15390159945394827</v>
      </c>
      <c r="R274" s="262">
        <v>0.15390159945394827</v>
      </c>
      <c r="S274" s="262">
        <v>0.15390159945394827</v>
      </c>
    </row>
    <row r="275" spans="1:19" s="262" customFormat="1">
      <c r="A275" s="110"/>
      <c r="B275" s="110"/>
      <c r="C275" s="219"/>
      <c r="D275" s="219" t="s">
        <v>4848</v>
      </c>
      <c r="E275" s="219" t="s">
        <v>5647</v>
      </c>
      <c r="F275" s="219" t="s">
        <v>3996</v>
      </c>
      <c r="G275" s="322"/>
      <c r="H275" s="322" t="s">
        <v>4878</v>
      </c>
      <c r="I275" s="322" t="s">
        <v>3992</v>
      </c>
      <c r="K275" s="262">
        <v>5.9272489421274537E-3</v>
      </c>
      <c r="L275" s="262">
        <v>5.9272489421274537E-3</v>
      </c>
      <c r="M275" s="262">
        <v>5.9272489421274537E-3</v>
      </c>
      <c r="N275" s="262">
        <v>5.9272489421274546E-3</v>
      </c>
      <c r="O275" s="262">
        <v>5.9272489421274546E-3</v>
      </c>
      <c r="P275" s="262">
        <v>5.9272489421274546E-3</v>
      </c>
      <c r="Q275" s="262">
        <v>5.9272489421274546E-3</v>
      </c>
      <c r="R275" s="262">
        <v>5.9272489421274546E-3</v>
      </c>
      <c r="S275" s="262">
        <v>5.9272489421274546E-3</v>
      </c>
    </row>
    <row r="276" spans="1:19" s="262" customFormat="1">
      <c r="A276" s="110"/>
      <c r="B276" s="110"/>
      <c r="C276" s="219"/>
      <c r="D276" s="219" t="s">
        <v>4848</v>
      </c>
      <c r="E276" s="219" t="s">
        <v>5648</v>
      </c>
      <c r="F276" s="219" t="s">
        <v>3996</v>
      </c>
      <c r="G276" s="322"/>
      <c r="H276" s="322" t="s">
        <v>4878</v>
      </c>
      <c r="I276" s="322" t="s">
        <v>3992</v>
      </c>
      <c r="K276" s="262">
        <v>-4.8695121635287393E-41</v>
      </c>
      <c r="L276" s="262">
        <v>-4.8695121635287393E-41</v>
      </c>
      <c r="M276" s="262">
        <v>-4.8695121635287393E-41</v>
      </c>
      <c r="N276" s="262">
        <v>-1.3926677182303197E-29</v>
      </c>
      <c r="O276" s="262">
        <v>-1.3926677182303197E-29</v>
      </c>
      <c r="P276" s="262">
        <v>-1.3926677182303197E-29</v>
      </c>
      <c r="Q276" s="262">
        <v>-1.3926677182303197E-29</v>
      </c>
      <c r="R276" s="262">
        <v>-1.3926677182303197E-29</v>
      </c>
      <c r="S276" s="262">
        <v>-1.3926677182303197E-29</v>
      </c>
    </row>
    <row r="277" spans="1:19" s="262" customFormat="1">
      <c r="A277" s="110"/>
      <c r="B277" s="110"/>
      <c r="C277" s="219"/>
      <c r="D277" s="219" t="s">
        <v>4848</v>
      </c>
      <c r="E277" s="219" t="s">
        <v>5649</v>
      </c>
      <c r="F277" s="219" t="s">
        <v>3996</v>
      </c>
      <c r="G277" s="322"/>
      <c r="H277" s="322" t="s">
        <v>4878</v>
      </c>
      <c r="I277" s="322" t="s">
        <v>3992</v>
      </c>
      <c r="K277" s="262">
        <v>0.30194061899536956</v>
      </c>
      <c r="L277" s="262">
        <v>0.30194061899536956</v>
      </c>
      <c r="M277" s="262">
        <v>0.30194061899536956</v>
      </c>
      <c r="N277" s="262">
        <v>0.30194061899536973</v>
      </c>
      <c r="O277" s="262">
        <v>0.30194061899536973</v>
      </c>
      <c r="P277" s="262">
        <v>0.30194061899536973</v>
      </c>
      <c r="Q277" s="262">
        <v>0.30194061899536973</v>
      </c>
      <c r="R277" s="262">
        <v>0.30194061899536973</v>
      </c>
      <c r="S277" s="262">
        <v>0.30194061899536973</v>
      </c>
    </row>
    <row r="278" spans="1:19" s="262" customFormat="1">
      <c r="A278" s="110"/>
      <c r="B278" s="110"/>
      <c r="C278" s="219"/>
      <c r="D278" s="219" t="s">
        <v>4848</v>
      </c>
      <c r="E278" s="219" t="s">
        <v>5650</v>
      </c>
      <c r="F278" s="219" t="s">
        <v>3996</v>
      </c>
      <c r="G278" s="322"/>
      <c r="H278" s="322" t="s">
        <v>4878</v>
      </c>
      <c r="I278" s="322" t="s">
        <v>3992</v>
      </c>
      <c r="K278" s="262">
        <v>7.9429148631645115</v>
      </c>
      <c r="L278" s="262">
        <v>7.9429148631645115</v>
      </c>
      <c r="M278" s="262">
        <v>7.9429148631645115</v>
      </c>
      <c r="N278" s="262">
        <v>7.9429148631645141</v>
      </c>
      <c r="O278" s="262">
        <v>7.9429148631645141</v>
      </c>
      <c r="P278" s="262">
        <v>7.9429148631645141</v>
      </c>
      <c r="Q278" s="262">
        <v>7.9429148631645141</v>
      </c>
      <c r="R278" s="262">
        <v>7.9429148631645141</v>
      </c>
      <c r="S278" s="262">
        <v>7.9429148631645141</v>
      </c>
    </row>
    <row r="279" spans="1:19" s="262" customFormat="1">
      <c r="A279" s="110"/>
      <c r="B279" s="110"/>
      <c r="C279" s="219"/>
      <c r="D279" s="219" t="s">
        <v>4848</v>
      </c>
      <c r="E279" s="219" t="s">
        <v>5651</v>
      </c>
      <c r="F279" s="219" t="s">
        <v>3996</v>
      </c>
      <c r="G279" s="322"/>
      <c r="H279" s="322" t="s">
        <v>4878</v>
      </c>
      <c r="I279" s="322" t="s">
        <v>3992</v>
      </c>
      <c r="K279" s="262">
        <v>9.4295924818347441</v>
      </c>
      <c r="L279" s="262">
        <v>9.4295924818347441</v>
      </c>
      <c r="M279" s="262">
        <v>9.4295924818347441</v>
      </c>
      <c r="N279" s="262">
        <v>9.4295924818347441</v>
      </c>
      <c r="O279" s="262">
        <v>9.4295924818347441</v>
      </c>
      <c r="P279" s="262">
        <v>9.4295924818347441</v>
      </c>
      <c r="Q279" s="262">
        <v>9.4295924818347441</v>
      </c>
      <c r="R279" s="262">
        <v>9.4295924818347441</v>
      </c>
      <c r="S279" s="262">
        <v>9.4295924818347441</v>
      </c>
    </row>
    <row r="280" spans="1:19" s="262" customFormat="1">
      <c r="A280" s="110"/>
      <c r="B280" s="110"/>
      <c r="C280" s="219"/>
      <c r="D280" s="219" t="s">
        <v>4848</v>
      </c>
      <c r="E280" s="219" t="s">
        <v>5652</v>
      </c>
      <c r="F280" s="219" t="s">
        <v>3996</v>
      </c>
      <c r="G280" s="322"/>
      <c r="H280" s="322" t="s">
        <v>4878</v>
      </c>
      <c r="I280" s="322" t="s">
        <v>3992</v>
      </c>
      <c r="K280" s="262">
        <v>22.337451233193079</v>
      </c>
      <c r="L280" s="262">
        <v>22.337451233193079</v>
      </c>
      <c r="M280" s="262">
        <v>22.337451233193079</v>
      </c>
      <c r="N280" s="262">
        <v>22.337451233193082</v>
      </c>
      <c r="O280" s="262">
        <v>22.337451233193082</v>
      </c>
      <c r="P280" s="262">
        <v>22.337451233193082</v>
      </c>
      <c r="Q280" s="262">
        <v>22.337451233193082</v>
      </c>
      <c r="R280" s="262">
        <v>22.337451233193082</v>
      </c>
      <c r="S280" s="262">
        <v>22.337451233193082</v>
      </c>
    </row>
    <row r="281" spans="1:19" s="262" customFormat="1">
      <c r="A281" s="110"/>
      <c r="B281" s="110"/>
      <c r="C281" s="219"/>
      <c r="D281" s="219" t="s">
        <v>4848</v>
      </c>
      <c r="E281" s="219" t="s">
        <v>5653</v>
      </c>
      <c r="F281" s="219" t="s">
        <v>3996</v>
      </c>
      <c r="G281" s="322"/>
      <c r="H281" s="322" t="s">
        <v>4878</v>
      </c>
      <c r="I281" s="322" t="s">
        <v>3992</v>
      </c>
      <c r="K281" s="262">
        <v>12.137265105724273</v>
      </c>
      <c r="L281" s="262">
        <v>12.137265105724273</v>
      </c>
      <c r="M281" s="262">
        <v>12.137265105724273</v>
      </c>
      <c r="N281" s="262">
        <v>12.137265105724275</v>
      </c>
      <c r="O281" s="262">
        <v>12.137265105724275</v>
      </c>
      <c r="P281" s="262">
        <v>12.137265105724275</v>
      </c>
      <c r="Q281" s="262">
        <v>12.137265105724275</v>
      </c>
      <c r="R281" s="262">
        <v>12.137265105724275</v>
      </c>
      <c r="S281" s="262">
        <v>12.137265105724275</v>
      </c>
    </row>
    <row r="282" spans="1:19" s="262" customFormat="1">
      <c r="A282" s="110"/>
      <c r="B282" s="110"/>
      <c r="C282" s="219"/>
      <c r="D282" s="219" t="s">
        <v>4848</v>
      </c>
      <c r="E282" s="219" t="s">
        <v>5654</v>
      </c>
      <c r="F282" s="219" t="s">
        <v>3996</v>
      </c>
      <c r="G282" s="322"/>
      <c r="H282" s="322" t="s">
        <v>4878</v>
      </c>
      <c r="I282" s="322" t="s">
        <v>3992</v>
      </c>
      <c r="K282" s="262">
        <v>11.738323708029753</v>
      </c>
      <c r="L282" s="262">
        <v>11.738323708029753</v>
      </c>
      <c r="M282" s="262">
        <v>11.738323708029753</v>
      </c>
      <c r="N282" s="262">
        <v>11.738323708029753</v>
      </c>
      <c r="O282" s="262">
        <v>11.738323708029753</v>
      </c>
      <c r="P282" s="262">
        <v>11.738323708029753</v>
      </c>
      <c r="Q282" s="262">
        <v>11.738323708029753</v>
      </c>
      <c r="R282" s="262">
        <v>11.738323708029753</v>
      </c>
      <c r="S282" s="262">
        <v>11.738323708029753</v>
      </c>
    </row>
    <row r="283" spans="1:19" s="262" customFormat="1">
      <c r="A283" s="110"/>
      <c r="B283" s="110"/>
      <c r="C283" s="219"/>
      <c r="D283" s="219" t="s">
        <v>4848</v>
      </c>
      <c r="E283" s="219" t="s">
        <v>5655</v>
      </c>
      <c r="F283" s="219" t="s">
        <v>3996</v>
      </c>
      <c r="G283" s="322"/>
      <c r="H283" s="322" t="s">
        <v>4878</v>
      </c>
      <c r="I283" s="322" t="s">
        <v>3992</v>
      </c>
      <c r="K283" s="262">
        <v>35.952683140662202</v>
      </c>
      <c r="L283" s="262">
        <v>35.952683140662202</v>
      </c>
      <c r="M283" s="262">
        <v>35.952683140662202</v>
      </c>
      <c r="N283" s="262">
        <v>35.952683140662174</v>
      </c>
      <c r="O283" s="262">
        <v>35.952683140662174</v>
      </c>
      <c r="P283" s="262">
        <v>35.952683140662174</v>
      </c>
      <c r="Q283" s="262">
        <v>35.952683140662174</v>
      </c>
      <c r="R283" s="262">
        <v>35.952683140662174</v>
      </c>
      <c r="S283" s="262">
        <v>35.952683140662174</v>
      </c>
    </row>
    <row r="284" spans="1:19" s="262" customFormat="1">
      <c r="A284" s="110"/>
      <c r="B284" s="110"/>
      <c r="C284" s="219" t="s">
        <v>7551</v>
      </c>
      <c r="D284" s="219" t="s">
        <v>7547</v>
      </c>
      <c r="E284" s="219" t="s">
        <v>7548</v>
      </c>
      <c r="F284" s="219" t="s">
        <v>3996</v>
      </c>
      <c r="G284" s="322"/>
      <c r="H284" s="322" t="s">
        <v>4878</v>
      </c>
      <c r="I284" s="322"/>
      <c r="K284" s="262">
        <v>0.12705690121927687</v>
      </c>
      <c r="L284" s="262">
        <v>0.12705690121927687</v>
      </c>
      <c r="M284" s="262">
        <v>0.12705690121927687</v>
      </c>
      <c r="N284" s="262">
        <v>0.1270569012192769</v>
      </c>
      <c r="O284" s="262">
        <v>0.1270569012192769</v>
      </c>
      <c r="P284" s="262">
        <v>0.1270569012192769</v>
      </c>
      <c r="Q284" s="262">
        <v>0.1270569012192769</v>
      </c>
      <c r="R284" s="262">
        <v>0.1270569012192769</v>
      </c>
      <c r="S284" s="262">
        <v>0.1270569012192769</v>
      </c>
    </row>
    <row r="285" spans="1:19" s="262" customFormat="1">
      <c r="A285" s="110"/>
      <c r="B285" s="110"/>
      <c r="C285" s="219" t="s">
        <v>7551</v>
      </c>
      <c r="D285" s="219" t="s">
        <v>7549</v>
      </c>
      <c r="E285" s="219" t="s">
        <v>7550</v>
      </c>
      <c r="F285" s="219" t="s">
        <v>3996</v>
      </c>
      <c r="G285" s="322"/>
      <c r="H285" s="322" t="s">
        <v>4878</v>
      </c>
      <c r="I285" s="322"/>
      <c r="K285" s="262">
        <v>0.14488543531186296</v>
      </c>
      <c r="L285" s="262">
        <v>0.14488543531186296</v>
      </c>
      <c r="M285" s="262">
        <v>0.14488543531186296</v>
      </c>
      <c r="N285" s="262">
        <v>0.14488543531186299</v>
      </c>
      <c r="O285" s="262">
        <v>0.14488543531186299</v>
      </c>
      <c r="P285" s="262">
        <v>0.14488543531186299</v>
      </c>
      <c r="Q285" s="262">
        <v>0.14488543531186299</v>
      </c>
      <c r="R285" s="262">
        <v>0.14488543531186299</v>
      </c>
      <c r="S285" s="262">
        <v>0.14488543531186299</v>
      </c>
    </row>
    <row r="286" spans="1:19" s="262" customFormat="1">
      <c r="A286" s="110"/>
      <c r="B286" s="110"/>
      <c r="C286" s="219"/>
      <c r="D286" s="219" t="s">
        <v>4848</v>
      </c>
      <c r="E286" s="219" t="s">
        <v>5656</v>
      </c>
      <c r="F286" s="219" t="s">
        <v>3996</v>
      </c>
      <c r="G286" s="322"/>
      <c r="H286" s="322" t="s">
        <v>4878</v>
      </c>
      <c r="I286" s="322" t="s">
        <v>5362</v>
      </c>
      <c r="K286" s="262">
        <v>19.698085387131172</v>
      </c>
      <c r="L286" s="262">
        <v>19.698085387131172</v>
      </c>
      <c r="M286" s="262">
        <v>19.698085387131172</v>
      </c>
      <c r="N286" s="262">
        <v>19.698085387131176</v>
      </c>
      <c r="O286" s="262">
        <v>19.698085387131176</v>
      </c>
      <c r="P286" s="262">
        <v>19.698085387131176</v>
      </c>
      <c r="Q286" s="262">
        <v>19.698085387131176</v>
      </c>
      <c r="R286" s="262">
        <v>19.698085387131176</v>
      </c>
      <c r="S286" s="262">
        <v>19.698085387131176</v>
      </c>
    </row>
    <row r="287" spans="1:19" s="262" customFormat="1">
      <c r="A287" s="110"/>
      <c r="B287" s="110"/>
      <c r="C287" s="219"/>
      <c r="D287" s="219" t="s">
        <v>4848</v>
      </c>
      <c r="E287" s="219" t="s">
        <v>5657</v>
      </c>
      <c r="F287" s="219" t="s">
        <v>3996</v>
      </c>
      <c r="G287" s="322"/>
      <c r="H287" s="322" t="s">
        <v>4878</v>
      </c>
      <c r="I287" s="322" t="s">
        <v>5362</v>
      </c>
      <c r="K287" s="262">
        <v>12.994877160379309</v>
      </c>
      <c r="L287" s="262">
        <v>12.994877160379309</v>
      </c>
      <c r="M287" s="262">
        <v>12.994877160379309</v>
      </c>
      <c r="N287" s="262">
        <v>12.994877160379298</v>
      </c>
      <c r="O287" s="262">
        <v>12.994877160379298</v>
      </c>
      <c r="P287" s="262">
        <v>12.994877160379298</v>
      </c>
      <c r="Q287" s="262">
        <v>12.994877160379298</v>
      </c>
      <c r="R287" s="262">
        <v>12.994877160379298</v>
      </c>
      <c r="S287" s="262">
        <v>12.994877160379298</v>
      </c>
    </row>
    <row r="288" spans="1:19" s="262" customFormat="1">
      <c r="A288" s="110"/>
      <c r="B288" s="110"/>
      <c r="C288" s="219"/>
      <c r="D288" s="219" t="s">
        <v>4848</v>
      </c>
      <c r="E288" s="219" t="s">
        <v>5658</v>
      </c>
      <c r="F288" s="219" t="s">
        <v>3996</v>
      </c>
      <c r="G288" s="322"/>
      <c r="H288" s="322" t="s">
        <v>4878</v>
      </c>
      <c r="I288" s="322" t="s">
        <v>5362</v>
      </c>
      <c r="K288" s="262">
        <v>8.8035438945443278</v>
      </c>
      <c r="L288" s="262">
        <v>8.8035438945443278</v>
      </c>
      <c r="M288" s="262">
        <v>8.8035438945443278</v>
      </c>
      <c r="N288" s="262">
        <v>8.803543894544319</v>
      </c>
      <c r="O288" s="262">
        <v>8.803543894544319</v>
      </c>
      <c r="P288" s="262">
        <v>8.803543894544319</v>
      </c>
      <c r="Q288" s="262">
        <v>8.803543894544319</v>
      </c>
      <c r="R288" s="262">
        <v>8.803543894544319</v>
      </c>
      <c r="S288" s="262">
        <v>8.803543894544319</v>
      </c>
    </row>
    <row r="289" spans="1:19" s="262" customFormat="1">
      <c r="A289" s="110"/>
      <c r="B289" s="110"/>
      <c r="C289" s="219"/>
      <c r="D289" s="219" t="s">
        <v>4848</v>
      </c>
      <c r="E289" s="219" t="s">
        <v>5659</v>
      </c>
      <c r="F289" s="219" t="s">
        <v>3996</v>
      </c>
      <c r="G289" s="322"/>
      <c r="H289" s="322" t="s">
        <v>4878</v>
      </c>
      <c r="I289" s="322" t="s">
        <v>5362</v>
      </c>
      <c r="K289" s="262">
        <v>4.1913328862596195</v>
      </c>
      <c r="L289" s="262">
        <v>4.1913328862596195</v>
      </c>
      <c r="M289" s="262">
        <v>4.1913328862596195</v>
      </c>
      <c r="N289" s="262">
        <v>4.1913328862596169</v>
      </c>
      <c r="O289" s="262">
        <v>4.1913328862596169</v>
      </c>
      <c r="P289" s="262">
        <v>4.1913328862596169</v>
      </c>
      <c r="Q289" s="262">
        <v>4.1913328862596169</v>
      </c>
      <c r="R289" s="262">
        <v>4.1913328862596169</v>
      </c>
      <c r="S289" s="262">
        <v>4.1913328862596169</v>
      </c>
    </row>
    <row r="290" spans="1:19" s="262" customFormat="1">
      <c r="A290" s="110"/>
      <c r="B290" s="110"/>
      <c r="C290" s="219"/>
      <c r="D290" s="219" t="s">
        <v>4848</v>
      </c>
      <c r="E290" s="219" t="s">
        <v>5660</v>
      </c>
      <c r="F290" s="219" t="s">
        <v>3996</v>
      </c>
      <c r="G290" s="322"/>
      <c r="H290" s="322" t="s">
        <v>4878</v>
      </c>
      <c r="I290" s="322"/>
      <c r="K290" s="262">
        <v>109.26210646202972</v>
      </c>
      <c r="L290" s="262">
        <v>109.26210646202972</v>
      </c>
      <c r="M290" s="262">
        <v>109.26210646202972</v>
      </c>
      <c r="N290" s="262">
        <v>109.26210646202972</v>
      </c>
      <c r="O290" s="262">
        <v>109.26210646202972</v>
      </c>
      <c r="P290" s="262">
        <v>109.26210646202972</v>
      </c>
      <c r="Q290" s="262">
        <v>109.26210646202972</v>
      </c>
      <c r="R290" s="262">
        <v>109.26210646202972</v>
      </c>
      <c r="S290" s="262">
        <v>109.26210646202972</v>
      </c>
    </row>
    <row r="291" spans="1:19" s="262" customFormat="1">
      <c r="A291" s="110"/>
      <c r="B291" s="110"/>
      <c r="C291" s="219"/>
      <c r="D291" s="219" t="s">
        <v>4848</v>
      </c>
      <c r="E291" s="219" t="s">
        <v>5661</v>
      </c>
      <c r="F291" s="219" t="s">
        <v>3996</v>
      </c>
      <c r="G291" s="322"/>
      <c r="H291" s="322" t="s">
        <v>4878</v>
      </c>
      <c r="I291" s="322"/>
      <c r="K291" s="262">
        <v>92.442202624320089</v>
      </c>
      <c r="L291" s="262">
        <v>92.442202624320089</v>
      </c>
      <c r="M291" s="262">
        <v>92.442202624320089</v>
      </c>
      <c r="N291" s="262">
        <v>92.442202624320089</v>
      </c>
      <c r="O291" s="262">
        <v>92.442202624320089</v>
      </c>
      <c r="P291" s="262">
        <v>92.442202624320089</v>
      </c>
      <c r="Q291" s="262">
        <v>92.442202624320089</v>
      </c>
      <c r="R291" s="262">
        <v>92.442202624320089</v>
      </c>
      <c r="S291" s="262">
        <v>92.442202624320089</v>
      </c>
    </row>
    <row r="292" spans="1:19" s="262" customFormat="1">
      <c r="A292" s="110"/>
      <c r="B292" s="110"/>
      <c r="C292" s="219"/>
      <c r="D292" s="219" t="s">
        <v>6240</v>
      </c>
      <c r="E292" s="219" t="s">
        <v>5509</v>
      </c>
      <c r="F292" s="219" t="s">
        <v>3996</v>
      </c>
      <c r="G292" s="322"/>
      <c r="H292" s="322" t="s">
        <v>4878</v>
      </c>
      <c r="I292" s="322" t="s">
        <v>5362</v>
      </c>
      <c r="K292" s="262">
        <v>31.745799296358037</v>
      </c>
      <c r="L292" s="262">
        <v>31.745799296358037</v>
      </c>
      <c r="M292" s="262">
        <v>31.745799296358037</v>
      </c>
      <c r="N292" s="262">
        <v>31.745799296358097</v>
      </c>
      <c r="O292" s="262">
        <v>31.745799296358097</v>
      </c>
      <c r="P292" s="262">
        <v>31.745799296358097</v>
      </c>
      <c r="Q292" s="262">
        <v>31.745799296358097</v>
      </c>
      <c r="R292" s="262">
        <v>31.745799296358097</v>
      </c>
      <c r="S292" s="262">
        <v>31.745799296358097</v>
      </c>
    </row>
    <row r="293" spans="1:19" s="262" customFormat="1">
      <c r="A293" s="110"/>
      <c r="B293" s="110"/>
      <c r="C293" s="219"/>
      <c r="D293" s="219" t="s">
        <v>5902</v>
      </c>
      <c r="E293" s="219" t="s">
        <v>5510</v>
      </c>
      <c r="F293" s="219" t="s">
        <v>3996</v>
      </c>
      <c r="G293" s="322"/>
      <c r="H293" s="322" t="s">
        <v>4878</v>
      </c>
      <c r="I293" s="322" t="s">
        <v>3992</v>
      </c>
      <c r="K293" s="262">
        <v>25.223491179299444</v>
      </c>
      <c r="L293" s="262">
        <v>25.223491179299444</v>
      </c>
      <c r="M293" s="262">
        <v>25.223491179299444</v>
      </c>
      <c r="N293" s="262">
        <v>25.223491179299401</v>
      </c>
      <c r="O293" s="262">
        <v>25.223491179299401</v>
      </c>
      <c r="P293" s="262">
        <v>25.223491179299401</v>
      </c>
      <c r="Q293" s="262">
        <v>25.223491179299401</v>
      </c>
      <c r="R293" s="262">
        <v>25.223491179299401</v>
      </c>
      <c r="S293" s="262">
        <v>25.223491179299401</v>
      </c>
    </row>
    <row r="294" spans="1:19" s="262" customFormat="1">
      <c r="A294" s="110"/>
      <c r="B294" s="110"/>
      <c r="C294" s="219"/>
      <c r="D294" s="219" t="s">
        <v>5903</v>
      </c>
      <c r="E294" s="219" t="s">
        <v>5511</v>
      </c>
      <c r="F294" s="219" t="s">
        <v>3996</v>
      </c>
      <c r="G294" s="322"/>
      <c r="H294" s="322" t="s">
        <v>4878</v>
      </c>
      <c r="I294" s="322" t="s">
        <v>3992</v>
      </c>
      <c r="K294" s="262">
        <v>66.091603336974302</v>
      </c>
      <c r="L294" s="262">
        <v>66.091603336974302</v>
      </c>
      <c r="M294" s="262">
        <v>66.091603336974302</v>
      </c>
      <c r="N294" s="262">
        <v>66.091603336974217</v>
      </c>
      <c r="O294" s="262">
        <v>66.091603336974217</v>
      </c>
      <c r="P294" s="262">
        <v>66.091603336974217</v>
      </c>
      <c r="Q294" s="262">
        <v>66.091603336974217</v>
      </c>
      <c r="R294" s="262">
        <v>66.091603336974217</v>
      </c>
      <c r="S294" s="262">
        <v>66.091603336974217</v>
      </c>
    </row>
    <row r="295" spans="1:19" s="262" customFormat="1">
      <c r="A295" s="110"/>
      <c r="B295" s="110"/>
      <c r="C295" s="219"/>
      <c r="D295" s="219" t="s">
        <v>5904</v>
      </c>
      <c r="E295" s="219" t="s">
        <v>5512</v>
      </c>
      <c r="F295" s="219" t="s">
        <v>3996</v>
      </c>
      <c r="G295" s="322"/>
      <c r="H295" s="322" t="s">
        <v>4878</v>
      </c>
      <c r="I295" s="322" t="s">
        <v>3992</v>
      </c>
      <c r="K295" s="262">
        <v>8.6845682944768363</v>
      </c>
      <c r="L295" s="262">
        <v>8.6845682944768363</v>
      </c>
      <c r="M295" s="262">
        <v>8.6845682944768363</v>
      </c>
      <c r="N295" s="262">
        <v>8.6845682944769589</v>
      </c>
      <c r="O295" s="262">
        <v>8.6845682944769589</v>
      </c>
      <c r="P295" s="262">
        <v>8.6845682944769589</v>
      </c>
      <c r="Q295" s="262">
        <v>8.6845682944769589</v>
      </c>
      <c r="R295" s="262">
        <v>8.6845682944769589</v>
      </c>
      <c r="S295" s="262">
        <v>8.6845682944769589</v>
      </c>
    </row>
    <row r="296" spans="1:19" s="262" customFormat="1">
      <c r="A296" s="110"/>
      <c r="B296" s="110"/>
      <c r="C296" s="219"/>
      <c r="D296" s="219" t="s">
        <v>5905</v>
      </c>
      <c r="E296" s="219" t="s">
        <v>5513</v>
      </c>
      <c r="F296" s="219" t="s">
        <v>3996</v>
      </c>
      <c r="G296" s="322"/>
      <c r="H296" s="322" t="s">
        <v>4878</v>
      </c>
      <c r="I296" s="322" t="s">
        <v>3992</v>
      </c>
      <c r="K296" s="262">
        <v>1.3161303834284207E-4</v>
      </c>
      <c r="L296" s="262">
        <v>1.3161303834284207E-4</v>
      </c>
      <c r="M296" s="262">
        <v>1.3161303834284207E-4</v>
      </c>
      <c r="N296" s="262">
        <v>1.3161303834284459E-4</v>
      </c>
      <c r="O296" s="262">
        <v>1.3161303834284459E-4</v>
      </c>
      <c r="P296" s="262">
        <v>1.3161303834284459E-4</v>
      </c>
      <c r="Q296" s="262">
        <v>1.3161303834284459E-4</v>
      </c>
      <c r="R296" s="262">
        <v>1.3161303834284459E-4</v>
      </c>
      <c r="S296" s="262">
        <v>1.3161303834284459E-4</v>
      </c>
    </row>
    <row r="297" spans="1:19" s="262" customFormat="1">
      <c r="A297" s="110"/>
      <c r="B297" s="110"/>
      <c r="C297" s="219"/>
      <c r="D297" s="219" t="s">
        <v>5906</v>
      </c>
      <c r="E297" s="219" t="s">
        <v>5514</v>
      </c>
      <c r="F297" s="219" t="s">
        <v>3996</v>
      </c>
      <c r="G297" s="322"/>
      <c r="H297" s="322" t="s">
        <v>4878</v>
      </c>
      <c r="I297" s="322" t="s">
        <v>3992</v>
      </c>
      <c r="K297" s="262">
        <v>7.0640809622577383E-5</v>
      </c>
      <c r="L297" s="262">
        <v>7.0640809622577383E-5</v>
      </c>
      <c r="M297" s="262">
        <v>7.0640809622577383E-5</v>
      </c>
      <c r="N297" s="262">
        <v>7.0640809622579375E-5</v>
      </c>
      <c r="O297" s="262">
        <v>7.0640809622579375E-5</v>
      </c>
      <c r="P297" s="262">
        <v>7.0640809622579375E-5</v>
      </c>
      <c r="Q297" s="262">
        <v>7.0640809622579375E-5</v>
      </c>
      <c r="R297" s="262">
        <v>7.0640809622579375E-5</v>
      </c>
      <c r="S297" s="262">
        <v>7.0640809622579375E-5</v>
      </c>
    </row>
    <row r="298" spans="1:19" s="262" customFormat="1">
      <c r="A298" s="110"/>
      <c r="B298" s="110"/>
      <c r="C298" s="219"/>
      <c r="D298" s="219" t="s">
        <v>5907</v>
      </c>
      <c r="E298" s="219" t="s">
        <v>5515</v>
      </c>
      <c r="F298" s="219" t="s">
        <v>3996</v>
      </c>
      <c r="G298" s="322"/>
      <c r="H298" s="322" t="s">
        <v>4878</v>
      </c>
      <c r="I298" s="322" t="s">
        <v>3992</v>
      </c>
      <c r="K298" s="262">
        <v>1.2150222684439904E-4</v>
      </c>
      <c r="L298" s="262">
        <v>1.2150222684439904E-4</v>
      </c>
      <c r="M298" s="262">
        <v>1.2150222684439904E-4</v>
      </c>
      <c r="N298" s="262">
        <v>1.2150222684440019E-4</v>
      </c>
      <c r="O298" s="262">
        <v>1.2150222684440019E-4</v>
      </c>
      <c r="P298" s="262">
        <v>1.2150222684440019E-4</v>
      </c>
      <c r="Q298" s="262">
        <v>1.2150222684440019E-4</v>
      </c>
      <c r="R298" s="262">
        <v>1.2150222684440019E-4</v>
      </c>
      <c r="S298" s="262">
        <v>1.2150222684440019E-4</v>
      </c>
    </row>
    <row r="299" spans="1:19" s="262" customFormat="1">
      <c r="A299" s="110"/>
      <c r="B299" s="110"/>
      <c r="C299" s="219"/>
      <c r="D299" s="219" t="s">
        <v>5908</v>
      </c>
      <c r="E299" s="219" t="s">
        <v>5516</v>
      </c>
      <c r="F299" s="219" t="s">
        <v>3996</v>
      </c>
      <c r="G299" s="322"/>
      <c r="H299" s="322" t="s">
        <v>4878</v>
      </c>
      <c r="I299" s="322" t="s">
        <v>3992</v>
      </c>
      <c r="K299" s="262">
        <v>1.3271742460351153E-5</v>
      </c>
      <c r="L299" s="262">
        <v>1.3271742460351153E-5</v>
      </c>
      <c r="M299" s="262">
        <v>1.3271742460351153E-5</v>
      </c>
      <c r="N299" s="262">
        <v>1.3271742460351546E-5</v>
      </c>
      <c r="O299" s="262">
        <v>1.3271742460351546E-5</v>
      </c>
      <c r="P299" s="262">
        <v>1.3271742460351546E-5</v>
      </c>
      <c r="Q299" s="262">
        <v>1.3271742460351546E-5</v>
      </c>
      <c r="R299" s="262">
        <v>1.3271742460351546E-5</v>
      </c>
      <c r="S299" s="262">
        <v>1.3271742460351546E-5</v>
      </c>
    </row>
    <row r="300" spans="1:19" s="262" customFormat="1">
      <c r="A300" s="110"/>
      <c r="B300" s="110"/>
      <c r="C300" s="219"/>
      <c r="D300" s="219" t="s">
        <v>6241</v>
      </c>
      <c r="E300" s="219" t="s">
        <v>5517</v>
      </c>
      <c r="F300" s="219" t="s">
        <v>3996</v>
      </c>
      <c r="G300" s="322"/>
      <c r="H300" s="322" t="s">
        <v>4878</v>
      </c>
      <c r="I300" s="322" t="s">
        <v>5362</v>
      </c>
      <c r="K300" s="262">
        <v>108.2542007036421</v>
      </c>
      <c r="L300" s="262">
        <v>108.2542007036421</v>
      </c>
      <c r="M300" s="262">
        <v>108.2542007036421</v>
      </c>
      <c r="N300" s="262">
        <v>108.254200703642</v>
      </c>
      <c r="O300" s="262">
        <v>108.254200703642</v>
      </c>
      <c r="P300" s="262">
        <v>108.254200703642</v>
      </c>
      <c r="Q300" s="262">
        <v>108.254200703642</v>
      </c>
      <c r="R300" s="262">
        <v>108.254200703642</v>
      </c>
      <c r="S300" s="262">
        <v>108.254200703642</v>
      </c>
    </row>
    <row r="301" spans="1:19" s="262" customFormat="1">
      <c r="A301" s="110"/>
      <c r="B301" s="110"/>
      <c r="C301" s="219"/>
      <c r="D301" s="219" t="s">
        <v>5909</v>
      </c>
      <c r="E301" s="219" t="s">
        <v>5662</v>
      </c>
      <c r="F301" s="219" t="s">
        <v>3996</v>
      </c>
      <c r="G301" s="322"/>
      <c r="H301" s="322" t="s">
        <v>4878</v>
      </c>
      <c r="I301" s="322" t="s">
        <v>3992</v>
      </c>
      <c r="K301" s="262">
        <v>8.8731736438974973E-2</v>
      </c>
      <c r="L301" s="262">
        <v>8.8731736438974973E-2</v>
      </c>
      <c r="M301" s="262">
        <v>8.8731736438974973E-2</v>
      </c>
      <c r="N301" s="262">
        <v>8.8731736438975278E-2</v>
      </c>
      <c r="O301" s="262">
        <v>8.8731736438975278E-2</v>
      </c>
      <c r="P301" s="262">
        <v>8.8731736438975278E-2</v>
      </c>
      <c r="Q301" s="262">
        <v>8.8731736438975278E-2</v>
      </c>
      <c r="R301" s="262">
        <v>8.8731736438975278E-2</v>
      </c>
      <c r="S301" s="262">
        <v>8.8731736438975278E-2</v>
      </c>
    </row>
    <row r="302" spans="1:19" s="262" customFormat="1">
      <c r="A302" s="110"/>
      <c r="B302" s="110"/>
      <c r="C302" s="219"/>
      <c r="D302" s="219" t="s">
        <v>5910</v>
      </c>
      <c r="E302" s="219" t="s">
        <v>5663</v>
      </c>
      <c r="F302" s="219" t="s">
        <v>3996</v>
      </c>
      <c r="G302" s="322"/>
      <c r="H302" s="322" t="s">
        <v>4878</v>
      </c>
      <c r="I302" s="322" t="s">
        <v>3992</v>
      </c>
      <c r="K302" s="262">
        <v>27.245307248449755</v>
      </c>
      <c r="L302" s="262">
        <v>27.245307248449755</v>
      </c>
      <c r="M302" s="262">
        <v>27.245307248449755</v>
      </c>
      <c r="N302" s="262">
        <v>27.245307248449723</v>
      </c>
      <c r="O302" s="262">
        <v>27.245307248449723</v>
      </c>
      <c r="P302" s="262">
        <v>27.245307248449723</v>
      </c>
      <c r="Q302" s="262">
        <v>27.245307248449723</v>
      </c>
      <c r="R302" s="262">
        <v>27.245307248449723</v>
      </c>
      <c r="S302" s="262">
        <v>27.245307248449723</v>
      </c>
    </row>
    <row r="303" spans="1:19" s="262" customFormat="1">
      <c r="A303" s="110"/>
      <c r="B303" s="110"/>
      <c r="C303" s="219"/>
      <c r="D303" s="219" t="s">
        <v>5911</v>
      </c>
      <c r="E303" s="219" t="s">
        <v>5664</v>
      </c>
      <c r="F303" s="219" t="s">
        <v>3996</v>
      </c>
      <c r="G303" s="322"/>
      <c r="H303" s="322" t="s">
        <v>4878</v>
      </c>
      <c r="I303" s="322" t="s">
        <v>3992</v>
      </c>
      <c r="K303" s="262">
        <v>0.80495588711152366</v>
      </c>
      <c r="L303" s="262">
        <v>0.80495588711152366</v>
      </c>
      <c r="M303" s="262">
        <v>0.80495588711152366</v>
      </c>
      <c r="N303" s="262">
        <v>0.80495588711152533</v>
      </c>
      <c r="O303" s="262">
        <v>0.80495588711152533</v>
      </c>
      <c r="P303" s="262">
        <v>0.80495588711152533</v>
      </c>
      <c r="Q303" s="262">
        <v>0.80495588711152533</v>
      </c>
      <c r="R303" s="262">
        <v>0.80495588711152533</v>
      </c>
      <c r="S303" s="262">
        <v>0.80495588711152533</v>
      </c>
    </row>
    <row r="304" spans="1:19" s="262" customFormat="1">
      <c r="A304" s="110"/>
      <c r="B304" s="110"/>
      <c r="C304" s="219"/>
      <c r="D304" s="219" t="s">
        <v>5912</v>
      </c>
      <c r="E304" s="219" t="s">
        <v>5665</v>
      </c>
      <c r="F304" s="219" t="s">
        <v>3996</v>
      </c>
      <c r="G304" s="322"/>
      <c r="H304" s="322" t="s">
        <v>4878</v>
      </c>
      <c r="I304" s="322" t="s">
        <v>3992</v>
      </c>
      <c r="K304" s="262">
        <v>1.3017860276289268</v>
      </c>
      <c r="L304" s="262">
        <v>1.3017860276289268</v>
      </c>
      <c r="M304" s="262">
        <v>1.3017860276289268</v>
      </c>
      <c r="N304" s="262">
        <v>1.3017860276289268</v>
      </c>
      <c r="O304" s="262">
        <v>1.3017860276289268</v>
      </c>
      <c r="P304" s="262">
        <v>1.3017860276289268</v>
      </c>
      <c r="Q304" s="262">
        <v>1.3017860276289268</v>
      </c>
      <c r="R304" s="262">
        <v>1.3017860276289268</v>
      </c>
      <c r="S304" s="262">
        <v>1.3017860276289268</v>
      </c>
    </row>
    <row r="305" spans="1:19" s="262" customFormat="1">
      <c r="A305" s="110"/>
      <c r="B305" s="110"/>
      <c r="C305" s="219"/>
      <c r="D305" s="219" t="s">
        <v>6457</v>
      </c>
      <c r="E305" s="219" t="s">
        <v>5518</v>
      </c>
      <c r="F305" s="219" t="s">
        <v>3996</v>
      </c>
      <c r="G305" s="322"/>
      <c r="H305" s="322" t="s">
        <v>4878</v>
      </c>
      <c r="I305" s="322" t="s">
        <v>4879</v>
      </c>
      <c r="K305" s="262">
        <v>125.05905314407573</v>
      </c>
      <c r="L305" s="262">
        <v>125.05905314407573</v>
      </c>
      <c r="M305" s="262">
        <v>125.05905314407573</v>
      </c>
      <c r="N305" s="262">
        <v>125.05905314407551</v>
      </c>
      <c r="O305" s="262">
        <v>125.05905314407551</v>
      </c>
      <c r="P305" s="262">
        <v>125.05905314407551</v>
      </c>
      <c r="Q305" s="262">
        <v>125.05905314407551</v>
      </c>
      <c r="R305" s="262">
        <v>125.05905314407551</v>
      </c>
      <c r="S305" s="262">
        <v>125.05905314407551</v>
      </c>
    </row>
    <row r="306" spans="1:19" s="262" customFormat="1">
      <c r="A306" s="110"/>
      <c r="B306" s="110"/>
      <c r="C306" s="219"/>
      <c r="D306" s="219" t="s">
        <v>6458</v>
      </c>
      <c r="E306" s="219" t="s">
        <v>5519</v>
      </c>
      <c r="F306" s="219" t="s">
        <v>3996</v>
      </c>
      <c r="G306" s="322"/>
      <c r="H306" s="322" t="s">
        <v>4878</v>
      </c>
      <c r="I306" s="322" t="s">
        <v>4879</v>
      </c>
      <c r="K306" s="262">
        <v>125.05905314407573</v>
      </c>
      <c r="L306" s="262">
        <v>125.05905314407573</v>
      </c>
      <c r="M306" s="262">
        <v>125.05905314407573</v>
      </c>
      <c r="N306" s="262">
        <v>125.05905314407551</v>
      </c>
      <c r="O306" s="262">
        <v>125.05905314407551</v>
      </c>
      <c r="P306" s="262">
        <v>125.05905314407551</v>
      </c>
      <c r="Q306" s="262">
        <v>125.05905314407551</v>
      </c>
      <c r="R306" s="262">
        <v>125.05905314407551</v>
      </c>
      <c r="S306" s="262">
        <v>125.05905314407551</v>
      </c>
    </row>
    <row r="307" spans="1:19" s="262" customFormat="1">
      <c r="A307" s="110"/>
      <c r="B307" s="110"/>
      <c r="C307" s="219"/>
      <c r="D307" s="219" t="s">
        <v>6459</v>
      </c>
      <c r="E307" s="219" t="s">
        <v>5520</v>
      </c>
      <c r="F307" s="219" t="s">
        <v>3996</v>
      </c>
      <c r="G307" s="322"/>
      <c r="H307" s="322" t="s">
        <v>4878</v>
      </c>
      <c r="I307" s="322" t="s">
        <v>4879</v>
      </c>
      <c r="K307" s="262">
        <v>81.829654708368537</v>
      </c>
      <c r="L307" s="262">
        <v>81.829654708368537</v>
      </c>
      <c r="M307" s="262">
        <v>81.829654708368537</v>
      </c>
      <c r="N307" s="262">
        <v>81.82965470836848</v>
      </c>
      <c r="O307" s="262">
        <v>81.82965470836848</v>
      </c>
      <c r="P307" s="262">
        <v>81.82965470836848</v>
      </c>
      <c r="Q307" s="262">
        <v>81.82965470836848</v>
      </c>
      <c r="R307" s="262">
        <v>81.82965470836848</v>
      </c>
      <c r="S307" s="262">
        <v>81.82965470836848</v>
      </c>
    </row>
    <row r="308" spans="1:19" s="262" customFormat="1">
      <c r="A308" s="110"/>
      <c r="B308" s="110"/>
      <c r="C308" s="219"/>
      <c r="D308" s="219" t="s">
        <v>6460</v>
      </c>
      <c r="E308" s="219" t="s">
        <v>5523</v>
      </c>
      <c r="F308" s="219" t="s">
        <v>3996</v>
      </c>
      <c r="G308" s="322"/>
      <c r="H308" s="322" t="s">
        <v>4878</v>
      </c>
      <c r="I308" s="322" t="s">
        <v>4879</v>
      </c>
      <c r="K308" s="262">
        <v>109.45990225257157</v>
      </c>
      <c r="L308" s="262">
        <v>109.45990225257157</v>
      </c>
      <c r="M308" s="262">
        <v>109.45990225257157</v>
      </c>
      <c r="N308" s="262">
        <v>109.45990225257168</v>
      </c>
      <c r="O308" s="262">
        <v>109.45990225257168</v>
      </c>
      <c r="P308" s="262">
        <v>109.45990225257168</v>
      </c>
      <c r="Q308" s="262">
        <v>109.45990225257168</v>
      </c>
      <c r="R308" s="262">
        <v>109.45990225257168</v>
      </c>
      <c r="S308" s="262">
        <v>109.45990225257168</v>
      </c>
    </row>
    <row r="309" spans="1:19" s="262" customFormat="1">
      <c r="A309" s="110"/>
      <c r="B309" s="110"/>
      <c r="C309" s="219"/>
      <c r="D309" s="219" t="s">
        <v>6461</v>
      </c>
      <c r="E309" s="219" t="s">
        <v>5524</v>
      </c>
      <c r="F309" s="219" t="s">
        <v>3996</v>
      </c>
      <c r="G309" s="322"/>
      <c r="H309" s="322" t="s">
        <v>4878</v>
      </c>
      <c r="I309" s="322" t="s">
        <v>4879</v>
      </c>
      <c r="K309" s="262">
        <v>123.67493474890637</v>
      </c>
      <c r="L309" s="262">
        <v>123.67493474890637</v>
      </c>
      <c r="M309" s="262">
        <v>123.67493474890637</v>
      </c>
      <c r="N309" s="262">
        <v>123.67493474890642</v>
      </c>
      <c r="O309" s="262">
        <v>123.67493474890642</v>
      </c>
      <c r="P309" s="262">
        <v>123.67493474890642</v>
      </c>
      <c r="Q309" s="262">
        <v>123.67493474890642</v>
      </c>
      <c r="R309" s="262">
        <v>123.67493474890642</v>
      </c>
      <c r="S309" s="262">
        <v>123.67493474890642</v>
      </c>
    </row>
    <row r="310" spans="1:19" s="262" customFormat="1">
      <c r="A310" s="110"/>
      <c r="B310" s="110"/>
      <c r="C310" s="219"/>
      <c r="D310" s="219" t="s">
        <v>6462</v>
      </c>
      <c r="E310" s="219" t="s">
        <v>5525</v>
      </c>
      <c r="F310" s="219" t="s">
        <v>3996</v>
      </c>
      <c r="G310" s="322"/>
      <c r="H310" s="322" t="s">
        <v>4878</v>
      </c>
      <c r="I310" s="322" t="s">
        <v>4879</v>
      </c>
      <c r="K310" s="262">
        <v>131.19827018879818</v>
      </c>
      <c r="L310" s="262">
        <v>131.19827018879818</v>
      </c>
      <c r="M310" s="262">
        <v>131.19827018879818</v>
      </c>
      <c r="N310" s="262">
        <v>131.19827018879818</v>
      </c>
      <c r="O310" s="262">
        <v>131.19827018879818</v>
      </c>
      <c r="P310" s="262">
        <v>131.19827018879818</v>
      </c>
      <c r="Q310" s="262">
        <v>131.19827018879818</v>
      </c>
      <c r="R310" s="262">
        <v>131.19827018879818</v>
      </c>
      <c r="S310" s="262">
        <v>131.19827018879818</v>
      </c>
    </row>
    <row r="311" spans="1:19" s="262" customFormat="1">
      <c r="A311" s="110"/>
      <c r="B311" s="110"/>
      <c r="C311" s="219"/>
      <c r="D311" s="219" t="s">
        <v>6463</v>
      </c>
      <c r="E311" s="219" t="s">
        <v>5526</v>
      </c>
      <c r="F311" s="219" t="s">
        <v>3996</v>
      </c>
      <c r="G311" s="322"/>
      <c r="H311" s="322" t="s">
        <v>4878</v>
      </c>
      <c r="I311" s="322" t="s">
        <v>4879</v>
      </c>
      <c r="K311" s="262">
        <v>135.146714172982</v>
      </c>
      <c r="L311" s="262">
        <v>135.146714172982</v>
      </c>
      <c r="M311" s="262">
        <v>135.146714172982</v>
      </c>
      <c r="N311" s="262">
        <v>135.14671417298194</v>
      </c>
      <c r="O311" s="262">
        <v>135.14671417298194</v>
      </c>
      <c r="P311" s="262">
        <v>135.14671417298194</v>
      </c>
      <c r="Q311" s="262">
        <v>135.14671417298194</v>
      </c>
      <c r="R311" s="262">
        <v>135.14671417298194</v>
      </c>
      <c r="S311" s="262">
        <v>135.14671417298194</v>
      </c>
    </row>
    <row r="312" spans="1:19" s="262" customFormat="1">
      <c r="A312" s="110"/>
      <c r="B312" s="110"/>
      <c r="C312" s="219"/>
      <c r="D312" s="219" t="s">
        <v>5974</v>
      </c>
      <c r="E312" s="219" t="s">
        <v>5527</v>
      </c>
      <c r="F312" s="219" t="s">
        <v>3996</v>
      </c>
      <c r="G312" s="322"/>
      <c r="H312" s="322" t="s">
        <v>4878</v>
      </c>
      <c r="I312" s="322" t="s">
        <v>5467</v>
      </c>
      <c r="K312" s="262">
        <v>8.59</v>
      </c>
      <c r="L312" s="262">
        <v>8.59</v>
      </c>
      <c r="M312" s="262">
        <v>8.59</v>
      </c>
      <c r="N312" s="262">
        <v>8.59</v>
      </c>
      <c r="O312" s="262">
        <v>8.59</v>
      </c>
      <c r="P312" s="262">
        <v>8.59</v>
      </c>
      <c r="Q312" s="262">
        <v>8.59</v>
      </c>
      <c r="R312" s="262">
        <v>8.59</v>
      </c>
      <c r="S312" s="262">
        <v>8.59</v>
      </c>
    </row>
    <row r="313" spans="1:19" s="262" customFormat="1">
      <c r="A313" s="110"/>
      <c r="B313" s="110"/>
      <c r="C313" s="219"/>
      <c r="D313" s="219" t="s">
        <v>5975</v>
      </c>
      <c r="E313" s="219" t="s">
        <v>5528</v>
      </c>
      <c r="F313" s="219" t="s">
        <v>3996</v>
      </c>
      <c r="G313" s="322"/>
      <c r="H313" s="322" t="s">
        <v>4878</v>
      </c>
      <c r="I313" s="322" t="s">
        <v>5467</v>
      </c>
      <c r="K313" s="262">
        <v>12.74</v>
      </c>
      <c r="L313" s="262">
        <v>12.74</v>
      </c>
      <c r="M313" s="262">
        <v>12.74</v>
      </c>
      <c r="N313" s="262">
        <v>12.74</v>
      </c>
      <c r="O313" s="262">
        <v>12.74</v>
      </c>
      <c r="P313" s="262">
        <v>12.74</v>
      </c>
      <c r="Q313" s="262">
        <v>12.74</v>
      </c>
      <c r="R313" s="262">
        <v>12.74</v>
      </c>
      <c r="S313" s="262">
        <v>12.74</v>
      </c>
    </row>
    <row r="314" spans="1:19" s="262" customFormat="1">
      <c r="A314" s="110"/>
      <c r="B314" s="110"/>
      <c r="C314" s="219"/>
      <c r="D314" s="219" t="s">
        <v>5934</v>
      </c>
      <c r="E314" s="219" t="s">
        <v>5529</v>
      </c>
      <c r="F314" s="219" t="s">
        <v>3996</v>
      </c>
      <c r="G314" s="322"/>
      <c r="H314" s="322" t="s">
        <v>4878</v>
      </c>
      <c r="I314" s="322" t="s">
        <v>4880</v>
      </c>
      <c r="K314" s="262">
        <v>23.255164364999999</v>
      </c>
      <c r="L314" s="262">
        <v>23.255164364999999</v>
      </c>
      <c r="M314" s="262">
        <v>23.255164364999999</v>
      </c>
      <c r="N314" s="262">
        <v>23.255164364999999</v>
      </c>
      <c r="O314" s="262">
        <v>23.255164364999999</v>
      </c>
      <c r="P314" s="262">
        <v>23.255164364999999</v>
      </c>
      <c r="Q314" s="262">
        <v>23.255164364999999</v>
      </c>
      <c r="R314" s="262">
        <v>23.255164364999999</v>
      </c>
      <c r="S314" s="262">
        <v>23.255164364999999</v>
      </c>
    </row>
    <row r="315" spans="1:19" s="262" customFormat="1">
      <c r="A315" s="110"/>
      <c r="B315" s="110"/>
      <c r="C315" s="219"/>
      <c r="D315" s="219" t="s">
        <v>6242</v>
      </c>
      <c r="E315" s="219" t="s">
        <v>5530</v>
      </c>
      <c r="F315" s="219" t="s">
        <v>3996</v>
      </c>
      <c r="G315" s="322"/>
      <c r="H315" s="322" t="s">
        <v>4878</v>
      </c>
      <c r="I315" s="322" t="s">
        <v>5362</v>
      </c>
      <c r="K315" s="262">
        <v>80</v>
      </c>
      <c r="L315" s="262">
        <v>80</v>
      </c>
      <c r="M315" s="262">
        <v>80</v>
      </c>
      <c r="N315" s="262">
        <v>80</v>
      </c>
      <c r="O315" s="262">
        <v>80</v>
      </c>
      <c r="P315" s="262">
        <v>80</v>
      </c>
      <c r="Q315" s="262">
        <v>80</v>
      </c>
      <c r="R315" s="262">
        <v>80</v>
      </c>
      <c r="S315" s="262">
        <v>80</v>
      </c>
    </row>
    <row r="316" spans="1:19" s="262" customFormat="1">
      <c r="A316" s="110"/>
      <c r="B316" s="110"/>
      <c r="C316" s="219"/>
      <c r="D316" s="219" t="s">
        <v>6464</v>
      </c>
      <c r="E316" s="219" t="s">
        <v>5531</v>
      </c>
      <c r="F316" s="219" t="s">
        <v>3996</v>
      </c>
      <c r="G316" s="322"/>
      <c r="H316" s="322" t="s">
        <v>4878</v>
      </c>
      <c r="I316" s="322" t="s">
        <v>4879</v>
      </c>
      <c r="K316" s="262">
        <v>146.07818038935432</v>
      </c>
      <c r="L316" s="262">
        <v>146.07818038935432</v>
      </c>
      <c r="M316" s="262">
        <v>146.07818038935432</v>
      </c>
      <c r="N316" s="262">
        <v>146.07818038935437</v>
      </c>
      <c r="O316" s="262">
        <v>146.07818038935437</v>
      </c>
      <c r="P316" s="262">
        <v>146.07818038935437</v>
      </c>
      <c r="Q316" s="262">
        <v>146.07818038935437</v>
      </c>
      <c r="R316" s="262">
        <v>146.07818038935437</v>
      </c>
      <c r="S316" s="262">
        <v>146.07818038935437</v>
      </c>
    </row>
    <row r="317" spans="1:19" s="262" customFormat="1">
      <c r="A317" s="110"/>
      <c r="B317" s="110"/>
      <c r="C317" s="219"/>
      <c r="D317" s="219" t="s">
        <v>6465</v>
      </c>
      <c r="E317" s="219" t="s">
        <v>5532</v>
      </c>
      <c r="F317" s="219" t="s">
        <v>3996</v>
      </c>
      <c r="G317" s="322"/>
      <c r="H317" s="322" t="s">
        <v>4878</v>
      </c>
      <c r="I317" s="322" t="s">
        <v>4879</v>
      </c>
      <c r="K317" s="262">
        <v>153.86853646978858</v>
      </c>
      <c r="L317" s="262">
        <v>153.86853646978858</v>
      </c>
      <c r="M317" s="262">
        <v>153.86853646978858</v>
      </c>
      <c r="N317" s="262">
        <v>153.86853646978858</v>
      </c>
      <c r="O317" s="262">
        <v>153.86853646978858</v>
      </c>
      <c r="P317" s="262">
        <v>153.86853646978858</v>
      </c>
      <c r="Q317" s="262">
        <v>153.86853646978858</v>
      </c>
      <c r="R317" s="262">
        <v>153.86853646978858</v>
      </c>
      <c r="S317" s="262">
        <v>153.86853646978858</v>
      </c>
    </row>
    <row r="318" spans="1:19" s="262" customFormat="1">
      <c r="A318" s="110"/>
      <c r="B318" s="110"/>
      <c r="C318" s="219"/>
      <c r="D318" s="219" t="s">
        <v>6466</v>
      </c>
      <c r="E318" s="219" t="s">
        <v>5533</v>
      </c>
      <c r="F318" s="219" t="s">
        <v>3996</v>
      </c>
      <c r="G318" s="322"/>
      <c r="H318" s="322" t="s">
        <v>4878</v>
      </c>
      <c r="I318" s="322" t="s">
        <v>4879</v>
      </c>
      <c r="K318" s="262">
        <v>146.07818038935432</v>
      </c>
      <c r="L318" s="262">
        <v>146.07818038935432</v>
      </c>
      <c r="M318" s="262">
        <v>146.07818038935432</v>
      </c>
      <c r="N318" s="262">
        <v>146.07818038935437</v>
      </c>
      <c r="O318" s="262">
        <v>146.07818038935437</v>
      </c>
      <c r="P318" s="262">
        <v>146.07818038935437</v>
      </c>
      <c r="Q318" s="262">
        <v>146.07818038935437</v>
      </c>
      <c r="R318" s="262">
        <v>146.07818038935437</v>
      </c>
      <c r="S318" s="262">
        <v>146.07818038935437</v>
      </c>
    </row>
    <row r="319" spans="1:19" s="262" customFormat="1">
      <c r="A319" s="110"/>
      <c r="B319" s="110"/>
      <c r="C319" s="219"/>
      <c r="D319" s="219" t="s">
        <v>6467</v>
      </c>
      <c r="E319" s="219" t="s">
        <v>5534</v>
      </c>
      <c r="F319" s="219" t="s">
        <v>3996</v>
      </c>
      <c r="G319" s="322"/>
      <c r="H319" s="322" t="s">
        <v>4878</v>
      </c>
      <c r="I319" s="322" t="s">
        <v>4879</v>
      </c>
      <c r="K319" s="262">
        <v>151.98659159783824</v>
      </c>
      <c r="L319" s="262">
        <v>151.98659159783824</v>
      </c>
      <c r="M319" s="262">
        <v>151.98659159783824</v>
      </c>
      <c r="N319" s="262">
        <v>151.9865915978383</v>
      </c>
      <c r="O319" s="262">
        <v>151.9865915978383</v>
      </c>
      <c r="P319" s="262">
        <v>151.9865915978383</v>
      </c>
      <c r="Q319" s="262">
        <v>151.9865915978383</v>
      </c>
      <c r="R319" s="262">
        <v>151.9865915978383</v>
      </c>
      <c r="S319" s="262">
        <v>151.9865915978383</v>
      </c>
    </row>
    <row r="320" spans="1:19" s="262" customFormat="1">
      <c r="A320" s="110"/>
      <c r="B320" s="110"/>
      <c r="C320" s="219"/>
      <c r="D320" s="219" t="s">
        <v>5935</v>
      </c>
      <c r="E320" s="219" t="s">
        <v>5535</v>
      </c>
      <c r="F320" s="219" t="s">
        <v>3996</v>
      </c>
      <c r="G320" s="322"/>
      <c r="H320" s="322" t="s">
        <v>4878</v>
      </c>
      <c r="I320" s="322" t="s">
        <v>4881</v>
      </c>
      <c r="K320" s="262">
        <v>6.9222089343839759</v>
      </c>
      <c r="L320" s="262">
        <v>6.9222089343839759</v>
      </c>
      <c r="M320" s="262">
        <v>6.9222089343839759</v>
      </c>
      <c r="N320" s="262">
        <v>6.9222089343839679</v>
      </c>
      <c r="O320" s="262">
        <v>6.9222089343839679</v>
      </c>
      <c r="P320" s="262">
        <v>6.9222089343839679</v>
      </c>
      <c r="Q320" s="262">
        <v>6.9222089343839679</v>
      </c>
      <c r="R320" s="262">
        <v>6.9222089343839679</v>
      </c>
      <c r="S320" s="262">
        <v>6.9222089343839679</v>
      </c>
    </row>
    <row r="321" spans="1:19" s="262" customFormat="1">
      <c r="A321" s="110"/>
      <c r="B321" s="110"/>
      <c r="C321" s="219"/>
      <c r="D321" s="219" t="s">
        <v>6468</v>
      </c>
      <c r="E321" s="219" t="s">
        <v>5536</v>
      </c>
      <c r="F321" s="219" t="s">
        <v>3996</v>
      </c>
      <c r="G321" s="322"/>
      <c r="H321" s="322" t="s">
        <v>4878</v>
      </c>
      <c r="I321" s="322" t="s">
        <v>4879</v>
      </c>
      <c r="K321" s="262">
        <v>146.07818038935432</v>
      </c>
      <c r="L321" s="262">
        <v>146.07818038935432</v>
      </c>
      <c r="M321" s="262">
        <v>146.07818038935432</v>
      </c>
      <c r="N321" s="262">
        <v>146.07818038935437</v>
      </c>
      <c r="O321" s="262">
        <v>146.07818038935437</v>
      </c>
      <c r="P321" s="262">
        <v>146.07818038935437</v>
      </c>
      <c r="Q321" s="262">
        <v>146.07818038935437</v>
      </c>
      <c r="R321" s="262">
        <v>146.07818038935437</v>
      </c>
      <c r="S321" s="262">
        <v>146.07818038935437</v>
      </c>
    </row>
    <row r="322" spans="1:19" s="262" customFormat="1">
      <c r="A322" s="110"/>
      <c r="B322" s="110"/>
      <c r="C322" s="219"/>
      <c r="D322" s="219" t="s">
        <v>6246</v>
      </c>
      <c r="E322" s="219" t="s">
        <v>5537</v>
      </c>
      <c r="F322" s="219" t="s">
        <v>3996</v>
      </c>
      <c r="G322" s="322"/>
      <c r="H322" s="322" t="s">
        <v>4878</v>
      </c>
      <c r="I322" s="322" t="s">
        <v>5362</v>
      </c>
      <c r="K322" s="262">
        <v>32.468061988345362</v>
      </c>
      <c r="L322" s="262">
        <v>32.468061988345362</v>
      </c>
      <c r="M322" s="262">
        <v>32.468061988345362</v>
      </c>
      <c r="N322" s="262">
        <v>32.468061988345418</v>
      </c>
      <c r="O322" s="262">
        <v>32.468061988345418</v>
      </c>
      <c r="P322" s="262">
        <v>32.468061988345418</v>
      </c>
      <c r="Q322" s="262">
        <v>32.468061988345418</v>
      </c>
      <c r="R322" s="262">
        <v>32.468061988345418</v>
      </c>
      <c r="S322" s="262">
        <v>32.468061988345418</v>
      </c>
    </row>
    <row r="323" spans="1:19" s="262" customFormat="1">
      <c r="A323" s="110"/>
      <c r="B323" s="110"/>
      <c r="C323" s="219"/>
      <c r="D323" s="219" t="s">
        <v>6247</v>
      </c>
      <c r="E323" s="219" t="s">
        <v>5538</v>
      </c>
      <c r="F323" s="219" t="s">
        <v>3996</v>
      </c>
      <c r="G323" s="322"/>
      <c r="H323" s="322" t="s">
        <v>4878</v>
      </c>
      <c r="I323" s="322" t="s">
        <v>5362</v>
      </c>
      <c r="K323" s="262">
        <v>17.468061988345365</v>
      </c>
      <c r="L323" s="262">
        <v>17.468061988345365</v>
      </c>
      <c r="M323" s="262">
        <v>17.468061988345365</v>
      </c>
      <c r="N323" s="262">
        <v>17.468061988345415</v>
      </c>
      <c r="O323" s="262">
        <v>17.468061988345415</v>
      </c>
      <c r="P323" s="262">
        <v>17.468061988345415</v>
      </c>
      <c r="Q323" s="262">
        <v>17.468061988345415</v>
      </c>
      <c r="R323" s="262">
        <v>17.468061988345415</v>
      </c>
      <c r="S323" s="262">
        <v>17.468061988345415</v>
      </c>
    </row>
    <row r="324" spans="1:19" s="262" customFormat="1">
      <c r="A324" s="110"/>
      <c r="B324" s="110"/>
      <c r="C324" s="219"/>
      <c r="D324" s="219" t="s">
        <v>6441</v>
      </c>
      <c r="E324" s="219" t="s">
        <v>5539</v>
      </c>
      <c r="F324" s="219" t="s">
        <v>3996</v>
      </c>
      <c r="G324" s="322"/>
      <c r="H324" s="322" t="s">
        <v>4878</v>
      </c>
      <c r="I324" s="322" t="s">
        <v>4879</v>
      </c>
      <c r="K324" s="262">
        <v>126.20869060864447</v>
      </c>
      <c r="L324" s="262">
        <v>126.20869060864447</v>
      </c>
      <c r="M324" s="262">
        <v>126.20869060864447</v>
      </c>
      <c r="N324" s="262">
        <v>126.20869060864442</v>
      </c>
      <c r="O324" s="262">
        <v>126.20869060864442</v>
      </c>
      <c r="P324" s="262">
        <v>126.20869060864442</v>
      </c>
      <c r="Q324" s="262">
        <v>126.20869060864442</v>
      </c>
      <c r="R324" s="262">
        <v>126.20869060864442</v>
      </c>
      <c r="S324" s="262">
        <v>126.20869060864442</v>
      </c>
    </row>
    <row r="325" spans="1:19" s="262" customFormat="1">
      <c r="A325" s="110"/>
      <c r="B325" s="110"/>
      <c r="C325" s="219"/>
      <c r="D325" s="219" t="s">
        <v>6442</v>
      </c>
      <c r="E325" s="219" t="s">
        <v>5540</v>
      </c>
      <c r="F325" s="219" t="s">
        <v>3996</v>
      </c>
      <c r="G325" s="322"/>
      <c r="H325" s="322" t="s">
        <v>4878</v>
      </c>
      <c r="I325" s="322" t="s">
        <v>4879</v>
      </c>
      <c r="K325" s="262">
        <v>142.73508048345235</v>
      </c>
      <c r="L325" s="262">
        <v>142.73508048345235</v>
      </c>
      <c r="M325" s="262">
        <v>142.73508048345235</v>
      </c>
      <c r="N325" s="262">
        <v>142.73508048345241</v>
      </c>
      <c r="O325" s="262">
        <v>142.73508048345241</v>
      </c>
      <c r="P325" s="262">
        <v>142.73508048345241</v>
      </c>
      <c r="Q325" s="262">
        <v>142.73508048345241</v>
      </c>
      <c r="R325" s="262">
        <v>142.73508048345241</v>
      </c>
      <c r="S325" s="262">
        <v>142.73508048345241</v>
      </c>
    </row>
    <row r="326" spans="1:19" s="262" customFormat="1">
      <c r="A326" s="110"/>
      <c r="B326" s="110"/>
      <c r="C326" s="219"/>
      <c r="D326" s="219" t="s">
        <v>6443</v>
      </c>
      <c r="E326" s="219" t="s">
        <v>5541</v>
      </c>
      <c r="F326" s="219" t="s">
        <v>3996</v>
      </c>
      <c r="G326" s="322"/>
      <c r="H326" s="322" t="s">
        <v>4878</v>
      </c>
      <c r="I326" s="322" t="s">
        <v>4879</v>
      </c>
      <c r="K326" s="262">
        <v>152.00026385991782</v>
      </c>
      <c r="L326" s="262">
        <v>152.00026385991782</v>
      </c>
      <c r="M326" s="262">
        <v>152.00026385991782</v>
      </c>
      <c r="N326" s="262">
        <v>152.00026385991765</v>
      </c>
      <c r="O326" s="262">
        <v>152.00026385991765</v>
      </c>
      <c r="P326" s="262">
        <v>152.00026385991765</v>
      </c>
      <c r="Q326" s="262">
        <v>152.00026385991765</v>
      </c>
      <c r="R326" s="262">
        <v>152.00026385991765</v>
      </c>
      <c r="S326" s="262">
        <v>152.00026385991765</v>
      </c>
    </row>
    <row r="327" spans="1:19" s="262" customFormat="1">
      <c r="A327" s="110"/>
      <c r="B327" s="110"/>
      <c r="C327" s="219"/>
      <c r="D327" s="219" t="s">
        <v>6444</v>
      </c>
      <c r="E327" s="219" t="s">
        <v>5542</v>
      </c>
      <c r="F327" s="219" t="s">
        <v>3996</v>
      </c>
      <c r="G327" s="322"/>
      <c r="H327" s="322" t="s">
        <v>4878</v>
      </c>
      <c r="I327" s="322" t="s">
        <v>4879</v>
      </c>
      <c r="K327" s="262">
        <v>161.27023725394184</v>
      </c>
      <c r="L327" s="262">
        <v>161.27023725394184</v>
      </c>
      <c r="M327" s="262">
        <v>161.27023725394184</v>
      </c>
      <c r="N327" s="262">
        <v>161.27023725394201</v>
      </c>
      <c r="O327" s="262">
        <v>161.27023725394201</v>
      </c>
      <c r="P327" s="262">
        <v>161.27023725394201</v>
      </c>
      <c r="Q327" s="262">
        <v>161.27023725394201</v>
      </c>
      <c r="R327" s="262">
        <v>161.27023725394201</v>
      </c>
      <c r="S327" s="262">
        <v>161.27023725394201</v>
      </c>
    </row>
    <row r="328" spans="1:19" s="262" customFormat="1">
      <c r="A328" s="110"/>
      <c r="B328" s="110"/>
      <c r="C328" s="219"/>
      <c r="D328" s="219" t="s">
        <v>6445</v>
      </c>
      <c r="E328" s="219" t="s">
        <v>5543</v>
      </c>
      <c r="F328" s="219" t="s">
        <v>3996</v>
      </c>
      <c r="G328" s="322"/>
      <c r="H328" s="322" t="s">
        <v>4878</v>
      </c>
      <c r="I328" s="322" t="s">
        <v>4879</v>
      </c>
      <c r="K328" s="262">
        <v>165.32017292901992</v>
      </c>
      <c r="L328" s="262">
        <v>165.32017292901992</v>
      </c>
      <c r="M328" s="262">
        <v>165.32017292901992</v>
      </c>
      <c r="N328" s="262">
        <v>165.32017292901992</v>
      </c>
      <c r="O328" s="262">
        <v>165.32017292901992</v>
      </c>
      <c r="P328" s="262">
        <v>165.32017292901992</v>
      </c>
      <c r="Q328" s="262">
        <v>165.32017292901992</v>
      </c>
      <c r="R328" s="262">
        <v>165.32017292901992</v>
      </c>
      <c r="S328" s="262">
        <v>165.32017292901992</v>
      </c>
    </row>
    <row r="329" spans="1:19" s="262" customFormat="1">
      <c r="A329" s="110"/>
      <c r="B329" s="110"/>
      <c r="C329" s="219"/>
      <c r="D329" s="219" t="s">
        <v>6446</v>
      </c>
      <c r="E329" s="219" t="s">
        <v>5544</v>
      </c>
      <c r="F329" s="219" t="s">
        <v>3996</v>
      </c>
      <c r="G329" s="322"/>
      <c r="H329" s="322" t="s">
        <v>4878</v>
      </c>
      <c r="I329" s="322" t="s">
        <v>4879</v>
      </c>
      <c r="K329" s="262">
        <v>165.63892470620385</v>
      </c>
      <c r="L329" s="262">
        <v>165.63892470620385</v>
      </c>
      <c r="M329" s="262">
        <v>165.63892470620385</v>
      </c>
      <c r="N329" s="262">
        <v>165.63892470620374</v>
      </c>
      <c r="O329" s="262">
        <v>165.63892470620374</v>
      </c>
      <c r="P329" s="262">
        <v>165.63892470620374</v>
      </c>
      <c r="Q329" s="262">
        <v>165.63892470620374</v>
      </c>
      <c r="R329" s="262">
        <v>165.63892470620374</v>
      </c>
      <c r="S329" s="262">
        <v>165.63892470620374</v>
      </c>
    </row>
    <row r="330" spans="1:19" s="262" customFormat="1">
      <c r="A330" s="110"/>
      <c r="B330" s="110"/>
      <c r="C330" s="219"/>
      <c r="D330" s="219" t="s">
        <v>5971</v>
      </c>
      <c r="E330" s="219" t="s">
        <v>5545</v>
      </c>
      <c r="F330" s="219" t="s">
        <v>3996</v>
      </c>
      <c r="G330" s="322"/>
      <c r="H330" s="322" t="s">
        <v>4878</v>
      </c>
      <c r="I330" s="322" t="s">
        <v>5467</v>
      </c>
      <c r="K330" s="262">
        <v>9.3699999999999992</v>
      </c>
      <c r="L330" s="262">
        <v>9.3699999999999992</v>
      </c>
      <c r="M330" s="262">
        <v>9.3699999999999992</v>
      </c>
      <c r="N330" s="262">
        <v>9.3699999999999992</v>
      </c>
      <c r="O330" s="262">
        <v>9.3699999999999992</v>
      </c>
      <c r="P330" s="262">
        <v>9.3699999999999992</v>
      </c>
      <c r="Q330" s="262">
        <v>9.3699999999999992</v>
      </c>
      <c r="R330" s="262">
        <v>9.3699999999999992</v>
      </c>
      <c r="S330" s="262">
        <v>9.3699999999999992</v>
      </c>
    </row>
    <row r="331" spans="1:19" s="262" customFormat="1">
      <c r="A331" s="110"/>
      <c r="B331" s="110"/>
      <c r="C331" s="219"/>
      <c r="D331" s="219" t="s">
        <v>5972</v>
      </c>
      <c r="E331" s="219" t="s">
        <v>5546</v>
      </c>
      <c r="F331" s="219" t="s">
        <v>3996</v>
      </c>
      <c r="G331" s="322"/>
      <c r="H331" s="322" t="s">
        <v>4878</v>
      </c>
      <c r="I331" s="322" t="s">
        <v>5467</v>
      </c>
      <c r="K331" s="262">
        <v>12.94</v>
      </c>
      <c r="L331" s="262">
        <v>12.94</v>
      </c>
      <c r="M331" s="262">
        <v>12.94</v>
      </c>
      <c r="N331" s="262">
        <v>12.94</v>
      </c>
      <c r="O331" s="262">
        <v>12.94</v>
      </c>
      <c r="P331" s="262">
        <v>12.94</v>
      </c>
      <c r="Q331" s="262">
        <v>12.94</v>
      </c>
      <c r="R331" s="262">
        <v>12.94</v>
      </c>
      <c r="S331" s="262">
        <v>12.94</v>
      </c>
    </row>
    <row r="332" spans="1:19" s="262" customFormat="1">
      <c r="A332" s="110"/>
      <c r="B332" s="110"/>
      <c r="C332" s="219"/>
      <c r="D332" s="219" t="s">
        <v>4848</v>
      </c>
      <c r="E332" s="219" t="s">
        <v>5461</v>
      </c>
      <c r="F332" s="219" t="s">
        <v>3996</v>
      </c>
      <c r="G332" s="322"/>
      <c r="H332" s="322" t="s">
        <v>4878</v>
      </c>
      <c r="I332" s="322" t="s">
        <v>4879</v>
      </c>
      <c r="K332" s="262">
        <v>92.604249663000019</v>
      </c>
      <c r="L332" s="262">
        <v>92.604249663000019</v>
      </c>
      <c r="M332" s="262">
        <v>92.604249663000019</v>
      </c>
      <c r="N332" s="262">
        <v>92.604249663000019</v>
      </c>
      <c r="O332" s="262">
        <v>92.604249663000019</v>
      </c>
      <c r="P332" s="262">
        <v>92.604249663000019</v>
      </c>
      <c r="Q332" s="262">
        <v>92.604249663000019</v>
      </c>
      <c r="R332" s="262">
        <v>92.604249663000019</v>
      </c>
      <c r="S332" s="262">
        <v>92.604249663000019</v>
      </c>
    </row>
    <row r="333" spans="1:19" s="262" customFormat="1">
      <c r="A333" s="110"/>
      <c r="B333" s="110"/>
      <c r="C333" s="219"/>
      <c r="D333" s="219" t="s">
        <v>4848</v>
      </c>
      <c r="E333" s="219" t="s">
        <v>5462</v>
      </c>
      <c r="F333" s="219" t="s">
        <v>3996</v>
      </c>
      <c r="G333" s="322"/>
      <c r="H333" s="322" t="s">
        <v>4878</v>
      </c>
      <c r="I333" s="322" t="s">
        <v>4879</v>
      </c>
      <c r="K333" s="262">
        <v>48.805329266999991</v>
      </c>
      <c r="L333" s="262">
        <v>48.805329266999991</v>
      </c>
      <c r="M333" s="262">
        <v>48.805329266999991</v>
      </c>
      <c r="N333" s="262">
        <v>48.805329266999991</v>
      </c>
      <c r="O333" s="262">
        <v>48.805329266999991</v>
      </c>
      <c r="P333" s="262">
        <v>48.805329266999991</v>
      </c>
      <c r="Q333" s="262">
        <v>48.805329266999991</v>
      </c>
      <c r="R333" s="262">
        <v>48.805329266999991</v>
      </c>
      <c r="S333" s="262">
        <v>48.805329266999991</v>
      </c>
    </row>
    <row r="334" spans="1:19" s="262" customFormat="1">
      <c r="A334" s="110"/>
      <c r="B334" s="110"/>
      <c r="C334" s="219"/>
      <c r="D334" s="219" t="s">
        <v>6449</v>
      </c>
      <c r="E334" s="219" t="s">
        <v>5547</v>
      </c>
      <c r="F334" s="219" t="s">
        <v>3996</v>
      </c>
      <c r="G334" s="322"/>
      <c r="H334" s="322" t="s">
        <v>4878</v>
      </c>
      <c r="I334" s="322" t="s">
        <v>4879</v>
      </c>
      <c r="K334" s="262">
        <v>74.038258367276455</v>
      </c>
      <c r="L334" s="262">
        <v>74.038258367276455</v>
      </c>
      <c r="M334" s="262">
        <v>74.038258367276455</v>
      </c>
      <c r="N334" s="262">
        <v>74.038258367276228</v>
      </c>
      <c r="O334" s="262">
        <v>74.038258367276228</v>
      </c>
      <c r="P334" s="262">
        <v>74.038258367276228</v>
      </c>
      <c r="Q334" s="262">
        <v>74.038258367276228</v>
      </c>
      <c r="R334" s="262">
        <v>74.038258367276228</v>
      </c>
      <c r="S334" s="262">
        <v>74.038258367276228</v>
      </c>
    </row>
    <row r="335" spans="1:19" s="262" customFormat="1">
      <c r="A335" s="110"/>
      <c r="B335" s="110"/>
      <c r="C335" s="219"/>
      <c r="D335" s="219" t="s">
        <v>6248</v>
      </c>
      <c r="E335" s="219" t="s">
        <v>5548</v>
      </c>
      <c r="F335" s="219" t="s">
        <v>3996</v>
      </c>
      <c r="G335" s="322"/>
      <c r="H335" s="322" t="s">
        <v>4878</v>
      </c>
      <c r="I335" s="322" t="s">
        <v>5362</v>
      </c>
      <c r="K335" s="262">
        <v>90</v>
      </c>
      <c r="L335" s="262">
        <v>90</v>
      </c>
      <c r="M335" s="262">
        <v>90</v>
      </c>
      <c r="N335" s="262">
        <v>90</v>
      </c>
      <c r="O335" s="262">
        <v>90</v>
      </c>
      <c r="P335" s="262">
        <v>90</v>
      </c>
      <c r="Q335" s="262">
        <v>90</v>
      </c>
      <c r="R335" s="262">
        <v>90</v>
      </c>
      <c r="S335" s="262">
        <v>90</v>
      </c>
    </row>
    <row r="336" spans="1:19" s="262" customFormat="1">
      <c r="A336" s="110"/>
      <c r="B336" s="110"/>
      <c r="C336" s="219"/>
      <c r="D336" s="219" t="s">
        <v>6249</v>
      </c>
      <c r="E336" s="219" t="s">
        <v>5549</v>
      </c>
      <c r="F336" s="219" t="s">
        <v>3996</v>
      </c>
      <c r="G336" s="322"/>
      <c r="H336" s="322" t="s">
        <v>4878</v>
      </c>
      <c r="I336" s="322" t="s">
        <v>5362</v>
      </c>
      <c r="K336" s="262">
        <v>75.786138715296602</v>
      </c>
      <c r="L336" s="262">
        <v>75.786138715296602</v>
      </c>
      <c r="M336" s="262">
        <v>75.786138715296602</v>
      </c>
      <c r="N336" s="262">
        <v>75.786138715296573</v>
      </c>
      <c r="O336" s="262">
        <v>75.786138715296573</v>
      </c>
      <c r="P336" s="262">
        <v>75.786138715296573</v>
      </c>
      <c r="Q336" s="262">
        <v>75.786138715296573</v>
      </c>
      <c r="R336" s="262">
        <v>75.786138715296573</v>
      </c>
      <c r="S336" s="262">
        <v>75.786138715296573</v>
      </c>
    </row>
    <row r="337" spans="1:19" s="262" customFormat="1">
      <c r="A337" s="110"/>
      <c r="B337" s="110"/>
      <c r="C337" s="219"/>
      <c r="D337" s="219" t="s">
        <v>6250</v>
      </c>
      <c r="E337" s="219" t="s">
        <v>5550</v>
      </c>
      <c r="F337" s="219" t="s">
        <v>3996</v>
      </c>
      <c r="G337" s="322"/>
      <c r="H337" s="322" t="s">
        <v>4878</v>
      </c>
      <c r="I337" s="322" t="s">
        <v>5454</v>
      </c>
      <c r="K337" s="262">
        <v>24.514529795161444</v>
      </c>
      <c r="L337" s="262">
        <v>24.514529795161444</v>
      </c>
      <c r="M337" s="262">
        <v>24.514529795161444</v>
      </c>
      <c r="N337" s="262">
        <v>24.514529795161504</v>
      </c>
      <c r="O337" s="262">
        <v>24.514529795161504</v>
      </c>
      <c r="P337" s="262">
        <v>24.514529795161504</v>
      </c>
      <c r="Q337" s="262">
        <v>24.514529795161504</v>
      </c>
      <c r="R337" s="262">
        <v>24.514529795161504</v>
      </c>
      <c r="S337" s="262">
        <v>24.514529795161504</v>
      </c>
    </row>
    <row r="338" spans="1:19" s="262" customFormat="1">
      <c r="A338" s="110"/>
      <c r="B338" s="110"/>
      <c r="C338" s="219"/>
      <c r="D338" s="219" t="s">
        <v>6450</v>
      </c>
      <c r="E338" s="219" t="s">
        <v>5551</v>
      </c>
      <c r="F338" s="219" t="s">
        <v>3996</v>
      </c>
      <c r="G338" s="322"/>
      <c r="H338" s="322" t="s">
        <v>4878</v>
      </c>
      <c r="I338" s="322" t="s">
        <v>4879</v>
      </c>
      <c r="K338" s="262">
        <v>173.77285322288913</v>
      </c>
      <c r="L338" s="262">
        <v>173.77285322288913</v>
      </c>
      <c r="M338" s="262">
        <v>173.77285322288913</v>
      </c>
      <c r="N338" s="262">
        <v>173.77285322288913</v>
      </c>
      <c r="O338" s="262">
        <v>173.77285322288913</v>
      </c>
      <c r="P338" s="262">
        <v>173.77285322288913</v>
      </c>
      <c r="Q338" s="262">
        <v>173.77285322288913</v>
      </c>
      <c r="R338" s="262">
        <v>173.77285322288913</v>
      </c>
      <c r="S338" s="262">
        <v>173.77285322288913</v>
      </c>
    </row>
    <row r="339" spans="1:19" s="262" customFormat="1">
      <c r="A339" s="110"/>
      <c r="B339" s="110"/>
      <c r="C339" s="219"/>
      <c r="D339" s="219" t="s">
        <v>6451</v>
      </c>
      <c r="E339" s="219" t="s">
        <v>5552</v>
      </c>
      <c r="F339" s="219" t="s">
        <v>3996</v>
      </c>
      <c r="G339" s="322"/>
      <c r="H339" s="322" t="s">
        <v>4878</v>
      </c>
      <c r="I339" s="322" t="s">
        <v>4879</v>
      </c>
      <c r="K339" s="262">
        <v>179.66340649693171</v>
      </c>
      <c r="L339" s="262">
        <v>179.66340649693171</v>
      </c>
      <c r="M339" s="262">
        <v>179.66340649693171</v>
      </c>
      <c r="N339" s="262">
        <v>179.66340649693171</v>
      </c>
      <c r="O339" s="262">
        <v>179.66340649693171</v>
      </c>
      <c r="P339" s="262">
        <v>179.66340649693171</v>
      </c>
      <c r="Q339" s="262">
        <v>179.66340649693171</v>
      </c>
      <c r="R339" s="262">
        <v>179.66340649693171</v>
      </c>
      <c r="S339" s="262">
        <v>179.66340649693171</v>
      </c>
    </row>
    <row r="340" spans="1:19" s="262" customFormat="1">
      <c r="A340" s="110"/>
      <c r="B340" s="110"/>
      <c r="C340" s="219"/>
      <c r="D340" s="219" t="s">
        <v>5976</v>
      </c>
      <c r="E340" s="219" t="s">
        <v>5553</v>
      </c>
      <c r="F340" s="219" t="s">
        <v>3996</v>
      </c>
      <c r="G340" s="322"/>
      <c r="H340" s="322" t="s">
        <v>4878</v>
      </c>
      <c r="I340" s="322" t="s">
        <v>4881</v>
      </c>
      <c r="K340" s="262">
        <v>-13.255936546970418</v>
      </c>
      <c r="L340" s="262">
        <v>-13.255936546970418</v>
      </c>
      <c r="M340" s="262">
        <v>-13.255936546970418</v>
      </c>
      <c r="N340" s="262">
        <v>-13.25593654697045</v>
      </c>
      <c r="O340" s="262">
        <v>-13.25593654697045</v>
      </c>
      <c r="P340" s="262">
        <v>-13.25593654697045</v>
      </c>
      <c r="Q340" s="262">
        <v>-13.25593654697045</v>
      </c>
      <c r="R340" s="262">
        <v>-13.25593654697045</v>
      </c>
      <c r="S340" s="262">
        <v>-13.25593654697045</v>
      </c>
    </row>
    <row r="341" spans="1:19" s="262" customFormat="1">
      <c r="A341" s="110"/>
      <c r="B341" s="110"/>
      <c r="C341" s="219"/>
      <c r="D341" s="219" t="s">
        <v>6452</v>
      </c>
      <c r="E341" s="219" t="s">
        <v>5554</v>
      </c>
      <c r="F341" s="219" t="s">
        <v>3996</v>
      </c>
      <c r="G341" s="322"/>
      <c r="H341" s="322" t="s">
        <v>4878</v>
      </c>
      <c r="I341" s="322" t="s">
        <v>4879</v>
      </c>
      <c r="K341" s="262">
        <v>173.77285322288913</v>
      </c>
      <c r="L341" s="262">
        <v>173.77285322288913</v>
      </c>
      <c r="M341" s="262">
        <v>173.77285322288913</v>
      </c>
      <c r="N341" s="262">
        <v>173.77285322288913</v>
      </c>
      <c r="O341" s="262">
        <v>173.77285322288913</v>
      </c>
      <c r="P341" s="262">
        <v>173.77285322288913</v>
      </c>
      <c r="Q341" s="262">
        <v>173.77285322288913</v>
      </c>
      <c r="R341" s="262">
        <v>173.77285322288913</v>
      </c>
      <c r="S341" s="262">
        <v>173.77285322288913</v>
      </c>
    </row>
    <row r="342" spans="1:19" s="262" customFormat="1">
      <c r="A342" s="110"/>
      <c r="B342" s="110"/>
      <c r="C342" s="219"/>
      <c r="D342" s="219" t="s">
        <v>6453</v>
      </c>
      <c r="E342" s="219" t="s">
        <v>5555</v>
      </c>
      <c r="F342" s="219" t="s">
        <v>3996</v>
      </c>
      <c r="G342" s="322"/>
      <c r="H342" s="322" t="s">
        <v>4878</v>
      </c>
      <c r="I342" s="322" t="s">
        <v>4879</v>
      </c>
      <c r="K342" s="262">
        <v>173.83194084751881</v>
      </c>
      <c r="L342" s="262">
        <v>173.83194084751881</v>
      </c>
      <c r="M342" s="262">
        <v>173.83194084751881</v>
      </c>
      <c r="N342" s="262">
        <v>173.83194084751892</v>
      </c>
      <c r="O342" s="262">
        <v>173.83194084751892</v>
      </c>
      <c r="P342" s="262">
        <v>173.83194084751892</v>
      </c>
      <c r="Q342" s="262">
        <v>173.83194084751892</v>
      </c>
      <c r="R342" s="262">
        <v>173.83194084751892</v>
      </c>
      <c r="S342" s="262">
        <v>173.83194084751892</v>
      </c>
    </row>
    <row r="343" spans="1:19" s="262" customFormat="1">
      <c r="A343" s="110"/>
      <c r="B343" s="110"/>
      <c r="C343" s="219"/>
      <c r="D343" s="219" t="s">
        <v>6454</v>
      </c>
      <c r="E343" s="219" t="s">
        <v>5556</v>
      </c>
      <c r="F343" s="219" t="s">
        <v>3996</v>
      </c>
      <c r="G343" s="322"/>
      <c r="H343" s="322" t="s">
        <v>4878</v>
      </c>
      <c r="I343" s="322" t="s">
        <v>4879</v>
      </c>
      <c r="K343" s="262">
        <v>173.77285322288913</v>
      </c>
      <c r="L343" s="262">
        <v>173.77285322288913</v>
      </c>
      <c r="M343" s="262">
        <v>173.77285322288913</v>
      </c>
      <c r="N343" s="262">
        <v>173.77285322288913</v>
      </c>
      <c r="O343" s="262">
        <v>173.77285322288913</v>
      </c>
      <c r="P343" s="262">
        <v>173.77285322288913</v>
      </c>
      <c r="Q343" s="262">
        <v>173.77285322288913</v>
      </c>
      <c r="R343" s="262">
        <v>173.77285322288913</v>
      </c>
      <c r="S343" s="262">
        <v>173.77285322288913</v>
      </c>
    </row>
    <row r="344" spans="1:19" s="262" customFormat="1">
      <c r="A344" s="110"/>
      <c r="B344" s="110"/>
      <c r="C344" s="219"/>
      <c r="D344" s="219" t="s">
        <v>5957</v>
      </c>
      <c r="E344" s="219" t="s">
        <v>5557</v>
      </c>
      <c r="F344" s="219" t="s">
        <v>3996</v>
      </c>
      <c r="G344" s="322"/>
      <c r="H344" s="322" t="s">
        <v>4878</v>
      </c>
      <c r="I344" s="322" t="s">
        <v>3992</v>
      </c>
      <c r="K344" s="262">
        <v>0.3</v>
      </c>
      <c r="L344" s="262">
        <v>0.3</v>
      </c>
      <c r="M344" s="262">
        <v>0.3</v>
      </c>
      <c r="N344" s="262">
        <v>0.3</v>
      </c>
      <c r="O344" s="262">
        <v>0.3</v>
      </c>
      <c r="P344" s="262">
        <v>0.3</v>
      </c>
      <c r="Q344" s="262">
        <v>0.3</v>
      </c>
      <c r="R344" s="262">
        <v>0.3</v>
      </c>
      <c r="S344" s="262">
        <v>0.3</v>
      </c>
    </row>
    <row r="345" spans="1:19" s="262" customFormat="1">
      <c r="A345" s="110"/>
      <c r="B345" s="110"/>
      <c r="C345" s="219"/>
      <c r="D345" s="219" t="s">
        <v>5977</v>
      </c>
      <c r="E345" s="219" t="s">
        <v>5558</v>
      </c>
      <c r="F345" s="219" t="s">
        <v>3996</v>
      </c>
      <c r="G345" s="322"/>
      <c r="H345" s="322" t="s">
        <v>4878</v>
      </c>
      <c r="I345" s="322" t="s">
        <v>3992</v>
      </c>
      <c r="K345" s="262">
        <v>7.1211380902069132</v>
      </c>
      <c r="L345" s="262">
        <v>7.1211380902069132</v>
      </c>
      <c r="M345" s="262">
        <v>7.1211380902069132</v>
      </c>
      <c r="N345" s="262">
        <v>7.1211380902068964</v>
      </c>
      <c r="O345" s="262">
        <v>7.1211380902068964</v>
      </c>
      <c r="P345" s="262">
        <v>7.1211380902068964</v>
      </c>
      <c r="Q345" s="262">
        <v>7.1211380902068964</v>
      </c>
      <c r="R345" s="262">
        <v>7.1211380902068964</v>
      </c>
      <c r="S345" s="262">
        <v>7.1211380902068964</v>
      </c>
    </row>
    <row r="346" spans="1:19" s="262" customFormat="1">
      <c r="A346" s="110"/>
      <c r="B346" s="110"/>
      <c r="C346" s="219"/>
      <c r="D346" s="219" t="s">
        <v>5978</v>
      </c>
      <c r="E346" s="219" t="s">
        <v>5559</v>
      </c>
      <c r="F346" s="219" t="s">
        <v>3996</v>
      </c>
      <c r="G346" s="322"/>
      <c r="H346" s="322" t="s">
        <v>4878</v>
      </c>
      <c r="I346" s="322" t="s">
        <v>3992</v>
      </c>
      <c r="K346" s="262">
        <v>92.078844529583506</v>
      </c>
      <c r="L346" s="262">
        <v>92.078844529583506</v>
      </c>
      <c r="M346" s="262">
        <v>92.078844529583506</v>
      </c>
      <c r="N346" s="262">
        <v>92.078844529583506</v>
      </c>
      <c r="O346" s="262">
        <v>92.078844529583506</v>
      </c>
      <c r="P346" s="262">
        <v>92.078844529583506</v>
      </c>
      <c r="Q346" s="262">
        <v>92.078844529583506</v>
      </c>
      <c r="R346" s="262">
        <v>92.078844529583506</v>
      </c>
      <c r="S346" s="262">
        <v>92.078844529583506</v>
      </c>
    </row>
    <row r="347" spans="1:19" s="262" customFormat="1">
      <c r="A347" s="110"/>
      <c r="B347" s="110"/>
      <c r="C347" s="219"/>
      <c r="D347" s="219" t="s">
        <v>5979</v>
      </c>
      <c r="E347" s="219" t="s">
        <v>5560</v>
      </c>
      <c r="F347" s="219" t="s">
        <v>3996</v>
      </c>
      <c r="G347" s="322"/>
      <c r="H347" s="322" t="s">
        <v>4878</v>
      </c>
      <c r="I347" s="322" t="s">
        <v>3992</v>
      </c>
      <c r="K347" s="262">
        <v>0.24360346442019287</v>
      </c>
      <c r="L347" s="262">
        <v>0.24360346442019287</v>
      </c>
      <c r="M347" s="262">
        <v>0.24360346442019287</v>
      </c>
      <c r="N347" s="262">
        <v>0.24360346442019618</v>
      </c>
      <c r="O347" s="262">
        <v>0.24360346442019618</v>
      </c>
      <c r="P347" s="262">
        <v>0.24360346442019618</v>
      </c>
      <c r="Q347" s="262">
        <v>0.24360346442019618</v>
      </c>
      <c r="R347" s="262">
        <v>0.24360346442019618</v>
      </c>
      <c r="S347" s="262">
        <v>0.24360346442019618</v>
      </c>
    </row>
    <row r="348" spans="1:19" s="262" customFormat="1">
      <c r="A348" s="110"/>
      <c r="B348" s="110"/>
      <c r="C348" s="219"/>
      <c r="D348" s="219" t="s">
        <v>5980</v>
      </c>
      <c r="E348" s="219" t="s">
        <v>5561</v>
      </c>
      <c r="F348" s="219" t="s">
        <v>3996</v>
      </c>
      <c r="G348" s="322"/>
      <c r="H348" s="322" t="s">
        <v>4878</v>
      </c>
      <c r="I348" s="322" t="s">
        <v>3992</v>
      </c>
      <c r="K348" s="262">
        <v>9.6731788270881539E-2</v>
      </c>
      <c r="L348" s="262">
        <v>9.6731788270881539E-2</v>
      </c>
      <c r="M348" s="262">
        <v>9.6731788270881539E-2</v>
      </c>
      <c r="N348" s="262">
        <v>9.6731788270878999E-2</v>
      </c>
      <c r="O348" s="262">
        <v>9.6731788270878999E-2</v>
      </c>
      <c r="P348" s="262">
        <v>9.6731788270878999E-2</v>
      </c>
      <c r="Q348" s="262">
        <v>9.6731788270878999E-2</v>
      </c>
      <c r="R348" s="262">
        <v>9.6731788270878999E-2</v>
      </c>
      <c r="S348" s="262">
        <v>9.6731788270878999E-2</v>
      </c>
    </row>
    <row r="349" spans="1:19" s="262" customFormat="1">
      <c r="A349" s="110"/>
      <c r="B349" s="110"/>
      <c r="C349" s="219"/>
      <c r="D349" s="219" t="s">
        <v>5981</v>
      </c>
      <c r="E349" s="219" t="s">
        <v>5562</v>
      </c>
      <c r="F349" s="219" t="s">
        <v>3996</v>
      </c>
      <c r="G349" s="322"/>
      <c r="H349" s="322" t="s">
        <v>4878</v>
      </c>
      <c r="I349" s="322" t="s">
        <v>3992</v>
      </c>
      <c r="K349" s="262">
        <v>0.15306943176418597</v>
      </c>
      <c r="L349" s="262">
        <v>0.15306943176418597</v>
      </c>
      <c r="M349" s="262">
        <v>0.15306943176418597</v>
      </c>
      <c r="N349" s="262">
        <v>0.15306943176418517</v>
      </c>
      <c r="O349" s="262">
        <v>0.15306943176418517</v>
      </c>
      <c r="P349" s="262">
        <v>0.15306943176418517</v>
      </c>
      <c r="Q349" s="262">
        <v>0.15306943176418517</v>
      </c>
      <c r="R349" s="262">
        <v>0.15306943176418517</v>
      </c>
      <c r="S349" s="262">
        <v>0.15306943176418517</v>
      </c>
    </row>
    <row r="350" spans="1:19" s="262" customFormat="1">
      <c r="A350" s="110"/>
      <c r="B350" s="110"/>
      <c r="C350" s="219"/>
      <c r="D350" s="219" t="s">
        <v>5982</v>
      </c>
      <c r="E350" s="219" t="s">
        <v>5563</v>
      </c>
      <c r="F350" s="219" t="s">
        <v>3996</v>
      </c>
      <c r="G350" s="322"/>
      <c r="H350" s="322" t="s">
        <v>4878</v>
      </c>
      <c r="I350" s="322" t="s">
        <v>3992</v>
      </c>
      <c r="K350" s="262">
        <v>6.5953155447395946E-3</v>
      </c>
      <c r="L350" s="262">
        <v>6.5953155447395946E-3</v>
      </c>
      <c r="M350" s="262">
        <v>6.5953155447395946E-3</v>
      </c>
      <c r="N350" s="262">
        <v>6.5953155447396501E-3</v>
      </c>
      <c r="O350" s="262">
        <v>6.5953155447396501E-3</v>
      </c>
      <c r="P350" s="262">
        <v>6.5953155447396501E-3</v>
      </c>
      <c r="Q350" s="262">
        <v>6.5953155447396501E-3</v>
      </c>
      <c r="R350" s="262">
        <v>6.5953155447396501E-3</v>
      </c>
      <c r="S350" s="262">
        <v>6.5953155447396501E-3</v>
      </c>
    </row>
    <row r="351" spans="1:19" s="262" customFormat="1">
      <c r="A351" s="110"/>
      <c r="B351" s="110"/>
      <c r="C351" s="219"/>
      <c r="D351" s="219" t="s">
        <v>5983</v>
      </c>
      <c r="E351" s="219" t="s">
        <v>5564</v>
      </c>
      <c r="F351" s="219" t="s">
        <v>3996</v>
      </c>
      <c r="G351" s="322"/>
      <c r="H351" s="322" t="s">
        <v>4878</v>
      </c>
      <c r="I351" s="322" t="s">
        <v>3992</v>
      </c>
      <c r="K351" s="262">
        <v>1.7380203853234067E-5</v>
      </c>
      <c r="L351" s="262">
        <v>1.7380203853234067E-5</v>
      </c>
      <c r="M351" s="262">
        <v>1.7380203853234067E-5</v>
      </c>
      <c r="N351" s="262">
        <v>1.7380203853233996E-5</v>
      </c>
      <c r="O351" s="262">
        <v>1.7380203853233996E-5</v>
      </c>
      <c r="P351" s="262">
        <v>1.7380203853233996E-5</v>
      </c>
      <c r="Q351" s="262">
        <v>1.7380203853233996E-5</v>
      </c>
      <c r="R351" s="262">
        <v>1.7380203853233996E-5</v>
      </c>
      <c r="S351" s="262">
        <v>1.7380203853233996E-5</v>
      </c>
    </row>
    <row r="352" spans="1:19" s="262" customFormat="1">
      <c r="A352" s="110"/>
      <c r="B352" s="110"/>
      <c r="C352" s="219"/>
      <c r="D352" s="219" t="s">
        <v>5984</v>
      </c>
      <c r="E352" s="219" t="s">
        <v>5565</v>
      </c>
      <c r="F352" s="219" t="s">
        <v>3996</v>
      </c>
      <c r="G352" s="322"/>
      <c r="H352" s="322" t="s">
        <v>4878</v>
      </c>
      <c r="I352" s="322"/>
      <c r="K352" s="262">
        <v>111.58873808720216</v>
      </c>
      <c r="L352" s="262">
        <v>111.58873808720216</v>
      </c>
      <c r="M352" s="262">
        <v>111.58873808720216</v>
      </c>
      <c r="N352" s="262">
        <v>111.58873808720219</v>
      </c>
      <c r="O352" s="262">
        <v>111.58873808720219</v>
      </c>
      <c r="P352" s="262">
        <v>111.58873808720219</v>
      </c>
      <c r="Q352" s="262">
        <v>111.58873808720219</v>
      </c>
      <c r="R352" s="262">
        <v>111.58873808720219</v>
      </c>
      <c r="S352" s="262">
        <v>111.58873808720219</v>
      </c>
    </row>
    <row r="353" spans="1:19" s="262" customFormat="1">
      <c r="A353" s="110"/>
      <c r="B353" s="110"/>
      <c r="C353" s="219"/>
      <c r="D353" s="219" t="s">
        <v>5985</v>
      </c>
      <c r="E353" s="219" t="s">
        <v>5566</v>
      </c>
      <c r="F353" s="219" t="s">
        <v>3996</v>
      </c>
      <c r="G353" s="322"/>
      <c r="H353" s="322" t="s">
        <v>4878</v>
      </c>
      <c r="I353" s="322"/>
      <c r="K353" s="262">
        <v>101.24124317652455</v>
      </c>
      <c r="L353" s="262">
        <v>101.24124317652455</v>
      </c>
      <c r="M353" s="262">
        <v>101.24124317652455</v>
      </c>
      <c r="N353" s="262">
        <v>101.24124317652461</v>
      </c>
      <c r="O353" s="262">
        <v>101.24124317652461</v>
      </c>
      <c r="P353" s="262">
        <v>101.24124317652461</v>
      </c>
      <c r="Q353" s="262">
        <v>101.24124317652461</v>
      </c>
      <c r="R353" s="262">
        <v>101.24124317652461</v>
      </c>
      <c r="S353" s="262">
        <v>101.24124317652461</v>
      </c>
    </row>
    <row r="354" spans="1:19" s="262" customFormat="1">
      <c r="A354" s="110"/>
      <c r="B354" s="110"/>
      <c r="C354" s="219"/>
      <c r="D354" s="219" t="s">
        <v>6303</v>
      </c>
      <c r="E354" s="219" t="s">
        <v>5567</v>
      </c>
      <c r="F354" s="219" t="s">
        <v>3996</v>
      </c>
      <c r="G354" s="322"/>
      <c r="H354" s="322" t="s">
        <v>4878</v>
      </c>
      <c r="I354" s="322"/>
      <c r="K354" s="262">
        <v>111.5250133795472</v>
      </c>
      <c r="L354" s="262">
        <v>111.5250133795472</v>
      </c>
      <c r="M354" s="262">
        <v>111.5250133795472</v>
      </c>
      <c r="N354" s="262">
        <v>111.52501337954723</v>
      </c>
      <c r="O354" s="262">
        <v>111.52501337954723</v>
      </c>
      <c r="P354" s="262">
        <v>111.52501337954723</v>
      </c>
      <c r="Q354" s="262">
        <v>111.52501337954723</v>
      </c>
      <c r="R354" s="262">
        <v>111.52501337954723</v>
      </c>
      <c r="S354" s="262">
        <v>111.52501337954723</v>
      </c>
    </row>
    <row r="355" spans="1:19" s="262" customFormat="1">
      <c r="A355" s="110"/>
      <c r="B355" s="110"/>
      <c r="C355" s="219"/>
      <c r="D355" s="219" t="s">
        <v>5986</v>
      </c>
      <c r="E355" s="219" t="s">
        <v>5568</v>
      </c>
      <c r="F355" s="219" t="s">
        <v>3996</v>
      </c>
      <c r="G355" s="322"/>
      <c r="H355" s="322" t="s">
        <v>4878</v>
      </c>
      <c r="I355" s="322"/>
      <c r="K355" s="262">
        <v>96.073162724665877</v>
      </c>
      <c r="L355" s="262">
        <v>96.073162724665877</v>
      </c>
      <c r="M355" s="262">
        <v>96.073162724665877</v>
      </c>
      <c r="N355" s="262">
        <v>96.073162724665892</v>
      </c>
      <c r="O355" s="262">
        <v>96.073162724665892</v>
      </c>
      <c r="P355" s="262">
        <v>96.073162724665892</v>
      </c>
      <c r="Q355" s="262">
        <v>96.073162724665892</v>
      </c>
      <c r="R355" s="262">
        <v>96.073162724665892</v>
      </c>
      <c r="S355" s="262">
        <v>96.073162724665892</v>
      </c>
    </row>
    <row r="356" spans="1:19" s="262" customFormat="1">
      <c r="A356" s="110"/>
      <c r="B356" s="110"/>
      <c r="C356" s="219"/>
      <c r="D356" s="219" t="s">
        <v>5987</v>
      </c>
      <c r="E356" s="219" t="s">
        <v>5569</v>
      </c>
      <c r="F356" s="219" t="s">
        <v>3996</v>
      </c>
      <c r="G356" s="322"/>
      <c r="H356" s="322" t="s">
        <v>4878</v>
      </c>
      <c r="I356" s="322" t="s">
        <v>3992</v>
      </c>
      <c r="K356" s="262">
        <v>1.0619497733983881E-10</v>
      </c>
      <c r="L356" s="262">
        <v>1.0619497733983881E-10</v>
      </c>
      <c r="M356" s="262">
        <v>1.0619497733983881E-10</v>
      </c>
      <c r="N356" s="262">
        <v>1.0619497733983637E-10</v>
      </c>
      <c r="O356" s="262">
        <v>1.0619497733983637E-10</v>
      </c>
      <c r="P356" s="262">
        <v>1.0619497733983637E-10</v>
      </c>
      <c r="Q356" s="262">
        <v>1.0619497733983637E-10</v>
      </c>
      <c r="R356" s="262">
        <v>1.0619497733983637E-10</v>
      </c>
      <c r="S356" s="262">
        <v>1.0619497733983637E-10</v>
      </c>
    </row>
    <row r="357" spans="1:19" s="262" customFormat="1">
      <c r="A357" s="110"/>
      <c r="B357" s="110"/>
      <c r="C357" s="219"/>
      <c r="D357" s="219" t="s">
        <v>5988</v>
      </c>
      <c r="E357" s="219" t="s">
        <v>5570</v>
      </c>
      <c r="F357" s="219" t="s">
        <v>3996</v>
      </c>
      <c r="G357" s="322"/>
      <c r="H357" s="322" t="s">
        <v>4878</v>
      </c>
      <c r="I357" s="322" t="s">
        <v>3992</v>
      </c>
      <c r="K357" s="262">
        <v>7.2211963883198164E-3</v>
      </c>
      <c r="L357" s="262">
        <v>7.2211963883198164E-3</v>
      </c>
      <c r="M357" s="262">
        <v>7.2211963883198164E-3</v>
      </c>
      <c r="N357" s="262">
        <v>7.2211963882742288E-3</v>
      </c>
      <c r="O357" s="262">
        <v>7.2211963882742288E-3</v>
      </c>
      <c r="P357" s="262">
        <v>7.2211963882742288E-3</v>
      </c>
      <c r="Q357" s="262">
        <v>7.2211963882742288E-3</v>
      </c>
      <c r="R357" s="262">
        <v>7.2211963882742288E-3</v>
      </c>
      <c r="S357" s="262">
        <v>7.2211963882742288E-3</v>
      </c>
    </row>
    <row r="358" spans="1:19" s="262" customFormat="1">
      <c r="A358" s="110"/>
      <c r="B358" s="110"/>
      <c r="C358" s="219"/>
      <c r="D358" s="219" t="s">
        <v>5958</v>
      </c>
      <c r="E358" s="219" t="s">
        <v>5571</v>
      </c>
      <c r="F358" s="219" t="s">
        <v>3996</v>
      </c>
      <c r="G358" s="322"/>
      <c r="H358" s="322" t="s">
        <v>4878</v>
      </c>
      <c r="I358" s="322" t="s">
        <v>3992</v>
      </c>
      <c r="K358" s="262">
        <v>1.5508325577697716E-2</v>
      </c>
      <c r="L358" s="262">
        <v>1.5508325577697716E-2</v>
      </c>
      <c r="M358" s="262">
        <v>1.5508325577697716E-2</v>
      </c>
      <c r="N358" s="262">
        <v>1.5508325577697501E-2</v>
      </c>
      <c r="O358" s="262">
        <v>1.5508325577697501E-2</v>
      </c>
      <c r="P358" s="262">
        <v>1.5508325577697501E-2</v>
      </c>
      <c r="Q358" s="262">
        <v>1.5508325577697501E-2</v>
      </c>
      <c r="R358" s="262">
        <v>1.5508325577697501E-2</v>
      </c>
      <c r="S358" s="262">
        <v>1.5508325577697501E-2</v>
      </c>
    </row>
    <row r="359" spans="1:19" s="262" customFormat="1">
      <c r="A359" s="110"/>
      <c r="B359" s="110"/>
      <c r="C359" s="219"/>
      <c r="D359" s="219" t="s">
        <v>5989</v>
      </c>
      <c r="E359" s="219" t="s">
        <v>5572</v>
      </c>
      <c r="F359" s="219" t="s">
        <v>3996</v>
      </c>
      <c r="G359" s="322"/>
      <c r="H359" s="322" t="s">
        <v>4878</v>
      </c>
      <c r="I359" s="322" t="s">
        <v>3992</v>
      </c>
      <c r="K359" s="262">
        <v>52.533514047903594</v>
      </c>
      <c r="L359" s="262">
        <v>52.533514047903594</v>
      </c>
      <c r="M359" s="262">
        <v>52.533514047903594</v>
      </c>
      <c r="N359" s="262">
        <v>52.53351404790353</v>
      </c>
      <c r="O359" s="262">
        <v>52.53351404790353</v>
      </c>
      <c r="P359" s="262">
        <v>52.53351404790353</v>
      </c>
      <c r="Q359" s="262">
        <v>52.53351404790353</v>
      </c>
      <c r="R359" s="262">
        <v>52.53351404790353</v>
      </c>
      <c r="S359" s="262">
        <v>52.53351404790353</v>
      </c>
    </row>
    <row r="360" spans="1:19" s="262" customFormat="1">
      <c r="A360" s="110"/>
      <c r="B360" s="110"/>
      <c r="C360" s="219"/>
      <c r="D360" s="219" t="s">
        <v>5990</v>
      </c>
      <c r="E360" s="219" t="s">
        <v>5573</v>
      </c>
      <c r="F360" s="219" t="s">
        <v>3996</v>
      </c>
      <c r="G360" s="322"/>
      <c r="H360" s="322" t="s">
        <v>4878</v>
      </c>
      <c r="I360" s="322" t="s">
        <v>3992</v>
      </c>
      <c r="K360" s="262">
        <v>8.2194813018746142</v>
      </c>
      <c r="L360" s="262">
        <v>8.2194813018746142</v>
      </c>
      <c r="M360" s="262">
        <v>8.2194813018746142</v>
      </c>
      <c r="N360" s="262">
        <v>8.219481301874568</v>
      </c>
      <c r="O360" s="262">
        <v>8.219481301874568</v>
      </c>
      <c r="P360" s="262">
        <v>8.219481301874568</v>
      </c>
      <c r="Q360" s="262">
        <v>8.219481301874568</v>
      </c>
      <c r="R360" s="262">
        <v>8.219481301874568</v>
      </c>
      <c r="S360" s="262">
        <v>8.219481301874568</v>
      </c>
    </row>
    <row r="361" spans="1:19" s="262" customFormat="1">
      <c r="A361" s="110"/>
      <c r="B361" s="110"/>
      <c r="C361" s="219"/>
      <c r="D361" s="219" t="s">
        <v>5991</v>
      </c>
      <c r="E361" s="219" t="s">
        <v>5574</v>
      </c>
      <c r="F361" s="219" t="s">
        <v>3996</v>
      </c>
      <c r="G361" s="322"/>
      <c r="H361" s="322" t="s">
        <v>4878</v>
      </c>
      <c r="I361" s="322" t="s">
        <v>3992</v>
      </c>
      <c r="K361" s="262">
        <v>9.5889515304423032</v>
      </c>
      <c r="L361" s="262">
        <v>9.5889515304423032</v>
      </c>
      <c r="M361" s="262">
        <v>9.5889515304423032</v>
      </c>
      <c r="N361" s="262">
        <v>9.5889515304423085</v>
      </c>
      <c r="O361" s="262">
        <v>9.5889515304423085</v>
      </c>
      <c r="P361" s="262">
        <v>9.5889515304423085</v>
      </c>
      <c r="Q361" s="262">
        <v>9.5889515304423085</v>
      </c>
      <c r="R361" s="262">
        <v>9.5889515304423085</v>
      </c>
      <c r="S361" s="262">
        <v>9.5889515304423085</v>
      </c>
    </row>
    <row r="362" spans="1:19" s="262" customFormat="1">
      <c r="A362" s="110"/>
      <c r="B362" s="110"/>
      <c r="C362" s="219"/>
      <c r="D362" s="219" t="s">
        <v>5992</v>
      </c>
      <c r="E362" s="219" t="s">
        <v>5575</v>
      </c>
      <c r="F362" s="219" t="s">
        <v>3996</v>
      </c>
      <c r="G362" s="322"/>
      <c r="H362" s="322" t="s">
        <v>4878</v>
      </c>
      <c r="I362" s="322" t="s">
        <v>3992</v>
      </c>
      <c r="K362" s="262">
        <v>22.608714210556695</v>
      </c>
      <c r="L362" s="262">
        <v>22.608714210556695</v>
      </c>
      <c r="M362" s="262">
        <v>22.608714210556695</v>
      </c>
      <c r="N362" s="262">
        <v>22.608714210556656</v>
      </c>
      <c r="O362" s="262">
        <v>22.608714210556656</v>
      </c>
      <c r="P362" s="262">
        <v>22.608714210556656</v>
      </c>
      <c r="Q362" s="262">
        <v>22.608714210556656</v>
      </c>
      <c r="R362" s="262">
        <v>22.608714210556656</v>
      </c>
      <c r="S362" s="262">
        <v>22.608714210556656</v>
      </c>
    </row>
    <row r="363" spans="1:19" s="262" customFormat="1">
      <c r="A363" s="110"/>
      <c r="B363" s="110"/>
      <c r="C363" s="219"/>
      <c r="D363" s="219" t="s">
        <v>5993</v>
      </c>
      <c r="E363" s="219" t="s">
        <v>5576</v>
      </c>
      <c r="F363" s="219" t="s">
        <v>3996</v>
      </c>
      <c r="G363" s="322"/>
      <c r="H363" s="322" t="s">
        <v>4878</v>
      </c>
      <c r="I363" s="322" t="s">
        <v>3992</v>
      </c>
      <c r="K363" s="262">
        <v>12.116367005029973</v>
      </c>
      <c r="L363" s="262">
        <v>12.116367005029973</v>
      </c>
      <c r="M363" s="262">
        <v>12.116367005029973</v>
      </c>
      <c r="N363" s="262">
        <v>12.116367005030009</v>
      </c>
      <c r="O363" s="262">
        <v>12.116367005030009</v>
      </c>
      <c r="P363" s="262">
        <v>12.116367005030009</v>
      </c>
      <c r="Q363" s="262">
        <v>12.116367005030009</v>
      </c>
      <c r="R363" s="262">
        <v>12.116367005030009</v>
      </c>
      <c r="S363" s="262">
        <v>12.116367005030009</v>
      </c>
    </row>
    <row r="364" spans="1:19" s="262" customFormat="1">
      <c r="A364" s="110"/>
      <c r="B364" s="110"/>
      <c r="C364" s="219"/>
      <c r="D364" s="219" t="s">
        <v>5994</v>
      </c>
      <c r="E364" s="219" t="s">
        <v>5577</v>
      </c>
      <c r="F364" s="219" t="s">
        <v>3996</v>
      </c>
      <c r="G364" s="322"/>
      <c r="H364" s="322" t="s">
        <v>4878</v>
      </c>
      <c r="I364" s="322" t="s">
        <v>3992</v>
      </c>
      <c r="K364" s="262">
        <v>34.45726001072444</v>
      </c>
      <c r="L364" s="262">
        <v>34.45726001072444</v>
      </c>
      <c r="M364" s="262">
        <v>34.45726001072444</v>
      </c>
      <c r="N364" s="262">
        <v>34.457260010724454</v>
      </c>
      <c r="O364" s="262">
        <v>34.457260010724454</v>
      </c>
      <c r="P364" s="262">
        <v>34.457260010724454</v>
      </c>
      <c r="Q364" s="262">
        <v>34.457260010724454</v>
      </c>
      <c r="R364" s="262">
        <v>34.457260010724454</v>
      </c>
      <c r="S364" s="262">
        <v>34.457260010724454</v>
      </c>
    </row>
    <row r="365" spans="1:19" s="262" customFormat="1">
      <c r="A365" s="110"/>
      <c r="B365" s="110"/>
      <c r="C365" s="219"/>
      <c r="D365" s="219" t="s">
        <v>5995</v>
      </c>
      <c r="E365" s="219" t="s">
        <v>5578</v>
      </c>
      <c r="F365" s="219" t="s">
        <v>3996</v>
      </c>
      <c r="G365" s="322"/>
      <c r="H365" s="322" t="s">
        <v>4878</v>
      </c>
      <c r="I365" s="322" t="s">
        <v>3992</v>
      </c>
      <c r="K365" s="262">
        <v>11.677468850333767</v>
      </c>
      <c r="L365" s="262">
        <v>11.677468850333767</v>
      </c>
      <c r="M365" s="262">
        <v>11.677468850333767</v>
      </c>
      <c r="N365" s="262">
        <v>11.677468850333769</v>
      </c>
      <c r="O365" s="262">
        <v>11.677468850333769</v>
      </c>
      <c r="P365" s="262">
        <v>11.677468850333769</v>
      </c>
      <c r="Q365" s="262">
        <v>11.677468850333769</v>
      </c>
      <c r="R365" s="262">
        <v>11.677468850333769</v>
      </c>
      <c r="S365" s="262">
        <v>11.677468850333769</v>
      </c>
    </row>
    <row r="366" spans="1:19" s="262" customFormat="1">
      <c r="A366" s="110"/>
      <c r="B366" s="110"/>
      <c r="C366" s="219"/>
      <c r="D366" s="219" t="s">
        <v>5996</v>
      </c>
      <c r="E366" s="219" t="s">
        <v>5579</v>
      </c>
      <c r="F366" s="219" t="s">
        <v>3996</v>
      </c>
      <c r="G366" s="322"/>
      <c r="H366" s="322" t="s">
        <v>4878</v>
      </c>
      <c r="I366" s="322" t="s">
        <v>3992</v>
      </c>
      <c r="K366" s="262">
        <v>1.3090275689659867</v>
      </c>
      <c r="L366" s="262">
        <v>1.3090275689659867</v>
      </c>
      <c r="M366" s="262">
        <v>1.3090275689659867</v>
      </c>
      <c r="N366" s="262">
        <v>1.3090275689660615</v>
      </c>
      <c r="O366" s="262">
        <v>1.3090275689660615</v>
      </c>
      <c r="P366" s="262">
        <v>1.3090275689660615</v>
      </c>
      <c r="Q366" s="262">
        <v>1.3090275689660615</v>
      </c>
      <c r="R366" s="262">
        <v>1.3090275689660615</v>
      </c>
      <c r="S366" s="262">
        <v>1.3090275689660615</v>
      </c>
    </row>
    <row r="367" spans="1:19" s="262" customFormat="1">
      <c r="A367" s="110"/>
      <c r="B367" s="110"/>
      <c r="C367" s="219"/>
      <c r="D367" s="219" t="s">
        <v>6289</v>
      </c>
      <c r="E367" s="219" t="s">
        <v>5597</v>
      </c>
      <c r="F367" s="219" t="s">
        <v>3996</v>
      </c>
      <c r="G367" s="322"/>
      <c r="H367" s="322" t="s">
        <v>4878</v>
      </c>
      <c r="I367" s="322" t="s">
        <v>5362</v>
      </c>
      <c r="K367" s="262">
        <v>80.181340124510086</v>
      </c>
      <c r="L367" s="262">
        <v>80.181340124510086</v>
      </c>
      <c r="M367" s="262">
        <v>80.181340124510086</v>
      </c>
      <c r="N367" s="262">
        <v>80.181340124415129</v>
      </c>
      <c r="O367" s="262">
        <v>80.181340124415129</v>
      </c>
      <c r="P367" s="262">
        <v>80.181340124415129</v>
      </c>
      <c r="Q367" s="262">
        <v>80.181340124415129</v>
      </c>
      <c r="R367" s="262">
        <v>80.181340124415129</v>
      </c>
      <c r="S367" s="262">
        <v>80.181340124415129</v>
      </c>
    </row>
    <row r="368" spans="1:19" s="262" customFormat="1">
      <c r="A368" s="110"/>
      <c r="B368" s="110"/>
      <c r="C368" s="219"/>
      <c r="D368" s="219" t="s">
        <v>6290</v>
      </c>
      <c r="E368" s="219" t="s">
        <v>5598</v>
      </c>
      <c r="F368" s="219" t="s">
        <v>3996</v>
      </c>
      <c r="G368" s="322"/>
      <c r="H368" s="322" t="s">
        <v>4878</v>
      </c>
      <c r="I368" s="322" t="s">
        <v>5362</v>
      </c>
      <c r="K368" s="262">
        <v>1.8643098822444144</v>
      </c>
      <c r="L368" s="262">
        <v>1.8643098822444144</v>
      </c>
      <c r="M368" s="262">
        <v>1.8643098822444144</v>
      </c>
      <c r="N368" s="262">
        <v>1.8643098823138444</v>
      </c>
      <c r="O368" s="262">
        <v>1.8643098823138444</v>
      </c>
      <c r="P368" s="262">
        <v>1.8643098823138444</v>
      </c>
      <c r="Q368" s="262">
        <v>1.8643098823138444</v>
      </c>
      <c r="R368" s="262">
        <v>1.8643098823138444</v>
      </c>
      <c r="S368" s="262">
        <v>1.8643098823138444</v>
      </c>
    </row>
    <row r="369" spans="1:19" s="262" customFormat="1">
      <c r="A369" s="110"/>
      <c r="B369" s="110"/>
      <c r="C369" s="219"/>
      <c r="D369" s="219" t="s">
        <v>6291</v>
      </c>
      <c r="E369" s="219" t="s">
        <v>5599</v>
      </c>
      <c r="F369" s="219" t="s">
        <v>3996</v>
      </c>
      <c r="G369" s="322"/>
      <c r="H369" s="322" t="s">
        <v>4878</v>
      </c>
      <c r="I369" s="322" t="s">
        <v>5362</v>
      </c>
      <c r="K369" s="262">
        <v>2.909053013504479</v>
      </c>
      <c r="L369" s="262">
        <v>2.909053013504479</v>
      </c>
      <c r="M369" s="262">
        <v>2.909053013504479</v>
      </c>
      <c r="N369" s="262">
        <v>2.909053013435043</v>
      </c>
      <c r="O369" s="262">
        <v>2.909053013435043</v>
      </c>
      <c r="P369" s="262">
        <v>2.909053013435043</v>
      </c>
      <c r="Q369" s="262">
        <v>2.909053013435043</v>
      </c>
      <c r="R369" s="262">
        <v>2.909053013435043</v>
      </c>
      <c r="S369" s="262">
        <v>2.909053013435043</v>
      </c>
    </row>
    <row r="370" spans="1:19" s="262" customFormat="1">
      <c r="A370" s="110"/>
      <c r="B370" s="110"/>
      <c r="C370" s="219"/>
      <c r="D370" s="219" t="s">
        <v>6292</v>
      </c>
      <c r="E370" s="219" t="s">
        <v>5600</v>
      </c>
      <c r="F370" s="219" t="s">
        <v>3996</v>
      </c>
      <c r="G370" s="322"/>
      <c r="H370" s="322" t="s">
        <v>4878</v>
      </c>
      <c r="I370" s="322" t="s">
        <v>5362</v>
      </c>
      <c r="K370" s="262">
        <v>4.7743628957488955</v>
      </c>
      <c r="L370" s="262">
        <v>4.7743628957488955</v>
      </c>
      <c r="M370" s="262">
        <v>4.7743628957488955</v>
      </c>
      <c r="N370" s="262">
        <v>4.7743628957488902</v>
      </c>
      <c r="O370" s="262">
        <v>4.7743628957488902</v>
      </c>
      <c r="P370" s="262">
        <v>4.7743628957488902</v>
      </c>
      <c r="Q370" s="262">
        <v>4.7743628957488902</v>
      </c>
      <c r="R370" s="262">
        <v>4.7743628957488902</v>
      </c>
      <c r="S370" s="262">
        <v>4.7743628957488902</v>
      </c>
    </row>
    <row r="371" spans="1:19" s="262" customFormat="1">
      <c r="A371" s="110"/>
      <c r="B371" s="110"/>
      <c r="C371" s="219"/>
      <c r="D371" s="219" t="s">
        <v>6293</v>
      </c>
      <c r="E371" s="219" t="s">
        <v>5601</v>
      </c>
      <c r="F371" s="219" t="s">
        <v>3996</v>
      </c>
      <c r="G371" s="322"/>
      <c r="H371" s="322" t="s">
        <v>4878</v>
      </c>
      <c r="I371" s="322"/>
      <c r="K371" s="262">
        <v>109.39980620422007</v>
      </c>
      <c r="L371" s="262">
        <v>109.39980620422007</v>
      </c>
      <c r="M371" s="262">
        <v>109.39980620422007</v>
      </c>
      <c r="N371" s="262">
        <v>109.39980620421829</v>
      </c>
      <c r="O371" s="262">
        <v>109.39980620421829</v>
      </c>
      <c r="P371" s="262">
        <v>109.39980620421829</v>
      </c>
      <c r="Q371" s="262">
        <v>109.39980620421829</v>
      </c>
      <c r="R371" s="262">
        <v>109.39980620421829</v>
      </c>
      <c r="S371" s="262">
        <v>109.39980620421829</v>
      </c>
    </row>
    <row r="372" spans="1:19" s="262" customFormat="1">
      <c r="A372" s="110"/>
      <c r="B372" s="110"/>
      <c r="C372" s="219"/>
      <c r="D372" s="219" t="s">
        <v>6294</v>
      </c>
      <c r="E372" s="219" t="s">
        <v>5602</v>
      </c>
      <c r="F372" s="219" t="s">
        <v>3996</v>
      </c>
      <c r="G372" s="322"/>
      <c r="H372" s="322" t="s">
        <v>4878</v>
      </c>
      <c r="I372" s="322"/>
      <c r="K372" s="262">
        <v>98.075200830371799</v>
      </c>
      <c r="L372" s="262">
        <v>98.075200830371799</v>
      </c>
      <c r="M372" s="262">
        <v>98.075200830371799</v>
      </c>
      <c r="N372" s="262">
        <v>98.075200830370036</v>
      </c>
      <c r="O372" s="262">
        <v>98.075200830370036</v>
      </c>
      <c r="P372" s="262">
        <v>98.075200830370036</v>
      </c>
      <c r="Q372" s="262">
        <v>98.075200830370036</v>
      </c>
      <c r="R372" s="262">
        <v>98.075200830370036</v>
      </c>
      <c r="S372" s="262">
        <v>98.075200830370036</v>
      </c>
    </row>
    <row r="373" spans="1:19" s="262" customFormat="1">
      <c r="A373" s="110"/>
      <c r="B373" s="110"/>
      <c r="C373" s="219"/>
      <c r="D373" s="219" t="s">
        <v>6295</v>
      </c>
      <c r="E373" s="219" t="s">
        <v>5603</v>
      </c>
      <c r="F373" s="219" t="s">
        <v>3996</v>
      </c>
      <c r="G373" s="322"/>
      <c r="H373" s="322" t="s">
        <v>4878</v>
      </c>
      <c r="I373" s="322"/>
      <c r="K373" s="262">
        <v>109.51371507298639</v>
      </c>
      <c r="L373" s="262">
        <v>109.51371507298639</v>
      </c>
      <c r="M373" s="262">
        <v>109.51371507298639</v>
      </c>
      <c r="N373" s="262">
        <v>109.51371507298457</v>
      </c>
      <c r="O373" s="262">
        <v>109.51371507298457</v>
      </c>
      <c r="P373" s="262">
        <v>109.51371507298457</v>
      </c>
      <c r="Q373" s="262">
        <v>109.51371507298457</v>
      </c>
      <c r="R373" s="262">
        <v>109.51371507298457</v>
      </c>
      <c r="S373" s="262">
        <v>109.51371507298457</v>
      </c>
    </row>
    <row r="374" spans="1:19" s="262" customFormat="1">
      <c r="A374" s="110"/>
      <c r="B374" s="110"/>
      <c r="C374" s="219"/>
      <c r="D374" s="219" t="s">
        <v>6296</v>
      </c>
      <c r="E374" s="219" t="s">
        <v>5604</v>
      </c>
      <c r="F374" s="219" t="s">
        <v>3996</v>
      </c>
      <c r="G374" s="322"/>
      <c r="H374" s="322" t="s">
        <v>4878</v>
      </c>
      <c r="I374" s="322"/>
      <c r="K374" s="262">
        <v>92.593898619185907</v>
      </c>
      <c r="L374" s="262">
        <v>92.593898619185907</v>
      </c>
      <c r="M374" s="262">
        <v>92.593898619185907</v>
      </c>
      <c r="N374" s="262">
        <v>92.593898619184287</v>
      </c>
      <c r="O374" s="262">
        <v>92.593898619184287</v>
      </c>
      <c r="P374" s="262">
        <v>92.593898619184287</v>
      </c>
      <c r="Q374" s="262">
        <v>92.593898619184287</v>
      </c>
      <c r="R374" s="262">
        <v>92.593898619184287</v>
      </c>
      <c r="S374" s="262">
        <v>92.593898619184287</v>
      </c>
    </row>
    <row r="375" spans="1:19" s="262" customFormat="1">
      <c r="A375" s="110"/>
      <c r="B375" s="110"/>
      <c r="C375" s="219" t="s">
        <v>7555</v>
      </c>
      <c r="D375" s="219" t="s">
        <v>5903</v>
      </c>
      <c r="E375" s="334" t="s">
        <v>8456</v>
      </c>
      <c r="F375" s="219" t="s">
        <v>3996</v>
      </c>
      <c r="G375" s="322"/>
      <c r="H375" s="322" t="s">
        <v>4878</v>
      </c>
      <c r="I375" s="322" t="s">
        <v>3992</v>
      </c>
      <c r="K375" s="262">
        <v>52.922097705664392</v>
      </c>
      <c r="L375" s="262">
        <v>52.922097705664392</v>
      </c>
      <c r="M375" s="262">
        <v>52.922097705664392</v>
      </c>
      <c r="O375" s="262">
        <v>52.922097705664406</v>
      </c>
      <c r="P375" s="262">
        <v>52.922097705664406</v>
      </c>
      <c r="Q375" s="262">
        <v>52.922097705664406</v>
      </c>
      <c r="R375" s="262">
        <v>52.922097705664406</v>
      </c>
      <c r="S375" s="262">
        <v>52.922097705664406</v>
      </c>
    </row>
    <row r="376" spans="1:19" s="262" customFormat="1">
      <c r="A376" s="110"/>
      <c r="B376" s="110"/>
      <c r="C376" s="219" t="s">
        <v>7555</v>
      </c>
      <c r="D376" s="219" t="s">
        <v>5976</v>
      </c>
      <c r="E376" s="334" t="s">
        <v>6698</v>
      </c>
      <c r="F376" s="219" t="s">
        <v>3996</v>
      </c>
      <c r="G376" s="322"/>
      <c r="H376" s="322" t="s">
        <v>4878</v>
      </c>
      <c r="I376" s="322"/>
      <c r="K376" s="262">
        <v>2.4013378953303537</v>
      </c>
      <c r="L376" s="262">
        <v>2.4013378953303537</v>
      </c>
      <c r="M376" s="262">
        <v>2.4013378953303537</v>
      </c>
      <c r="O376" s="262">
        <v>2.4013378953303532</v>
      </c>
      <c r="P376" s="262">
        <v>2.4013378953303532</v>
      </c>
      <c r="Q376" s="262">
        <v>2.4013378953303532</v>
      </c>
      <c r="R376" s="262">
        <v>2.4013378953303532</v>
      </c>
      <c r="S376" s="262">
        <v>2.4013378953303532</v>
      </c>
    </row>
    <row r="377" spans="1:19" s="262" customFormat="1">
      <c r="A377" s="110"/>
      <c r="B377" s="110"/>
      <c r="C377" s="219" t="s">
        <v>7555</v>
      </c>
      <c r="D377" s="219" t="s">
        <v>5977</v>
      </c>
      <c r="E377" s="334" t="s">
        <v>8457</v>
      </c>
      <c r="F377" s="219" t="s">
        <v>3996</v>
      </c>
      <c r="G377" s="322"/>
      <c r="H377" s="322" t="s">
        <v>4878</v>
      </c>
      <c r="I377" s="322" t="s">
        <v>3992</v>
      </c>
      <c r="K377" s="262">
        <v>7.4833702953938266</v>
      </c>
      <c r="L377" s="262">
        <v>7.4833702953938266</v>
      </c>
      <c r="M377" s="262">
        <v>7.4833702953938266</v>
      </c>
      <c r="O377" s="262">
        <v>7.4833702953938275</v>
      </c>
      <c r="P377" s="262">
        <v>7.4833702953938275</v>
      </c>
      <c r="Q377" s="262">
        <v>7.4833702953938275</v>
      </c>
      <c r="R377" s="262">
        <v>7.4833702953938275</v>
      </c>
      <c r="S377" s="262">
        <v>7.4833702953938275</v>
      </c>
    </row>
    <row r="378" spans="1:19" s="262" customFormat="1">
      <c r="A378" s="110"/>
      <c r="B378" s="110"/>
      <c r="C378" s="219" t="s">
        <v>7555</v>
      </c>
      <c r="D378" s="219" t="s">
        <v>7552</v>
      </c>
      <c r="E378" s="334" t="s">
        <v>6704</v>
      </c>
      <c r="F378" s="219" t="s">
        <v>3996</v>
      </c>
      <c r="G378" s="322"/>
      <c r="H378" s="322" t="s">
        <v>4878</v>
      </c>
      <c r="I378" s="322"/>
      <c r="K378" s="262">
        <v>10.701298621065577</v>
      </c>
      <c r="L378" s="262">
        <v>10.701298621065577</v>
      </c>
      <c r="M378" s="262">
        <v>10.701298621065577</v>
      </c>
      <c r="O378" s="262">
        <v>10.701298621065577</v>
      </c>
      <c r="P378" s="262">
        <v>10.701298621065577</v>
      </c>
      <c r="Q378" s="262">
        <v>10.701298621065577</v>
      </c>
      <c r="R378" s="262">
        <v>10.701298621065577</v>
      </c>
      <c r="S378" s="262">
        <v>10.701298621065577</v>
      </c>
    </row>
    <row r="379" spans="1:19" s="262" customFormat="1">
      <c r="A379" s="110"/>
      <c r="B379" s="110"/>
      <c r="C379" s="219"/>
      <c r="D379" s="219" t="s">
        <v>4848</v>
      </c>
      <c r="E379" s="219" t="s">
        <v>5644</v>
      </c>
      <c r="F379" s="219" t="s">
        <v>3996</v>
      </c>
      <c r="G379" s="322"/>
      <c r="H379" s="322" t="s">
        <v>4878</v>
      </c>
      <c r="I379" s="322"/>
      <c r="K379" s="262">
        <v>93.98124570053605</v>
      </c>
      <c r="L379" s="262">
        <v>93.98124570053605</v>
      </c>
      <c r="M379" s="262">
        <v>93.98124570053605</v>
      </c>
      <c r="N379" s="262">
        <v>93.981245700536036</v>
      </c>
      <c r="O379" s="262">
        <v>93.981245700536036</v>
      </c>
      <c r="P379" s="262">
        <v>93.981245700536036</v>
      </c>
      <c r="Q379" s="262">
        <v>93.981245700536036</v>
      </c>
      <c r="R379" s="262">
        <v>93.981245700536036</v>
      </c>
      <c r="S379" s="262">
        <v>93.981245700536036</v>
      </c>
    </row>
    <row r="380" spans="1:19" s="262" customFormat="1">
      <c r="A380" s="110"/>
      <c r="B380" s="110"/>
      <c r="C380" s="219"/>
      <c r="D380" s="219" t="s">
        <v>4848</v>
      </c>
      <c r="E380" s="219" t="s">
        <v>5643</v>
      </c>
      <c r="F380" s="219" t="s">
        <v>3996</v>
      </c>
      <c r="G380" s="322"/>
      <c r="H380" s="322" t="s">
        <v>4878</v>
      </c>
      <c r="I380" s="322"/>
      <c r="K380" s="262">
        <v>110.28946892899332</v>
      </c>
      <c r="L380" s="262">
        <v>110.28946892899332</v>
      </c>
      <c r="M380" s="262">
        <v>110.28946892899332</v>
      </c>
      <c r="N380" s="262">
        <v>110.28946892899329</v>
      </c>
      <c r="O380" s="262">
        <v>110.28946892899329</v>
      </c>
      <c r="P380" s="262">
        <v>110.28946892899329</v>
      </c>
      <c r="Q380" s="262">
        <v>110.28946892899329</v>
      </c>
      <c r="R380" s="262">
        <v>110.28946892899329</v>
      </c>
      <c r="S380" s="262">
        <v>110.28946892899329</v>
      </c>
    </row>
    <row r="381" spans="1:19" s="262" customFormat="1">
      <c r="A381" s="110"/>
      <c r="B381" s="110"/>
      <c r="C381" s="219"/>
      <c r="D381" s="219" t="s">
        <v>5521</v>
      </c>
      <c r="E381" s="219" t="s">
        <v>5522</v>
      </c>
      <c r="F381" s="219" t="s">
        <v>3996</v>
      </c>
      <c r="G381" s="322"/>
      <c r="H381" s="322" t="s">
        <v>4878</v>
      </c>
      <c r="I381" s="322" t="s">
        <v>5362</v>
      </c>
      <c r="K381" s="262">
        <v>140.00000000000006</v>
      </c>
      <c r="L381" s="262">
        <v>140.00000000000006</v>
      </c>
      <c r="M381" s="262">
        <v>140.00000000000006</v>
      </c>
      <c r="N381" s="262">
        <v>140.00000000000006</v>
      </c>
      <c r="O381" s="262">
        <v>140.00000000000006</v>
      </c>
      <c r="P381" s="262">
        <v>140.00000000000006</v>
      </c>
      <c r="Q381" s="262">
        <v>140.00000000000006</v>
      </c>
      <c r="R381" s="262">
        <v>140.00000000000006</v>
      </c>
      <c r="S381" s="262">
        <v>140.00000000000006</v>
      </c>
    </row>
    <row r="382" spans="1:19" s="262" customFormat="1">
      <c r="A382" s="110"/>
      <c r="B382" s="110"/>
      <c r="C382" s="219" t="s">
        <v>7555</v>
      </c>
      <c r="D382" s="219" t="s">
        <v>6247</v>
      </c>
      <c r="E382" s="219" t="s">
        <v>7553</v>
      </c>
      <c r="F382" s="219" t="s">
        <v>3996</v>
      </c>
      <c r="G382" s="322"/>
      <c r="H382" s="322" t="s">
        <v>4878</v>
      </c>
      <c r="I382" s="322" t="s">
        <v>5362</v>
      </c>
      <c r="K382" s="262">
        <v>10.580990293384614</v>
      </c>
      <c r="L382" s="262">
        <v>10.580990293384614</v>
      </c>
      <c r="M382" s="262">
        <v>10.580990293384614</v>
      </c>
      <c r="N382" s="262">
        <v>10.580990293384627</v>
      </c>
      <c r="O382" s="262">
        <v>10.580990293384627</v>
      </c>
      <c r="P382" s="262">
        <v>10.580990293384627</v>
      </c>
      <c r="Q382" s="262">
        <v>10.580990293384627</v>
      </c>
      <c r="R382" s="262">
        <v>10.580990293384627</v>
      </c>
      <c r="S382" s="262">
        <v>10.580990293384627</v>
      </c>
    </row>
    <row r="383" spans="1:19" s="262" customFormat="1">
      <c r="A383" s="110"/>
      <c r="B383" s="110"/>
      <c r="C383" s="219" t="s">
        <v>7555</v>
      </c>
      <c r="D383" s="219" t="s">
        <v>6244</v>
      </c>
      <c r="E383" s="219" t="s">
        <v>7554</v>
      </c>
      <c r="F383" s="219" t="s">
        <v>3996</v>
      </c>
      <c r="G383" s="322"/>
      <c r="H383" s="322" t="s">
        <v>4878</v>
      </c>
      <c r="I383" s="322" t="s">
        <v>5362</v>
      </c>
      <c r="K383" s="262">
        <v>15</v>
      </c>
      <c r="L383" s="262">
        <v>15</v>
      </c>
      <c r="M383" s="262">
        <v>15</v>
      </c>
      <c r="N383" s="262">
        <v>15</v>
      </c>
      <c r="O383" s="262">
        <v>15</v>
      </c>
      <c r="P383" s="262">
        <v>15</v>
      </c>
      <c r="Q383" s="262">
        <v>15</v>
      </c>
      <c r="R383" s="262">
        <v>15</v>
      </c>
      <c r="S383" s="262">
        <v>15</v>
      </c>
    </row>
    <row r="384" spans="1:19">
      <c r="D384" s="110" t="s">
        <v>7567</v>
      </c>
      <c r="E384" s="110" t="s">
        <v>6790</v>
      </c>
      <c r="F384" s="110" t="s">
        <v>4842</v>
      </c>
      <c r="H384" s="203" t="s">
        <v>4878</v>
      </c>
      <c r="I384" s="109" t="s">
        <v>5372</v>
      </c>
      <c r="J384" s="323" t="s">
        <v>7479</v>
      </c>
      <c r="K384" s="323"/>
      <c r="L384" s="323" t="s">
        <v>7479</v>
      </c>
      <c r="M384" s="323" t="s">
        <v>7479</v>
      </c>
      <c r="N384" s="323" t="s">
        <v>7479</v>
      </c>
      <c r="O384" s="323" t="s">
        <v>7479</v>
      </c>
      <c r="P384" s="323" t="s">
        <v>7479</v>
      </c>
      <c r="Q384" s="108" t="s">
        <v>7479</v>
      </c>
      <c r="R384" s="108" t="s">
        <v>7479</v>
      </c>
      <c r="S384" s="108" t="s">
        <v>7479</v>
      </c>
    </row>
    <row r="385" spans="4:19">
      <c r="D385" s="110" t="s">
        <v>7569</v>
      </c>
      <c r="E385" s="110" t="s">
        <v>6792</v>
      </c>
      <c r="F385" s="110" t="s">
        <v>4842</v>
      </c>
      <c r="H385" s="203" t="s">
        <v>4878</v>
      </c>
      <c r="I385" s="109" t="s">
        <v>5372</v>
      </c>
      <c r="J385" s="323" t="s">
        <v>7480</v>
      </c>
      <c r="K385" s="323"/>
      <c r="L385" s="323" t="s">
        <v>7480</v>
      </c>
      <c r="M385" s="323" t="s">
        <v>7480</v>
      </c>
      <c r="N385" s="323" t="s">
        <v>7480</v>
      </c>
      <c r="O385" s="323" t="s">
        <v>7480</v>
      </c>
      <c r="P385" s="323" t="s">
        <v>7480</v>
      </c>
      <c r="Q385" s="108" t="s">
        <v>7480</v>
      </c>
      <c r="R385" s="108" t="s">
        <v>7480</v>
      </c>
      <c r="S385" s="108" t="s">
        <v>7480</v>
      </c>
    </row>
    <row r="386" spans="4:19">
      <c r="D386" s="110" t="s">
        <v>7574</v>
      </c>
      <c r="E386" s="110" t="s">
        <v>6793</v>
      </c>
      <c r="F386" s="110" t="s">
        <v>4842</v>
      </c>
      <c r="H386" s="203" t="s">
        <v>4878</v>
      </c>
      <c r="I386" s="109" t="s">
        <v>5372</v>
      </c>
      <c r="J386" s="323" t="s">
        <v>7481</v>
      </c>
      <c r="K386" s="323"/>
      <c r="L386" s="323" t="s">
        <v>7481</v>
      </c>
      <c r="M386" s="323" t="s">
        <v>7481</v>
      </c>
      <c r="N386" s="323" t="s">
        <v>7481</v>
      </c>
      <c r="O386" s="323" t="s">
        <v>7481</v>
      </c>
      <c r="P386" s="323" t="s">
        <v>7481</v>
      </c>
      <c r="Q386" s="108" t="s">
        <v>7481</v>
      </c>
      <c r="R386" s="108" t="s">
        <v>7481</v>
      </c>
      <c r="S386" s="108" t="s">
        <v>7481</v>
      </c>
    </row>
    <row r="387" spans="4:19">
      <c r="D387" s="110" t="s">
        <v>8007</v>
      </c>
      <c r="E387" s="110" t="s">
        <v>6794</v>
      </c>
      <c r="F387" s="110" t="s">
        <v>4842</v>
      </c>
      <c r="H387" s="203" t="s">
        <v>4878</v>
      </c>
      <c r="I387" s="109" t="s">
        <v>5372</v>
      </c>
      <c r="J387" s="323" t="s">
        <v>7482</v>
      </c>
      <c r="K387" s="323"/>
      <c r="L387" s="323" t="s">
        <v>7482</v>
      </c>
      <c r="M387" s="323" t="s">
        <v>7482</v>
      </c>
      <c r="N387" s="323" t="s">
        <v>7482</v>
      </c>
      <c r="O387" s="323" t="s">
        <v>7482</v>
      </c>
      <c r="P387" s="323" t="s">
        <v>7482</v>
      </c>
      <c r="Q387" s="108" t="s">
        <v>7482</v>
      </c>
      <c r="R387" s="108" t="s">
        <v>7482</v>
      </c>
      <c r="S387" s="108" t="s">
        <v>7482</v>
      </c>
    </row>
    <row r="388" spans="4:19">
      <c r="D388" s="110" t="s">
        <v>7578</v>
      </c>
      <c r="E388" s="110" t="s">
        <v>6795</v>
      </c>
      <c r="F388" s="110" t="s">
        <v>4842</v>
      </c>
      <c r="H388" s="203" t="s">
        <v>4878</v>
      </c>
      <c r="I388" s="109" t="s">
        <v>5372</v>
      </c>
      <c r="J388" s="323" t="s">
        <v>7483</v>
      </c>
      <c r="K388" s="323"/>
      <c r="L388" s="323" t="s">
        <v>7483</v>
      </c>
      <c r="M388" s="323" t="s">
        <v>7483</v>
      </c>
      <c r="N388" s="323" t="s">
        <v>7483</v>
      </c>
      <c r="O388" s="323" t="s">
        <v>7483</v>
      </c>
      <c r="P388" s="323" t="s">
        <v>7483</v>
      </c>
      <c r="Q388" s="108" t="s">
        <v>7483</v>
      </c>
      <c r="R388" s="108" t="s">
        <v>7483</v>
      </c>
      <c r="S388" s="108" t="s">
        <v>7483</v>
      </c>
    </row>
    <row r="389" spans="4:19">
      <c r="D389" s="110" t="s">
        <v>8015</v>
      </c>
      <c r="E389" s="110" t="s">
        <v>6796</v>
      </c>
      <c r="F389" s="110" t="s">
        <v>4842</v>
      </c>
      <c r="H389" s="203" t="s">
        <v>4878</v>
      </c>
      <c r="I389" s="109" t="s">
        <v>5372</v>
      </c>
      <c r="J389" s="323" t="s">
        <v>7484</v>
      </c>
      <c r="K389" s="323"/>
      <c r="L389" s="323" t="s">
        <v>7484</v>
      </c>
      <c r="M389" s="323" t="s">
        <v>7484</v>
      </c>
      <c r="N389" s="323" t="s">
        <v>7484</v>
      </c>
      <c r="O389" s="323" t="s">
        <v>7484</v>
      </c>
      <c r="P389" s="323" t="s">
        <v>7484</v>
      </c>
      <c r="Q389" s="108" t="s">
        <v>7484</v>
      </c>
      <c r="R389" s="108" t="s">
        <v>7484</v>
      </c>
      <c r="S389" s="108" t="s">
        <v>7484</v>
      </c>
    </row>
    <row r="390" spans="4:19">
      <c r="D390" s="110" t="s">
        <v>8008</v>
      </c>
      <c r="E390" s="110" t="s">
        <v>6797</v>
      </c>
      <c r="F390" s="110" t="s">
        <v>4842</v>
      </c>
      <c r="H390" s="203" t="s">
        <v>4878</v>
      </c>
      <c r="I390" s="109" t="s">
        <v>5372</v>
      </c>
      <c r="J390" s="323" t="s">
        <v>7485</v>
      </c>
      <c r="K390" s="323"/>
      <c r="L390" s="323" t="s">
        <v>7485</v>
      </c>
      <c r="M390" s="323" t="s">
        <v>7485</v>
      </c>
      <c r="N390" s="323" t="s">
        <v>7485</v>
      </c>
      <c r="O390" s="323" t="s">
        <v>7485</v>
      </c>
      <c r="P390" s="323" t="s">
        <v>7485</v>
      </c>
      <c r="Q390" s="108" t="s">
        <v>7485</v>
      </c>
      <c r="R390" s="108" t="s">
        <v>7485</v>
      </c>
      <c r="S390" s="108" t="s">
        <v>7485</v>
      </c>
    </row>
    <row r="391" spans="4:19">
      <c r="D391" s="110" t="s">
        <v>7648</v>
      </c>
      <c r="E391" s="110" t="s">
        <v>7513</v>
      </c>
      <c r="F391" s="110" t="s">
        <v>4842</v>
      </c>
      <c r="H391" s="203" t="s">
        <v>4878</v>
      </c>
      <c r="I391" s="109" t="s">
        <v>5372</v>
      </c>
      <c r="J391" s="323" t="s">
        <v>7486</v>
      </c>
      <c r="K391" s="323"/>
      <c r="L391" s="323" t="s">
        <v>7486</v>
      </c>
      <c r="M391" s="323" t="s">
        <v>7486</v>
      </c>
      <c r="N391" s="323" t="s">
        <v>7486</v>
      </c>
      <c r="O391" s="323" t="s">
        <v>7486</v>
      </c>
      <c r="P391" s="323" t="s">
        <v>7486</v>
      </c>
      <c r="Q391" s="108" t="s">
        <v>7486</v>
      </c>
      <c r="R391" s="108" t="s">
        <v>7486</v>
      </c>
      <c r="S391" s="108" t="s">
        <v>7486</v>
      </c>
    </row>
    <row r="392" spans="4:19">
      <c r="D392" s="110" t="s">
        <v>8016</v>
      </c>
      <c r="E392" s="110" t="s">
        <v>6799</v>
      </c>
      <c r="F392" s="110" t="s">
        <v>4842</v>
      </c>
      <c r="H392" s="203" t="s">
        <v>4878</v>
      </c>
      <c r="I392" s="109" t="s">
        <v>5372</v>
      </c>
      <c r="J392" s="323" t="s">
        <v>7487</v>
      </c>
      <c r="K392" s="323"/>
      <c r="L392" s="323" t="s">
        <v>7487</v>
      </c>
      <c r="M392" s="323" t="s">
        <v>7487</v>
      </c>
      <c r="N392" s="323" t="s">
        <v>7487</v>
      </c>
      <c r="O392" s="323" t="s">
        <v>7487</v>
      </c>
      <c r="P392" s="323" t="s">
        <v>7487</v>
      </c>
      <c r="Q392" s="108" t="s">
        <v>7487</v>
      </c>
      <c r="R392" s="108" t="s">
        <v>7487</v>
      </c>
      <c r="S392" s="108" t="s">
        <v>7487</v>
      </c>
    </row>
    <row r="393" spans="4:19">
      <c r="D393" s="110" t="s">
        <v>7641</v>
      </c>
      <c r="E393" s="110" t="s">
        <v>6800</v>
      </c>
      <c r="F393" s="110" t="s">
        <v>4842</v>
      </c>
      <c r="H393" s="203" t="s">
        <v>4878</v>
      </c>
      <c r="I393" s="109" t="s">
        <v>5372</v>
      </c>
      <c r="J393" s="323" t="s">
        <v>7488</v>
      </c>
      <c r="K393" s="323"/>
      <c r="L393" s="323" t="s">
        <v>7488</v>
      </c>
      <c r="M393" s="323" t="s">
        <v>7488</v>
      </c>
      <c r="N393" s="323" t="s">
        <v>7488</v>
      </c>
      <c r="O393" s="323" t="s">
        <v>7488</v>
      </c>
      <c r="P393" s="323" t="s">
        <v>7488</v>
      </c>
      <c r="Q393" s="108" t="s">
        <v>7488</v>
      </c>
      <c r="R393" s="108" t="s">
        <v>7488</v>
      </c>
      <c r="S393" s="108" t="s">
        <v>7488</v>
      </c>
    </row>
    <row r="394" spans="4:19">
      <c r="D394" s="110" t="s">
        <v>7718</v>
      </c>
      <c r="E394" s="110" t="s">
        <v>6801</v>
      </c>
      <c r="F394" s="110" t="s">
        <v>4842</v>
      </c>
      <c r="H394" s="203" t="s">
        <v>4878</v>
      </c>
      <c r="I394" s="109" t="s">
        <v>5372</v>
      </c>
      <c r="J394" s="323" t="s">
        <v>7489</v>
      </c>
      <c r="K394" s="323"/>
      <c r="L394" s="323" t="s">
        <v>7489</v>
      </c>
      <c r="M394" s="323" t="s">
        <v>7489</v>
      </c>
      <c r="N394" s="323" t="s">
        <v>7489</v>
      </c>
      <c r="O394" s="323" t="s">
        <v>7489</v>
      </c>
      <c r="P394" s="323" t="s">
        <v>7489</v>
      </c>
      <c r="Q394" s="108" t="s">
        <v>7489</v>
      </c>
      <c r="R394" s="108" t="s">
        <v>7489</v>
      </c>
      <c r="S394" s="108" t="s">
        <v>7489</v>
      </c>
    </row>
    <row r="395" spans="4:19">
      <c r="D395" s="110" t="s">
        <v>7722</v>
      </c>
      <c r="E395" s="110" t="s">
        <v>6802</v>
      </c>
      <c r="F395" s="110" t="s">
        <v>4842</v>
      </c>
      <c r="H395" s="203" t="s">
        <v>4878</v>
      </c>
      <c r="I395" s="109" t="s">
        <v>5372</v>
      </c>
      <c r="J395" s="323" t="s">
        <v>7490</v>
      </c>
      <c r="K395" s="323"/>
      <c r="L395" s="323" t="s">
        <v>7490</v>
      </c>
      <c r="M395" s="323" t="s">
        <v>7490</v>
      </c>
      <c r="N395" s="323" t="s">
        <v>7490</v>
      </c>
      <c r="O395" s="323" t="s">
        <v>7490</v>
      </c>
      <c r="P395" s="323" t="s">
        <v>7490</v>
      </c>
      <c r="Q395" s="108" t="s">
        <v>7490</v>
      </c>
      <c r="R395" s="108" t="s">
        <v>7490</v>
      </c>
      <c r="S395" s="108" t="s">
        <v>7490</v>
      </c>
    </row>
    <row r="396" spans="4:19">
      <c r="D396" s="110" t="s">
        <v>7724</v>
      </c>
      <c r="E396" s="110" t="s">
        <v>6803</v>
      </c>
      <c r="F396" s="110" t="s">
        <v>4842</v>
      </c>
      <c r="H396" s="203" t="s">
        <v>4878</v>
      </c>
      <c r="I396" s="109" t="s">
        <v>5372</v>
      </c>
      <c r="J396" s="323" t="s">
        <v>7491</v>
      </c>
      <c r="K396" s="323"/>
      <c r="L396" s="323" t="s">
        <v>7491</v>
      </c>
      <c r="M396" s="323" t="s">
        <v>7491</v>
      </c>
      <c r="N396" s="323" t="s">
        <v>7491</v>
      </c>
      <c r="O396" s="323" t="s">
        <v>7491</v>
      </c>
      <c r="P396" s="323" t="s">
        <v>7491</v>
      </c>
      <c r="Q396" s="108" t="s">
        <v>7491</v>
      </c>
      <c r="R396" s="108" t="s">
        <v>7491</v>
      </c>
      <c r="S396" s="108" t="s">
        <v>7491</v>
      </c>
    </row>
    <row r="397" spans="4:19">
      <c r="D397" s="110" t="s">
        <v>7719</v>
      </c>
      <c r="E397" s="110" t="s">
        <v>6804</v>
      </c>
      <c r="F397" s="110" t="s">
        <v>4842</v>
      </c>
      <c r="H397" s="203" t="s">
        <v>4878</v>
      </c>
      <c r="I397" s="109" t="s">
        <v>5372</v>
      </c>
      <c r="J397" s="323" t="s">
        <v>7492</v>
      </c>
      <c r="K397" s="323"/>
      <c r="L397" s="323" t="s">
        <v>7492</v>
      </c>
      <c r="M397" s="323" t="s">
        <v>7492</v>
      </c>
      <c r="N397" s="323" t="s">
        <v>7492</v>
      </c>
      <c r="O397" s="323" t="s">
        <v>7492</v>
      </c>
      <c r="P397" s="323" t="s">
        <v>7492</v>
      </c>
      <c r="Q397" s="108" t="s">
        <v>7492</v>
      </c>
      <c r="R397" s="108" t="s">
        <v>7492</v>
      </c>
      <c r="S397" s="108" t="s">
        <v>7492</v>
      </c>
    </row>
    <row r="398" spans="4:19">
      <c r="D398" s="110" t="s">
        <v>7723</v>
      </c>
      <c r="E398" s="110" t="s">
        <v>6805</v>
      </c>
      <c r="F398" s="110" t="s">
        <v>4842</v>
      </c>
      <c r="H398" s="203" t="s">
        <v>4878</v>
      </c>
      <c r="I398" s="109" t="s">
        <v>5372</v>
      </c>
      <c r="J398" s="323" t="s">
        <v>7493</v>
      </c>
      <c r="K398" s="323"/>
      <c r="L398" s="323" t="s">
        <v>7493</v>
      </c>
      <c r="M398" s="323" t="s">
        <v>7493</v>
      </c>
      <c r="N398" s="323" t="s">
        <v>7493</v>
      </c>
      <c r="O398" s="323" t="s">
        <v>7493</v>
      </c>
      <c r="P398" s="323" t="s">
        <v>7493</v>
      </c>
      <c r="Q398" s="108" t="s">
        <v>7493</v>
      </c>
      <c r="R398" s="108" t="s">
        <v>7493</v>
      </c>
      <c r="S398" s="108" t="s">
        <v>7493</v>
      </c>
    </row>
    <row r="399" spans="4:19">
      <c r="D399" s="110" t="s">
        <v>7725</v>
      </c>
      <c r="E399" s="110" t="s">
        <v>6806</v>
      </c>
      <c r="F399" s="110" t="s">
        <v>4842</v>
      </c>
      <c r="H399" s="203" t="s">
        <v>4878</v>
      </c>
      <c r="I399" s="109" t="s">
        <v>5372</v>
      </c>
      <c r="J399" s="323" t="s">
        <v>7494</v>
      </c>
      <c r="K399" s="323"/>
      <c r="L399" s="323" t="s">
        <v>7494</v>
      </c>
      <c r="M399" s="323" t="s">
        <v>7494</v>
      </c>
      <c r="N399" s="323" t="s">
        <v>7494</v>
      </c>
      <c r="O399" s="323" t="s">
        <v>7494</v>
      </c>
      <c r="P399" s="323" t="s">
        <v>7494</v>
      </c>
      <c r="Q399" s="108" t="s">
        <v>7494</v>
      </c>
      <c r="R399" s="108" t="s">
        <v>7494</v>
      </c>
      <c r="S399" s="108" t="s">
        <v>7494</v>
      </c>
    </row>
    <row r="400" spans="4:19">
      <c r="D400" s="110" t="s">
        <v>7758</v>
      </c>
      <c r="E400" s="110" t="s">
        <v>6807</v>
      </c>
      <c r="F400" s="110" t="s">
        <v>4842</v>
      </c>
      <c r="H400" s="203" t="s">
        <v>4878</v>
      </c>
      <c r="I400" s="109" t="s">
        <v>5372</v>
      </c>
      <c r="J400" s="323" t="s">
        <v>7495</v>
      </c>
      <c r="K400" s="323"/>
      <c r="L400" s="323" t="s">
        <v>7495</v>
      </c>
      <c r="M400" s="323" t="s">
        <v>7495</v>
      </c>
      <c r="N400" s="323" t="s">
        <v>7495</v>
      </c>
      <c r="O400" s="323" t="s">
        <v>7495</v>
      </c>
      <c r="P400" s="323" t="s">
        <v>7495</v>
      </c>
      <c r="Q400" s="108" t="s">
        <v>7495</v>
      </c>
      <c r="R400" s="108" t="s">
        <v>7495</v>
      </c>
      <c r="S400" s="108" t="s">
        <v>7495</v>
      </c>
    </row>
    <row r="401" spans="4:19">
      <c r="D401" s="110" t="s">
        <v>7752</v>
      </c>
      <c r="E401" s="110" t="s">
        <v>6808</v>
      </c>
      <c r="F401" s="110" t="s">
        <v>4842</v>
      </c>
      <c r="H401" s="203" t="s">
        <v>4878</v>
      </c>
      <c r="I401" s="109" t="s">
        <v>5372</v>
      </c>
      <c r="J401" s="323" t="s">
        <v>7496</v>
      </c>
      <c r="K401" s="323"/>
      <c r="L401" s="323" t="s">
        <v>7496</v>
      </c>
      <c r="M401" s="323" t="s">
        <v>7496</v>
      </c>
      <c r="N401" s="323" t="s">
        <v>7496</v>
      </c>
      <c r="O401" s="323" t="s">
        <v>7496</v>
      </c>
      <c r="P401" s="323" t="s">
        <v>7496</v>
      </c>
      <c r="Q401" s="108" t="s">
        <v>7496</v>
      </c>
      <c r="R401" s="108" t="s">
        <v>7496</v>
      </c>
      <c r="S401" s="108" t="s">
        <v>7496</v>
      </c>
    </row>
    <row r="402" spans="4:19">
      <c r="D402" s="110" t="s">
        <v>7754</v>
      </c>
      <c r="E402" s="110" t="s">
        <v>6809</v>
      </c>
      <c r="F402" s="110" t="s">
        <v>4842</v>
      </c>
      <c r="H402" s="203" t="s">
        <v>4878</v>
      </c>
      <c r="I402" s="109" t="s">
        <v>5372</v>
      </c>
      <c r="J402" s="323" t="s">
        <v>7497</v>
      </c>
      <c r="K402" s="323"/>
      <c r="L402" s="323" t="s">
        <v>7497</v>
      </c>
      <c r="M402" s="323" t="s">
        <v>7497</v>
      </c>
      <c r="N402" s="323" t="s">
        <v>7497</v>
      </c>
      <c r="O402" s="323" t="s">
        <v>7497</v>
      </c>
      <c r="P402" s="323" t="s">
        <v>7497</v>
      </c>
      <c r="Q402" s="108" t="s">
        <v>7497</v>
      </c>
      <c r="R402" s="108" t="s">
        <v>7497</v>
      </c>
      <c r="S402" s="108" t="s">
        <v>7497</v>
      </c>
    </row>
    <row r="403" spans="4:19">
      <c r="D403" s="110" t="s">
        <v>7760</v>
      </c>
      <c r="E403" s="110" t="s">
        <v>6810</v>
      </c>
      <c r="F403" s="110" t="s">
        <v>4842</v>
      </c>
      <c r="H403" s="203" t="s">
        <v>4878</v>
      </c>
      <c r="I403" s="109" t="s">
        <v>5372</v>
      </c>
      <c r="J403" s="323" t="s">
        <v>7498</v>
      </c>
      <c r="K403" s="323"/>
      <c r="L403" s="323" t="s">
        <v>7498</v>
      </c>
      <c r="M403" s="323" t="s">
        <v>7498</v>
      </c>
      <c r="N403" s="323" t="s">
        <v>7498</v>
      </c>
      <c r="O403" s="323" t="s">
        <v>7498</v>
      </c>
      <c r="P403" s="323" t="s">
        <v>7498</v>
      </c>
      <c r="Q403" s="108" t="s">
        <v>7498</v>
      </c>
      <c r="R403" s="108" t="s">
        <v>7498</v>
      </c>
      <c r="S403" s="108" t="s">
        <v>7498</v>
      </c>
    </row>
    <row r="404" spans="4:19">
      <c r="D404" s="110" t="s">
        <v>7753</v>
      </c>
      <c r="E404" s="110" t="s">
        <v>6811</v>
      </c>
      <c r="F404" s="110" t="s">
        <v>4842</v>
      </c>
      <c r="H404" s="203" t="s">
        <v>4878</v>
      </c>
      <c r="I404" s="109" t="s">
        <v>5372</v>
      </c>
      <c r="J404" s="323" t="s">
        <v>7499</v>
      </c>
      <c r="K404" s="323"/>
      <c r="L404" s="323" t="s">
        <v>7499</v>
      </c>
      <c r="M404" s="323" t="s">
        <v>7499</v>
      </c>
      <c r="N404" s="323" t="s">
        <v>7499</v>
      </c>
      <c r="O404" s="323" t="s">
        <v>7499</v>
      </c>
      <c r="P404" s="323" t="s">
        <v>7499</v>
      </c>
      <c r="Q404" s="108" t="s">
        <v>7499</v>
      </c>
      <c r="R404" s="108" t="s">
        <v>7499</v>
      </c>
      <c r="S404" s="108" t="s">
        <v>7499</v>
      </c>
    </row>
    <row r="405" spans="4:19">
      <c r="D405" s="110" t="s">
        <v>7755</v>
      </c>
      <c r="E405" s="110" t="s">
        <v>6812</v>
      </c>
      <c r="F405" s="110" t="s">
        <v>4842</v>
      </c>
      <c r="H405" s="203" t="s">
        <v>4878</v>
      </c>
      <c r="I405" s="109" t="s">
        <v>5372</v>
      </c>
      <c r="J405" s="323" t="s">
        <v>7500</v>
      </c>
      <c r="K405" s="323"/>
      <c r="L405" s="323" t="s">
        <v>7500</v>
      </c>
      <c r="M405" s="323" t="s">
        <v>7500</v>
      </c>
      <c r="N405" s="323" t="s">
        <v>7500</v>
      </c>
      <c r="O405" s="323" t="s">
        <v>7500</v>
      </c>
      <c r="P405" s="323" t="s">
        <v>7500</v>
      </c>
      <c r="Q405" s="108" t="s">
        <v>7500</v>
      </c>
      <c r="R405" s="108" t="s">
        <v>7500</v>
      </c>
      <c r="S405" s="108" t="s">
        <v>7500</v>
      </c>
    </row>
    <row r="406" spans="4:19">
      <c r="D406" s="110" t="s">
        <v>7759</v>
      </c>
      <c r="E406" s="110" t="s">
        <v>6813</v>
      </c>
      <c r="F406" s="110" t="s">
        <v>4842</v>
      </c>
      <c r="H406" s="203" t="s">
        <v>4878</v>
      </c>
      <c r="I406" s="109" t="s">
        <v>5372</v>
      </c>
      <c r="J406" s="323" t="s">
        <v>7501</v>
      </c>
      <c r="K406" s="323"/>
      <c r="L406" s="323" t="s">
        <v>7501</v>
      </c>
      <c r="M406" s="323" t="s">
        <v>7501</v>
      </c>
      <c r="N406" s="323" t="s">
        <v>7501</v>
      </c>
      <c r="O406" s="323" t="s">
        <v>7501</v>
      </c>
      <c r="P406" s="323" t="s">
        <v>7501</v>
      </c>
      <c r="Q406" s="108" t="s">
        <v>7501</v>
      </c>
      <c r="R406" s="108" t="s">
        <v>7501</v>
      </c>
      <c r="S406" s="108" t="s">
        <v>7501</v>
      </c>
    </row>
    <row r="407" spans="4:19">
      <c r="D407" s="110" t="s">
        <v>7778</v>
      </c>
      <c r="E407" s="110" t="s">
        <v>6814</v>
      </c>
      <c r="F407" s="110" t="s">
        <v>4842</v>
      </c>
      <c r="H407" s="203" t="s">
        <v>4878</v>
      </c>
      <c r="I407" s="109" t="s">
        <v>5372</v>
      </c>
      <c r="J407" s="323" t="s">
        <v>7502</v>
      </c>
      <c r="K407" s="323"/>
      <c r="L407" s="323" t="s">
        <v>7502</v>
      </c>
      <c r="M407" s="323" t="s">
        <v>7502</v>
      </c>
      <c r="N407" s="323" t="s">
        <v>7502</v>
      </c>
      <c r="O407" s="323" t="s">
        <v>7502</v>
      </c>
      <c r="P407" s="323" t="s">
        <v>7502</v>
      </c>
      <c r="Q407" s="108" t="s">
        <v>7502</v>
      </c>
      <c r="R407" s="108" t="s">
        <v>7502</v>
      </c>
      <c r="S407" s="108" t="s">
        <v>7502</v>
      </c>
    </row>
    <row r="408" spans="4:19">
      <c r="D408" s="110" t="s">
        <v>7779</v>
      </c>
      <c r="E408" s="110" t="s">
        <v>7511</v>
      </c>
      <c r="F408" s="110" t="s">
        <v>4842</v>
      </c>
      <c r="H408" s="203" t="s">
        <v>4878</v>
      </c>
      <c r="I408" s="109" t="s">
        <v>5372</v>
      </c>
      <c r="J408" s="323" t="s">
        <v>7503</v>
      </c>
      <c r="K408" s="323"/>
      <c r="L408" s="323" t="s">
        <v>7503</v>
      </c>
      <c r="M408" s="323" t="s">
        <v>7503</v>
      </c>
      <c r="N408" s="323" t="s">
        <v>7503</v>
      </c>
      <c r="O408" s="323" t="s">
        <v>7503</v>
      </c>
      <c r="P408" s="323" t="s">
        <v>7503</v>
      </c>
      <c r="Q408" s="108" t="s">
        <v>7503</v>
      </c>
      <c r="R408" s="108" t="s">
        <v>7503</v>
      </c>
      <c r="S408" s="108" t="s">
        <v>7503</v>
      </c>
    </row>
    <row r="409" spans="4:19">
      <c r="D409" s="110" t="s">
        <v>6816</v>
      </c>
      <c r="E409" s="110" t="s">
        <v>6817</v>
      </c>
      <c r="F409" s="110" t="s">
        <v>4676</v>
      </c>
      <c r="H409" s="203" t="s">
        <v>4878</v>
      </c>
      <c r="I409" s="109" t="s">
        <v>5454</v>
      </c>
      <c r="J409" s="323">
        <v>135.79999999999998</v>
      </c>
      <c r="K409" s="333"/>
      <c r="L409" s="333"/>
      <c r="M409" s="333">
        <v>67</v>
      </c>
      <c r="N409" s="323">
        <v>75.981706953</v>
      </c>
      <c r="O409" s="323">
        <v>75.981706953</v>
      </c>
      <c r="P409" s="323">
        <v>75.981706953</v>
      </c>
      <c r="Q409" s="108">
        <v>54.249662999999991</v>
      </c>
      <c r="R409" s="108">
        <v>54.249662999999991</v>
      </c>
      <c r="S409" s="108">
        <v>54.249662999999991</v>
      </c>
    </row>
    <row r="410" spans="4:19">
      <c r="D410" s="110" t="s">
        <v>6818</v>
      </c>
      <c r="E410" s="110" t="s">
        <v>6819</v>
      </c>
      <c r="F410" s="110" t="s">
        <v>4676</v>
      </c>
      <c r="H410" s="203" t="s">
        <v>4878</v>
      </c>
      <c r="I410" s="109" t="s">
        <v>4879</v>
      </c>
      <c r="J410" s="323">
        <v>260.30000000000007</v>
      </c>
      <c r="K410" s="323"/>
      <c r="L410" s="323"/>
      <c r="M410" s="323"/>
      <c r="N410" s="323">
        <v>266.94654501000002</v>
      </c>
      <c r="O410" s="323">
        <v>266.94654501000002</v>
      </c>
      <c r="P410" s="323">
        <v>266.94654501000002</v>
      </c>
      <c r="Q410" s="108">
        <v>260.320073567142</v>
      </c>
      <c r="R410" s="108">
        <v>260.320073567142</v>
      </c>
      <c r="S410" s="108">
        <v>260.320073567142</v>
      </c>
    </row>
    <row r="411" spans="4:19">
      <c r="D411" s="110" t="s">
        <v>6820</v>
      </c>
      <c r="E411" s="110" t="s">
        <v>6821</v>
      </c>
      <c r="F411" s="110" t="s">
        <v>4676</v>
      </c>
      <c r="H411" s="203" t="s">
        <v>4878</v>
      </c>
      <c r="I411" s="109" t="s">
        <v>4880</v>
      </c>
      <c r="J411" s="323">
        <v>1889.7</v>
      </c>
      <c r="K411" s="323"/>
      <c r="L411" s="323"/>
      <c r="M411" s="323"/>
      <c r="N411" s="323">
        <v>1901.2791534</v>
      </c>
      <c r="O411" s="323">
        <v>1901.2791534</v>
      </c>
      <c r="P411" s="323">
        <v>1901.2791534</v>
      </c>
      <c r="Q411" s="108">
        <v>1889.65543694955</v>
      </c>
      <c r="R411" s="108">
        <v>1889.65543694955</v>
      </c>
      <c r="S411" s="108">
        <v>1889.65543694955</v>
      </c>
    </row>
    <row r="412" spans="4:19">
      <c r="D412" s="110" t="s">
        <v>6822</v>
      </c>
      <c r="E412" s="110" t="s">
        <v>6823</v>
      </c>
      <c r="F412" s="110" t="s">
        <v>4676</v>
      </c>
      <c r="H412" s="203" t="s">
        <v>4878</v>
      </c>
      <c r="I412" s="109" t="s">
        <v>4880</v>
      </c>
      <c r="J412" s="323">
        <v>33.299999999999997</v>
      </c>
      <c r="K412" s="323"/>
      <c r="L412" s="323"/>
      <c r="M412" s="323"/>
      <c r="N412" s="323">
        <v>33.091665011000018</v>
      </c>
      <c r="O412" s="323">
        <v>33.091665011000018</v>
      </c>
      <c r="P412" s="323">
        <v>33.091665011000018</v>
      </c>
      <c r="Q412" s="108">
        <v>33.324495619225999</v>
      </c>
      <c r="R412" s="108">
        <v>33.324495619225999</v>
      </c>
      <c r="S412" s="108">
        <v>33.324495619225999</v>
      </c>
    </row>
    <row r="413" spans="4:19">
      <c r="D413" s="110" t="s">
        <v>6824</v>
      </c>
      <c r="E413" s="110" t="s">
        <v>6825</v>
      </c>
      <c r="F413" s="110" t="s">
        <v>4676</v>
      </c>
      <c r="H413" s="203" t="s">
        <v>4878</v>
      </c>
      <c r="I413" s="109" t="s">
        <v>4879</v>
      </c>
      <c r="J413" s="323">
        <v>154.19999999999993</v>
      </c>
      <c r="K413" s="323"/>
      <c r="L413" s="323"/>
      <c r="M413" s="323"/>
      <c r="N413" s="323">
        <v>143.90556819</v>
      </c>
      <c r="O413" s="323">
        <v>143.90556819</v>
      </c>
      <c r="P413" s="323">
        <v>143.90556819</v>
      </c>
      <c r="Q413" s="108">
        <v>154.21748283244904</v>
      </c>
      <c r="R413" s="108">
        <v>154.21748283244904</v>
      </c>
      <c r="S413" s="108">
        <v>154.21748283244904</v>
      </c>
    </row>
    <row r="414" spans="4:19">
      <c r="D414" s="110" t="s">
        <v>6826</v>
      </c>
      <c r="E414" s="110" t="s">
        <v>6827</v>
      </c>
      <c r="F414" s="110" t="s">
        <v>4676</v>
      </c>
      <c r="H414" s="203" t="s">
        <v>4878</v>
      </c>
      <c r="I414" s="109" t="s">
        <v>4879</v>
      </c>
      <c r="J414" s="323">
        <v>58</v>
      </c>
      <c r="K414" s="323"/>
      <c r="L414" s="323"/>
      <c r="M414" s="323"/>
      <c r="N414" s="323">
        <v>57.969073412</v>
      </c>
      <c r="O414" s="323">
        <v>57.969073412</v>
      </c>
      <c r="P414" s="323">
        <v>57.969073412</v>
      </c>
      <c r="Q414" s="108">
        <v>58.013643394929034</v>
      </c>
      <c r="R414" s="108">
        <v>58.013643394929034</v>
      </c>
      <c r="S414" s="108">
        <v>58.013643394929034</v>
      </c>
    </row>
    <row r="415" spans="4:19">
      <c r="D415" s="110" t="s">
        <v>6828</v>
      </c>
      <c r="E415" s="110" t="s">
        <v>6829</v>
      </c>
      <c r="F415" s="110" t="s">
        <v>4676</v>
      </c>
      <c r="H415" s="203" t="s">
        <v>4878</v>
      </c>
      <c r="I415" s="109" t="s">
        <v>4880</v>
      </c>
      <c r="J415" s="323">
        <v>56.399999999999991</v>
      </c>
      <c r="K415" s="323"/>
      <c r="L415" s="323"/>
      <c r="M415" s="323"/>
      <c r="N415" s="323">
        <v>51.355562178</v>
      </c>
      <c r="O415" s="323">
        <v>51.355562178</v>
      </c>
      <c r="P415" s="323">
        <v>51.355562178</v>
      </c>
      <c r="Q415" s="108">
        <v>56.369664537906985</v>
      </c>
      <c r="R415" s="108">
        <v>56.369664537906985</v>
      </c>
      <c r="S415" s="108">
        <v>56.369664537906985</v>
      </c>
    </row>
    <row r="416" spans="4:19">
      <c r="D416" s="110" t="s">
        <v>8021</v>
      </c>
      <c r="E416" s="110" t="s">
        <v>6831</v>
      </c>
      <c r="F416" s="110" t="s">
        <v>4676</v>
      </c>
      <c r="H416" s="203" t="s">
        <v>4878</v>
      </c>
      <c r="I416" s="109" t="s">
        <v>371</v>
      </c>
      <c r="J416" s="323">
        <v>999.2</v>
      </c>
      <c r="K416" s="323"/>
      <c r="L416" s="323"/>
      <c r="M416" s="323"/>
      <c r="N416" s="323">
        <v>625.86323861000005</v>
      </c>
      <c r="O416" s="323">
        <v>625.86323861000005</v>
      </c>
      <c r="P416" s="323">
        <v>625.86323861000005</v>
      </c>
      <c r="Q416" s="108">
        <v>999.21744189792207</v>
      </c>
      <c r="R416" s="108">
        <v>999.21744189792207</v>
      </c>
      <c r="S416" s="108">
        <v>999.21744189792207</v>
      </c>
    </row>
    <row r="417" spans="4:19">
      <c r="D417" s="110" t="s">
        <v>8022</v>
      </c>
      <c r="E417" s="110" t="s">
        <v>6833</v>
      </c>
      <c r="F417" s="110" t="s">
        <v>4676</v>
      </c>
      <c r="H417" s="203" t="s">
        <v>4878</v>
      </c>
      <c r="I417" s="109" t="s">
        <v>371</v>
      </c>
      <c r="J417" s="323">
        <v>361.8</v>
      </c>
      <c r="K417" s="323"/>
      <c r="L417" s="323"/>
      <c r="M417" s="323"/>
      <c r="N417" s="323">
        <v>630.12644458</v>
      </c>
      <c r="O417" s="323">
        <v>630.12644458</v>
      </c>
      <c r="P417" s="323">
        <v>630.12644458</v>
      </c>
      <c r="Q417" s="108">
        <v>361.82180084652401</v>
      </c>
      <c r="R417" s="108">
        <v>361.82180084652401</v>
      </c>
      <c r="S417" s="108">
        <v>361.82180084652401</v>
      </c>
    </row>
    <row r="418" spans="4:19">
      <c r="D418" s="110" t="s">
        <v>6834</v>
      </c>
      <c r="E418" s="110" t="s">
        <v>6835</v>
      </c>
      <c r="F418" s="110" t="s">
        <v>4676</v>
      </c>
      <c r="H418" s="203" t="s">
        <v>4878</v>
      </c>
      <c r="I418" s="109" t="s">
        <v>5362</v>
      </c>
      <c r="J418" s="323">
        <v>0</v>
      </c>
      <c r="K418" s="323"/>
      <c r="L418" s="323"/>
      <c r="M418" s="323"/>
      <c r="N418" s="323">
        <v>0</v>
      </c>
      <c r="O418" s="323">
        <v>0</v>
      </c>
      <c r="P418" s="323">
        <v>0</v>
      </c>
      <c r="Q418" s="108">
        <v>0</v>
      </c>
      <c r="R418" s="108">
        <v>0</v>
      </c>
      <c r="S418" s="108">
        <v>0</v>
      </c>
    </row>
    <row r="419" spans="4:19">
      <c r="D419" s="110" t="s">
        <v>8023</v>
      </c>
      <c r="E419" s="110" t="s">
        <v>6837</v>
      </c>
      <c r="F419" s="110" t="s">
        <v>4676</v>
      </c>
      <c r="H419" s="203" t="s">
        <v>4878</v>
      </c>
      <c r="I419" s="109" t="s">
        <v>3992</v>
      </c>
      <c r="J419" s="323">
        <v>0.1</v>
      </c>
      <c r="K419" s="323"/>
      <c r="L419" s="323"/>
      <c r="M419" s="323"/>
      <c r="N419" s="323">
        <v>0.08</v>
      </c>
      <c r="O419" s="323">
        <v>0.08</v>
      </c>
      <c r="P419" s="323">
        <v>0.08</v>
      </c>
      <c r="Q419" s="108">
        <v>0.08</v>
      </c>
      <c r="R419" s="108">
        <v>0.08</v>
      </c>
      <c r="S419" s="108">
        <v>0.08</v>
      </c>
    </row>
    <row r="420" spans="4:19">
      <c r="D420" s="110" t="s">
        <v>8024</v>
      </c>
      <c r="E420" s="110" t="s">
        <v>6839</v>
      </c>
      <c r="F420" s="110" t="s">
        <v>4676</v>
      </c>
      <c r="H420" s="203" t="s">
        <v>4878</v>
      </c>
      <c r="I420" s="109" t="s">
        <v>3992</v>
      </c>
      <c r="J420" s="323">
        <v>0.1</v>
      </c>
      <c r="K420" s="323"/>
      <c r="L420" s="323"/>
      <c r="M420" s="323"/>
      <c r="N420" s="323">
        <v>0.13</v>
      </c>
      <c r="O420" s="323">
        <v>0.13</v>
      </c>
      <c r="P420" s="323">
        <v>0.13</v>
      </c>
      <c r="Q420" s="108">
        <v>0.13</v>
      </c>
      <c r="R420" s="108">
        <v>0.13</v>
      </c>
      <c r="S420" s="108">
        <v>0.13</v>
      </c>
    </row>
    <row r="421" spans="4:19">
      <c r="D421" s="110" t="s">
        <v>8025</v>
      </c>
      <c r="E421" s="110" t="s">
        <v>6841</v>
      </c>
      <c r="F421" s="110" t="s">
        <v>4676</v>
      </c>
      <c r="H421" s="203" t="s">
        <v>4878</v>
      </c>
      <c r="I421" s="109" t="s">
        <v>3992</v>
      </c>
      <c r="J421" s="323">
        <v>0.1</v>
      </c>
      <c r="K421" s="323"/>
      <c r="L421" s="323"/>
      <c r="M421" s="323"/>
      <c r="N421" s="323">
        <v>0.13</v>
      </c>
      <c r="O421" s="323">
        <v>0.13</v>
      </c>
      <c r="P421" s="323">
        <v>0.13</v>
      </c>
      <c r="Q421" s="108">
        <v>0.13</v>
      </c>
      <c r="R421" s="108">
        <v>0.13</v>
      </c>
      <c r="S421" s="108">
        <v>0.13</v>
      </c>
    </row>
    <row r="422" spans="4:19">
      <c r="D422" s="110" t="s">
        <v>8026</v>
      </c>
      <c r="E422" s="110" t="s">
        <v>6843</v>
      </c>
      <c r="F422" s="110" t="s">
        <v>4676</v>
      </c>
      <c r="H422" s="203" t="s">
        <v>4878</v>
      </c>
      <c r="I422" s="109" t="s">
        <v>3992</v>
      </c>
      <c r="J422" s="323">
        <v>0.1</v>
      </c>
      <c r="K422" s="323"/>
      <c r="L422" s="323"/>
      <c r="M422" s="323"/>
      <c r="N422" s="323">
        <v>0.05</v>
      </c>
      <c r="O422" s="323">
        <v>0.05</v>
      </c>
      <c r="P422" s="323">
        <v>0.05</v>
      </c>
      <c r="Q422" s="108">
        <v>0.05</v>
      </c>
      <c r="R422" s="108">
        <v>0.05</v>
      </c>
      <c r="S422" s="108">
        <v>0.05</v>
      </c>
    </row>
    <row r="423" spans="4:19">
      <c r="D423" s="110" t="s">
        <v>8027</v>
      </c>
      <c r="E423" s="110" t="s">
        <v>6845</v>
      </c>
      <c r="F423" s="110" t="s">
        <v>4676</v>
      </c>
      <c r="H423" s="203" t="s">
        <v>4878</v>
      </c>
      <c r="I423" s="109" t="s">
        <v>3992</v>
      </c>
      <c r="J423" s="323">
        <v>0</v>
      </c>
      <c r="K423" s="323"/>
      <c r="L423" s="323"/>
      <c r="M423" s="323"/>
      <c r="N423" s="323">
        <v>0.01</v>
      </c>
      <c r="O423" s="323">
        <v>0.01</v>
      </c>
      <c r="P423" s="323">
        <v>0.01</v>
      </c>
      <c r="Q423" s="108">
        <v>0.01</v>
      </c>
      <c r="R423" s="108">
        <v>0.01</v>
      </c>
      <c r="S423" s="108">
        <v>0.01</v>
      </c>
    </row>
    <row r="424" spans="4:19">
      <c r="D424" s="110" t="s">
        <v>8028</v>
      </c>
      <c r="E424" s="110" t="s">
        <v>6847</v>
      </c>
      <c r="F424" s="110" t="s">
        <v>4676</v>
      </c>
      <c r="H424" s="203" t="s">
        <v>4878</v>
      </c>
      <c r="I424" s="109" t="s">
        <v>3992</v>
      </c>
      <c r="J424" s="323">
        <v>0</v>
      </c>
      <c r="K424" s="323"/>
      <c r="L424" s="323"/>
      <c r="M424" s="323"/>
      <c r="N424" s="323">
        <v>0</v>
      </c>
      <c r="O424" s="323">
        <v>0</v>
      </c>
      <c r="P424" s="323">
        <v>0</v>
      </c>
      <c r="Q424" s="108">
        <v>0</v>
      </c>
      <c r="R424" s="108">
        <v>0</v>
      </c>
      <c r="S424" s="108">
        <v>0</v>
      </c>
    </row>
    <row r="425" spans="4:19">
      <c r="D425" s="110" t="s">
        <v>8029</v>
      </c>
      <c r="E425" s="110" t="s">
        <v>6849</v>
      </c>
      <c r="F425" s="110" t="s">
        <v>4676</v>
      </c>
      <c r="H425" s="203" t="s">
        <v>4878</v>
      </c>
      <c r="I425" s="109" t="s">
        <v>3992</v>
      </c>
      <c r="J425" s="323">
        <v>0.1</v>
      </c>
      <c r="K425" s="323"/>
      <c r="L425" s="323"/>
      <c r="M425" s="323"/>
      <c r="N425" s="323">
        <v>0.09</v>
      </c>
      <c r="O425" s="323">
        <v>0.09</v>
      </c>
      <c r="P425" s="323">
        <v>0.09</v>
      </c>
      <c r="Q425" s="108">
        <v>0.09</v>
      </c>
      <c r="R425" s="108">
        <v>0.09</v>
      </c>
      <c r="S425" s="108">
        <v>0.09</v>
      </c>
    </row>
    <row r="426" spans="4:19">
      <c r="D426" s="110" t="s">
        <v>8030</v>
      </c>
      <c r="E426" s="110" t="s">
        <v>6851</v>
      </c>
      <c r="F426" s="110" t="s">
        <v>4676</v>
      </c>
      <c r="H426" s="203" t="s">
        <v>4878</v>
      </c>
      <c r="I426" s="109" t="s">
        <v>3992</v>
      </c>
      <c r="J426" s="323">
        <v>1.2</v>
      </c>
      <c r="K426" s="323"/>
      <c r="L426" s="323"/>
      <c r="M426" s="323"/>
      <c r="N426" s="323">
        <v>1.22</v>
      </c>
      <c r="O426" s="323">
        <v>1.22</v>
      </c>
      <c r="P426" s="323">
        <v>1.22</v>
      </c>
      <c r="Q426" s="108">
        <v>1.22</v>
      </c>
      <c r="R426" s="108">
        <v>1.22</v>
      </c>
      <c r="S426" s="108">
        <v>1.22</v>
      </c>
    </row>
    <row r="427" spans="4:19">
      <c r="D427" s="110" t="s">
        <v>8031</v>
      </c>
      <c r="E427" s="110" t="s">
        <v>6853</v>
      </c>
      <c r="F427" s="110" t="s">
        <v>4676</v>
      </c>
      <c r="H427" s="203" t="s">
        <v>4878</v>
      </c>
      <c r="I427" s="109" t="s">
        <v>3992</v>
      </c>
      <c r="J427" s="323">
        <v>1.3</v>
      </c>
      <c r="K427" s="323"/>
      <c r="L427" s="323"/>
      <c r="M427" s="323"/>
      <c r="N427" s="323">
        <v>1.27</v>
      </c>
      <c r="O427" s="323">
        <v>1.27</v>
      </c>
      <c r="P427" s="323">
        <v>1.27</v>
      </c>
      <c r="Q427" s="108">
        <v>1.27</v>
      </c>
      <c r="R427" s="108">
        <v>1.27</v>
      </c>
      <c r="S427" s="108">
        <v>1.27</v>
      </c>
    </row>
    <row r="428" spans="4:19">
      <c r="D428" s="110" t="s">
        <v>8032</v>
      </c>
      <c r="E428" s="110" t="s">
        <v>6855</v>
      </c>
      <c r="F428" s="110" t="s">
        <v>4676</v>
      </c>
      <c r="H428" s="203" t="s">
        <v>4878</v>
      </c>
      <c r="I428" s="109" t="s">
        <v>3992</v>
      </c>
      <c r="J428" s="323">
        <v>1</v>
      </c>
      <c r="K428" s="323"/>
      <c r="L428" s="323"/>
      <c r="M428" s="323"/>
      <c r="N428" s="323">
        <v>0.9900000000000001</v>
      </c>
      <c r="O428" s="323">
        <v>0.9900000000000001</v>
      </c>
      <c r="P428" s="323">
        <v>0.9900000000000001</v>
      </c>
      <c r="Q428" s="108">
        <v>0.9900000000000001</v>
      </c>
      <c r="R428" s="108">
        <v>0.9900000000000001</v>
      </c>
      <c r="S428" s="108">
        <v>0.9900000000000001</v>
      </c>
    </row>
    <row r="429" spans="4:19">
      <c r="D429" s="110" t="s">
        <v>8033</v>
      </c>
      <c r="E429" s="110" t="s">
        <v>6857</v>
      </c>
      <c r="F429" s="110" t="s">
        <v>4676</v>
      </c>
      <c r="H429" s="203" t="s">
        <v>4878</v>
      </c>
      <c r="I429" s="109" t="s">
        <v>3992</v>
      </c>
      <c r="J429" s="323">
        <v>0.1</v>
      </c>
      <c r="K429" s="323"/>
      <c r="L429" s="323"/>
      <c r="M429" s="323"/>
      <c r="N429" s="323">
        <v>0.09</v>
      </c>
      <c r="O429" s="323">
        <v>0.09</v>
      </c>
      <c r="P429" s="323">
        <v>0.09</v>
      </c>
      <c r="Q429" s="108">
        <v>0.09</v>
      </c>
      <c r="R429" s="108">
        <v>0.09</v>
      </c>
      <c r="S429" s="108">
        <v>0.09</v>
      </c>
    </row>
    <row r="430" spans="4:19">
      <c r="D430" s="110" t="s">
        <v>8034</v>
      </c>
      <c r="E430" s="110" t="s">
        <v>6859</v>
      </c>
      <c r="F430" s="110" t="s">
        <v>4676</v>
      </c>
      <c r="H430" s="203" t="s">
        <v>4878</v>
      </c>
      <c r="I430" s="109" t="s">
        <v>3992</v>
      </c>
      <c r="J430" s="323">
        <v>0</v>
      </c>
      <c r="K430" s="323"/>
      <c r="L430" s="323"/>
      <c r="M430" s="323"/>
      <c r="N430" s="323">
        <v>0.01</v>
      </c>
      <c r="O430" s="323">
        <v>0.01</v>
      </c>
      <c r="P430" s="323">
        <v>0.01</v>
      </c>
      <c r="Q430" s="108">
        <v>0.01</v>
      </c>
      <c r="R430" s="108">
        <v>0.01</v>
      </c>
      <c r="S430" s="108">
        <v>0.01</v>
      </c>
    </row>
    <row r="431" spans="4:19">
      <c r="D431" s="110" t="s">
        <v>8035</v>
      </c>
      <c r="E431" s="110" t="s">
        <v>6861</v>
      </c>
      <c r="F431" s="110" t="s">
        <v>4676</v>
      </c>
      <c r="H431" s="203" t="s">
        <v>4878</v>
      </c>
      <c r="I431" s="109" t="s">
        <v>3992</v>
      </c>
      <c r="J431" s="323">
        <v>0</v>
      </c>
      <c r="K431" s="323"/>
      <c r="L431" s="323"/>
      <c r="M431" s="323"/>
      <c r="N431" s="323">
        <v>0</v>
      </c>
      <c r="O431" s="323">
        <v>0</v>
      </c>
      <c r="P431" s="323">
        <v>0</v>
      </c>
      <c r="Q431" s="108">
        <v>0</v>
      </c>
      <c r="R431" s="108">
        <v>0</v>
      </c>
      <c r="S431" s="108">
        <v>0</v>
      </c>
    </row>
    <row r="432" spans="4:19">
      <c r="D432" s="110" t="s">
        <v>8036</v>
      </c>
      <c r="E432" s="110" t="s">
        <v>6863</v>
      </c>
      <c r="F432" s="110" t="s">
        <v>4676</v>
      </c>
      <c r="H432" s="203" t="s">
        <v>4878</v>
      </c>
      <c r="I432" s="109" t="s">
        <v>3992</v>
      </c>
      <c r="J432" s="323">
        <v>8.5</v>
      </c>
      <c r="K432" s="323"/>
      <c r="L432" s="323"/>
      <c r="M432" s="323"/>
      <c r="N432" s="323">
        <v>8.52</v>
      </c>
      <c r="O432" s="323">
        <v>8.52</v>
      </c>
      <c r="P432" s="323">
        <v>8.52</v>
      </c>
      <c r="Q432" s="108">
        <v>8.52</v>
      </c>
      <c r="R432" s="108">
        <v>8.52</v>
      </c>
      <c r="S432" s="108">
        <v>8.52</v>
      </c>
    </row>
    <row r="433" spans="4:19">
      <c r="D433" s="110" t="s">
        <v>8037</v>
      </c>
      <c r="E433" s="110" t="s">
        <v>6865</v>
      </c>
      <c r="F433" s="110" t="s">
        <v>4676</v>
      </c>
      <c r="H433" s="203" t="s">
        <v>4878</v>
      </c>
      <c r="I433" s="109" t="s">
        <v>3992</v>
      </c>
      <c r="J433" s="323">
        <v>24.1</v>
      </c>
      <c r="K433" s="323"/>
      <c r="L433" s="323"/>
      <c r="M433" s="323"/>
      <c r="N433" s="323">
        <v>24.06</v>
      </c>
      <c r="O433" s="323">
        <v>24.06</v>
      </c>
      <c r="P433" s="323">
        <v>24.06</v>
      </c>
      <c r="Q433" s="108">
        <v>23.389999999999986</v>
      </c>
      <c r="R433" s="108">
        <v>23.389999999999986</v>
      </c>
      <c r="S433" s="108">
        <v>23.389999999999986</v>
      </c>
    </row>
    <row r="434" spans="4:19">
      <c r="D434" s="110" t="s">
        <v>8038</v>
      </c>
      <c r="E434" s="110" t="s">
        <v>6867</v>
      </c>
      <c r="F434" s="110" t="s">
        <v>4676</v>
      </c>
      <c r="H434" s="203" t="s">
        <v>4878</v>
      </c>
      <c r="I434" s="109" t="s">
        <v>3992</v>
      </c>
      <c r="J434" s="323">
        <v>27.5</v>
      </c>
      <c r="K434" s="323"/>
      <c r="L434" s="323"/>
      <c r="M434" s="323"/>
      <c r="N434" s="323">
        <v>27.450000000000003</v>
      </c>
      <c r="O434" s="323">
        <v>27.450000000000003</v>
      </c>
      <c r="P434" s="323">
        <v>27.450000000000003</v>
      </c>
      <c r="Q434" s="108">
        <v>27.450000000000003</v>
      </c>
      <c r="R434" s="108">
        <v>27.450000000000003</v>
      </c>
      <c r="S434" s="108">
        <v>27.450000000000003</v>
      </c>
    </row>
    <row r="435" spans="4:19">
      <c r="D435" s="110" t="s">
        <v>8039</v>
      </c>
      <c r="E435" s="110" t="s">
        <v>6869</v>
      </c>
      <c r="F435" s="110" t="s">
        <v>4676</v>
      </c>
      <c r="H435" s="203" t="s">
        <v>4878</v>
      </c>
      <c r="I435" s="109" t="s">
        <v>3992</v>
      </c>
      <c r="J435" s="323">
        <v>21.8</v>
      </c>
      <c r="K435" s="323"/>
      <c r="L435" s="323"/>
      <c r="M435" s="323"/>
      <c r="N435" s="323">
        <v>21.78</v>
      </c>
      <c r="O435" s="323">
        <v>21.78</v>
      </c>
      <c r="P435" s="323">
        <v>21.78</v>
      </c>
      <c r="Q435" s="108">
        <v>21.779999999999998</v>
      </c>
      <c r="R435" s="108">
        <v>21.779999999999998</v>
      </c>
      <c r="S435" s="108">
        <v>21.779999999999998</v>
      </c>
    </row>
    <row r="436" spans="4:19">
      <c r="D436" s="110" t="s">
        <v>8040</v>
      </c>
      <c r="E436" s="110" t="s">
        <v>6871</v>
      </c>
      <c r="F436" s="110" t="s">
        <v>4676</v>
      </c>
      <c r="H436" s="203" t="s">
        <v>4878</v>
      </c>
      <c r="I436" s="109" t="s">
        <v>3992</v>
      </c>
      <c r="J436" s="323">
        <v>2.1</v>
      </c>
      <c r="K436" s="323"/>
      <c r="L436" s="323"/>
      <c r="M436" s="323"/>
      <c r="N436" s="323">
        <v>2.14</v>
      </c>
      <c r="O436" s="323">
        <v>2.14</v>
      </c>
      <c r="P436" s="323">
        <v>2.14</v>
      </c>
      <c r="Q436" s="108">
        <v>2.1399999999999997</v>
      </c>
      <c r="R436" s="108">
        <v>2.1399999999999997</v>
      </c>
      <c r="S436" s="108">
        <v>2.1399999999999997</v>
      </c>
    </row>
    <row r="437" spans="4:19">
      <c r="D437" s="110" t="s">
        <v>8041</v>
      </c>
      <c r="E437" s="110" t="s">
        <v>6873</v>
      </c>
      <c r="F437" s="110" t="s">
        <v>4676</v>
      </c>
      <c r="H437" s="203" t="s">
        <v>4878</v>
      </c>
      <c r="I437" s="109" t="s">
        <v>3992</v>
      </c>
      <c r="J437" s="323">
        <v>0</v>
      </c>
      <c r="K437" s="323"/>
      <c r="L437" s="323"/>
      <c r="M437" s="323"/>
      <c r="N437" s="323">
        <v>0</v>
      </c>
      <c r="O437" s="323">
        <v>0</v>
      </c>
      <c r="P437" s="323">
        <v>0</v>
      </c>
      <c r="Q437" s="108">
        <v>0</v>
      </c>
      <c r="R437" s="108">
        <v>0</v>
      </c>
      <c r="S437" s="108">
        <v>0</v>
      </c>
    </row>
    <row r="438" spans="4:19">
      <c r="D438" s="110" t="s">
        <v>8042</v>
      </c>
      <c r="E438" s="110" t="s">
        <v>6875</v>
      </c>
      <c r="F438" s="110" t="s">
        <v>4676</v>
      </c>
      <c r="H438" s="203" t="s">
        <v>4878</v>
      </c>
      <c r="I438" s="109" t="s">
        <v>3992</v>
      </c>
      <c r="J438" s="323">
        <v>1.1000000000000001</v>
      </c>
      <c r="K438" s="323"/>
      <c r="L438" s="323"/>
      <c r="M438" s="323"/>
      <c r="N438" s="323">
        <v>1.06</v>
      </c>
      <c r="O438" s="323">
        <v>1.06</v>
      </c>
      <c r="P438" s="323">
        <v>1.06</v>
      </c>
      <c r="Q438" s="108">
        <v>1.06</v>
      </c>
      <c r="R438" s="108">
        <v>1.06</v>
      </c>
      <c r="S438" s="108">
        <v>1.06</v>
      </c>
    </row>
    <row r="439" spans="4:19">
      <c r="D439" s="110" t="s">
        <v>8043</v>
      </c>
      <c r="E439" s="110" t="s">
        <v>6877</v>
      </c>
      <c r="F439" s="110" t="s">
        <v>4676</v>
      </c>
      <c r="H439" s="203" t="s">
        <v>4878</v>
      </c>
      <c r="I439" s="109" t="s">
        <v>3992</v>
      </c>
      <c r="J439" s="323">
        <v>0</v>
      </c>
      <c r="K439" s="323"/>
      <c r="L439" s="323"/>
      <c r="M439" s="323"/>
      <c r="N439" s="323">
        <v>0.02</v>
      </c>
      <c r="O439" s="323">
        <v>0.02</v>
      </c>
      <c r="P439" s="323">
        <v>0.02</v>
      </c>
      <c r="Q439" s="108">
        <v>0.02</v>
      </c>
      <c r="R439" s="108">
        <v>0.02</v>
      </c>
      <c r="S439" s="108">
        <v>0.02</v>
      </c>
    </row>
    <row r="440" spans="4:19">
      <c r="D440" s="110" t="s">
        <v>8044</v>
      </c>
      <c r="E440" s="110" t="s">
        <v>6879</v>
      </c>
      <c r="F440" s="110" t="s">
        <v>4676</v>
      </c>
      <c r="H440" s="203" t="s">
        <v>4878</v>
      </c>
      <c r="I440" s="109" t="s">
        <v>3992</v>
      </c>
      <c r="J440" s="323">
        <v>2</v>
      </c>
      <c r="K440" s="323"/>
      <c r="L440" s="323"/>
      <c r="M440" s="323"/>
      <c r="N440" s="323">
        <v>2.02</v>
      </c>
      <c r="O440" s="323">
        <v>2.02</v>
      </c>
      <c r="P440" s="323">
        <v>2.02</v>
      </c>
      <c r="Q440" s="108">
        <v>2.02</v>
      </c>
      <c r="R440" s="108">
        <v>2.02</v>
      </c>
      <c r="S440" s="108">
        <v>2.02</v>
      </c>
    </row>
    <row r="441" spans="4:19">
      <c r="D441" s="110" t="s">
        <v>8045</v>
      </c>
      <c r="E441" s="110" t="s">
        <v>6881</v>
      </c>
      <c r="F441" s="110" t="s">
        <v>4676</v>
      </c>
      <c r="H441" s="203" t="s">
        <v>4878</v>
      </c>
      <c r="I441" s="109" t="s">
        <v>3992</v>
      </c>
      <c r="J441" s="323">
        <v>3.3000000000000003</v>
      </c>
      <c r="K441" s="323"/>
      <c r="L441" s="323"/>
      <c r="M441" s="323"/>
      <c r="N441" s="323">
        <v>3.25</v>
      </c>
      <c r="O441" s="323">
        <v>3.25</v>
      </c>
      <c r="P441" s="323">
        <v>3.25</v>
      </c>
      <c r="Q441" s="108">
        <v>3.25</v>
      </c>
      <c r="R441" s="108">
        <v>3.25</v>
      </c>
      <c r="S441" s="108">
        <v>3.25</v>
      </c>
    </row>
    <row r="442" spans="4:19">
      <c r="D442" s="110" t="s">
        <v>8046</v>
      </c>
      <c r="E442" s="110" t="s">
        <v>6883</v>
      </c>
      <c r="F442" s="110" t="s">
        <v>4676</v>
      </c>
      <c r="H442" s="203" t="s">
        <v>4878</v>
      </c>
      <c r="I442" s="109" t="s">
        <v>3992</v>
      </c>
      <c r="J442" s="323">
        <v>3.9</v>
      </c>
      <c r="K442" s="323"/>
      <c r="L442" s="323"/>
      <c r="M442" s="323"/>
      <c r="N442" s="323">
        <v>3.8700000000000006</v>
      </c>
      <c r="O442" s="323">
        <v>3.8700000000000006</v>
      </c>
      <c r="P442" s="323">
        <v>3.8700000000000006</v>
      </c>
      <c r="Q442" s="108">
        <v>3.8699999999999997</v>
      </c>
      <c r="R442" s="108">
        <v>3.8699999999999997</v>
      </c>
      <c r="S442" s="108">
        <v>3.8699999999999997</v>
      </c>
    </row>
    <row r="443" spans="4:19">
      <c r="D443" s="110" t="s">
        <v>8047</v>
      </c>
      <c r="E443" s="110" t="s">
        <v>6885</v>
      </c>
      <c r="F443" s="110" t="s">
        <v>4676</v>
      </c>
      <c r="H443" s="203" t="s">
        <v>4878</v>
      </c>
      <c r="I443" s="109" t="s">
        <v>3992</v>
      </c>
      <c r="J443" s="323">
        <v>0.4</v>
      </c>
      <c r="K443" s="323"/>
      <c r="L443" s="323"/>
      <c r="M443" s="323"/>
      <c r="N443" s="323">
        <v>0.43</v>
      </c>
      <c r="O443" s="323">
        <v>0.43</v>
      </c>
      <c r="P443" s="323">
        <v>0.43</v>
      </c>
      <c r="Q443" s="108">
        <v>0.43</v>
      </c>
      <c r="R443" s="108">
        <v>0.43</v>
      </c>
      <c r="S443" s="108">
        <v>0.43</v>
      </c>
    </row>
    <row r="444" spans="4:19">
      <c r="D444" s="110" t="s">
        <v>8048</v>
      </c>
      <c r="E444" s="110" t="s">
        <v>6887</v>
      </c>
      <c r="F444" s="110" t="s">
        <v>4676</v>
      </c>
      <c r="H444" s="203" t="s">
        <v>4878</v>
      </c>
      <c r="I444" s="109" t="s">
        <v>3992</v>
      </c>
      <c r="J444" s="323">
        <v>0.1</v>
      </c>
      <c r="K444" s="323"/>
      <c r="L444" s="323"/>
      <c r="M444" s="323"/>
      <c r="N444" s="323">
        <v>0.09</v>
      </c>
      <c r="O444" s="323">
        <v>0.09</v>
      </c>
      <c r="P444" s="323">
        <v>0.09</v>
      </c>
      <c r="Q444" s="108">
        <v>0.09</v>
      </c>
      <c r="R444" s="108">
        <v>0.09</v>
      </c>
      <c r="S444" s="108">
        <v>0.09</v>
      </c>
    </row>
    <row r="445" spans="4:19">
      <c r="D445" s="110" t="s">
        <v>8049</v>
      </c>
      <c r="E445" s="110" t="s">
        <v>6889</v>
      </c>
      <c r="F445" s="110" t="s">
        <v>4676</v>
      </c>
      <c r="H445" s="203" t="s">
        <v>4878</v>
      </c>
      <c r="I445" s="109" t="s">
        <v>3992</v>
      </c>
      <c r="J445" s="323">
        <v>0</v>
      </c>
      <c r="K445" s="323"/>
      <c r="L445" s="323"/>
      <c r="M445" s="323"/>
      <c r="N445" s="323">
        <v>0.04</v>
      </c>
      <c r="O445" s="323">
        <v>0.04</v>
      </c>
      <c r="P445" s="323">
        <v>0.04</v>
      </c>
      <c r="Q445" s="108">
        <v>0.04</v>
      </c>
      <c r="R445" s="108">
        <v>0.04</v>
      </c>
      <c r="S445" s="108">
        <v>0.04</v>
      </c>
    </row>
    <row r="446" spans="4:19">
      <c r="D446" s="110" t="s">
        <v>8050</v>
      </c>
      <c r="E446" s="110" t="s">
        <v>6891</v>
      </c>
      <c r="F446" s="110" t="s">
        <v>4676</v>
      </c>
      <c r="H446" s="203" t="s">
        <v>4878</v>
      </c>
      <c r="I446" s="109" t="s">
        <v>3992</v>
      </c>
      <c r="J446" s="323">
        <v>0.2</v>
      </c>
      <c r="K446" s="323"/>
      <c r="L446" s="323"/>
      <c r="M446" s="323"/>
      <c r="N446" s="323">
        <v>0.15</v>
      </c>
      <c r="O446" s="323">
        <v>0.15</v>
      </c>
      <c r="P446" s="323">
        <v>0.15</v>
      </c>
      <c r="Q446" s="108">
        <v>0.15</v>
      </c>
      <c r="R446" s="108">
        <v>0.15</v>
      </c>
      <c r="S446" s="108">
        <v>0.15</v>
      </c>
    </row>
    <row r="447" spans="4:19">
      <c r="D447" s="110" t="s">
        <v>8051</v>
      </c>
      <c r="E447" s="110" t="s">
        <v>6893</v>
      </c>
      <c r="F447" s="110" t="s">
        <v>4676</v>
      </c>
      <c r="H447" s="203" t="s">
        <v>4878</v>
      </c>
      <c r="I447" s="109" t="s">
        <v>3992</v>
      </c>
      <c r="J447" s="323">
        <v>0.5</v>
      </c>
      <c r="K447" s="323"/>
      <c r="L447" s="323"/>
      <c r="M447" s="323"/>
      <c r="N447" s="323">
        <v>0.54</v>
      </c>
      <c r="O447" s="323">
        <v>0.54</v>
      </c>
      <c r="P447" s="323">
        <v>0.54</v>
      </c>
      <c r="Q447" s="108">
        <v>0.54</v>
      </c>
      <c r="R447" s="108">
        <v>0.54</v>
      </c>
      <c r="S447" s="108">
        <v>0.54</v>
      </c>
    </row>
    <row r="448" spans="4:19">
      <c r="D448" s="110" t="s">
        <v>6894</v>
      </c>
      <c r="E448" s="110" t="s">
        <v>6895</v>
      </c>
      <c r="F448" s="110" t="s">
        <v>4676</v>
      </c>
      <c r="H448" s="203" t="s">
        <v>4878</v>
      </c>
      <c r="I448" s="109" t="s">
        <v>3992</v>
      </c>
      <c r="J448" s="323">
        <v>5</v>
      </c>
      <c r="K448" s="323"/>
      <c r="L448" s="323"/>
      <c r="M448" s="323"/>
      <c r="N448" s="323">
        <v>0.16783644941</v>
      </c>
      <c r="O448" s="323">
        <v>0.16783644941</v>
      </c>
      <c r="P448" s="323">
        <v>0.16783644941</v>
      </c>
      <c r="Q448" s="108">
        <v>4.9863102932345402</v>
      </c>
      <c r="R448" s="108">
        <v>4.9863102932345402</v>
      </c>
      <c r="S448" s="108">
        <v>4.9863102932345402</v>
      </c>
    </row>
    <row r="449" spans="4:19">
      <c r="D449" s="110" t="s">
        <v>6896</v>
      </c>
      <c r="E449" s="110" t="s">
        <v>6897</v>
      </c>
      <c r="F449" s="110" t="s">
        <v>4676</v>
      </c>
      <c r="H449" s="203" t="s">
        <v>4878</v>
      </c>
      <c r="I449" s="109" t="s">
        <v>3992</v>
      </c>
      <c r="J449" s="323">
        <v>23</v>
      </c>
      <c r="K449" s="323"/>
      <c r="L449" s="323"/>
      <c r="M449" s="323"/>
      <c r="N449" s="323">
        <v>0.22020574787</v>
      </c>
      <c r="O449" s="323">
        <v>0.22020574787</v>
      </c>
      <c r="P449" s="323">
        <v>0.22020574787</v>
      </c>
      <c r="Q449" s="108">
        <v>22.9936182556565</v>
      </c>
      <c r="R449" s="108">
        <v>22.9936182556565</v>
      </c>
      <c r="S449" s="108">
        <v>22.9936182556565</v>
      </c>
    </row>
    <row r="450" spans="4:19">
      <c r="D450" s="110" t="s">
        <v>6898</v>
      </c>
      <c r="E450" s="110" t="s">
        <v>6899</v>
      </c>
      <c r="F450" s="110" t="s">
        <v>4676</v>
      </c>
      <c r="H450" s="203" t="s">
        <v>4878</v>
      </c>
      <c r="I450" s="109" t="s">
        <v>3992</v>
      </c>
      <c r="J450" s="323">
        <v>22.7</v>
      </c>
      <c r="K450" s="323"/>
      <c r="L450" s="323"/>
      <c r="M450" s="323"/>
      <c r="N450" s="323">
        <v>0.19164979308999999</v>
      </c>
      <c r="O450" s="323">
        <v>0.19164979308999999</v>
      </c>
      <c r="P450" s="323">
        <v>0.19164979308999999</v>
      </c>
      <c r="Q450" s="108">
        <v>22.709645899703801</v>
      </c>
      <c r="R450" s="108">
        <v>22.709645899703801</v>
      </c>
      <c r="S450" s="108">
        <v>22.709645899703801</v>
      </c>
    </row>
    <row r="451" spans="4:19">
      <c r="D451" s="110" t="s">
        <v>6900</v>
      </c>
      <c r="E451" s="110" t="s">
        <v>6901</v>
      </c>
      <c r="F451" s="110" t="s">
        <v>4676</v>
      </c>
      <c r="H451" s="203" t="s">
        <v>4878</v>
      </c>
      <c r="I451" s="109" t="s">
        <v>5362</v>
      </c>
      <c r="J451" s="323">
        <v>112.60000000000001</v>
      </c>
      <c r="K451" s="323"/>
      <c r="L451" s="323"/>
      <c r="M451" s="323"/>
      <c r="N451" s="323">
        <v>110.00103699</v>
      </c>
      <c r="O451" s="323">
        <v>110.00103699</v>
      </c>
      <c r="P451" s="323">
        <v>110.00103699</v>
      </c>
      <c r="Q451" s="108">
        <v>112.61962110342817</v>
      </c>
      <c r="R451" s="108">
        <v>112.61962110342817</v>
      </c>
      <c r="S451" s="108">
        <v>112.61962110342817</v>
      </c>
    </row>
    <row r="452" spans="4:19">
      <c r="D452" s="110" t="s">
        <v>6902</v>
      </c>
      <c r="E452" s="110" t="s">
        <v>6903</v>
      </c>
      <c r="F452" s="110" t="s">
        <v>4676</v>
      </c>
      <c r="H452" s="203" t="s">
        <v>4878</v>
      </c>
      <c r="I452" s="109" t="s">
        <v>5362</v>
      </c>
      <c r="J452" s="323">
        <v>38</v>
      </c>
      <c r="K452" s="323"/>
      <c r="L452" s="323"/>
      <c r="M452" s="323"/>
      <c r="N452" s="323">
        <v>0</v>
      </c>
      <c r="O452" s="323">
        <v>0</v>
      </c>
      <c r="P452" s="323">
        <v>0</v>
      </c>
      <c r="Q452" s="108">
        <v>38.005084282866122</v>
      </c>
      <c r="R452" s="108">
        <v>38.005084282866122</v>
      </c>
      <c r="S452" s="108">
        <v>38.005084282866122</v>
      </c>
    </row>
    <row r="453" spans="4:19">
      <c r="D453" s="110" t="s">
        <v>8061</v>
      </c>
      <c r="E453" s="110" t="s">
        <v>6905</v>
      </c>
      <c r="F453" s="110" t="s">
        <v>4676</v>
      </c>
      <c r="H453" s="203" t="s">
        <v>4878</v>
      </c>
      <c r="I453" s="109" t="s">
        <v>3992</v>
      </c>
      <c r="J453" s="323">
        <v>0</v>
      </c>
      <c r="K453" s="323"/>
      <c r="L453" s="323"/>
      <c r="M453" s="323"/>
      <c r="N453" s="323">
        <v>1.6E-2</v>
      </c>
      <c r="O453" s="323">
        <v>1.6E-2</v>
      </c>
      <c r="P453" s="323">
        <v>1.6E-2</v>
      </c>
      <c r="Q453" s="108">
        <v>1.6E-2</v>
      </c>
      <c r="R453" s="108">
        <v>1.6E-2</v>
      </c>
      <c r="S453" s="108">
        <v>1.6E-2</v>
      </c>
    </row>
    <row r="454" spans="4:19">
      <c r="D454" s="110" t="s">
        <v>8062</v>
      </c>
      <c r="E454" s="110" t="s">
        <v>6907</v>
      </c>
      <c r="F454" s="110" t="s">
        <v>4676</v>
      </c>
      <c r="H454" s="203" t="s">
        <v>4878</v>
      </c>
      <c r="I454" s="109" t="s">
        <v>3992</v>
      </c>
      <c r="J454" s="323">
        <v>0.2</v>
      </c>
      <c r="K454" s="323"/>
      <c r="L454" s="323"/>
      <c r="M454" s="323"/>
      <c r="N454" s="323">
        <v>0.22899999999999998</v>
      </c>
      <c r="O454" s="323">
        <v>0.22899999999999998</v>
      </c>
      <c r="P454" s="323">
        <v>0.22899999999999998</v>
      </c>
      <c r="Q454" s="108">
        <v>0.22899999999999998</v>
      </c>
      <c r="R454" s="108">
        <v>0.22899999999999998</v>
      </c>
      <c r="S454" s="108">
        <v>0.22899999999999998</v>
      </c>
    </row>
    <row r="455" spans="4:19">
      <c r="D455" s="110" t="s">
        <v>8063</v>
      </c>
      <c r="E455" s="110" t="s">
        <v>6909</v>
      </c>
      <c r="F455" s="110" t="s">
        <v>4676</v>
      </c>
      <c r="H455" s="203" t="s">
        <v>4878</v>
      </c>
      <c r="I455" s="109" t="s">
        <v>3992</v>
      </c>
      <c r="J455" s="323">
        <v>1.9</v>
      </c>
      <c r="K455" s="323"/>
      <c r="L455" s="323"/>
      <c r="M455" s="323"/>
      <c r="N455" s="323">
        <v>1.875</v>
      </c>
      <c r="O455" s="323">
        <v>1.875</v>
      </c>
      <c r="P455" s="323">
        <v>1.875</v>
      </c>
      <c r="Q455" s="108">
        <v>1.875</v>
      </c>
      <c r="R455" s="108">
        <v>1.875</v>
      </c>
      <c r="S455" s="108">
        <v>1.875</v>
      </c>
    </row>
    <row r="456" spans="4:19">
      <c r="D456" s="110" t="s">
        <v>8064</v>
      </c>
      <c r="E456" s="110" t="s">
        <v>6911</v>
      </c>
      <c r="F456" s="110" t="s">
        <v>4676</v>
      </c>
      <c r="H456" s="203" t="s">
        <v>4878</v>
      </c>
      <c r="I456" s="109" t="s">
        <v>3992</v>
      </c>
      <c r="J456" s="323">
        <v>0.1</v>
      </c>
      <c r="K456" s="323"/>
      <c r="L456" s="323"/>
      <c r="M456" s="323"/>
      <c r="N456" s="323">
        <v>0.11800000000000001</v>
      </c>
      <c r="O456" s="323">
        <v>0.11800000000000001</v>
      </c>
      <c r="P456" s="323">
        <v>0.11800000000000001</v>
      </c>
      <c r="Q456" s="108">
        <v>0.11800000000000001</v>
      </c>
      <c r="R456" s="108">
        <v>0.11800000000000001</v>
      </c>
      <c r="S456" s="108">
        <v>0.11800000000000001</v>
      </c>
    </row>
    <row r="457" spans="4:19">
      <c r="D457" s="110" t="s">
        <v>8065</v>
      </c>
      <c r="E457" s="110" t="s">
        <v>6913</v>
      </c>
      <c r="F457" s="110" t="s">
        <v>4676</v>
      </c>
      <c r="H457" s="203" t="s">
        <v>4878</v>
      </c>
      <c r="I457" s="109" t="s">
        <v>3992</v>
      </c>
      <c r="J457" s="323">
        <v>1.1000000000000001</v>
      </c>
      <c r="K457" s="323"/>
      <c r="L457" s="323"/>
      <c r="M457" s="323"/>
      <c r="N457" s="323">
        <v>1.101</v>
      </c>
      <c r="O457" s="323">
        <v>1.101</v>
      </c>
      <c r="P457" s="323">
        <v>1.101</v>
      </c>
      <c r="Q457" s="108">
        <v>1.101</v>
      </c>
      <c r="R457" s="108">
        <v>1.101</v>
      </c>
      <c r="S457" s="108">
        <v>1.101</v>
      </c>
    </row>
    <row r="458" spans="4:19">
      <c r="D458" s="110" t="s">
        <v>8066</v>
      </c>
      <c r="E458" s="110" t="s">
        <v>6915</v>
      </c>
      <c r="F458" s="110" t="s">
        <v>4676</v>
      </c>
      <c r="H458" s="203" t="s">
        <v>4878</v>
      </c>
      <c r="I458" s="109" t="s">
        <v>3992</v>
      </c>
      <c r="J458" s="323">
        <v>7.1</v>
      </c>
      <c r="K458" s="323"/>
      <c r="L458" s="323"/>
      <c r="M458" s="323"/>
      <c r="N458" s="323">
        <v>7.1180000000000003</v>
      </c>
      <c r="O458" s="323">
        <v>7.1180000000000003</v>
      </c>
      <c r="P458" s="323">
        <v>7.1180000000000003</v>
      </c>
      <c r="Q458" s="108">
        <v>7.1179999999999994</v>
      </c>
      <c r="R458" s="108">
        <v>7.1179999999999994</v>
      </c>
      <c r="S458" s="108">
        <v>7.1179999999999994</v>
      </c>
    </row>
    <row r="459" spans="4:19">
      <c r="D459" s="110" t="s">
        <v>8067</v>
      </c>
      <c r="E459" s="110" t="s">
        <v>6917</v>
      </c>
      <c r="F459" s="110" t="s">
        <v>4676</v>
      </c>
      <c r="H459" s="203" t="s">
        <v>4878</v>
      </c>
      <c r="I459" s="109" t="s">
        <v>3992</v>
      </c>
      <c r="J459" s="323">
        <v>0.2</v>
      </c>
      <c r="K459" s="323"/>
      <c r="L459" s="323"/>
      <c r="M459" s="323"/>
      <c r="N459" s="323">
        <v>0.184</v>
      </c>
      <c r="O459" s="323">
        <v>0.184</v>
      </c>
      <c r="P459" s="323">
        <v>0.184</v>
      </c>
      <c r="Q459" s="108">
        <v>0.184</v>
      </c>
      <c r="R459" s="108">
        <v>0.184</v>
      </c>
      <c r="S459" s="108">
        <v>0.184</v>
      </c>
    </row>
    <row r="460" spans="4:19">
      <c r="D460" s="110" t="s">
        <v>8068</v>
      </c>
      <c r="E460" s="110" t="s">
        <v>6919</v>
      </c>
      <c r="F460" s="110" t="s">
        <v>4676</v>
      </c>
      <c r="H460" s="203" t="s">
        <v>4878</v>
      </c>
      <c r="I460" s="109" t="s">
        <v>3992</v>
      </c>
      <c r="J460" s="323">
        <v>5.8</v>
      </c>
      <c r="K460" s="323"/>
      <c r="L460" s="323"/>
      <c r="M460" s="323"/>
      <c r="N460" s="323">
        <v>5.8319999999999999</v>
      </c>
      <c r="O460" s="323">
        <v>5.8319999999999999</v>
      </c>
      <c r="P460" s="323">
        <v>5.8319999999999999</v>
      </c>
      <c r="Q460" s="108">
        <v>5.8319999999999999</v>
      </c>
      <c r="R460" s="108">
        <v>5.8319999999999999</v>
      </c>
      <c r="S460" s="108">
        <v>5.8319999999999999</v>
      </c>
    </row>
    <row r="461" spans="4:19">
      <c r="D461" s="110" t="s">
        <v>8069</v>
      </c>
      <c r="E461" s="110" t="s">
        <v>6921</v>
      </c>
      <c r="F461" s="110" t="s">
        <v>4676</v>
      </c>
      <c r="H461" s="203" t="s">
        <v>4878</v>
      </c>
      <c r="I461" s="109" t="s">
        <v>3992</v>
      </c>
      <c r="J461" s="323">
        <v>5.6</v>
      </c>
      <c r="K461" s="323"/>
      <c r="L461" s="323"/>
      <c r="M461" s="323"/>
      <c r="N461" s="323">
        <v>5.6260000000000003</v>
      </c>
      <c r="O461" s="323">
        <v>5.6260000000000003</v>
      </c>
      <c r="P461" s="323">
        <v>5.6260000000000003</v>
      </c>
      <c r="Q461" s="108">
        <v>5.6259999999999994</v>
      </c>
      <c r="R461" s="108">
        <v>5.6259999999999994</v>
      </c>
      <c r="S461" s="108">
        <v>5.6259999999999994</v>
      </c>
    </row>
    <row r="462" spans="4:19">
      <c r="D462" s="110" t="s">
        <v>8070</v>
      </c>
      <c r="E462" s="110" t="s">
        <v>6923</v>
      </c>
      <c r="F462" s="110" t="s">
        <v>4676</v>
      </c>
      <c r="H462" s="203" t="s">
        <v>4878</v>
      </c>
      <c r="I462" s="109" t="s">
        <v>3992</v>
      </c>
      <c r="J462" s="323">
        <v>0.4</v>
      </c>
      <c r="K462" s="323"/>
      <c r="L462" s="323"/>
      <c r="M462" s="323"/>
      <c r="N462" s="323">
        <v>0.38400000000000001</v>
      </c>
      <c r="O462" s="323">
        <v>0.38400000000000001</v>
      </c>
      <c r="P462" s="323">
        <v>0.38400000000000001</v>
      </c>
      <c r="Q462" s="108">
        <v>0.38400000000000001</v>
      </c>
      <c r="R462" s="108">
        <v>0.38400000000000001</v>
      </c>
      <c r="S462" s="108">
        <v>0.38400000000000001</v>
      </c>
    </row>
    <row r="463" spans="4:19">
      <c r="D463" s="110" t="s">
        <v>8071</v>
      </c>
      <c r="E463" s="110" t="s">
        <v>6925</v>
      </c>
      <c r="F463" s="110" t="s">
        <v>4676</v>
      </c>
      <c r="H463" s="203" t="s">
        <v>4878</v>
      </c>
      <c r="I463" s="109" t="s">
        <v>3992</v>
      </c>
      <c r="J463" s="323">
        <v>0.4</v>
      </c>
      <c r="K463" s="323"/>
      <c r="L463" s="323"/>
      <c r="M463" s="323"/>
      <c r="N463" s="323">
        <v>0.36899999999999999</v>
      </c>
      <c r="O463" s="323">
        <v>0.36899999999999999</v>
      </c>
      <c r="P463" s="323">
        <v>0.36899999999999999</v>
      </c>
      <c r="Q463" s="108">
        <v>0.36899999999999999</v>
      </c>
      <c r="R463" s="108">
        <v>0.36899999999999999</v>
      </c>
      <c r="S463" s="108">
        <v>0.36899999999999999</v>
      </c>
    </row>
    <row r="464" spans="4:19">
      <c r="D464" s="110" t="s">
        <v>8072</v>
      </c>
      <c r="E464" s="110" t="s">
        <v>6927</v>
      </c>
      <c r="F464" s="110" t="s">
        <v>4676</v>
      </c>
      <c r="H464" s="203" t="s">
        <v>4878</v>
      </c>
      <c r="I464" s="109" t="s">
        <v>3992</v>
      </c>
      <c r="J464" s="323">
        <v>11.5</v>
      </c>
      <c r="K464" s="323"/>
      <c r="L464" s="323"/>
      <c r="M464" s="323"/>
      <c r="N464" s="323">
        <v>11.521000000000001</v>
      </c>
      <c r="O464" s="323">
        <v>11.521000000000001</v>
      </c>
      <c r="P464" s="323">
        <v>11.521000000000001</v>
      </c>
      <c r="Q464" s="108">
        <v>11.521000000000001</v>
      </c>
      <c r="R464" s="108">
        <v>11.521000000000001</v>
      </c>
      <c r="S464" s="108">
        <v>11.521000000000001</v>
      </c>
    </row>
    <row r="465" spans="4:19">
      <c r="D465" s="110" t="s">
        <v>8073</v>
      </c>
      <c r="E465" s="110" t="s">
        <v>6929</v>
      </c>
      <c r="F465" s="110" t="s">
        <v>4676</v>
      </c>
      <c r="H465" s="203" t="s">
        <v>4878</v>
      </c>
      <c r="I465" s="109" t="s">
        <v>3992</v>
      </c>
      <c r="J465" s="323">
        <v>0.6</v>
      </c>
      <c r="K465" s="323"/>
      <c r="L465" s="323"/>
      <c r="M465" s="323"/>
      <c r="N465" s="323">
        <v>0.58899999999999997</v>
      </c>
      <c r="O465" s="323">
        <v>0.58899999999999997</v>
      </c>
      <c r="P465" s="323">
        <v>0.58899999999999997</v>
      </c>
      <c r="Q465" s="108">
        <v>0.58899999999999997</v>
      </c>
      <c r="R465" s="108">
        <v>0.58899999999999997</v>
      </c>
      <c r="S465" s="108">
        <v>0.58899999999999997</v>
      </c>
    </row>
    <row r="466" spans="4:19">
      <c r="D466" s="110" t="s">
        <v>8074</v>
      </c>
      <c r="E466" s="110" t="s">
        <v>6931</v>
      </c>
      <c r="F466" s="110" t="s">
        <v>4676</v>
      </c>
      <c r="H466" s="203" t="s">
        <v>4878</v>
      </c>
      <c r="I466" s="109" t="s">
        <v>3992</v>
      </c>
      <c r="J466" s="323">
        <v>39.5</v>
      </c>
      <c r="K466" s="323"/>
      <c r="L466" s="323"/>
      <c r="M466" s="323"/>
      <c r="N466" s="323">
        <v>39.540999999999997</v>
      </c>
      <c r="O466" s="323">
        <v>39.540999999999997</v>
      </c>
      <c r="P466" s="323">
        <v>39.540999999999997</v>
      </c>
      <c r="Q466" s="108">
        <v>39.540999999999997</v>
      </c>
      <c r="R466" s="108">
        <v>39.540999999999997</v>
      </c>
      <c r="S466" s="108">
        <v>39.540999999999997</v>
      </c>
    </row>
    <row r="467" spans="4:19">
      <c r="D467" s="110" t="s">
        <v>8075</v>
      </c>
      <c r="E467" s="110" t="s">
        <v>6933</v>
      </c>
      <c r="F467" s="110" t="s">
        <v>4676</v>
      </c>
      <c r="H467" s="203" t="s">
        <v>4878</v>
      </c>
      <c r="I467" s="109" t="s">
        <v>3992</v>
      </c>
      <c r="J467" s="323">
        <v>1</v>
      </c>
      <c r="K467" s="323"/>
      <c r="L467" s="323"/>
      <c r="M467" s="323"/>
      <c r="N467" s="323">
        <v>0.997</v>
      </c>
      <c r="O467" s="323">
        <v>0.997</v>
      </c>
      <c r="P467" s="323">
        <v>0.997</v>
      </c>
      <c r="Q467" s="108">
        <v>0.997</v>
      </c>
      <c r="R467" s="108">
        <v>0.997</v>
      </c>
      <c r="S467" s="108">
        <v>0.997</v>
      </c>
    </row>
    <row r="468" spans="4:19">
      <c r="D468" s="110" t="s">
        <v>8076</v>
      </c>
      <c r="E468" s="110" t="s">
        <v>6935</v>
      </c>
      <c r="F468" s="110" t="s">
        <v>4676</v>
      </c>
      <c r="H468" s="203" t="s">
        <v>4878</v>
      </c>
      <c r="I468" s="109" t="s">
        <v>3992</v>
      </c>
      <c r="J468" s="323">
        <v>1.3</v>
      </c>
      <c r="K468" s="323"/>
      <c r="L468" s="323"/>
      <c r="M468" s="323"/>
      <c r="N468" s="323">
        <v>1.276</v>
      </c>
      <c r="O468" s="323">
        <v>1.276</v>
      </c>
      <c r="P468" s="323">
        <v>1.276</v>
      </c>
      <c r="Q468" s="108">
        <v>1.276</v>
      </c>
      <c r="R468" s="108">
        <v>1.276</v>
      </c>
      <c r="S468" s="108">
        <v>1.276</v>
      </c>
    </row>
    <row r="469" spans="4:19">
      <c r="D469" s="110" t="s">
        <v>8077</v>
      </c>
      <c r="E469" s="110" t="s">
        <v>6937</v>
      </c>
      <c r="F469" s="110" t="s">
        <v>4676</v>
      </c>
      <c r="H469" s="203" t="s">
        <v>4878</v>
      </c>
      <c r="I469" s="109" t="s">
        <v>3992</v>
      </c>
      <c r="J469" s="323">
        <v>0.2</v>
      </c>
      <c r="K469" s="323"/>
      <c r="L469" s="323"/>
      <c r="M469" s="323"/>
      <c r="N469" s="323">
        <v>0.154</v>
      </c>
      <c r="O469" s="323">
        <v>0.154</v>
      </c>
      <c r="P469" s="323">
        <v>0.154</v>
      </c>
      <c r="Q469" s="108">
        <v>0.154</v>
      </c>
      <c r="R469" s="108">
        <v>0.154</v>
      </c>
      <c r="S469" s="108">
        <v>0.154</v>
      </c>
    </row>
    <row r="470" spans="4:19">
      <c r="D470" s="110" t="s">
        <v>8078</v>
      </c>
      <c r="E470" s="110" t="s">
        <v>6939</v>
      </c>
      <c r="F470" s="110" t="s">
        <v>4676</v>
      </c>
      <c r="H470" s="203" t="s">
        <v>4878</v>
      </c>
      <c r="I470" s="109" t="s">
        <v>3992</v>
      </c>
      <c r="J470" s="323">
        <v>0.1</v>
      </c>
      <c r="K470" s="323"/>
      <c r="L470" s="323"/>
      <c r="M470" s="323"/>
      <c r="N470" s="323">
        <v>0.13</v>
      </c>
      <c r="O470" s="323">
        <v>0.13</v>
      </c>
      <c r="P470" s="323">
        <v>0.13</v>
      </c>
      <c r="Q470" s="108">
        <v>0.13</v>
      </c>
      <c r="R470" s="108">
        <v>0.13</v>
      </c>
      <c r="S470" s="108">
        <v>0.13</v>
      </c>
    </row>
    <row r="471" spans="4:19">
      <c r="D471" s="110" t="s">
        <v>8079</v>
      </c>
      <c r="E471" s="110" t="s">
        <v>6941</v>
      </c>
      <c r="F471" s="110" t="s">
        <v>4676</v>
      </c>
      <c r="H471" s="203" t="s">
        <v>4878</v>
      </c>
      <c r="I471" s="109" t="s">
        <v>3992</v>
      </c>
      <c r="J471" s="323">
        <v>0</v>
      </c>
      <c r="K471" s="323"/>
      <c r="L471" s="323"/>
      <c r="M471" s="323"/>
      <c r="N471" s="323">
        <v>2.1999999999999999E-2</v>
      </c>
      <c r="O471" s="323">
        <v>2.1999999999999999E-2</v>
      </c>
      <c r="P471" s="323">
        <v>2.1999999999999999E-2</v>
      </c>
      <c r="Q471" s="108">
        <v>2.1999999999999999E-2</v>
      </c>
      <c r="R471" s="108">
        <v>2.1999999999999999E-2</v>
      </c>
      <c r="S471" s="108">
        <v>2.1999999999999999E-2</v>
      </c>
    </row>
    <row r="472" spans="4:19">
      <c r="D472" s="110" t="s">
        <v>8080</v>
      </c>
      <c r="E472" s="110" t="s">
        <v>6943</v>
      </c>
      <c r="F472" s="110" t="s">
        <v>4676</v>
      </c>
      <c r="H472" s="203" t="s">
        <v>4878</v>
      </c>
      <c r="I472" s="109" t="s">
        <v>3992</v>
      </c>
      <c r="J472" s="323">
        <v>0</v>
      </c>
      <c r="K472" s="323"/>
      <c r="L472" s="323"/>
      <c r="M472" s="323"/>
      <c r="N472" s="323">
        <v>0</v>
      </c>
      <c r="O472" s="323">
        <v>0</v>
      </c>
      <c r="P472" s="323">
        <v>0</v>
      </c>
      <c r="Q472" s="108">
        <v>0</v>
      </c>
      <c r="R472" s="108">
        <v>0</v>
      </c>
      <c r="S472" s="108">
        <v>0</v>
      </c>
    </row>
    <row r="473" spans="4:19">
      <c r="D473" s="110" t="s">
        <v>8081</v>
      </c>
      <c r="E473" s="110" t="s">
        <v>6945</v>
      </c>
      <c r="F473" s="110" t="s">
        <v>4676</v>
      </c>
      <c r="H473" s="203" t="s">
        <v>4878</v>
      </c>
      <c r="I473" s="109" t="s">
        <v>3992</v>
      </c>
      <c r="J473" s="323">
        <v>0.1</v>
      </c>
      <c r="K473" s="323"/>
      <c r="L473" s="323"/>
      <c r="M473" s="323"/>
      <c r="N473" s="323">
        <v>9.799999999999999E-2</v>
      </c>
      <c r="O473" s="323">
        <v>9.799999999999999E-2</v>
      </c>
      <c r="P473" s="323">
        <v>9.799999999999999E-2</v>
      </c>
      <c r="Q473" s="108">
        <v>9.799999999999999E-2</v>
      </c>
      <c r="R473" s="108">
        <v>9.799999999999999E-2</v>
      </c>
      <c r="S473" s="108">
        <v>9.799999999999999E-2</v>
      </c>
    </row>
    <row r="474" spans="4:19">
      <c r="D474" s="110" t="s">
        <v>8082</v>
      </c>
      <c r="E474" s="110" t="s">
        <v>6947</v>
      </c>
      <c r="F474" s="110" t="s">
        <v>4676</v>
      </c>
      <c r="H474" s="203" t="s">
        <v>4878</v>
      </c>
      <c r="I474" s="109" t="s">
        <v>3992</v>
      </c>
      <c r="J474" s="323">
        <v>0</v>
      </c>
      <c r="K474" s="323"/>
      <c r="L474" s="323"/>
      <c r="M474" s="323"/>
      <c r="N474" s="323">
        <v>0</v>
      </c>
      <c r="O474" s="323">
        <v>0</v>
      </c>
      <c r="P474" s="323">
        <v>0</v>
      </c>
      <c r="Q474" s="108">
        <v>0</v>
      </c>
      <c r="R474" s="108">
        <v>0</v>
      </c>
      <c r="S474" s="108">
        <v>0</v>
      </c>
    </row>
    <row r="475" spans="4:19">
      <c r="D475" s="110" t="s">
        <v>8083</v>
      </c>
      <c r="E475" s="110" t="s">
        <v>6949</v>
      </c>
      <c r="F475" s="110" t="s">
        <v>4676</v>
      </c>
      <c r="H475" s="203" t="s">
        <v>4878</v>
      </c>
      <c r="I475" s="109" t="s">
        <v>3992</v>
      </c>
      <c r="J475" s="323">
        <v>0</v>
      </c>
      <c r="K475" s="323"/>
      <c r="L475" s="323"/>
      <c r="M475" s="323"/>
      <c r="N475" s="323">
        <v>0</v>
      </c>
      <c r="O475" s="323">
        <v>0</v>
      </c>
      <c r="P475" s="323">
        <v>0</v>
      </c>
      <c r="Q475" s="108">
        <v>0</v>
      </c>
      <c r="R475" s="108">
        <v>0</v>
      </c>
      <c r="S475" s="108">
        <v>0</v>
      </c>
    </row>
    <row r="476" spans="4:19">
      <c r="D476" s="110" t="s">
        <v>8084</v>
      </c>
      <c r="E476" s="110" t="s">
        <v>6951</v>
      </c>
      <c r="F476" s="110" t="s">
        <v>4676</v>
      </c>
      <c r="H476" s="203" t="s">
        <v>4878</v>
      </c>
      <c r="I476" s="109" t="s">
        <v>3992</v>
      </c>
      <c r="J476" s="323">
        <v>0</v>
      </c>
      <c r="K476" s="323"/>
      <c r="L476" s="323"/>
      <c r="M476" s="323"/>
      <c r="N476" s="323">
        <v>0.04</v>
      </c>
      <c r="O476" s="323">
        <v>0.04</v>
      </c>
      <c r="P476" s="323">
        <v>0.04</v>
      </c>
      <c r="Q476" s="108">
        <v>0.04</v>
      </c>
      <c r="R476" s="108">
        <v>0.04</v>
      </c>
      <c r="S476" s="108">
        <v>0.04</v>
      </c>
    </row>
    <row r="477" spans="4:19">
      <c r="D477" s="110" t="s">
        <v>8085</v>
      </c>
      <c r="E477" s="110" t="s">
        <v>6953</v>
      </c>
      <c r="F477" s="110" t="s">
        <v>4676</v>
      </c>
      <c r="H477" s="203" t="s">
        <v>4878</v>
      </c>
      <c r="I477" s="109" t="s">
        <v>3992</v>
      </c>
      <c r="J477" s="323">
        <v>0.7</v>
      </c>
      <c r="K477" s="323"/>
      <c r="L477" s="323"/>
      <c r="M477" s="323"/>
      <c r="N477" s="323">
        <v>0.67</v>
      </c>
      <c r="O477" s="323">
        <v>0.67</v>
      </c>
      <c r="P477" s="323">
        <v>0.67</v>
      </c>
      <c r="Q477" s="108">
        <v>0.67</v>
      </c>
      <c r="R477" s="108">
        <v>0.67</v>
      </c>
      <c r="S477" s="108">
        <v>0.67</v>
      </c>
    </row>
    <row r="478" spans="4:19">
      <c r="D478" s="110" t="s">
        <v>8086</v>
      </c>
      <c r="E478" s="110" t="s">
        <v>6955</v>
      </c>
      <c r="F478" s="110" t="s">
        <v>4676</v>
      </c>
      <c r="H478" s="203" t="s">
        <v>4878</v>
      </c>
      <c r="I478" s="109" t="s">
        <v>3992</v>
      </c>
      <c r="J478" s="323">
        <v>4.5</v>
      </c>
      <c r="K478" s="323"/>
      <c r="L478" s="323"/>
      <c r="M478" s="323"/>
      <c r="N478" s="323">
        <v>4.54</v>
      </c>
      <c r="O478" s="323">
        <v>4.54</v>
      </c>
      <c r="P478" s="323">
        <v>4.54</v>
      </c>
      <c r="Q478" s="108">
        <v>4.54</v>
      </c>
      <c r="R478" s="108">
        <v>4.54</v>
      </c>
      <c r="S478" s="108">
        <v>4.54</v>
      </c>
    </row>
    <row r="479" spans="4:19">
      <c r="D479" s="110" t="s">
        <v>8087</v>
      </c>
      <c r="E479" s="110" t="s">
        <v>6957</v>
      </c>
      <c r="F479" s="110" t="s">
        <v>4676</v>
      </c>
      <c r="H479" s="203" t="s">
        <v>4878</v>
      </c>
      <c r="I479" s="109" t="s">
        <v>3992</v>
      </c>
      <c r="J479" s="323">
        <v>0.3</v>
      </c>
      <c r="K479" s="323"/>
      <c r="L479" s="323"/>
      <c r="M479" s="323"/>
      <c r="N479" s="323">
        <v>0.32</v>
      </c>
      <c r="O479" s="323">
        <v>0.32</v>
      </c>
      <c r="P479" s="323">
        <v>0.32</v>
      </c>
      <c r="Q479" s="108">
        <v>0.32</v>
      </c>
      <c r="R479" s="108">
        <v>0.32</v>
      </c>
      <c r="S479" s="108">
        <v>0.32</v>
      </c>
    </row>
    <row r="480" spans="4:19">
      <c r="D480" s="110" t="s">
        <v>8088</v>
      </c>
      <c r="E480" s="110" t="s">
        <v>6959</v>
      </c>
      <c r="F480" s="110" t="s">
        <v>4676</v>
      </c>
      <c r="H480" s="203" t="s">
        <v>4878</v>
      </c>
      <c r="I480" s="109" t="s">
        <v>3992</v>
      </c>
      <c r="J480" s="323">
        <v>0.2</v>
      </c>
      <c r="K480" s="323"/>
      <c r="L480" s="323"/>
      <c r="M480" s="323"/>
      <c r="N480" s="323">
        <v>0.17</v>
      </c>
      <c r="O480" s="323">
        <v>0.17</v>
      </c>
      <c r="P480" s="323">
        <v>0.17</v>
      </c>
      <c r="Q480" s="108">
        <v>0.16999999999999998</v>
      </c>
      <c r="R480" s="108">
        <v>0.16999999999999998</v>
      </c>
      <c r="S480" s="108">
        <v>0.16999999999999998</v>
      </c>
    </row>
    <row r="481" spans="4:19">
      <c r="D481" s="110" t="s">
        <v>8089</v>
      </c>
      <c r="E481" s="110" t="s">
        <v>6961</v>
      </c>
      <c r="F481" s="110" t="s">
        <v>4676</v>
      </c>
      <c r="H481" s="203" t="s">
        <v>4878</v>
      </c>
      <c r="I481" s="109" t="s">
        <v>3992</v>
      </c>
      <c r="J481" s="323">
        <v>2.8</v>
      </c>
      <c r="K481" s="323"/>
      <c r="L481" s="323"/>
      <c r="M481" s="323"/>
      <c r="N481" s="323">
        <v>2.82</v>
      </c>
      <c r="O481" s="323">
        <v>2.82</v>
      </c>
      <c r="P481" s="323">
        <v>2.82</v>
      </c>
      <c r="Q481" s="108">
        <v>2.82</v>
      </c>
      <c r="R481" s="108">
        <v>2.82</v>
      </c>
      <c r="S481" s="108">
        <v>2.82</v>
      </c>
    </row>
    <row r="482" spans="4:19">
      <c r="D482" s="110" t="s">
        <v>8090</v>
      </c>
      <c r="E482" s="110" t="s">
        <v>6963</v>
      </c>
      <c r="F482" s="110" t="s">
        <v>4676</v>
      </c>
      <c r="H482" s="203" t="s">
        <v>4878</v>
      </c>
      <c r="I482" s="109" t="s">
        <v>3992</v>
      </c>
      <c r="J482" s="323">
        <v>8.8000000000000007</v>
      </c>
      <c r="K482" s="323"/>
      <c r="L482" s="323"/>
      <c r="M482" s="323"/>
      <c r="N482" s="323">
        <v>8.83</v>
      </c>
      <c r="O482" s="323">
        <v>8.83</v>
      </c>
      <c r="P482" s="323">
        <v>8.83</v>
      </c>
      <c r="Q482" s="108">
        <v>8.83</v>
      </c>
      <c r="R482" s="108">
        <v>8.83</v>
      </c>
      <c r="S482" s="108">
        <v>8.83</v>
      </c>
    </row>
    <row r="483" spans="4:19">
      <c r="D483" s="110" t="s">
        <v>8091</v>
      </c>
      <c r="E483" s="110" t="s">
        <v>6965</v>
      </c>
      <c r="F483" s="110" t="s">
        <v>4676</v>
      </c>
      <c r="H483" s="203" t="s">
        <v>4878</v>
      </c>
      <c r="I483" s="109" t="s">
        <v>3992</v>
      </c>
      <c r="J483" s="323">
        <v>0.6</v>
      </c>
      <c r="K483" s="323"/>
      <c r="L483" s="323"/>
      <c r="M483" s="323"/>
      <c r="N483" s="323">
        <v>0.56000000000000005</v>
      </c>
      <c r="O483" s="323">
        <v>0.56000000000000005</v>
      </c>
      <c r="P483" s="323">
        <v>0.56000000000000005</v>
      </c>
      <c r="Q483" s="108">
        <v>0.55999999999999994</v>
      </c>
      <c r="R483" s="108">
        <v>0.55999999999999994</v>
      </c>
      <c r="S483" s="108">
        <v>0.55999999999999994</v>
      </c>
    </row>
    <row r="484" spans="4:19">
      <c r="D484" s="110" t="s">
        <v>8092</v>
      </c>
      <c r="E484" s="110" t="s">
        <v>6967</v>
      </c>
      <c r="F484" s="110" t="s">
        <v>4676</v>
      </c>
      <c r="H484" s="203" t="s">
        <v>4878</v>
      </c>
      <c r="I484" s="109" t="s">
        <v>3992</v>
      </c>
      <c r="J484" s="323">
        <v>1.4</v>
      </c>
      <c r="K484" s="323"/>
      <c r="L484" s="323"/>
      <c r="M484" s="323"/>
      <c r="N484" s="323">
        <v>1.41</v>
      </c>
      <c r="O484" s="323">
        <v>1.41</v>
      </c>
      <c r="P484" s="323">
        <v>1.41</v>
      </c>
      <c r="Q484" s="108">
        <v>1.41</v>
      </c>
      <c r="R484" s="108">
        <v>1.41</v>
      </c>
      <c r="S484" s="108">
        <v>1.41</v>
      </c>
    </row>
    <row r="485" spans="4:19">
      <c r="D485" s="110" t="s">
        <v>8093</v>
      </c>
      <c r="E485" s="110" t="s">
        <v>7512</v>
      </c>
      <c r="F485" s="110" t="s">
        <v>4676</v>
      </c>
      <c r="H485" s="203" t="s">
        <v>4878</v>
      </c>
      <c r="I485" s="109" t="s">
        <v>3992</v>
      </c>
      <c r="J485" s="323">
        <v>23.5</v>
      </c>
      <c r="K485" s="323"/>
      <c r="L485" s="323"/>
      <c r="M485" s="323"/>
      <c r="N485" s="323">
        <v>23.5</v>
      </c>
      <c r="O485" s="323">
        <v>23.5</v>
      </c>
      <c r="P485" s="323">
        <v>23.5</v>
      </c>
      <c r="Q485" s="108">
        <v>23.499999999999996</v>
      </c>
      <c r="R485" s="108">
        <v>23.499999999999996</v>
      </c>
      <c r="S485" s="108">
        <v>23.499999999999996</v>
      </c>
    </row>
    <row r="486" spans="4:19">
      <c r="D486" s="110" t="s">
        <v>8094</v>
      </c>
      <c r="E486" s="110" t="s">
        <v>6971</v>
      </c>
      <c r="F486" s="110" t="s">
        <v>4676</v>
      </c>
      <c r="H486" s="203" t="s">
        <v>4878</v>
      </c>
      <c r="I486" s="109" t="s">
        <v>3992</v>
      </c>
      <c r="J486" s="323">
        <v>5.5</v>
      </c>
      <c r="K486" s="323"/>
      <c r="L486" s="323"/>
      <c r="M486" s="323"/>
      <c r="N486" s="323">
        <v>5.49</v>
      </c>
      <c r="O486" s="323">
        <v>5.49</v>
      </c>
      <c r="P486" s="323">
        <v>5.49</v>
      </c>
      <c r="Q486" s="108">
        <v>5.4899999999999993</v>
      </c>
      <c r="R486" s="108">
        <v>5.4899999999999993</v>
      </c>
      <c r="S486" s="108">
        <v>5.4899999999999993</v>
      </c>
    </row>
    <row r="487" spans="4:19">
      <c r="D487" s="110" t="s">
        <v>8095</v>
      </c>
      <c r="E487" s="110" t="s">
        <v>6973</v>
      </c>
      <c r="F487" s="110" t="s">
        <v>4676</v>
      </c>
      <c r="H487" s="203" t="s">
        <v>4878</v>
      </c>
      <c r="I487" s="109" t="s">
        <v>3992</v>
      </c>
      <c r="J487" s="323">
        <v>11.3</v>
      </c>
      <c r="K487" s="323"/>
      <c r="L487" s="323"/>
      <c r="M487" s="323"/>
      <c r="N487" s="323">
        <v>11.31</v>
      </c>
      <c r="O487" s="323">
        <v>11.31</v>
      </c>
      <c r="P487" s="323">
        <v>11.31</v>
      </c>
      <c r="Q487" s="108">
        <v>11.31</v>
      </c>
      <c r="R487" s="108">
        <v>11.31</v>
      </c>
      <c r="S487" s="108">
        <v>11.31</v>
      </c>
    </row>
    <row r="488" spans="4:19">
      <c r="D488" s="110" t="s">
        <v>8096</v>
      </c>
      <c r="E488" s="110" t="s">
        <v>6975</v>
      </c>
      <c r="F488" s="110" t="s">
        <v>4676</v>
      </c>
      <c r="H488" s="203" t="s">
        <v>4878</v>
      </c>
      <c r="I488" s="109" t="s">
        <v>3992</v>
      </c>
      <c r="J488" s="323">
        <v>1.7000000000000002</v>
      </c>
      <c r="K488" s="323"/>
      <c r="L488" s="323"/>
      <c r="M488" s="323"/>
      <c r="N488" s="323">
        <v>1.7000000000000002</v>
      </c>
      <c r="O488" s="323">
        <v>1.7000000000000002</v>
      </c>
      <c r="P488" s="323">
        <v>1.7000000000000002</v>
      </c>
      <c r="Q488" s="108">
        <v>1.7000000000000002</v>
      </c>
      <c r="R488" s="108">
        <v>1.7000000000000002</v>
      </c>
      <c r="S488" s="108">
        <v>1.7000000000000002</v>
      </c>
    </row>
    <row r="489" spans="4:19">
      <c r="D489" s="110" t="s">
        <v>8097</v>
      </c>
      <c r="E489" s="110" t="s">
        <v>6977</v>
      </c>
      <c r="F489" s="110" t="s">
        <v>4676</v>
      </c>
      <c r="H489" s="203" t="s">
        <v>4878</v>
      </c>
      <c r="I489" s="109" t="s">
        <v>3992</v>
      </c>
      <c r="J489" s="323">
        <v>0.4</v>
      </c>
      <c r="K489" s="323"/>
      <c r="L489" s="323"/>
      <c r="M489" s="323"/>
      <c r="N489" s="323">
        <v>0.36</v>
      </c>
      <c r="O489" s="323">
        <v>0.36</v>
      </c>
      <c r="P489" s="323">
        <v>0.36</v>
      </c>
      <c r="Q489" s="108">
        <v>0.36</v>
      </c>
      <c r="R489" s="108">
        <v>0.36</v>
      </c>
      <c r="S489" s="108">
        <v>0.36</v>
      </c>
    </row>
    <row r="490" spans="4:19">
      <c r="D490" s="110" t="s">
        <v>8098</v>
      </c>
      <c r="E490" s="110" t="s">
        <v>6979</v>
      </c>
      <c r="F490" s="110" t="s">
        <v>4676</v>
      </c>
      <c r="H490" s="203" t="s">
        <v>4878</v>
      </c>
      <c r="I490" s="109" t="s">
        <v>3992</v>
      </c>
      <c r="J490" s="323">
        <v>2.2999999999999998</v>
      </c>
      <c r="K490" s="323"/>
      <c r="L490" s="323"/>
      <c r="M490" s="323"/>
      <c r="N490" s="323">
        <v>2.3199999999999998</v>
      </c>
      <c r="O490" s="323">
        <v>2.3199999999999998</v>
      </c>
      <c r="P490" s="323">
        <v>2.3199999999999998</v>
      </c>
      <c r="Q490" s="108">
        <v>2.3199999999999998</v>
      </c>
      <c r="R490" s="108">
        <v>2.3199999999999998</v>
      </c>
      <c r="S490" s="108">
        <v>2.3199999999999998</v>
      </c>
    </row>
    <row r="491" spans="4:19">
      <c r="D491" s="110" t="s">
        <v>8099</v>
      </c>
      <c r="E491" s="110" t="s">
        <v>6981</v>
      </c>
      <c r="F491" s="110" t="s">
        <v>4676</v>
      </c>
      <c r="H491" s="203" t="s">
        <v>4878</v>
      </c>
      <c r="I491" s="109" t="s">
        <v>3992</v>
      </c>
      <c r="J491" s="323">
        <v>1</v>
      </c>
      <c r="K491" s="323"/>
      <c r="L491" s="323"/>
      <c r="M491" s="323"/>
      <c r="N491" s="323">
        <v>1.01</v>
      </c>
      <c r="O491" s="323">
        <v>1.01</v>
      </c>
      <c r="P491" s="323">
        <v>1.01</v>
      </c>
      <c r="Q491" s="108">
        <v>1.01</v>
      </c>
      <c r="R491" s="108">
        <v>1.01</v>
      </c>
      <c r="S491" s="108">
        <v>1.01</v>
      </c>
    </row>
    <row r="492" spans="4:19">
      <c r="D492" s="110" t="s">
        <v>8100</v>
      </c>
      <c r="E492" s="110" t="s">
        <v>6983</v>
      </c>
      <c r="F492" s="110" t="s">
        <v>4676</v>
      </c>
      <c r="H492" s="203" t="s">
        <v>4878</v>
      </c>
      <c r="I492" s="109" t="s">
        <v>3992</v>
      </c>
      <c r="J492" s="323">
        <v>0.3</v>
      </c>
      <c r="K492" s="323"/>
      <c r="L492" s="323"/>
      <c r="M492" s="323"/>
      <c r="N492" s="323">
        <v>0.31</v>
      </c>
      <c r="O492" s="323">
        <v>0.31</v>
      </c>
      <c r="P492" s="323">
        <v>0.31</v>
      </c>
      <c r="Q492" s="108">
        <v>0.31</v>
      </c>
      <c r="R492" s="108">
        <v>0.31</v>
      </c>
      <c r="S492" s="108">
        <v>0.31</v>
      </c>
    </row>
    <row r="493" spans="4:19">
      <c r="D493" s="110" t="s">
        <v>8101</v>
      </c>
      <c r="E493" s="110" t="s">
        <v>6985</v>
      </c>
      <c r="F493" s="110" t="s">
        <v>4676</v>
      </c>
      <c r="H493" s="203" t="s">
        <v>4878</v>
      </c>
      <c r="I493" s="109" t="s">
        <v>3992</v>
      </c>
      <c r="J493" s="323">
        <v>1.6</v>
      </c>
      <c r="K493" s="323"/>
      <c r="L493" s="323"/>
      <c r="M493" s="323"/>
      <c r="N493" s="323">
        <v>1.56</v>
      </c>
      <c r="O493" s="323">
        <v>1.56</v>
      </c>
      <c r="P493" s="323">
        <v>1.56</v>
      </c>
      <c r="Q493" s="108">
        <v>1.5599999999999998</v>
      </c>
      <c r="R493" s="108">
        <v>1.5599999999999998</v>
      </c>
      <c r="S493" s="108">
        <v>1.5599999999999998</v>
      </c>
    </row>
    <row r="494" spans="4:19">
      <c r="D494" s="110" t="s">
        <v>8102</v>
      </c>
      <c r="E494" s="110" t="s">
        <v>6987</v>
      </c>
      <c r="F494" s="110" t="s">
        <v>4676</v>
      </c>
      <c r="H494" s="203" t="s">
        <v>4878</v>
      </c>
      <c r="I494" s="109" t="s">
        <v>3992</v>
      </c>
      <c r="J494" s="323">
        <v>0.2</v>
      </c>
      <c r="K494" s="323"/>
      <c r="L494" s="323"/>
      <c r="M494" s="323"/>
      <c r="N494" s="323">
        <v>0.21</v>
      </c>
      <c r="O494" s="323">
        <v>0.21</v>
      </c>
      <c r="P494" s="323">
        <v>0.21</v>
      </c>
      <c r="Q494" s="108">
        <v>0.21</v>
      </c>
      <c r="R494" s="108">
        <v>0.21</v>
      </c>
      <c r="S494" s="108">
        <v>0.21</v>
      </c>
    </row>
    <row r="495" spans="4:19">
      <c r="D495" s="110" t="s">
        <v>8103</v>
      </c>
      <c r="E495" s="110" t="s">
        <v>6989</v>
      </c>
      <c r="F495" s="110" t="s">
        <v>4676</v>
      </c>
      <c r="H495" s="203" t="s">
        <v>4878</v>
      </c>
      <c r="I495" s="109" t="s">
        <v>3992</v>
      </c>
      <c r="J495" s="323">
        <v>0</v>
      </c>
      <c r="K495" s="323"/>
      <c r="L495" s="323"/>
      <c r="M495" s="323"/>
      <c r="N495" s="323">
        <v>0</v>
      </c>
      <c r="O495" s="323">
        <v>0</v>
      </c>
      <c r="P495" s="323">
        <v>0</v>
      </c>
      <c r="Q495" s="108">
        <v>0</v>
      </c>
      <c r="R495" s="108">
        <v>0</v>
      </c>
      <c r="S495" s="108">
        <v>0</v>
      </c>
    </row>
    <row r="496" spans="4:19">
      <c r="D496" s="110" t="s">
        <v>8104</v>
      </c>
      <c r="E496" s="110" t="s">
        <v>6991</v>
      </c>
      <c r="F496" s="110" t="s">
        <v>4676</v>
      </c>
      <c r="H496" s="203" t="s">
        <v>4878</v>
      </c>
      <c r="I496" s="109" t="s">
        <v>3992</v>
      </c>
      <c r="J496" s="323">
        <v>0</v>
      </c>
      <c r="K496" s="323"/>
      <c r="L496" s="323"/>
      <c r="M496" s="323"/>
      <c r="N496" s="323">
        <v>0</v>
      </c>
      <c r="O496" s="323">
        <v>0</v>
      </c>
      <c r="P496" s="323">
        <v>0</v>
      </c>
      <c r="Q496" s="108">
        <v>0</v>
      </c>
      <c r="R496" s="108">
        <v>0</v>
      </c>
      <c r="S496" s="108">
        <v>0</v>
      </c>
    </row>
    <row r="497" spans="4:19">
      <c r="D497" s="110" t="s">
        <v>8105</v>
      </c>
      <c r="E497" s="110" t="s">
        <v>6993</v>
      </c>
      <c r="F497" s="110" t="s">
        <v>4676</v>
      </c>
      <c r="H497" s="203" t="s">
        <v>4878</v>
      </c>
      <c r="I497" s="109" t="s">
        <v>3992</v>
      </c>
      <c r="J497" s="323">
        <v>0.1</v>
      </c>
      <c r="K497" s="323"/>
      <c r="L497" s="323"/>
      <c r="M497" s="323"/>
      <c r="N497" s="323">
        <v>0.14000000000000001</v>
      </c>
      <c r="O497" s="323">
        <v>0.14000000000000001</v>
      </c>
      <c r="P497" s="323">
        <v>0.14000000000000001</v>
      </c>
      <c r="Q497" s="108">
        <v>0.13999999999999999</v>
      </c>
      <c r="R497" s="108">
        <v>0.13999999999999999</v>
      </c>
      <c r="S497" s="108">
        <v>0.13999999999999999</v>
      </c>
    </row>
    <row r="498" spans="4:19">
      <c r="D498" s="110" t="s">
        <v>8106</v>
      </c>
      <c r="E498" s="110" t="s">
        <v>6995</v>
      </c>
      <c r="F498" s="110" t="s">
        <v>4676</v>
      </c>
      <c r="H498" s="203" t="s">
        <v>4878</v>
      </c>
      <c r="I498" s="109" t="s">
        <v>3992</v>
      </c>
      <c r="J498" s="323">
        <v>0</v>
      </c>
      <c r="K498" s="323"/>
      <c r="L498" s="323"/>
      <c r="M498" s="323"/>
      <c r="N498" s="323">
        <v>2.9999999999999995E-2</v>
      </c>
      <c r="O498" s="323">
        <v>2.9999999999999995E-2</v>
      </c>
      <c r="P498" s="323">
        <v>2.9999999999999995E-2</v>
      </c>
      <c r="Q498" s="108">
        <v>2.9999999999999995E-2</v>
      </c>
      <c r="R498" s="108">
        <v>2.9999999999999995E-2</v>
      </c>
      <c r="S498" s="108">
        <v>2.9999999999999995E-2</v>
      </c>
    </row>
    <row r="499" spans="4:19">
      <c r="D499" s="110" t="s">
        <v>8107</v>
      </c>
      <c r="E499" s="110" t="s">
        <v>6997</v>
      </c>
      <c r="F499" s="110" t="s">
        <v>4676</v>
      </c>
      <c r="H499" s="203" t="s">
        <v>4878</v>
      </c>
      <c r="I499" s="109" t="s">
        <v>3992</v>
      </c>
      <c r="J499" s="323">
        <v>33.6</v>
      </c>
      <c r="K499" s="323"/>
      <c r="L499" s="323"/>
      <c r="M499" s="323"/>
      <c r="N499" s="323">
        <v>33.807819365999997</v>
      </c>
      <c r="O499" s="323">
        <v>33.807819365999997</v>
      </c>
      <c r="P499" s="323">
        <v>33.807819365999997</v>
      </c>
      <c r="Q499" s="108">
        <v>33.6216011047363</v>
      </c>
      <c r="R499" s="108">
        <v>33.6216011047363</v>
      </c>
      <c r="S499" s="108">
        <v>33.6216011047363</v>
      </c>
    </row>
    <row r="500" spans="4:19">
      <c r="D500" s="110" t="s">
        <v>8108</v>
      </c>
      <c r="E500" s="110" t="s">
        <v>6999</v>
      </c>
      <c r="F500" s="110" t="s">
        <v>4676</v>
      </c>
      <c r="H500" s="203" t="s">
        <v>4878</v>
      </c>
      <c r="I500" s="109" t="s">
        <v>3992</v>
      </c>
      <c r="J500" s="323">
        <v>39.6</v>
      </c>
      <c r="K500" s="323"/>
      <c r="L500" s="323"/>
      <c r="M500" s="323"/>
      <c r="N500" s="323">
        <v>49.710628509999999</v>
      </c>
      <c r="O500" s="323">
        <v>49.710628509999999</v>
      </c>
      <c r="P500" s="323">
        <v>49.710628509999999</v>
      </c>
      <c r="Q500" s="108">
        <v>38.417960793171694</v>
      </c>
      <c r="R500" s="108">
        <v>38.417960793171694</v>
      </c>
      <c r="S500" s="108">
        <v>38.417960793171694</v>
      </c>
    </row>
    <row r="501" spans="4:19">
      <c r="D501" s="110" t="s">
        <v>8109</v>
      </c>
      <c r="E501" s="110" t="s">
        <v>7001</v>
      </c>
      <c r="F501" s="110" t="s">
        <v>4676</v>
      </c>
      <c r="H501" s="203" t="s">
        <v>4878</v>
      </c>
      <c r="I501" s="109" t="s">
        <v>3992</v>
      </c>
      <c r="J501" s="323">
        <v>2.4</v>
      </c>
      <c r="K501" s="323"/>
      <c r="L501" s="323"/>
      <c r="M501" s="323"/>
      <c r="N501" s="323">
        <v>2.1089529991</v>
      </c>
      <c r="O501" s="323">
        <v>2.1089529991</v>
      </c>
      <c r="P501" s="323">
        <v>2.1089529991</v>
      </c>
      <c r="Q501" s="108">
        <v>2.4422927892566797</v>
      </c>
      <c r="R501" s="108">
        <v>2.4422927892566797</v>
      </c>
      <c r="S501" s="108">
        <v>2.4422927892566797</v>
      </c>
    </row>
    <row r="502" spans="4:19">
      <c r="D502" s="110" t="s">
        <v>8110</v>
      </c>
      <c r="E502" s="110" t="s">
        <v>7003</v>
      </c>
      <c r="F502" s="110" t="s">
        <v>4676</v>
      </c>
      <c r="H502" s="203" t="s">
        <v>4878</v>
      </c>
      <c r="I502" s="109" t="s">
        <v>3992</v>
      </c>
      <c r="J502" s="323">
        <v>0.2</v>
      </c>
      <c r="K502" s="323"/>
      <c r="L502" s="323"/>
      <c r="M502" s="323"/>
      <c r="N502" s="323">
        <v>0.18340899050000001</v>
      </c>
      <c r="O502" s="323">
        <v>0.18340899050000001</v>
      </c>
      <c r="P502" s="323">
        <v>0.18340899050000001</v>
      </c>
      <c r="Q502" s="108">
        <v>0.18539958394925901</v>
      </c>
      <c r="R502" s="108">
        <v>0.18539958394925901</v>
      </c>
      <c r="S502" s="108">
        <v>0.18539958394925901</v>
      </c>
    </row>
    <row r="503" spans="4:19">
      <c r="D503" s="110" t="s">
        <v>8111</v>
      </c>
      <c r="E503" s="110" t="s">
        <v>7005</v>
      </c>
      <c r="F503" s="110" t="s">
        <v>4676</v>
      </c>
      <c r="H503" s="203" t="s">
        <v>4878</v>
      </c>
      <c r="I503" s="109" t="s">
        <v>3992</v>
      </c>
      <c r="J503" s="323">
        <v>21.1</v>
      </c>
      <c r="K503" s="323"/>
      <c r="L503" s="323"/>
      <c r="M503" s="323"/>
      <c r="N503" s="323">
        <v>7.7693381310000005</v>
      </c>
      <c r="O503" s="323">
        <v>7.7693381310000005</v>
      </c>
      <c r="P503" s="323">
        <v>7.7693381310000005</v>
      </c>
      <c r="Q503" s="108">
        <v>21.146912436794299</v>
      </c>
      <c r="R503" s="108">
        <v>21.146912436794299</v>
      </c>
      <c r="S503" s="108">
        <v>21.146912436794299</v>
      </c>
    </row>
    <row r="504" spans="4:19">
      <c r="D504" s="110" t="s">
        <v>8112</v>
      </c>
      <c r="E504" s="110" t="s">
        <v>7007</v>
      </c>
      <c r="F504" s="110" t="s">
        <v>4676</v>
      </c>
      <c r="H504" s="203" t="s">
        <v>4878</v>
      </c>
      <c r="I504" s="109" t="s">
        <v>3992</v>
      </c>
      <c r="J504" s="323">
        <v>0.4</v>
      </c>
      <c r="K504" s="323"/>
      <c r="L504" s="323"/>
      <c r="M504" s="323"/>
      <c r="N504" s="323">
        <v>1.9990073516999999E-2</v>
      </c>
      <c r="O504" s="323">
        <v>1.9990073516999999E-2</v>
      </c>
      <c r="P504" s="323">
        <v>1.9990073516999999E-2</v>
      </c>
      <c r="Q504" s="108">
        <v>0.44992858203576303</v>
      </c>
      <c r="R504" s="108">
        <v>0.44992858203576303</v>
      </c>
      <c r="S504" s="108">
        <v>0.44992858203576303</v>
      </c>
    </row>
    <row r="505" spans="4:19">
      <c r="D505" s="110" t="s">
        <v>8113</v>
      </c>
      <c r="E505" s="110" t="s">
        <v>7009</v>
      </c>
      <c r="F505" s="110" t="s">
        <v>4676</v>
      </c>
      <c r="H505" s="203" t="s">
        <v>4878</v>
      </c>
      <c r="I505" s="109" t="s">
        <v>3992</v>
      </c>
      <c r="J505" s="323">
        <v>3.6000000000000005</v>
      </c>
      <c r="K505" s="323"/>
      <c r="L505" s="323"/>
      <c r="M505" s="323"/>
      <c r="N505" s="323">
        <v>1.4571084975999999</v>
      </c>
      <c r="O505" s="323">
        <v>1.4571084975999999</v>
      </c>
      <c r="P505" s="323">
        <v>1.4571084975999999</v>
      </c>
      <c r="Q505" s="108">
        <v>3.5774255245206601</v>
      </c>
      <c r="R505" s="108">
        <v>3.5774255245206601</v>
      </c>
      <c r="S505" s="108">
        <v>3.5774255245206601</v>
      </c>
    </row>
    <row r="506" spans="4:19">
      <c r="D506" s="110" t="s">
        <v>8114</v>
      </c>
      <c r="E506" s="110" t="s">
        <v>7011</v>
      </c>
      <c r="F506" s="110" t="s">
        <v>4676</v>
      </c>
      <c r="H506" s="203" t="s">
        <v>4878</v>
      </c>
      <c r="I506" s="109" t="s">
        <v>3992</v>
      </c>
      <c r="J506" s="323">
        <v>0.2</v>
      </c>
      <c r="K506" s="323"/>
      <c r="L506" s="323"/>
      <c r="M506" s="323"/>
      <c r="N506" s="323">
        <v>6.0608368367000003E-2</v>
      </c>
      <c r="O506" s="323">
        <v>6.0608368367000003E-2</v>
      </c>
      <c r="P506" s="323">
        <v>6.0608368367000003E-2</v>
      </c>
      <c r="Q506" s="108">
        <v>0.158479185535366</v>
      </c>
      <c r="R506" s="108">
        <v>0.158479185535366</v>
      </c>
      <c r="S506" s="108">
        <v>0.158479185535366</v>
      </c>
    </row>
    <row r="507" spans="4:19">
      <c r="D507" s="110" t="s">
        <v>8139</v>
      </c>
      <c r="E507" s="110" t="s">
        <v>7013</v>
      </c>
      <c r="F507" s="110" t="s">
        <v>4676</v>
      </c>
      <c r="H507" s="203" t="s">
        <v>4878</v>
      </c>
      <c r="I507" s="109" t="s">
        <v>371</v>
      </c>
      <c r="J507" s="323">
        <v>995.89999999999986</v>
      </c>
      <c r="K507" s="323"/>
      <c r="L507" s="323"/>
      <c r="M507" s="323"/>
      <c r="N507" s="323">
        <v>986.57726542</v>
      </c>
      <c r="O507" s="323">
        <v>986.57726542</v>
      </c>
      <c r="P507" s="323">
        <v>986.57726542</v>
      </c>
      <c r="Q507" s="108">
        <v>995.89286814089098</v>
      </c>
      <c r="R507" s="108">
        <v>995.89286814089098</v>
      </c>
      <c r="S507" s="108">
        <v>995.89286814089098</v>
      </c>
    </row>
    <row r="508" spans="4:19">
      <c r="D508" s="110" t="s">
        <v>7014</v>
      </c>
      <c r="E508" s="110" t="s">
        <v>7015</v>
      </c>
      <c r="F508" s="110" t="s">
        <v>4676</v>
      </c>
      <c r="H508" s="203" t="s">
        <v>4878</v>
      </c>
      <c r="I508" s="109" t="s">
        <v>4879</v>
      </c>
      <c r="J508" s="323">
        <v>217.29999999999995</v>
      </c>
      <c r="K508" s="323"/>
      <c r="L508" s="323"/>
      <c r="M508" s="323"/>
      <c r="N508" s="323">
        <v>215.07338691000001</v>
      </c>
      <c r="O508" s="323">
        <v>215.07338691000001</v>
      </c>
      <c r="P508" s="323">
        <v>215.07338691000001</v>
      </c>
      <c r="Q508" s="108">
        <v>217.34636055345902</v>
      </c>
      <c r="R508" s="108">
        <v>217.34636055345902</v>
      </c>
      <c r="S508" s="108">
        <v>217.34636055345902</v>
      </c>
    </row>
    <row r="509" spans="4:19">
      <c r="D509" s="110" t="s">
        <v>7016</v>
      </c>
      <c r="E509" s="110" t="s">
        <v>7017</v>
      </c>
      <c r="F509" s="110" t="s">
        <v>4676</v>
      </c>
      <c r="H509" s="203" t="s">
        <v>4878</v>
      </c>
      <c r="I509" s="109" t="s">
        <v>4880</v>
      </c>
      <c r="J509" s="323">
        <v>670.7</v>
      </c>
      <c r="K509" s="323"/>
      <c r="L509" s="323"/>
      <c r="M509" s="323"/>
      <c r="N509" s="323">
        <v>564.99707633000003</v>
      </c>
      <c r="O509" s="323">
        <v>564.99707633000003</v>
      </c>
      <c r="P509" s="323">
        <v>564.99707633000003</v>
      </c>
      <c r="Q509" s="108">
        <v>670.73939938580497</v>
      </c>
      <c r="R509" s="108">
        <v>670.73939938580497</v>
      </c>
      <c r="S509" s="108">
        <v>670.73939938580497</v>
      </c>
    </row>
    <row r="510" spans="4:19">
      <c r="D510" s="110" t="s">
        <v>7018</v>
      </c>
      <c r="E510" s="110" t="s">
        <v>7019</v>
      </c>
      <c r="F510" s="110" t="s">
        <v>4676</v>
      </c>
      <c r="H510" s="203" t="s">
        <v>4878</v>
      </c>
      <c r="I510" s="109" t="s">
        <v>5362</v>
      </c>
      <c r="J510" s="323">
        <v>1E-4</v>
      </c>
      <c r="K510" s="323"/>
      <c r="L510" s="323"/>
      <c r="M510" s="323"/>
      <c r="N510" s="323">
        <v>19.069254521000001</v>
      </c>
      <c r="O510" s="323">
        <v>19.069254521000001</v>
      </c>
      <c r="P510" s="323">
        <v>19.069254521000001</v>
      </c>
      <c r="Q510" s="108">
        <v>1.0000000000000009E-4</v>
      </c>
      <c r="R510" s="108">
        <v>1.0000000000000009E-4</v>
      </c>
      <c r="S510" s="108">
        <v>1.0000000000000009E-4</v>
      </c>
    </row>
    <row r="511" spans="4:19">
      <c r="D511" s="110" t="s">
        <v>8140</v>
      </c>
      <c r="E511" s="110" t="s">
        <v>7021</v>
      </c>
      <c r="F511" s="110" t="s">
        <v>4676</v>
      </c>
      <c r="H511" s="203" t="s">
        <v>4878</v>
      </c>
      <c r="I511" s="109" t="s">
        <v>3992</v>
      </c>
      <c r="J511" s="323">
        <v>0.25245292984432022</v>
      </c>
      <c r="K511" s="323"/>
      <c r="L511" s="323"/>
      <c r="M511" s="323"/>
      <c r="N511" s="323">
        <v>0.51590670399000005</v>
      </c>
      <c r="O511" s="323">
        <v>0.51590670399000005</v>
      </c>
      <c r="P511" s="323">
        <v>0.51590670399000005</v>
      </c>
      <c r="Q511" s="108">
        <v>0.25245292984432</v>
      </c>
      <c r="R511" s="108">
        <v>0.25245292984432</v>
      </c>
      <c r="S511" s="108">
        <v>0.25245292984432</v>
      </c>
    </row>
    <row r="512" spans="4:19">
      <c r="D512" s="110" t="s">
        <v>8020</v>
      </c>
      <c r="E512" s="110" t="s">
        <v>7023</v>
      </c>
      <c r="F512" s="110" t="s">
        <v>4676</v>
      </c>
      <c r="H512" s="203" t="s">
        <v>4878</v>
      </c>
      <c r="I512" s="109" t="s">
        <v>5362</v>
      </c>
      <c r="J512" s="323">
        <v>1.4</v>
      </c>
      <c r="K512" s="323"/>
      <c r="L512" s="323"/>
      <c r="M512" s="323"/>
      <c r="N512" s="323">
        <v>1.0537960679999998</v>
      </c>
      <c r="O512" s="323">
        <v>1.0537960679999998</v>
      </c>
      <c r="P512" s="323">
        <v>1.0537960679999998</v>
      </c>
      <c r="Q512" s="108">
        <v>1.3715351963056908</v>
      </c>
      <c r="R512" s="108">
        <v>1.3715351963056908</v>
      </c>
      <c r="S512" s="108">
        <v>1.3715351963056908</v>
      </c>
    </row>
    <row r="513" spans="4:19">
      <c r="D513" s="110" t="s">
        <v>7024</v>
      </c>
      <c r="E513" s="110" t="s">
        <v>7025</v>
      </c>
      <c r="F513" s="110" t="s">
        <v>4676</v>
      </c>
      <c r="H513" s="203" t="s">
        <v>4878</v>
      </c>
      <c r="I513" s="109" t="s">
        <v>5362</v>
      </c>
      <c r="J513" s="323">
        <v>106.6</v>
      </c>
      <c r="K513" s="323"/>
      <c r="L513" s="323"/>
      <c r="M513" s="323"/>
      <c r="N513" s="323">
        <v>0</v>
      </c>
      <c r="O513" s="323">
        <v>0</v>
      </c>
      <c r="P513" s="323">
        <v>0</v>
      </c>
      <c r="Q513" s="108">
        <v>106.59753250519464</v>
      </c>
      <c r="R513" s="108">
        <v>106.59753250519464</v>
      </c>
      <c r="S513" s="108">
        <v>106.59753250519464</v>
      </c>
    </row>
    <row r="514" spans="4:19">
      <c r="D514" s="110" t="s">
        <v>8120</v>
      </c>
      <c r="E514" s="110" t="s">
        <v>7027</v>
      </c>
      <c r="F514" s="110" t="s">
        <v>4676</v>
      </c>
      <c r="H514" s="203" t="s">
        <v>4878</v>
      </c>
      <c r="I514" s="109" t="s">
        <v>3992</v>
      </c>
      <c r="J514" s="323">
        <v>5.0999999999999996</v>
      </c>
      <c r="K514" s="323"/>
      <c r="L514" s="323"/>
      <c r="M514" s="323"/>
      <c r="N514" s="323">
        <v>5.0907999999999998</v>
      </c>
      <c r="O514" s="323">
        <v>5.0907999999999998</v>
      </c>
      <c r="P514" s="323">
        <v>5.0907999999999998</v>
      </c>
      <c r="Q514" s="108">
        <v>5.0907999999999998</v>
      </c>
      <c r="R514" s="108">
        <v>5.0907999999999998</v>
      </c>
      <c r="S514" s="108">
        <v>5.0907999999999998</v>
      </c>
    </row>
    <row r="515" spans="4:19">
      <c r="D515" s="110" t="s">
        <v>8121</v>
      </c>
      <c r="E515" s="110" t="s">
        <v>7029</v>
      </c>
      <c r="F515" s="110" t="s">
        <v>4676</v>
      </c>
      <c r="H515" s="203" t="s">
        <v>4878</v>
      </c>
      <c r="I515" s="109" t="s">
        <v>3992</v>
      </c>
      <c r="J515" s="323">
        <v>30</v>
      </c>
      <c r="K515" s="323"/>
      <c r="L515" s="323"/>
      <c r="M515" s="323"/>
      <c r="N515" s="323">
        <v>30.037700000000001</v>
      </c>
      <c r="O515" s="323">
        <v>30.037700000000001</v>
      </c>
      <c r="P515" s="323">
        <v>30.037700000000001</v>
      </c>
      <c r="Q515" s="108">
        <v>30.037700000000001</v>
      </c>
      <c r="R515" s="108">
        <v>30.037700000000001</v>
      </c>
      <c r="S515" s="108">
        <v>30.037700000000001</v>
      </c>
    </row>
    <row r="516" spans="4:19">
      <c r="D516" s="110" t="s">
        <v>8122</v>
      </c>
      <c r="E516" s="110" t="s">
        <v>7031</v>
      </c>
      <c r="F516" s="110" t="s">
        <v>4676</v>
      </c>
      <c r="H516" s="203" t="s">
        <v>4878</v>
      </c>
      <c r="I516" s="109" t="s">
        <v>3992</v>
      </c>
      <c r="J516" s="323">
        <v>32.700000000000003</v>
      </c>
      <c r="K516" s="323"/>
      <c r="L516" s="323"/>
      <c r="M516" s="323"/>
      <c r="N516" s="323">
        <v>32.651499999999999</v>
      </c>
      <c r="O516" s="323">
        <v>32.651499999999999</v>
      </c>
      <c r="P516" s="323">
        <v>32.651499999999999</v>
      </c>
      <c r="Q516" s="108">
        <v>32.651499999999999</v>
      </c>
      <c r="R516" s="108">
        <v>32.651499999999999</v>
      </c>
      <c r="S516" s="108">
        <v>32.651499999999999</v>
      </c>
    </row>
    <row r="517" spans="4:19">
      <c r="D517" s="110" t="s">
        <v>8123</v>
      </c>
      <c r="E517" s="110" t="s">
        <v>7033</v>
      </c>
      <c r="F517" s="110" t="s">
        <v>4676</v>
      </c>
      <c r="H517" s="203" t="s">
        <v>4878</v>
      </c>
      <c r="I517" s="109" t="s">
        <v>3992</v>
      </c>
      <c r="J517" s="323">
        <v>1.6</v>
      </c>
      <c r="K517" s="323"/>
      <c r="L517" s="323"/>
      <c r="M517" s="323"/>
      <c r="N517" s="323">
        <v>1.6362000000000001</v>
      </c>
      <c r="O517" s="323">
        <v>1.6362000000000001</v>
      </c>
      <c r="P517" s="323">
        <v>1.6362000000000001</v>
      </c>
      <c r="Q517" s="108">
        <v>1.6362000000000001</v>
      </c>
      <c r="R517" s="108">
        <v>1.6362000000000001</v>
      </c>
      <c r="S517" s="108">
        <v>1.6362000000000001</v>
      </c>
    </row>
    <row r="518" spans="4:19">
      <c r="D518" s="110" t="s">
        <v>8124</v>
      </c>
      <c r="E518" s="110" t="s">
        <v>7035</v>
      </c>
      <c r="F518" s="110" t="s">
        <v>4676</v>
      </c>
      <c r="H518" s="203" t="s">
        <v>4878</v>
      </c>
      <c r="I518" s="109" t="s">
        <v>3992</v>
      </c>
      <c r="J518" s="323">
        <v>4.5</v>
      </c>
      <c r="K518" s="323"/>
      <c r="L518" s="323"/>
      <c r="M518" s="323"/>
      <c r="N518" s="323">
        <v>4.4622000000000002</v>
      </c>
      <c r="O518" s="323">
        <v>4.4622000000000002</v>
      </c>
      <c r="P518" s="323">
        <v>4.4622000000000002</v>
      </c>
      <c r="Q518" s="108">
        <v>4.4622000000000002</v>
      </c>
      <c r="R518" s="108">
        <v>4.4622000000000002</v>
      </c>
      <c r="S518" s="108">
        <v>4.4622000000000002</v>
      </c>
    </row>
    <row r="519" spans="4:19">
      <c r="D519" s="110" t="s">
        <v>8125</v>
      </c>
      <c r="E519" s="110" t="s">
        <v>7037</v>
      </c>
      <c r="F519" s="110" t="s">
        <v>4676</v>
      </c>
      <c r="H519" s="203" t="s">
        <v>4878</v>
      </c>
      <c r="I519" s="109" t="s">
        <v>3992</v>
      </c>
      <c r="J519" s="323">
        <v>2.4</v>
      </c>
      <c r="K519" s="323"/>
      <c r="L519" s="323"/>
      <c r="M519" s="323"/>
      <c r="N519" s="323">
        <v>2.4318</v>
      </c>
      <c r="O519" s="323">
        <v>2.4318</v>
      </c>
      <c r="P519" s="323">
        <v>2.4318</v>
      </c>
      <c r="Q519" s="108">
        <v>2.4318</v>
      </c>
      <c r="R519" s="108">
        <v>2.4318</v>
      </c>
      <c r="S519" s="108">
        <v>2.4318</v>
      </c>
    </row>
    <row r="520" spans="4:19">
      <c r="D520" s="110" t="s">
        <v>8126</v>
      </c>
      <c r="E520" s="110" t="s">
        <v>7039</v>
      </c>
      <c r="F520" s="110" t="s">
        <v>4676</v>
      </c>
      <c r="H520" s="203" t="s">
        <v>4878</v>
      </c>
      <c r="I520" s="109" t="s">
        <v>3992</v>
      </c>
      <c r="J520" s="323">
        <v>18.600000000000001</v>
      </c>
      <c r="K520" s="323"/>
      <c r="L520" s="323"/>
      <c r="M520" s="323"/>
      <c r="N520" s="323">
        <v>18.587199999999999</v>
      </c>
      <c r="O520" s="323">
        <v>18.587199999999999</v>
      </c>
      <c r="P520" s="323">
        <v>18.587199999999999</v>
      </c>
      <c r="Q520" s="108">
        <v>19.742499999999989</v>
      </c>
      <c r="R520" s="108">
        <v>19.742499999999989</v>
      </c>
      <c r="S520" s="108">
        <v>19.742499999999989</v>
      </c>
    </row>
    <row r="521" spans="4:19">
      <c r="D521" s="110" t="s">
        <v>8127</v>
      </c>
      <c r="E521" s="110" t="s">
        <v>7041</v>
      </c>
      <c r="F521" s="110" t="s">
        <v>4676</v>
      </c>
      <c r="H521" s="203" t="s">
        <v>4878</v>
      </c>
      <c r="I521" s="109" t="s">
        <v>3992</v>
      </c>
      <c r="J521" s="323">
        <v>2.5</v>
      </c>
      <c r="K521" s="323"/>
      <c r="L521" s="323"/>
      <c r="M521" s="323"/>
      <c r="N521" s="323">
        <v>2.5365000000000002</v>
      </c>
      <c r="O521" s="323">
        <v>2.5365000000000002</v>
      </c>
      <c r="P521" s="323">
        <v>2.5365000000000002</v>
      </c>
      <c r="Q521" s="108">
        <v>2.5364999999999998</v>
      </c>
      <c r="R521" s="108">
        <v>2.5364999999999998</v>
      </c>
      <c r="S521" s="108">
        <v>2.5364999999999998</v>
      </c>
    </row>
    <row r="522" spans="4:19">
      <c r="D522" s="110" t="s">
        <v>8128</v>
      </c>
      <c r="E522" s="110" t="s">
        <v>7043</v>
      </c>
      <c r="F522" s="110" t="s">
        <v>4676</v>
      </c>
      <c r="H522" s="203" t="s">
        <v>4878</v>
      </c>
      <c r="I522" s="109" t="s">
        <v>3992</v>
      </c>
      <c r="J522" s="323">
        <v>0.6</v>
      </c>
      <c r="K522" s="323"/>
      <c r="L522" s="323"/>
      <c r="M522" s="323"/>
      <c r="N522" s="323">
        <v>0.57030000000000003</v>
      </c>
      <c r="O522" s="323">
        <v>0.57030000000000003</v>
      </c>
      <c r="P522" s="323">
        <v>0.57030000000000003</v>
      </c>
      <c r="Q522" s="108">
        <v>0.57029999999999992</v>
      </c>
      <c r="R522" s="108">
        <v>0.57029999999999992</v>
      </c>
      <c r="S522" s="108">
        <v>0.57029999999999992</v>
      </c>
    </row>
    <row r="523" spans="4:19">
      <c r="D523" s="110" t="s">
        <v>8129</v>
      </c>
      <c r="E523" s="110" t="s">
        <v>7045</v>
      </c>
      <c r="F523" s="110" t="s">
        <v>4676</v>
      </c>
      <c r="H523" s="203" t="s">
        <v>4878</v>
      </c>
      <c r="I523" s="109" t="s">
        <v>3992</v>
      </c>
      <c r="J523" s="323">
        <v>0.7</v>
      </c>
      <c r="K523" s="323"/>
      <c r="L523" s="323"/>
      <c r="M523" s="323"/>
      <c r="N523" s="323">
        <v>0.72050000000000003</v>
      </c>
      <c r="O523" s="323">
        <v>0.72050000000000003</v>
      </c>
      <c r="P523" s="323">
        <v>0.72050000000000003</v>
      </c>
      <c r="Q523" s="108">
        <v>0.72049999999999992</v>
      </c>
      <c r="R523" s="108">
        <v>0.72049999999999992</v>
      </c>
      <c r="S523" s="108">
        <v>0.72049999999999992</v>
      </c>
    </row>
    <row r="524" spans="4:19">
      <c r="D524" s="110" t="s">
        <v>8130</v>
      </c>
      <c r="E524" s="110" t="s">
        <v>7047</v>
      </c>
      <c r="F524" s="110" t="s">
        <v>4676</v>
      </c>
      <c r="H524" s="203" t="s">
        <v>4878</v>
      </c>
      <c r="I524" s="109" t="s">
        <v>371</v>
      </c>
      <c r="J524" s="323">
        <v>52.8</v>
      </c>
      <c r="K524" s="323"/>
      <c r="L524" s="323"/>
      <c r="M524" s="323"/>
      <c r="N524" s="323">
        <v>0.71072679228000002</v>
      </c>
      <c r="O524" s="323">
        <v>0.71072679228000002</v>
      </c>
      <c r="P524" s="323">
        <v>0.71072679228000002</v>
      </c>
      <c r="Q524" s="108">
        <v>52.817594467931499</v>
      </c>
      <c r="R524" s="108">
        <v>52.817594467931499</v>
      </c>
      <c r="S524" s="108">
        <v>52.817594467931499</v>
      </c>
    </row>
    <row r="525" spans="4:19">
      <c r="D525" s="110" t="s">
        <v>8131</v>
      </c>
      <c r="E525" s="110" t="s">
        <v>7049</v>
      </c>
      <c r="F525" s="110" t="s">
        <v>4676</v>
      </c>
      <c r="H525" s="203" t="s">
        <v>4878</v>
      </c>
      <c r="I525" s="109" t="s">
        <v>371</v>
      </c>
      <c r="J525" s="323">
        <v>38.700000000000003</v>
      </c>
      <c r="K525" s="323"/>
      <c r="L525" s="323"/>
      <c r="M525" s="323"/>
      <c r="N525" s="323">
        <v>0</v>
      </c>
      <c r="O525" s="323">
        <v>0</v>
      </c>
      <c r="P525" s="323">
        <v>0</v>
      </c>
      <c r="Q525" s="108">
        <v>38.745904374254998</v>
      </c>
      <c r="R525" s="108">
        <v>38.745904374254998</v>
      </c>
      <c r="S525" s="108">
        <v>38.745904374254998</v>
      </c>
    </row>
    <row r="526" spans="4:19">
      <c r="D526" s="110" t="s">
        <v>8132</v>
      </c>
      <c r="E526" s="110" t="s">
        <v>7051</v>
      </c>
      <c r="F526" s="110" t="s">
        <v>4676</v>
      </c>
      <c r="H526" s="203" t="s">
        <v>4878</v>
      </c>
      <c r="I526" s="109" t="s">
        <v>371</v>
      </c>
      <c r="J526" s="323">
        <v>149.6</v>
      </c>
      <c r="K526" s="323"/>
      <c r="L526" s="323"/>
      <c r="M526" s="323"/>
      <c r="N526" s="323">
        <v>0</v>
      </c>
      <c r="O526" s="323">
        <v>0</v>
      </c>
      <c r="P526" s="323">
        <v>0</v>
      </c>
      <c r="Q526" s="108">
        <v>149.57277769053402</v>
      </c>
      <c r="R526" s="108">
        <v>149.57277769053402</v>
      </c>
      <c r="S526" s="108">
        <v>149.57277769053402</v>
      </c>
    </row>
    <row r="527" spans="4:19">
      <c r="D527" s="110" t="s">
        <v>8133</v>
      </c>
      <c r="E527" s="110" t="s">
        <v>7053</v>
      </c>
      <c r="F527" s="110" t="s">
        <v>4676</v>
      </c>
      <c r="H527" s="203" t="s">
        <v>4878</v>
      </c>
      <c r="I527" s="109" t="s">
        <v>371</v>
      </c>
      <c r="J527" s="323">
        <v>668.3</v>
      </c>
      <c r="K527" s="323"/>
      <c r="L527" s="323"/>
      <c r="M527" s="323"/>
      <c r="N527" s="323">
        <v>23250.105468999998</v>
      </c>
      <c r="O527" s="323">
        <v>23250.105468999998</v>
      </c>
      <c r="P527" s="323">
        <v>23250.105468999998</v>
      </c>
      <c r="Q527" s="108">
        <v>668.2770286361831</v>
      </c>
      <c r="R527" s="108">
        <v>668.2770286361831</v>
      </c>
      <c r="S527" s="108">
        <v>668.2770286361831</v>
      </c>
    </row>
    <row r="528" spans="4:19">
      <c r="D528" s="110" t="s">
        <v>7054</v>
      </c>
      <c r="E528" s="110" t="s">
        <v>7055</v>
      </c>
      <c r="F528" s="110" t="s">
        <v>4676</v>
      </c>
      <c r="H528" s="203" t="s">
        <v>4878</v>
      </c>
      <c r="I528" s="109" t="s">
        <v>4879</v>
      </c>
      <c r="J528" s="323">
        <v>230.2</v>
      </c>
      <c r="K528" s="323"/>
      <c r="L528" s="323"/>
      <c r="M528" s="323"/>
      <c r="N528" s="323">
        <v>167.30186172000003</v>
      </c>
      <c r="O528" s="323">
        <v>167.30186172000003</v>
      </c>
      <c r="P528" s="323">
        <v>167.30186172000003</v>
      </c>
      <c r="Q528" s="108">
        <v>100</v>
      </c>
      <c r="R528" s="108">
        <v>100</v>
      </c>
      <c r="S528" s="108">
        <v>100</v>
      </c>
    </row>
    <row r="529" spans="4:19">
      <c r="D529" s="110" t="s">
        <v>7056</v>
      </c>
      <c r="E529" s="110" t="s">
        <v>7057</v>
      </c>
      <c r="F529" s="110" t="s">
        <v>4676</v>
      </c>
      <c r="H529" s="203" t="s">
        <v>4878</v>
      </c>
      <c r="I529" s="109" t="s">
        <v>3992</v>
      </c>
      <c r="J529" s="323">
        <v>99.7</v>
      </c>
      <c r="K529" s="323"/>
      <c r="L529" s="323"/>
      <c r="M529" s="323"/>
      <c r="N529" s="323">
        <v>99.999000549000002</v>
      </c>
      <c r="O529" s="323">
        <v>99.999000549000002</v>
      </c>
      <c r="P529" s="323">
        <v>99.999000549000002</v>
      </c>
      <c r="Q529" s="108">
        <v>99.732776176664686</v>
      </c>
      <c r="R529" s="108">
        <v>99.732776176664686</v>
      </c>
      <c r="S529" s="108">
        <v>99.732776176664686</v>
      </c>
    </row>
    <row r="530" spans="4:19">
      <c r="D530" s="110" t="s">
        <v>7058</v>
      </c>
      <c r="E530" s="110" t="s">
        <v>7059</v>
      </c>
      <c r="F530" s="110" t="s">
        <v>4676</v>
      </c>
      <c r="H530" s="203" t="s">
        <v>4878</v>
      </c>
      <c r="I530" s="109" t="s">
        <v>371</v>
      </c>
      <c r="J530" s="323">
        <v>103.4</v>
      </c>
      <c r="K530" s="323"/>
      <c r="L530" s="323"/>
      <c r="M530" s="323"/>
      <c r="N530" s="323">
        <v>4.3494329286999998E-2</v>
      </c>
      <c r="O530" s="323">
        <v>4.3494329286999998E-2</v>
      </c>
      <c r="P530" s="323">
        <v>4.3494329286999998E-2</v>
      </c>
      <c r="Q530" s="108">
        <v>103.423589579265</v>
      </c>
      <c r="R530" s="108">
        <v>103.423589579265</v>
      </c>
      <c r="S530" s="108">
        <v>103.423589579265</v>
      </c>
    </row>
    <row r="531" spans="4:19">
      <c r="D531" s="110" t="s">
        <v>8017</v>
      </c>
      <c r="E531" s="110" t="s">
        <v>7061</v>
      </c>
      <c r="F531" s="110" t="s">
        <v>4676</v>
      </c>
      <c r="H531" s="203" t="s">
        <v>4878</v>
      </c>
      <c r="I531" s="109" t="s">
        <v>5362</v>
      </c>
      <c r="J531" s="323">
        <v>2.1</v>
      </c>
      <c r="K531" s="323"/>
      <c r="L531" s="323"/>
      <c r="M531" s="323"/>
      <c r="N531" s="323">
        <v>2.0067007467</v>
      </c>
      <c r="O531" s="323">
        <v>2.0067007467</v>
      </c>
      <c r="P531" s="323">
        <v>2.0067007467</v>
      </c>
      <c r="Q531" s="108">
        <v>2.0511102801202594</v>
      </c>
      <c r="R531" s="108">
        <v>2.0511102801202594</v>
      </c>
      <c r="S531" s="108">
        <v>2.0511102801202594</v>
      </c>
    </row>
    <row r="532" spans="4:19">
      <c r="D532" s="110" t="s">
        <v>7062</v>
      </c>
      <c r="E532" s="110" t="s">
        <v>7063</v>
      </c>
      <c r="F532" s="110" t="s">
        <v>4676</v>
      </c>
      <c r="H532" s="203" t="s">
        <v>4878</v>
      </c>
      <c r="I532" s="109" t="s">
        <v>4879</v>
      </c>
      <c r="J532" s="323">
        <v>160.30000000000001</v>
      </c>
      <c r="K532" s="323"/>
      <c r="L532" s="323"/>
      <c r="M532" s="323"/>
      <c r="N532" s="323">
        <v>157.06838384000002</v>
      </c>
      <c r="O532" s="323">
        <v>157.06838384000002</v>
      </c>
      <c r="P532" s="323">
        <v>157.06838384000002</v>
      </c>
      <c r="Q532" s="108">
        <v>160.325841656438</v>
      </c>
      <c r="R532" s="108">
        <v>160.325841656438</v>
      </c>
      <c r="S532" s="108">
        <v>160.325841656438</v>
      </c>
    </row>
    <row r="533" spans="4:19">
      <c r="D533" s="110" t="s">
        <v>8146</v>
      </c>
      <c r="E533" s="110" t="s">
        <v>7065</v>
      </c>
      <c r="F533" s="110" t="s">
        <v>4676</v>
      </c>
      <c r="H533" s="203" t="s">
        <v>4878</v>
      </c>
      <c r="I533" s="109" t="s">
        <v>3992</v>
      </c>
      <c r="J533" s="323">
        <v>93.2</v>
      </c>
      <c r="K533" s="323"/>
      <c r="L533" s="323"/>
      <c r="M533" s="323"/>
      <c r="N533" s="323">
        <v>92.209999084000003</v>
      </c>
      <c r="O533" s="323">
        <v>92.209999084000003</v>
      </c>
      <c r="P533" s="323">
        <v>92.209999084000003</v>
      </c>
      <c r="Q533" s="108">
        <v>93.620999999999995</v>
      </c>
      <c r="R533" s="108">
        <v>93.620999999999995</v>
      </c>
      <c r="S533" s="108">
        <v>93.620999999999995</v>
      </c>
    </row>
    <row r="534" spans="4:19">
      <c r="D534" s="110" t="s">
        <v>8147</v>
      </c>
      <c r="E534" s="110" t="s">
        <v>7067</v>
      </c>
      <c r="F534" s="110" t="s">
        <v>4676</v>
      </c>
      <c r="H534" s="203" t="s">
        <v>4878</v>
      </c>
      <c r="I534" s="109" t="s">
        <v>3992</v>
      </c>
      <c r="J534" s="323">
        <v>2.2000000000000002</v>
      </c>
      <c r="K534" s="323"/>
      <c r="L534" s="323"/>
      <c r="M534" s="323"/>
      <c r="N534" s="323">
        <v>2.8399999141999999</v>
      </c>
      <c r="O534" s="323">
        <v>2.8399999141999999</v>
      </c>
      <c r="P534" s="323">
        <v>2.8399999141999999</v>
      </c>
      <c r="Q534" s="108">
        <v>2.1659999999999999</v>
      </c>
      <c r="R534" s="108">
        <v>2.1659999999999999</v>
      </c>
      <c r="S534" s="108">
        <v>2.1659999999999999</v>
      </c>
    </row>
    <row r="535" spans="4:19">
      <c r="D535" s="110" t="s">
        <v>8148</v>
      </c>
      <c r="E535" s="110" t="s">
        <v>7069</v>
      </c>
      <c r="F535" s="110" t="s">
        <v>4676</v>
      </c>
      <c r="H535" s="203" t="s">
        <v>4878</v>
      </c>
      <c r="I535" s="109" t="s">
        <v>3992</v>
      </c>
      <c r="J535" s="323">
        <v>2.5</v>
      </c>
      <c r="K535" s="323"/>
      <c r="L535" s="323"/>
      <c r="M535" s="323"/>
      <c r="N535" s="323">
        <v>3.2009999752000002</v>
      </c>
      <c r="O535" s="323">
        <v>3.2009999752000002</v>
      </c>
      <c r="P535" s="323">
        <v>3.2009999752000002</v>
      </c>
      <c r="Q535" s="108">
        <v>2.4670000000000001</v>
      </c>
      <c r="R535" s="108">
        <v>2.4670000000000001</v>
      </c>
      <c r="S535" s="108">
        <v>2.4670000000000001</v>
      </c>
    </row>
    <row r="536" spans="4:19">
      <c r="D536" s="110" t="s">
        <v>8149</v>
      </c>
      <c r="E536" s="110" t="s">
        <v>7071</v>
      </c>
      <c r="F536" s="110" t="s">
        <v>4676</v>
      </c>
      <c r="H536" s="203" t="s">
        <v>4878</v>
      </c>
      <c r="I536" s="109" t="s">
        <v>3992</v>
      </c>
      <c r="J536" s="323">
        <v>1.3</v>
      </c>
      <c r="K536" s="323"/>
      <c r="L536" s="323"/>
      <c r="M536" s="323"/>
      <c r="N536" s="323">
        <v>1.0930000544</v>
      </c>
      <c r="O536" s="323">
        <v>1.0930000544</v>
      </c>
      <c r="P536" s="323">
        <v>1.0930000544</v>
      </c>
      <c r="Q536" s="108">
        <v>1.2529999999999999</v>
      </c>
      <c r="R536" s="108">
        <v>1.2529999999999999</v>
      </c>
      <c r="S536" s="108">
        <v>1.2529999999999999</v>
      </c>
    </row>
    <row r="537" spans="4:19">
      <c r="D537" s="110" t="s">
        <v>8150</v>
      </c>
      <c r="E537" s="110" t="s">
        <v>7073</v>
      </c>
      <c r="F537" s="110" t="s">
        <v>4676</v>
      </c>
      <c r="H537" s="203" t="s">
        <v>4878</v>
      </c>
      <c r="I537" s="109" t="s">
        <v>3992</v>
      </c>
      <c r="J537" s="323">
        <v>0.2</v>
      </c>
      <c r="K537" s="323"/>
      <c r="L537" s="323"/>
      <c r="M537" s="323"/>
      <c r="N537" s="323">
        <v>0.21199999750000001</v>
      </c>
      <c r="O537" s="323">
        <v>0.21199999750000001</v>
      </c>
      <c r="P537" s="323">
        <v>0.21199999750000001</v>
      </c>
      <c r="Q537" s="108">
        <v>0.24199999999999999</v>
      </c>
      <c r="R537" s="108">
        <v>0.24199999999999999</v>
      </c>
      <c r="S537" s="108">
        <v>0.24199999999999999</v>
      </c>
    </row>
    <row r="538" spans="4:19">
      <c r="D538" s="110" t="s">
        <v>8151</v>
      </c>
      <c r="E538" s="110" t="s">
        <v>7075</v>
      </c>
      <c r="F538" s="110" t="s">
        <v>4676</v>
      </c>
      <c r="H538" s="203" t="s">
        <v>4878</v>
      </c>
      <c r="I538" s="109" t="s">
        <v>3992</v>
      </c>
      <c r="J538" s="323">
        <v>0.2</v>
      </c>
      <c r="K538" s="323"/>
      <c r="L538" s="323"/>
      <c r="M538" s="323"/>
      <c r="N538" s="323">
        <v>0.17900000513</v>
      </c>
      <c r="O538" s="323">
        <v>0.17900000513</v>
      </c>
      <c r="P538" s="323">
        <v>0.17900000513</v>
      </c>
      <c r="Q538" s="108">
        <v>0.153</v>
      </c>
      <c r="R538" s="108">
        <v>0.153</v>
      </c>
      <c r="S538" s="108">
        <v>0.153</v>
      </c>
    </row>
    <row r="539" spans="4:19">
      <c r="D539" s="110" t="s">
        <v>8152</v>
      </c>
      <c r="E539" s="110" t="s">
        <v>7077</v>
      </c>
      <c r="F539" s="110" t="s">
        <v>4676</v>
      </c>
      <c r="H539" s="203" t="s">
        <v>4878</v>
      </c>
      <c r="I539" s="109" t="s">
        <v>3992</v>
      </c>
      <c r="J539" s="323">
        <v>0.1</v>
      </c>
      <c r="K539" s="323"/>
      <c r="L539" s="323"/>
      <c r="M539" s="323"/>
      <c r="N539" s="323">
        <v>6.5999999641999998E-2</v>
      </c>
      <c r="O539" s="323">
        <v>6.5999999641999998E-2</v>
      </c>
      <c r="P539" s="323">
        <v>6.5999999641999998E-2</v>
      </c>
      <c r="Q539" s="108">
        <v>6.8999999999999992E-2</v>
      </c>
      <c r="R539" s="108">
        <v>6.8999999999999992E-2</v>
      </c>
      <c r="S539" s="108">
        <v>6.8999999999999992E-2</v>
      </c>
    </row>
    <row r="540" spans="4:19">
      <c r="D540" s="110" t="s">
        <v>8153</v>
      </c>
      <c r="E540" s="110" t="s">
        <v>7079</v>
      </c>
      <c r="F540" s="110" t="s">
        <v>4676</v>
      </c>
      <c r="H540" s="203" t="s">
        <v>4878</v>
      </c>
      <c r="I540" s="109" t="s">
        <v>3992</v>
      </c>
      <c r="J540" s="323">
        <v>0</v>
      </c>
      <c r="K540" s="323"/>
      <c r="L540" s="323"/>
      <c r="M540" s="323"/>
      <c r="N540" s="323">
        <v>3.2000001520000002E-2</v>
      </c>
      <c r="O540" s="323">
        <v>3.2000001520000002E-2</v>
      </c>
      <c r="P540" s="323">
        <v>3.2000001520000002E-2</v>
      </c>
      <c r="Q540" s="108">
        <v>2.8999999999999998E-2</v>
      </c>
      <c r="R540" s="108">
        <v>2.8999999999999998E-2</v>
      </c>
      <c r="S540" s="108">
        <v>2.8999999999999998E-2</v>
      </c>
    </row>
    <row r="541" spans="4:19">
      <c r="D541" s="110" t="s">
        <v>7080</v>
      </c>
      <c r="E541" s="110" t="s">
        <v>7081</v>
      </c>
      <c r="F541" s="110" t="s">
        <v>4676</v>
      </c>
      <c r="H541" s="203" t="s">
        <v>4878</v>
      </c>
      <c r="J541" s="323">
        <v>2.7</v>
      </c>
      <c r="K541" s="323"/>
      <c r="L541" s="323"/>
      <c r="M541" s="323"/>
      <c r="N541" s="323">
        <v>0.16851139244999999</v>
      </c>
      <c r="O541" s="323">
        <v>0.16851139244999999</v>
      </c>
      <c r="P541" s="323">
        <v>0.16851139244999999</v>
      </c>
      <c r="Q541" s="108">
        <v>2.6968729255872801</v>
      </c>
      <c r="R541" s="108">
        <v>2.6968729255872801</v>
      </c>
      <c r="S541" s="108">
        <v>2.6968729255872801</v>
      </c>
    </row>
    <row r="542" spans="4:19">
      <c r="D542" s="110" t="s">
        <v>7082</v>
      </c>
      <c r="E542" s="110" t="s">
        <v>7083</v>
      </c>
      <c r="F542" s="110" t="s">
        <v>4676</v>
      </c>
      <c r="H542" s="203" t="s">
        <v>4878</v>
      </c>
      <c r="I542" s="109" t="s">
        <v>4879</v>
      </c>
      <c r="J542" s="323">
        <v>437.60000000000014</v>
      </c>
      <c r="K542" s="323"/>
      <c r="L542" s="323"/>
      <c r="M542" s="323"/>
      <c r="N542" s="323">
        <v>29.957788350999977</v>
      </c>
      <c r="O542" s="323">
        <v>29.957788350999977</v>
      </c>
      <c r="P542" s="323">
        <v>29.957788350999977</v>
      </c>
      <c r="Q542" s="108">
        <v>437.590337786144</v>
      </c>
      <c r="R542" s="108">
        <v>437.590337786144</v>
      </c>
      <c r="S542" s="108">
        <v>437.590337786144</v>
      </c>
    </row>
    <row r="543" spans="4:19">
      <c r="D543" s="110" t="s">
        <v>8019</v>
      </c>
      <c r="E543" s="110" t="s">
        <v>7084</v>
      </c>
      <c r="F543" s="110" t="s">
        <v>4676</v>
      </c>
      <c r="H543" s="203" t="s">
        <v>4878</v>
      </c>
      <c r="I543" s="109" t="s">
        <v>3992</v>
      </c>
      <c r="J543" s="323">
        <v>75.5</v>
      </c>
      <c r="K543" s="323"/>
      <c r="L543" s="323"/>
      <c r="M543" s="323"/>
      <c r="N543" s="323">
        <v>59.45881843299999</v>
      </c>
      <c r="O543" s="323">
        <v>59.45881843299999</v>
      </c>
      <c r="P543" s="323">
        <v>59.45881843299999</v>
      </c>
      <c r="Q543" s="108">
        <v>75.533603165679494</v>
      </c>
      <c r="R543" s="108">
        <v>75.533603165679494</v>
      </c>
      <c r="S543" s="108">
        <v>75.533603165679494</v>
      </c>
    </row>
    <row r="544" spans="4:19">
      <c r="D544" s="110" t="s">
        <v>7085</v>
      </c>
      <c r="E544" s="110" t="s">
        <v>7086</v>
      </c>
      <c r="F544" s="110" t="s">
        <v>4676</v>
      </c>
      <c r="H544" s="203" t="s">
        <v>4878</v>
      </c>
      <c r="I544" s="109" t="s">
        <v>4879</v>
      </c>
      <c r="J544" s="323">
        <v>40.199999999999989</v>
      </c>
      <c r="K544" s="323"/>
      <c r="L544" s="323"/>
      <c r="M544" s="323"/>
      <c r="N544" s="323">
        <v>33.500095063000003</v>
      </c>
      <c r="O544" s="323">
        <v>33.500095063000003</v>
      </c>
      <c r="P544" s="323">
        <v>33.500095063000003</v>
      </c>
      <c r="Q544" s="108">
        <v>40.245772475313004</v>
      </c>
      <c r="R544" s="108">
        <v>40.245772475313004</v>
      </c>
      <c r="S544" s="108">
        <v>40.245772475313004</v>
      </c>
    </row>
    <row r="545" spans="4:19">
      <c r="D545" s="110" t="s">
        <v>7087</v>
      </c>
      <c r="E545" s="110" t="s">
        <v>7088</v>
      </c>
      <c r="F545" s="110" t="s">
        <v>4676</v>
      </c>
      <c r="H545" s="203" t="s">
        <v>4878</v>
      </c>
      <c r="I545" s="109" t="s">
        <v>4880</v>
      </c>
      <c r="J545" s="323">
        <v>1318.2</v>
      </c>
      <c r="K545" s="323"/>
      <c r="L545" s="323"/>
      <c r="M545" s="323"/>
      <c r="N545" s="323">
        <v>102.25250437999999</v>
      </c>
      <c r="O545" s="323">
        <v>102.25250437999999</v>
      </c>
      <c r="P545" s="323">
        <v>102.25250437999999</v>
      </c>
      <c r="Q545" s="108">
        <v>1318.1719872128499</v>
      </c>
      <c r="R545" s="108">
        <v>1318.1719872128499</v>
      </c>
      <c r="S545" s="108">
        <v>1318.1719872128499</v>
      </c>
    </row>
    <row r="546" spans="4:19">
      <c r="D546" s="110" t="s">
        <v>8154</v>
      </c>
      <c r="E546" s="110" t="s">
        <v>7090</v>
      </c>
      <c r="F546" s="110" t="s">
        <v>4676</v>
      </c>
      <c r="H546" s="203" t="s">
        <v>4878</v>
      </c>
      <c r="I546" s="109" t="s">
        <v>3992</v>
      </c>
      <c r="J546" s="323">
        <v>72.400000000000006</v>
      </c>
      <c r="K546" s="323"/>
      <c r="L546" s="323"/>
      <c r="M546" s="323"/>
      <c r="N546" s="323">
        <v>30.040364223999998</v>
      </c>
      <c r="O546" s="323">
        <v>30.040364223999998</v>
      </c>
      <c r="P546" s="323">
        <v>30.040364223999998</v>
      </c>
      <c r="Q546" s="108">
        <v>72.446601038597308</v>
      </c>
      <c r="R546" s="108">
        <v>72.446601038597308</v>
      </c>
      <c r="S546" s="108">
        <v>72.446601038597308</v>
      </c>
    </row>
    <row r="547" spans="4:19">
      <c r="D547" s="110" t="s">
        <v>7091</v>
      </c>
      <c r="E547" s="110" t="s">
        <v>7092</v>
      </c>
      <c r="F547" s="110" t="s">
        <v>4676</v>
      </c>
      <c r="H547" s="203" t="s">
        <v>4878</v>
      </c>
      <c r="I547" s="109" t="s">
        <v>5362</v>
      </c>
      <c r="J547" s="323">
        <v>0</v>
      </c>
      <c r="K547" s="323"/>
      <c r="L547" s="323"/>
      <c r="M547" s="323"/>
      <c r="N547" s="323">
        <v>2.8917178843000005E-2</v>
      </c>
      <c r="O547" s="323">
        <v>2.8917178843000005E-2</v>
      </c>
      <c r="P547" s="323">
        <v>2.8917178843000005E-2</v>
      </c>
      <c r="Q547" s="108">
        <v>0</v>
      </c>
      <c r="R547" s="108">
        <v>0</v>
      </c>
      <c r="S547" s="108">
        <v>0</v>
      </c>
    </row>
    <row r="548" spans="4:19">
      <c r="D548" s="110" t="s">
        <v>7093</v>
      </c>
      <c r="E548" s="110" t="s">
        <v>7094</v>
      </c>
      <c r="F548" s="110" t="s">
        <v>4676</v>
      </c>
      <c r="H548" s="203" t="s">
        <v>4878</v>
      </c>
      <c r="I548" s="109" t="s">
        <v>4879</v>
      </c>
      <c r="J548" s="323">
        <v>79.699999999999989</v>
      </c>
      <c r="K548" s="323"/>
      <c r="L548" s="323"/>
      <c r="M548" s="323"/>
      <c r="N548" s="323">
        <v>147.79159315999999</v>
      </c>
      <c r="O548" s="323">
        <v>147.79159315999999</v>
      </c>
      <c r="P548" s="323">
        <v>147.79159315999999</v>
      </c>
      <c r="Q548" s="108">
        <v>79.675884864595048</v>
      </c>
      <c r="R548" s="108">
        <v>79.675884864595048</v>
      </c>
      <c r="S548" s="108">
        <v>79.675884864595048</v>
      </c>
    </row>
    <row r="549" spans="4:19">
      <c r="D549" s="110" t="s">
        <v>7095</v>
      </c>
      <c r="E549" s="110" t="s">
        <v>7096</v>
      </c>
      <c r="F549" s="110" t="s">
        <v>4676</v>
      </c>
      <c r="H549" s="203" t="s">
        <v>4878</v>
      </c>
      <c r="I549" s="109" t="s">
        <v>4879</v>
      </c>
      <c r="J549" s="323">
        <v>409.4</v>
      </c>
      <c r="K549" s="323"/>
      <c r="L549" s="323"/>
      <c r="M549" s="323"/>
      <c r="N549" s="323">
        <v>29.900336290999974</v>
      </c>
      <c r="O549" s="323">
        <v>29.900336290999974</v>
      </c>
      <c r="P549" s="323">
        <v>29.900336290999974</v>
      </c>
      <c r="Q549" s="108">
        <v>409.40637561762503</v>
      </c>
      <c r="R549" s="108">
        <v>409.40637561762503</v>
      </c>
      <c r="S549" s="108">
        <v>409.40637561762503</v>
      </c>
    </row>
    <row r="550" spans="4:19">
      <c r="D550" s="110" t="s">
        <v>7097</v>
      </c>
      <c r="E550" s="110" t="s">
        <v>7098</v>
      </c>
      <c r="F550" s="110" t="s">
        <v>4676</v>
      </c>
      <c r="H550" s="203" t="s">
        <v>4878</v>
      </c>
      <c r="I550" s="109" t="s">
        <v>4879</v>
      </c>
      <c r="J550" s="323">
        <v>200</v>
      </c>
      <c r="K550" s="323"/>
      <c r="L550" s="323"/>
      <c r="M550" s="323"/>
      <c r="N550" s="323">
        <v>194.85134126000003</v>
      </c>
      <c r="O550" s="323">
        <v>194.85134126000003</v>
      </c>
      <c r="P550" s="323">
        <v>194.85134126000003</v>
      </c>
      <c r="Q550" s="108">
        <v>200.00157782925504</v>
      </c>
      <c r="R550" s="108">
        <v>200.00157782925504</v>
      </c>
      <c r="S550" s="108">
        <v>200.00157782925504</v>
      </c>
    </row>
    <row r="551" spans="4:19">
      <c r="D551" s="110" t="s">
        <v>7099</v>
      </c>
      <c r="E551" s="110" t="s">
        <v>7100</v>
      </c>
      <c r="F551" s="110" t="s">
        <v>4676</v>
      </c>
      <c r="H551" s="203" t="s">
        <v>4878</v>
      </c>
      <c r="I551" s="109" t="s">
        <v>4879</v>
      </c>
      <c r="J551" s="323">
        <v>192.5</v>
      </c>
      <c r="K551" s="323"/>
      <c r="L551" s="323"/>
      <c r="M551" s="323"/>
      <c r="N551" s="323">
        <v>192.64805080999997</v>
      </c>
      <c r="O551" s="323">
        <v>192.64805080999997</v>
      </c>
      <c r="P551" s="323">
        <v>192.64805080999997</v>
      </c>
      <c r="Q551" s="108">
        <v>188.62214403841199</v>
      </c>
      <c r="R551" s="108">
        <v>188.62214403841199</v>
      </c>
      <c r="S551" s="108">
        <v>188.62214403841199</v>
      </c>
    </row>
    <row r="552" spans="4:19">
      <c r="D552" s="110" t="s">
        <v>7101</v>
      </c>
      <c r="E552" s="110" t="s">
        <v>7102</v>
      </c>
      <c r="F552" s="110" t="s">
        <v>4676</v>
      </c>
      <c r="H552" s="203" t="s">
        <v>4878</v>
      </c>
      <c r="I552" s="109" t="s">
        <v>4879</v>
      </c>
      <c r="J552" s="323">
        <v>201.89999999999998</v>
      </c>
      <c r="K552" s="323"/>
      <c r="L552" s="323"/>
      <c r="M552" s="323"/>
      <c r="N552" s="323">
        <v>194.69120035000003</v>
      </c>
      <c r="O552" s="323">
        <v>194.69120035000003</v>
      </c>
      <c r="P552" s="323">
        <v>194.69120035000003</v>
      </c>
      <c r="Q552" s="108">
        <v>201.91457648877605</v>
      </c>
      <c r="R552" s="108">
        <v>201.91457648877605</v>
      </c>
      <c r="S552" s="108">
        <v>201.91457648877605</v>
      </c>
    </row>
    <row r="553" spans="4:19">
      <c r="D553" s="110" t="s">
        <v>7103</v>
      </c>
      <c r="E553" s="110" t="s">
        <v>7104</v>
      </c>
      <c r="F553" s="110" t="s">
        <v>4676</v>
      </c>
      <c r="H553" s="203" t="s">
        <v>4878</v>
      </c>
      <c r="I553" s="109" t="s">
        <v>4880</v>
      </c>
      <c r="J553" s="323">
        <v>355</v>
      </c>
      <c r="K553" s="323"/>
      <c r="L553" s="323"/>
      <c r="M553" s="323"/>
      <c r="N553" s="323">
        <v>272.87611373999999</v>
      </c>
      <c r="O553" s="323">
        <v>272.87611373999999</v>
      </c>
      <c r="P553" s="323">
        <v>272.87611373999999</v>
      </c>
      <c r="Q553" s="108">
        <v>354.983857332865</v>
      </c>
      <c r="R553" s="108">
        <v>354.983857332865</v>
      </c>
      <c r="S553" s="108">
        <v>354.983857332865</v>
      </c>
    </row>
    <row r="554" spans="4:19">
      <c r="D554" s="110" t="s">
        <v>7105</v>
      </c>
      <c r="E554" s="110" t="s">
        <v>7106</v>
      </c>
      <c r="F554" s="110" t="s">
        <v>4676</v>
      </c>
      <c r="H554" s="203" t="s">
        <v>4878</v>
      </c>
      <c r="I554" s="109" t="s">
        <v>4880</v>
      </c>
      <c r="J554" s="323">
        <v>388.9</v>
      </c>
      <c r="K554" s="323"/>
      <c r="L554" s="323"/>
      <c r="M554" s="323"/>
      <c r="N554" s="323">
        <v>297.18481505</v>
      </c>
      <c r="O554" s="323">
        <v>297.18481505</v>
      </c>
      <c r="P554" s="323">
        <v>297.18481505</v>
      </c>
      <c r="Q554" s="108">
        <v>388.88479129049603</v>
      </c>
      <c r="R554" s="108">
        <v>388.88479129049603</v>
      </c>
      <c r="S554" s="108">
        <v>388.88479129049603</v>
      </c>
    </row>
    <row r="555" spans="4:19">
      <c r="D555" s="110" t="s">
        <v>7107</v>
      </c>
      <c r="E555" s="110" t="s">
        <v>7108</v>
      </c>
      <c r="F555" s="110" t="s">
        <v>4676</v>
      </c>
      <c r="H555" s="203" t="s">
        <v>4878</v>
      </c>
      <c r="I555" s="109" t="s">
        <v>4879</v>
      </c>
      <c r="J555" s="323">
        <v>34.600000000000023</v>
      </c>
      <c r="K555" s="323"/>
      <c r="L555" s="323"/>
      <c r="M555" s="323"/>
      <c r="N555" s="323">
        <v>30.296114616000011</v>
      </c>
      <c r="O555" s="323">
        <v>30.296114616000011</v>
      </c>
      <c r="P555" s="323">
        <v>30.296114616000011</v>
      </c>
      <c r="Q555" s="108">
        <v>34.648024654256005</v>
      </c>
      <c r="R555" s="108">
        <v>34.648024654256005</v>
      </c>
      <c r="S555" s="108">
        <v>34.648024654256005</v>
      </c>
    </row>
    <row r="556" spans="4:19">
      <c r="D556" s="110" t="s">
        <v>8155</v>
      </c>
      <c r="E556" s="110" t="s">
        <v>7110</v>
      </c>
      <c r="F556" s="110" t="s">
        <v>4676</v>
      </c>
      <c r="H556" s="203" t="s">
        <v>4878</v>
      </c>
      <c r="I556" s="109" t="s">
        <v>3992</v>
      </c>
      <c r="J556" s="323">
        <v>5</v>
      </c>
      <c r="K556" s="323"/>
      <c r="L556" s="323"/>
      <c r="M556" s="323"/>
      <c r="N556" s="323">
        <v>0.15064957955</v>
      </c>
      <c r="O556" s="323">
        <v>0.15064957955</v>
      </c>
      <c r="P556" s="323">
        <v>0.15064957955</v>
      </c>
      <c r="Q556" s="108">
        <v>4.9778129296115301</v>
      </c>
      <c r="R556" s="108">
        <v>4.9778129296115301</v>
      </c>
      <c r="S556" s="108">
        <v>4.9778129296115301</v>
      </c>
    </row>
    <row r="557" spans="4:19">
      <c r="D557" s="110" t="s">
        <v>8156</v>
      </c>
      <c r="E557" s="110" t="s">
        <v>7112</v>
      </c>
      <c r="F557" s="110" t="s">
        <v>4676</v>
      </c>
      <c r="H557" s="203" t="s">
        <v>4878</v>
      </c>
      <c r="I557" s="109" t="s">
        <v>371</v>
      </c>
      <c r="J557" s="323">
        <v>4968.8999999999996</v>
      </c>
      <c r="K557" s="323"/>
      <c r="L557" s="323"/>
      <c r="M557" s="323"/>
      <c r="N557" s="323">
        <v>5853.6657415999998</v>
      </c>
      <c r="O557" s="323">
        <v>5853.6657415999998</v>
      </c>
      <c r="P557" s="323">
        <v>5853.6657415999998</v>
      </c>
      <c r="Q557" s="108">
        <v>4968.8948428062304</v>
      </c>
      <c r="R557" s="108">
        <v>4968.8948428062304</v>
      </c>
      <c r="S557" s="108">
        <v>4968.8948428062304</v>
      </c>
    </row>
    <row r="558" spans="4:19">
      <c r="D558" s="110" t="s">
        <v>7113</v>
      </c>
      <c r="E558" s="110" t="s">
        <v>7114</v>
      </c>
      <c r="F558" s="110" t="s">
        <v>4676</v>
      </c>
      <c r="H558" s="203" t="s">
        <v>4878</v>
      </c>
      <c r="I558" s="109" t="s">
        <v>5362</v>
      </c>
      <c r="J558" s="323">
        <v>78.06737380257367</v>
      </c>
      <c r="K558" s="323"/>
      <c r="L558" s="323"/>
      <c r="M558" s="323"/>
      <c r="N558" s="323">
        <v>9.0728262338000008</v>
      </c>
      <c r="O558" s="323">
        <v>9.0728262338000008</v>
      </c>
      <c r="P558" s="323">
        <v>9.0728262338000008</v>
      </c>
      <c r="Q558" s="108">
        <v>78.067373802573599</v>
      </c>
      <c r="R558" s="108">
        <v>78.067373802573599</v>
      </c>
      <c r="S558" s="108">
        <v>78.067373802573584</v>
      </c>
    </row>
    <row r="559" spans="4:19">
      <c r="D559" s="110" t="s">
        <v>8018</v>
      </c>
      <c r="E559" s="110" t="s">
        <v>7115</v>
      </c>
      <c r="F559" s="110" t="s">
        <v>4676</v>
      </c>
      <c r="H559" s="203" t="s">
        <v>4878</v>
      </c>
      <c r="I559" s="109" t="s">
        <v>371</v>
      </c>
      <c r="J559" s="323">
        <v>8.9970023029711523</v>
      </c>
      <c r="K559" s="323"/>
      <c r="L559" s="323"/>
      <c r="M559" s="323"/>
      <c r="N559" s="323">
        <v>1.4513116451000001</v>
      </c>
      <c r="O559" s="323">
        <v>1.4513116451000001</v>
      </c>
      <c r="P559" s="323">
        <v>1.4513116451000001</v>
      </c>
      <c r="Q559" s="108">
        <v>8.9970023029711506</v>
      </c>
      <c r="R559" s="108">
        <v>8.9970023029711506</v>
      </c>
      <c r="S559" s="108">
        <v>8.9970023029711506</v>
      </c>
    </row>
    <row r="560" spans="4:19">
      <c r="D560" s="110" t="s">
        <v>7116</v>
      </c>
      <c r="E560" s="110" t="s">
        <v>7117</v>
      </c>
      <c r="F560" s="110" t="s">
        <v>4676</v>
      </c>
      <c r="H560" s="203" t="s">
        <v>4878</v>
      </c>
      <c r="I560" s="109" t="s">
        <v>4880</v>
      </c>
      <c r="J560" s="323">
        <v>2169.9732539565493</v>
      </c>
      <c r="K560" s="323"/>
      <c r="L560" s="323"/>
      <c r="M560" s="323"/>
      <c r="N560" s="323">
        <v>686.33551643999999</v>
      </c>
      <c r="O560" s="323">
        <v>686.33551643999999</v>
      </c>
      <c r="P560" s="323">
        <v>686.33551643999999</v>
      </c>
      <c r="Q560" s="108">
        <v>2169.9732539565503</v>
      </c>
      <c r="R560" s="108">
        <v>2169.9732539565503</v>
      </c>
      <c r="S560" s="108">
        <v>2169.9732539565503</v>
      </c>
    </row>
    <row r="561" spans="4:19">
      <c r="D561" s="110" t="s">
        <v>7118</v>
      </c>
      <c r="E561" s="110" t="s">
        <v>7119</v>
      </c>
      <c r="F561" s="110" t="s">
        <v>4676</v>
      </c>
      <c r="H561" s="203" t="s">
        <v>4878</v>
      </c>
      <c r="I561" s="109" t="s">
        <v>4879</v>
      </c>
      <c r="J561" s="323">
        <v>244.9974465991836</v>
      </c>
      <c r="K561" s="323"/>
      <c r="L561" s="323"/>
      <c r="M561" s="323"/>
      <c r="N561" s="323">
        <v>33.192330652000066</v>
      </c>
      <c r="O561" s="323">
        <v>33.192330652000066</v>
      </c>
      <c r="P561" s="323">
        <v>33.192330652000066</v>
      </c>
      <c r="Q561" s="108">
        <v>244.99744659918406</v>
      </c>
      <c r="R561" s="108">
        <v>244.99744659918406</v>
      </c>
      <c r="S561" s="108">
        <v>244.99744659918406</v>
      </c>
    </row>
    <row r="562" spans="4:19">
      <c r="D562" s="110" t="s">
        <v>5947</v>
      </c>
      <c r="E562" s="110" t="s">
        <v>5371</v>
      </c>
      <c r="F562" s="110" t="s">
        <v>4842</v>
      </c>
      <c r="H562" s="203" t="s">
        <v>4878</v>
      </c>
      <c r="I562" s="109" t="s">
        <v>5372</v>
      </c>
      <c r="J562" s="323"/>
      <c r="K562" s="323"/>
      <c r="L562" s="323" t="s">
        <v>5373</v>
      </c>
      <c r="M562" s="323" t="s">
        <v>5373</v>
      </c>
      <c r="N562" s="323" t="s">
        <v>5373</v>
      </c>
      <c r="O562" s="323" t="s">
        <v>5373</v>
      </c>
      <c r="P562" s="323" t="s">
        <v>5373</v>
      </c>
      <c r="Q562" s="108" t="s">
        <v>5373</v>
      </c>
      <c r="R562" s="108" t="s">
        <v>5373</v>
      </c>
      <c r="S562" s="108" t="s">
        <v>5373</v>
      </c>
    </row>
    <row r="563" spans="4:19">
      <c r="D563" s="110" t="s">
        <v>5946</v>
      </c>
      <c r="E563" s="110" t="s">
        <v>5374</v>
      </c>
      <c r="F563" s="110" t="s">
        <v>4842</v>
      </c>
      <c r="H563" s="203" t="s">
        <v>4878</v>
      </c>
      <c r="I563" s="109" t="s">
        <v>5372</v>
      </c>
      <c r="K563" s="323"/>
      <c r="L563" s="323" t="s">
        <v>5375</v>
      </c>
      <c r="M563" s="323" t="s">
        <v>5375</v>
      </c>
      <c r="N563" s="323" t="s">
        <v>5375</v>
      </c>
      <c r="O563" s="323" t="s">
        <v>5375</v>
      </c>
      <c r="P563" s="323" t="s">
        <v>5375</v>
      </c>
      <c r="Q563" s="108" t="s">
        <v>5375</v>
      </c>
      <c r="R563" s="108" t="s">
        <v>5375</v>
      </c>
      <c r="S563" s="108" t="s">
        <v>5375</v>
      </c>
    </row>
    <row r="564" spans="4:19">
      <c r="D564" s="110" t="s">
        <v>5948</v>
      </c>
      <c r="E564" s="110" t="s">
        <v>5376</v>
      </c>
      <c r="F564" s="110" t="s">
        <v>4842</v>
      </c>
      <c r="H564" s="203" t="s">
        <v>4878</v>
      </c>
      <c r="I564" s="109" t="s">
        <v>5372</v>
      </c>
      <c r="K564" s="323"/>
      <c r="L564" s="323" t="s">
        <v>5953</v>
      </c>
      <c r="M564" s="323" t="s">
        <v>5953</v>
      </c>
      <c r="N564" s="323" t="s">
        <v>5953</v>
      </c>
      <c r="O564" s="323" t="s">
        <v>5953</v>
      </c>
      <c r="P564" s="323" t="s">
        <v>5953</v>
      </c>
      <c r="Q564" s="108" t="s">
        <v>5953</v>
      </c>
      <c r="R564" s="108" t="s">
        <v>5953</v>
      </c>
      <c r="S564" s="108" t="s">
        <v>5953</v>
      </c>
    </row>
    <row r="565" spans="4:19">
      <c r="D565" s="110" t="s">
        <v>5950</v>
      </c>
      <c r="E565" s="110" t="s">
        <v>5670</v>
      </c>
      <c r="F565" s="110" t="s">
        <v>4842</v>
      </c>
      <c r="H565" s="203" t="s">
        <v>4878</v>
      </c>
      <c r="I565" s="109" t="s">
        <v>5372</v>
      </c>
      <c r="K565" s="323"/>
      <c r="L565" s="323" t="s">
        <v>5378</v>
      </c>
      <c r="M565" s="323" t="s">
        <v>5378</v>
      </c>
      <c r="N565" s="323" t="s">
        <v>5378</v>
      </c>
      <c r="O565" s="323" t="s">
        <v>5378</v>
      </c>
      <c r="P565" s="323" t="s">
        <v>5378</v>
      </c>
      <c r="Q565" s="108" t="s">
        <v>5378</v>
      </c>
      <c r="R565" s="108" t="s">
        <v>5378</v>
      </c>
      <c r="S565" s="108" t="s">
        <v>5378</v>
      </c>
    </row>
    <row r="566" spans="4:19">
      <c r="D566" s="110" t="s">
        <v>5949</v>
      </c>
      <c r="E566" s="110" t="s">
        <v>5671</v>
      </c>
      <c r="F566" s="110" t="s">
        <v>4842</v>
      </c>
      <c r="H566" s="203" t="s">
        <v>4878</v>
      </c>
      <c r="I566" s="109" t="s">
        <v>5372</v>
      </c>
      <c r="K566" s="323"/>
      <c r="L566" s="323" t="s">
        <v>5955</v>
      </c>
      <c r="M566" s="323" t="s">
        <v>5955</v>
      </c>
      <c r="N566" s="323" t="s">
        <v>5955</v>
      </c>
      <c r="O566" s="323" t="s">
        <v>5955</v>
      </c>
      <c r="P566" s="323" t="s">
        <v>5955</v>
      </c>
      <c r="Q566" s="108" t="s">
        <v>5955</v>
      </c>
      <c r="R566" s="108" t="s">
        <v>5955</v>
      </c>
      <c r="S566" s="108" t="s">
        <v>5955</v>
      </c>
    </row>
    <row r="567" spans="4:19">
      <c r="D567" s="110" t="s">
        <v>6317</v>
      </c>
      <c r="E567" s="110" t="s">
        <v>5380</v>
      </c>
      <c r="F567" s="110" t="s">
        <v>4842</v>
      </c>
      <c r="H567" s="203" t="s">
        <v>4878</v>
      </c>
      <c r="I567" s="109" t="s">
        <v>5372</v>
      </c>
      <c r="K567" s="323"/>
      <c r="L567" s="323" t="s">
        <v>5381</v>
      </c>
      <c r="M567" s="323" t="s">
        <v>5381</v>
      </c>
      <c r="N567" s="323" t="s">
        <v>5381</v>
      </c>
      <c r="O567" s="323" t="s">
        <v>5381</v>
      </c>
      <c r="P567" s="323" t="s">
        <v>5381</v>
      </c>
      <c r="Q567" s="108" t="s">
        <v>5381</v>
      </c>
      <c r="R567" s="108" t="s">
        <v>5381</v>
      </c>
      <c r="S567" s="108" t="s">
        <v>5381</v>
      </c>
    </row>
    <row r="568" spans="4:19">
      <c r="D568" s="110" t="s">
        <v>6318</v>
      </c>
      <c r="E568" s="110" t="s">
        <v>5382</v>
      </c>
      <c r="F568" s="110" t="s">
        <v>4842</v>
      </c>
      <c r="H568" s="203" t="s">
        <v>4878</v>
      </c>
      <c r="I568" s="109" t="s">
        <v>5372</v>
      </c>
      <c r="K568" s="323"/>
      <c r="L568" s="323" t="s">
        <v>6306</v>
      </c>
      <c r="M568" s="323" t="s">
        <v>6306</v>
      </c>
      <c r="N568" s="323" t="s">
        <v>6306</v>
      </c>
      <c r="O568" s="323" t="s">
        <v>6306</v>
      </c>
      <c r="P568" s="323" t="s">
        <v>6306</v>
      </c>
      <c r="Q568" s="108" t="s">
        <v>6306</v>
      </c>
      <c r="R568" s="108" t="s">
        <v>6306</v>
      </c>
      <c r="S568" s="108" t="s">
        <v>6306</v>
      </c>
    </row>
    <row r="569" spans="4:19">
      <c r="D569" s="110" t="s">
        <v>6319</v>
      </c>
      <c r="E569" s="110" t="s">
        <v>5384</v>
      </c>
      <c r="F569" s="110" t="s">
        <v>4842</v>
      </c>
      <c r="H569" s="203" t="s">
        <v>4878</v>
      </c>
      <c r="I569" s="109" t="s">
        <v>5372</v>
      </c>
      <c r="K569" s="323"/>
      <c r="L569" s="323" t="s">
        <v>5385</v>
      </c>
      <c r="M569" s="323" t="s">
        <v>5385</v>
      </c>
      <c r="N569" s="323" t="s">
        <v>5385</v>
      </c>
      <c r="O569" s="323" t="s">
        <v>5385</v>
      </c>
      <c r="P569" s="323" t="s">
        <v>5385</v>
      </c>
      <c r="Q569" s="108" t="s">
        <v>5385</v>
      </c>
      <c r="R569" s="108" t="s">
        <v>5385</v>
      </c>
      <c r="S569" s="108" t="s">
        <v>5385</v>
      </c>
    </row>
    <row r="570" spans="4:19">
      <c r="D570" s="110" t="s">
        <v>6320</v>
      </c>
      <c r="E570" s="110" t="s">
        <v>5386</v>
      </c>
      <c r="F570" s="110" t="s">
        <v>4842</v>
      </c>
      <c r="H570" s="203" t="s">
        <v>4878</v>
      </c>
      <c r="I570" s="109" t="s">
        <v>5372</v>
      </c>
      <c r="K570" s="323"/>
      <c r="L570" s="323" t="s">
        <v>6313</v>
      </c>
      <c r="M570" s="323" t="s">
        <v>6313</v>
      </c>
      <c r="N570" s="323" t="s">
        <v>6313</v>
      </c>
      <c r="O570" s="323" t="s">
        <v>6313</v>
      </c>
      <c r="P570" s="323" t="s">
        <v>6313</v>
      </c>
      <c r="Q570" s="108" t="s">
        <v>6313</v>
      </c>
      <c r="R570" s="108" t="s">
        <v>6313</v>
      </c>
      <c r="S570" s="108" t="s">
        <v>6313</v>
      </c>
    </row>
    <row r="571" spans="4:19">
      <c r="D571" s="110" t="s">
        <v>8013</v>
      </c>
      <c r="E571" s="110" t="s">
        <v>5388</v>
      </c>
      <c r="F571" s="110" t="s">
        <v>4842</v>
      </c>
      <c r="H571" s="203" t="s">
        <v>4878</v>
      </c>
      <c r="I571" s="109" t="s">
        <v>5372</v>
      </c>
      <c r="K571" s="323"/>
      <c r="L571" s="323" t="s">
        <v>6307</v>
      </c>
      <c r="M571" s="323" t="s">
        <v>6307</v>
      </c>
      <c r="N571" s="323" t="s">
        <v>6307</v>
      </c>
      <c r="O571" s="323" t="s">
        <v>6307</v>
      </c>
      <c r="P571" s="323" t="s">
        <v>6307</v>
      </c>
      <c r="Q571" s="108" t="s">
        <v>6307</v>
      </c>
      <c r="R571" s="108" t="s">
        <v>6307</v>
      </c>
      <c r="S571" s="108" t="s">
        <v>6307</v>
      </c>
    </row>
    <row r="572" spans="4:19">
      <c r="D572" s="110" t="s">
        <v>8014</v>
      </c>
      <c r="E572" s="110" t="s">
        <v>5390</v>
      </c>
      <c r="F572" s="110" t="s">
        <v>4842</v>
      </c>
      <c r="H572" s="203" t="s">
        <v>4878</v>
      </c>
      <c r="I572" s="109" t="s">
        <v>5372</v>
      </c>
      <c r="K572" s="323"/>
      <c r="L572" s="323" t="s">
        <v>6322</v>
      </c>
      <c r="M572" s="323" t="s">
        <v>6322</v>
      </c>
      <c r="N572" s="323" t="s">
        <v>6322</v>
      </c>
      <c r="O572" s="323" t="s">
        <v>6322</v>
      </c>
      <c r="P572" s="323" t="s">
        <v>6322</v>
      </c>
      <c r="Q572" s="108" t="s">
        <v>6322</v>
      </c>
      <c r="R572" s="108" t="s">
        <v>6322</v>
      </c>
      <c r="S572" s="108" t="s">
        <v>6322</v>
      </c>
    </row>
    <row r="573" spans="4:19">
      <c r="D573" s="110" t="s">
        <v>6044</v>
      </c>
      <c r="E573" s="110" t="s">
        <v>5392</v>
      </c>
      <c r="F573" s="110" t="s">
        <v>4842</v>
      </c>
      <c r="H573" s="203" t="s">
        <v>4878</v>
      </c>
      <c r="I573" s="109" t="s">
        <v>5372</v>
      </c>
      <c r="K573" s="323"/>
      <c r="L573" s="323" t="s">
        <v>6038</v>
      </c>
      <c r="M573" s="323" t="s">
        <v>6038</v>
      </c>
      <c r="N573" s="323" t="s">
        <v>6038</v>
      </c>
      <c r="O573" s="323" t="s">
        <v>6038</v>
      </c>
      <c r="P573" s="323" t="s">
        <v>6038</v>
      </c>
      <c r="Q573" s="108" t="s">
        <v>6038</v>
      </c>
      <c r="R573" s="108" t="s">
        <v>6038</v>
      </c>
      <c r="S573" s="108" t="s">
        <v>6038</v>
      </c>
    </row>
    <row r="574" spans="4:19">
      <c r="D574" s="110" t="s">
        <v>6047</v>
      </c>
      <c r="E574" s="110" t="s">
        <v>5394</v>
      </c>
      <c r="F574" s="110" t="s">
        <v>4842</v>
      </c>
      <c r="H574" s="203" t="s">
        <v>4878</v>
      </c>
      <c r="I574" s="109" t="s">
        <v>5372</v>
      </c>
      <c r="K574" s="323"/>
      <c r="L574" s="323" t="s">
        <v>6042</v>
      </c>
      <c r="M574" s="323" t="s">
        <v>6042</v>
      </c>
      <c r="N574" s="323" t="s">
        <v>6042</v>
      </c>
      <c r="O574" s="323" t="s">
        <v>6042</v>
      </c>
      <c r="P574" s="323" t="s">
        <v>6042</v>
      </c>
      <c r="Q574" s="108" t="s">
        <v>6042</v>
      </c>
      <c r="R574" s="108" t="s">
        <v>6042</v>
      </c>
      <c r="S574" s="108" t="s">
        <v>6042</v>
      </c>
    </row>
    <row r="575" spans="4:19">
      <c r="D575" s="110" t="s">
        <v>6046</v>
      </c>
      <c r="E575" s="110" t="s">
        <v>5672</v>
      </c>
      <c r="F575" s="110" t="s">
        <v>4842</v>
      </c>
      <c r="H575" s="203" t="s">
        <v>4878</v>
      </c>
      <c r="I575" s="109" t="s">
        <v>5372</v>
      </c>
      <c r="K575" s="323"/>
      <c r="L575" s="323" t="s">
        <v>7560</v>
      </c>
      <c r="M575" s="323" t="s">
        <v>7560</v>
      </c>
      <c r="N575" s="323" t="s">
        <v>7560</v>
      </c>
      <c r="O575" s="323" t="s">
        <v>7560</v>
      </c>
      <c r="P575" s="323" t="s">
        <v>7560</v>
      </c>
      <c r="Q575" s="108" t="s">
        <v>7560</v>
      </c>
      <c r="R575" s="108" t="s">
        <v>7560</v>
      </c>
      <c r="S575" s="108" t="s">
        <v>7560</v>
      </c>
    </row>
    <row r="576" spans="4:19">
      <c r="D576" s="110" t="s">
        <v>6045</v>
      </c>
      <c r="E576" s="110" t="s">
        <v>5673</v>
      </c>
      <c r="F576" s="110" t="s">
        <v>4842</v>
      </c>
      <c r="H576" s="203" t="s">
        <v>4878</v>
      </c>
      <c r="I576" s="109" t="s">
        <v>5372</v>
      </c>
      <c r="K576" s="323"/>
      <c r="L576" s="323" t="s">
        <v>6039</v>
      </c>
      <c r="M576" s="323" t="s">
        <v>6039</v>
      </c>
      <c r="N576" s="323" t="s">
        <v>6039</v>
      </c>
      <c r="O576" s="323" t="s">
        <v>6039</v>
      </c>
      <c r="P576" s="323" t="s">
        <v>6039</v>
      </c>
      <c r="Q576" s="108" t="s">
        <v>6039</v>
      </c>
      <c r="R576" s="108" t="s">
        <v>6039</v>
      </c>
      <c r="S576" s="108" t="s">
        <v>6039</v>
      </c>
    </row>
    <row r="577" spans="4:19">
      <c r="D577" s="110" t="s">
        <v>6235</v>
      </c>
      <c r="E577" s="110" t="s">
        <v>5398</v>
      </c>
      <c r="F577" s="110" t="s">
        <v>4842</v>
      </c>
      <c r="H577" s="203" t="s">
        <v>4878</v>
      </c>
      <c r="I577" s="109" t="s">
        <v>5372</v>
      </c>
      <c r="K577" s="323"/>
      <c r="L577" s="323" t="s">
        <v>6093</v>
      </c>
      <c r="M577" s="323" t="s">
        <v>6093</v>
      </c>
      <c r="N577" s="323" t="s">
        <v>6093</v>
      </c>
      <c r="O577" s="323" t="s">
        <v>6093</v>
      </c>
      <c r="P577" s="323" t="s">
        <v>6093</v>
      </c>
      <c r="Q577" s="108" t="s">
        <v>6093</v>
      </c>
      <c r="R577" s="108" t="s">
        <v>6093</v>
      </c>
      <c r="S577" s="108" t="s">
        <v>6093</v>
      </c>
    </row>
    <row r="578" spans="4:19">
      <c r="D578" s="110" t="s">
        <v>6525</v>
      </c>
      <c r="E578" s="110" t="s">
        <v>5400</v>
      </c>
      <c r="F578" s="110" t="s">
        <v>4842</v>
      </c>
      <c r="H578" s="203" t="s">
        <v>4878</v>
      </c>
      <c r="I578" s="109" t="s">
        <v>5372</v>
      </c>
      <c r="K578" s="323"/>
      <c r="L578" s="323" t="s">
        <v>6528</v>
      </c>
      <c r="M578" s="323" t="s">
        <v>6528</v>
      </c>
      <c r="N578" s="323" t="s">
        <v>6528</v>
      </c>
      <c r="O578" s="323" t="s">
        <v>6528</v>
      </c>
      <c r="P578" s="323" t="s">
        <v>6528</v>
      </c>
      <c r="Q578" s="108" t="s">
        <v>6528</v>
      </c>
      <c r="R578" s="108" t="s">
        <v>6528</v>
      </c>
      <c r="S578" s="108" t="s">
        <v>6528</v>
      </c>
    </row>
    <row r="579" spans="4:19">
      <c r="D579" s="110" t="s">
        <v>6526</v>
      </c>
      <c r="E579" s="110" t="s">
        <v>5402</v>
      </c>
      <c r="F579" s="110" t="s">
        <v>4842</v>
      </c>
      <c r="H579" s="203" t="s">
        <v>4878</v>
      </c>
      <c r="I579" s="109" t="s">
        <v>5372</v>
      </c>
      <c r="K579" s="323"/>
      <c r="L579" s="323" t="s">
        <v>7561</v>
      </c>
      <c r="M579" s="323" t="s">
        <v>7561</v>
      </c>
      <c r="N579" s="323" t="s">
        <v>7561</v>
      </c>
      <c r="O579" s="323" t="s">
        <v>7561</v>
      </c>
      <c r="P579" s="323" t="s">
        <v>7561</v>
      </c>
      <c r="Q579" s="108" t="s">
        <v>7561</v>
      </c>
      <c r="R579" s="108" t="s">
        <v>7561</v>
      </c>
      <c r="S579" s="108" t="s">
        <v>7561</v>
      </c>
    </row>
    <row r="580" spans="4:19">
      <c r="D580" s="110" t="s">
        <v>6362</v>
      </c>
      <c r="E580" s="110" t="s">
        <v>5404</v>
      </c>
      <c r="F580" s="110" t="s">
        <v>4842</v>
      </c>
      <c r="H580" s="203" t="s">
        <v>4878</v>
      </c>
      <c r="I580" s="109" t="s">
        <v>5372</v>
      </c>
      <c r="K580" s="323"/>
      <c r="L580" s="323" t="s">
        <v>5686</v>
      </c>
      <c r="M580" s="323" t="s">
        <v>5686</v>
      </c>
      <c r="N580" s="323" t="s">
        <v>5686</v>
      </c>
      <c r="O580" s="323" t="s">
        <v>5686</v>
      </c>
      <c r="P580" s="323" t="s">
        <v>5686</v>
      </c>
      <c r="Q580" s="108" t="s">
        <v>5686</v>
      </c>
      <c r="R580" s="108" t="s">
        <v>5686</v>
      </c>
      <c r="S580" s="108" t="s">
        <v>5686</v>
      </c>
    </row>
    <row r="581" spans="4:19">
      <c r="D581" s="110" t="s">
        <v>6363</v>
      </c>
      <c r="E581" s="110" t="s">
        <v>5406</v>
      </c>
      <c r="F581" s="110" t="s">
        <v>4842</v>
      </c>
      <c r="H581" s="203" t="s">
        <v>4878</v>
      </c>
      <c r="I581" s="109" t="s">
        <v>5372</v>
      </c>
      <c r="K581" s="323"/>
      <c r="L581" s="323" t="s">
        <v>6359</v>
      </c>
      <c r="M581" s="323" t="s">
        <v>6359</v>
      </c>
      <c r="N581" s="323" t="s">
        <v>6359</v>
      </c>
      <c r="O581" s="323" t="s">
        <v>6359</v>
      </c>
      <c r="P581" s="323" t="s">
        <v>6359</v>
      </c>
      <c r="Q581" s="108" t="s">
        <v>6359</v>
      </c>
      <c r="R581" s="108" t="s">
        <v>6359</v>
      </c>
      <c r="S581" s="108" t="s">
        <v>6359</v>
      </c>
    </row>
    <row r="582" spans="4:19">
      <c r="D582" s="110" t="s">
        <v>6315</v>
      </c>
      <c r="E582" s="110" t="s">
        <v>5407</v>
      </c>
      <c r="F582" s="110" t="s">
        <v>4842</v>
      </c>
      <c r="H582" s="203" t="s">
        <v>4878</v>
      </c>
      <c r="I582" s="109" t="s">
        <v>5372</v>
      </c>
      <c r="K582" s="323"/>
      <c r="L582" s="323" t="s">
        <v>7533</v>
      </c>
      <c r="M582" s="323" t="s">
        <v>7533</v>
      </c>
      <c r="N582" s="323" t="s">
        <v>7533</v>
      </c>
      <c r="O582" s="323" t="s">
        <v>7533</v>
      </c>
      <c r="P582" s="323" t="s">
        <v>7533</v>
      </c>
      <c r="Q582" s="108" t="s">
        <v>7533</v>
      </c>
      <c r="R582" s="108" t="s">
        <v>7533</v>
      </c>
      <c r="S582" s="108" t="s">
        <v>7533</v>
      </c>
    </row>
    <row r="583" spans="4:19">
      <c r="D583" s="110" t="s">
        <v>6316</v>
      </c>
      <c r="E583" s="110" t="s">
        <v>5409</v>
      </c>
      <c r="F583" s="110" t="s">
        <v>4842</v>
      </c>
      <c r="H583" s="203" t="s">
        <v>4878</v>
      </c>
      <c r="I583" s="109" t="s">
        <v>5372</v>
      </c>
      <c r="K583" s="323"/>
      <c r="L583" s="323" t="s">
        <v>7562</v>
      </c>
      <c r="M583" s="323" t="s">
        <v>7562</v>
      </c>
      <c r="N583" s="323" t="s">
        <v>7562</v>
      </c>
      <c r="O583" s="323" t="s">
        <v>7562</v>
      </c>
      <c r="P583" s="323" t="s">
        <v>7562</v>
      </c>
      <c r="Q583" s="108" t="s">
        <v>7562</v>
      </c>
      <c r="R583" s="108" t="s">
        <v>7562</v>
      </c>
      <c r="S583" s="108" t="s">
        <v>7562</v>
      </c>
    </row>
    <row r="584" spans="4:19">
      <c r="D584" s="110" t="s">
        <v>7535</v>
      </c>
      <c r="E584" s="110" t="s">
        <v>7534</v>
      </c>
      <c r="F584" s="110" t="s">
        <v>4842</v>
      </c>
      <c r="H584" s="203" t="s">
        <v>4878</v>
      </c>
      <c r="I584" s="109" t="s">
        <v>5372</v>
      </c>
      <c r="K584" s="323"/>
      <c r="L584" s="323" t="s">
        <v>7541</v>
      </c>
      <c r="M584" s="323" t="s">
        <v>7541</v>
      </c>
      <c r="N584" s="323" t="s">
        <v>7541</v>
      </c>
      <c r="O584" s="323" t="s">
        <v>7541</v>
      </c>
      <c r="P584" s="323" t="s">
        <v>7541</v>
      </c>
      <c r="Q584" s="108" t="s">
        <v>7541</v>
      </c>
      <c r="R584" s="108" t="s">
        <v>7541</v>
      </c>
      <c r="S584" s="108" t="s">
        <v>7541</v>
      </c>
    </row>
    <row r="585" spans="4:19">
      <c r="D585" s="110" t="s">
        <v>8012</v>
      </c>
      <c r="E585" s="110" t="s">
        <v>7536</v>
      </c>
      <c r="F585" s="110" t="s">
        <v>4842</v>
      </c>
      <c r="H585" s="203" t="s">
        <v>4878</v>
      </c>
      <c r="I585" s="109" t="s">
        <v>5372</v>
      </c>
      <c r="K585" s="323"/>
      <c r="L585" s="323" t="s">
        <v>7544</v>
      </c>
      <c r="M585" s="323" t="s">
        <v>7544</v>
      </c>
      <c r="N585" s="323" t="s">
        <v>7544</v>
      </c>
      <c r="O585" s="323" t="s">
        <v>7544</v>
      </c>
      <c r="P585" s="323" t="s">
        <v>7544</v>
      </c>
      <c r="Q585" s="108" t="s">
        <v>7544</v>
      </c>
      <c r="R585" s="108" t="s">
        <v>7544</v>
      </c>
      <c r="S585" s="108" t="s">
        <v>7544</v>
      </c>
    </row>
    <row r="586" spans="4:19">
      <c r="D586" s="110" t="s">
        <v>7539</v>
      </c>
      <c r="E586" s="110" t="s">
        <v>7537</v>
      </c>
      <c r="F586" s="110" t="s">
        <v>4676</v>
      </c>
      <c r="H586" s="203" t="s">
        <v>4878</v>
      </c>
      <c r="I586" s="109" t="s">
        <v>3992</v>
      </c>
      <c r="K586" s="323"/>
      <c r="L586" s="323">
        <v>0.01</v>
      </c>
      <c r="M586" s="323">
        <v>0.01</v>
      </c>
      <c r="N586" s="323">
        <v>1E-3</v>
      </c>
      <c r="O586" s="323">
        <v>1E-3</v>
      </c>
      <c r="P586" s="323">
        <v>1E-3</v>
      </c>
      <c r="Q586" s="108">
        <v>0</v>
      </c>
      <c r="R586" s="108">
        <v>0</v>
      </c>
      <c r="S586" s="108">
        <v>0</v>
      </c>
    </row>
    <row r="587" spans="4:19">
      <c r="D587" s="110" t="s">
        <v>7540</v>
      </c>
      <c r="E587" s="110" t="s">
        <v>7538</v>
      </c>
      <c r="F587" s="110" t="s">
        <v>4676</v>
      </c>
      <c r="H587" s="203" t="s">
        <v>4878</v>
      </c>
      <c r="I587" s="109" t="s">
        <v>3992</v>
      </c>
      <c r="K587" s="323"/>
      <c r="L587" s="323">
        <v>0.01</v>
      </c>
      <c r="M587" s="323">
        <v>0.01</v>
      </c>
      <c r="N587" s="323">
        <v>1E-3</v>
      </c>
      <c r="O587" s="323">
        <v>1E-3</v>
      </c>
      <c r="P587" s="323">
        <v>1E-3</v>
      </c>
      <c r="Q587" s="108">
        <v>0</v>
      </c>
      <c r="R587" s="108">
        <v>0</v>
      </c>
      <c r="S587" s="108">
        <v>0</v>
      </c>
    </row>
    <row r="588" spans="4:19">
      <c r="D588" s="110" t="s">
        <v>6676</v>
      </c>
      <c r="E588" s="110" t="s">
        <v>5426</v>
      </c>
      <c r="F588" s="110" t="s">
        <v>4676</v>
      </c>
      <c r="H588" s="203" t="s">
        <v>4878</v>
      </c>
      <c r="I588" s="109" t="s">
        <v>5362</v>
      </c>
      <c r="K588" s="333"/>
      <c r="L588" s="333"/>
      <c r="M588" s="333"/>
      <c r="N588" s="323">
        <v>210.67810947999999</v>
      </c>
      <c r="O588" s="323">
        <v>210.67810947999999</v>
      </c>
      <c r="P588" s="323">
        <v>210.67810947999999</v>
      </c>
      <c r="Q588" s="108">
        <v>140</v>
      </c>
      <c r="R588" s="108">
        <v>140</v>
      </c>
      <c r="S588" s="108">
        <v>140</v>
      </c>
    </row>
    <row r="589" spans="4:19">
      <c r="D589" s="110" t="s">
        <v>5824</v>
      </c>
      <c r="E589" s="110" t="s">
        <v>5427</v>
      </c>
      <c r="F589" s="110" t="s">
        <v>4676</v>
      </c>
      <c r="H589" s="203" t="s">
        <v>4878</v>
      </c>
      <c r="I589" s="109" t="s">
        <v>3992</v>
      </c>
      <c r="K589" s="323"/>
      <c r="L589" s="323"/>
      <c r="M589" s="323"/>
      <c r="N589" s="323">
        <v>1.2783107428</v>
      </c>
      <c r="O589" s="323">
        <v>1.2783107428</v>
      </c>
      <c r="P589" s="323">
        <v>1.2783107428</v>
      </c>
      <c r="Q589" s="108">
        <v>1.4388942623000001</v>
      </c>
      <c r="R589" s="108">
        <v>1.4388942623000001</v>
      </c>
      <c r="S589" s="108">
        <v>1.4388942623000001</v>
      </c>
    </row>
    <row r="590" spans="4:19">
      <c r="D590" s="110" t="s">
        <v>5825</v>
      </c>
      <c r="E590" s="110" t="s">
        <v>5428</v>
      </c>
      <c r="F590" s="110" t="s">
        <v>4676</v>
      </c>
      <c r="H590" s="203" t="s">
        <v>4878</v>
      </c>
      <c r="I590" s="109" t="s">
        <v>3992</v>
      </c>
      <c r="K590" s="323"/>
      <c r="L590" s="323"/>
      <c r="M590" s="323"/>
      <c r="N590" s="323">
        <v>2.5754286865</v>
      </c>
      <c r="O590" s="323">
        <v>2.5754286865</v>
      </c>
      <c r="P590" s="323">
        <v>2.5754286865</v>
      </c>
      <c r="Q590" s="108">
        <v>1.3580779849</v>
      </c>
      <c r="R590" s="108">
        <v>1.3580779849</v>
      </c>
      <c r="S590" s="108">
        <v>1.3580779849</v>
      </c>
    </row>
    <row r="591" spans="4:19">
      <c r="D591" s="110" t="s">
        <v>5826</v>
      </c>
      <c r="E591" s="110" t="s">
        <v>5429</v>
      </c>
      <c r="F591" s="110" t="s">
        <v>4676</v>
      </c>
      <c r="H591" s="203" t="s">
        <v>4878</v>
      </c>
      <c r="I591" s="109" t="s">
        <v>3992</v>
      </c>
      <c r="K591" s="323"/>
      <c r="L591" s="323"/>
      <c r="M591" s="323"/>
      <c r="N591" s="323">
        <v>1.2565321255999999</v>
      </c>
      <c r="O591" s="323">
        <v>1.2565321255999999</v>
      </c>
      <c r="P591" s="323">
        <v>1.2565321255999999</v>
      </c>
      <c r="Q591" s="108">
        <v>1.0778129846</v>
      </c>
      <c r="R591" s="108">
        <v>1.0778129846</v>
      </c>
      <c r="S591" s="108">
        <v>1.0778129846</v>
      </c>
    </row>
    <row r="592" spans="4:19">
      <c r="D592" s="110" t="s">
        <v>5827</v>
      </c>
      <c r="E592" s="110" t="s">
        <v>5430</v>
      </c>
      <c r="F592" s="110" t="s">
        <v>4676</v>
      </c>
      <c r="H592" s="203" t="s">
        <v>4878</v>
      </c>
      <c r="I592" s="109" t="s">
        <v>3992</v>
      </c>
      <c r="K592" s="323"/>
      <c r="L592" s="323"/>
      <c r="M592" s="323"/>
      <c r="N592" s="323">
        <v>0.10000000149</v>
      </c>
      <c r="O592" s="323">
        <v>0.10000000149</v>
      </c>
      <c r="P592" s="323">
        <v>0.10000000149</v>
      </c>
      <c r="Q592" s="108">
        <v>0.22499999901000001</v>
      </c>
      <c r="R592" s="108">
        <v>0.22499999901000001</v>
      </c>
      <c r="S592" s="108">
        <v>0.22499999901000001</v>
      </c>
    </row>
    <row r="593" spans="4:19">
      <c r="D593" s="110" t="s">
        <v>5828</v>
      </c>
      <c r="E593" s="110" t="s">
        <v>5431</v>
      </c>
      <c r="F593" s="110" t="s">
        <v>4676</v>
      </c>
      <c r="H593" s="203" t="s">
        <v>4878</v>
      </c>
      <c r="I593" s="109" t="s">
        <v>3992</v>
      </c>
      <c r="K593" s="323"/>
      <c r="L593" s="323"/>
      <c r="M593" s="323"/>
      <c r="N593" s="323">
        <v>0</v>
      </c>
      <c r="O593" s="323">
        <v>0</v>
      </c>
      <c r="P593" s="323">
        <v>0</v>
      </c>
      <c r="Q593" s="108">
        <v>0</v>
      </c>
      <c r="R593" s="108">
        <v>0</v>
      </c>
      <c r="S593" s="108">
        <v>0</v>
      </c>
    </row>
    <row r="594" spans="4:19">
      <c r="D594" s="110" t="s">
        <v>5829</v>
      </c>
      <c r="E594" s="110" t="s">
        <v>5432</v>
      </c>
      <c r="F594" s="110" t="s">
        <v>4676</v>
      </c>
      <c r="H594" s="203" t="s">
        <v>4878</v>
      </c>
      <c r="I594" s="109" t="s">
        <v>3992</v>
      </c>
      <c r="K594" s="323"/>
      <c r="L594" s="323"/>
      <c r="M594" s="323"/>
      <c r="N594" s="323">
        <v>0</v>
      </c>
      <c r="O594" s="323">
        <v>0</v>
      </c>
      <c r="P594" s="323">
        <v>0</v>
      </c>
      <c r="Q594" s="108">
        <v>0</v>
      </c>
      <c r="R594" s="108">
        <v>0</v>
      </c>
      <c r="S594" s="108">
        <v>0</v>
      </c>
    </row>
    <row r="595" spans="4:19">
      <c r="D595" s="110" t="s">
        <v>5830</v>
      </c>
      <c r="E595" s="110" t="s">
        <v>5433</v>
      </c>
      <c r="F595" s="110" t="s">
        <v>4676</v>
      </c>
      <c r="H595" s="203" t="s">
        <v>4878</v>
      </c>
      <c r="I595" s="109" t="s">
        <v>3992</v>
      </c>
      <c r="K595" s="323"/>
      <c r="L595" s="323"/>
      <c r="M595" s="323"/>
      <c r="N595" s="323">
        <v>1.7044142824999999</v>
      </c>
      <c r="O595" s="323">
        <v>1.7044142824999999</v>
      </c>
      <c r="P595" s="323">
        <v>1.7044142824999999</v>
      </c>
      <c r="Q595" s="108">
        <v>1.7886616204000001</v>
      </c>
      <c r="R595" s="108">
        <v>1.7886616204000001</v>
      </c>
      <c r="S595" s="108">
        <v>1.7886616204000001</v>
      </c>
    </row>
    <row r="596" spans="4:19">
      <c r="D596" s="110" t="s">
        <v>5831</v>
      </c>
      <c r="E596" s="110" t="s">
        <v>5434</v>
      </c>
      <c r="F596" s="110" t="s">
        <v>4676</v>
      </c>
      <c r="H596" s="203" t="s">
        <v>4878</v>
      </c>
      <c r="I596" s="109" t="s">
        <v>3992</v>
      </c>
      <c r="K596" s="323"/>
      <c r="L596" s="323"/>
      <c r="M596" s="323"/>
      <c r="N596" s="323">
        <v>6.5322112286000005</v>
      </c>
      <c r="O596" s="323">
        <v>6.5322112286000005</v>
      </c>
      <c r="P596" s="323">
        <v>6.5322112286000005</v>
      </c>
      <c r="Q596" s="108">
        <v>3.1593274140999998</v>
      </c>
      <c r="R596" s="108">
        <v>3.1593274140999998</v>
      </c>
      <c r="S596" s="108">
        <v>3.1593274140999998</v>
      </c>
    </row>
    <row r="597" spans="4:19">
      <c r="D597" s="110" t="s">
        <v>5832</v>
      </c>
      <c r="E597" s="110" t="s">
        <v>5435</v>
      </c>
      <c r="F597" s="110" t="s">
        <v>4676</v>
      </c>
      <c r="H597" s="203" t="s">
        <v>4878</v>
      </c>
      <c r="I597" s="109" t="s">
        <v>3992</v>
      </c>
      <c r="K597" s="323"/>
      <c r="L597" s="323"/>
      <c r="M597" s="323"/>
      <c r="N597" s="323">
        <v>3.4307534139999998</v>
      </c>
      <c r="O597" s="323">
        <v>3.4307534139999998</v>
      </c>
      <c r="P597" s="323">
        <v>3.4307534139999998</v>
      </c>
      <c r="Q597" s="108">
        <v>3.4186668426</v>
      </c>
      <c r="R597" s="108">
        <v>3.4186668426</v>
      </c>
      <c r="S597" s="108">
        <v>3.4186668426</v>
      </c>
    </row>
    <row r="598" spans="4:19">
      <c r="D598" s="110" t="s">
        <v>5833</v>
      </c>
      <c r="E598" s="110" t="s">
        <v>5436</v>
      </c>
      <c r="F598" s="110" t="s">
        <v>4676</v>
      </c>
      <c r="H598" s="203" t="s">
        <v>4878</v>
      </c>
      <c r="I598" s="109" t="s">
        <v>3992</v>
      </c>
      <c r="K598" s="323"/>
      <c r="L598" s="323"/>
      <c r="M598" s="323"/>
      <c r="N598" s="323">
        <v>0.44999998807999997</v>
      </c>
      <c r="O598" s="323">
        <v>0.44999998807999997</v>
      </c>
      <c r="P598" s="323">
        <v>0.44999998807999997</v>
      </c>
      <c r="Q598" s="108">
        <v>1.0016666650999999</v>
      </c>
      <c r="R598" s="108">
        <v>1.0016666650999999</v>
      </c>
      <c r="S598" s="108">
        <v>1.0016666650999999</v>
      </c>
    </row>
    <row r="599" spans="4:19">
      <c r="D599" s="110" t="s">
        <v>5834</v>
      </c>
      <c r="E599" s="110" t="s">
        <v>5437</v>
      </c>
      <c r="F599" s="110" t="s">
        <v>4676</v>
      </c>
      <c r="H599" s="203" t="s">
        <v>4878</v>
      </c>
      <c r="I599" s="109" t="s">
        <v>3992</v>
      </c>
      <c r="K599" s="323"/>
      <c r="L599" s="323"/>
      <c r="M599" s="323"/>
      <c r="N599" s="323">
        <v>0</v>
      </c>
      <c r="O599" s="323">
        <v>0</v>
      </c>
      <c r="P599" s="323">
        <v>0</v>
      </c>
      <c r="Q599" s="108">
        <v>3.3333332588E-3</v>
      </c>
      <c r="R599" s="108">
        <v>3.3333332588E-3</v>
      </c>
      <c r="S599" s="108">
        <v>3.3333332588E-3</v>
      </c>
    </row>
    <row r="600" spans="4:19">
      <c r="D600" s="110" t="s">
        <v>5835</v>
      </c>
      <c r="E600" s="110" t="s">
        <v>5438</v>
      </c>
      <c r="F600" s="110" t="s">
        <v>4676</v>
      </c>
      <c r="H600" s="203" t="s">
        <v>4878</v>
      </c>
      <c r="I600" s="109" t="s">
        <v>3992</v>
      </c>
      <c r="K600" s="323"/>
      <c r="L600" s="323"/>
      <c r="M600" s="323"/>
      <c r="N600" s="323">
        <v>0.21824816540999997</v>
      </c>
      <c r="O600" s="323">
        <v>0.21824816540999997</v>
      </c>
      <c r="P600" s="323">
        <v>0.21824816540999997</v>
      </c>
      <c r="Q600" s="108">
        <v>0.22856082179000003</v>
      </c>
      <c r="R600" s="108">
        <v>0.22856082179000003</v>
      </c>
      <c r="S600" s="108">
        <v>0.22856082179000003</v>
      </c>
    </row>
    <row r="601" spans="4:19">
      <c r="D601" s="110" t="s">
        <v>5836</v>
      </c>
      <c r="E601" s="110" t="s">
        <v>5439</v>
      </c>
      <c r="F601" s="110" t="s">
        <v>4676</v>
      </c>
      <c r="H601" s="203" t="s">
        <v>4878</v>
      </c>
      <c r="I601" s="109" t="s">
        <v>3992</v>
      </c>
      <c r="K601" s="323"/>
      <c r="L601" s="323"/>
      <c r="M601" s="323"/>
      <c r="N601" s="323">
        <v>0.21880953772</v>
      </c>
      <c r="O601" s="323">
        <v>0.21880953772</v>
      </c>
      <c r="P601" s="323">
        <v>0.21880953772</v>
      </c>
      <c r="Q601" s="108">
        <v>0.27698212171999997</v>
      </c>
      <c r="R601" s="108">
        <v>0.27698212171999997</v>
      </c>
      <c r="S601" s="108">
        <v>0.27698212171999997</v>
      </c>
    </row>
    <row r="602" spans="4:19">
      <c r="D602" s="110" t="s">
        <v>5837</v>
      </c>
      <c r="E602" s="110" t="s">
        <v>5440</v>
      </c>
      <c r="F602" s="110" t="s">
        <v>4676</v>
      </c>
      <c r="H602" s="203" t="s">
        <v>4878</v>
      </c>
      <c r="I602" s="109" t="s">
        <v>3992</v>
      </c>
      <c r="K602" s="323"/>
      <c r="L602" s="323"/>
      <c r="M602" s="323"/>
      <c r="N602" s="323">
        <v>0.37190164248000002</v>
      </c>
      <c r="O602" s="323">
        <v>0.37190164248000002</v>
      </c>
      <c r="P602" s="323">
        <v>0.37190164248000002</v>
      </c>
      <c r="Q602" s="108">
        <v>0.75567708639999998</v>
      </c>
      <c r="R602" s="108">
        <v>0.75567708639999998</v>
      </c>
      <c r="S602" s="108">
        <v>0.75567708639999998</v>
      </c>
    </row>
    <row r="603" spans="4:19">
      <c r="D603" s="110" t="s">
        <v>5838</v>
      </c>
      <c r="E603" s="110" t="s">
        <v>5441</v>
      </c>
      <c r="F603" s="110" t="s">
        <v>4676</v>
      </c>
      <c r="H603" s="203" t="s">
        <v>4878</v>
      </c>
      <c r="I603" s="109" t="s">
        <v>3992</v>
      </c>
      <c r="K603" s="323"/>
      <c r="L603" s="323"/>
      <c r="M603" s="323"/>
      <c r="N603" s="323">
        <v>0</v>
      </c>
      <c r="O603" s="323">
        <v>0</v>
      </c>
      <c r="P603" s="323">
        <v>0</v>
      </c>
      <c r="Q603" s="108">
        <v>0</v>
      </c>
      <c r="R603" s="108">
        <v>0</v>
      </c>
      <c r="S603" s="108">
        <v>0</v>
      </c>
    </row>
    <row r="604" spans="4:19">
      <c r="D604" s="110" t="s">
        <v>5839</v>
      </c>
      <c r="E604" s="110" t="s">
        <v>5442</v>
      </c>
      <c r="F604" s="110" t="s">
        <v>4676</v>
      </c>
      <c r="H604" s="203" t="s">
        <v>4878</v>
      </c>
      <c r="I604" s="109" t="s">
        <v>3992</v>
      </c>
      <c r="K604" s="323"/>
      <c r="L604" s="323"/>
      <c r="M604" s="323"/>
      <c r="N604" s="323">
        <v>7.0637211969000013</v>
      </c>
      <c r="O604" s="323">
        <v>7.0637211969000013</v>
      </c>
      <c r="P604" s="323">
        <v>7.0637211969000013</v>
      </c>
      <c r="Q604" s="108">
        <v>5.0470457557000001</v>
      </c>
      <c r="R604" s="108">
        <v>5.0470457557000001</v>
      </c>
      <c r="S604" s="108">
        <v>5.0470457557000001</v>
      </c>
    </row>
    <row r="605" spans="4:19">
      <c r="D605" s="110" t="s">
        <v>5840</v>
      </c>
      <c r="E605" s="110" t="s">
        <v>5443</v>
      </c>
      <c r="F605" s="110" t="s">
        <v>4676</v>
      </c>
      <c r="H605" s="203" t="s">
        <v>4878</v>
      </c>
      <c r="I605" s="109" t="s">
        <v>3992</v>
      </c>
      <c r="K605" s="323"/>
      <c r="L605" s="323"/>
      <c r="M605" s="323"/>
      <c r="N605" s="323">
        <v>25.904454204</v>
      </c>
      <c r="O605" s="323">
        <v>25.904454204</v>
      </c>
      <c r="P605" s="323">
        <v>25.904454204</v>
      </c>
      <c r="Q605" s="108">
        <v>23.583845026281185</v>
      </c>
      <c r="R605" s="108">
        <v>23.583845026281185</v>
      </c>
      <c r="S605" s="108">
        <v>23.583845026281185</v>
      </c>
    </row>
    <row r="606" spans="4:19">
      <c r="D606" s="110" t="s">
        <v>5841</v>
      </c>
      <c r="E606" s="110" t="s">
        <v>5444</v>
      </c>
      <c r="F606" s="110" t="s">
        <v>4676</v>
      </c>
      <c r="H606" s="203" t="s">
        <v>4878</v>
      </c>
      <c r="I606" s="109" t="s">
        <v>3992</v>
      </c>
      <c r="K606" s="323"/>
      <c r="L606" s="323"/>
      <c r="M606" s="323"/>
      <c r="N606" s="323">
        <v>4.0175983037999998</v>
      </c>
      <c r="O606" s="323">
        <v>4.0175983037999998</v>
      </c>
      <c r="P606" s="323">
        <v>4.0175983037999998</v>
      </c>
      <c r="Q606" s="108">
        <v>4.7043786813999997</v>
      </c>
      <c r="R606" s="108">
        <v>4.7043786813999997</v>
      </c>
      <c r="S606" s="108">
        <v>4.7043786813999997</v>
      </c>
    </row>
    <row r="607" spans="4:19">
      <c r="D607" s="110" t="s">
        <v>5842</v>
      </c>
      <c r="E607" s="110" t="s">
        <v>5445</v>
      </c>
      <c r="F607" s="110" t="s">
        <v>4676</v>
      </c>
      <c r="H607" s="203" t="s">
        <v>4878</v>
      </c>
      <c r="I607" s="109" t="s">
        <v>3992</v>
      </c>
      <c r="K607" s="323"/>
      <c r="L607" s="323"/>
      <c r="M607" s="323"/>
      <c r="N607" s="323">
        <v>5.2873536607</v>
      </c>
      <c r="O607" s="323">
        <v>5.2873536607</v>
      </c>
      <c r="P607" s="323">
        <v>5.2873536607</v>
      </c>
      <c r="Q607" s="108">
        <v>5.4436641046999998</v>
      </c>
      <c r="R607" s="108">
        <v>5.4436641046999998</v>
      </c>
      <c r="S607" s="108">
        <v>5.4436641046999998</v>
      </c>
    </row>
    <row r="608" spans="4:19">
      <c r="D608" s="110" t="s">
        <v>5843</v>
      </c>
      <c r="E608" s="110" t="s">
        <v>5446</v>
      </c>
      <c r="F608" s="110" t="s">
        <v>4676</v>
      </c>
      <c r="H608" s="203" t="s">
        <v>4878</v>
      </c>
      <c r="I608" s="109" t="s">
        <v>3992</v>
      </c>
      <c r="K608" s="323"/>
      <c r="L608" s="323"/>
      <c r="M608" s="323"/>
      <c r="N608" s="323">
        <v>11.890971292</v>
      </c>
      <c r="O608" s="323">
        <v>11.890971292</v>
      </c>
      <c r="P608" s="323">
        <v>11.890971292</v>
      </c>
      <c r="Q608" s="108">
        <v>12.817188869000001</v>
      </c>
      <c r="R608" s="108">
        <v>12.817188869000001</v>
      </c>
      <c r="S608" s="108">
        <v>12.817188869000001</v>
      </c>
    </row>
    <row r="609" spans="4:19">
      <c r="D609" s="110" t="s">
        <v>5844</v>
      </c>
      <c r="E609" s="110" t="s">
        <v>5447</v>
      </c>
      <c r="F609" s="110" t="s">
        <v>4676</v>
      </c>
      <c r="H609" s="203" t="s">
        <v>4878</v>
      </c>
      <c r="I609" s="109" t="s">
        <v>3992</v>
      </c>
      <c r="K609" s="323"/>
      <c r="L609" s="323"/>
      <c r="M609" s="323"/>
      <c r="N609" s="323">
        <v>7.3123574356000001</v>
      </c>
      <c r="O609" s="323">
        <v>7.3123574356000001</v>
      </c>
      <c r="P609" s="323">
        <v>7.3123574356000001</v>
      </c>
      <c r="Q609" s="108">
        <v>6.8510130279999997</v>
      </c>
      <c r="R609" s="108">
        <v>6.8510130279999997</v>
      </c>
      <c r="S609" s="108">
        <v>6.8510130279999997</v>
      </c>
    </row>
    <row r="610" spans="4:19">
      <c r="D610" s="110" t="s">
        <v>5845</v>
      </c>
      <c r="E610" s="110" t="s">
        <v>5448</v>
      </c>
      <c r="F610" s="110" t="s">
        <v>4676</v>
      </c>
      <c r="H610" s="203" t="s">
        <v>4878</v>
      </c>
      <c r="I610" s="109" t="s">
        <v>3992</v>
      </c>
      <c r="K610" s="323"/>
      <c r="L610" s="323"/>
      <c r="M610" s="323"/>
      <c r="N610" s="323">
        <v>15.427764078999999</v>
      </c>
      <c r="O610" s="323">
        <v>15.427764078999999</v>
      </c>
      <c r="P610" s="323">
        <v>15.427764078999999</v>
      </c>
      <c r="Q610" s="108">
        <v>19.478870258000001</v>
      </c>
      <c r="R610" s="108">
        <v>19.478870258000001</v>
      </c>
      <c r="S610" s="108">
        <v>19.478870258000001</v>
      </c>
    </row>
    <row r="611" spans="4:19">
      <c r="D611" s="110" t="s">
        <v>5846</v>
      </c>
      <c r="E611" s="110" t="s">
        <v>5449</v>
      </c>
      <c r="F611" s="110" t="s">
        <v>4676</v>
      </c>
      <c r="H611" s="203" t="s">
        <v>4878</v>
      </c>
      <c r="I611" s="109" t="s">
        <v>3992</v>
      </c>
      <c r="K611" s="323"/>
      <c r="L611" s="323"/>
      <c r="M611" s="323"/>
      <c r="N611" s="323">
        <v>4.2191700038000004</v>
      </c>
      <c r="O611" s="323">
        <v>4.2191700038000004</v>
      </c>
      <c r="P611" s="323">
        <v>4.2191700038000004</v>
      </c>
      <c r="Q611" s="108">
        <v>6.6013331312000005</v>
      </c>
      <c r="R611" s="108">
        <v>6.6013331312000005</v>
      </c>
      <c r="S611" s="108">
        <v>6.6013331312000005</v>
      </c>
    </row>
    <row r="612" spans="4:19">
      <c r="D612" s="110" t="s">
        <v>5847</v>
      </c>
      <c r="E612" s="110" t="s">
        <v>5679</v>
      </c>
      <c r="F612" s="110" t="s">
        <v>4676</v>
      </c>
      <c r="H612" s="203" t="s">
        <v>4878</v>
      </c>
      <c r="I612" s="109" t="s">
        <v>3992</v>
      </c>
      <c r="K612" s="323"/>
      <c r="L612" s="323"/>
      <c r="M612" s="323"/>
      <c r="N612" s="323">
        <v>0.74000000954</v>
      </c>
      <c r="O612" s="323">
        <v>0.74000000954</v>
      </c>
      <c r="P612" s="323">
        <v>0.74000000954</v>
      </c>
      <c r="Q612" s="108">
        <v>0.74000000954</v>
      </c>
      <c r="R612" s="108">
        <v>0.74000000954</v>
      </c>
      <c r="S612" s="108">
        <v>0.74000000954</v>
      </c>
    </row>
    <row r="613" spans="4:19">
      <c r="D613" s="110" t="s">
        <v>6455</v>
      </c>
      <c r="E613" s="110" t="s">
        <v>5450</v>
      </c>
      <c r="F613" s="110" t="s">
        <v>4676</v>
      </c>
      <c r="H613" s="203" t="s">
        <v>4878</v>
      </c>
      <c r="I613" s="109" t="s">
        <v>4879</v>
      </c>
      <c r="K613" s="323"/>
      <c r="L613" s="323"/>
      <c r="M613" s="323"/>
      <c r="N613" s="323">
        <v>45.868361558000004</v>
      </c>
      <c r="O613" s="323">
        <v>45.868361558000004</v>
      </c>
      <c r="P613" s="323">
        <v>45.868361558000004</v>
      </c>
      <c r="Q613" s="108">
        <v>52.304138645000023</v>
      </c>
      <c r="R613" s="108">
        <v>52.304138645000023</v>
      </c>
      <c r="S613" s="108">
        <v>52.304138645000023</v>
      </c>
    </row>
    <row r="614" spans="4:19">
      <c r="D614" s="110" t="s">
        <v>6456</v>
      </c>
      <c r="E614" s="110" t="s">
        <v>5451</v>
      </c>
      <c r="F614" s="110" t="s">
        <v>4676</v>
      </c>
      <c r="H614" s="203" t="s">
        <v>4878</v>
      </c>
      <c r="I614" s="109" t="s">
        <v>4879</v>
      </c>
      <c r="K614" s="323"/>
      <c r="L614" s="323"/>
      <c r="M614" s="323"/>
      <c r="N614" s="323">
        <v>51.456879399000002</v>
      </c>
      <c r="O614" s="323">
        <v>51.456879399000002</v>
      </c>
      <c r="P614" s="323">
        <v>51.456879399000002</v>
      </c>
      <c r="Q614" s="108">
        <v>58.798754377000023</v>
      </c>
      <c r="R614" s="108">
        <v>58.798754377000023</v>
      </c>
      <c r="S614" s="108">
        <v>58.798754377000023</v>
      </c>
    </row>
    <row r="615" spans="4:19">
      <c r="D615" s="110" t="s">
        <v>5973</v>
      </c>
      <c r="E615" s="110" t="s">
        <v>5452</v>
      </c>
      <c r="F615" s="110" t="s">
        <v>4676</v>
      </c>
      <c r="H615" s="203" t="s">
        <v>4878</v>
      </c>
      <c r="I615" s="109" t="s">
        <v>4880</v>
      </c>
      <c r="K615" s="323"/>
      <c r="L615" s="323"/>
      <c r="M615" s="323"/>
      <c r="N615" s="323">
        <v>5.0026698214999925</v>
      </c>
      <c r="O615" s="323">
        <v>5.0026698214999925</v>
      </c>
      <c r="P615" s="323">
        <v>5.0026698214999925</v>
      </c>
      <c r="Q615" s="108">
        <v>8.805164364999996</v>
      </c>
      <c r="R615" s="108">
        <v>8.805164364999996</v>
      </c>
      <c r="S615" s="108">
        <v>8.805164364999996</v>
      </c>
    </row>
    <row r="616" spans="4:19">
      <c r="D616" s="110" t="s">
        <v>6691</v>
      </c>
      <c r="E616" s="110" t="s">
        <v>5455</v>
      </c>
      <c r="F616" s="110" t="s">
        <v>4676</v>
      </c>
      <c r="H616" s="203" t="s">
        <v>4878</v>
      </c>
      <c r="I616" s="109" t="s">
        <v>3992</v>
      </c>
      <c r="K616" s="323"/>
      <c r="L616" s="323"/>
      <c r="M616" s="323"/>
      <c r="N616" s="323">
        <v>0.95610058308000012</v>
      </c>
      <c r="O616" s="323">
        <v>0.95610058308000012</v>
      </c>
      <c r="P616" s="323">
        <v>0.95610058308000012</v>
      </c>
      <c r="Q616" s="108">
        <v>3.4075595089814444E-4</v>
      </c>
      <c r="R616" s="108">
        <v>3.4075595089814444E-4</v>
      </c>
      <c r="S616" s="108">
        <v>3.4075595089814444E-4</v>
      </c>
    </row>
    <row r="617" spans="4:19">
      <c r="D617" s="110" t="s">
        <v>6690</v>
      </c>
      <c r="E617" s="110" t="s">
        <v>5456</v>
      </c>
      <c r="F617" s="110" t="s">
        <v>4676</v>
      </c>
      <c r="H617" s="203" t="s">
        <v>4878</v>
      </c>
      <c r="I617" s="109" t="s">
        <v>3992</v>
      </c>
      <c r="K617" s="323"/>
      <c r="L617" s="323"/>
      <c r="M617" s="323"/>
      <c r="N617" s="323">
        <v>0.63783433788999999</v>
      </c>
      <c r="O617" s="323">
        <v>0.63783433788999999</v>
      </c>
      <c r="P617" s="323">
        <v>0.63783433788999999</v>
      </c>
      <c r="Q617" s="108">
        <v>0.3</v>
      </c>
      <c r="R617" s="108">
        <v>0.3</v>
      </c>
      <c r="S617" s="108">
        <v>0.3</v>
      </c>
    </row>
    <row r="618" spans="4:19">
      <c r="D618" s="110" t="s">
        <v>6521</v>
      </c>
      <c r="E618" s="110" t="s">
        <v>5457</v>
      </c>
      <c r="F618" s="110" t="s">
        <v>4676</v>
      </c>
      <c r="H618" s="203" t="s">
        <v>4878</v>
      </c>
      <c r="I618" s="109" t="s">
        <v>3992</v>
      </c>
      <c r="K618" s="323"/>
      <c r="L618" s="323"/>
      <c r="M618" s="323"/>
      <c r="N618" s="323">
        <v>0.68612301696</v>
      </c>
      <c r="O618" s="323">
        <v>0.68612301696</v>
      </c>
      <c r="P618" s="323">
        <v>0.68612301696</v>
      </c>
      <c r="Q618" s="108">
        <v>0.5</v>
      </c>
      <c r="R618" s="108">
        <v>0.5</v>
      </c>
      <c r="S618" s="108">
        <v>0.5</v>
      </c>
    </row>
    <row r="619" spans="4:19">
      <c r="D619" s="110" t="s">
        <v>6522</v>
      </c>
      <c r="E619" s="110" t="s">
        <v>5458</v>
      </c>
      <c r="F619" s="110" t="s">
        <v>4676</v>
      </c>
      <c r="H619" s="203" t="s">
        <v>4878</v>
      </c>
      <c r="I619" s="109" t="s">
        <v>3992</v>
      </c>
      <c r="K619" s="323"/>
      <c r="L619" s="323"/>
      <c r="M619" s="323"/>
      <c r="N619" s="323">
        <v>0.16295701406999999</v>
      </c>
      <c r="O619" s="323">
        <v>0.16295701406999999</v>
      </c>
      <c r="P619" s="323">
        <v>0.16295701406999999</v>
      </c>
      <c r="Q619" s="108">
        <v>1.4224754247309958E-2</v>
      </c>
      <c r="R619" s="108">
        <v>1.4224754247309958E-2</v>
      </c>
      <c r="S619" s="108">
        <v>1.4224754247309958E-2</v>
      </c>
    </row>
    <row r="620" spans="4:19">
      <c r="D620" s="110" t="s">
        <v>6243</v>
      </c>
      <c r="E620" s="110" t="s">
        <v>5459</v>
      </c>
      <c r="F620" s="110" t="s">
        <v>4676</v>
      </c>
      <c r="H620" s="203" t="s">
        <v>4878</v>
      </c>
      <c r="I620" s="109" t="s">
        <v>5362</v>
      </c>
      <c r="K620" s="323"/>
      <c r="L620" s="323"/>
      <c r="M620" s="323"/>
      <c r="N620" s="323">
        <v>1.6900456622</v>
      </c>
      <c r="O620" s="323">
        <v>1.6900456622</v>
      </c>
      <c r="P620" s="323">
        <v>1.6900456622</v>
      </c>
      <c r="Q620" s="108">
        <v>0</v>
      </c>
      <c r="R620" s="108">
        <v>0</v>
      </c>
      <c r="S620" s="108">
        <v>0</v>
      </c>
    </row>
    <row r="621" spans="4:19">
      <c r="D621" s="110" t="s">
        <v>5963</v>
      </c>
      <c r="E621" s="110" t="s">
        <v>5460</v>
      </c>
      <c r="F621" s="110" t="s">
        <v>4676</v>
      </c>
      <c r="H621" s="203" t="s">
        <v>4878</v>
      </c>
      <c r="I621" s="109" t="s">
        <v>4880</v>
      </c>
      <c r="K621" s="323"/>
      <c r="L621" s="323"/>
      <c r="M621" s="323"/>
      <c r="N621" s="323">
        <v>54.999833125999984</v>
      </c>
      <c r="O621" s="323">
        <v>54.999833125999984</v>
      </c>
      <c r="P621" s="323">
        <v>54.999833125999984</v>
      </c>
      <c r="Q621" s="108">
        <v>54.997802318000012</v>
      </c>
      <c r="R621" s="108">
        <v>54.997802318000012</v>
      </c>
      <c r="S621" s="108">
        <v>54.997802318000012</v>
      </c>
    </row>
    <row r="622" spans="4:19">
      <c r="D622" s="110" t="s">
        <v>6447</v>
      </c>
      <c r="E622" s="110" t="s">
        <v>5461</v>
      </c>
      <c r="F622" s="110" t="s">
        <v>4676</v>
      </c>
      <c r="H622" s="203" t="s">
        <v>4878</v>
      </c>
      <c r="I622" s="109" t="s">
        <v>4879</v>
      </c>
      <c r="K622" s="323"/>
      <c r="L622" s="323"/>
      <c r="M622" s="323"/>
      <c r="N622" s="323">
        <v>91.991203503999998</v>
      </c>
      <c r="O622" s="323">
        <v>91.991203503999998</v>
      </c>
      <c r="P622" s="323">
        <v>91.991203503999998</v>
      </c>
      <c r="Q622" s="108">
        <v>92.604249663000019</v>
      </c>
      <c r="R622" s="108">
        <v>92.604249663000019</v>
      </c>
      <c r="S622" s="108">
        <v>92.604249663000019</v>
      </c>
    </row>
    <row r="623" spans="4:19">
      <c r="D623" s="110" t="s">
        <v>6448</v>
      </c>
      <c r="E623" s="110" t="s">
        <v>5462</v>
      </c>
      <c r="F623" s="110" t="s">
        <v>4676</v>
      </c>
      <c r="H623" s="203" t="s">
        <v>4878</v>
      </c>
      <c r="I623" s="109" t="s">
        <v>4879</v>
      </c>
      <c r="K623" s="323"/>
      <c r="L623" s="323"/>
      <c r="M623" s="323"/>
      <c r="N623" s="323">
        <v>73.69273585500008</v>
      </c>
      <c r="O623" s="323">
        <v>73.69273585500008</v>
      </c>
      <c r="P623" s="323">
        <v>73.69273585500008</v>
      </c>
      <c r="Q623" s="108">
        <v>48.805329266999991</v>
      </c>
      <c r="R623" s="108">
        <v>48.805329266999991</v>
      </c>
      <c r="S623" s="108">
        <v>48.805329266999991</v>
      </c>
    </row>
    <row r="624" spans="4:19">
      <c r="D624" s="110" t="s">
        <v>5964</v>
      </c>
      <c r="E624" s="110" t="s">
        <v>5463</v>
      </c>
      <c r="F624" s="110" t="s">
        <v>4676</v>
      </c>
      <c r="H624" s="203" t="s">
        <v>4878</v>
      </c>
      <c r="I624" s="109" t="s">
        <v>4881</v>
      </c>
      <c r="K624" s="323"/>
      <c r="L624" s="323"/>
      <c r="M624" s="323"/>
      <c r="N624" s="323">
        <v>15.724359308</v>
      </c>
      <c r="O624" s="323">
        <v>15.724359308</v>
      </c>
      <c r="P624" s="323">
        <v>15.724359308</v>
      </c>
      <c r="Q624" s="108">
        <v>3.2809140924682333E-7</v>
      </c>
      <c r="R624" s="108">
        <v>3.2809140924682333E-7</v>
      </c>
      <c r="S624" s="108">
        <v>3.2809140924682333E-7</v>
      </c>
    </row>
    <row r="625" spans="4:19">
      <c r="D625" s="110" t="s">
        <v>6244</v>
      </c>
      <c r="E625" s="110" t="s">
        <v>5464</v>
      </c>
      <c r="F625" s="110" t="s">
        <v>4676</v>
      </c>
      <c r="H625" s="203" t="s">
        <v>4878</v>
      </c>
      <c r="I625" s="109" t="s">
        <v>5362</v>
      </c>
      <c r="K625" s="323"/>
      <c r="L625" s="323"/>
      <c r="M625" s="323"/>
      <c r="N625" s="323">
        <v>10.437171421</v>
      </c>
      <c r="O625" s="323">
        <v>10.437171421</v>
      </c>
      <c r="P625" s="323">
        <v>10.437171421</v>
      </c>
      <c r="Q625" s="108">
        <v>15</v>
      </c>
      <c r="R625" s="108">
        <v>15</v>
      </c>
      <c r="S625" s="108">
        <v>15</v>
      </c>
    </row>
    <row r="626" spans="4:19">
      <c r="D626" s="110" t="s">
        <v>6245</v>
      </c>
      <c r="E626" s="110" t="s">
        <v>5465</v>
      </c>
      <c r="F626" s="110" t="s">
        <v>4676</v>
      </c>
      <c r="H626" s="203" t="s">
        <v>4878</v>
      </c>
      <c r="I626" s="109" t="s">
        <v>5362</v>
      </c>
      <c r="K626" s="323"/>
      <c r="L626" s="323"/>
      <c r="M626" s="323"/>
      <c r="N626" s="323">
        <v>9.0217162515999991</v>
      </c>
      <c r="O626" s="323">
        <v>9.0217162515999991</v>
      </c>
      <c r="P626" s="323">
        <v>9.0217162515999991</v>
      </c>
      <c r="Q626" s="108">
        <v>0</v>
      </c>
      <c r="R626" s="108">
        <v>0</v>
      </c>
      <c r="S626" s="108">
        <v>0</v>
      </c>
    </row>
    <row r="627" spans="4:19">
      <c r="D627" s="110" t="s">
        <v>6269</v>
      </c>
      <c r="E627" s="110" t="s">
        <v>5472</v>
      </c>
      <c r="F627" s="110" t="s">
        <v>4676</v>
      </c>
      <c r="H627" s="203" t="s">
        <v>4878</v>
      </c>
      <c r="I627" s="109" t="s">
        <v>5362</v>
      </c>
      <c r="K627" s="323"/>
      <c r="L627" s="323"/>
      <c r="M627" s="323"/>
      <c r="N627" s="323">
        <v>39.977405398000002</v>
      </c>
      <c r="O627" s="323">
        <v>39.977405398000002</v>
      </c>
      <c r="P627" s="323">
        <v>39.977405398000002</v>
      </c>
      <c r="Q627" s="108">
        <v>51.990072228999999</v>
      </c>
      <c r="R627" s="108">
        <v>51.990072228999999</v>
      </c>
      <c r="S627" s="108">
        <v>51.990072228999999</v>
      </c>
    </row>
    <row r="628" spans="4:19">
      <c r="D628" s="110" t="s">
        <v>6553</v>
      </c>
      <c r="E628" s="110" t="s">
        <v>5473</v>
      </c>
      <c r="F628" s="110" t="s">
        <v>4676</v>
      </c>
      <c r="H628" s="203" t="s">
        <v>4878</v>
      </c>
      <c r="I628" s="109" t="s">
        <v>3992</v>
      </c>
      <c r="K628" s="323"/>
      <c r="L628" s="323"/>
      <c r="M628" s="323"/>
      <c r="N628" s="323">
        <v>0</v>
      </c>
      <c r="O628" s="323">
        <v>0</v>
      </c>
      <c r="P628" s="323">
        <v>0</v>
      </c>
      <c r="Q628" s="108">
        <v>0</v>
      </c>
      <c r="R628" s="108">
        <v>0</v>
      </c>
      <c r="S628" s="108">
        <v>0</v>
      </c>
    </row>
    <row r="629" spans="4:19">
      <c r="D629" s="110" t="s">
        <v>6554</v>
      </c>
      <c r="E629" s="110" t="s">
        <v>5474</v>
      </c>
      <c r="F629" s="110" t="s">
        <v>4676</v>
      </c>
      <c r="H629" s="203" t="s">
        <v>4878</v>
      </c>
      <c r="I629" s="109" t="s">
        <v>3992</v>
      </c>
      <c r="K629" s="323"/>
      <c r="L629" s="323"/>
      <c r="M629" s="323"/>
      <c r="N629" s="323">
        <v>0</v>
      </c>
      <c r="O629" s="323">
        <v>0</v>
      </c>
      <c r="P629" s="323">
        <v>0</v>
      </c>
      <c r="Q629" s="108">
        <v>0</v>
      </c>
      <c r="R629" s="108">
        <v>0</v>
      </c>
      <c r="S629" s="108">
        <v>0</v>
      </c>
    </row>
    <row r="630" spans="4:19">
      <c r="D630" s="110" t="s">
        <v>6555</v>
      </c>
      <c r="E630" s="110" t="s">
        <v>5475</v>
      </c>
      <c r="F630" s="110" t="s">
        <v>4676</v>
      </c>
      <c r="H630" s="203" t="s">
        <v>4878</v>
      </c>
      <c r="I630" s="109" t="s">
        <v>3992</v>
      </c>
      <c r="K630" s="323"/>
      <c r="L630" s="323"/>
      <c r="M630" s="323"/>
      <c r="N630" s="323">
        <v>0</v>
      </c>
      <c r="O630" s="323">
        <v>0</v>
      </c>
      <c r="P630" s="323">
        <v>0</v>
      </c>
      <c r="Q630" s="108">
        <v>0</v>
      </c>
      <c r="R630" s="108">
        <v>0</v>
      </c>
      <c r="S630" s="108">
        <v>0</v>
      </c>
    </row>
    <row r="631" spans="4:19">
      <c r="D631" s="110" t="s">
        <v>6556</v>
      </c>
      <c r="E631" s="110" t="s">
        <v>5476</v>
      </c>
      <c r="F631" s="110" t="s">
        <v>4676</v>
      </c>
      <c r="H631" s="203" t="s">
        <v>4878</v>
      </c>
      <c r="I631" s="109" t="s">
        <v>3992</v>
      </c>
      <c r="K631" s="323"/>
      <c r="L631" s="323"/>
      <c r="M631" s="323"/>
      <c r="N631" s="323">
        <v>0</v>
      </c>
      <c r="O631" s="323">
        <v>0</v>
      </c>
      <c r="P631" s="323">
        <v>0</v>
      </c>
      <c r="Q631" s="108">
        <v>0</v>
      </c>
      <c r="R631" s="108">
        <v>0</v>
      </c>
      <c r="S631" s="108">
        <v>0</v>
      </c>
    </row>
    <row r="632" spans="4:19">
      <c r="D632" s="110" t="s">
        <v>6557</v>
      </c>
      <c r="E632" s="110" t="s">
        <v>5477</v>
      </c>
      <c r="F632" s="110" t="s">
        <v>4676</v>
      </c>
      <c r="H632" s="203" t="s">
        <v>4878</v>
      </c>
      <c r="I632" s="109" t="s">
        <v>3992</v>
      </c>
      <c r="K632" s="323"/>
      <c r="L632" s="323"/>
      <c r="M632" s="323"/>
      <c r="N632" s="323">
        <v>0</v>
      </c>
      <c r="O632" s="323">
        <v>0</v>
      </c>
      <c r="P632" s="323">
        <v>0</v>
      </c>
      <c r="Q632" s="108">
        <v>0</v>
      </c>
      <c r="R632" s="108">
        <v>0</v>
      </c>
      <c r="S632" s="108">
        <v>0</v>
      </c>
    </row>
    <row r="633" spans="4:19">
      <c r="D633" s="110" t="s">
        <v>6558</v>
      </c>
      <c r="E633" s="110" t="s">
        <v>5478</v>
      </c>
      <c r="F633" s="110" t="s">
        <v>4676</v>
      </c>
      <c r="H633" s="203" t="s">
        <v>4878</v>
      </c>
      <c r="I633" s="109" t="s">
        <v>3992</v>
      </c>
      <c r="K633" s="323"/>
      <c r="L633" s="323"/>
      <c r="M633" s="323"/>
      <c r="N633" s="323">
        <v>0</v>
      </c>
      <c r="O633" s="323">
        <v>0</v>
      </c>
      <c r="P633" s="323">
        <v>0</v>
      </c>
      <c r="Q633" s="108">
        <v>0</v>
      </c>
      <c r="R633" s="108">
        <v>0</v>
      </c>
      <c r="S633" s="108">
        <v>0</v>
      </c>
    </row>
    <row r="634" spans="4:19">
      <c r="D634" s="110" t="s">
        <v>6559</v>
      </c>
      <c r="E634" s="110" t="s">
        <v>5479</v>
      </c>
      <c r="F634" s="110" t="s">
        <v>4676</v>
      </c>
      <c r="H634" s="203" t="s">
        <v>4878</v>
      </c>
      <c r="I634" s="109" t="s">
        <v>3992</v>
      </c>
      <c r="K634" s="323"/>
      <c r="L634" s="323"/>
      <c r="M634" s="323"/>
      <c r="N634" s="323">
        <v>0</v>
      </c>
      <c r="O634" s="323">
        <v>0</v>
      </c>
      <c r="P634" s="323">
        <v>0</v>
      </c>
      <c r="Q634" s="108">
        <v>0</v>
      </c>
      <c r="R634" s="108">
        <v>0</v>
      </c>
      <c r="S634" s="108">
        <v>0</v>
      </c>
    </row>
    <row r="635" spans="4:19">
      <c r="D635" s="110" t="s">
        <v>6560</v>
      </c>
      <c r="E635" s="110" t="s">
        <v>5480</v>
      </c>
      <c r="F635" s="110" t="s">
        <v>4676</v>
      </c>
      <c r="H635" s="203" t="s">
        <v>4878</v>
      </c>
      <c r="I635" s="109" t="s">
        <v>3992</v>
      </c>
      <c r="K635" s="323"/>
      <c r="L635" s="323"/>
      <c r="M635" s="323"/>
      <c r="N635" s="323">
        <v>18</v>
      </c>
      <c r="O635" s="323">
        <v>18</v>
      </c>
      <c r="P635" s="323">
        <v>18</v>
      </c>
      <c r="Q635" s="108">
        <v>0</v>
      </c>
      <c r="R635" s="108">
        <v>0</v>
      </c>
      <c r="S635" s="108">
        <v>0</v>
      </c>
    </row>
    <row r="636" spans="4:19">
      <c r="D636" s="110" t="s">
        <v>6561</v>
      </c>
      <c r="E636" s="110" t="s">
        <v>5481</v>
      </c>
      <c r="F636" s="110" t="s">
        <v>4676</v>
      </c>
      <c r="H636" s="203" t="s">
        <v>4878</v>
      </c>
      <c r="I636" s="109" t="s">
        <v>3992</v>
      </c>
      <c r="K636" s="323"/>
      <c r="L636" s="323"/>
      <c r="M636" s="323"/>
      <c r="N636" s="323">
        <v>18</v>
      </c>
      <c r="O636" s="323">
        <v>18</v>
      </c>
      <c r="P636" s="323">
        <v>18</v>
      </c>
      <c r="Q636" s="108">
        <v>0</v>
      </c>
      <c r="R636" s="108">
        <v>0</v>
      </c>
      <c r="S636" s="108">
        <v>0</v>
      </c>
    </row>
    <row r="637" spans="4:19">
      <c r="D637" s="110" t="s">
        <v>6562</v>
      </c>
      <c r="E637" s="110" t="s">
        <v>5482</v>
      </c>
      <c r="F637" s="110" t="s">
        <v>4676</v>
      </c>
      <c r="H637" s="203" t="s">
        <v>4878</v>
      </c>
      <c r="I637" s="109" t="s">
        <v>3992</v>
      </c>
      <c r="K637" s="323"/>
      <c r="L637" s="323"/>
      <c r="M637" s="323"/>
      <c r="N637" s="323">
        <v>2.8</v>
      </c>
      <c r="O637" s="323">
        <v>2.8</v>
      </c>
      <c r="P637" s="323">
        <v>2.8</v>
      </c>
      <c r="Q637" s="108">
        <v>0</v>
      </c>
      <c r="R637" s="108">
        <v>0</v>
      </c>
      <c r="S637" s="108">
        <v>0</v>
      </c>
    </row>
    <row r="638" spans="4:19">
      <c r="D638" s="110" t="s">
        <v>6563</v>
      </c>
      <c r="E638" s="110" t="s">
        <v>5483</v>
      </c>
      <c r="F638" s="110" t="s">
        <v>4676</v>
      </c>
      <c r="H638" s="203" t="s">
        <v>4878</v>
      </c>
      <c r="I638" s="109" t="s">
        <v>3992</v>
      </c>
      <c r="K638" s="323"/>
      <c r="L638" s="323"/>
      <c r="M638" s="323"/>
      <c r="N638" s="323">
        <v>2.8</v>
      </c>
      <c r="O638" s="323">
        <v>2.8</v>
      </c>
      <c r="P638" s="323">
        <v>2.8</v>
      </c>
      <c r="Q638" s="108">
        <v>0</v>
      </c>
      <c r="R638" s="108">
        <v>0</v>
      </c>
      <c r="S638" s="108">
        <v>0</v>
      </c>
    </row>
    <row r="639" spans="4:19">
      <c r="D639" s="110" t="s">
        <v>6564</v>
      </c>
      <c r="E639" s="110" t="s">
        <v>5484</v>
      </c>
      <c r="F639" s="110" t="s">
        <v>4676</v>
      </c>
      <c r="H639" s="203" t="s">
        <v>4878</v>
      </c>
      <c r="I639" s="109" t="s">
        <v>3992</v>
      </c>
      <c r="K639" s="323"/>
      <c r="L639" s="323"/>
      <c r="M639" s="323"/>
      <c r="N639" s="323">
        <v>2.8</v>
      </c>
      <c r="O639" s="323">
        <v>2.8</v>
      </c>
      <c r="P639" s="323">
        <v>2.8</v>
      </c>
      <c r="Q639" s="108">
        <v>0</v>
      </c>
      <c r="R639" s="108">
        <v>0</v>
      </c>
      <c r="S639" s="108">
        <v>0</v>
      </c>
    </row>
    <row r="640" spans="4:19">
      <c r="D640" s="110" t="s">
        <v>6565</v>
      </c>
      <c r="E640" s="110" t="s">
        <v>5485</v>
      </c>
      <c r="F640" s="110" t="s">
        <v>4676</v>
      </c>
      <c r="H640" s="203" t="s">
        <v>4878</v>
      </c>
      <c r="I640" s="109" t="s">
        <v>3992</v>
      </c>
      <c r="K640" s="323"/>
      <c r="L640" s="323"/>
      <c r="M640" s="323"/>
      <c r="N640" s="323">
        <v>2.8</v>
      </c>
      <c r="O640" s="323">
        <v>2.8</v>
      </c>
      <c r="P640" s="323">
        <v>2.8</v>
      </c>
      <c r="Q640" s="108">
        <v>0</v>
      </c>
      <c r="R640" s="108">
        <v>0</v>
      </c>
      <c r="S640" s="108">
        <v>0</v>
      </c>
    </row>
    <row r="641" spans="1:19">
      <c r="D641" s="110" t="s">
        <v>6566</v>
      </c>
      <c r="E641" s="110" t="s">
        <v>5486</v>
      </c>
      <c r="F641" s="110" t="s">
        <v>4676</v>
      </c>
      <c r="H641" s="203" t="s">
        <v>4878</v>
      </c>
      <c r="I641" s="109" t="s">
        <v>3992</v>
      </c>
      <c r="K641" s="323"/>
      <c r="L641" s="323"/>
      <c r="M641" s="323"/>
      <c r="N641" s="323">
        <v>18</v>
      </c>
      <c r="O641" s="323">
        <v>18</v>
      </c>
      <c r="P641" s="323">
        <v>18</v>
      </c>
      <c r="Q641" s="108">
        <v>0</v>
      </c>
      <c r="R641" s="108">
        <v>0</v>
      </c>
      <c r="S641" s="108">
        <v>0</v>
      </c>
    </row>
    <row r="642" spans="1:19">
      <c r="D642" s="110" t="s">
        <v>6567</v>
      </c>
      <c r="E642" s="110" t="s">
        <v>5487</v>
      </c>
      <c r="F642" s="110" t="s">
        <v>4676</v>
      </c>
      <c r="H642" s="203" t="s">
        <v>4878</v>
      </c>
      <c r="I642" s="109" t="s">
        <v>3992</v>
      </c>
      <c r="K642" s="323"/>
      <c r="L642" s="323"/>
      <c r="M642" s="323"/>
      <c r="N642" s="323">
        <v>2.8</v>
      </c>
      <c r="O642" s="323">
        <v>2.8</v>
      </c>
      <c r="P642" s="323">
        <v>2.8</v>
      </c>
      <c r="Q642" s="108">
        <v>0</v>
      </c>
      <c r="R642" s="108">
        <v>0</v>
      </c>
      <c r="S642" s="108">
        <v>0</v>
      </c>
    </row>
    <row r="643" spans="1:19">
      <c r="D643" s="110" t="s">
        <v>6568</v>
      </c>
      <c r="E643" s="110" t="s">
        <v>5488</v>
      </c>
      <c r="F643" s="110" t="s">
        <v>4676</v>
      </c>
      <c r="H643" s="203" t="s">
        <v>4878</v>
      </c>
      <c r="I643" s="109" t="s">
        <v>3992</v>
      </c>
      <c r="K643" s="323"/>
      <c r="L643" s="323"/>
      <c r="M643" s="323"/>
      <c r="N643" s="323">
        <v>2.8</v>
      </c>
      <c r="O643" s="323">
        <v>2.8</v>
      </c>
      <c r="P643" s="323">
        <v>2.8</v>
      </c>
      <c r="Q643" s="108">
        <v>0</v>
      </c>
      <c r="R643" s="108">
        <v>0</v>
      </c>
      <c r="S643" s="108">
        <v>0</v>
      </c>
    </row>
    <row r="644" spans="1:19">
      <c r="D644" s="110" t="s">
        <v>6569</v>
      </c>
      <c r="E644" s="110" t="s">
        <v>5489</v>
      </c>
      <c r="F644" s="110" t="s">
        <v>4676</v>
      </c>
      <c r="H644" s="203" t="s">
        <v>4878</v>
      </c>
      <c r="I644" s="109" t="s">
        <v>3992</v>
      </c>
      <c r="K644" s="323"/>
      <c r="L644" s="323"/>
      <c r="M644" s="323"/>
      <c r="N644" s="323">
        <v>18</v>
      </c>
      <c r="O644" s="323">
        <v>18</v>
      </c>
      <c r="P644" s="323">
        <v>18</v>
      </c>
      <c r="Q644" s="108">
        <v>0</v>
      </c>
      <c r="R644" s="108">
        <v>0</v>
      </c>
      <c r="S644" s="108">
        <v>0</v>
      </c>
    </row>
    <row r="645" spans="1:19">
      <c r="D645" s="110" t="s">
        <v>6570</v>
      </c>
      <c r="E645" s="110" t="s">
        <v>5490</v>
      </c>
      <c r="F645" s="110" t="s">
        <v>4676</v>
      </c>
      <c r="H645" s="203" t="s">
        <v>4878</v>
      </c>
      <c r="I645" s="109" t="s">
        <v>3992</v>
      </c>
      <c r="K645" s="323"/>
      <c r="L645" s="323"/>
      <c r="M645" s="323"/>
      <c r="N645" s="323">
        <v>2.8</v>
      </c>
      <c r="O645" s="323">
        <v>2.8</v>
      </c>
      <c r="P645" s="323">
        <v>2.8</v>
      </c>
      <c r="Q645" s="108">
        <v>0</v>
      </c>
      <c r="R645" s="108">
        <v>0</v>
      </c>
      <c r="S645" s="108">
        <v>0</v>
      </c>
    </row>
    <row r="646" spans="1:19">
      <c r="A646" s="110" t="s">
        <v>4882</v>
      </c>
      <c r="K646" s="323"/>
      <c r="L646" s="323"/>
      <c r="M646" s="323"/>
      <c r="N646" s="323"/>
      <c r="O646" s="323"/>
      <c r="P646" s="323"/>
    </row>
    <row r="647" spans="1:19">
      <c r="D647" s="110" t="s">
        <v>7567</v>
      </c>
      <c r="E647" s="110" t="s">
        <v>6790</v>
      </c>
      <c r="F647" s="110" t="s">
        <v>4842</v>
      </c>
      <c r="H647" s="203" t="s">
        <v>4883</v>
      </c>
      <c r="I647" s="109" t="s">
        <v>5372</v>
      </c>
      <c r="Q647" s="323"/>
      <c r="R647" s="323"/>
      <c r="S647" s="323" t="s">
        <v>7479</v>
      </c>
    </row>
    <row r="648" spans="1:19">
      <c r="D648" s="110" t="s">
        <v>7569</v>
      </c>
      <c r="E648" s="110" t="s">
        <v>6792</v>
      </c>
      <c r="F648" s="110" t="s">
        <v>4842</v>
      </c>
      <c r="H648" s="203" t="s">
        <v>4883</v>
      </c>
      <c r="I648" s="109" t="s">
        <v>5372</v>
      </c>
      <c r="Q648" s="323"/>
      <c r="R648" s="323"/>
      <c r="S648" s="323" t="s">
        <v>7480</v>
      </c>
    </row>
    <row r="649" spans="1:19">
      <c r="D649" s="110" t="s">
        <v>7574</v>
      </c>
      <c r="E649" s="110" t="s">
        <v>6793</v>
      </c>
      <c r="F649" s="110" t="s">
        <v>4842</v>
      </c>
      <c r="H649" s="203" t="s">
        <v>4883</v>
      </c>
      <c r="I649" s="109" t="s">
        <v>5372</v>
      </c>
      <c r="Q649" s="323"/>
      <c r="R649" s="323"/>
      <c r="S649" s="323" t="s">
        <v>7481</v>
      </c>
    </row>
    <row r="650" spans="1:19">
      <c r="D650" s="110" t="s">
        <v>7575</v>
      </c>
      <c r="E650" s="110" t="s">
        <v>6794</v>
      </c>
      <c r="F650" s="110" t="s">
        <v>4842</v>
      </c>
      <c r="H650" s="203" t="s">
        <v>4883</v>
      </c>
      <c r="I650" s="109" t="s">
        <v>5372</v>
      </c>
      <c r="Q650" s="323"/>
      <c r="R650" s="323"/>
      <c r="S650" s="323" t="s">
        <v>7482</v>
      </c>
    </row>
    <row r="651" spans="1:19">
      <c r="C651" s="110" t="s">
        <v>6788</v>
      </c>
      <c r="D651" s="110" t="s">
        <v>6791</v>
      </c>
      <c r="E651" s="110" t="s">
        <v>6795</v>
      </c>
      <c r="F651" s="110" t="s">
        <v>4842</v>
      </c>
      <c r="H651" s="203" t="s">
        <v>4883</v>
      </c>
      <c r="I651" s="109" t="s">
        <v>5372</v>
      </c>
      <c r="Q651" s="323"/>
      <c r="R651" s="323"/>
      <c r="S651" s="323" t="s">
        <v>7483</v>
      </c>
    </row>
    <row r="652" spans="1:19">
      <c r="D652" s="110" t="s">
        <v>6321</v>
      </c>
      <c r="E652" s="110" t="s">
        <v>6796</v>
      </c>
      <c r="F652" s="110" t="s">
        <v>4842</v>
      </c>
      <c r="H652" s="203" t="s">
        <v>4883</v>
      </c>
      <c r="I652" s="109" t="s">
        <v>5372</v>
      </c>
      <c r="Q652" s="323"/>
      <c r="R652" s="323"/>
      <c r="S652" s="323" t="s">
        <v>7484</v>
      </c>
    </row>
    <row r="653" spans="1:19">
      <c r="C653" s="110" t="s">
        <v>6788</v>
      </c>
      <c r="D653" s="110" t="s">
        <v>6789</v>
      </c>
      <c r="E653" s="110" t="s">
        <v>6797</v>
      </c>
      <c r="F653" s="110" t="s">
        <v>4842</v>
      </c>
      <c r="H653" s="203" t="s">
        <v>4883</v>
      </c>
      <c r="I653" s="109" t="s">
        <v>5372</v>
      </c>
      <c r="Q653" s="323"/>
      <c r="R653" s="323"/>
      <c r="S653" s="323" t="s">
        <v>7485</v>
      </c>
    </row>
    <row r="654" spans="1:19">
      <c r="D654" s="110" t="s">
        <v>7648</v>
      </c>
      <c r="E654" s="110" t="s">
        <v>7513</v>
      </c>
      <c r="F654" s="110" t="s">
        <v>4842</v>
      </c>
      <c r="H654" s="203" t="s">
        <v>4883</v>
      </c>
      <c r="I654" s="109" t="s">
        <v>5372</v>
      </c>
      <c r="Q654" s="323"/>
      <c r="R654" s="323"/>
      <c r="S654" s="323" t="s">
        <v>7486</v>
      </c>
    </row>
    <row r="655" spans="1:19">
      <c r="D655" s="110" t="s">
        <v>6323</v>
      </c>
      <c r="E655" s="110" t="s">
        <v>6799</v>
      </c>
      <c r="F655" s="110" t="s">
        <v>4842</v>
      </c>
      <c r="H655" s="203" t="s">
        <v>4883</v>
      </c>
      <c r="I655" s="109" t="s">
        <v>5372</v>
      </c>
      <c r="Q655" s="323"/>
      <c r="R655" s="323"/>
      <c r="S655" s="323" t="s">
        <v>7487</v>
      </c>
    </row>
    <row r="656" spans="1:19">
      <c r="D656" s="110" t="s">
        <v>7641</v>
      </c>
      <c r="E656" s="110" t="s">
        <v>6800</v>
      </c>
      <c r="F656" s="110" t="s">
        <v>4842</v>
      </c>
      <c r="H656" s="203" t="s">
        <v>4883</v>
      </c>
      <c r="I656" s="109" t="s">
        <v>5372</v>
      </c>
      <c r="Q656" s="323"/>
      <c r="R656" s="323"/>
      <c r="S656" s="323" t="s">
        <v>7488</v>
      </c>
    </row>
    <row r="657" spans="3:19">
      <c r="D657" s="110" t="s">
        <v>7718</v>
      </c>
      <c r="E657" s="110" t="s">
        <v>6801</v>
      </c>
      <c r="F657" s="110" t="s">
        <v>4842</v>
      </c>
      <c r="H657" s="203" t="s">
        <v>4883</v>
      </c>
      <c r="I657" s="109" t="s">
        <v>5372</v>
      </c>
      <c r="Q657" s="323"/>
      <c r="R657" s="323"/>
      <c r="S657" s="323" t="s">
        <v>7489</v>
      </c>
    </row>
    <row r="658" spans="3:19">
      <c r="D658" s="110" t="s">
        <v>7722</v>
      </c>
      <c r="E658" s="110" t="s">
        <v>6802</v>
      </c>
      <c r="F658" s="110" t="s">
        <v>4842</v>
      </c>
      <c r="H658" s="203" t="s">
        <v>4883</v>
      </c>
      <c r="I658" s="109" t="s">
        <v>5372</v>
      </c>
      <c r="Q658" s="323"/>
      <c r="R658" s="323"/>
      <c r="S658" s="323" t="s">
        <v>7490</v>
      </c>
    </row>
    <row r="659" spans="3:19">
      <c r="D659" s="110" t="s">
        <v>7724</v>
      </c>
      <c r="E659" s="110" t="s">
        <v>6803</v>
      </c>
      <c r="F659" s="110" t="s">
        <v>4842</v>
      </c>
      <c r="H659" s="203" t="s">
        <v>4883</v>
      </c>
      <c r="I659" s="109" t="s">
        <v>5372</v>
      </c>
      <c r="Q659" s="323"/>
      <c r="R659" s="323"/>
      <c r="S659" s="323" t="s">
        <v>7491</v>
      </c>
    </row>
    <row r="660" spans="3:19">
      <c r="C660" s="110" t="s">
        <v>6788</v>
      </c>
      <c r="D660" s="110" t="s">
        <v>6791</v>
      </c>
      <c r="E660" s="110" t="s">
        <v>6804</v>
      </c>
      <c r="F660" s="110" t="s">
        <v>4842</v>
      </c>
      <c r="H660" s="203" t="s">
        <v>4883</v>
      </c>
      <c r="I660" s="109" t="s">
        <v>5372</v>
      </c>
      <c r="Q660" s="323"/>
      <c r="R660" s="323"/>
      <c r="S660" s="323" t="s">
        <v>7492</v>
      </c>
    </row>
    <row r="661" spans="3:19">
      <c r="D661" s="110" t="s">
        <v>7723</v>
      </c>
      <c r="E661" s="110" t="s">
        <v>6805</v>
      </c>
      <c r="F661" s="110" t="s">
        <v>4842</v>
      </c>
      <c r="H661" s="203" t="s">
        <v>4883</v>
      </c>
      <c r="I661" s="109" t="s">
        <v>5372</v>
      </c>
      <c r="Q661" s="323"/>
      <c r="R661" s="323"/>
      <c r="S661" s="323" t="s">
        <v>7493</v>
      </c>
    </row>
    <row r="662" spans="3:19">
      <c r="D662" s="110" t="s">
        <v>7725</v>
      </c>
      <c r="E662" s="110" t="s">
        <v>6806</v>
      </c>
      <c r="F662" s="110" t="s">
        <v>4842</v>
      </c>
      <c r="H662" s="203" t="s">
        <v>4883</v>
      </c>
      <c r="I662" s="109" t="s">
        <v>5372</v>
      </c>
      <c r="Q662" s="323"/>
      <c r="R662" s="323"/>
      <c r="S662" s="323" t="s">
        <v>7494</v>
      </c>
    </row>
    <row r="663" spans="3:19">
      <c r="D663" s="110" t="s">
        <v>7758</v>
      </c>
      <c r="E663" s="110" t="s">
        <v>6807</v>
      </c>
      <c r="F663" s="110" t="s">
        <v>4842</v>
      </c>
      <c r="H663" s="203" t="s">
        <v>4883</v>
      </c>
      <c r="I663" s="109" t="s">
        <v>5372</v>
      </c>
      <c r="Q663" s="323"/>
      <c r="R663" s="323"/>
      <c r="S663" s="323" t="s">
        <v>7495</v>
      </c>
    </row>
    <row r="664" spans="3:19">
      <c r="D664" s="110" t="s">
        <v>7752</v>
      </c>
      <c r="E664" s="110" t="s">
        <v>6808</v>
      </c>
      <c r="F664" s="110" t="s">
        <v>4842</v>
      </c>
      <c r="H664" s="203" t="s">
        <v>4883</v>
      </c>
      <c r="I664" s="109" t="s">
        <v>5372</v>
      </c>
      <c r="Q664" s="323"/>
      <c r="R664" s="323"/>
      <c r="S664" s="323" t="s">
        <v>7496</v>
      </c>
    </row>
    <row r="665" spans="3:19">
      <c r="D665" s="110" t="s">
        <v>7754</v>
      </c>
      <c r="E665" s="110" t="s">
        <v>6809</v>
      </c>
      <c r="F665" s="110" t="s">
        <v>4842</v>
      </c>
      <c r="H665" s="203" t="s">
        <v>4883</v>
      </c>
      <c r="I665" s="109" t="s">
        <v>5372</v>
      </c>
      <c r="Q665" s="323"/>
      <c r="R665" s="323"/>
      <c r="S665" s="323" t="s">
        <v>7497</v>
      </c>
    </row>
    <row r="666" spans="3:19">
      <c r="D666" s="110" t="s">
        <v>7760</v>
      </c>
      <c r="E666" s="110" t="s">
        <v>6810</v>
      </c>
      <c r="F666" s="110" t="s">
        <v>4842</v>
      </c>
      <c r="H666" s="203" t="s">
        <v>4883</v>
      </c>
      <c r="I666" s="109" t="s">
        <v>5372</v>
      </c>
      <c r="Q666" s="323"/>
      <c r="R666" s="323"/>
      <c r="S666" s="323" t="s">
        <v>7498</v>
      </c>
    </row>
    <row r="667" spans="3:19">
      <c r="D667" s="110" t="s">
        <v>7753</v>
      </c>
      <c r="E667" s="110" t="s">
        <v>6811</v>
      </c>
      <c r="F667" s="110" t="s">
        <v>4842</v>
      </c>
      <c r="H667" s="203" t="s">
        <v>4883</v>
      </c>
      <c r="I667" s="109" t="s">
        <v>5372</v>
      </c>
      <c r="Q667" s="323"/>
      <c r="R667" s="323"/>
      <c r="S667" s="323" t="s">
        <v>7499</v>
      </c>
    </row>
    <row r="668" spans="3:19">
      <c r="D668" s="110" t="s">
        <v>7755</v>
      </c>
      <c r="E668" s="110" t="s">
        <v>6812</v>
      </c>
      <c r="F668" s="110" t="s">
        <v>4842</v>
      </c>
      <c r="H668" s="203" t="s">
        <v>4883</v>
      </c>
      <c r="I668" s="109" t="s">
        <v>5372</v>
      </c>
      <c r="Q668" s="323"/>
      <c r="R668" s="323"/>
      <c r="S668" s="323" t="s">
        <v>7500</v>
      </c>
    </row>
    <row r="669" spans="3:19">
      <c r="D669" s="110" t="s">
        <v>7759</v>
      </c>
      <c r="E669" s="110" t="s">
        <v>6813</v>
      </c>
      <c r="F669" s="110" t="s">
        <v>4842</v>
      </c>
      <c r="H669" s="203" t="s">
        <v>4883</v>
      </c>
      <c r="I669" s="109" t="s">
        <v>5372</v>
      </c>
      <c r="Q669" s="323"/>
      <c r="R669" s="323"/>
      <c r="S669" s="323" t="s">
        <v>7501</v>
      </c>
    </row>
    <row r="670" spans="3:19">
      <c r="D670" s="110" t="s">
        <v>7778</v>
      </c>
      <c r="E670" s="110" t="s">
        <v>6814</v>
      </c>
      <c r="F670" s="110" t="s">
        <v>4842</v>
      </c>
      <c r="H670" s="203" t="s">
        <v>4883</v>
      </c>
      <c r="I670" s="109" t="s">
        <v>5372</v>
      </c>
      <c r="Q670" s="323"/>
      <c r="R670" s="323"/>
      <c r="S670" s="323" t="s">
        <v>7502</v>
      </c>
    </row>
    <row r="671" spans="3:19">
      <c r="D671" s="110" t="s">
        <v>7779</v>
      </c>
      <c r="E671" s="110" t="s">
        <v>7511</v>
      </c>
      <c r="F671" s="110" t="s">
        <v>4842</v>
      </c>
      <c r="H671" s="203" t="s">
        <v>4883</v>
      </c>
      <c r="I671" s="109" t="s">
        <v>5372</v>
      </c>
      <c r="Q671" s="323"/>
      <c r="R671" s="323"/>
      <c r="S671" s="323" t="s">
        <v>7503</v>
      </c>
    </row>
    <row r="672" spans="3:19">
      <c r="D672" s="110" t="s">
        <v>6816</v>
      </c>
      <c r="E672" s="110" t="s">
        <v>6817</v>
      </c>
      <c r="F672" s="110" t="s">
        <v>4676</v>
      </c>
      <c r="H672" s="203" t="s">
        <v>4883</v>
      </c>
      <c r="I672" s="109" t="s">
        <v>5454</v>
      </c>
      <c r="Q672" s="333"/>
      <c r="R672" s="333"/>
      <c r="S672" s="323">
        <v>54.249662999999991</v>
      </c>
    </row>
    <row r="673" spans="3:19">
      <c r="C673" s="110" t="s">
        <v>6788</v>
      </c>
      <c r="D673" s="110" t="s">
        <v>6818</v>
      </c>
      <c r="E673" s="110" t="s">
        <v>6819</v>
      </c>
      <c r="F673" s="110" t="s">
        <v>4676</v>
      </c>
      <c r="H673" s="203" t="s">
        <v>4883</v>
      </c>
      <c r="I673" s="109" t="s">
        <v>4879</v>
      </c>
      <c r="Q673" s="323"/>
      <c r="R673" s="323"/>
      <c r="S673" s="323">
        <v>260.320073567142</v>
      </c>
    </row>
    <row r="674" spans="3:19">
      <c r="C674" s="110" t="s">
        <v>6788</v>
      </c>
      <c r="D674" s="110" t="s">
        <v>6820</v>
      </c>
      <c r="E674" s="110" t="s">
        <v>6821</v>
      </c>
      <c r="F674" s="110" t="s">
        <v>4676</v>
      </c>
      <c r="H674" s="203" t="s">
        <v>4883</v>
      </c>
      <c r="I674" s="109" t="s">
        <v>4880</v>
      </c>
      <c r="Q674" s="323"/>
      <c r="R674" s="323"/>
      <c r="S674" s="323">
        <v>1889.65543694955</v>
      </c>
    </row>
    <row r="675" spans="3:19">
      <c r="D675" s="110" t="s">
        <v>6822</v>
      </c>
      <c r="E675" s="110" t="s">
        <v>6823</v>
      </c>
      <c r="F675" s="110" t="s">
        <v>4676</v>
      </c>
      <c r="H675" s="203" t="s">
        <v>4883</v>
      </c>
      <c r="I675" s="109" t="s">
        <v>4880</v>
      </c>
      <c r="Q675" s="323"/>
      <c r="R675" s="323"/>
      <c r="S675" s="323">
        <v>33.324495619225999</v>
      </c>
    </row>
    <row r="676" spans="3:19">
      <c r="D676" s="110" t="s">
        <v>6824</v>
      </c>
      <c r="E676" s="110" t="s">
        <v>6825</v>
      </c>
      <c r="F676" s="110" t="s">
        <v>4676</v>
      </c>
      <c r="H676" s="203" t="s">
        <v>4883</v>
      </c>
      <c r="I676" s="109" t="s">
        <v>4879</v>
      </c>
      <c r="Q676" s="323"/>
      <c r="R676" s="323"/>
      <c r="S676" s="323">
        <v>154.21748283244904</v>
      </c>
    </row>
    <row r="677" spans="3:19">
      <c r="D677" s="110" t="s">
        <v>6826</v>
      </c>
      <c r="E677" s="110" t="s">
        <v>6827</v>
      </c>
      <c r="F677" s="110" t="s">
        <v>4676</v>
      </c>
      <c r="H677" s="203" t="s">
        <v>4883</v>
      </c>
      <c r="I677" s="109" t="s">
        <v>4879</v>
      </c>
      <c r="Q677" s="323"/>
      <c r="R677" s="323"/>
      <c r="S677" s="323">
        <v>58.013643394929034</v>
      </c>
    </row>
    <row r="678" spans="3:19">
      <c r="D678" s="110" t="s">
        <v>6828</v>
      </c>
      <c r="E678" s="110" t="s">
        <v>6829</v>
      </c>
      <c r="F678" s="110" t="s">
        <v>4676</v>
      </c>
      <c r="H678" s="203" t="s">
        <v>4883</v>
      </c>
      <c r="I678" s="109" t="s">
        <v>4880</v>
      </c>
      <c r="Q678" s="323"/>
      <c r="R678" s="323"/>
      <c r="S678" s="323">
        <v>56.369664537906985</v>
      </c>
    </row>
    <row r="679" spans="3:19">
      <c r="D679" s="110" t="s">
        <v>6830</v>
      </c>
      <c r="E679" s="110" t="s">
        <v>6831</v>
      </c>
      <c r="F679" s="110" t="s">
        <v>4676</v>
      </c>
      <c r="H679" s="203" t="s">
        <v>4883</v>
      </c>
      <c r="I679" s="109" t="s">
        <v>371</v>
      </c>
      <c r="Q679" s="323"/>
      <c r="R679" s="323"/>
      <c r="S679" s="323">
        <v>999.21744189792207</v>
      </c>
    </row>
    <row r="680" spans="3:19">
      <c r="D680" s="110" t="s">
        <v>6832</v>
      </c>
      <c r="E680" s="110" t="s">
        <v>6833</v>
      </c>
      <c r="F680" s="110" t="s">
        <v>4676</v>
      </c>
      <c r="H680" s="203" t="s">
        <v>4883</v>
      </c>
      <c r="I680" s="109" t="s">
        <v>371</v>
      </c>
      <c r="Q680" s="323"/>
      <c r="R680" s="323"/>
      <c r="S680" s="323">
        <v>361.82180084652401</v>
      </c>
    </row>
    <row r="681" spans="3:19">
      <c r="D681" s="110" t="s">
        <v>6834</v>
      </c>
      <c r="E681" s="110" t="s">
        <v>6835</v>
      </c>
      <c r="F681" s="110" t="s">
        <v>4676</v>
      </c>
      <c r="H681" s="203" t="s">
        <v>4883</v>
      </c>
      <c r="I681" s="109" t="s">
        <v>5362</v>
      </c>
      <c r="Q681" s="323"/>
      <c r="R681" s="323"/>
      <c r="S681" s="323">
        <v>0</v>
      </c>
    </row>
    <row r="682" spans="3:19">
      <c r="D682" s="110" t="s">
        <v>6836</v>
      </c>
      <c r="E682" s="110" t="s">
        <v>6837</v>
      </c>
      <c r="F682" s="110" t="s">
        <v>4676</v>
      </c>
      <c r="H682" s="203" t="s">
        <v>4883</v>
      </c>
      <c r="I682" s="109" t="s">
        <v>3992</v>
      </c>
      <c r="Q682" s="323"/>
      <c r="R682" s="323"/>
      <c r="S682" s="323">
        <v>0.08</v>
      </c>
    </row>
    <row r="683" spans="3:19">
      <c r="D683" s="110" t="s">
        <v>6838</v>
      </c>
      <c r="E683" s="110" t="s">
        <v>6839</v>
      </c>
      <c r="F683" s="110" t="s">
        <v>4676</v>
      </c>
      <c r="H683" s="203" t="s">
        <v>4883</v>
      </c>
      <c r="I683" s="109" t="s">
        <v>3992</v>
      </c>
      <c r="Q683" s="323"/>
      <c r="R683" s="323"/>
      <c r="S683" s="323">
        <v>0.13</v>
      </c>
    </row>
    <row r="684" spans="3:19">
      <c r="D684" s="110" t="s">
        <v>6840</v>
      </c>
      <c r="E684" s="110" t="s">
        <v>6841</v>
      </c>
      <c r="F684" s="110" t="s">
        <v>4676</v>
      </c>
      <c r="H684" s="203" t="s">
        <v>4883</v>
      </c>
      <c r="I684" s="109" t="s">
        <v>3992</v>
      </c>
      <c r="Q684" s="323"/>
      <c r="R684" s="323"/>
      <c r="S684" s="323">
        <v>0.13</v>
      </c>
    </row>
    <row r="685" spans="3:19">
      <c r="D685" s="110" t="s">
        <v>6842</v>
      </c>
      <c r="E685" s="110" t="s">
        <v>6843</v>
      </c>
      <c r="F685" s="110" t="s">
        <v>4676</v>
      </c>
      <c r="H685" s="203" t="s">
        <v>4883</v>
      </c>
      <c r="I685" s="109" t="s">
        <v>3992</v>
      </c>
      <c r="Q685" s="323"/>
      <c r="R685" s="323"/>
      <c r="S685" s="323">
        <v>0.05</v>
      </c>
    </row>
    <row r="686" spans="3:19">
      <c r="D686" s="110" t="s">
        <v>6844</v>
      </c>
      <c r="E686" s="110" t="s">
        <v>6845</v>
      </c>
      <c r="F686" s="110" t="s">
        <v>4676</v>
      </c>
      <c r="H686" s="203" t="s">
        <v>4883</v>
      </c>
      <c r="I686" s="109" t="s">
        <v>3992</v>
      </c>
      <c r="Q686" s="323"/>
      <c r="R686" s="323"/>
      <c r="S686" s="323">
        <v>0.01</v>
      </c>
    </row>
    <row r="687" spans="3:19">
      <c r="D687" s="110" t="s">
        <v>6846</v>
      </c>
      <c r="E687" s="110" t="s">
        <v>6847</v>
      </c>
      <c r="F687" s="110" t="s">
        <v>4676</v>
      </c>
      <c r="H687" s="203" t="s">
        <v>4883</v>
      </c>
      <c r="I687" s="109" t="s">
        <v>3992</v>
      </c>
      <c r="Q687" s="323"/>
      <c r="R687" s="323"/>
      <c r="S687" s="323">
        <v>0</v>
      </c>
    </row>
    <row r="688" spans="3:19">
      <c r="D688" s="110" t="s">
        <v>6848</v>
      </c>
      <c r="E688" s="110" t="s">
        <v>6849</v>
      </c>
      <c r="F688" s="110" t="s">
        <v>4676</v>
      </c>
      <c r="H688" s="203" t="s">
        <v>4883</v>
      </c>
      <c r="I688" s="109" t="s">
        <v>3992</v>
      </c>
      <c r="Q688" s="323"/>
      <c r="R688" s="323"/>
      <c r="S688" s="323">
        <v>0.09</v>
      </c>
    </row>
    <row r="689" spans="4:19">
      <c r="D689" s="110" t="s">
        <v>6850</v>
      </c>
      <c r="E689" s="110" t="s">
        <v>6851</v>
      </c>
      <c r="F689" s="110" t="s">
        <v>4676</v>
      </c>
      <c r="H689" s="203" t="s">
        <v>4883</v>
      </c>
      <c r="I689" s="109" t="s">
        <v>3992</v>
      </c>
      <c r="Q689" s="323"/>
      <c r="R689" s="323"/>
      <c r="S689" s="323">
        <v>1.22</v>
      </c>
    </row>
    <row r="690" spans="4:19">
      <c r="D690" s="110" t="s">
        <v>6852</v>
      </c>
      <c r="E690" s="110" t="s">
        <v>6853</v>
      </c>
      <c r="F690" s="110" t="s">
        <v>4676</v>
      </c>
      <c r="H690" s="203" t="s">
        <v>4883</v>
      </c>
      <c r="I690" s="109" t="s">
        <v>3992</v>
      </c>
      <c r="Q690" s="323"/>
      <c r="R690" s="323"/>
      <c r="S690" s="323">
        <v>1.27</v>
      </c>
    </row>
    <row r="691" spans="4:19">
      <c r="D691" s="110" t="s">
        <v>6854</v>
      </c>
      <c r="E691" s="110" t="s">
        <v>6855</v>
      </c>
      <c r="F691" s="110" t="s">
        <v>4676</v>
      </c>
      <c r="H691" s="203" t="s">
        <v>4883</v>
      </c>
      <c r="I691" s="109" t="s">
        <v>3992</v>
      </c>
      <c r="Q691" s="323"/>
      <c r="R691" s="323"/>
      <c r="S691" s="323">
        <v>0.9900000000000001</v>
      </c>
    </row>
    <row r="692" spans="4:19">
      <c r="D692" s="110" t="s">
        <v>6856</v>
      </c>
      <c r="E692" s="110" t="s">
        <v>6857</v>
      </c>
      <c r="F692" s="110" t="s">
        <v>4676</v>
      </c>
      <c r="H692" s="203" t="s">
        <v>4883</v>
      </c>
      <c r="I692" s="109" t="s">
        <v>3992</v>
      </c>
      <c r="Q692" s="323"/>
      <c r="R692" s="323"/>
      <c r="S692" s="323">
        <v>0.09</v>
      </c>
    </row>
    <row r="693" spans="4:19">
      <c r="D693" s="110" t="s">
        <v>6858</v>
      </c>
      <c r="E693" s="110" t="s">
        <v>6859</v>
      </c>
      <c r="F693" s="110" t="s">
        <v>4676</v>
      </c>
      <c r="H693" s="203" t="s">
        <v>4883</v>
      </c>
      <c r="I693" s="109" t="s">
        <v>3992</v>
      </c>
      <c r="Q693" s="323"/>
      <c r="R693" s="323"/>
      <c r="S693" s="323">
        <v>0.01</v>
      </c>
    </row>
    <row r="694" spans="4:19">
      <c r="D694" s="110" t="s">
        <v>6860</v>
      </c>
      <c r="E694" s="110" t="s">
        <v>6861</v>
      </c>
      <c r="F694" s="110" t="s">
        <v>4676</v>
      </c>
      <c r="H694" s="203" t="s">
        <v>4883</v>
      </c>
      <c r="I694" s="109" t="s">
        <v>3992</v>
      </c>
      <c r="Q694" s="323"/>
      <c r="R694" s="323"/>
      <c r="S694" s="323">
        <v>0</v>
      </c>
    </row>
    <row r="695" spans="4:19">
      <c r="D695" s="110" t="s">
        <v>6862</v>
      </c>
      <c r="E695" s="110" t="s">
        <v>6863</v>
      </c>
      <c r="F695" s="110" t="s">
        <v>4676</v>
      </c>
      <c r="H695" s="203" t="s">
        <v>4883</v>
      </c>
      <c r="I695" s="109" t="s">
        <v>3992</v>
      </c>
      <c r="Q695" s="323"/>
      <c r="R695" s="323"/>
      <c r="S695" s="323">
        <v>8.52</v>
      </c>
    </row>
    <row r="696" spans="4:19">
      <c r="D696" s="110" t="s">
        <v>6864</v>
      </c>
      <c r="E696" s="110" t="s">
        <v>6865</v>
      </c>
      <c r="F696" s="110" t="s">
        <v>4676</v>
      </c>
      <c r="H696" s="203" t="s">
        <v>4883</v>
      </c>
      <c r="I696" s="109" t="s">
        <v>3992</v>
      </c>
      <c r="Q696" s="323"/>
      <c r="R696" s="323"/>
      <c r="S696" s="323">
        <v>23.389999999999986</v>
      </c>
    </row>
    <row r="697" spans="4:19">
      <c r="D697" s="110" t="s">
        <v>6866</v>
      </c>
      <c r="E697" s="110" t="s">
        <v>6867</v>
      </c>
      <c r="F697" s="110" t="s">
        <v>4676</v>
      </c>
      <c r="H697" s="203" t="s">
        <v>4883</v>
      </c>
      <c r="I697" s="109" t="s">
        <v>3992</v>
      </c>
      <c r="Q697" s="323"/>
      <c r="R697" s="323"/>
      <c r="S697" s="323">
        <v>27.450000000000003</v>
      </c>
    </row>
    <row r="698" spans="4:19">
      <c r="D698" s="110" t="s">
        <v>6868</v>
      </c>
      <c r="E698" s="110" t="s">
        <v>6869</v>
      </c>
      <c r="F698" s="110" t="s">
        <v>4676</v>
      </c>
      <c r="H698" s="203" t="s">
        <v>4883</v>
      </c>
      <c r="I698" s="109" t="s">
        <v>3992</v>
      </c>
      <c r="Q698" s="323"/>
      <c r="R698" s="323"/>
      <c r="S698" s="323">
        <v>21.779999999999998</v>
      </c>
    </row>
    <row r="699" spans="4:19">
      <c r="D699" s="110" t="s">
        <v>6870</v>
      </c>
      <c r="E699" s="110" t="s">
        <v>6871</v>
      </c>
      <c r="F699" s="110" t="s">
        <v>4676</v>
      </c>
      <c r="H699" s="203" t="s">
        <v>4883</v>
      </c>
      <c r="I699" s="109" t="s">
        <v>3992</v>
      </c>
      <c r="Q699" s="323"/>
      <c r="R699" s="323"/>
      <c r="S699" s="323">
        <v>2.1399999999999997</v>
      </c>
    </row>
    <row r="700" spans="4:19">
      <c r="D700" s="110" t="s">
        <v>6872</v>
      </c>
      <c r="E700" s="110" t="s">
        <v>6873</v>
      </c>
      <c r="F700" s="110" t="s">
        <v>4676</v>
      </c>
      <c r="H700" s="203" t="s">
        <v>4883</v>
      </c>
      <c r="I700" s="109" t="s">
        <v>3992</v>
      </c>
      <c r="Q700" s="323"/>
      <c r="R700" s="323"/>
      <c r="S700" s="323">
        <v>0</v>
      </c>
    </row>
    <row r="701" spans="4:19">
      <c r="D701" s="110" t="s">
        <v>6874</v>
      </c>
      <c r="E701" s="110" t="s">
        <v>6875</v>
      </c>
      <c r="F701" s="110" t="s">
        <v>4676</v>
      </c>
      <c r="H701" s="203" t="s">
        <v>4883</v>
      </c>
      <c r="I701" s="109" t="s">
        <v>3992</v>
      </c>
      <c r="Q701" s="323"/>
      <c r="R701" s="323"/>
      <c r="S701" s="323">
        <v>1.06</v>
      </c>
    </row>
    <row r="702" spans="4:19">
      <c r="D702" s="110" t="s">
        <v>6876</v>
      </c>
      <c r="E702" s="110" t="s">
        <v>6877</v>
      </c>
      <c r="F702" s="110" t="s">
        <v>4676</v>
      </c>
      <c r="H702" s="203" t="s">
        <v>4883</v>
      </c>
      <c r="I702" s="109" t="s">
        <v>3992</v>
      </c>
      <c r="Q702" s="323"/>
      <c r="R702" s="323"/>
      <c r="S702" s="323">
        <v>0.02</v>
      </c>
    </row>
    <row r="703" spans="4:19">
      <c r="D703" s="110" t="s">
        <v>6878</v>
      </c>
      <c r="E703" s="110" t="s">
        <v>6879</v>
      </c>
      <c r="F703" s="110" t="s">
        <v>4676</v>
      </c>
      <c r="H703" s="203" t="s">
        <v>4883</v>
      </c>
      <c r="I703" s="109" t="s">
        <v>3992</v>
      </c>
      <c r="Q703" s="323"/>
      <c r="R703" s="323"/>
      <c r="S703" s="323">
        <v>2.02</v>
      </c>
    </row>
    <row r="704" spans="4:19">
      <c r="D704" s="110" t="s">
        <v>6880</v>
      </c>
      <c r="E704" s="110" t="s">
        <v>6881</v>
      </c>
      <c r="F704" s="110" t="s">
        <v>4676</v>
      </c>
      <c r="H704" s="203" t="s">
        <v>4883</v>
      </c>
      <c r="I704" s="109" t="s">
        <v>3992</v>
      </c>
      <c r="Q704" s="323"/>
      <c r="R704" s="323"/>
      <c r="S704" s="323">
        <v>3.25</v>
      </c>
    </row>
    <row r="705" spans="4:19">
      <c r="D705" s="110" t="s">
        <v>6882</v>
      </c>
      <c r="E705" s="110" t="s">
        <v>6883</v>
      </c>
      <c r="F705" s="110" t="s">
        <v>4676</v>
      </c>
      <c r="H705" s="203" t="s">
        <v>4883</v>
      </c>
      <c r="I705" s="109" t="s">
        <v>3992</v>
      </c>
      <c r="Q705" s="323"/>
      <c r="R705" s="323"/>
      <c r="S705" s="323">
        <v>3.8699999999999997</v>
      </c>
    </row>
    <row r="706" spans="4:19">
      <c r="D706" s="110" t="s">
        <v>6884</v>
      </c>
      <c r="E706" s="110" t="s">
        <v>6885</v>
      </c>
      <c r="F706" s="110" t="s">
        <v>4676</v>
      </c>
      <c r="H706" s="203" t="s">
        <v>4883</v>
      </c>
      <c r="I706" s="109" t="s">
        <v>3992</v>
      </c>
      <c r="Q706" s="323"/>
      <c r="R706" s="323"/>
      <c r="S706" s="323">
        <v>0.43</v>
      </c>
    </row>
    <row r="707" spans="4:19">
      <c r="D707" s="110" t="s">
        <v>6886</v>
      </c>
      <c r="E707" s="110" t="s">
        <v>6887</v>
      </c>
      <c r="F707" s="110" t="s">
        <v>4676</v>
      </c>
      <c r="H707" s="203" t="s">
        <v>4883</v>
      </c>
      <c r="I707" s="109" t="s">
        <v>3992</v>
      </c>
      <c r="Q707" s="323"/>
      <c r="R707" s="323"/>
      <c r="S707" s="323">
        <v>0.09</v>
      </c>
    </row>
    <row r="708" spans="4:19">
      <c r="D708" s="110" t="s">
        <v>6888</v>
      </c>
      <c r="E708" s="110" t="s">
        <v>6889</v>
      </c>
      <c r="F708" s="110" t="s">
        <v>4676</v>
      </c>
      <c r="H708" s="203" t="s">
        <v>4883</v>
      </c>
      <c r="I708" s="109" t="s">
        <v>3992</v>
      </c>
      <c r="Q708" s="323"/>
      <c r="R708" s="323"/>
      <c r="S708" s="323">
        <v>0.04</v>
      </c>
    </row>
    <row r="709" spans="4:19">
      <c r="D709" s="110" t="s">
        <v>6890</v>
      </c>
      <c r="E709" s="110" t="s">
        <v>6891</v>
      </c>
      <c r="F709" s="110" t="s">
        <v>4676</v>
      </c>
      <c r="H709" s="203" t="s">
        <v>4883</v>
      </c>
      <c r="I709" s="109" t="s">
        <v>3992</v>
      </c>
      <c r="Q709" s="323"/>
      <c r="R709" s="323"/>
      <c r="S709" s="323">
        <v>0.15</v>
      </c>
    </row>
    <row r="710" spans="4:19">
      <c r="D710" s="110" t="s">
        <v>6892</v>
      </c>
      <c r="E710" s="110" t="s">
        <v>6893</v>
      </c>
      <c r="F710" s="110" t="s">
        <v>4676</v>
      </c>
      <c r="H710" s="203" t="s">
        <v>4883</v>
      </c>
      <c r="I710" s="109" t="s">
        <v>3992</v>
      </c>
      <c r="Q710" s="323"/>
      <c r="R710" s="323"/>
      <c r="S710" s="323">
        <v>0.54</v>
      </c>
    </row>
    <row r="711" spans="4:19">
      <c r="D711" s="110" t="s">
        <v>6894</v>
      </c>
      <c r="E711" s="110" t="s">
        <v>6895</v>
      </c>
      <c r="F711" s="110" t="s">
        <v>4676</v>
      </c>
      <c r="H711" s="203" t="s">
        <v>4883</v>
      </c>
      <c r="I711" s="109" t="s">
        <v>3992</v>
      </c>
      <c r="Q711" s="323"/>
      <c r="R711" s="323"/>
      <c r="S711" s="323">
        <v>4.9863102932345402</v>
      </c>
    </row>
    <row r="712" spans="4:19">
      <c r="D712" s="110" t="s">
        <v>6896</v>
      </c>
      <c r="E712" s="110" t="s">
        <v>6897</v>
      </c>
      <c r="F712" s="110" t="s">
        <v>4676</v>
      </c>
      <c r="H712" s="203" t="s">
        <v>4883</v>
      </c>
      <c r="I712" s="109" t="s">
        <v>3992</v>
      </c>
      <c r="Q712" s="323"/>
      <c r="R712" s="323"/>
      <c r="S712" s="323">
        <v>22.9936182556565</v>
      </c>
    </row>
    <row r="713" spans="4:19">
      <c r="D713" s="110" t="s">
        <v>6898</v>
      </c>
      <c r="E713" s="110" t="s">
        <v>6899</v>
      </c>
      <c r="F713" s="110" t="s">
        <v>4676</v>
      </c>
      <c r="H713" s="203" t="s">
        <v>4883</v>
      </c>
      <c r="I713" s="109" t="s">
        <v>3992</v>
      </c>
      <c r="Q713" s="323"/>
      <c r="R713" s="323"/>
      <c r="S713" s="323">
        <v>22.709645899703801</v>
      </c>
    </row>
    <row r="714" spans="4:19">
      <c r="D714" s="110" t="s">
        <v>6900</v>
      </c>
      <c r="E714" s="110" t="s">
        <v>6901</v>
      </c>
      <c r="F714" s="110" t="s">
        <v>4676</v>
      </c>
      <c r="H714" s="203" t="s">
        <v>4883</v>
      </c>
      <c r="I714" s="109" t="s">
        <v>5362</v>
      </c>
      <c r="Q714" s="323"/>
      <c r="R714" s="323"/>
      <c r="S714" s="323">
        <v>112.61962110342817</v>
      </c>
    </row>
    <row r="715" spans="4:19">
      <c r="D715" s="110" t="s">
        <v>6902</v>
      </c>
      <c r="E715" s="110" t="s">
        <v>6903</v>
      </c>
      <c r="F715" s="110" t="s">
        <v>4676</v>
      </c>
      <c r="H715" s="203" t="s">
        <v>4883</v>
      </c>
      <c r="I715" s="109" t="s">
        <v>5362</v>
      </c>
      <c r="Q715" s="323"/>
      <c r="R715" s="323"/>
      <c r="S715" s="323">
        <v>38.005084282866122</v>
      </c>
    </row>
    <row r="716" spans="4:19">
      <c r="D716" s="110" t="s">
        <v>6904</v>
      </c>
      <c r="E716" s="110" t="s">
        <v>6905</v>
      </c>
      <c r="F716" s="110" t="s">
        <v>4676</v>
      </c>
      <c r="H716" s="203" t="s">
        <v>4883</v>
      </c>
      <c r="I716" s="109" t="s">
        <v>3992</v>
      </c>
      <c r="Q716" s="323"/>
      <c r="R716" s="323"/>
      <c r="S716" s="323">
        <v>1.6E-2</v>
      </c>
    </row>
    <row r="717" spans="4:19">
      <c r="D717" s="110" t="s">
        <v>6906</v>
      </c>
      <c r="E717" s="110" t="s">
        <v>6907</v>
      </c>
      <c r="F717" s="110" t="s">
        <v>4676</v>
      </c>
      <c r="H717" s="203" t="s">
        <v>4883</v>
      </c>
      <c r="I717" s="109" t="s">
        <v>3992</v>
      </c>
      <c r="Q717" s="323"/>
      <c r="R717" s="323"/>
      <c r="S717" s="323">
        <v>0.22899999999999998</v>
      </c>
    </row>
    <row r="718" spans="4:19">
      <c r="D718" s="110" t="s">
        <v>6908</v>
      </c>
      <c r="E718" s="110" t="s">
        <v>6909</v>
      </c>
      <c r="F718" s="110" t="s">
        <v>4676</v>
      </c>
      <c r="H718" s="203" t="s">
        <v>4883</v>
      </c>
      <c r="I718" s="109" t="s">
        <v>3992</v>
      </c>
      <c r="Q718" s="323"/>
      <c r="R718" s="323"/>
      <c r="S718" s="323">
        <v>1.875</v>
      </c>
    </row>
    <row r="719" spans="4:19">
      <c r="D719" s="110" t="s">
        <v>6910</v>
      </c>
      <c r="E719" s="110" t="s">
        <v>6911</v>
      </c>
      <c r="F719" s="110" t="s">
        <v>4676</v>
      </c>
      <c r="H719" s="203" t="s">
        <v>4883</v>
      </c>
      <c r="I719" s="109" t="s">
        <v>3992</v>
      </c>
      <c r="Q719" s="323"/>
      <c r="R719" s="323"/>
      <c r="S719" s="323">
        <v>0.11800000000000001</v>
      </c>
    </row>
    <row r="720" spans="4:19">
      <c r="D720" s="110" t="s">
        <v>6912</v>
      </c>
      <c r="E720" s="110" t="s">
        <v>6913</v>
      </c>
      <c r="F720" s="110" t="s">
        <v>4676</v>
      </c>
      <c r="H720" s="203" t="s">
        <v>4883</v>
      </c>
      <c r="I720" s="109" t="s">
        <v>3992</v>
      </c>
      <c r="Q720" s="323"/>
      <c r="R720" s="323"/>
      <c r="S720" s="323">
        <v>1.101</v>
      </c>
    </row>
    <row r="721" spans="3:19">
      <c r="D721" s="110" t="s">
        <v>6914</v>
      </c>
      <c r="E721" s="110" t="s">
        <v>6915</v>
      </c>
      <c r="F721" s="110" t="s">
        <v>4676</v>
      </c>
      <c r="H721" s="203" t="s">
        <v>4883</v>
      </c>
      <c r="I721" s="109" t="s">
        <v>3992</v>
      </c>
      <c r="Q721" s="323"/>
      <c r="R721" s="323"/>
      <c r="S721" s="323">
        <v>7.1179999999999994</v>
      </c>
    </row>
    <row r="722" spans="3:19">
      <c r="D722" s="110" t="s">
        <v>6916</v>
      </c>
      <c r="E722" s="110" t="s">
        <v>6917</v>
      </c>
      <c r="F722" s="110" t="s">
        <v>4676</v>
      </c>
      <c r="H722" s="203" t="s">
        <v>4883</v>
      </c>
      <c r="I722" s="109" t="s">
        <v>3992</v>
      </c>
      <c r="Q722" s="323"/>
      <c r="R722" s="323"/>
      <c r="S722" s="323">
        <v>0.184</v>
      </c>
    </row>
    <row r="723" spans="3:19">
      <c r="D723" s="110" t="s">
        <v>6918</v>
      </c>
      <c r="E723" s="110" t="s">
        <v>6919</v>
      </c>
      <c r="F723" s="110" t="s">
        <v>4676</v>
      </c>
      <c r="H723" s="203" t="s">
        <v>4883</v>
      </c>
      <c r="I723" s="109" t="s">
        <v>3992</v>
      </c>
      <c r="Q723" s="323"/>
      <c r="R723" s="323"/>
      <c r="S723" s="323">
        <v>5.8319999999999999</v>
      </c>
    </row>
    <row r="724" spans="3:19">
      <c r="D724" s="110" t="s">
        <v>6920</v>
      </c>
      <c r="E724" s="110" t="s">
        <v>6921</v>
      </c>
      <c r="F724" s="110" t="s">
        <v>4676</v>
      </c>
      <c r="H724" s="203" t="s">
        <v>4883</v>
      </c>
      <c r="I724" s="109" t="s">
        <v>3992</v>
      </c>
      <c r="Q724" s="323"/>
      <c r="R724" s="323"/>
      <c r="S724" s="323">
        <v>5.6259999999999994</v>
      </c>
    </row>
    <row r="725" spans="3:19">
      <c r="D725" s="110" t="s">
        <v>6922</v>
      </c>
      <c r="E725" s="110" t="s">
        <v>6923</v>
      </c>
      <c r="F725" s="110" t="s">
        <v>4676</v>
      </c>
      <c r="H725" s="203" t="s">
        <v>4883</v>
      </c>
      <c r="I725" s="109" t="s">
        <v>3992</v>
      </c>
      <c r="Q725" s="323"/>
      <c r="R725" s="323"/>
      <c r="S725" s="323">
        <v>0.38400000000000001</v>
      </c>
    </row>
    <row r="726" spans="3:19">
      <c r="D726" s="110" t="s">
        <v>6924</v>
      </c>
      <c r="E726" s="110" t="s">
        <v>6925</v>
      </c>
      <c r="F726" s="110" t="s">
        <v>4676</v>
      </c>
      <c r="H726" s="203" t="s">
        <v>4883</v>
      </c>
      <c r="I726" s="109" t="s">
        <v>3992</v>
      </c>
      <c r="Q726" s="323"/>
      <c r="R726" s="323"/>
      <c r="S726" s="323">
        <v>0.36899999999999999</v>
      </c>
    </row>
    <row r="727" spans="3:19">
      <c r="D727" s="110" t="s">
        <v>6926</v>
      </c>
      <c r="E727" s="110" t="s">
        <v>6927</v>
      </c>
      <c r="F727" s="110" t="s">
        <v>4676</v>
      </c>
      <c r="H727" s="203" t="s">
        <v>4883</v>
      </c>
      <c r="I727" s="109" t="s">
        <v>3992</v>
      </c>
      <c r="Q727" s="323"/>
      <c r="R727" s="323"/>
      <c r="S727" s="323">
        <v>11.521000000000001</v>
      </c>
    </row>
    <row r="728" spans="3:19">
      <c r="D728" s="110" t="s">
        <v>6928</v>
      </c>
      <c r="E728" s="110" t="s">
        <v>6929</v>
      </c>
      <c r="F728" s="110" t="s">
        <v>4676</v>
      </c>
      <c r="H728" s="203" t="s">
        <v>4883</v>
      </c>
      <c r="I728" s="109" t="s">
        <v>3992</v>
      </c>
      <c r="Q728" s="323"/>
      <c r="R728" s="323"/>
      <c r="S728" s="323">
        <v>0.58899999999999997</v>
      </c>
    </row>
    <row r="729" spans="3:19">
      <c r="C729" s="110" t="s">
        <v>6788</v>
      </c>
      <c r="D729" s="110" t="s">
        <v>6930</v>
      </c>
      <c r="E729" s="110" t="s">
        <v>6931</v>
      </c>
      <c r="F729" s="110" t="s">
        <v>4676</v>
      </c>
      <c r="H729" s="203" t="s">
        <v>4883</v>
      </c>
      <c r="I729" s="109" t="s">
        <v>3992</v>
      </c>
      <c r="Q729" s="323"/>
      <c r="R729" s="323"/>
      <c r="S729" s="323">
        <v>39.540999999999997</v>
      </c>
    </row>
    <row r="730" spans="3:19">
      <c r="D730" s="110" t="s">
        <v>6932</v>
      </c>
      <c r="E730" s="110" t="s">
        <v>6933</v>
      </c>
      <c r="F730" s="110" t="s">
        <v>4676</v>
      </c>
      <c r="H730" s="203" t="s">
        <v>4883</v>
      </c>
      <c r="I730" s="109" t="s">
        <v>3992</v>
      </c>
      <c r="Q730" s="323"/>
      <c r="R730" s="323"/>
      <c r="S730" s="323">
        <v>0.997</v>
      </c>
    </row>
    <row r="731" spans="3:19">
      <c r="D731" s="110" t="s">
        <v>6934</v>
      </c>
      <c r="E731" s="110" t="s">
        <v>6935</v>
      </c>
      <c r="F731" s="110" t="s">
        <v>4676</v>
      </c>
      <c r="H731" s="203" t="s">
        <v>4883</v>
      </c>
      <c r="I731" s="109" t="s">
        <v>3992</v>
      </c>
      <c r="Q731" s="323"/>
      <c r="R731" s="323"/>
      <c r="S731" s="323">
        <v>1.276</v>
      </c>
    </row>
    <row r="732" spans="3:19">
      <c r="D732" s="110" t="s">
        <v>6936</v>
      </c>
      <c r="E732" s="110" t="s">
        <v>6937</v>
      </c>
      <c r="F732" s="110" t="s">
        <v>4676</v>
      </c>
      <c r="H732" s="203" t="s">
        <v>4883</v>
      </c>
      <c r="I732" s="109" t="s">
        <v>3992</v>
      </c>
      <c r="Q732" s="323"/>
      <c r="R732" s="323"/>
      <c r="S732" s="323">
        <v>0.154</v>
      </c>
    </row>
    <row r="733" spans="3:19">
      <c r="D733" s="110" t="s">
        <v>6938</v>
      </c>
      <c r="E733" s="110" t="s">
        <v>6939</v>
      </c>
      <c r="F733" s="110" t="s">
        <v>4676</v>
      </c>
      <c r="H733" s="203" t="s">
        <v>4883</v>
      </c>
      <c r="I733" s="109" t="s">
        <v>3992</v>
      </c>
      <c r="Q733" s="323"/>
      <c r="R733" s="323"/>
      <c r="S733" s="323">
        <v>0.13</v>
      </c>
    </row>
    <row r="734" spans="3:19">
      <c r="D734" s="110" t="s">
        <v>6940</v>
      </c>
      <c r="E734" s="110" t="s">
        <v>6941</v>
      </c>
      <c r="F734" s="110" t="s">
        <v>4676</v>
      </c>
      <c r="H734" s="203" t="s">
        <v>4883</v>
      </c>
      <c r="I734" s="109" t="s">
        <v>3992</v>
      </c>
      <c r="Q734" s="323"/>
      <c r="R734" s="323"/>
      <c r="S734" s="323">
        <v>2.1999999999999999E-2</v>
      </c>
    </row>
    <row r="735" spans="3:19">
      <c r="D735" s="110" t="s">
        <v>6942</v>
      </c>
      <c r="E735" s="110" t="s">
        <v>6943</v>
      </c>
      <c r="F735" s="110" t="s">
        <v>4676</v>
      </c>
      <c r="H735" s="203" t="s">
        <v>4883</v>
      </c>
      <c r="I735" s="109" t="s">
        <v>3992</v>
      </c>
      <c r="Q735" s="323"/>
      <c r="R735" s="323"/>
      <c r="S735" s="323">
        <v>0</v>
      </c>
    </row>
    <row r="736" spans="3:19">
      <c r="D736" s="110" t="s">
        <v>6944</v>
      </c>
      <c r="E736" s="110" t="s">
        <v>6945</v>
      </c>
      <c r="F736" s="110" t="s">
        <v>4676</v>
      </c>
      <c r="H736" s="203" t="s">
        <v>4883</v>
      </c>
      <c r="I736" s="109" t="s">
        <v>3992</v>
      </c>
      <c r="Q736" s="323"/>
      <c r="R736" s="323"/>
      <c r="S736" s="323">
        <v>9.799999999999999E-2</v>
      </c>
    </row>
    <row r="737" spans="4:19">
      <c r="D737" s="110" t="s">
        <v>6946</v>
      </c>
      <c r="E737" s="110" t="s">
        <v>6947</v>
      </c>
      <c r="F737" s="110" t="s">
        <v>4676</v>
      </c>
      <c r="H737" s="203" t="s">
        <v>4883</v>
      </c>
      <c r="I737" s="109" t="s">
        <v>3992</v>
      </c>
      <c r="Q737" s="323"/>
      <c r="R737" s="323"/>
      <c r="S737" s="323">
        <v>0</v>
      </c>
    </row>
    <row r="738" spans="4:19">
      <c r="D738" s="110" t="s">
        <v>6948</v>
      </c>
      <c r="E738" s="110" t="s">
        <v>6949</v>
      </c>
      <c r="F738" s="110" t="s">
        <v>4676</v>
      </c>
      <c r="H738" s="203" t="s">
        <v>4883</v>
      </c>
      <c r="I738" s="109" t="s">
        <v>3992</v>
      </c>
      <c r="Q738" s="323"/>
      <c r="R738" s="323"/>
      <c r="S738" s="323">
        <v>0</v>
      </c>
    </row>
    <row r="739" spans="4:19">
      <c r="D739" s="110" t="s">
        <v>6950</v>
      </c>
      <c r="E739" s="110" t="s">
        <v>6951</v>
      </c>
      <c r="F739" s="110" t="s">
        <v>4676</v>
      </c>
      <c r="H739" s="203" t="s">
        <v>4883</v>
      </c>
      <c r="I739" s="109" t="s">
        <v>3992</v>
      </c>
      <c r="Q739" s="323"/>
      <c r="R739" s="323"/>
      <c r="S739" s="323">
        <v>0.04</v>
      </c>
    </row>
    <row r="740" spans="4:19">
      <c r="D740" s="110" t="s">
        <v>6952</v>
      </c>
      <c r="E740" s="110" t="s">
        <v>6953</v>
      </c>
      <c r="F740" s="110" t="s">
        <v>4676</v>
      </c>
      <c r="H740" s="203" t="s">
        <v>4883</v>
      </c>
      <c r="I740" s="109" t="s">
        <v>3992</v>
      </c>
      <c r="Q740" s="323"/>
      <c r="R740" s="323"/>
      <c r="S740" s="323">
        <v>0.67</v>
      </c>
    </row>
    <row r="741" spans="4:19">
      <c r="D741" s="110" t="s">
        <v>6954</v>
      </c>
      <c r="E741" s="110" t="s">
        <v>6955</v>
      </c>
      <c r="F741" s="110" t="s">
        <v>4676</v>
      </c>
      <c r="H741" s="203" t="s">
        <v>4883</v>
      </c>
      <c r="I741" s="109" t="s">
        <v>3992</v>
      </c>
      <c r="Q741" s="323"/>
      <c r="R741" s="323"/>
      <c r="S741" s="323">
        <v>4.54</v>
      </c>
    </row>
    <row r="742" spans="4:19">
      <c r="D742" s="110" t="s">
        <v>6956</v>
      </c>
      <c r="E742" s="110" t="s">
        <v>6957</v>
      </c>
      <c r="F742" s="110" t="s">
        <v>4676</v>
      </c>
      <c r="H742" s="203" t="s">
        <v>4883</v>
      </c>
      <c r="I742" s="109" t="s">
        <v>3992</v>
      </c>
      <c r="Q742" s="323"/>
      <c r="R742" s="323"/>
      <c r="S742" s="323">
        <v>0.32</v>
      </c>
    </row>
    <row r="743" spans="4:19">
      <c r="D743" s="110" t="s">
        <v>6958</v>
      </c>
      <c r="E743" s="110" t="s">
        <v>6959</v>
      </c>
      <c r="F743" s="110" t="s">
        <v>4676</v>
      </c>
      <c r="H743" s="203" t="s">
        <v>4883</v>
      </c>
      <c r="I743" s="109" t="s">
        <v>3992</v>
      </c>
      <c r="Q743" s="323"/>
      <c r="R743" s="323"/>
      <c r="S743" s="323">
        <v>0.16999999999999998</v>
      </c>
    </row>
    <row r="744" spans="4:19">
      <c r="D744" s="110" t="s">
        <v>6960</v>
      </c>
      <c r="E744" s="110" t="s">
        <v>6961</v>
      </c>
      <c r="F744" s="110" t="s">
        <v>4676</v>
      </c>
      <c r="H744" s="203" t="s">
        <v>4883</v>
      </c>
      <c r="I744" s="109" t="s">
        <v>3992</v>
      </c>
      <c r="Q744" s="323"/>
      <c r="R744" s="323"/>
      <c r="S744" s="323">
        <v>2.82</v>
      </c>
    </row>
    <row r="745" spans="4:19">
      <c r="D745" s="110" t="s">
        <v>6962</v>
      </c>
      <c r="E745" s="110" t="s">
        <v>6963</v>
      </c>
      <c r="F745" s="110" t="s">
        <v>4676</v>
      </c>
      <c r="H745" s="203" t="s">
        <v>4883</v>
      </c>
      <c r="I745" s="109" t="s">
        <v>3992</v>
      </c>
      <c r="Q745" s="323"/>
      <c r="R745" s="323"/>
      <c r="S745" s="323">
        <v>8.83</v>
      </c>
    </row>
    <row r="746" spans="4:19">
      <c r="D746" s="110" t="s">
        <v>6964</v>
      </c>
      <c r="E746" s="110" t="s">
        <v>6965</v>
      </c>
      <c r="F746" s="110" t="s">
        <v>4676</v>
      </c>
      <c r="H746" s="203" t="s">
        <v>4883</v>
      </c>
      <c r="I746" s="109" t="s">
        <v>3992</v>
      </c>
      <c r="Q746" s="323"/>
      <c r="R746" s="323"/>
      <c r="S746" s="323">
        <v>0.55999999999999994</v>
      </c>
    </row>
    <row r="747" spans="4:19">
      <c r="D747" s="110" t="s">
        <v>6966</v>
      </c>
      <c r="E747" s="110" t="s">
        <v>6967</v>
      </c>
      <c r="F747" s="110" t="s">
        <v>4676</v>
      </c>
      <c r="H747" s="203" t="s">
        <v>4883</v>
      </c>
      <c r="I747" s="109" t="s">
        <v>3992</v>
      </c>
      <c r="Q747" s="323"/>
      <c r="R747" s="323"/>
      <c r="S747" s="323">
        <v>1.41</v>
      </c>
    </row>
    <row r="748" spans="4:19">
      <c r="D748" s="110" t="s">
        <v>6968</v>
      </c>
      <c r="E748" s="110" t="s">
        <v>7512</v>
      </c>
      <c r="F748" s="110" t="s">
        <v>4676</v>
      </c>
      <c r="H748" s="203" t="s">
        <v>4883</v>
      </c>
      <c r="I748" s="109" t="s">
        <v>3992</v>
      </c>
      <c r="Q748" s="323"/>
      <c r="R748" s="323"/>
      <c r="S748" s="323">
        <v>23.499999999999996</v>
      </c>
    </row>
    <row r="749" spans="4:19">
      <c r="D749" s="110" t="s">
        <v>6970</v>
      </c>
      <c r="E749" s="110" t="s">
        <v>6971</v>
      </c>
      <c r="F749" s="110" t="s">
        <v>4676</v>
      </c>
      <c r="H749" s="203" t="s">
        <v>4883</v>
      </c>
      <c r="I749" s="109" t="s">
        <v>3992</v>
      </c>
      <c r="Q749" s="323"/>
      <c r="R749" s="323"/>
      <c r="S749" s="323">
        <v>5.4899999999999993</v>
      </c>
    </row>
    <row r="750" spans="4:19">
      <c r="D750" s="110" t="s">
        <v>6972</v>
      </c>
      <c r="E750" s="110" t="s">
        <v>6973</v>
      </c>
      <c r="F750" s="110" t="s">
        <v>4676</v>
      </c>
      <c r="H750" s="203" t="s">
        <v>4883</v>
      </c>
      <c r="I750" s="109" t="s">
        <v>3992</v>
      </c>
      <c r="Q750" s="323"/>
      <c r="R750" s="323"/>
      <c r="S750" s="323">
        <v>11.31</v>
      </c>
    </row>
    <row r="751" spans="4:19">
      <c r="D751" s="110" t="s">
        <v>6974</v>
      </c>
      <c r="E751" s="110" t="s">
        <v>6975</v>
      </c>
      <c r="F751" s="110" t="s">
        <v>4676</v>
      </c>
      <c r="H751" s="203" t="s">
        <v>4883</v>
      </c>
      <c r="I751" s="109" t="s">
        <v>3992</v>
      </c>
      <c r="Q751" s="323"/>
      <c r="R751" s="323"/>
      <c r="S751" s="323">
        <v>1.7000000000000002</v>
      </c>
    </row>
    <row r="752" spans="4:19">
      <c r="D752" s="110" t="s">
        <v>6976</v>
      </c>
      <c r="E752" s="110" t="s">
        <v>6977</v>
      </c>
      <c r="F752" s="110" t="s">
        <v>4676</v>
      </c>
      <c r="H752" s="203" t="s">
        <v>4883</v>
      </c>
      <c r="I752" s="109" t="s">
        <v>3992</v>
      </c>
      <c r="Q752" s="323"/>
      <c r="R752" s="323"/>
      <c r="S752" s="323">
        <v>0.36</v>
      </c>
    </row>
    <row r="753" spans="4:19">
      <c r="D753" s="110" t="s">
        <v>6978</v>
      </c>
      <c r="E753" s="110" t="s">
        <v>6979</v>
      </c>
      <c r="F753" s="110" t="s">
        <v>4676</v>
      </c>
      <c r="H753" s="203" t="s">
        <v>4883</v>
      </c>
      <c r="I753" s="109" t="s">
        <v>3992</v>
      </c>
      <c r="Q753" s="323"/>
      <c r="R753" s="323"/>
      <c r="S753" s="323">
        <v>2.3199999999999998</v>
      </c>
    </row>
    <row r="754" spans="4:19">
      <c r="D754" s="110" t="s">
        <v>6980</v>
      </c>
      <c r="E754" s="110" t="s">
        <v>6981</v>
      </c>
      <c r="F754" s="110" t="s">
        <v>4676</v>
      </c>
      <c r="H754" s="203" t="s">
        <v>4883</v>
      </c>
      <c r="I754" s="109" t="s">
        <v>3992</v>
      </c>
      <c r="Q754" s="323"/>
      <c r="R754" s="323"/>
      <c r="S754" s="323">
        <v>1.01</v>
      </c>
    </row>
    <row r="755" spans="4:19">
      <c r="D755" s="110" t="s">
        <v>6982</v>
      </c>
      <c r="E755" s="110" t="s">
        <v>6983</v>
      </c>
      <c r="F755" s="110" t="s">
        <v>4676</v>
      </c>
      <c r="H755" s="203" t="s">
        <v>4883</v>
      </c>
      <c r="I755" s="109" t="s">
        <v>3992</v>
      </c>
      <c r="Q755" s="323"/>
      <c r="R755" s="323"/>
      <c r="S755" s="323">
        <v>0.31</v>
      </c>
    </row>
    <row r="756" spans="4:19">
      <c r="D756" s="110" t="s">
        <v>6984</v>
      </c>
      <c r="E756" s="110" t="s">
        <v>6985</v>
      </c>
      <c r="F756" s="110" t="s">
        <v>4676</v>
      </c>
      <c r="H756" s="203" t="s">
        <v>4883</v>
      </c>
      <c r="I756" s="109" t="s">
        <v>3992</v>
      </c>
      <c r="Q756" s="323"/>
      <c r="R756" s="323"/>
      <c r="S756" s="323">
        <v>1.5599999999999998</v>
      </c>
    </row>
    <row r="757" spans="4:19">
      <c r="D757" s="110" t="s">
        <v>6986</v>
      </c>
      <c r="E757" s="110" t="s">
        <v>6987</v>
      </c>
      <c r="F757" s="110" t="s">
        <v>4676</v>
      </c>
      <c r="H757" s="203" t="s">
        <v>4883</v>
      </c>
      <c r="I757" s="109" t="s">
        <v>3992</v>
      </c>
      <c r="Q757" s="323"/>
      <c r="R757" s="323"/>
      <c r="S757" s="323">
        <v>0.21</v>
      </c>
    </row>
    <row r="758" spans="4:19">
      <c r="D758" s="110" t="s">
        <v>6988</v>
      </c>
      <c r="E758" s="110" t="s">
        <v>6989</v>
      </c>
      <c r="F758" s="110" t="s">
        <v>4676</v>
      </c>
      <c r="H758" s="203" t="s">
        <v>4883</v>
      </c>
      <c r="I758" s="109" t="s">
        <v>3992</v>
      </c>
      <c r="Q758" s="323"/>
      <c r="R758" s="323"/>
      <c r="S758" s="323">
        <v>0</v>
      </c>
    </row>
    <row r="759" spans="4:19">
      <c r="D759" s="110" t="s">
        <v>6990</v>
      </c>
      <c r="E759" s="110" t="s">
        <v>6991</v>
      </c>
      <c r="F759" s="110" t="s">
        <v>4676</v>
      </c>
      <c r="H759" s="203" t="s">
        <v>4883</v>
      </c>
      <c r="I759" s="109" t="s">
        <v>3992</v>
      </c>
      <c r="Q759" s="323"/>
      <c r="R759" s="323"/>
      <c r="S759" s="323">
        <v>0</v>
      </c>
    </row>
    <row r="760" spans="4:19">
      <c r="D760" s="110" t="s">
        <v>6992</v>
      </c>
      <c r="E760" s="110" t="s">
        <v>6993</v>
      </c>
      <c r="F760" s="110" t="s">
        <v>4676</v>
      </c>
      <c r="H760" s="203" t="s">
        <v>4883</v>
      </c>
      <c r="I760" s="109" t="s">
        <v>3992</v>
      </c>
      <c r="Q760" s="323"/>
      <c r="R760" s="323"/>
      <c r="S760" s="323">
        <v>0.13999999999999999</v>
      </c>
    </row>
    <row r="761" spans="4:19">
      <c r="D761" s="110" t="s">
        <v>6994</v>
      </c>
      <c r="E761" s="110" t="s">
        <v>6995</v>
      </c>
      <c r="F761" s="110" t="s">
        <v>4676</v>
      </c>
      <c r="H761" s="203" t="s">
        <v>4883</v>
      </c>
      <c r="I761" s="109" t="s">
        <v>3992</v>
      </c>
      <c r="Q761" s="323"/>
      <c r="R761" s="323"/>
      <c r="S761" s="323">
        <v>2.9999999999999995E-2</v>
      </c>
    </row>
    <row r="762" spans="4:19">
      <c r="D762" s="110" t="s">
        <v>6996</v>
      </c>
      <c r="E762" s="110" t="s">
        <v>6997</v>
      </c>
      <c r="F762" s="110" t="s">
        <v>4676</v>
      </c>
      <c r="H762" s="203" t="s">
        <v>4883</v>
      </c>
      <c r="I762" s="109" t="s">
        <v>3992</v>
      </c>
      <c r="Q762" s="323"/>
      <c r="R762" s="323"/>
      <c r="S762" s="323">
        <v>33.6216011047363</v>
      </c>
    </row>
    <row r="763" spans="4:19">
      <c r="D763" s="110" t="s">
        <v>6998</v>
      </c>
      <c r="E763" s="110" t="s">
        <v>6999</v>
      </c>
      <c r="F763" s="110" t="s">
        <v>4676</v>
      </c>
      <c r="H763" s="203" t="s">
        <v>4883</v>
      </c>
      <c r="I763" s="109" t="s">
        <v>3992</v>
      </c>
      <c r="Q763" s="323"/>
      <c r="R763" s="323"/>
      <c r="S763" s="323">
        <v>38.417960793171694</v>
      </c>
    </row>
    <row r="764" spans="4:19">
      <c r="D764" s="110" t="s">
        <v>7000</v>
      </c>
      <c r="E764" s="110" t="s">
        <v>7001</v>
      </c>
      <c r="F764" s="110" t="s">
        <v>4676</v>
      </c>
      <c r="H764" s="203" t="s">
        <v>4883</v>
      </c>
      <c r="I764" s="109" t="s">
        <v>3992</v>
      </c>
      <c r="Q764" s="323"/>
      <c r="R764" s="323"/>
      <c r="S764" s="323">
        <v>2.4422927892566797</v>
      </c>
    </row>
    <row r="765" spans="4:19">
      <c r="D765" s="110" t="s">
        <v>7002</v>
      </c>
      <c r="E765" s="110" t="s">
        <v>7003</v>
      </c>
      <c r="F765" s="110" t="s">
        <v>4676</v>
      </c>
      <c r="H765" s="203" t="s">
        <v>4883</v>
      </c>
      <c r="I765" s="109" t="s">
        <v>3992</v>
      </c>
      <c r="Q765" s="323"/>
      <c r="R765" s="323"/>
      <c r="S765" s="323">
        <v>0.18539958394925901</v>
      </c>
    </row>
    <row r="766" spans="4:19">
      <c r="D766" s="110" t="s">
        <v>7004</v>
      </c>
      <c r="E766" s="110" t="s">
        <v>7005</v>
      </c>
      <c r="F766" s="110" t="s">
        <v>4676</v>
      </c>
      <c r="H766" s="203" t="s">
        <v>4883</v>
      </c>
      <c r="I766" s="109" t="s">
        <v>3992</v>
      </c>
      <c r="Q766" s="323"/>
      <c r="R766" s="323"/>
      <c r="S766" s="323">
        <v>21.146912436794299</v>
      </c>
    </row>
    <row r="767" spans="4:19">
      <c r="D767" s="110" t="s">
        <v>7006</v>
      </c>
      <c r="E767" s="110" t="s">
        <v>7007</v>
      </c>
      <c r="F767" s="110" t="s">
        <v>4676</v>
      </c>
      <c r="H767" s="203" t="s">
        <v>4883</v>
      </c>
      <c r="I767" s="109" t="s">
        <v>3992</v>
      </c>
      <c r="Q767" s="323"/>
      <c r="R767" s="323"/>
      <c r="S767" s="323">
        <v>0.44992858203576303</v>
      </c>
    </row>
    <row r="768" spans="4:19">
      <c r="D768" s="110" t="s">
        <v>7008</v>
      </c>
      <c r="E768" s="110" t="s">
        <v>7009</v>
      </c>
      <c r="F768" s="110" t="s">
        <v>4676</v>
      </c>
      <c r="H768" s="203" t="s">
        <v>4883</v>
      </c>
      <c r="I768" s="109" t="s">
        <v>3992</v>
      </c>
      <c r="Q768" s="323"/>
      <c r="R768" s="323"/>
      <c r="S768" s="323">
        <v>3.5774255245206601</v>
      </c>
    </row>
    <row r="769" spans="4:19">
      <c r="D769" s="110" t="s">
        <v>7010</v>
      </c>
      <c r="E769" s="110" t="s">
        <v>7011</v>
      </c>
      <c r="F769" s="110" t="s">
        <v>4676</v>
      </c>
      <c r="H769" s="203" t="s">
        <v>4883</v>
      </c>
      <c r="I769" s="109" t="s">
        <v>3992</v>
      </c>
      <c r="Q769" s="323"/>
      <c r="R769" s="323"/>
      <c r="S769" s="323">
        <v>0.158479185535366</v>
      </c>
    </row>
    <row r="770" spans="4:19">
      <c r="D770" s="110" t="s">
        <v>7012</v>
      </c>
      <c r="E770" s="110" t="s">
        <v>7013</v>
      </c>
      <c r="F770" s="110" t="s">
        <v>4676</v>
      </c>
      <c r="H770" s="203" t="s">
        <v>4883</v>
      </c>
      <c r="I770" s="109" t="s">
        <v>371</v>
      </c>
      <c r="Q770" s="323"/>
      <c r="R770" s="323"/>
      <c r="S770" s="323">
        <v>995.89286814089098</v>
      </c>
    </row>
    <row r="771" spans="4:19">
      <c r="D771" s="110" t="s">
        <v>7014</v>
      </c>
      <c r="E771" s="110" t="s">
        <v>7015</v>
      </c>
      <c r="F771" s="110" t="s">
        <v>4676</v>
      </c>
      <c r="H771" s="203" t="s">
        <v>4883</v>
      </c>
      <c r="I771" s="109" t="s">
        <v>4879</v>
      </c>
      <c r="Q771" s="323"/>
      <c r="R771" s="323"/>
      <c r="S771" s="323">
        <v>217.34636055345902</v>
      </c>
    </row>
    <row r="772" spans="4:19">
      <c r="D772" s="110" t="s">
        <v>7016</v>
      </c>
      <c r="E772" s="110" t="s">
        <v>7017</v>
      </c>
      <c r="F772" s="110" t="s">
        <v>4676</v>
      </c>
      <c r="H772" s="203" t="s">
        <v>4883</v>
      </c>
      <c r="I772" s="109" t="s">
        <v>4880</v>
      </c>
      <c r="Q772" s="323"/>
      <c r="R772" s="323"/>
      <c r="S772" s="323">
        <v>670.73939938580497</v>
      </c>
    </row>
    <row r="773" spans="4:19">
      <c r="D773" s="110" t="s">
        <v>7018</v>
      </c>
      <c r="E773" s="110" t="s">
        <v>7019</v>
      </c>
      <c r="F773" s="110" t="s">
        <v>4676</v>
      </c>
      <c r="H773" s="203" t="s">
        <v>4883</v>
      </c>
      <c r="I773" s="109" t="s">
        <v>5362</v>
      </c>
      <c r="Q773" s="323"/>
      <c r="R773" s="323"/>
      <c r="S773" s="323">
        <v>1.0000000000000009E-4</v>
      </c>
    </row>
    <row r="774" spans="4:19">
      <c r="D774" s="110" t="s">
        <v>7020</v>
      </c>
      <c r="E774" s="110" t="s">
        <v>7021</v>
      </c>
      <c r="F774" s="110" t="s">
        <v>4676</v>
      </c>
      <c r="H774" s="203" t="s">
        <v>4883</v>
      </c>
      <c r="I774" s="109" t="s">
        <v>3992</v>
      </c>
      <c r="Q774" s="323"/>
      <c r="R774" s="323"/>
      <c r="S774" s="323">
        <v>0.25245292984432</v>
      </c>
    </row>
    <row r="775" spans="4:19">
      <c r="D775" s="110" t="s">
        <v>7022</v>
      </c>
      <c r="E775" s="110" t="s">
        <v>7023</v>
      </c>
      <c r="F775" s="110" t="s">
        <v>4676</v>
      </c>
      <c r="H775" s="203" t="s">
        <v>4883</v>
      </c>
      <c r="I775" s="109" t="s">
        <v>5362</v>
      </c>
      <c r="Q775" s="323"/>
      <c r="R775" s="323"/>
      <c r="S775" s="323">
        <v>1.3715351963056908</v>
      </c>
    </row>
    <row r="776" spans="4:19">
      <c r="D776" s="110" t="s">
        <v>7024</v>
      </c>
      <c r="E776" s="110" t="s">
        <v>7025</v>
      </c>
      <c r="F776" s="110" t="s">
        <v>4676</v>
      </c>
      <c r="H776" s="203" t="s">
        <v>4883</v>
      </c>
      <c r="I776" s="109" t="s">
        <v>5362</v>
      </c>
      <c r="Q776" s="323"/>
      <c r="R776" s="323"/>
      <c r="S776" s="323">
        <v>106.59753250519464</v>
      </c>
    </row>
    <row r="777" spans="4:19">
      <c r="D777" s="110" t="s">
        <v>7026</v>
      </c>
      <c r="E777" s="110" t="s">
        <v>7027</v>
      </c>
      <c r="F777" s="110" t="s">
        <v>4676</v>
      </c>
      <c r="H777" s="203" t="s">
        <v>4883</v>
      </c>
      <c r="I777" s="109" t="s">
        <v>3992</v>
      </c>
      <c r="Q777" s="323"/>
      <c r="R777" s="323"/>
      <c r="S777" s="323">
        <v>5.0907999999999998</v>
      </c>
    </row>
    <row r="778" spans="4:19">
      <c r="D778" s="110" t="s">
        <v>7028</v>
      </c>
      <c r="E778" s="110" t="s">
        <v>7029</v>
      </c>
      <c r="F778" s="110" t="s">
        <v>4676</v>
      </c>
      <c r="H778" s="203" t="s">
        <v>4883</v>
      </c>
      <c r="I778" s="109" t="s">
        <v>3992</v>
      </c>
      <c r="Q778" s="323"/>
      <c r="R778" s="323"/>
      <c r="S778" s="323">
        <v>30.037700000000001</v>
      </c>
    </row>
    <row r="779" spans="4:19">
      <c r="D779" s="110" t="s">
        <v>7030</v>
      </c>
      <c r="E779" s="110" t="s">
        <v>7031</v>
      </c>
      <c r="F779" s="110" t="s">
        <v>4676</v>
      </c>
      <c r="H779" s="203" t="s">
        <v>4883</v>
      </c>
      <c r="I779" s="109" t="s">
        <v>3992</v>
      </c>
      <c r="Q779" s="323"/>
      <c r="R779" s="323"/>
      <c r="S779" s="323">
        <v>32.651499999999999</v>
      </c>
    </row>
    <row r="780" spans="4:19">
      <c r="D780" s="110" t="s">
        <v>7032</v>
      </c>
      <c r="E780" s="110" t="s">
        <v>7033</v>
      </c>
      <c r="F780" s="110" t="s">
        <v>4676</v>
      </c>
      <c r="H780" s="203" t="s">
        <v>4883</v>
      </c>
      <c r="I780" s="109" t="s">
        <v>3992</v>
      </c>
      <c r="Q780" s="323"/>
      <c r="R780" s="323"/>
      <c r="S780" s="323">
        <v>1.6362000000000001</v>
      </c>
    </row>
    <row r="781" spans="4:19">
      <c r="D781" s="110" t="s">
        <v>7034</v>
      </c>
      <c r="E781" s="110" t="s">
        <v>7035</v>
      </c>
      <c r="F781" s="110" t="s">
        <v>4676</v>
      </c>
      <c r="H781" s="203" t="s">
        <v>4883</v>
      </c>
      <c r="I781" s="109" t="s">
        <v>3992</v>
      </c>
      <c r="Q781" s="323"/>
      <c r="R781" s="323"/>
      <c r="S781" s="323">
        <v>4.4622000000000002</v>
      </c>
    </row>
    <row r="782" spans="4:19">
      <c r="D782" s="110" t="s">
        <v>7036</v>
      </c>
      <c r="E782" s="110" t="s">
        <v>7037</v>
      </c>
      <c r="F782" s="110" t="s">
        <v>4676</v>
      </c>
      <c r="H782" s="203" t="s">
        <v>4883</v>
      </c>
      <c r="I782" s="109" t="s">
        <v>3992</v>
      </c>
      <c r="Q782" s="323"/>
      <c r="R782" s="323"/>
      <c r="S782" s="323">
        <v>2.4318</v>
      </c>
    </row>
    <row r="783" spans="4:19">
      <c r="D783" s="110" t="s">
        <v>7038</v>
      </c>
      <c r="E783" s="110" t="s">
        <v>7039</v>
      </c>
      <c r="F783" s="110" t="s">
        <v>4676</v>
      </c>
      <c r="H783" s="203" t="s">
        <v>4883</v>
      </c>
      <c r="I783" s="109" t="s">
        <v>3992</v>
      </c>
      <c r="Q783" s="323"/>
      <c r="R783" s="323"/>
      <c r="S783" s="323">
        <v>19.742499999999989</v>
      </c>
    </row>
    <row r="784" spans="4:19">
      <c r="D784" s="110" t="s">
        <v>7040</v>
      </c>
      <c r="E784" s="110" t="s">
        <v>7041</v>
      </c>
      <c r="F784" s="110" t="s">
        <v>4676</v>
      </c>
      <c r="H784" s="203" t="s">
        <v>4883</v>
      </c>
      <c r="I784" s="109" t="s">
        <v>3992</v>
      </c>
      <c r="Q784" s="323"/>
      <c r="R784" s="323"/>
      <c r="S784" s="323">
        <v>2.5364999999999998</v>
      </c>
    </row>
    <row r="785" spans="4:19">
      <c r="D785" s="110" t="s">
        <v>7042</v>
      </c>
      <c r="E785" s="110" t="s">
        <v>7043</v>
      </c>
      <c r="F785" s="110" t="s">
        <v>4676</v>
      </c>
      <c r="H785" s="203" t="s">
        <v>4883</v>
      </c>
      <c r="I785" s="109" t="s">
        <v>3992</v>
      </c>
      <c r="Q785" s="323"/>
      <c r="R785" s="323"/>
      <c r="S785" s="323">
        <v>0.57029999999999992</v>
      </c>
    </row>
    <row r="786" spans="4:19">
      <c r="D786" s="110" t="s">
        <v>7044</v>
      </c>
      <c r="E786" s="110" t="s">
        <v>7045</v>
      </c>
      <c r="F786" s="110" t="s">
        <v>4676</v>
      </c>
      <c r="H786" s="203" t="s">
        <v>4883</v>
      </c>
      <c r="I786" s="109" t="s">
        <v>3992</v>
      </c>
      <c r="Q786" s="323"/>
      <c r="R786" s="323"/>
      <c r="S786" s="323">
        <v>0.72049999999999992</v>
      </c>
    </row>
    <row r="787" spans="4:19">
      <c r="D787" s="110" t="s">
        <v>7046</v>
      </c>
      <c r="E787" s="110" t="s">
        <v>7047</v>
      </c>
      <c r="F787" s="110" t="s">
        <v>4676</v>
      </c>
      <c r="H787" s="203" t="s">
        <v>4883</v>
      </c>
      <c r="I787" s="109" t="s">
        <v>371</v>
      </c>
      <c r="Q787" s="323"/>
      <c r="R787" s="323"/>
      <c r="S787" s="323">
        <v>52.817594467931499</v>
      </c>
    </row>
    <row r="788" spans="4:19">
      <c r="D788" s="110" t="s">
        <v>7048</v>
      </c>
      <c r="E788" s="110" t="s">
        <v>7049</v>
      </c>
      <c r="F788" s="110" t="s">
        <v>4676</v>
      </c>
      <c r="H788" s="203" t="s">
        <v>4883</v>
      </c>
      <c r="I788" s="109" t="s">
        <v>371</v>
      </c>
      <c r="Q788" s="323"/>
      <c r="R788" s="323"/>
      <c r="S788" s="323">
        <v>38.745904374254998</v>
      </c>
    </row>
    <row r="789" spans="4:19">
      <c r="D789" s="110" t="s">
        <v>7050</v>
      </c>
      <c r="E789" s="110" t="s">
        <v>7051</v>
      </c>
      <c r="F789" s="110" t="s">
        <v>4676</v>
      </c>
      <c r="H789" s="203" t="s">
        <v>4883</v>
      </c>
      <c r="I789" s="109" t="s">
        <v>371</v>
      </c>
      <c r="Q789" s="323"/>
      <c r="R789" s="323"/>
      <c r="S789" s="323">
        <v>149.57277769053402</v>
      </c>
    </row>
    <row r="790" spans="4:19">
      <c r="D790" s="110" t="s">
        <v>7052</v>
      </c>
      <c r="E790" s="110" t="s">
        <v>7053</v>
      </c>
      <c r="F790" s="110" t="s">
        <v>4676</v>
      </c>
      <c r="H790" s="203" t="s">
        <v>4883</v>
      </c>
      <c r="I790" s="109" t="s">
        <v>371</v>
      </c>
      <c r="Q790" s="323"/>
      <c r="R790" s="323"/>
      <c r="S790" s="323">
        <v>668.2770286361831</v>
      </c>
    </row>
    <row r="791" spans="4:19">
      <c r="D791" s="110" t="s">
        <v>7054</v>
      </c>
      <c r="E791" s="110" t="s">
        <v>7055</v>
      </c>
      <c r="F791" s="110" t="s">
        <v>4676</v>
      </c>
      <c r="H791" s="203" t="s">
        <v>4883</v>
      </c>
      <c r="I791" s="109" t="s">
        <v>4879</v>
      </c>
      <c r="Q791" s="323"/>
      <c r="R791" s="323"/>
      <c r="S791" s="323">
        <v>100</v>
      </c>
    </row>
    <row r="792" spans="4:19">
      <c r="D792" s="110" t="s">
        <v>7056</v>
      </c>
      <c r="E792" s="110" t="s">
        <v>7057</v>
      </c>
      <c r="F792" s="110" t="s">
        <v>4676</v>
      </c>
      <c r="H792" s="203" t="s">
        <v>4883</v>
      </c>
      <c r="I792" s="109" t="s">
        <v>3992</v>
      </c>
      <c r="Q792" s="323"/>
      <c r="R792" s="323"/>
      <c r="S792" s="323">
        <v>99.732776176664686</v>
      </c>
    </row>
    <row r="793" spans="4:19">
      <c r="D793" s="110" t="s">
        <v>7058</v>
      </c>
      <c r="E793" s="110" t="s">
        <v>7059</v>
      </c>
      <c r="F793" s="110" t="s">
        <v>4676</v>
      </c>
      <c r="H793" s="203" t="s">
        <v>4883</v>
      </c>
      <c r="I793" s="109" t="s">
        <v>371</v>
      </c>
      <c r="Q793" s="323"/>
      <c r="R793" s="323"/>
      <c r="S793" s="323">
        <v>103.423589579265</v>
      </c>
    </row>
    <row r="794" spans="4:19">
      <c r="D794" s="110" t="s">
        <v>7060</v>
      </c>
      <c r="E794" s="110" t="s">
        <v>7061</v>
      </c>
      <c r="F794" s="110" t="s">
        <v>4676</v>
      </c>
      <c r="H794" s="203" t="s">
        <v>4883</v>
      </c>
      <c r="I794" s="109" t="s">
        <v>5362</v>
      </c>
      <c r="Q794" s="323"/>
      <c r="R794" s="323"/>
      <c r="S794" s="323">
        <v>2.0511102801202594</v>
      </c>
    </row>
    <row r="795" spans="4:19">
      <c r="D795" s="110" t="s">
        <v>7062</v>
      </c>
      <c r="E795" s="110" t="s">
        <v>7063</v>
      </c>
      <c r="F795" s="110" t="s">
        <v>4676</v>
      </c>
      <c r="H795" s="203" t="s">
        <v>4883</v>
      </c>
      <c r="I795" s="109" t="s">
        <v>4879</v>
      </c>
      <c r="Q795" s="323"/>
      <c r="R795" s="323"/>
      <c r="S795" s="323">
        <v>160.325841656438</v>
      </c>
    </row>
    <row r="796" spans="4:19">
      <c r="D796" s="110" t="s">
        <v>7064</v>
      </c>
      <c r="E796" s="110" t="s">
        <v>7065</v>
      </c>
      <c r="F796" s="110" t="s">
        <v>4676</v>
      </c>
      <c r="H796" s="203" t="s">
        <v>4883</v>
      </c>
      <c r="I796" s="109" t="s">
        <v>3992</v>
      </c>
      <c r="Q796" s="323"/>
      <c r="R796" s="323"/>
      <c r="S796" s="323">
        <v>93.620999999999995</v>
      </c>
    </row>
    <row r="797" spans="4:19">
      <c r="D797" s="110" t="s">
        <v>7066</v>
      </c>
      <c r="E797" s="110" t="s">
        <v>7067</v>
      </c>
      <c r="F797" s="110" t="s">
        <v>4676</v>
      </c>
      <c r="H797" s="203" t="s">
        <v>4883</v>
      </c>
      <c r="I797" s="109" t="s">
        <v>3992</v>
      </c>
      <c r="Q797" s="323"/>
      <c r="R797" s="323"/>
      <c r="S797" s="323">
        <v>2.1659999999999999</v>
      </c>
    </row>
    <row r="798" spans="4:19">
      <c r="D798" s="110" t="s">
        <v>7068</v>
      </c>
      <c r="E798" s="110" t="s">
        <v>7069</v>
      </c>
      <c r="F798" s="110" t="s">
        <v>4676</v>
      </c>
      <c r="H798" s="203" t="s">
        <v>4883</v>
      </c>
      <c r="I798" s="109" t="s">
        <v>3992</v>
      </c>
      <c r="Q798" s="323"/>
      <c r="R798" s="323"/>
      <c r="S798" s="323">
        <v>2.4670000000000001</v>
      </c>
    </row>
    <row r="799" spans="4:19">
      <c r="D799" s="110" t="s">
        <v>7070</v>
      </c>
      <c r="E799" s="110" t="s">
        <v>7071</v>
      </c>
      <c r="F799" s="110" t="s">
        <v>4676</v>
      </c>
      <c r="H799" s="203" t="s">
        <v>4883</v>
      </c>
      <c r="I799" s="109" t="s">
        <v>3992</v>
      </c>
      <c r="Q799" s="323"/>
      <c r="R799" s="323"/>
      <c r="S799" s="323">
        <v>1.2529999999999999</v>
      </c>
    </row>
    <row r="800" spans="4:19">
      <c r="D800" s="110" t="s">
        <v>7072</v>
      </c>
      <c r="E800" s="110" t="s">
        <v>7073</v>
      </c>
      <c r="F800" s="110" t="s">
        <v>4676</v>
      </c>
      <c r="H800" s="203" t="s">
        <v>4883</v>
      </c>
      <c r="I800" s="109" t="s">
        <v>3992</v>
      </c>
      <c r="Q800" s="323"/>
      <c r="R800" s="323"/>
      <c r="S800" s="323">
        <v>0.24199999999999999</v>
      </c>
    </row>
    <row r="801" spans="3:19">
      <c r="D801" s="110" t="s">
        <v>7074</v>
      </c>
      <c r="E801" s="110" t="s">
        <v>7075</v>
      </c>
      <c r="F801" s="110" t="s">
        <v>4676</v>
      </c>
      <c r="H801" s="203" t="s">
        <v>4883</v>
      </c>
      <c r="I801" s="109" t="s">
        <v>3992</v>
      </c>
      <c r="Q801" s="323"/>
      <c r="R801" s="323"/>
      <c r="S801" s="323">
        <v>0.153</v>
      </c>
    </row>
    <row r="802" spans="3:19">
      <c r="D802" s="110" t="s">
        <v>7076</v>
      </c>
      <c r="E802" s="110" t="s">
        <v>7077</v>
      </c>
      <c r="F802" s="110" t="s">
        <v>4676</v>
      </c>
      <c r="H802" s="203" t="s">
        <v>4883</v>
      </c>
      <c r="I802" s="109" t="s">
        <v>3992</v>
      </c>
      <c r="Q802" s="323"/>
      <c r="R802" s="323"/>
      <c r="S802" s="323">
        <v>6.8999999999999992E-2</v>
      </c>
    </row>
    <row r="803" spans="3:19">
      <c r="D803" s="110" t="s">
        <v>7078</v>
      </c>
      <c r="E803" s="110" t="s">
        <v>7079</v>
      </c>
      <c r="F803" s="110" t="s">
        <v>4676</v>
      </c>
      <c r="H803" s="203" t="s">
        <v>4883</v>
      </c>
      <c r="I803" s="109" t="s">
        <v>3992</v>
      </c>
      <c r="Q803" s="323"/>
      <c r="R803" s="323"/>
      <c r="S803" s="323">
        <v>2.8999999999999998E-2</v>
      </c>
    </row>
    <row r="804" spans="3:19">
      <c r="D804" s="110" t="s">
        <v>7080</v>
      </c>
      <c r="E804" s="110" t="s">
        <v>7081</v>
      </c>
      <c r="F804" s="110" t="s">
        <v>4676</v>
      </c>
      <c r="H804" s="203" t="s">
        <v>4883</v>
      </c>
      <c r="Q804" s="323"/>
      <c r="R804" s="323"/>
      <c r="S804" s="323">
        <v>2.6968729255872801</v>
      </c>
    </row>
    <row r="805" spans="3:19">
      <c r="D805" s="110" t="s">
        <v>7082</v>
      </c>
      <c r="E805" s="110" t="s">
        <v>7083</v>
      </c>
      <c r="F805" s="110" t="s">
        <v>4676</v>
      </c>
      <c r="H805" s="203" t="s">
        <v>4883</v>
      </c>
      <c r="I805" s="109" t="s">
        <v>4879</v>
      </c>
      <c r="Q805" s="323"/>
      <c r="R805" s="323"/>
      <c r="S805" s="323">
        <v>437.590337786144</v>
      </c>
    </row>
    <row r="806" spans="3:19">
      <c r="C806" s="110" t="s">
        <v>6788</v>
      </c>
      <c r="D806" s="110" t="s">
        <v>6428</v>
      </c>
      <c r="E806" s="110" t="s">
        <v>7084</v>
      </c>
      <c r="F806" s="110" t="s">
        <v>4676</v>
      </c>
      <c r="H806" s="203" t="s">
        <v>4883</v>
      </c>
      <c r="I806" s="109" t="s">
        <v>3992</v>
      </c>
      <c r="Q806" s="323"/>
      <c r="R806" s="323"/>
      <c r="S806" s="323">
        <v>75.533603165679494</v>
      </c>
    </row>
    <row r="807" spans="3:19">
      <c r="D807" s="110" t="s">
        <v>7085</v>
      </c>
      <c r="E807" s="110" t="s">
        <v>7086</v>
      </c>
      <c r="F807" s="110" t="s">
        <v>4676</v>
      </c>
      <c r="H807" s="203" t="s">
        <v>4883</v>
      </c>
      <c r="I807" s="109" t="s">
        <v>4879</v>
      </c>
      <c r="Q807" s="323"/>
      <c r="R807" s="323"/>
      <c r="S807" s="323">
        <v>40.245772475313004</v>
      </c>
    </row>
    <row r="808" spans="3:19">
      <c r="D808" s="110" t="s">
        <v>7087</v>
      </c>
      <c r="E808" s="110" t="s">
        <v>7088</v>
      </c>
      <c r="F808" s="110" t="s">
        <v>4676</v>
      </c>
      <c r="H808" s="203" t="s">
        <v>4883</v>
      </c>
      <c r="I808" s="109" t="s">
        <v>4880</v>
      </c>
      <c r="Q808" s="323"/>
      <c r="R808" s="323"/>
      <c r="S808" s="323">
        <v>1318.1719872128499</v>
      </c>
    </row>
    <row r="809" spans="3:19">
      <c r="D809" s="110" t="s">
        <v>7089</v>
      </c>
      <c r="E809" s="110" t="s">
        <v>7090</v>
      </c>
      <c r="F809" s="110" t="s">
        <v>4676</v>
      </c>
      <c r="H809" s="203" t="s">
        <v>4883</v>
      </c>
      <c r="I809" s="109" t="s">
        <v>3992</v>
      </c>
      <c r="Q809" s="323"/>
      <c r="R809" s="323"/>
      <c r="S809" s="323">
        <v>72.446601038597308</v>
      </c>
    </row>
    <row r="810" spans="3:19">
      <c r="D810" s="110" t="s">
        <v>7091</v>
      </c>
      <c r="E810" s="110" t="s">
        <v>7092</v>
      </c>
      <c r="F810" s="110" t="s">
        <v>4676</v>
      </c>
      <c r="H810" s="203" t="s">
        <v>4883</v>
      </c>
      <c r="I810" s="109" t="s">
        <v>5362</v>
      </c>
      <c r="Q810" s="323"/>
      <c r="R810" s="323"/>
      <c r="S810" s="323">
        <v>0</v>
      </c>
    </row>
    <row r="811" spans="3:19">
      <c r="D811" s="110" t="s">
        <v>7093</v>
      </c>
      <c r="E811" s="110" t="s">
        <v>7094</v>
      </c>
      <c r="F811" s="110" t="s">
        <v>4676</v>
      </c>
      <c r="H811" s="203" t="s">
        <v>4883</v>
      </c>
      <c r="I811" s="109" t="s">
        <v>4879</v>
      </c>
      <c r="Q811" s="323"/>
      <c r="R811" s="323"/>
      <c r="S811" s="323">
        <v>79.675884864595048</v>
      </c>
    </row>
    <row r="812" spans="3:19">
      <c r="D812" s="110" t="s">
        <v>7095</v>
      </c>
      <c r="E812" s="110" t="s">
        <v>7096</v>
      </c>
      <c r="F812" s="110" t="s">
        <v>4676</v>
      </c>
      <c r="H812" s="203" t="s">
        <v>4883</v>
      </c>
      <c r="I812" s="109" t="s">
        <v>4879</v>
      </c>
      <c r="Q812" s="323"/>
      <c r="R812" s="323"/>
      <c r="S812" s="323">
        <v>409.40637561762503</v>
      </c>
    </row>
    <row r="813" spans="3:19">
      <c r="D813" s="110" t="s">
        <v>7097</v>
      </c>
      <c r="E813" s="110" t="s">
        <v>7098</v>
      </c>
      <c r="F813" s="110" t="s">
        <v>4676</v>
      </c>
      <c r="H813" s="203" t="s">
        <v>4883</v>
      </c>
      <c r="I813" s="109" t="s">
        <v>4879</v>
      </c>
      <c r="Q813" s="323"/>
      <c r="R813" s="323"/>
      <c r="S813" s="323">
        <v>200.00157782925504</v>
      </c>
    </row>
    <row r="814" spans="3:19">
      <c r="D814" s="110" t="s">
        <v>7099</v>
      </c>
      <c r="E814" s="110" t="s">
        <v>7100</v>
      </c>
      <c r="F814" s="110" t="s">
        <v>4676</v>
      </c>
      <c r="H814" s="203" t="s">
        <v>4883</v>
      </c>
      <c r="I814" s="109" t="s">
        <v>4879</v>
      </c>
      <c r="Q814" s="323"/>
      <c r="R814" s="323"/>
      <c r="S814" s="323">
        <v>188.62214403841199</v>
      </c>
    </row>
    <row r="815" spans="3:19">
      <c r="D815" s="110" t="s">
        <v>7101</v>
      </c>
      <c r="E815" s="110" t="s">
        <v>7102</v>
      </c>
      <c r="F815" s="110" t="s">
        <v>4676</v>
      </c>
      <c r="H815" s="203" t="s">
        <v>4883</v>
      </c>
      <c r="I815" s="109" t="s">
        <v>4879</v>
      </c>
      <c r="Q815" s="323"/>
      <c r="R815" s="323"/>
      <c r="S815" s="323">
        <v>201.91457648877605</v>
      </c>
    </row>
    <row r="816" spans="3:19">
      <c r="D816" s="110" t="s">
        <v>7103</v>
      </c>
      <c r="E816" s="110" t="s">
        <v>7104</v>
      </c>
      <c r="F816" s="110" t="s">
        <v>4676</v>
      </c>
      <c r="H816" s="203" t="s">
        <v>4883</v>
      </c>
      <c r="I816" s="109" t="s">
        <v>4880</v>
      </c>
      <c r="Q816" s="323"/>
      <c r="R816" s="323"/>
      <c r="S816" s="323">
        <v>354.983857332865</v>
      </c>
    </row>
    <row r="817" spans="4:19">
      <c r="D817" s="110" t="s">
        <v>7105</v>
      </c>
      <c r="E817" s="110" t="s">
        <v>7106</v>
      </c>
      <c r="F817" s="110" t="s">
        <v>4676</v>
      </c>
      <c r="H817" s="203" t="s">
        <v>4883</v>
      </c>
      <c r="I817" s="109" t="s">
        <v>4880</v>
      </c>
      <c r="Q817" s="323"/>
      <c r="R817" s="323"/>
      <c r="S817" s="323">
        <v>388.88479129049603</v>
      </c>
    </row>
    <row r="818" spans="4:19">
      <c r="D818" s="110" t="s">
        <v>7107</v>
      </c>
      <c r="E818" s="110" t="s">
        <v>7108</v>
      </c>
      <c r="F818" s="110" t="s">
        <v>4676</v>
      </c>
      <c r="H818" s="203" t="s">
        <v>4883</v>
      </c>
      <c r="I818" s="109" t="s">
        <v>4879</v>
      </c>
      <c r="Q818" s="323"/>
      <c r="R818" s="323"/>
      <c r="S818" s="323">
        <v>34.648024654256005</v>
      </c>
    </row>
    <row r="819" spans="4:19">
      <c r="D819" s="110" t="s">
        <v>7109</v>
      </c>
      <c r="E819" s="110" t="s">
        <v>7110</v>
      </c>
      <c r="F819" s="110" t="s">
        <v>4676</v>
      </c>
      <c r="H819" s="203" t="s">
        <v>4883</v>
      </c>
      <c r="I819" s="109" t="s">
        <v>3992</v>
      </c>
      <c r="Q819" s="323"/>
      <c r="R819" s="323"/>
      <c r="S819" s="323">
        <v>4.9778129296115301</v>
      </c>
    </row>
    <row r="820" spans="4:19">
      <c r="D820" s="110" t="s">
        <v>7111</v>
      </c>
      <c r="E820" s="110" t="s">
        <v>7112</v>
      </c>
      <c r="F820" s="110" t="s">
        <v>4676</v>
      </c>
      <c r="H820" s="203" t="s">
        <v>4883</v>
      </c>
      <c r="I820" s="109" t="s">
        <v>371</v>
      </c>
      <c r="Q820" s="323"/>
      <c r="R820" s="323"/>
      <c r="S820" s="323">
        <v>4968.8948428062304</v>
      </c>
    </row>
    <row r="821" spans="4:19">
      <c r="D821" s="110" t="s">
        <v>7113</v>
      </c>
      <c r="E821" s="110" t="s">
        <v>7114</v>
      </c>
      <c r="F821" s="110" t="s">
        <v>4676</v>
      </c>
      <c r="H821" s="203" t="s">
        <v>4883</v>
      </c>
      <c r="I821" s="109" t="s">
        <v>5362</v>
      </c>
      <c r="Q821" s="323"/>
      <c r="R821" s="323"/>
      <c r="S821" s="323">
        <v>78.067373802573584</v>
      </c>
    </row>
    <row r="822" spans="4:19">
      <c r="D822" s="110" t="s">
        <v>7080</v>
      </c>
      <c r="E822" s="110" t="s">
        <v>7115</v>
      </c>
      <c r="F822" s="110" t="s">
        <v>4676</v>
      </c>
      <c r="H822" s="203" t="s">
        <v>4883</v>
      </c>
      <c r="I822" s="109" t="s">
        <v>371</v>
      </c>
      <c r="Q822" s="323"/>
      <c r="R822" s="323"/>
      <c r="S822" s="323">
        <v>8.9970023029711506</v>
      </c>
    </row>
    <row r="823" spans="4:19">
      <c r="D823" s="110" t="s">
        <v>7116</v>
      </c>
      <c r="E823" s="110" t="s">
        <v>7117</v>
      </c>
      <c r="F823" s="110" t="s">
        <v>4676</v>
      </c>
      <c r="H823" s="203" t="s">
        <v>4883</v>
      </c>
      <c r="I823" s="109" t="s">
        <v>4880</v>
      </c>
      <c r="Q823" s="323"/>
      <c r="R823" s="323"/>
      <c r="S823" s="323">
        <v>2169.9732539565503</v>
      </c>
    </row>
    <row r="824" spans="4:19">
      <c r="D824" s="110" t="s">
        <v>7118</v>
      </c>
      <c r="E824" s="110" t="s">
        <v>7119</v>
      </c>
      <c r="F824" s="110" t="s">
        <v>4676</v>
      </c>
      <c r="H824" s="203" t="s">
        <v>4883</v>
      </c>
      <c r="I824" s="109" t="s">
        <v>4879</v>
      </c>
      <c r="Q824" s="323"/>
      <c r="R824" s="323"/>
      <c r="S824" s="323">
        <v>244.99744659918406</v>
      </c>
    </row>
    <row r="825" spans="4:19">
      <c r="D825" s="110" t="s">
        <v>5947</v>
      </c>
      <c r="E825" s="110" t="s">
        <v>5371</v>
      </c>
      <c r="F825" s="110" t="s">
        <v>4842</v>
      </c>
      <c r="H825" s="203" t="s">
        <v>4883</v>
      </c>
      <c r="I825" s="109" t="s">
        <v>5372</v>
      </c>
      <c r="Q825" s="323"/>
      <c r="R825" s="323"/>
      <c r="S825" s="323" t="s">
        <v>5373</v>
      </c>
    </row>
    <row r="826" spans="4:19">
      <c r="D826" s="110" t="s">
        <v>5946</v>
      </c>
      <c r="E826" s="110" t="s">
        <v>5374</v>
      </c>
      <c r="F826" s="110" t="s">
        <v>4842</v>
      </c>
      <c r="H826" s="203" t="s">
        <v>4883</v>
      </c>
      <c r="I826" s="109" t="s">
        <v>5372</v>
      </c>
      <c r="Q826" s="323"/>
      <c r="R826" s="323"/>
      <c r="S826" s="323" t="s">
        <v>5375</v>
      </c>
    </row>
    <row r="827" spans="4:19">
      <c r="D827" s="110" t="s">
        <v>5948</v>
      </c>
      <c r="E827" s="110" t="s">
        <v>5376</v>
      </c>
      <c r="F827" s="110" t="s">
        <v>4842</v>
      </c>
      <c r="H827" s="203" t="s">
        <v>4883</v>
      </c>
      <c r="I827" s="109" t="s">
        <v>5372</v>
      </c>
      <c r="Q827" s="323"/>
      <c r="R827" s="323"/>
      <c r="S827" s="323" t="s">
        <v>5953</v>
      </c>
    </row>
    <row r="828" spans="4:19">
      <c r="D828" s="110" t="s">
        <v>5950</v>
      </c>
      <c r="E828" s="110" t="s">
        <v>5670</v>
      </c>
      <c r="F828" s="110" t="s">
        <v>4842</v>
      </c>
      <c r="H828" s="203" t="s">
        <v>4883</v>
      </c>
      <c r="I828" s="109" t="s">
        <v>5372</v>
      </c>
      <c r="Q828" s="323"/>
      <c r="R828" s="323"/>
      <c r="S828" s="323" t="s">
        <v>5378</v>
      </c>
    </row>
    <row r="829" spans="4:19">
      <c r="D829" s="110" t="s">
        <v>5949</v>
      </c>
      <c r="E829" s="110" t="s">
        <v>5671</v>
      </c>
      <c r="F829" s="110" t="s">
        <v>4842</v>
      </c>
      <c r="H829" s="203" t="s">
        <v>4883</v>
      </c>
      <c r="I829" s="109" t="s">
        <v>5372</v>
      </c>
      <c r="Q829" s="323"/>
      <c r="R829" s="323"/>
      <c r="S829" s="323" t="s">
        <v>5955</v>
      </c>
    </row>
    <row r="830" spans="4:19">
      <c r="D830" s="110" t="s">
        <v>6317</v>
      </c>
      <c r="E830" s="110" t="s">
        <v>5380</v>
      </c>
      <c r="F830" s="110" t="s">
        <v>4842</v>
      </c>
      <c r="H830" s="203" t="s">
        <v>4883</v>
      </c>
      <c r="I830" s="109" t="s">
        <v>5372</v>
      </c>
      <c r="Q830" s="323"/>
      <c r="R830" s="323"/>
      <c r="S830" s="323" t="s">
        <v>5381</v>
      </c>
    </row>
    <row r="831" spans="4:19">
      <c r="D831" s="110" t="s">
        <v>6318</v>
      </c>
      <c r="E831" s="110" t="s">
        <v>5382</v>
      </c>
      <c r="F831" s="110" t="s">
        <v>4842</v>
      </c>
      <c r="H831" s="203" t="s">
        <v>4883</v>
      </c>
      <c r="I831" s="109" t="s">
        <v>5372</v>
      </c>
      <c r="Q831" s="323"/>
      <c r="R831" s="323"/>
      <c r="S831" s="323" t="s">
        <v>6306</v>
      </c>
    </row>
    <row r="832" spans="4:19">
      <c r="D832" s="110" t="s">
        <v>6319</v>
      </c>
      <c r="E832" s="110" t="s">
        <v>5384</v>
      </c>
      <c r="F832" s="110" t="s">
        <v>4842</v>
      </c>
      <c r="H832" s="203" t="s">
        <v>4883</v>
      </c>
      <c r="I832" s="109" t="s">
        <v>5372</v>
      </c>
      <c r="Q832" s="323"/>
      <c r="R832" s="323"/>
      <c r="S832" s="323" t="s">
        <v>5385</v>
      </c>
    </row>
    <row r="833" spans="3:19">
      <c r="D833" s="110" t="s">
        <v>6320</v>
      </c>
      <c r="E833" s="110" t="s">
        <v>5386</v>
      </c>
      <c r="F833" s="110" t="s">
        <v>4842</v>
      </c>
      <c r="H833" s="203" t="s">
        <v>4883</v>
      </c>
      <c r="I833" s="109" t="s">
        <v>5372</v>
      </c>
      <c r="Q833" s="323"/>
      <c r="R833" s="323"/>
      <c r="S833" s="323" t="s">
        <v>6313</v>
      </c>
    </row>
    <row r="834" spans="3:19">
      <c r="D834" s="110" t="s">
        <v>6321</v>
      </c>
      <c r="E834" s="110" t="s">
        <v>5388</v>
      </c>
      <c r="F834" s="110" t="s">
        <v>4842</v>
      </c>
      <c r="H834" s="203" t="s">
        <v>4883</v>
      </c>
      <c r="I834" s="109" t="s">
        <v>5372</v>
      </c>
      <c r="Q834" s="323"/>
      <c r="R834" s="323"/>
      <c r="S834" s="323" t="s">
        <v>6307</v>
      </c>
    </row>
    <row r="835" spans="3:19">
      <c r="D835" s="110" t="s">
        <v>6323</v>
      </c>
      <c r="E835" s="110" t="s">
        <v>5390</v>
      </c>
      <c r="F835" s="110" t="s">
        <v>4842</v>
      </c>
      <c r="H835" s="203" t="s">
        <v>4883</v>
      </c>
      <c r="I835" s="109" t="s">
        <v>5372</v>
      </c>
      <c r="Q835" s="323"/>
      <c r="R835" s="323"/>
      <c r="S835" s="323" t="s">
        <v>6322</v>
      </c>
    </row>
    <row r="836" spans="3:19">
      <c r="D836" s="110" t="s">
        <v>6044</v>
      </c>
      <c r="E836" s="110" t="s">
        <v>5392</v>
      </c>
      <c r="F836" s="110" t="s">
        <v>4842</v>
      </c>
      <c r="H836" s="203" t="s">
        <v>4883</v>
      </c>
      <c r="I836" s="109" t="s">
        <v>5372</v>
      </c>
      <c r="Q836" s="323"/>
      <c r="R836" s="323"/>
      <c r="S836" s="323" t="s">
        <v>6038</v>
      </c>
    </row>
    <row r="837" spans="3:19">
      <c r="D837" s="110" t="s">
        <v>6047</v>
      </c>
      <c r="E837" s="110" t="s">
        <v>5394</v>
      </c>
      <c r="F837" s="110" t="s">
        <v>4842</v>
      </c>
      <c r="H837" s="203" t="s">
        <v>4883</v>
      </c>
      <c r="I837" s="109" t="s">
        <v>5372</v>
      </c>
      <c r="Q837" s="323"/>
      <c r="R837" s="323"/>
      <c r="S837" s="323" t="s">
        <v>6042</v>
      </c>
    </row>
    <row r="838" spans="3:19">
      <c r="D838" s="110" t="s">
        <v>6046</v>
      </c>
      <c r="E838" s="110" t="s">
        <v>5672</v>
      </c>
      <c r="F838" s="110" t="s">
        <v>4842</v>
      </c>
      <c r="H838" s="203" t="s">
        <v>4883</v>
      </c>
      <c r="I838" s="109" t="s">
        <v>5372</v>
      </c>
      <c r="Q838" s="323"/>
      <c r="R838" s="323"/>
      <c r="S838" s="323" t="s">
        <v>7560</v>
      </c>
    </row>
    <row r="839" spans="3:19">
      <c r="D839" s="110" t="s">
        <v>6045</v>
      </c>
      <c r="E839" s="110" t="s">
        <v>5673</v>
      </c>
      <c r="F839" s="110" t="s">
        <v>4842</v>
      </c>
      <c r="H839" s="203" t="s">
        <v>4883</v>
      </c>
      <c r="I839" s="109" t="s">
        <v>5372</v>
      </c>
      <c r="Q839" s="323"/>
      <c r="R839" s="323"/>
      <c r="S839" s="323" t="s">
        <v>6039</v>
      </c>
    </row>
    <row r="840" spans="3:19">
      <c r="D840" s="110" t="s">
        <v>6235</v>
      </c>
      <c r="E840" s="110" t="s">
        <v>5398</v>
      </c>
      <c r="F840" s="110" t="s">
        <v>4842</v>
      </c>
      <c r="H840" s="203" t="s">
        <v>4883</v>
      </c>
      <c r="I840" s="109" t="s">
        <v>5372</v>
      </c>
      <c r="Q840" s="323"/>
      <c r="R840" s="323"/>
      <c r="S840" s="323" t="s">
        <v>6093</v>
      </c>
    </row>
    <row r="841" spans="3:19">
      <c r="D841" s="110" t="s">
        <v>6525</v>
      </c>
      <c r="E841" s="110" t="s">
        <v>5400</v>
      </c>
      <c r="F841" s="110" t="s">
        <v>4842</v>
      </c>
      <c r="H841" s="203" t="s">
        <v>4883</v>
      </c>
      <c r="I841" s="109" t="s">
        <v>5372</v>
      </c>
      <c r="Q841" s="323"/>
      <c r="R841" s="323"/>
      <c r="S841" s="323" t="s">
        <v>6528</v>
      </c>
    </row>
    <row r="842" spans="3:19">
      <c r="D842" s="110" t="s">
        <v>6526</v>
      </c>
      <c r="E842" s="110" t="s">
        <v>5402</v>
      </c>
      <c r="F842" s="110" t="s">
        <v>4842</v>
      </c>
      <c r="H842" s="203" t="s">
        <v>4883</v>
      </c>
      <c r="I842" s="109" t="s">
        <v>5372</v>
      </c>
      <c r="Q842" s="323"/>
      <c r="R842" s="323"/>
      <c r="S842" s="323" t="s">
        <v>7561</v>
      </c>
    </row>
    <row r="843" spans="3:19">
      <c r="D843" s="110" t="s">
        <v>6362</v>
      </c>
      <c r="E843" s="110" t="s">
        <v>5404</v>
      </c>
      <c r="F843" s="110" t="s">
        <v>4842</v>
      </c>
      <c r="H843" s="203" t="s">
        <v>4883</v>
      </c>
      <c r="I843" s="109" t="s">
        <v>5372</v>
      </c>
      <c r="Q843" s="323"/>
      <c r="R843" s="323"/>
      <c r="S843" s="323" t="s">
        <v>5686</v>
      </c>
    </row>
    <row r="844" spans="3:19">
      <c r="D844" s="110" t="s">
        <v>6363</v>
      </c>
      <c r="E844" s="110" t="s">
        <v>5406</v>
      </c>
      <c r="F844" s="110" t="s">
        <v>4842</v>
      </c>
      <c r="H844" s="203" t="s">
        <v>4883</v>
      </c>
      <c r="I844" s="109" t="s">
        <v>5372</v>
      </c>
      <c r="Q844" s="323"/>
      <c r="R844" s="323"/>
      <c r="S844" s="323" t="s">
        <v>6359</v>
      </c>
    </row>
    <row r="845" spans="3:19">
      <c r="D845" s="110" t="s">
        <v>6315</v>
      </c>
      <c r="E845" s="110" t="s">
        <v>5407</v>
      </c>
      <c r="F845" s="110" t="s">
        <v>4842</v>
      </c>
      <c r="H845" s="203" t="s">
        <v>4883</v>
      </c>
      <c r="I845" s="109" t="s">
        <v>5372</v>
      </c>
      <c r="Q845" s="323"/>
      <c r="R845" s="323"/>
      <c r="S845" s="323" t="s">
        <v>7533</v>
      </c>
    </row>
    <row r="846" spans="3:19">
      <c r="D846" s="110" t="s">
        <v>6316</v>
      </c>
      <c r="E846" s="110" t="s">
        <v>5409</v>
      </c>
      <c r="F846" s="110" t="s">
        <v>4842</v>
      </c>
      <c r="H846" s="203" t="s">
        <v>4883</v>
      </c>
      <c r="I846" s="109" t="s">
        <v>5372</v>
      </c>
      <c r="Q846" s="323"/>
      <c r="R846" s="323"/>
      <c r="S846" s="323" t="s">
        <v>7562</v>
      </c>
    </row>
    <row r="847" spans="3:19">
      <c r="C847" s="110" t="s">
        <v>6788</v>
      </c>
      <c r="D847" s="110" t="s">
        <v>7535</v>
      </c>
      <c r="E847" s="110" t="s">
        <v>7534</v>
      </c>
      <c r="F847" s="110" t="s">
        <v>4842</v>
      </c>
      <c r="H847" s="203" t="s">
        <v>4883</v>
      </c>
      <c r="I847" s="109" t="s">
        <v>5372</v>
      </c>
      <c r="Q847" s="323"/>
      <c r="R847" s="323"/>
      <c r="S847" s="323" t="s">
        <v>7541</v>
      </c>
    </row>
    <row r="848" spans="3:19">
      <c r="D848" s="110" t="s">
        <v>6316</v>
      </c>
      <c r="E848" s="110" t="s">
        <v>7536</v>
      </c>
      <c r="F848" s="110" t="s">
        <v>4842</v>
      </c>
      <c r="H848" s="203" t="s">
        <v>4883</v>
      </c>
      <c r="I848" s="109" t="s">
        <v>5372</v>
      </c>
      <c r="Q848" s="323"/>
      <c r="R848" s="323"/>
      <c r="S848" s="323" t="s">
        <v>7544</v>
      </c>
    </row>
    <row r="849" spans="4:19">
      <c r="D849" s="110" t="s">
        <v>7539</v>
      </c>
      <c r="E849" s="110" t="s">
        <v>7537</v>
      </c>
      <c r="F849" s="110" t="s">
        <v>4676</v>
      </c>
      <c r="H849" s="203" t="s">
        <v>4883</v>
      </c>
      <c r="I849" s="109" t="s">
        <v>3992</v>
      </c>
      <c r="Q849" s="323"/>
      <c r="R849" s="323"/>
      <c r="S849" s="323">
        <v>0</v>
      </c>
    </row>
    <row r="850" spans="4:19">
      <c r="D850" s="110" t="s">
        <v>7540</v>
      </c>
      <c r="E850" s="110" t="s">
        <v>7538</v>
      </c>
      <c r="F850" s="110" t="s">
        <v>4676</v>
      </c>
      <c r="H850" s="203" t="s">
        <v>4883</v>
      </c>
      <c r="I850" s="109" t="s">
        <v>3992</v>
      </c>
      <c r="Q850" s="323"/>
      <c r="R850" s="323"/>
      <c r="S850" s="323">
        <v>0</v>
      </c>
    </row>
    <row r="851" spans="4:19">
      <c r="D851" s="110" t="s">
        <v>6676</v>
      </c>
      <c r="E851" s="110" t="s">
        <v>5426</v>
      </c>
      <c r="F851" s="110" t="s">
        <v>4676</v>
      </c>
      <c r="H851" s="203" t="s">
        <v>4883</v>
      </c>
      <c r="I851" s="109" t="s">
        <v>5362</v>
      </c>
      <c r="Q851" s="333"/>
      <c r="R851" s="333"/>
      <c r="S851" s="323">
        <v>140</v>
      </c>
    </row>
    <row r="852" spans="4:19">
      <c r="D852" s="110" t="s">
        <v>5824</v>
      </c>
      <c r="E852" s="110" t="s">
        <v>5427</v>
      </c>
      <c r="F852" s="110" t="s">
        <v>4676</v>
      </c>
      <c r="H852" s="203" t="s">
        <v>4883</v>
      </c>
      <c r="I852" s="109" t="s">
        <v>3992</v>
      </c>
      <c r="Q852" s="323"/>
      <c r="R852" s="323"/>
      <c r="S852" s="323">
        <v>1.4388942623000001</v>
      </c>
    </row>
    <row r="853" spans="4:19">
      <c r="D853" s="110" t="s">
        <v>5825</v>
      </c>
      <c r="E853" s="110" t="s">
        <v>5428</v>
      </c>
      <c r="F853" s="110" t="s">
        <v>4676</v>
      </c>
      <c r="H853" s="203" t="s">
        <v>4883</v>
      </c>
      <c r="I853" s="109" t="s">
        <v>3992</v>
      </c>
      <c r="Q853" s="323"/>
      <c r="R853" s="323"/>
      <c r="S853" s="323">
        <v>1.3580779849</v>
      </c>
    </row>
    <row r="854" spans="4:19">
      <c r="D854" s="110" t="s">
        <v>5826</v>
      </c>
      <c r="E854" s="110" t="s">
        <v>5429</v>
      </c>
      <c r="F854" s="110" t="s">
        <v>4676</v>
      </c>
      <c r="H854" s="203" t="s">
        <v>4883</v>
      </c>
      <c r="I854" s="109" t="s">
        <v>3992</v>
      </c>
      <c r="Q854" s="323"/>
      <c r="R854" s="323"/>
      <c r="S854" s="323">
        <v>1.0778129846</v>
      </c>
    </row>
    <row r="855" spans="4:19">
      <c r="D855" s="110" t="s">
        <v>5827</v>
      </c>
      <c r="E855" s="110" t="s">
        <v>5430</v>
      </c>
      <c r="F855" s="110" t="s">
        <v>4676</v>
      </c>
      <c r="H855" s="203" t="s">
        <v>4883</v>
      </c>
      <c r="I855" s="109" t="s">
        <v>3992</v>
      </c>
      <c r="Q855" s="323"/>
      <c r="R855" s="323"/>
      <c r="S855" s="323">
        <v>0.22499999901000001</v>
      </c>
    </row>
    <row r="856" spans="4:19">
      <c r="D856" s="110" t="s">
        <v>5828</v>
      </c>
      <c r="E856" s="110" t="s">
        <v>5431</v>
      </c>
      <c r="F856" s="110" t="s">
        <v>4676</v>
      </c>
      <c r="H856" s="203" t="s">
        <v>4883</v>
      </c>
      <c r="I856" s="109" t="s">
        <v>3992</v>
      </c>
      <c r="Q856" s="323"/>
      <c r="R856" s="323"/>
      <c r="S856" s="323">
        <v>0</v>
      </c>
    </row>
    <row r="857" spans="4:19">
      <c r="D857" s="110" t="s">
        <v>5829</v>
      </c>
      <c r="E857" s="110" t="s">
        <v>5432</v>
      </c>
      <c r="F857" s="110" t="s">
        <v>4676</v>
      </c>
      <c r="H857" s="203" t="s">
        <v>4883</v>
      </c>
      <c r="I857" s="109" t="s">
        <v>3992</v>
      </c>
      <c r="Q857" s="323"/>
      <c r="R857" s="323"/>
      <c r="S857" s="323">
        <v>0</v>
      </c>
    </row>
    <row r="858" spans="4:19">
      <c r="D858" s="110" t="s">
        <v>5830</v>
      </c>
      <c r="E858" s="110" t="s">
        <v>5433</v>
      </c>
      <c r="F858" s="110" t="s">
        <v>4676</v>
      </c>
      <c r="H858" s="203" t="s">
        <v>4883</v>
      </c>
      <c r="I858" s="109" t="s">
        <v>3992</v>
      </c>
      <c r="Q858" s="323"/>
      <c r="R858" s="323"/>
      <c r="S858" s="323">
        <v>1.7886616204000001</v>
      </c>
    </row>
    <row r="859" spans="4:19">
      <c r="D859" s="110" t="s">
        <v>5831</v>
      </c>
      <c r="E859" s="110" t="s">
        <v>5434</v>
      </c>
      <c r="F859" s="110" t="s">
        <v>4676</v>
      </c>
      <c r="H859" s="203" t="s">
        <v>4883</v>
      </c>
      <c r="I859" s="109" t="s">
        <v>3992</v>
      </c>
      <c r="Q859" s="323"/>
      <c r="R859" s="323"/>
      <c r="S859" s="323">
        <v>3.1593274140999998</v>
      </c>
    </row>
    <row r="860" spans="4:19">
      <c r="D860" s="110" t="s">
        <v>5832</v>
      </c>
      <c r="E860" s="110" t="s">
        <v>5435</v>
      </c>
      <c r="F860" s="110" t="s">
        <v>4676</v>
      </c>
      <c r="H860" s="203" t="s">
        <v>4883</v>
      </c>
      <c r="I860" s="109" t="s">
        <v>3992</v>
      </c>
      <c r="Q860" s="323"/>
      <c r="R860" s="323"/>
      <c r="S860" s="323">
        <v>3.4186668426</v>
      </c>
    </row>
    <row r="861" spans="4:19">
      <c r="D861" s="110" t="s">
        <v>5833</v>
      </c>
      <c r="E861" s="110" t="s">
        <v>5436</v>
      </c>
      <c r="F861" s="110" t="s">
        <v>4676</v>
      </c>
      <c r="H861" s="203" t="s">
        <v>4883</v>
      </c>
      <c r="I861" s="109" t="s">
        <v>3992</v>
      </c>
      <c r="Q861" s="323"/>
      <c r="R861" s="323"/>
      <c r="S861" s="323">
        <v>1.0016666650999999</v>
      </c>
    </row>
    <row r="862" spans="4:19">
      <c r="D862" s="110" t="s">
        <v>5834</v>
      </c>
      <c r="E862" s="110" t="s">
        <v>5437</v>
      </c>
      <c r="F862" s="110" t="s">
        <v>4676</v>
      </c>
      <c r="H862" s="203" t="s">
        <v>4883</v>
      </c>
      <c r="I862" s="109" t="s">
        <v>3992</v>
      </c>
      <c r="Q862" s="323"/>
      <c r="R862" s="323"/>
      <c r="S862" s="323">
        <v>3.3333332588E-3</v>
      </c>
    </row>
    <row r="863" spans="4:19">
      <c r="D863" s="110" t="s">
        <v>5835</v>
      </c>
      <c r="E863" s="110" t="s">
        <v>5438</v>
      </c>
      <c r="F863" s="110" t="s">
        <v>4676</v>
      </c>
      <c r="H863" s="203" t="s">
        <v>4883</v>
      </c>
      <c r="I863" s="109" t="s">
        <v>3992</v>
      </c>
      <c r="Q863" s="323"/>
      <c r="R863" s="323"/>
      <c r="S863" s="323">
        <v>0.22856082179000003</v>
      </c>
    </row>
    <row r="864" spans="4:19">
      <c r="D864" s="110" t="s">
        <v>5836</v>
      </c>
      <c r="E864" s="110" t="s">
        <v>5439</v>
      </c>
      <c r="F864" s="110" t="s">
        <v>4676</v>
      </c>
      <c r="H864" s="203" t="s">
        <v>4883</v>
      </c>
      <c r="I864" s="109" t="s">
        <v>3992</v>
      </c>
      <c r="Q864" s="323"/>
      <c r="R864" s="323"/>
      <c r="S864" s="323">
        <v>0.27698212171999997</v>
      </c>
    </row>
    <row r="865" spans="4:19">
      <c r="D865" s="110" t="s">
        <v>5837</v>
      </c>
      <c r="E865" s="110" t="s">
        <v>5440</v>
      </c>
      <c r="F865" s="110" t="s">
        <v>4676</v>
      </c>
      <c r="H865" s="203" t="s">
        <v>4883</v>
      </c>
      <c r="I865" s="109" t="s">
        <v>3992</v>
      </c>
      <c r="Q865" s="323"/>
      <c r="R865" s="323"/>
      <c r="S865" s="323">
        <v>0.75567708639999998</v>
      </c>
    </row>
    <row r="866" spans="4:19">
      <c r="D866" s="110" t="s">
        <v>5838</v>
      </c>
      <c r="E866" s="110" t="s">
        <v>5441</v>
      </c>
      <c r="F866" s="110" t="s">
        <v>4676</v>
      </c>
      <c r="H866" s="203" t="s">
        <v>4883</v>
      </c>
      <c r="I866" s="109" t="s">
        <v>3992</v>
      </c>
      <c r="Q866" s="323"/>
      <c r="R866" s="323"/>
      <c r="S866" s="323">
        <v>0</v>
      </c>
    </row>
    <row r="867" spans="4:19">
      <c r="D867" s="110" t="s">
        <v>5839</v>
      </c>
      <c r="E867" s="110" t="s">
        <v>5442</v>
      </c>
      <c r="F867" s="110" t="s">
        <v>4676</v>
      </c>
      <c r="H867" s="203" t="s">
        <v>4883</v>
      </c>
      <c r="I867" s="109" t="s">
        <v>3992</v>
      </c>
      <c r="Q867" s="323"/>
      <c r="R867" s="323"/>
      <c r="S867" s="323">
        <v>5.0470457557000001</v>
      </c>
    </row>
    <row r="868" spans="4:19">
      <c r="D868" s="110" t="s">
        <v>5840</v>
      </c>
      <c r="E868" s="110" t="s">
        <v>5443</v>
      </c>
      <c r="F868" s="110" t="s">
        <v>4676</v>
      </c>
      <c r="H868" s="203" t="s">
        <v>4883</v>
      </c>
      <c r="I868" s="109" t="s">
        <v>3992</v>
      </c>
      <c r="Q868" s="323"/>
      <c r="R868" s="323"/>
      <c r="S868" s="323">
        <v>23.583845026281185</v>
      </c>
    </row>
    <row r="869" spans="4:19">
      <c r="D869" s="110" t="s">
        <v>5841</v>
      </c>
      <c r="E869" s="110" t="s">
        <v>5444</v>
      </c>
      <c r="F869" s="110" t="s">
        <v>4676</v>
      </c>
      <c r="H869" s="203" t="s">
        <v>4883</v>
      </c>
      <c r="I869" s="109" t="s">
        <v>3992</v>
      </c>
      <c r="Q869" s="323"/>
      <c r="R869" s="323"/>
      <c r="S869" s="323">
        <v>4.7043786813999997</v>
      </c>
    </row>
    <row r="870" spans="4:19">
      <c r="D870" s="110" t="s">
        <v>5842</v>
      </c>
      <c r="E870" s="110" t="s">
        <v>5445</v>
      </c>
      <c r="F870" s="110" t="s">
        <v>4676</v>
      </c>
      <c r="H870" s="203" t="s">
        <v>4883</v>
      </c>
      <c r="I870" s="109" t="s">
        <v>3992</v>
      </c>
      <c r="Q870" s="323"/>
      <c r="R870" s="323"/>
      <c r="S870" s="323">
        <v>5.4436641046999998</v>
      </c>
    </row>
    <row r="871" spans="4:19">
      <c r="D871" s="110" t="s">
        <v>5843</v>
      </c>
      <c r="E871" s="110" t="s">
        <v>5446</v>
      </c>
      <c r="F871" s="110" t="s">
        <v>4676</v>
      </c>
      <c r="H871" s="203" t="s">
        <v>4883</v>
      </c>
      <c r="I871" s="109" t="s">
        <v>3992</v>
      </c>
      <c r="Q871" s="323"/>
      <c r="R871" s="323"/>
      <c r="S871" s="323">
        <v>12.817188869000001</v>
      </c>
    </row>
    <row r="872" spans="4:19">
      <c r="D872" s="110" t="s">
        <v>5844</v>
      </c>
      <c r="E872" s="110" t="s">
        <v>5447</v>
      </c>
      <c r="F872" s="110" t="s">
        <v>4676</v>
      </c>
      <c r="H872" s="203" t="s">
        <v>4883</v>
      </c>
      <c r="I872" s="109" t="s">
        <v>3992</v>
      </c>
      <c r="Q872" s="323"/>
      <c r="R872" s="323"/>
      <c r="S872" s="323">
        <v>6.8510130279999997</v>
      </c>
    </row>
    <row r="873" spans="4:19">
      <c r="D873" s="110" t="s">
        <v>5845</v>
      </c>
      <c r="E873" s="110" t="s">
        <v>5448</v>
      </c>
      <c r="F873" s="110" t="s">
        <v>4676</v>
      </c>
      <c r="H873" s="203" t="s">
        <v>4883</v>
      </c>
      <c r="I873" s="109" t="s">
        <v>3992</v>
      </c>
      <c r="Q873" s="323"/>
      <c r="R873" s="323"/>
      <c r="S873" s="323">
        <v>19.478870258000001</v>
      </c>
    </row>
    <row r="874" spans="4:19">
      <c r="D874" s="110" t="s">
        <v>5846</v>
      </c>
      <c r="E874" s="110" t="s">
        <v>5449</v>
      </c>
      <c r="F874" s="110" t="s">
        <v>4676</v>
      </c>
      <c r="H874" s="203" t="s">
        <v>4883</v>
      </c>
      <c r="I874" s="109" t="s">
        <v>3992</v>
      </c>
      <c r="Q874" s="323"/>
      <c r="R874" s="323"/>
      <c r="S874" s="323">
        <v>6.6013331312000005</v>
      </c>
    </row>
    <row r="875" spans="4:19">
      <c r="D875" s="110" t="s">
        <v>5847</v>
      </c>
      <c r="E875" s="110" t="s">
        <v>5679</v>
      </c>
      <c r="F875" s="110" t="s">
        <v>4676</v>
      </c>
      <c r="H875" s="203" t="s">
        <v>4883</v>
      </c>
      <c r="I875" s="109" t="s">
        <v>3992</v>
      </c>
      <c r="Q875" s="323"/>
      <c r="R875" s="323"/>
      <c r="S875" s="323">
        <v>0.74000000954</v>
      </c>
    </row>
    <row r="876" spans="4:19">
      <c r="D876" s="110" t="s">
        <v>6455</v>
      </c>
      <c r="E876" s="110" t="s">
        <v>5450</v>
      </c>
      <c r="F876" s="110" t="s">
        <v>4676</v>
      </c>
      <c r="H876" s="203" t="s">
        <v>4883</v>
      </c>
      <c r="I876" s="109" t="s">
        <v>4879</v>
      </c>
      <c r="Q876" s="323"/>
      <c r="R876" s="323"/>
      <c r="S876" s="323">
        <v>52.304138645000023</v>
      </c>
    </row>
    <row r="877" spans="4:19">
      <c r="D877" s="110" t="s">
        <v>6456</v>
      </c>
      <c r="E877" s="110" t="s">
        <v>5451</v>
      </c>
      <c r="F877" s="110" t="s">
        <v>4676</v>
      </c>
      <c r="H877" s="203" t="s">
        <v>4883</v>
      </c>
      <c r="I877" s="109" t="s">
        <v>4879</v>
      </c>
      <c r="Q877" s="323"/>
      <c r="R877" s="323"/>
      <c r="S877" s="323">
        <v>58.798754377000023</v>
      </c>
    </row>
    <row r="878" spans="4:19">
      <c r="D878" s="110" t="s">
        <v>5973</v>
      </c>
      <c r="E878" s="110" t="s">
        <v>5452</v>
      </c>
      <c r="F878" s="110" t="s">
        <v>4676</v>
      </c>
      <c r="H878" s="203" t="s">
        <v>4883</v>
      </c>
      <c r="I878" s="109" t="s">
        <v>4880</v>
      </c>
      <c r="Q878" s="323"/>
      <c r="R878" s="323"/>
      <c r="S878" s="323">
        <v>8.805164364999996</v>
      </c>
    </row>
    <row r="879" spans="4:19">
      <c r="D879" s="110" t="s">
        <v>6691</v>
      </c>
      <c r="E879" s="110" t="s">
        <v>5455</v>
      </c>
      <c r="F879" s="110" t="s">
        <v>4676</v>
      </c>
      <c r="H879" s="203" t="s">
        <v>4883</v>
      </c>
      <c r="I879" s="109" t="s">
        <v>3992</v>
      </c>
      <c r="Q879" s="323"/>
      <c r="R879" s="323"/>
      <c r="S879" s="323">
        <v>3.4075595089814444E-4</v>
      </c>
    </row>
    <row r="880" spans="4:19">
      <c r="D880" s="110" t="s">
        <v>6690</v>
      </c>
      <c r="E880" s="110" t="s">
        <v>5456</v>
      </c>
      <c r="F880" s="110" t="s">
        <v>4676</v>
      </c>
      <c r="H880" s="203" t="s">
        <v>4883</v>
      </c>
      <c r="I880" s="109" t="s">
        <v>3992</v>
      </c>
      <c r="Q880" s="323"/>
      <c r="R880" s="323"/>
      <c r="S880" s="323">
        <v>0.3</v>
      </c>
    </row>
    <row r="881" spans="4:19">
      <c r="D881" s="110" t="s">
        <v>6521</v>
      </c>
      <c r="E881" s="110" t="s">
        <v>5457</v>
      </c>
      <c r="F881" s="110" t="s">
        <v>4676</v>
      </c>
      <c r="H881" s="203" t="s">
        <v>4883</v>
      </c>
      <c r="I881" s="109" t="s">
        <v>3992</v>
      </c>
      <c r="Q881" s="323"/>
      <c r="R881" s="323"/>
      <c r="S881" s="323">
        <v>0.5</v>
      </c>
    </row>
    <row r="882" spans="4:19">
      <c r="D882" s="110" t="s">
        <v>6522</v>
      </c>
      <c r="E882" s="110" t="s">
        <v>5458</v>
      </c>
      <c r="F882" s="110" t="s">
        <v>4676</v>
      </c>
      <c r="H882" s="203" t="s">
        <v>4883</v>
      </c>
      <c r="I882" s="109" t="s">
        <v>3992</v>
      </c>
      <c r="Q882" s="323"/>
      <c r="R882" s="323"/>
      <c r="S882" s="323">
        <v>1.4224754247309958E-2</v>
      </c>
    </row>
    <row r="883" spans="4:19">
      <c r="D883" s="110" t="s">
        <v>6243</v>
      </c>
      <c r="E883" s="110" t="s">
        <v>5459</v>
      </c>
      <c r="F883" s="110" t="s">
        <v>4676</v>
      </c>
      <c r="H883" s="203" t="s">
        <v>4883</v>
      </c>
      <c r="I883" s="109" t="s">
        <v>5362</v>
      </c>
      <c r="Q883" s="323"/>
      <c r="R883" s="323"/>
      <c r="S883" s="323">
        <v>0</v>
      </c>
    </row>
    <row r="884" spans="4:19">
      <c r="D884" s="110" t="s">
        <v>5963</v>
      </c>
      <c r="E884" s="110" t="s">
        <v>5460</v>
      </c>
      <c r="F884" s="110" t="s">
        <v>4676</v>
      </c>
      <c r="H884" s="203" t="s">
        <v>4883</v>
      </c>
      <c r="I884" s="109" t="s">
        <v>4880</v>
      </c>
      <c r="Q884" s="323"/>
      <c r="R884" s="323"/>
      <c r="S884" s="323">
        <v>54.997802318000012</v>
      </c>
    </row>
    <row r="885" spans="4:19">
      <c r="D885" s="110" t="s">
        <v>6447</v>
      </c>
      <c r="E885" s="110" t="s">
        <v>5461</v>
      </c>
      <c r="F885" s="110" t="s">
        <v>4676</v>
      </c>
      <c r="H885" s="203" t="s">
        <v>4883</v>
      </c>
      <c r="I885" s="109" t="s">
        <v>4879</v>
      </c>
      <c r="Q885" s="323"/>
      <c r="R885" s="323"/>
      <c r="S885" s="323">
        <v>92.604249663000019</v>
      </c>
    </row>
    <row r="886" spans="4:19">
      <c r="D886" s="110" t="s">
        <v>6448</v>
      </c>
      <c r="E886" s="110" t="s">
        <v>5462</v>
      </c>
      <c r="F886" s="110" t="s">
        <v>4676</v>
      </c>
      <c r="H886" s="203" t="s">
        <v>4883</v>
      </c>
      <c r="I886" s="109" t="s">
        <v>4879</v>
      </c>
      <c r="Q886" s="323"/>
      <c r="R886" s="323"/>
      <c r="S886" s="323">
        <v>48.805329266999991</v>
      </c>
    </row>
    <row r="887" spans="4:19">
      <c r="D887" s="110" t="s">
        <v>5964</v>
      </c>
      <c r="E887" s="110" t="s">
        <v>5463</v>
      </c>
      <c r="F887" s="110" t="s">
        <v>4676</v>
      </c>
      <c r="H887" s="203" t="s">
        <v>4883</v>
      </c>
      <c r="I887" s="109" t="s">
        <v>4881</v>
      </c>
      <c r="Q887" s="323"/>
      <c r="R887" s="323"/>
      <c r="S887" s="323">
        <v>3.2809140924682333E-7</v>
      </c>
    </row>
    <row r="888" spans="4:19">
      <c r="D888" s="110" t="s">
        <v>6244</v>
      </c>
      <c r="E888" s="110" t="s">
        <v>5464</v>
      </c>
      <c r="F888" s="110" t="s">
        <v>4676</v>
      </c>
      <c r="H888" s="203" t="s">
        <v>4883</v>
      </c>
      <c r="I888" s="109" t="s">
        <v>5362</v>
      </c>
      <c r="Q888" s="323"/>
      <c r="R888" s="323"/>
      <c r="S888" s="323">
        <v>15</v>
      </c>
    </row>
    <row r="889" spans="4:19">
      <c r="D889" s="110" t="s">
        <v>6245</v>
      </c>
      <c r="E889" s="110" t="s">
        <v>5465</v>
      </c>
      <c r="F889" s="110" t="s">
        <v>4676</v>
      </c>
      <c r="H889" s="203" t="s">
        <v>4883</v>
      </c>
      <c r="I889" s="109" t="s">
        <v>5362</v>
      </c>
      <c r="Q889" s="323"/>
      <c r="R889" s="323"/>
      <c r="S889" s="323">
        <v>0</v>
      </c>
    </row>
    <row r="890" spans="4:19">
      <c r="D890" s="110" t="s">
        <v>6269</v>
      </c>
      <c r="E890" s="110" t="s">
        <v>5472</v>
      </c>
      <c r="F890" s="110" t="s">
        <v>4676</v>
      </c>
      <c r="H890" s="203" t="s">
        <v>4883</v>
      </c>
      <c r="I890" s="109" t="s">
        <v>5362</v>
      </c>
      <c r="Q890" s="323"/>
      <c r="R890" s="323"/>
      <c r="S890" s="323">
        <v>51.990072228999999</v>
      </c>
    </row>
    <row r="891" spans="4:19">
      <c r="D891" s="110" t="s">
        <v>6553</v>
      </c>
      <c r="E891" s="110" t="s">
        <v>5473</v>
      </c>
      <c r="F891" s="110" t="s">
        <v>4676</v>
      </c>
      <c r="H891" s="203" t="s">
        <v>4883</v>
      </c>
      <c r="I891" s="109" t="s">
        <v>3992</v>
      </c>
      <c r="Q891" s="323"/>
      <c r="R891" s="323"/>
      <c r="S891" s="323">
        <v>0</v>
      </c>
    </row>
    <row r="892" spans="4:19">
      <c r="D892" s="110" t="s">
        <v>6554</v>
      </c>
      <c r="E892" s="110" t="s">
        <v>5474</v>
      </c>
      <c r="F892" s="110" t="s">
        <v>4676</v>
      </c>
      <c r="H892" s="203" t="s">
        <v>4883</v>
      </c>
      <c r="I892" s="109" t="s">
        <v>3992</v>
      </c>
      <c r="Q892" s="323"/>
      <c r="R892" s="323"/>
      <c r="S892" s="323">
        <v>0</v>
      </c>
    </row>
    <row r="893" spans="4:19">
      <c r="D893" s="110" t="s">
        <v>6555</v>
      </c>
      <c r="E893" s="110" t="s">
        <v>5475</v>
      </c>
      <c r="F893" s="110" t="s">
        <v>4676</v>
      </c>
      <c r="H893" s="203" t="s">
        <v>4883</v>
      </c>
      <c r="I893" s="109" t="s">
        <v>3992</v>
      </c>
      <c r="Q893" s="323"/>
      <c r="R893" s="323"/>
      <c r="S893" s="323">
        <v>0</v>
      </c>
    </row>
    <row r="894" spans="4:19">
      <c r="D894" s="110" t="s">
        <v>6556</v>
      </c>
      <c r="E894" s="110" t="s">
        <v>5476</v>
      </c>
      <c r="F894" s="110" t="s">
        <v>4676</v>
      </c>
      <c r="H894" s="203" t="s">
        <v>4883</v>
      </c>
      <c r="I894" s="109" t="s">
        <v>3992</v>
      </c>
      <c r="Q894" s="323"/>
      <c r="R894" s="323"/>
      <c r="S894" s="323">
        <v>0</v>
      </c>
    </row>
    <row r="895" spans="4:19">
      <c r="D895" s="110" t="s">
        <v>6557</v>
      </c>
      <c r="E895" s="110" t="s">
        <v>5477</v>
      </c>
      <c r="F895" s="110" t="s">
        <v>4676</v>
      </c>
      <c r="H895" s="203" t="s">
        <v>4883</v>
      </c>
      <c r="I895" s="109" t="s">
        <v>3992</v>
      </c>
      <c r="Q895" s="323"/>
      <c r="R895" s="323"/>
      <c r="S895" s="323">
        <v>0</v>
      </c>
    </row>
    <row r="896" spans="4:19">
      <c r="D896" s="110" t="s">
        <v>6558</v>
      </c>
      <c r="E896" s="110" t="s">
        <v>5478</v>
      </c>
      <c r="F896" s="110" t="s">
        <v>4676</v>
      </c>
      <c r="H896" s="203" t="s">
        <v>4883</v>
      </c>
      <c r="I896" s="109" t="s">
        <v>3992</v>
      </c>
      <c r="Q896" s="323"/>
      <c r="R896" s="323"/>
      <c r="S896" s="323">
        <v>0</v>
      </c>
    </row>
    <row r="897" spans="4:19">
      <c r="D897" s="110" t="s">
        <v>6559</v>
      </c>
      <c r="E897" s="110" t="s">
        <v>5479</v>
      </c>
      <c r="F897" s="110" t="s">
        <v>4676</v>
      </c>
      <c r="H897" s="203" t="s">
        <v>4883</v>
      </c>
      <c r="I897" s="109" t="s">
        <v>3992</v>
      </c>
      <c r="Q897" s="323"/>
      <c r="R897" s="323"/>
      <c r="S897" s="323">
        <v>0</v>
      </c>
    </row>
    <row r="898" spans="4:19">
      <c r="D898" s="110" t="s">
        <v>6560</v>
      </c>
      <c r="E898" s="110" t="s">
        <v>5480</v>
      </c>
      <c r="F898" s="110" t="s">
        <v>4676</v>
      </c>
      <c r="H898" s="203" t="s">
        <v>4883</v>
      </c>
      <c r="I898" s="109" t="s">
        <v>3992</v>
      </c>
      <c r="Q898" s="323"/>
      <c r="R898" s="323"/>
      <c r="S898" s="323">
        <v>0</v>
      </c>
    </row>
    <row r="899" spans="4:19">
      <c r="D899" s="110" t="s">
        <v>6561</v>
      </c>
      <c r="E899" s="110" t="s">
        <v>5481</v>
      </c>
      <c r="F899" s="110" t="s">
        <v>4676</v>
      </c>
      <c r="H899" s="203" t="s">
        <v>4883</v>
      </c>
      <c r="I899" s="109" t="s">
        <v>3992</v>
      </c>
      <c r="Q899" s="323"/>
      <c r="R899" s="323"/>
      <c r="S899" s="323">
        <v>0</v>
      </c>
    </row>
    <row r="900" spans="4:19">
      <c r="D900" s="110" t="s">
        <v>6562</v>
      </c>
      <c r="E900" s="110" t="s">
        <v>5482</v>
      </c>
      <c r="F900" s="110" t="s">
        <v>4676</v>
      </c>
      <c r="H900" s="203" t="s">
        <v>4883</v>
      </c>
      <c r="I900" s="109" t="s">
        <v>3992</v>
      </c>
      <c r="Q900" s="323"/>
      <c r="R900" s="323"/>
      <c r="S900" s="323">
        <v>0</v>
      </c>
    </row>
    <row r="901" spans="4:19">
      <c r="D901" s="110" t="s">
        <v>6563</v>
      </c>
      <c r="E901" s="110" t="s">
        <v>5483</v>
      </c>
      <c r="F901" s="110" t="s">
        <v>4676</v>
      </c>
      <c r="H901" s="203" t="s">
        <v>4883</v>
      </c>
      <c r="I901" s="109" t="s">
        <v>3992</v>
      </c>
      <c r="Q901" s="323"/>
      <c r="R901" s="323"/>
      <c r="S901" s="323">
        <v>0</v>
      </c>
    </row>
    <row r="902" spans="4:19">
      <c r="D902" s="110" t="s">
        <v>6564</v>
      </c>
      <c r="E902" s="110" t="s">
        <v>5484</v>
      </c>
      <c r="F902" s="110" t="s">
        <v>4676</v>
      </c>
      <c r="H902" s="203" t="s">
        <v>4883</v>
      </c>
      <c r="I902" s="109" t="s">
        <v>3992</v>
      </c>
      <c r="Q902" s="323"/>
      <c r="R902" s="323"/>
      <c r="S902" s="323">
        <v>0</v>
      </c>
    </row>
    <row r="903" spans="4:19">
      <c r="D903" s="110" t="s">
        <v>6565</v>
      </c>
      <c r="E903" s="110" t="s">
        <v>5485</v>
      </c>
      <c r="F903" s="110" t="s">
        <v>4676</v>
      </c>
      <c r="H903" s="203" t="s">
        <v>4883</v>
      </c>
      <c r="I903" s="109" t="s">
        <v>3992</v>
      </c>
      <c r="Q903" s="323"/>
      <c r="R903" s="323"/>
      <c r="S903" s="323">
        <v>0</v>
      </c>
    </row>
    <row r="904" spans="4:19">
      <c r="D904" s="110" t="s">
        <v>6566</v>
      </c>
      <c r="E904" s="110" t="s">
        <v>5486</v>
      </c>
      <c r="F904" s="110" t="s">
        <v>4676</v>
      </c>
      <c r="H904" s="203" t="s">
        <v>4883</v>
      </c>
      <c r="I904" s="109" t="s">
        <v>3992</v>
      </c>
      <c r="Q904" s="323"/>
      <c r="R904" s="323"/>
      <c r="S904" s="323">
        <v>0</v>
      </c>
    </row>
    <row r="905" spans="4:19">
      <c r="D905" s="110" t="s">
        <v>6567</v>
      </c>
      <c r="E905" s="110" t="s">
        <v>5487</v>
      </c>
      <c r="F905" s="110" t="s">
        <v>4676</v>
      </c>
      <c r="H905" s="203" t="s">
        <v>4883</v>
      </c>
      <c r="I905" s="109" t="s">
        <v>3992</v>
      </c>
      <c r="Q905" s="323"/>
      <c r="R905" s="323"/>
      <c r="S905" s="323">
        <v>0</v>
      </c>
    </row>
    <row r="906" spans="4:19">
      <c r="D906" s="110" t="s">
        <v>6568</v>
      </c>
      <c r="E906" s="110" t="s">
        <v>5488</v>
      </c>
      <c r="F906" s="110" t="s">
        <v>4676</v>
      </c>
      <c r="H906" s="203" t="s">
        <v>4883</v>
      </c>
      <c r="I906" s="109" t="s">
        <v>3992</v>
      </c>
      <c r="Q906" s="323"/>
      <c r="R906" s="323"/>
      <c r="S906" s="323">
        <v>0</v>
      </c>
    </row>
    <row r="907" spans="4:19">
      <c r="D907" s="110" t="s">
        <v>6569</v>
      </c>
      <c r="E907" s="110" t="s">
        <v>5489</v>
      </c>
      <c r="F907" s="110" t="s">
        <v>4676</v>
      </c>
      <c r="H907" s="203" t="s">
        <v>4883</v>
      </c>
      <c r="I907" s="109" t="s">
        <v>3992</v>
      </c>
      <c r="Q907" s="323"/>
      <c r="R907" s="323"/>
      <c r="S907" s="323">
        <v>0</v>
      </c>
    </row>
    <row r="908" spans="4:19">
      <c r="D908" s="110" t="s">
        <v>6570</v>
      </c>
      <c r="E908" s="110" t="s">
        <v>5490</v>
      </c>
      <c r="F908" s="110" t="s">
        <v>4676</v>
      </c>
      <c r="H908" s="203" t="s">
        <v>4883</v>
      </c>
      <c r="I908" s="109" t="s">
        <v>3992</v>
      </c>
      <c r="Q908" s="323"/>
      <c r="R908" s="323"/>
      <c r="S908" s="323">
        <v>0</v>
      </c>
    </row>
    <row r="909" spans="4:19">
      <c r="Q909" s="323"/>
      <c r="R909" s="323"/>
      <c r="S909" s="323"/>
    </row>
  </sheetData>
  <autoFilter ref="A12:I239"/>
  <phoneticPr fontId="11" type="noConversion"/>
  <conditionalFormatting sqref="A8:XFD8">
    <cfRule type="cellIs" dxfId="62" priority="6" stopIfTrue="1" operator="equal">
      <formula>"Valid"</formula>
    </cfRule>
    <cfRule type="cellIs" dxfId="61" priority="7" stopIfTrue="1" operator="equal">
      <formula>"NO CHECK"</formula>
    </cfRule>
    <cfRule type="cellIs" dxfId="60" priority="8" stopIfTrue="1" operator="equal">
      <formula>"Invalid"</formula>
    </cfRule>
    <cfRule type="cellIs" dxfId="59" priority="53" operator="equal">
      <formula>"CHECK FAILED"</formula>
    </cfRule>
  </conditionalFormatting>
  <dataValidations count="1">
    <dataValidation type="list" allowBlank="1" showInputMessage="1" showErrorMessage="1" sqref="H13:H1048576">
      <formula1>"Result, Input"</formula1>
    </dataValidation>
  </dataValidations>
  <pageMargins left="0.75" right="0.75" top="1" bottom="1" header="0.5" footer="0.5"/>
  <pageSetup scale="56" fitToHeight="31"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4" r:id="rId4" name="Button 4">
              <controlPr defaultSize="0" print="0" autoFill="0" autoPict="0" macro="[0]!ResultsROMeo_Variable">
                <anchor>
                  <from>
                    <xdr:col>0</xdr:col>
                    <xdr:colOff>57150</xdr:colOff>
                    <xdr:row>3</xdr:row>
                    <xdr:rowOff>104775</xdr:rowOff>
                  </from>
                  <to>
                    <xdr:col>1</xdr:col>
                    <xdr:colOff>466725</xdr:colOff>
                    <xdr:row>6</xdr:row>
                    <xdr:rowOff>276225</xdr:rowOff>
                  </to>
                </anchor>
              </controlPr>
            </control>
          </mc:Choice>
        </mc:AlternateContent>
        <mc:AlternateContent xmlns:mc="http://schemas.openxmlformats.org/markup-compatibility/2006">
          <mc:Choice Requires="x14">
            <control shapeId="5135" r:id="rId5" name="Button 15">
              <controlPr defaultSize="0" print="0" autoFill="0" autoPict="0" macro="[0]!Sheet5.CommandButton1_Click">
                <anchor moveWithCells="1" sizeWithCells="1">
                  <from>
                    <xdr:col>0</xdr:col>
                    <xdr:colOff>47625</xdr:colOff>
                    <xdr:row>7</xdr:row>
                    <xdr:rowOff>142875</xdr:rowOff>
                  </from>
                  <to>
                    <xdr:col>1</xdr:col>
                    <xdr:colOff>266700</xdr:colOff>
                    <xdr:row>9</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x14:formula1>
            <xm:f>Setup!$Z$2:$Z$14</xm:f>
          </x14:formula1>
          <xm:sqref>F410:F1048576</xm:sqref>
        </x14:dataValidation>
        <x14:dataValidation type="list" allowBlank="1" showInputMessage="1" showErrorMessage="1">
          <x14:formula1>
            <xm:f>Setup!$Z$2:$Z$14</xm:f>
          </x14:formula1>
          <xm:sqref>F13:F409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C72"/>
  <sheetViews>
    <sheetView zoomScaleNormal="100" workbookViewId="0">
      <pane xSplit="2" ySplit="1" topLeftCell="G68" activePane="bottomRight" state="frozen"/>
      <selection activeCell="C2" sqref="C2"/>
      <selection pane="topRight" activeCell="C2" sqref="C2"/>
      <selection pane="bottomLeft" activeCell="C2" sqref="C2"/>
      <selection pane="bottomRight" activeCell="L31" sqref="L31"/>
    </sheetView>
  </sheetViews>
  <sheetFormatPr defaultRowHeight="12.75"/>
  <cols>
    <col min="1" max="1" width="28.140625" style="68" bestFit="1" customWidth="1"/>
    <col min="2" max="2" width="105.5703125" style="76" bestFit="1" customWidth="1"/>
    <col min="3" max="3" width="12.140625" style="68" customWidth="1"/>
    <col min="4" max="4" width="6.85546875" style="68" customWidth="1"/>
    <col min="5" max="5" width="6.5703125" style="68" customWidth="1"/>
    <col min="6" max="6" width="10" style="114" bestFit="1" customWidth="1"/>
    <col min="7" max="7" width="14.42578125" style="68" customWidth="1"/>
    <col min="8" max="8" width="11.7109375" style="68" bestFit="1" customWidth="1"/>
    <col min="9" max="9" width="8.5703125" style="68" bestFit="1" customWidth="1"/>
    <col min="10" max="10" width="13.7109375" style="68" customWidth="1"/>
    <col min="11" max="11" width="17.42578125" style="68" customWidth="1"/>
    <col min="12" max="12" width="23" style="68" customWidth="1"/>
    <col min="13" max="13" width="28.7109375" style="68" customWidth="1"/>
    <col min="14" max="14" width="20" style="68" customWidth="1"/>
    <col min="15" max="15" width="19.28515625" style="68" customWidth="1"/>
    <col min="16" max="16" width="13.28515625" style="68" hidden="1" customWidth="1"/>
    <col min="17" max="17" width="0" style="68" hidden="1" customWidth="1"/>
    <col min="18" max="18" width="11.5703125" style="68" hidden="1" customWidth="1"/>
    <col min="19" max="19" width="14.85546875" style="68" hidden="1" customWidth="1"/>
    <col min="20" max="20" width="12.42578125" style="76" hidden="1" customWidth="1"/>
    <col min="21" max="21" width="15.5703125" style="76" hidden="1" customWidth="1"/>
    <col min="22" max="22" width="43.7109375" style="68" bestFit="1" customWidth="1"/>
    <col min="23" max="23" width="11.5703125" style="68" hidden="1" customWidth="1"/>
    <col min="24" max="25" width="0" style="68" hidden="1" customWidth="1"/>
    <col min="26" max="26" width="14.7109375" style="68" hidden="1" customWidth="1"/>
    <col min="27" max="27" width="19.140625" style="68" hidden="1" customWidth="1"/>
    <col min="28" max="28" width="25.28515625" style="68" hidden="1" customWidth="1"/>
    <col min="29" max="29" width="9.140625" style="68"/>
    <col min="30" max="16384" width="9.140625" style="48"/>
  </cols>
  <sheetData>
    <row r="1" spans="1:29" s="59" customFormat="1" ht="21.75" customHeight="1">
      <c r="A1" s="60" t="s">
        <v>181</v>
      </c>
      <c r="B1" s="60" t="s">
        <v>2319</v>
      </c>
      <c r="C1" s="60" t="s">
        <v>180</v>
      </c>
      <c r="D1" s="71" t="s">
        <v>3790</v>
      </c>
      <c r="E1" s="71" t="s">
        <v>2263</v>
      </c>
      <c r="F1" s="60" t="s">
        <v>4124</v>
      </c>
      <c r="G1" s="218" t="s">
        <v>4125</v>
      </c>
      <c r="H1" s="60" t="s">
        <v>4128</v>
      </c>
      <c r="I1" s="60" t="s">
        <v>4129</v>
      </c>
      <c r="J1" s="60" t="s">
        <v>4126</v>
      </c>
      <c r="K1" s="60" t="s">
        <v>3280</v>
      </c>
      <c r="L1" s="60" t="s">
        <v>3281</v>
      </c>
      <c r="M1" s="218" t="s">
        <v>51</v>
      </c>
      <c r="N1" s="218" t="s">
        <v>4131</v>
      </c>
      <c r="O1" s="218" t="s">
        <v>4127</v>
      </c>
      <c r="P1" s="60" t="s">
        <v>4122</v>
      </c>
      <c r="Q1" s="60" t="s">
        <v>4123</v>
      </c>
      <c r="R1" s="60" t="s">
        <v>3381</v>
      </c>
      <c r="S1" s="72" t="s">
        <v>1702</v>
      </c>
      <c r="T1" s="71" t="s">
        <v>208</v>
      </c>
      <c r="U1" s="71" t="s">
        <v>209</v>
      </c>
      <c r="V1" s="60" t="s">
        <v>4132</v>
      </c>
      <c r="W1" s="60" t="s">
        <v>4130</v>
      </c>
      <c r="X1" s="59" t="s">
        <v>922</v>
      </c>
      <c r="Y1" s="59" t="s">
        <v>923</v>
      </c>
      <c r="Z1" s="74" t="s">
        <v>2659</v>
      </c>
      <c r="AA1" s="74" t="s">
        <v>2660</v>
      </c>
      <c r="AB1" s="74" t="s">
        <v>4200</v>
      </c>
    </row>
    <row r="2" spans="1:29" s="52" customFormat="1">
      <c r="A2" s="250" t="s">
        <v>4861</v>
      </c>
      <c r="B2" s="206" t="s">
        <v>4849</v>
      </c>
      <c r="E2" s="68"/>
      <c r="G2" s="249">
        <f>F8*F38+F9*F36+F10+F11*F57+F12*F55+F13*F60</f>
        <v>339.63121777858782</v>
      </c>
      <c r="H2" s="258"/>
      <c r="T2" s="206"/>
      <c r="U2" s="206"/>
      <c r="W2" s="68"/>
      <c r="X2" s="68"/>
      <c r="Y2" s="68"/>
      <c r="Z2" s="68"/>
      <c r="AA2" s="68"/>
      <c r="AB2" s="68"/>
      <c r="AC2" s="68"/>
    </row>
    <row r="3" spans="1:29" s="52" customFormat="1">
      <c r="A3" s="241" t="s">
        <v>4862</v>
      </c>
      <c r="B3" s="63" t="s">
        <v>4849</v>
      </c>
      <c r="E3" s="68"/>
      <c r="G3" s="241">
        <f>(F22*F46+F23*F55+F24*F56+F27*F47+F28*F51+F25*F58+F26*F59+F31*F61+F32*F62+F33*F64+F34*F71+F29*F52)+(F16*F40+(F17+F19)*F42+(F18+F20)*F43+F21*0.9)</f>
        <v>239.53579177987663</v>
      </c>
      <c r="T3" s="206"/>
      <c r="U3" s="206"/>
      <c r="W3" s="68"/>
      <c r="X3" s="68"/>
      <c r="Y3" s="68"/>
      <c r="Z3" s="68"/>
      <c r="AA3" s="68"/>
      <c r="AB3" s="68"/>
      <c r="AC3" s="68"/>
    </row>
    <row r="4" spans="1:29" s="52" customFormat="1">
      <c r="A4" s="236" t="s">
        <v>5369</v>
      </c>
      <c r="B4" s="236" t="s">
        <v>5370</v>
      </c>
      <c r="C4" s="236" t="s">
        <v>6687</v>
      </c>
      <c r="E4" s="68"/>
      <c r="F4" s="251">
        <f>IF(ISNUMBER(G4),G4*H4+I4,G4)</f>
        <v>1.294717978675227</v>
      </c>
      <c r="G4" s="251">
        <f>(G2-G3)/G2+1</f>
        <v>1.294717978675227</v>
      </c>
      <c r="H4" s="258">
        <v>1</v>
      </c>
      <c r="T4" s="206"/>
      <c r="U4" s="206"/>
      <c r="W4" s="68"/>
      <c r="X4" s="68"/>
      <c r="Y4" s="68"/>
      <c r="Z4" s="68"/>
      <c r="AA4" s="68"/>
      <c r="AB4" s="68"/>
      <c r="AC4" s="68"/>
    </row>
    <row r="5" spans="1:29" s="52" customFormat="1">
      <c r="A5" s="236" t="s">
        <v>4848</v>
      </c>
      <c r="B5" s="63" t="s">
        <v>4849</v>
      </c>
      <c r="C5" s="236"/>
      <c r="E5" s="68"/>
      <c r="F5" s="271"/>
      <c r="G5" s="271"/>
      <c r="H5" s="258"/>
      <c r="O5" s="52" t="s">
        <v>5368</v>
      </c>
      <c r="T5" s="206"/>
      <c r="U5" s="206"/>
      <c r="W5" s="68"/>
      <c r="X5" s="68"/>
      <c r="Y5" s="68"/>
      <c r="Z5" s="68"/>
      <c r="AA5" s="68"/>
      <c r="AB5" s="68"/>
      <c r="AC5" s="68"/>
    </row>
    <row r="6" spans="1:29" s="237" customFormat="1">
      <c r="A6" s="237" t="s">
        <v>4848</v>
      </c>
      <c r="B6" s="63" t="s">
        <v>4849</v>
      </c>
      <c r="E6" s="68"/>
      <c r="F6" s="239"/>
      <c r="H6" s="258"/>
      <c r="T6" s="238"/>
      <c r="U6" s="238"/>
      <c r="W6" s="240"/>
      <c r="X6" s="240"/>
      <c r="Y6" s="240"/>
      <c r="Z6" s="240"/>
      <c r="AA6" s="240"/>
      <c r="AB6" s="240"/>
      <c r="AC6" s="240"/>
    </row>
    <row r="7" spans="1:29">
      <c r="A7" s="242" t="s">
        <v>4863</v>
      </c>
      <c r="B7" s="243" t="s">
        <v>4849</v>
      </c>
      <c r="C7" s="244"/>
      <c r="D7" s="244"/>
      <c r="E7" s="244"/>
      <c r="F7" s="245"/>
      <c r="G7" s="244"/>
      <c r="H7" s="244"/>
      <c r="I7" s="244"/>
      <c r="J7" s="244"/>
      <c r="K7" s="244"/>
      <c r="L7" s="244"/>
      <c r="M7" s="244"/>
      <c r="N7" s="244"/>
      <c r="O7" s="244"/>
      <c r="P7" s="244"/>
      <c r="Q7" s="244"/>
      <c r="R7" s="244"/>
      <c r="S7" s="244"/>
      <c r="T7" s="246"/>
      <c r="U7" s="246"/>
      <c r="V7" s="244"/>
      <c r="W7" s="244"/>
      <c r="X7" s="244"/>
      <c r="Y7" s="244"/>
      <c r="Z7" s="244"/>
      <c r="AA7" s="244"/>
      <c r="AB7" s="244"/>
    </row>
    <row r="8" spans="1:29">
      <c r="A8" s="48" t="s">
        <v>5521</v>
      </c>
      <c r="B8" s="48" t="s">
        <v>5522</v>
      </c>
      <c r="C8" s="300" t="s">
        <v>6688</v>
      </c>
      <c r="D8" s="48" t="s">
        <v>5362</v>
      </c>
      <c r="E8" s="48">
        <v>251.2</v>
      </c>
      <c r="F8" s="48">
        <f t="shared" ref="F8:F13" si="0">IF(ISNUMBER(G8),G8*H8+I8,G8)</f>
        <v>210.67810947630139</v>
      </c>
      <c r="G8" s="52">
        <v>210.67810947630139</v>
      </c>
      <c r="H8" s="48">
        <v>1</v>
      </c>
      <c r="I8" s="48">
        <v>0</v>
      </c>
      <c r="J8" s="48" t="s">
        <v>5363</v>
      </c>
      <c r="K8" s="48" t="s">
        <v>5360</v>
      </c>
      <c r="L8" s="68" t="s">
        <v>5763</v>
      </c>
      <c r="M8" s="48"/>
      <c r="N8" s="48"/>
      <c r="O8" s="48" t="s">
        <v>5364</v>
      </c>
      <c r="P8" s="48"/>
      <c r="Q8" s="48"/>
      <c r="R8" s="48"/>
      <c r="S8" s="48"/>
      <c r="T8" s="48"/>
      <c r="U8" s="48"/>
      <c r="V8" s="48"/>
      <c r="W8" s="244"/>
      <c r="X8" s="244"/>
      <c r="Y8" s="244"/>
      <c r="Z8" s="244"/>
      <c r="AA8" s="244"/>
      <c r="AB8" s="244"/>
    </row>
    <row r="9" spans="1:29">
      <c r="A9" s="300" t="s">
        <v>6243</v>
      </c>
      <c r="B9" s="48" t="s">
        <v>5459</v>
      </c>
      <c r="C9" s="300" t="s">
        <v>6688</v>
      </c>
      <c r="D9" s="48" t="s">
        <v>5362</v>
      </c>
      <c r="E9" s="48">
        <v>0</v>
      </c>
      <c r="F9" s="48">
        <f t="shared" si="0"/>
        <v>1.6900456621767563</v>
      </c>
      <c r="G9" s="52">
        <v>1.6900456621767563</v>
      </c>
      <c r="H9" s="48">
        <v>1</v>
      </c>
      <c r="I9" s="48">
        <v>0</v>
      </c>
      <c r="J9" s="48" t="s">
        <v>5363</v>
      </c>
      <c r="K9" s="48" t="s">
        <v>5360</v>
      </c>
      <c r="L9" s="68" t="s">
        <v>5962</v>
      </c>
      <c r="M9" s="48"/>
      <c r="N9" s="48"/>
      <c r="O9" s="48" t="s">
        <v>5364</v>
      </c>
      <c r="P9" s="48"/>
      <c r="Q9" s="48"/>
      <c r="R9" s="48"/>
      <c r="S9" s="48"/>
      <c r="T9" s="48"/>
      <c r="U9" s="48"/>
      <c r="V9" s="48"/>
      <c r="W9" s="244"/>
      <c r="X9" s="244"/>
      <c r="Y9" s="244"/>
      <c r="Z9" s="244"/>
      <c r="AA9" s="244"/>
      <c r="AB9" s="244"/>
    </row>
    <row r="10" spans="1:29">
      <c r="A10" s="63" t="s">
        <v>6816</v>
      </c>
      <c r="B10" s="63" t="s">
        <v>6817</v>
      </c>
      <c r="C10" s="300" t="s">
        <v>6688</v>
      </c>
      <c r="D10" s="68" t="s">
        <v>5454</v>
      </c>
      <c r="F10" s="114">
        <f t="shared" si="0"/>
        <v>75.981706953048715</v>
      </c>
      <c r="G10" s="68">
        <v>75.981706953048715</v>
      </c>
      <c r="H10" s="68">
        <v>1</v>
      </c>
      <c r="J10" s="68" t="s">
        <v>5363</v>
      </c>
      <c r="K10" s="210" t="s">
        <v>7620</v>
      </c>
      <c r="L10" s="68" t="s">
        <v>7610</v>
      </c>
      <c r="O10" s="68" t="s">
        <v>7896</v>
      </c>
    </row>
    <row r="11" spans="1:29">
      <c r="A11" s="63" t="s">
        <v>6900</v>
      </c>
      <c r="B11" s="63" t="s">
        <v>6901</v>
      </c>
      <c r="C11" s="300" t="s">
        <v>6688</v>
      </c>
      <c r="D11" s="63" t="s">
        <v>5362</v>
      </c>
      <c r="F11" s="63">
        <f t="shared" si="0"/>
        <v>110.00103698836462</v>
      </c>
      <c r="G11" s="68">
        <v>110.00103698836462</v>
      </c>
      <c r="H11" s="63">
        <v>1</v>
      </c>
      <c r="I11" s="63"/>
      <c r="J11" s="63" t="s">
        <v>5363</v>
      </c>
      <c r="K11" s="63" t="s">
        <v>7620</v>
      </c>
      <c r="L11" s="68" t="s">
        <v>7650</v>
      </c>
      <c r="O11" s="68" t="s">
        <v>5364</v>
      </c>
    </row>
    <row r="12" spans="1:29">
      <c r="A12" s="63" t="s">
        <v>6902</v>
      </c>
      <c r="B12" s="63" t="s">
        <v>6903</v>
      </c>
      <c r="C12" s="300" t="s">
        <v>6688</v>
      </c>
      <c r="D12" s="63" t="s">
        <v>5362</v>
      </c>
      <c r="F12" s="63">
        <f t="shared" si="0"/>
        <v>0</v>
      </c>
      <c r="G12" s="68">
        <v>0</v>
      </c>
      <c r="H12" s="63">
        <v>1</v>
      </c>
      <c r="I12" s="63"/>
      <c r="J12" s="63" t="s">
        <v>5363</v>
      </c>
      <c r="K12" s="63" t="s">
        <v>7620</v>
      </c>
      <c r="L12" s="68" t="s">
        <v>7651</v>
      </c>
      <c r="O12" s="68" t="s">
        <v>5364</v>
      </c>
    </row>
    <row r="13" spans="1:29" ht="15">
      <c r="A13" s="63" t="s">
        <v>7024</v>
      </c>
      <c r="B13" s="351" t="s">
        <v>7025</v>
      </c>
      <c r="C13" s="63" t="s">
        <v>4676</v>
      </c>
      <c r="D13" s="63" t="s">
        <v>5362</v>
      </c>
      <c r="F13" s="63">
        <f t="shared" si="0"/>
        <v>0</v>
      </c>
      <c r="G13" s="68">
        <v>0</v>
      </c>
      <c r="H13" s="63">
        <v>1</v>
      </c>
      <c r="I13" s="63"/>
      <c r="J13" s="63" t="s">
        <v>5363</v>
      </c>
      <c r="K13" s="63" t="s">
        <v>7620</v>
      </c>
      <c r="L13" s="68" t="s">
        <v>7728</v>
      </c>
      <c r="O13" s="68" t="s">
        <v>5364</v>
      </c>
    </row>
    <row r="14" spans="1:29">
      <c r="A14" s="48" t="s">
        <v>4848</v>
      </c>
      <c r="B14" s="210" t="s">
        <v>4849</v>
      </c>
      <c r="C14" s="48"/>
      <c r="D14" s="48"/>
      <c r="E14" s="48"/>
      <c r="F14" s="48"/>
      <c r="G14" s="48"/>
      <c r="H14" s="48"/>
      <c r="I14" s="48"/>
      <c r="J14" s="48"/>
      <c r="K14" s="48"/>
      <c r="M14" s="48"/>
      <c r="N14" s="48"/>
      <c r="O14" s="48"/>
      <c r="P14" s="48"/>
      <c r="Q14" s="48"/>
      <c r="R14" s="48"/>
      <c r="S14" s="48"/>
      <c r="T14" s="48"/>
      <c r="U14" s="48"/>
      <c r="V14" s="48"/>
      <c r="W14" s="244"/>
      <c r="X14" s="244"/>
      <c r="Y14" s="244"/>
      <c r="Z14" s="244"/>
      <c r="AA14" s="244"/>
      <c r="AB14" s="244"/>
    </row>
    <row r="15" spans="1:29">
      <c r="A15" s="242" t="s">
        <v>4864</v>
      </c>
      <c r="B15" s="243" t="s">
        <v>4849</v>
      </c>
      <c r="C15" s="244"/>
      <c r="D15" s="244"/>
      <c r="E15" s="244"/>
      <c r="F15" s="245"/>
      <c r="G15" s="244"/>
      <c r="H15" s="244"/>
      <c r="I15" s="244"/>
      <c r="J15" s="244"/>
      <c r="K15" s="244"/>
      <c r="L15" s="244"/>
      <c r="M15" s="244"/>
      <c r="N15" s="244"/>
      <c r="O15" s="244"/>
      <c r="P15" s="244"/>
      <c r="Q15" s="244"/>
      <c r="R15" s="244"/>
      <c r="S15" s="244"/>
      <c r="T15" s="246"/>
      <c r="U15" s="246"/>
      <c r="V15" s="244"/>
      <c r="W15" s="244"/>
      <c r="X15" s="244"/>
      <c r="Y15" s="244"/>
    </row>
    <row r="16" spans="1:29">
      <c r="A16" s="210" t="s">
        <v>6246</v>
      </c>
      <c r="B16" s="210" t="s">
        <v>5537</v>
      </c>
      <c r="C16" s="210" t="s">
        <v>6689</v>
      </c>
      <c r="D16" s="68" t="s">
        <v>5362</v>
      </c>
      <c r="E16" s="68">
        <v>39.640999999999998</v>
      </c>
      <c r="F16" s="313">
        <f>XREF_Master!F152</f>
        <v>48.321539753427722</v>
      </c>
      <c r="G16" s="248"/>
      <c r="H16" s="52"/>
      <c r="J16" s="52"/>
      <c r="K16" s="52"/>
      <c r="M16" s="68" t="s">
        <v>5997</v>
      </c>
    </row>
    <row r="17" spans="1:15">
      <c r="A17" s="210" t="s">
        <v>6665</v>
      </c>
      <c r="B17" s="210" t="s">
        <v>5745</v>
      </c>
      <c r="C17" s="210" t="s">
        <v>6689</v>
      </c>
      <c r="F17" s="48">
        <f t="shared" ref="F17:F29" si="1">IF(ISNUMBER(G17),G17*H17+I17,G17)</f>
        <v>-3.257282465799919E-2</v>
      </c>
      <c r="G17" s="248">
        <v>-3.257282465799919E-2</v>
      </c>
      <c r="H17" s="68">
        <v>1</v>
      </c>
      <c r="J17" s="52" t="s">
        <v>5363</v>
      </c>
      <c r="K17" s="52" t="s">
        <v>5360</v>
      </c>
      <c r="L17" s="68" t="s">
        <v>6664</v>
      </c>
      <c r="O17" s="68" t="s">
        <v>6216</v>
      </c>
    </row>
    <row r="18" spans="1:15">
      <c r="A18" s="210" t="s">
        <v>6666</v>
      </c>
      <c r="B18" s="210" t="s">
        <v>5745</v>
      </c>
      <c r="C18" s="210" t="s">
        <v>6689</v>
      </c>
      <c r="F18" s="48">
        <f t="shared" si="1"/>
        <v>-2.5229221771264243E-2</v>
      </c>
      <c r="G18" s="248">
        <v>-2.5229221771264243E-2</v>
      </c>
      <c r="H18" s="68">
        <v>1</v>
      </c>
      <c r="J18" s="52" t="s">
        <v>5363</v>
      </c>
      <c r="K18" s="52" t="s">
        <v>5360</v>
      </c>
      <c r="L18" s="68" t="s">
        <v>6663</v>
      </c>
      <c r="O18" s="68" t="s">
        <v>6216</v>
      </c>
    </row>
    <row r="19" spans="1:15">
      <c r="A19" s="210" t="s">
        <v>6289</v>
      </c>
      <c r="B19" s="210" t="s">
        <v>5597</v>
      </c>
      <c r="C19" s="210" t="s">
        <v>6689</v>
      </c>
      <c r="D19" s="68" t="s">
        <v>5362</v>
      </c>
      <c r="F19" s="48">
        <f t="shared" si="1"/>
        <v>32.856162087122598</v>
      </c>
      <c r="G19" s="248">
        <v>32.856162087122598</v>
      </c>
      <c r="H19" s="68">
        <v>1</v>
      </c>
      <c r="J19" s="52" t="s">
        <v>5363</v>
      </c>
      <c r="K19" s="52" t="s">
        <v>5360</v>
      </c>
      <c r="L19" s="68" t="s">
        <v>6297</v>
      </c>
      <c r="O19" s="68" t="s">
        <v>5364</v>
      </c>
    </row>
    <row r="20" spans="1:15">
      <c r="A20" s="210" t="s">
        <v>6290</v>
      </c>
      <c r="B20" s="210" t="s">
        <v>5598</v>
      </c>
      <c r="C20" s="210" t="s">
        <v>6689</v>
      </c>
      <c r="D20" s="68" t="s">
        <v>5362</v>
      </c>
      <c r="F20" s="48">
        <f t="shared" si="1"/>
        <v>4.3155950711005211</v>
      </c>
      <c r="G20" s="248">
        <v>4.3155950711005211</v>
      </c>
      <c r="H20" s="68">
        <v>1</v>
      </c>
      <c r="J20" s="52" t="s">
        <v>5363</v>
      </c>
      <c r="K20" s="52" t="s">
        <v>5360</v>
      </c>
      <c r="L20" s="68" t="s">
        <v>6298</v>
      </c>
      <c r="O20" s="68" t="s">
        <v>5364</v>
      </c>
    </row>
    <row r="21" spans="1:15">
      <c r="A21" s="210" t="s">
        <v>6291</v>
      </c>
      <c r="B21" s="210" t="s">
        <v>5599</v>
      </c>
      <c r="C21" s="210" t="s">
        <v>6689</v>
      </c>
      <c r="D21" s="68" t="s">
        <v>5362</v>
      </c>
      <c r="F21" s="48">
        <f t="shared" si="1"/>
        <v>4.4542602270382359</v>
      </c>
      <c r="G21" s="248">
        <v>4.4542602270382359</v>
      </c>
      <c r="H21" s="68">
        <v>1</v>
      </c>
      <c r="J21" s="52" t="s">
        <v>5363</v>
      </c>
      <c r="K21" s="52" t="s">
        <v>5360</v>
      </c>
      <c r="L21" s="68" t="s">
        <v>6299</v>
      </c>
      <c r="O21" s="68" t="s">
        <v>5364</v>
      </c>
    </row>
    <row r="22" spans="1:15">
      <c r="A22" s="63" t="s">
        <v>7315</v>
      </c>
      <c r="B22" s="63" t="s">
        <v>7316</v>
      </c>
      <c r="C22" s="210" t="s">
        <v>6689</v>
      </c>
      <c r="D22" s="63" t="s">
        <v>5362</v>
      </c>
      <c r="E22" s="63"/>
      <c r="F22" s="63">
        <f t="shared" si="1"/>
        <v>37.828326772318924</v>
      </c>
      <c r="G22" s="63">
        <v>37.828326772318924</v>
      </c>
      <c r="H22" s="63">
        <v>1</v>
      </c>
      <c r="I22" s="63"/>
      <c r="J22" s="63" t="s">
        <v>5363</v>
      </c>
      <c r="K22" s="63" t="s">
        <v>7620</v>
      </c>
      <c r="L22" s="63" t="s">
        <v>7621</v>
      </c>
      <c r="O22" s="68" t="s">
        <v>5364</v>
      </c>
    </row>
    <row r="23" spans="1:15">
      <c r="A23" s="63" t="s">
        <v>8322</v>
      </c>
      <c r="B23" s="63" t="s">
        <v>5745</v>
      </c>
      <c r="C23" s="210" t="s">
        <v>6689</v>
      </c>
      <c r="D23" s="63" t="s">
        <v>5362</v>
      </c>
      <c r="F23" s="63">
        <f t="shared" si="1"/>
        <v>0</v>
      </c>
      <c r="G23" s="68">
        <v>0</v>
      </c>
      <c r="H23" s="63">
        <v>1</v>
      </c>
      <c r="I23" s="63"/>
      <c r="J23" s="63" t="s">
        <v>5363</v>
      </c>
      <c r="K23" s="63" t="s">
        <v>7620</v>
      </c>
      <c r="L23" s="63" t="s">
        <v>8271</v>
      </c>
      <c r="O23" s="68" t="s">
        <v>5364</v>
      </c>
    </row>
    <row r="24" spans="1:15">
      <c r="A24" s="63" t="s">
        <v>7348</v>
      </c>
      <c r="B24" s="63" t="s">
        <v>7349</v>
      </c>
      <c r="C24" s="210" t="s">
        <v>6689</v>
      </c>
      <c r="D24" s="63" t="s">
        <v>5362</v>
      </c>
      <c r="F24" s="63">
        <f t="shared" si="1"/>
        <v>5.0086818463271507</v>
      </c>
      <c r="G24" s="68">
        <v>5.0086818463271507</v>
      </c>
      <c r="H24" s="63">
        <v>1</v>
      </c>
      <c r="I24" s="63"/>
      <c r="J24" s="63" t="s">
        <v>5363</v>
      </c>
      <c r="K24" s="63" t="s">
        <v>7620</v>
      </c>
      <c r="L24" s="52" t="s">
        <v>7710</v>
      </c>
      <c r="O24" s="68" t="s">
        <v>5364</v>
      </c>
    </row>
    <row r="25" spans="1:15">
      <c r="A25" s="63" t="s">
        <v>8323</v>
      </c>
      <c r="B25" s="63" t="s">
        <v>5745</v>
      </c>
      <c r="C25" s="210" t="s">
        <v>6689</v>
      </c>
      <c r="D25" s="63" t="s">
        <v>5362</v>
      </c>
      <c r="F25" s="63">
        <f t="shared" si="1"/>
        <v>4.2716914865705737</v>
      </c>
      <c r="G25" s="68">
        <v>4.2716914865705737</v>
      </c>
      <c r="H25" s="63">
        <v>1</v>
      </c>
      <c r="I25" s="63"/>
      <c r="J25" s="63" t="s">
        <v>5363</v>
      </c>
      <c r="K25" s="63" t="s">
        <v>7620</v>
      </c>
      <c r="L25" s="52" t="s">
        <v>8276</v>
      </c>
      <c r="O25" s="68" t="s">
        <v>5364</v>
      </c>
    </row>
    <row r="26" spans="1:15">
      <c r="A26" s="63" t="s">
        <v>7343</v>
      </c>
      <c r="B26" s="63" t="s">
        <v>7344</v>
      </c>
      <c r="C26" s="210" t="s">
        <v>6689</v>
      </c>
      <c r="D26" s="63" t="s">
        <v>5362</v>
      </c>
      <c r="F26" s="63">
        <f t="shared" si="1"/>
        <v>40.743962542215947</v>
      </c>
      <c r="G26" s="68">
        <v>40.743962542215947</v>
      </c>
      <c r="H26" s="63">
        <v>1</v>
      </c>
      <c r="I26" s="63"/>
      <c r="J26" s="63" t="s">
        <v>5363</v>
      </c>
      <c r="K26" s="63" t="s">
        <v>7620</v>
      </c>
      <c r="L26" s="52" t="s">
        <v>7707</v>
      </c>
      <c r="O26" s="68" t="s">
        <v>5364</v>
      </c>
    </row>
    <row r="27" spans="1:15">
      <c r="A27" s="63" t="s">
        <v>6834</v>
      </c>
      <c r="B27" s="63" t="s">
        <v>6835</v>
      </c>
      <c r="C27" s="210" t="s">
        <v>6689</v>
      </c>
      <c r="D27" s="68" t="s">
        <v>5362</v>
      </c>
      <c r="F27" s="114">
        <f t="shared" si="1"/>
        <v>0</v>
      </c>
      <c r="G27" s="68">
        <v>0</v>
      </c>
      <c r="H27" s="68">
        <v>1</v>
      </c>
      <c r="J27" s="68" t="s">
        <v>5363</v>
      </c>
      <c r="K27" s="210" t="s">
        <v>7620</v>
      </c>
      <c r="L27" s="52" t="s">
        <v>7619</v>
      </c>
      <c r="O27" s="68" t="s">
        <v>5364</v>
      </c>
    </row>
    <row r="28" spans="1:15">
      <c r="A28" s="63" t="s">
        <v>8020</v>
      </c>
      <c r="B28" s="63" t="s">
        <v>7023</v>
      </c>
      <c r="C28" s="210" t="s">
        <v>6689</v>
      </c>
      <c r="D28" s="63" t="s">
        <v>5362</v>
      </c>
      <c r="F28" s="63">
        <f t="shared" si="1"/>
        <v>1.0537960679994691</v>
      </c>
      <c r="G28" s="68">
        <v>1.0537960679994691</v>
      </c>
      <c r="H28" s="63">
        <v>1</v>
      </c>
      <c r="I28" s="63"/>
      <c r="J28" s="63" t="s">
        <v>5363</v>
      </c>
      <c r="K28" s="63" t="s">
        <v>7620</v>
      </c>
      <c r="L28" s="52" t="s">
        <v>7769</v>
      </c>
      <c r="O28" s="68" t="s">
        <v>5364</v>
      </c>
    </row>
    <row r="29" spans="1:15">
      <c r="A29" s="63" t="s">
        <v>7018</v>
      </c>
      <c r="B29" s="63" t="s">
        <v>7019</v>
      </c>
      <c r="C29" s="210" t="s">
        <v>6689</v>
      </c>
      <c r="D29" s="63" t="s">
        <v>5362</v>
      </c>
      <c r="F29" s="63">
        <f t="shared" si="1"/>
        <v>19.06925452086664</v>
      </c>
      <c r="G29" s="68">
        <v>19.06925452086664</v>
      </c>
      <c r="H29" s="63">
        <v>1</v>
      </c>
      <c r="I29" s="63"/>
      <c r="J29" s="63" t="s">
        <v>5363</v>
      </c>
      <c r="K29" s="63" t="s">
        <v>7620</v>
      </c>
      <c r="L29" s="52" t="s">
        <v>7767</v>
      </c>
      <c r="O29" s="68" t="s">
        <v>5364</v>
      </c>
    </row>
    <row r="30" spans="1:15">
      <c r="A30" s="63" t="s">
        <v>8334</v>
      </c>
      <c r="B30" s="63" t="s">
        <v>7378</v>
      </c>
      <c r="C30" s="210" t="s">
        <v>6689</v>
      </c>
      <c r="D30" s="63" t="s">
        <v>5362</v>
      </c>
      <c r="F30" s="63">
        <f t="shared" ref="F30:F33" si="2">IF(ISNUMBER(G30),G30*H30+I30,G30)</f>
        <v>2.692982652452256</v>
      </c>
      <c r="G30" s="365">
        <f>XREF_Master!G587</f>
        <v>2.692982652452256</v>
      </c>
      <c r="H30" s="63">
        <v>1</v>
      </c>
      <c r="I30" s="63"/>
      <c r="J30" s="63"/>
      <c r="K30" s="63"/>
      <c r="L30" s="52"/>
    </row>
    <row r="31" spans="1:15">
      <c r="A31" s="63" t="s">
        <v>7354</v>
      </c>
      <c r="B31" s="63" t="s">
        <v>7355</v>
      </c>
      <c r="C31" s="210" t="s">
        <v>6689</v>
      </c>
      <c r="D31" s="63" t="s">
        <v>5362</v>
      </c>
      <c r="F31" s="63">
        <f>IF(ISNUMBER(G31),G31*H31+I31,G31)</f>
        <v>35.69897345701856</v>
      </c>
      <c r="G31" s="68">
        <v>35.69897345701856</v>
      </c>
      <c r="H31" s="63">
        <v>1</v>
      </c>
      <c r="I31" s="63"/>
      <c r="J31" s="63" t="s">
        <v>5363</v>
      </c>
      <c r="K31" s="63" t="s">
        <v>7620</v>
      </c>
      <c r="L31" s="52" t="s">
        <v>7744</v>
      </c>
      <c r="O31" s="68" t="s">
        <v>5364</v>
      </c>
    </row>
    <row r="32" spans="1:15">
      <c r="A32" s="63" t="s">
        <v>8328</v>
      </c>
      <c r="B32" s="63" t="s">
        <v>7357</v>
      </c>
      <c r="C32" s="210" t="s">
        <v>6689</v>
      </c>
      <c r="D32" s="63" t="s">
        <v>5362</v>
      </c>
      <c r="F32" s="63">
        <f t="shared" si="2"/>
        <v>25.533217056592303</v>
      </c>
      <c r="G32" s="365">
        <f>XREF_Master!F544</f>
        <v>25.533217056592303</v>
      </c>
      <c r="H32" s="63">
        <v>1</v>
      </c>
      <c r="I32" s="63"/>
      <c r="J32" s="63"/>
      <c r="K32" s="63"/>
      <c r="L32" s="52"/>
    </row>
    <row r="33" spans="1:29">
      <c r="A33" s="63" t="s">
        <v>8330</v>
      </c>
      <c r="B33" s="63" t="s">
        <v>7392</v>
      </c>
      <c r="C33" s="210" t="s">
        <v>6689</v>
      </c>
      <c r="D33" s="63" t="s">
        <v>5362</v>
      </c>
      <c r="F33" s="63">
        <f t="shared" si="2"/>
        <v>27.681180273161981</v>
      </c>
      <c r="G33" s="365">
        <f>XREF_Master!G720</f>
        <v>27.681180273161981</v>
      </c>
      <c r="H33" s="63">
        <v>1</v>
      </c>
      <c r="I33" s="63"/>
      <c r="J33" s="63"/>
      <c r="K33" s="63"/>
      <c r="L33" s="52"/>
    </row>
    <row r="34" spans="1:29">
      <c r="A34" s="63" t="s">
        <v>7397</v>
      </c>
      <c r="B34" s="63" t="s">
        <v>7398</v>
      </c>
      <c r="C34" s="210" t="s">
        <v>6689</v>
      </c>
      <c r="D34" s="63" t="s">
        <v>5362</v>
      </c>
      <c r="F34" s="63">
        <f>IF(ISNUMBER(G34),G34*H34+I34,G34)</f>
        <v>0</v>
      </c>
      <c r="G34" s="68">
        <v>0</v>
      </c>
      <c r="H34" s="63">
        <v>1</v>
      </c>
      <c r="I34" s="63"/>
      <c r="J34" s="63" t="s">
        <v>5363</v>
      </c>
      <c r="K34" s="63" t="s">
        <v>7620</v>
      </c>
      <c r="L34" s="52" t="s">
        <v>7824</v>
      </c>
      <c r="O34" s="68" t="s">
        <v>5364</v>
      </c>
    </row>
    <row r="35" spans="1:29" s="272" customFormat="1">
      <c r="A35" s="242" t="s">
        <v>6686</v>
      </c>
      <c r="B35" s="243" t="s">
        <v>4849</v>
      </c>
      <c r="C35" s="244"/>
      <c r="D35" s="244"/>
      <c r="E35" s="244"/>
      <c r="F35" s="245"/>
      <c r="G35" s="244"/>
      <c r="H35" s="244"/>
      <c r="I35" s="244"/>
      <c r="J35" s="244"/>
      <c r="K35" s="244"/>
      <c r="L35" s="244"/>
      <c r="M35" s="244"/>
      <c r="N35" s="244"/>
      <c r="O35" s="244"/>
      <c r="P35" s="247"/>
      <c r="Q35" s="247"/>
      <c r="R35" s="247"/>
      <c r="S35" s="247"/>
      <c r="T35" s="247"/>
      <c r="U35" s="247"/>
      <c r="V35" s="247"/>
      <c r="W35" s="247"/>
      <c r="X35" s="247"/>
      <c r="Y35" s="247"/>
      <c r="Z35" s="247"/>
      <c r="AA35" s="247"/>
      <c r="AB35" s="247"/>
      <c r="AC35" s="247"/>
    </row>
    <row r="36" spans="1:29">
      <c r="A36" s="300" t="s">
        <v>6635</v>
      </c>
      <c r="B36" s="48" t="s">
        <v>4849</v>
      </c>
      <c r="F36" s="312">
        <f>XREF_Master!F285</f>
        <v>0.87</v>
      </c>
      <c r="G36" s="248"/>
      <c r="J36" s="52"/>
      <c r="K36" s="52"/>
      <c r="M36" s="63" t="s">
        <v>6614</v>
      </c>
    </row>
    <row r="37" spans="1:29">
      <c r="A37" s="300" t="s">
        <v>6637</v>
      </c>
      <c r="B37" s="48" t="s">
        <v>4849</v>
      </c>
      <c r="F37" s="312">
        <f>XREF_Master!F286</f>
        <v>0.88</v>
      </c>
      <c r="G37" s="248"/>
      <c r="J37" s="52"/>
      <c r="K37" s="52"/>
      <c r="L37" s="210"/>
      <c r="M37" s="63" t="s">
        <v>6615</v>
      </c>
    </row>
    <row r="38" spans="1:29">
      <c r="A38" s="302" t="s">
        <v>6659</v>
      </c>
      <c r="B38" s="48" t="s">
        <v>4849</v>
      </c>
      <c r="F38" s="48">
        <f>IF(ISNUMBER(G38),G38*H38+I38,G38)</f>
        <v>0.82829999923706055</v>
      </c>
      <c r="G38" s="52">
        <v>0.82829999923706055</v>
      </c>
      <c r="H38" s="68">
        <v>1</v>
      </c>
      <c r="I38" s="48"/>
      <c r="J38" s="68" t="s">
        <v>5363</v>
      </c>
      <c r="K38" s="68" t="s">
        <v>5360</v>
      </c>
      <c r="L38" s="68" t="s">
        <v>5764</v>
      </c>
      <c r="M38" s="48"/>
      <c r="O38" s="68" t="s">
        <v>5367</v>
      </c>
    </row>
    <row r="39" spans="1:29">
      <c r="A39" s="303" t="s">
        <v>6639</v>
      </c>
      <c r="B39" s="48" t="s">
        <v>4849</v>
      </c>
      <c r="F39" s="48">
        <f>IF(ISNUMBER(G39),G39*H39+I39,G39)</f>
        <v>0.74409997463224853</v>
      </c>
      <c r="G39" s="52">
        <v>0.74409997463224853</v>
      </c>
      <c r="H39" s="68">
        <v>1</v>
      </c>
      <c r="I39" s="48"/>
      <c r="J39" s="68" t="s">
        <v>5363</v>
      </c>
      <c r="K39" s="68" t="s">
        <v>5360</v>
      </c>
      <c r="L39" s="68" t="s">
        <v>6656</v>
      </c>
      <c r="O39" s="68" t="s">
        <v>5367</v>
      </c>
    </row>
    <row r="40" spans="1:29">
      <c r="A40" s="302" t="s">
        <v>6640</v>
      </c>
      <c r="B40" s="48" t="s">
        <v>4849</v>
      </c>
      <c r="C40" s="210"/>
      <c r="F40" s="48">
        <f>IF(ISNUMBER(G40),G40*H40+I40,G40)</f>
        <v>0.85939997434612891</v>
      </c>
      <c r="G40" s="52">
        <v>0.85939997434612891</v>
      </c>
      <c r="H40" s="68">
        <v>1</v>
      </c>
      <c r="I40" s="48"/>
      <c r="J40" s="68" t="s">
        <v>5363</v>
      </c>
      <c r="K40" s="68" t="s">
        <v>5360</v>
      </c>
      <c r="L40" s="68" t="s">
        <v>6657</v>
      </c>
      <c r="M40" s="48"/>
      <c r="O40" s="68" t="s">
        <v>5367</v>
      </c>
    </row>
    <row r="41" spans="1:29">
      <c r="A41" s="302" t="s">
        <v>6641</v>
      </c>
      <c r="B41" s="48" t="s">
        <v>4849</v>
      </c>
      <c r="C41" s="210"/>
      <c r="F41" s="48">
        <f>IF(ISNUMBER(G41),G41*H41+I41,G41)</f>
        <v>0.87779998779296875</v>
      </c>
      <c r="G41" s="52">
        <v>0.87779998779296875</v>
      </c>
      <c r="H41" s="68">
        <v>1</v>
      </c>
      <c r="I41" s="48"/>
      <c r="J41" s="68" t="s">
        <v>5363</v>
      </c>
      <c r="K41" s="68" t="s">
        <v>5360</v>
      </c>
      <c r="L41" s="68" t="s">
        <v>6658</v>
      </c>
      <c r="M41" s="300"/>
      <c r="O41" s="68" t="s">
        <v>5367</v>
      </c>
    </row>
    <row r="42" spans="1:29">
      <c r="A42" s="300" t="s">
        <v>6650</v>
      </c>
      <c r="B42" s="48" t="s">
        <v>4849</v>
      </c>
      <c r="F42" s="312">
        <f>XREF_Master!F301</f>
        <v>0.87610468799999996</v>
      </c>
      <c r="G42" s="63" t="s">
        <v>6628</v>
      </c>
    </row>
    <row r="43" spans="1:29">
      <c r="A43" s="300" t="s">
        <v>6651</v>
      </c>
      <c r="B43" s="76" t="s">
        <v>4849</v>
      </c>
      <c r="F43" s="312">
        <f>XREF_Master!F302</f>
        <v>0.894277922</v>
      </c>
      <c r="G43" s="63" t="s">
        <v>6629</v>
      </c>
    </row>
    <row r="44" spans="1:29">
      <c r="A44" s="63" t="s">
        <v>8209</v>
      </c>
      <c r="B44" s="76" t="s">
        <v>4849</v>
      </c>
      <c r="C44" s="63"/>
      <c r="D44" s="63"/>
      <c r="F44" s="312">
        <f>XREF_Master!F729</f>
        <v>0.8371764705882353</v>
      </c>
      <c r="G44" s="63" t="s">
        <v>8208</v>
      </c>
    </row>
    <row r="45" spans="1:29">
      <c r="A45" s="63" t="s">
        <v>8211</v>
      </c>
      <c r="B45" s="76" t="s">
        <v>4849</v>
      </c>
      <c r="C45" s="63"/>
      <c r="D45" s="63"/>
      <c r="F45" s="312">
        <f>XREF_Master!F730</f>
        <v>0.85635714285714293</v>
      </c>
      <c r="G45" s="63" t="s">
        <v>8210</v>
      </c>
    </row>
    <row r="46" spans="1:29">
      <c r="A46" s="63" t="s">
        <v>8213</v>
      </c>
      <c r="B46" s="76" t="s">
        <v>4849</v>
      </c>
      <c r="C46" s="63"/>
      <c r="D46" s="63"/>
      <c r="F46" s="312">
        <f>XREF_Master!F731</f>
        <v>0.79972500000000013</v>
      </c>
      <c r="G46" s="63" t="s">
        <v>8212</v>
      </c>
    </row>
    <row r="47" spans="1:29">
      <c r="A47" s="63" t="s">
        <v>8215</v>
      </c>
      <c r="B47" s="76" t="s">
        <v>4849</v>
      </c>
      <c r="C47" s="63"/>
      <c r="D47" s="63"/>
      <c r="F47" s="312">
        <f>XREF_Master!F732</f>
        <v>0.8757571428571429</v>
      </c>
      <c r="G47" s="63" t="s">
        <v>8214</v>
      </c>
    </row>
    <row r="48" spans="1:29">
      <c r="A48" s="63" t="s">
        <v>8217</v>
      </c>
      <c r="B48" s="76" t="s">
        <v>4849</v>
      </c>
      <c r="C48" s="63"/>
      <c r="D48" s="63"/>
      <c r="F48" s="312">
        <f>XREF_Master!F733</f>
        <v>0.87036000000000002</v>
      </c>
      <c r="G48" s="63" t="s">
        <v>8216</v>
      </c>
    </row>
    <row r="49" spans="1:7">
      <c r="A49" s="63" t="s">
        <v>8219</v>
      </c>
      <c r="B49" s="76" t="s">
        <v>4849</v>
      </c>
      <c r="C49" s="63"/>
      <c r="D49" s="63"/>
      <c r="F49" s="312">
        <f>XREF_Master!F734</f>
        <v>0.87036000000000002</v>
      </c>
      <c r="G49" s="63" t="s">
        <v>8218</v>
      </c>
    </row>
    <row r="50" spans="1:7">
      <c r="A50" s="63" t="s">
        <v>8221</v>
      </c>
      <c r="B50" s="76" t="s">
        <v>4849</v>
      </c>
      <c r="C50" s="63"/>
      <c r="D50" s="63"/>
      <c r="F50" s="312">
        <f>XREF_Master!F735</f>
        <v>0.87534999999999996</v>
      </c>
      <c r="G50" s="63" t="s">
        <v>8220</v>
      </c>
    </row>
    <row r="51" spans="1:7">
      <c r="A51" s="63" t="s">
        <v>8223</v>
      </c>
      <c r="B51" s="76" t="s">
        <v>4849</v>
      </c>
      <c r="C51" s="63"/>
      <c r="D51" s="63"/>
      <c r="F51" s="312">
        <f>XREF_Master!F736</f>
        <v>0.87033076923076913</v>
      </c>
      <c r="G51" s="63" t="s">
        <v>8222</v>
      </c>
    </row>
    <row r="52" spans="1:7">
      <c r="A52" s="63" t="s">
        <v>8225</v>
      </c>
      <c r="B52" s="76" t="s">
        <v>4849</v>
      </c>
      <c r="C52" s="63"/>
      <c r="D52" s="63"/>
      <c r="F52" s="312">
        <f>XREF_Master!F737</f>
        <v>0.87609999999999999</v>
      </c>
      <c r="G52" s="63" t="s">
        <v>8224</v>
      </c>
    </row>
    <row r="53" spans="1:7">
      <c r="A53" s="63" t="s">
        <v>8227</v>
      </c>
      <c r="B53" s="76" t="s">
        <v>4849</v>
      </c>
      <c r="C53" s="63"/>
      <c r="D53" s="63"/>
      <c r="F53" s="312">
        <f>XREF_Master!F738</f>
        <v>0.94151111111111108</v>
      </c>
      <c r="G53" s="63" t="s">
        <v>8226</v>
      </c>
    </row>
    <row r="54" spans="1:7">
      <c r="A54" s="63" t="s">
        <v>8229</v>
      </c>
      <c r="B54" s="76" t="s">
        <v>4849</v>
      </c>
      <c r="C54" s="63"/>
      <c r="D54" s="63"/>
      <c r="F54" s="312">
        <f>XREF_Master!F739</f>
        <v>0.77861428571428581</v>
      </c>
      <c r="G54" s="63" t="s">
        <v>8228</v>
      </c>
    </row>
    <row r="55" spans="1:7">
      <c r="A55" s="63" t="s">
        <v>8231</v>
      </c>
      <c r="B55" s="76" t="s">
        <v>4849</v>
      </c>
      <c r="C55" s="63"/>
      <c r="D55" s="63"/>
      <c r="F55" s="312">
        <f>XREF_Master!F740</f>
        <v>0.86915999999999993</v>
      </c>
      <c r="G55" s="63" t="s">
        <v>8230</v>
      </c>
    </row>
    <row r="56" spans="1:7">
      <c r="A56" s="63" t="s">
        <v>8233</v>
      </c>
      <c r="B56" s="76" t="s">
        <v>4849</v>
      </c>
      <c r="C56" s="63"/>
      <c r="D56" s="63"/>
      <c r="F56" s="312">
        <f>XREF_Master!F741</f>
        <v>0.66632000000000002</v>
      </c>
      <c r="G56" s="63" t="s">
        <v>8232</v>
      </c>
    </row>
    <row r="57" spans="1:7">
      <c r="A57" s="63" t="s">
        <v>8235</v>
      </c>
      <c r="B57" s="76" t="s">
        <v>4849</v>
      </c>
      <c r="C57" s="63"/>
      <c r="D57" s="63"/>
      <c r="F57" s="312">
        <f>XREF_Master!F742</f>
        <v>0.79703333333333337</v>
      </c>
      <c r="G57" s="63" t="s">
        <v>8234</v>
      </c>
    </row>
    <row r="58" spans="1:7">
      <c r="A58" s="63" t="s">
        <v>8237</v>
      </c>
      <c r="B58" s="76" t="s">
        <v>4849</v>
      </c>
      <c r="C58" s="63"/>
      <c r="D58" s="63"/>
      <c r="F58" s="312">
        <f>XREF_Master!F743</f>
        <v>0.87901764705882335</v>
      </c>
      <c r="G58" s="63" t="s">
        <v>8236</v>
      </c>
    </row>
    <row r="59" spans="1:7">
      <c r="A59" s="63" t="s">
        <v>8239</v>
      </c>
      <c r="B59" s="76" t="s">
        <v>4849</v>
      </c>
      <c r="C59" s="63"/>
      <c r="D59" s="63"/>
      <c r="F59" s="312">
        <f>XREF_Master!F744</f>
        <v>0.69974999999999998</v>
      </c>
      <c r="G59" s="63" t="s">
        <v>8238</v>
      </c>
    </row>
    <row r="60" spans="1:7">
      <c r="A60" s="63" t="s">
        <v>8241</v>
      </c>
      <c r="B60" s="76" t="s">
        <v>4849</v>
      </c>
      <c r="C60" s="63"/>
      <c r="D60" s="63"/>
      <c r="F60" s="312">
        <f>XREF_Master!F745</f>
        <v>0.87403750000000002</v>
      </c>
      <c r="G60" s="63" t="s">
        <v>8240</v>
      </c>
    </row>
    <row r="61" spans="1:7">
      <c r="A61" s="63" t="s">
        <v>8243</v>
      </c>
      <c r="B61" s="76" t="s">
        <v>4849</v>
      </c>
      <c r="C61" s="63"/>
      <c r="D61" s="63"/>
      <c r="F61" s="312">
        <f>XREF_Master!F746</f>
        <v>0.88444999999999985</v>
      </c>
      <c r="G61" s="63" t="s">
        <v>8242</v>
      </c>
    </row>
    <row r="62" spans="1:7">
      <c r="A62" s="63" t="s">
        <v>8245</v>
      </c>
      <c r="B62" s="76" t="s">
        <v>4849</v>
      </c>
      <c r="C62" s="63"/>
      <c r="D62" s="63"/>
      <c r="F62" s="312">
        <f>XREF_Master!F747</f>
        <v>0.87091428571428564</v>
      </c>
      <c r="G62" s="63" t="s">
        <v>8244</v>
      </c>
    </row>
    <row r="63" spans="1:7">
      <c r="A63" s="63" t="s">
        <v>8246</v>
      </c>
      <c r="B63" s="76" t="s">
        <v>4849</v>
      </c>
      <c r="C63" s="63"/>
      <c r="D63" s="63"/>
      <c r="F63" s="312">
        <f>XREF_Master!F748</f>
        <v>0.87534999999999996</v>
      </c>
      <c r="G63" s="63" t="s">
        <v>8220</v>
      </c>
    </row>
    <row r="64" spans="1:7">
      <c r="A64" s="63" t="s">
        <v>8248</v>
      </c>
      <c r="B64" s="76" t="s">
        <v>4849</v>
      </c>
      <c r="C64" s="63"/>
      <c r="D64" s="63"/>
      <c r="F64" s="312">
        <f>XREF_Master!F749</f>
        <v>0.87119473684210536</v>
      </c>
      <c r="G64" s="63" t="s">
        <v>8247</v>
      </c>
    </row>
    <row r="65" spans="1:7">
      <c r="A65" s="63" t="s">
        <v>8250</v>
      </c>
      <c r="B65" s="76" t="s">
        <v>4849</v>
      </c>
      <c r="C65" s="63"/>
      <c r="D65" s="63"/>
      <c r="F65" s="312">
        <f>XREF_Master!F750</f>
        <v>0.8650000000000001</v>
      </c>
      <c r="G65" s="63" t="s">
        <v>8249</v>
      </c>
    </row>
    <row r="66" spans="1:7">
      <c r="A66" s="63" t="s">
        <v>8251</v>
      </c>
      <c r="B66" s="76" t="s">
        <v>4849</v>
      </c>
      <c r="C66" s="63"/>
      <c r="D66" s="63"/>
      <c r="F66" s="312">
        <f>XREF_Master!F751</f>
        <v>0.85635714285714293</v>
      </c>
      <c r="G66" s="63" t="s">
        <v>8210</v>
      </c>
    </row>
    <row r="67" spans="1:7">
      <c r="A67" s="63" t="s">
        <v>8253</v>
      </c>
      <c r="B67" s="76" t="s">
        <v>4849</v>
      </c>
      <c r="C67" s="63"/>
      <c r="D67" s="63"/>
      <c r="F67" s="364">
        <f>XREF_Master!F752</f>
        <v>5.0000000000000001E-4</v>
      </c>
      <c r="G67" s="63" t="s">
        <v>8252</v>
      </c>
    </row>
    <row r="68" spans="1:7">
      <c r="A68" s="63" t="s">
        <v>8254</v>
      </c>
      <c r="B68" s="76" t="s">
        <v>4849</v>
      </c>
      <c r="C68" s="63"/>
      <c r="D68" s="63"/>
      <c r="F68" s="364">
        <f>XREF_Master!F753</f>
        <v>4.4000000000000002E-4</v>
      </c>
    </row>
    <row r="69" spans="1:7">
      <c r="A69" s="63" t="s">
        <v>8255</v>
      </c>
      <c r="B69" s="76" t="s">
        <v>4849</v>
      </c>
      <c r="C69" s="63"/>
      <c r="D69" s="63"/>
      <c r="F69" s="364">
        <f>XREF_Master!F754</f>
        <v>4.4000000000000002E-4</v>
      </c>
    </row>
    <row r="70" spans="1:7">
      <c r="A70" s="63" t="s">
        <v>8257</v>
      </c>
      <c r="B70" s="76" t="s">
        <v>4849</v>
      </c>
      <c r="C70" s="63"/>
      <c r="D70" s="63"/>
      <c r="F70" s="364">
        <f>XREF_Master!F755</f>
        <v>1.1999999999999999E-3</v>
      </c>
      <c r="G70" s="63" t="s">
        <v>8256</v>
      </c>
    </row>
    <row r="71" spans="1:7">
      <c r="A71" s="63" t="s">
        <v>8259</v>
      </c>
      <c r="B71" s="76" t="s">
        <v>4849</v>
      </c>
      <c r="C71" s="63"/>
      <c r="D71" s="63"/>
      <c r="F71" s="312">
        <f>XREF_Master!F756</f>
        <v>0.86494000000000004</v>
      </c>
      <c r="G71" s="63" t="s">
        <v>8258</v>
      </c>
    </row>
    <row r="72" spans="1:7">
      <c r="A72" s="63" t="s">
        <v>8260</v>
      </c>
      <c r="B72" s="76" t="s">
        <v>4849</v>
      </c>
      <c r="C72" s="63"/>
      <c r="D72" s="63"/>
      <c r="F72" s="312">
        <f>XREF_Master!F757</f>
        <v>0.87036000000000002</v>
      </c>
      <c r="G72" s="63" t="s">
        <v>8216</v>
      </c>
    </row>
  </sheetData>
  <sheetProtection formatCells="0" formatColumns="0" formatRows="0" insertRows="0" deleteRows="0" sort="0" autoFilter="0"/>
  <autoFilter ref="A1:W14"/>
  <dataConsolidate/>
  <conditionalFormatting sqref="A10">
    <cfRule type="duplicateValues" dxfId="58" priority="26"/>
  </conditionalFormatting>
  <conditionalFormatting sqref="A11:A12">
    <cfRule type="duplicateValues" dxfId="57" priority="25"/>
  </conditionalFormatting>
  <conditionalFormatting sqref="A13">
    <cfRule type="duplicateValues" dxfId="56" priority="24"/>
  </conditionalFormatting>
  <conditionalFormatting sqref="A22">
    <cfRule type="duplicateValues" dxfId="55" priority="23"/>
  </conditionalFormatting>
  <conditionalFormatting sqref="A24">
    <cfRule type="duplicateValues" dxfId="54" priority="21"/>
  </conditionalFormatting>
  <conditionalFormatting sqref="A25">
    <cfRule type="duplicateValues" dxfId="53" priority="20"/>
  </conditionalFormatting>
  <conditionalFormatting sqref="A26">
    <cfRule type="duplicateValues" dxfId="52" priority="19"/>
  </conditionalFormatting>
  <conditionalFormatting sqref="A27">
    <cfRule type="duplicateValues" dxfId="51" priority="18"/>
  </conditionalFormatting>
  <conditionalFormatting sqref="A28">
    <cfRule type="duplicateValues" dxfId="50" priority="17"/>
  </conditionalFormatting>
  <conditionalFormatting sqref="A29">
    <cfRule type="duplicateValues" dxfId="49" priority="16"/>
  </conditionalFormatting>
  <conditionalFormatting sqref="A30">
    <cfRule type="duplicateValues" dxfId="48" priority="13"/>
  </conditionalFormatting>
  <conditionalFormatting sqref="A31">
    <cfRule type="duplicateValues" dxfId="47" priority="12"/>
  </conditionalFormatting>
  <conditionalFormatting sqref="A33">
    <cfRule type="duplicateValues" dxfId="46" priority="6"/>
  </conditionalFormatting>
  <conditionalFormatting sqref="A34">
    <cfRule type="duplicateValues" dxfId="45" priority="5"/>
  </conditionalFormatting>
  <conditionalFormatting sqref="A32">
    <cfRule type="duplicateValues" dxfId="44" priority="2"/>
  </conditionalFormatting>
  <conditionalFormatting sqref="A23">
    <cfRule type="duplicateValues" dxfId="43" priority="1"/>
  </conditionalFormatting>
  <dataValidations disablePrompts="1" count="1">
    <dataValidation allowBlank="1" sqref="C5:C12 C14:C43"/>
  </dataValidations>
  <pageMargins left="0.75" right="0.75" top="1" bottom="1" header="0.5" footer="0.5"/>
  <pageSetup scale="26" orientation="landscape" r:id="rId1"/>
  <headerFooter alignWithMargins="0"/>
  <legacyDrawing r:id="rId2"/>
  <extLst>
    <ext xmlns:x14="http://schemas.microsoft.com/office/spreadsheetml/2009/9/main" uri="{CCE6A557-97BC-4b89-ADB6-D9C93CAAB3DF}">
      <x14:dataValidations xmlns:xm="http://schemas.microsoft.com/office/excel/2006/main" disablePrompts="1" count="1">
        <x14:dataValidation type="list" allowBlank="1">
          <x14:formula1>
            <xm:f>Setup!$Z$2:$Z$18</xm:f>
          </x14:formula1>
          <xm:sqref>C73:C1048576 C13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outlinePr summaryRight="0"/>
    <pageSetUpPr fitToPage="1"/>
  </sheetPr>
  <dimension ref="A1:AC1128"/>
  <sheetViews>
    <sheetView tabSelected="1" zoomScale="85" zoomScaleNormal="85" workbookViewId="0">
      <pane xSplit="2" ySplit="1" topLeftCell="C2" activePane="bottomRight" state="frozen"/>
      <selection activeCell="H44" sqref="H44"/>
      <selection pane="topRight" activeCell="H44" sqref="H44"/>
      <selection pane="bottomLeft" activeCell="H44" sqref="H44"/>
      <selection pane="bottomRight" activeCell="D767" sqref="D767"/>
    </sheetView>
  </sheetViews>
  <sheetFormatPr defaultRowHeight="12.75" outlineLevelCol="1"/>
  <cols>
    <col min="1" max="1" width="23.85546875" style="68" customWidth="1"/>
    <col min="2" max="2" width="111" style="76" customWidth="1"/>
    <col min="3" max="3" width="14.140625" style="68" customWidth="1" outlineLevel="1"/>
    <col min="4" max="4" width="13.28515625" style="68" customWidth="1" outlineLevel="1"/>
    <col min="5" max="5" width="6.85546875" style="68" customWidth="1" outlineLevel="1"/>
    <col min="6" max="6" width="14" style="114" customWidth="1"/>
    <col min="7" max="7" width="23.85546875" style="68" customWidth="1"/>
    <col min="8" max="8" width="13.7109375" style="68" bestFit="1" customWidth="1"/>
    <col min="9" max="9" width="10.42578125" style="68" customWidth="1"/>
    <col min="10" max="10" width="13.7109375" style="68" customWidth="1"/>
    <col min="11" max="11" width="17.42578125" style="68" customWidth="1"/>
    <col min="12" max="12" width="30.140625" style="68" bestFit="1" customWidth="1"/>
    <col min="13" max="13" width="28.7109375" style="68" customWidth="1"/>
    <col min="14" max="14" width="20" style="68" customWidth="1"/>
    <col min="15" max="15" width="19.28515625" style="68" customWidth="1"/>
    <col min="16" max="16" width="9.7109375" style="68" bestFit="1" customWidth="1"/>
    <col min="17" max="17" width="10.85546875" style="68" bestFit="1" customWidth="1"/>
    <col min="18" max="18" width="49.5703125" style="68" bestFit="1" customWidth="1"/>
    <col min="19" max="19" width="14.85546875" style="68" customWidth="1"/>
    <col min="20" max="20" width="12.42578125" style="76" customWidth="1"/>
    <col min="21" max="21" width="15.5703125" style="76" customWidth="1"/>
    <col min="22" max="22" width="43.7109375" style="68" bestFit="1" customWidth="1"/>
    <col min="23" max="23" width="11.5703125" style="68" customWidth="1"/>
    <col min="24" max="25" width="9.140625" style="68"/>
    <col min="26" max="26" width="14.7109375" style="68" hidden="1" customWidth="1"/>
    <col min="27" max="27" width="19.140625" style="68" hidden="1" customWidth="1"/>
    <col min="28" max="28" width="25.28515625" style="68" hidden="1" customWidth="1"/>
    <col min="29" max="29" width="9.140625" style="68"/>
    <col min="30" max="16384" width="9.140625" style="48"/>
  </cols>
  <sheetData>
    <row r="1" spans="1:29" s="59" customFormat="1" ht="52.5" customHeight="1">
      <c r="A1" s="60" t="s">
        <v>181</v>
      </c>
      <c r="B1" s="60" t="s">
        <v>2319</v>
      </c>
      <c r="C1" s="60" t="s">
        <v>1891</v>
      </c>
      <c r="D1" s="71" t="s">
        <v>3790</v>
      </c>
      <c r="E1" s="71" t="s">
        <v>2263</v>
      </c>
      <c r="F1" s="60" t="s">
        <v>4124</v>
      </c>
      <c r="G1" s="218" t="s">
        <v>4125</v>
      </c>
      <c r="H1" s="60" t="s">
        <v>4128</v>
      </c>
      <c r="I1" s="60" t="s">
        <v>4129</v>
      </c>
      <c r="J1" s="60" t="s">
        <v>4126</v>
      </c>
      <c r="K1" s="60" t="s">
        <v>3280</v>
      </c>
      <c r="L1" s="60" t="s">
        <v>3281</v>
      </c>
      <c r="M1" s="218" t="s">
        <v>51</v>
      </c>
      <c r="N1" s="218" t="s">
        <v>4131</v>
      </c>
      <c r="O1" s="218" t="s">
        <v>4127</v>
      </c>
      <c r="P1" s="60" t="s">
        <v>4122</v>
      </c>
      <c r="Q1" s="60" t="s">
        <v>4123</v>
      </c>
      <c r="R1" s="60" t="s">
        <v>3381</v>
      </c>
      <c r="S1" s="72" t="s">
        <v>1702</v>
      </c>
      <c r="T1" s="71" t="s">
        <v>208</v>
      </c>
      <c r="U1" s="71" t="s">
        <v>209</v>
      </c>
      <c r="V1" s="60" t="s">
        <v>4132</v>
      </c>
      <c r="W1" s="60" t="s">
        <v>4130</v>
      </c>
      <c r="X1" s="59" t="s">
        <v>922</v>
      </c>
      <c r="Y1" s="59" t="s">
        <v>923</v>
      </c>
      <c r="Z1" s="74" t="s">
        <v>2659</v>
      </c>
      <c r="AA1" s="74" t="s">
        <v>2660</v>
      </c>
      <c r="AB1" s="74" t="s">
        <v>4200</v>
      </c>
    </row>
    <row r="2" spans="1:29" s="339" customFormat="1" ht="27.75">
      <c r="A2" s="335" t="s">
        <v>4848</v>
      </c>
      <c r="B2" s="336" t="s">
        <v>7565</v>
      </c>
      <c r="C2" s="337"/>
      <c r="D2" s="335"/>
      <c r="E2" s="335"/>
      <c r="F2" s="338"/>
      <c r="I2" s="335"/>
      <c r="J2" s="335"/>
      <c r="K2" s="335"/>
      <c r="L2" s="340"/>
      <c r="M2" s="335"/>
      <c r="N2" s="335"/>
      <c r="O2" s="335"/>
      <c r="P2" s="335"/>
      <c r="Q2" s="335"/>
      <c r="R2" s="335"/>
      <c r="S2" s="335"/>
      <c r="T2" s="335"/>
      <c r="U2" s="335"/>
      <c r="V2" s="335"/>
      <c r="W2" s="336"/>
      <c r="X2" s="341"/>
      <c r="Y2" s="342"/>
      <c r="Z2" s="336"/>
      <c r="AA2" s="343"/>
      <c r="AB2" s="336"/>
      <c r="AC2" s="342"/>
    </row>
    <row r="3" spans="1:29" s="52" customFormat="1" ht="15" customHeight="1">
      <c r="A3" s="280" t="s">
        <v>4848</v>
      </c>
      <c r="B3" s="281" t="s">
        <v>5717</v>
      </c>
      <c r="C3" s="265"/>
      <c r="F3" s="207"/>
      <c r="G3" s="68"/>
      <c r="J3" s="63"/>
      <c r="K3" s="63"/>
      <c r="L3" s="209"/>
      <c r="P3" s="63"/>
      <c r="Q3" s="63"/>
      <c r="T3" s="206"/>
      <c r="U3" s="206"/>
      <c r="W3" s="68"/>
      <c r="X3" s="62"/>
      <c r="Y3" s="68"/>
      <c r="Z3" s="68"/>
      <c r="AA3" s="68"/>
      <c r="AB3" s="68"/>
      <c r="AC3" s="68"/>
    </row>
    <row r="4" spans="1:29" s="52" customFormat="1">
      <c r="A4" s="63" t="s">
        <v>4848</v>
      </c>
      <c r="B4" s="283" t="s">
        <v>5718</v>
      </c>
      <c r="C4" s="265"/>
      <c r="F4" s="282">
        <v>2</v>
      </c>
      <c r="G4" s="208" t="s">
        <v>6693</v>
      </c>
      <c r="J4" s="63"/>
      <c r="K4" s="63"/>
      <c r="L4" s="209"/>
      <c r="P4" s="63"/>
      <c r="Q4" s="63"/>
      <c r="T4" s="206"/>
      <c r="U4" s="206"/>
      <c r="W4" s="68"/>
      <c r="X4" s="62"/>
      <c r="Y4" s="68"/>
      <c r="Z4" s="68"/>
      <c r="AA4" s="68"/>
      <c r="AB4" s="68"/>
      <c r="AC4" s="68"/>
    </row>
    <row r="5" spans="1:29" s="208" customFormat="1">
      <c r="A5" s="63" t="s">
        <v>5947</v>
      </c>
      <c r="B5" s="68" t="s">
        <v>5371</v>
      </c>
      <c r="C5" s="265" t="s">
        <v>4842</v>
      </c>
      <c r="D5" s="52" t="s">
        <v>5372</v>
      </c>
      <c r="E5" s="52" t="s">
        <v>5373</v>
      </c>
      <c r="F5" s="207" t="str">
        <f>IF(F4=1,G5,IF(F4=2,G5,""))</f>
        <v>D8502LABFDSO_SE</v>
      </c>
      <c r="G5" s="208" t="s">
        <v>5373</v>
      </c>
      <c r="I5" s="52"/>
      <c r="J5" s="63"/>
      <c r="K5" s="63"/>
      <c r="L5" s="209"/>
      <c r="M5" s="52"/>
      <c r="N5" s="52"/>
      <c r="O5" s="52"/>
      <c r="P5" s="63"/>
      <c r="Q5" s="63"/>
      <c r="R5" s="52"/>
      <c r="S5" s="52" t="s">
        <v>5373</v>
      </c>
      <c r="T5" s="206"/>
      <c r="U5" s="206"/>
      <c r="V5" s="52"/>
      <c r="W5" s="68"/>
      <c r="X5" s="113"/>
      <c r="Y5" s="62"/>
      <c r="Z5" s="68"/>
      <c r="AA5" s="112"/>
      <c r="AB5" s="68"/>
      <c r="AC5" s="62"/>
    </row>
    <row r="6" spans="1:29" s="208" customFormat="1">
      <c r="A6" s="63" t="s">
        <v>4848</v>
      </c>
      <c r="B6" s="283" t="s">
        <v>5719</v>
      </c>
      <c r="C6" s="265"/>
      <c r="D6" s="52"/>
      <c r="E6" s="52"/>
      <c r="F6" s="282">
        <v>2</v>
      </c>
      <c r="G6" s="208" t="s">
        <v>5720</v>
      </c>
      <c r="H6" s="52"/>
      <c r="I6" s="52"/>
      <c r="J6" s="63"/>
      <c r="K6" s="63"/>
      <c r="L6" s="68"/>
      <c r="M6" s="52"/>
      <c r="N6" s="52"/>
      <c r="O6" s="52"/>
      <c r="P6" s="63"/>
      <c r="Q6" s="63"/>
      <c r="R6" s="52"/>
      <c r="S6" s="52"/>
      <c r="T6" s="206"/>
      <c r="U6" s="206"/>
      <c r="V6" s="52"/>
      <c r="W6" s="68"/>
      <c r="X6" s="113"/>
      <c r="Y6" s="62"/>
      <c r="Z6" s="68"/>
      <c r="AA6" s="112"/>
      <c r="AB6" s="68"/>
      <c r="AC6" s="62"/>
    </row>
    <row r="7" spans="1:29">
      <c r="A7" s="63" t="s">
        <v>5946</v>
      </c>
      <c r="B7" s="68" t="s">
        <v>5374</v>
      </c>
      <c r="C7" s="265" t="s">
        <v>4842</v>
      </c>
      <c r="D7" s="52" t="s">
        <v>5372</v>
      </c>
      <c r="E7" s="68" t="s">
        <v>5375</v>
      </c>
      <c r="F7" s="207" t="str">
        <f>IF(F6=1,G6,IF(F6=2,G7,""))</f>
        <v>RS1PIMS_LAB</v>
      </c>
      <c r="G7" s="208" t="s">
        <v>5375</v>
      </c>
      <c r="H7" s="52"/>
      <c r="I7" s="52"/>
      <c r="J7" s="63"/>
      <c r="K7" s="63"/>
      <c r="P7" s="210"/>
      <c r="S7" s="68" t="s">
        <v>5375</v>
      </c>
    </row>
    <row r="8" spans="1:29">
      <c r="A8" s="63" t="s">
        <v>4848</v>
      </c>
      <c r="B8" s="210" t="s">
        <v>4848</v>
      </c>
      <c r="C8" s="265"/>
      <c r="F8" s="207"/>
      <c r="G8" s="208"/>
      <c r="H8" s="52"/>
      <c r="I8" s="52"/>
      <c r="J8" s="63"/>
      <c r="K8" s="63"/>
      <c r="P8" s="210"/>
    </row>
    <row r="9" spans="1:29">
      <c r="A9" s="63" t="s">
        <v>4848</v>
      </c>
      <c r="B9" s="283" t="s">
        <v>5762</v>
      </c>
      <c r="C9" s="265"/>
      <c r="H9" s="52"/>
      <c r="I9" s="52"/>
      <c r="J9" s="63"/>
      <c r="K9" s="63"/>
      <c r="P9" s="210"/>
    </row>
    <row r="10" spans="1:29">
      <c r="A10" s="63" t="s">
        <v>6676</v>
      </c>
      <c r="B10" s="68" t="s">
        <v>5426</v>
      </c>
      <c r="C10" s="265" t="s">
        <v>4676</v>
      </c>
      <c r="D10" s="68" t="s">
        <v>5362</v>
      </c>
      <c r="E10" s="68">
        <v>267.767</v>
      </c>
      <c r="F10" s="114">
        <f>IF(ISNUMBER(G10),G10*H10+I10,G10)</f>
        <v>210.67810947630139</v>
      </c>
      <c r="G10" s="68">
        <v>210.67810947630139</v>
      </c>
      <c r="H10" s="52">
        <v>1</v>
      </c>
      <c r="I10" s="52"/>
      <c r="J10" s="210" t="s">
        <v>5363</v>
      </c>
      <c r="K10" s="63" t="s">
        <v>5360</v>
      </c>
      <c r="L10" s="68" t="s">
        <v>5763</v>
      </c>
      <c r="O10" s="68" t="s">
        <v>5364</v>
      </c>
      <c r="P10" s="210"/>
      <c r="S10" s="68">
        <v>267.767</v>
      </c>
      <c r="T10" s="76">
        <v>-1E+36</v>
      </c>
      <c r="U10" s="76">
        <v>3.6000000000000003E+33</v>
      </c>
    </row>
    <row r="11" spans="1:29">
      <c r="A11" s="63" t="s">
        <v>5824</v>
      </c>
      <c r="B11" s="68" t="s">
        <v>5427</v>
      </c>
      <c r="C11" s="265" t="s">
        <v>4676</v>
      </c>
      <c r="D11" s="68" t="s">
        <v>3992</v>
      </c>
      <c r="E11" s="68">
        <v>1.2389244209034274</v>
      </c>
      <c r="F11" s="114">
        <f t="shared" ref="F11:F26" si="0">IF(ISNUMBER(G11),G11*H11+I11,G11)</f>
        <v>1.2783107428241587</v>
      </c>
      <c r="G11" s="291">
        <f>F55/(F55+F62+F68)*F46</f>
        <v>1.2783107428241587</v>
      </c>
      <c r="H11" s="52">
        <v>1</v>
      </c>
      <c r="I11" s="273">
        <v>0</v>
      </c>
      <c r="J11" s="63"/>
      <c r="M11" s="63" t="s">
        <v>5721</v>
      </c>
      <c r="P11" s="210"/>
      <c r="S11" s="68">
        <v>1.2389244209034274</v>
      </c>
      <c r="T11" s="76">
        <v>-1.0000000000000001E+32</v>
      </c>
      <c r="U11" s="76">
        <v>1.0000000000000001E+32</v>
      </c>
    </row>
    <row r="12" spans="1:29">
      <c r="A12" s="63" t="s">
        <v>5825</v>
      </c>
      <c r="B12" s="68" t="s">
        <v>5428</v>
      </c>
      <c r="C12" s="265" t="s">
        <v>4676</v>
      </c>
      <c r="D12" s="68" t="s">
        <v>3992</v>
      </c>
      <c r="E12" s="68">
        <v>2.4966017479055473</v>
      </c>
      <c r="F12" s="114">
        <f t="shared" si="0"/>
        <v>2.5754286864730478</v>
      </c>
      <c r="G12" s="291">
        <f>F56/(F56+F63+F69)*F47</f>
        <v>1.575428686473048</v>
      </c>
      <c r="H12" s="52">
        <v>1</v>
      </c>
      <c r="I12" s="273">
        <v>1</v>
      </c>
      <c r="J12" s="63"/>
      <c r="M12" s="63" t="s">
        <v>5722</v>
      </c>
      <c r="S12" s="68">
        <v>2.4966017479055473</v>
      </c>
      <c r="T12" s="76">
        <v>-1.0000000000000001E+32</v>
      </c>
      <c r="U12" s="76">
        <v>1.0000000000000001E+32</v>
      </c>
    </row>
    <row r="13" spans="1:29">
      <c r="A13" s="63" t="s">
        <v>5826</v>
      </c>
      <c r="B13" s="68" t="s">
        <v>5429</v>
      </c>
      <c r="C13" s="265" t="s">
        <v>4676</v>
      </c>
      <c r="D13" s="68" t="s">
        <v>3992</v>
      </c>
      <c r="E13" s="68">
        <v>1.5725064712555501</v>
      </c>
      <c r="F13" s="114">
        <f t="shared" si="0"/>
        <v>1.2565321256078683</v>
      </c>
      <c r="G13" s="291">
        <f>F57/(F57+F64+F70)*F48</f>
        <v>1.0565321256078684</v>
      </c>
      <c r="H13" s="52">
        <v>1</v>
      </c>
      <c r="I13" s="273">
        <v>0.2</v>
      </c>
      <c r="J13" s="63"/>
      <c r="M13" s="63" t="s">
        <v>5723</v>
      </c>
      <c r="S13" s="68">
        <v>1.5725064712555501</v>
      </c>
      <c r="T13" s="76">
        <v>-1.0000000000000001E+32</v>
      </c>
      <c r="U13" s="76">
        <v>1.0000000000000001E+32</v>
      </c>
    </row>
    <row r="14" spans="1:29">
      <c r="A14" s="63" t="s">
        <v>5827</v>
      </c>
      <c r="B14" s="68" t="s">
        <v>5430</v>
      </c>
      <c r="C14" s="265" t="s">
        <v>4676</v>
      </c>
      <c r="D14" s="68" t="s">
        <v>3992</v>
      </c>
      <c r="E14" s="68">
        <v>0.23999999999999996</v>
      </c>
      <c r="F14" s="114">
        <f t="shared" si="0"/>
        <v>0.10000000149011995</v>
      </c>
      <c r="G14" s="114">
        <f>F58</f>
        <v>0.10000000149011995</v>
      </c>
      <c r="H14" s="52">
        <v>1</v>
      </c>
      <c r="I14" s="273">
        <v>0</v>
      </c>
      <c r="J14" s="63"/>
      <c r="M14" s="63" t="s">
        <v>5724</v>
      </c>
      <c r="S14" s="68">
        <v>0.23999999999999996</v>
      </c>
      <c r="T14" s="76">
        <v>-1.0000000000000001E+32</v>
      </c>
      <c r="U14" s="76">
        <v>1.0000000000000001E+32</v>
      </c>
    </row>
    <row r="15" spans="1:29" s="52" customFormat="1">
      <c r="A15" s="63" t="s">
        <v>5828</v>
      </c>
      <c r="B15" s="68" t="s">
        <v>5431</v>
      </c>
      <c r="C15" s="265" t="s">
        <v>4676</v>
      </c>
      <c r="D15" s="52" t="s">
        <v>3992</v>
      </c>
      <c r="E15" s="68">
        <v>1E-3</v>
      </c>
      <c r="F15" s="114">
        <f t="shared" si="0"/>
        <v>0</v>
      </c>
      <c r="G15" s="114">
        <f>F59</f>
        <v>0</v>
      </c>
      <c r="H15" s="52">
        <v>1</v>
      </c>
      <c r="I15" s="297">
        <v>0</v>
      </c>
      <c r="J15" s="63"/>
      <c r="K15" s="68"/>
      <c r="L15" s="68"/>
      <c r="M15" s="63" t="s">
        <v>5725</v>
      </c>
      <c r="S15" s="52">
        <v>1E-3</v>
      </c>
      <c r="T15" s="206">
        <v>-1.0000000000000001E+32</v>
      </c>
      <c r="U15" s="206">
        <v>1.0000000000000001E+32</v>
      </c>
      <c r="W15" s="68"/>
      <c r="X15" s="68"/>
      <c r="Y15" s="68"/>
      <c r="Z15" s="68"/>
      <c r="AA15" s="68"/>
      <c r="AB15" s="68"/>
      <c r="AC15" s="68"/>
    </row>
    <row r="16" spans="1:29" s="52" customFormat="1">
      <c r="A16" s="63" t="s">
        <v>5829</v>
      </c>
      <c r="B16" s="68" t="s">
        <v>5432</v>
      </c>
      <c r="C16" s="265" t="s">
        <v>4676</v>
      </c>
      <c r="D16" s="52" t="s">
        <v>3992</v>
      </c>
      <c r="E16" s="68">
        <v>0</v>
      </c>
      <c r="F16" s="114">
        <f t="shared" si="0"/>
        <v>0</v>
      </c>
      <c r="G16" s="114">
        <f>F60</f>
        <v>0</v>
      </c>
      <c r="H16" s="52">
        <v>1</v>
      </c>
      <c r="I16" s="297">
        <v>0</v>
      </c>
      <c r="J16" s="63"/>
      <c r="K16" s="68"/>
      <c r="L16" s="68"/>
      <c r="M16" s="63" t="s">
        <v>5726</v>
      </c>
      <c r="S16" s="52">
        <v>0</v>
      </c>
      <c r="T16" s="206">
        <v>-1.0000000000000001E+32</v>
      </c>
      <c r="U16" s="206">
        <v>1.0000000000000001E+32</v>
      </c>
      <c r="W16" s="68"/>
      <c r="X16" s="68"/>
      <c r="Y16" s="68"/>
      <c r="Z16" s="68"/>
      <c r="AA16" s="68"/>
      <c r="AB16" s="68"/>
      <c r="AC16" s="68"/>
    </row>
    <row r="17" spans="1:21">
      <c r="A17" s="63" t="s">
        <v>5830</v>
      </c>
      <c r="B17" s="68" t="s">
        <v>5433</v>
      </c>
      <c r="C17" s="265" t="s">
        <v>4676</v>
      </c>
      <c r="D17" s="68" t="s">
        <v>3992</v>
      </c>
      <c r="E17" s="68">
        <v>1.655284267272612</v>
      </c>
      <c r="F17" s="114">
        <f t="shared" si="0"/>
        <v>1.7044142824684514</v>
      </c>
      <c r="G17" s="291">
        <f>F62/(F55+F62+F68)*F46</f>
        <v>1.7044142824684514</v>
      </c>
      <c r="H17" s="52">
        <v>1</v>
      </c>
      <c r="I17" s="273">
        <v>0</v>
      </c>
      <c r="J17" s="63"/>
      <c r="M17" s="63" t="s">
        <v>5727</v>
      </c>
      <c r="S17" s="68">
        <v>1.655284267272612</v>
      </c>
      <c r="T17" s="76">
        <v>-1.0000000000000001E+32</v>
      </c>
      <c r="U17" s="76">
        <v>1.0000000000000001E+32</v>
      </c>
    </row>
    <row r="18" spans="1:21">
      <c r="A18" s="63" t="s">
        <v>5831</v>
      </c>
      <c r="B18" s="68" t="s">
        <v>5434</v>
      </c>
      <c r="C18" s="265" t="s">
        <v>4676</v>
      </c>
      <c r="D18" s="68" t="s">
        <v>3992</v>
      </c>
      <c r="E18" s="68">
        <v>5.897322647315983</v>
      </c>
      <c r="F18" s="114">
        <f t="shared" si="0"/>
        <v>6.5322112286465259</v>
      </c>
      <c r="G18" s="291">
        <f>F63/(F56+F63+F69)*F47</f>
        <v>3.5322112286465255</v>
      </c>
      <c r="H18" s="52">
        <v>1</v>
      </c>
      <c r="I18" s="273">
        <v>3</v>
      </c>
      <c r="J18" s="63"/>
      <c r="M18" s="63" t="s">
        <v>5728</v>
      </c>
      <c r="S18" s="68">
        <v>5.897322647315983</v>
      </c>
      <c r="T18" s="76">
        <v>-1.0000000000000001E+32</v>
      </c>
      <c r="U18" s="76">
        <v>1.0000000000000001E+32</v>
      </c>
    </row>
    <row r="19" spans="1:21">
      <c r="A19" s="63" t="s">
        <v>5832</v>
      </c>
      <c r="B19" s="68" t="s">
        <v>5435</v>
      </c>
      <c r="C19" s="265" t="s">
        <v>4676</v>
      </c>
      <c r="D19" s="68" t="s">
        <v>3992</v>
      </c>
      <c r="E19" s="68">
        <v>5.3233314028163781</v>
      </c>
      <c r="F19" s="114">
        <f t="shared" si="0"/>
        <v>3.430753414031761</v>
      </c>
      <c r="G19" s="291">
        <f>F64/(F57+F64+F70)*F48</f>
        <v>3.1307534140317612</v>
      </c>
      <c r="H19" s="52">
        <v>1</v>
      </c>
      <c r="I19" s="273">
        <v>0.3</v>
      </c>
      <c r="J19" s="63"/>
      <c r="M19" s="63" t="s">
        <v>5729</v>
      </c>
      <c r="S19" s="68">
        <v>5.3233314028163781</v>
      </c>
      <c r="T19" s="76">
        <v>-1.0000000000000001E+32</v>
      </c>
      <c r="U19" s="76">
        <v>1.0000000000000001E+32</v>
      </c>
    </row>
    <row r="20" spans="1:21">
      <c r="A20" s="63" t="s">
        <v>5833</v>
      </c>
      <c r="B20" s="68" t="s">
        <v>5436</v>
      </c>
      <c r="C20" s="265" t="s">
        <v>4676</v>
      </c>
      <c r="D20" s="68" t="s">
        <v>3992</v>
      </c>
      <c r="E20" s="68">
        <v>1.05</v>
      </c>
      <c r="F20" s="114">
        <f t="shared" si="0"/>
        <v>0.44999998807905622</v>
      </c>
      <c r="G20" s="114">
        <f>F65</f>
        <v>0.44999998807905622</v>
      </c>
      <c r="H20" s="52">
        <v>1</v>
      </c>
      <c r="I20" s="273">
        <v>0</v>
      </c>
      <c r="J20" s="63"/>
      <c r="M20" s="63" t="s">
        <v>5730</v>
      </c>
      <c r="S20" s="68">
        <v>1.05</v>
      </c>
      <c r="T20" s="76">
        <v>-1.0000000000000001E+32</v>
      </c>
      <c r="U20" s="76">
        <v>1.0000000000000001E+32</v>
      </c>
    </row>
    <row r="21" spans="1:21">
      <c r="A21" s="63" t="s">
        <v>5834</v>
      </c>
      <c r="B21" s="68" t="s">
        <v>5437</v>
      </c>
      <c r="C21" s="265" t="s">
        <v>4676</v>
      </c>
      <c r="D21" s="68" t="s">
        <v>3992</v>
      </c>
      <c r="E21" s="68">
        <v>1E-3</v>
      </c>
      <c r="F21" s="114">
        <f t="shared" si="0"/>
        <v>0</v>
      </c>
      <c r="G21" s="114">
        <f>F66</f>
        <v>0</v>
      </c>
      <c r="H21" s="52">
        <v>1</v>
      </c>
      <c r="I21" s="273">
        <v>0</v>
      </c>
      <c r="J21" s="63"/>
      <c r="M21" s="63" t="s">
        <v>5731</v>
      </c>
      <c r="S21" s="68">
        <v>1E-3</v>
      </c>
      <c r="T21" s="76">
        <v>-1.0000000000000001E+32</v>
      </c>
      <c r="U21" s="76">
        <v>1.0000000000000001E+32</v>
      </c>
    </row>
    <row r="22" spans="1:21">
      <c r="A22" s="63" t="s">
        <v>5835</v>
      </c>
      <c r="B22" s="68" t="s">
        <v>5438</v>
      </c>
      <c r="C22" s="265" t="s">
        <v>4676</v>
      </c>
      <c r="D22" s="68" t="s">
        <v>3992</v>
      </c>
      <c r="E22" s="68">
        <v>1.0155118204126455E-2</v>
      </c>
      <c r="F22" s="114">
        <f t="shared" si="0"/>
        <v>0.21824816540574929</v>
      </c>
      <c r="G22" s="291">
        <f>F68/(F55+F62+F68)*F46</f>
        <v>0.21824816540574929</v>
      </c>
      <c r="H22" s="52">
        <v>1</v>
      </c>
      <c r="I22" s="273">
        <v>0</v>
      </c>
      <c r="J22" s="63"/>
      <c r="M22" s="63" t="s">
        <v>5732</v>
      </c>
      <c r="S22" s="68">
        <v>1.0155118204126455E-2</v>
      </c>
      <c r="T22" s="76">
        <v>-1.0000000000000001E+32</v>
      </c>
      <c r="U22" s="76">
        <v>1.0000000000000001E+32</v>
      </c>
    </row>
    <row r="23" spans="1:21">
      <c r="A23" s="63" t="s">
        <v>5836</v>
      </c>
      <c r="B23" s="68" t="s">
        <v>5439</v>
      </c>
      <c r="C23" s="265" t="s">
        <v>4676</v>
      </c>
      <c r="D23" s="68" t="s">
        <v>3992</v>
      </c>
      <c r="E23" s="68">
        <v>0.50342998208794976</v>
      </c>
      <c r="F23" s="114">
        <f t="shared" si="0"/>
        <v>0.21880953771774564</v>
      </c>
      <c r="G23" s="291">
        <f>F69/(F56+F63+F69)*F47</f>
        <v>0.21880953771774564</v>
      </c>
      <c r="H23" s="52">
        <v>1</v>
      </c>
      <c r="I23" s="273">
        <v>0</v>
      </c>
      <c r="J23" s="63"/>
      <c r="M23" s="63" t="s">
        <v>5733</v>
      </c>
      <c r="S23" s="68">
        <v>0.50342998208794976</v>
      </c>
      <c r="T23" s="76">
        <v>-1.0000000000000001E+32</v>
      </c>
      <c r="U23" s="76">
        <v>1.0000000000000001E+32</v>
      </c>
    </row>
    <row r="24" spans="1:21">
      <c r="A24" s="63" t="s">
        <v>5837</v>
      </c>
      <c r="B24" s="68" t="s">
        <v>5440</v>
      </c>
      <c r="C24" s="265" t="s">
        <v>4676</v>
      </c>
      <c r="D24" s="68" t="s">
        <v>3992</v>
      </c>
      <c r="E24" s="68">
        <v>0.47128084853907576</v>
      </c>
      <c r="F24" s="114">
        <f t="shared" si="0"/>
        <v>0.37190164248216739</v>
      </c>
      <c r="G24" s="291">
        <f>F70/(F57+F64+F70)*F48</f>
        <v>0.27190164248216736</v>
      </c>
      <c r="H24" s="52">
        <v>1</v>
      </c>
      <c r="I24" s="273">
        <v>0.1</v>
      </c>
      <c r="J24" s="63"/>
      <c r="M24" s="63" t="s">
        <v>5734</v>
      </c>
      <c r="S24" s="68">
        <v>0.47128084853907576</v>
      </c>
      <c r="T24" s="76">
        <v>-1.0000000000000001E+32</v>
      </c>
      <c r="U24" s="76">
        <v>1.0000000000000001E+32</v>
      </c>
    </row>
    <row r="25" spans="1:21">
      <c r="A25" s="63" t="s">
        <v>5838</v>
      </c>
      <c r="B25" s="68" t="s">
        <v>5441</v>
      </c>
      <c r="C25" s="265" t="s">
        <v>4676</v>
      </c>
      <c r="D25" s="68" t="s">
        <v>3992</v>
      </c>
      <c r="E25" s="68">
        <v>0.05</v>
      </c>
      <c r="F25" s="114">
        <f t="shared" si="0"/>
        <v>0</v>
      </c>
      <c r="G25" s="114">
        <f>F71</f>
        <v>0</v>
      </c>
      <c r="H25" s="52">
        <v>1</v>
      </c>
      <c r="I25" s="273">
        <v>0</v>
      </c>
      <c r="J25" s="63"/>
      <c r="M25" s="63" t="s">
        <v>5735</v>
      </c>
      <c r="S25" s="68">
        <v>0.05</v>
      </c>
      <c r="T25" s="76">
        <v>-1.0000000000000001E+32</v>
      </c>
      <c r="U25" s="76">
        <v>1.0000000000000001E+32</v>
      </c>
    </row>
    <row r="26" spans="1:21">
      <c r="A26" s="63" t="s">
        <v>5839</v>
      </c>
      <c r="B26" s="68" t="s">
        <v>5442</v>
      </c>
      <c r="C26" s="265" t="s">
        <v>4676</v>
      </c>
      <c r="D26" s="68" t="s">
        <v>3992</v>
      </c>
      <c r="E26" s="68">
        <v>4.9584417091475581</v>
      </c>
      <c r="F26" s="114">
        <f t="shared" si="0"/>
        <v>7.0637211968501132</v>
      </c>
      <c r="G26" s="114">
        <f>F38</f>
        <v>7.3637211968501131</v>
      </c>
      <c r="H26" s="52">
        <v>1</v>
      </c>
      <c r="I26" s="273">
        <v>-0.3</v>
      </c>
      <c r="J26" s="63"/>
      <c r="M26" s="63" t="s">
        <v>5736</v>
      </c>
      <c r="S26" s="68">
        <v>4.9584417091475581</v>
      </c>
      <c r="T26" s="76">
        <v>-1.0000000000000001E+32</v>
      </c>
      <c r="U26" s="76">
        <v>1.0000000000000001E+32</v>
      </c>
    </row>
    <row r="27" spans="1:21">
      <c r="A27" s="63" t="s">
        <v>5840</v>
      </c>
      <c r="B27" s="68" t="s">
        <v>5443</v>
      </c>
      <c r="C27" s="265" t="s">
        <v>4676</v>
      </c>
      <c r="D27" s="68" t="s">
        <v>3992</v>
      </c>
      <c r="E27" s="68">
        <v>19.004460733665365</v>
      </c>
      <c r="F27" s="114">
        <f>100-SUM(F11:F26)-SUM(F28:F34)</f>
        <v>25.904454203777647</v>
      </c>
      <c r="G27" s="114">
        <f>F27</f>
        <v>25.904454203777647</v>
      </c>
      <c r="H27" s="52">
        <v>1</v>
      </c>
      <c r="I27" s="273">
        <v>0</v>
      </c>
      <c r="J27" s="63"/>
      <c r="M27" s="63" t="s">
        <v>5737</v>
      </c>
      <c r="S27" s="68">
        <v>18.374460761271973</v>
      </c>
      <c r="T27" s="76">
        <v>-1.0000000000000001E+32</v>
      </c>
      <c r="U27" s="76">
        <v>1.0000000000000001E+32</v>
      </c>
    </row>
    <row r="28" spans="1:21">
      <c r="A28" s="63" t="s">
        <v>5841</v>
      </c>
      <c r="B28" s="68" t="s">
        <v>5444</v>
      </c>
      <c r="C28" s="265" t="s">
        <v>4676</v>
      </c>
      <c r="D28" s="68" t="s">
        <v>3992</v>
      </c>
      <c r="E28" s="68">
        <v>4.3337080101172125</v>
      </c>
      <c r="F28" s="114">
        <f t="shared" ref="F28:F34" si="1">IF(ISNUMBER(G28),G28*H28+I28,G28)</f>
        <v>4.0175983038213783</v>
      </c>
      <c r="G28" s="114">
        <f>F40</f>
        <v>4.3175983038213781</v>
      </c>
      <c r="H28" s="52">
        <v>1</v>
      </c>
      <c r="I28" s="273">
        <v>-0.3</v>
      </c>
      <c r="J28" s="63"/>
      <c r="M28" s="63" t="s">
        <v>5738</v>
      </c>
      <c r="S28" s="68">
        <v>4.3337080101172125</v>
      </c>
      <c r="T28" s="76">
        <v>-1.0000000000000001E+32</v>
      </c>
      <c r="U28" s="76">
        <v>1.0000000000000001E+32</v>
      </c>
    </row>
    <row r="29" spans="1:21">
      <c r="A29" s="63" t="s">
        <v>5842</v>
      </c>
      <c r="B29" s="68" t="s">
        <v>5445</v>
      </c>
      <c r="C29" s="265" t="s">
        <v>4676</v>
      </c>
      <c r="D29" s="68" t="s">
        <v>3992</v>
      </c>
      <c r="E29" s="68">
        <v>4.7370260225401992</v>
      </c>
      <c r="F29" s="114">
        <f t="shared" si="1"/>
        <v>5.2873536606630251</v>
      </c>
      <c r="G29" s="114">
        <f>F41</f>
        <v>5.587353660663025</v>
      </c>
      <c r="H29" s="52">
        <v>1</v>
      </c>
      <c r="I29" s="273">
        <v>-0.3</v>
      </c>
      <c r="J29" s="63"/>
      <c r="M29" s="63" t="s">
        <v>5739</v>
      </c>
      <c r="S29" s="68">
        <v>4.7370260225401992</v>
      </c>
      <c r="T29" s="76">
        <v>-1.0000000000000001E+32</v>
      </c>
      <c r="U29" s="76">
        <v>1.0000000000000001E+32</v>
      </c>
    </row>
    <row r="30" spans="1:21">
      <c r="A30" s="63" t="s">
        <v>5843</v>
      </c>
      <c r="B30" s="68" t="s">
        <v>5446</v>
      </c>
      <c r="C30" s="265" t="s">
        <v>4676</v>
      </c>
      <c r="D30" s="68" t="s">
        <v>3992</v>
      </c>
      <c r="E30" s="68">
        <v>12.407480914725205</v>
      </c>
      <c r="F30" s="114">
        <f t="shared" si="1"/>
        <v>11.890971291727531</v>
      </c>
      <c r="G30" s="114">
        <f>F42</f>
        <v>12.190971291727532</v>
      </c>
      <c r="H30" s="52">
        <v>1</v>
      </c>
      <c r="I30" s="273">
        <v>-0.3</v>
      </c>
      <c r="J30" s="63"/>
      <c r="M30" s="63" t="s">
        <v>5740</v>
      </c>
      <c r="S30" s="68">
        <v>12.407480914725205</v>
      </c>
      <c r="T30" s="76">
        <v>-1.0000000000000001E+32</v>
      </c>
      <c r="U30" s="76">
        <v>1.0000000000000001E+32</v>
      </c>
    </row>
    <row r="31" spans="1:21">
      <c r="A31" s="63" t="s">
        <v>5844</v>
      </c>
      <c r="B31" s="68" t="s">
        <v>5447</v>
      </c>
      <c r="C31" s="265" t="s">
        <v>4676</v>
      </c>
      <c r="D31" s="68" t="s">
        <v>3992</v>
      </c>
      <c r="E31" s="68">
        <v>6.5543411768145017</v>
      </c>
      <c r="F31" s="114">
        <f t="shared" si="1"/>
        <v>7.3123574356238334</v>
      </c>
      <c r="G31" s="114">
        <f>F44</f>
        <v>7.3123574356238334</v>
      </c>
      <c r="H31" s="52">
        <v>1</v>
      </c>
      <c r="I31" s="273">
        <v>0</v>
      </c>
      <c r="J31" s="63"/>
      <c r="M31" s="63" t="s">
        <v>5741</v>
      </c>
      <c r="S31" s="68">
        <v>6.5543411768145017</v>
      </c>
      <c r="T31" s="76">
        <v>-1.0000000000000001E+32</v>
      </c>
      <c r="U31" s="76">
        <v>1.0000000000000001E+32</v>
      </c>
    </row>
    <row r="32" spans="1:21">
      <c r="A32" s="63" t="s">
        <v>5845</v>
      </c>
      <c r="B32" s="68" t="s">
        <v>5448</v>
      </c>
      <c r="C32" s="265" t="s">
        <v>4676</v>
      </c>
      <c r="D32" s="68" t="s">
        <v>3992</v>
      </c>
      <c r="E32" s="68">
        <v>19.560520514291504</v>
      </c>
      <c r="F32" s="114">
        <f t="shared" si="1"/>
        <v>15.427764079005987</v>
      </c>
      <c r="G32" s="291">
        <f>F76/(F76+F77)*F37</f>
        <v>15.427764079005987</v>
      </c>
      <c r="H32" s="52">
        <v>1</v>
      </c>
      <c r="I32" s="273">
        <v>0</v>
      </c>
      <c r="J32" s="63"/>
      <c r="M32" s="63" t="s">
        <v>5742</v>
      </c>
      <c r="S32" s="68">
        <v>19.560520514291504</v>
      </c>
      <c r="T32" s="76">
        <v>-1.0000000000000001E+32</v>
      </c>
      <c r="U32" s="76">
        <v>1.0000000000000001E+32</v>
      </c>
    </row>
    <row r="33" spans="1:21">
      <c r="A33" s="63" t="s">
        <v>5846</v>
      </c>
      <c r="B33" s="68" t="s">
        <v>5449</v>
      </c>
      <c r="C33" s="265" t="s">
        <v>4676</v>
      </c>
      <c r="D33" s="68" t="s">
        <v>3992</v>
      </c>
      <c r="E33" s="68">
        <v>7.4931840123978217</v>
      </c>
      <c r="F33" s="114">
        <f t="shared" si="1"/>
        <v>4.2191700037670818</v>
      </c>
      <c r="G33" s="291">
        <f>F77/(F76+F77)*F37</f>
        <v>4.2191700037670818</v>
      </c>
      <c r="H33" s="52">
        <v>1</v>
      </c>
      <c r="I33" s="273">
        <v>0</v>
      </c>
      <c r="J33" s="63"/>
      <c r="M33" s="63" t="s">
        <v>5743</v>
      </c>
      <c r="S33" s="68">
        <v>7.4931840123978217</v>
      </c>
      <c r="T33" s="76">
        <v>-1.0000000000000001E+32</v>
      </c>
      <c r="U33" s="76">
        <v>1.0000000000000001E+32</v>
      </c>
    </row>
    <row r="34" spans="1:21" ht="12" customHeight="1">
      <c r="A34" s="63" t="s">
        <v>5847</v>
      </c>
      <c r="B34" s="68" t="s">
        <v>5679</v>
      </c>
      <c r="C34" s="265" t="s">
        <v>4676</v>
      </c>
      <c r="D34" s="68" t="s">
        <v>3992</v>
      </c>
      <c r="E34" s="68">
        <v>0.44</v>
      </c>
      <c r="F34" s="114">
        <f t="shared" si="1"/>
        <v>0.74000000953674316</v>
      </c>
      <c r="G34" s="114">
        <f>F78</f>
        <v>0.74000000953674316</v>
      </c>
      <c r="H34" s="52">
        <v>1</v>
      </c>
      <c r="I34" s="273">
        <v>0</v>
      </c>
      <c r="J34" s="63"/>
      <c r="M34" s="63" t="s">
        <v>5744</v>
      </c>
      <c r="S34" s="68">
        <v>0.44</v>
      </c>
      <c r="T34" s="76">
        <v>-1.0000000000000001E+32</v>
      </c>
      <c r="U34" s="76">
        <v>1.0000000000000001E+32</v>
      </c>
    </row>
    <row r="35" spans="1:21" ht="12" customHeight="1">
      <c r="A35" s="63" t="s">
        <v>5848</v>
      </c>
      <c r="B35" s="68" t="s">
        <v>5745</v>
      </c>
      <c r="C35" s="265"/>
      <c r="D35" s="68" t="s">
        <v>3992</v>
      </c>
      <c r="F35" s="114">
        <f>SUM(F11:F34)</f>
        <v>100</v>
      </c>
      <c r="G35" s="292">
        <f>F35</f>
        <v>100</v>
      </c>
      <c r="H35" s="210"/>
      <c r="I35" s="63"/>
      <c r="J35" s="63"/>
    </row>
    <row r="36" spans="1:21">
      <c r="A36" s="63" t="s">
        <v>4848</v>
      </c>
      <c r="B36" s="283" t="s">
        <v>5746</v>
      </c>
      <c r="C36" s="265"/>
      <c r="I36" s="63"/>
      <c r="L36" s="210"/>
    </row>
    <row r="37" spans="1:21">
      <c r="A37" s="63" t="s">
        <v>5805</v>
      </c>
      <c r="B37" s="210" t="s">
        <v>5808</v>
      </c>
      <c r="C37" s="265"/>
      <c r="D37" s="68" t="s">
        <v>3992</v>
      </c>
      <c r="F37" s="114">
        <f t="shared" ref="F37:F68" si="2">IF(ISNUMBER(G37),G37*H37+I37,G37)</f>
        <v>19.646934082773068</v>
      </c>
      <c r="G37" s="68">
        <v>19.646934082773068</v>
      </c>
      <c r="H37" s="52">
        <v>1</v>
      </c>
      <c r="I37" s="68">
        <v>0</v>
      </c>
      <c r="J37" s="210" t="s">
        <v>5363</v>
      </c>
      <c r="K37" s="63" t="s">
        <v>5360</v>
      </c>
      <c r="L37" s="63" t="s">
        <v>5748</v>
      </c>
      <c r="O37" s="68" t="s">
        <v>6191</v>
      </c>
    </row>
    <row r="38" spans="1:21">
      <c r="A38" s="63" t="s">
        <v>5797</v>
      </c>
      <c r="B38" s="210" t="s">
        <v>5809</v>
      </c>
      <c r="C38" s="265"/>
      <c r="D38" s="68" t="s">
        <v>3992</v>
      </c>
      <c r="F38" s="114">
        <f t="shared" si="2"/>
        <v>7.3637211968501131</v>
      </c>
      <c r="G38" s="68">
        <v>7.3637211968501131</v>
      </c>
      <c r="H38" s="52">
        <v>1</v>
      </c>
      <c r="I38" s="68">
        <v>0</v>
      </c>
      <c r="J38" s="210" t="s">
        <v>5363</v>
      </c>
      <c r="K38" s="63" t="s">
        <v>5360</v>
      </c>
      <c r="L38" s="68" t="s">
        <v>5749</v>
      </c>
      <c r="O38" s="68" t="s">
        <v>6191</v>
      </c>
    </row>
    <row r="39" spans="1:21">
      <c r="A39" s="63" t="s">
        <v>5798</v>
      </c>
      <c r="B39" s="210" t="s">
        <v>5810</v>
      </c>
      <c r="C39" s="265"/>
      <c r="D39" s="68" t="s">
        <v>3992</v>
      </c>
      <c r="F39" s="114">
        <f t="shared" si="2"/>
        <v>27.335971976650697</v>
      </c>
      <c r="G39" s="68">
        <v>27.335971976650697</v>
      </c>
      <c r="H39" s="52">
        <v>1</v>
      </c>
      <c r="I39" s="68">
        <v>0</v>
      </c>
      <c r="J39" s="210" t="s">
        <v>5363</v>
      </c>
      <c r="K39" s="63" t="s">
        <v>5360</v>
      </c>
      <c r="L39" s="68" t="s">
        <v>5750</v>
      </c>
      <c r="O39" s="68" t="s">
        <v>6191</v>
      </c>
    </row>
    <row r="40" spans="1:21">
      <c r="A40" s="63" t="s">
        <v>5799</v>
      </c>
      <c r="B40" s="210" t="s">
        <v>5811</v>
      </c>
      <c r="C40" s="265"/>
      <c r="D40" s="68" t="s">
        <v>3992</v>
      </c>
      <c r="F40" s="114">
        <f t="shared" si="2"/>
        <v>4.3175983038213781</v>
      </c>
      <c r="G40" s="68">
        <v>4.3175983038213781</v>
      </c>
      <c r="H40" s="52">
        <v>1</v>
      </c>
      <c r="I40" s="68">
        <v>0</v>
      </c>
      <c r="J40" s="210" t="s">
        <v>5363</v>
      </c>
      <c r="K40" s="63" t="s">
        <v>5360</v>
      </c>
      <c r="L40" s="68" t="s">
        <v>5751</v>
      </c>
      <c r="O40" s="68" t="s">
        <v>6191</v>
      </c>
    </row>
    <row r="41" spans="1:21">
      <c r="A41" s="63" t="s">
        <v>5800</v>
      </c>
      <c r="B41" s="210" t="s">
        <v>5812</v>
      </c>
      <c r="C41" s="265"/>
      <c r="D41" s="68" t="s">
        <v>3992</v>
      </c>
      <c r="F41" s="114">
        <f t="shared" si="2"/>
        <v>5.587353660663025</v>
      </c>
      <c r="G41" s="68">
        <v>5.587353660663025</v>
      </c>
      <c r="H41" s="52">
        <v>1</v>
      </c>
      <c r="I41" s="68">
        <v>0</v>
      </c>
      <c r="J41" s="210" t="s">
        <v>5363</v>
      </c>
      <c r="K41" s="63" t="s">
        <v>5360</v>
      </c>
      <c r="L41" s="68" t="s">
        <v>5752</v>
      </c>
      <c r="O41" s="68" t="s">
        <v>6191</v>
      </c>
    </row>
    <row r="42" spans="1:21">
      <c r="A42" s="63" t="s">
        <v>5801</v>
      </c>
      <c r="B42" s="210" t="s">
        <v>5813</v>
      </c>
      <c r="C42" s="265"/>
      <c r="D42" s="68" t="s">
        <v>3992</v>
      </c>
      <c r="F42" s="114">
        <f t="shared" si="2"/>
        <v>12.190971291727532</v>
      </c>
      <c r="G42" s="68">
        <v>12.190971291727532</v>
      </c>
      <c r="H42" s="52">
        <v>1</v>
      </c>
      <c r="I42" s="68">
        <v>0</v>
      </c>
      <c r="J42" s="210" t="s">
        <v>5363</v>
      </c>
      <c r="K42" s="63" t="s">
        <v>5360</v>
      </c>
      <c r="L42" s="63" t="s">
        <v>5753</v>
      </c>
      <c r="O42" s="68" t="s">
        <v>6191</v>
      </c>
    </row>
    <row r="43" spans="1:21">
      <c r="A43" s="63" t="s">
        <v>5802</v>
      </c>
      <c r="B43" s="210" t="s">
        <v>5814</v>
      </c>
      <c r="C43" s="265"/>
      <c r="D43" s="68" t="s">
        <v>3992</v>
      </c>
      <c r="F43" s="114">
        <f t="shared" si="2"/>
        <v>0.35644767307159114</v>
      </c>
      <c r="G43" s="68">
        <v>0.35644767307159114</v>
      </c>
      <c r="H43" s="52">
        <v>1</v>
      </c>
      <c r="I43" s="68">
        <v>0</v>
      </c>
      <c r="J43" s="210" t="s">
        <v>5363</v>
      </c>
      <c r="K43" s="63" t="s">
        <v>5360</v>
      </c>
      <c r="L43" s="63" t="s">
        <v>5754</v>
      </c>
      <c r="O43" s="68" t="s">
        <v>6191</v>
      </c>
    </row>
    <row r="44" spans="1:21">
      <c r="A44" s="63" t="s">
        <v>5803</v>
      </c>
      <c r="B44" s="210" t="s">
        <v>5815</v>
      </c>
      <c r="C44" s="265"/>
      <c r="D44" s="68" t="s">
        <v>3992</v>
      </c>
      <c r="F44" s="114">
        <f t="shared" si="2"/>
        <v>7.3123574356238334</v>
      </c>
      <c r="G44" s="68">
        <v>7.3123574356238334</v>
      </c>
      <c r="H44" s="52">
        <v>1</v>
      </c>
      <c r="I44" s="68">
        <v>0</v>
      </c>
      <c r="J44" s="210" t="s">
        <v>5363</v>
      </c>
      <c r="K44" s="63" t="s">
        <v>5360</v>
      </c>
      <c r="L44" s="63" t="s">
        <v>5755</v>
      </c>
      <c r="O44" s="68" t="s">
        <v>6191</v>
      </c>
    </row>
    <row r="45" spans="1:21">
      <c r="A45" s="63" t="s">
        <v>5804</v>
      </c>
      <c r="B45" s="210" t="s">
        <v>5816</v>
      </c>
      <c r="C45" s="265"/>
      <c r="D45" s="68" t="s">
        <v>3992</v>
      </c>
      <c r="F45" s="114">
        <f t="shared" si="2"/>
        <v>20.003354950745774</v>
      </c>
      <c r="G45" s="68">
        <v>20.003354950745774</v>
      </c>
      <c r="H45" s="52">
        <v>1</v>
      </c>
      <c r="I45" s="68">
        <v>0</v>
      </c>
      <c r="J45" s="210" t="s">
        <v>5363</v>
      </c>
      <c r="K45" s="63" t="s">
        <v>5360</v>
      </c>
      <c r="L45" s="68" t="s">
        <v>5756</v>
      </c>
      <c r="O45" s="68" t="s">
        <v>6191</v>
      </c>
    </row>
    <row r="46" spans="1:21">
      <c r="A46" s="63" t="s">
        <v>5913</v>
      </c>
      <c r="B46" s="210" t="s">
        <v>5821</v>
      </c>
      <c r="C46" s="265"/>
      <c r="D46" s="68" t="s">
        <v>3992</v>
      </c>
      <c r="F46" s="114">
        <f t="shared" si="2"/>
        <v>3.2009731906983596</v>
      </c>
      <c r="G46" s="68">
        <v>3.2009731906983596</v>
      </c>
      <c r="H46" s="52">
        <v>1</v>
      </c>
      <c r="I46" s="68">
        <v>0</v>
      </c>
      <c r="J46" s="210" t="s">
        <v>5363</v>
      </c>
      <c r="K46" s="63" t="s">
        <v>5360</v>
      </c>
      <c r="L46" s="68" t="s">
        <v>5757</v>
      </c>
      <c r="O46" s="68" t="s">
        <v>6191</v>
      </c>
    </row>
    <row r="47" spans="1:21">
      <c r="A47" s="63" t="s">
        <v>5914</v>
      </c>
      <c r="B47" s="210" t="s">
        <v>5817</v>
      </c>
      <c r="C47" s="265"/>
      <c r="D47" s="68" t="s">
        <v>3992</v>
      </c>
      <c r="F47" s="114">
        <f t="shared" si="2"/>
        <v>5.326449452837319</v>
      </c>
      <c r="G47" s="68">
        <v>5.326449452837319</v>
      </c>
      <c r="H47" s="52">
        <v>1</v>
      </c>
      <c r="I47" s="68">
        <v>0</v>
      </c>
      <c r="J47" s="210" t="s">
        <v>5363</v>
      </c>
      <c r="K47" s="63" t="s">
        <v>5360</v>
      </c>
      <c r="L47" s="68" t="s">
        <v>5758</v>
      </c>
      <c r="O47" s="68" t="s">
        <v>6191</v>
      </c>
    </row>
    <row r="48" spans="1:21">
      <c r="A48" s="63" t="s">
        <v>5915</v>
      </c>
      <c r="B48" s="210" t="s">
        <v>5818</v>
      </c>
      <c r="C48" s="265"/>
      <c r="D48" s="68" t="s">
        <v>3992</v>
      </c>
      <c r="F48" s="114">
        <f t="shared" si="2"/>
        <v>4.4591871821217968</v>
      </c>
      <c r="G48" s="68">
        <v>4.4591871821217968</v>
      </c>
      <c r="H48" s="52">
        <v>1</v>
      </c>
      <c r="I48" s="68">
        <v>0</v>
      </c>
      <c r="J48" s="210" t="s">
        <v>5363</v>
      </c>
      <c r="K48" s="63" t="s">
        <v>5360</v>
      </c>
      <c r="L48" s="68" t="s">
        <v>5759</v>
      </c>
      <c r="O48" s="68" t="s">
        <v>6191</v>
      </c>
    </row>
    <row r="49" spans="1:15">
      <c r="A49" s="63" t="s">
        <v>5916</v>
      </c>
      <c r="B49" s="210" t="s">
        <v>5819</v>
      </c>
      <c r="C49" s="265"/>
      <c r="D49" s="68" t="s">
        <v>3992</v>
      </c>
      <c r="F49" s="114">
        <f t="shared" si="2"/>
        <v>7.0494786779292315E-2</v>
      </c>
      <c r="G49" s="68">
        <v>7.0494786779292315E-2</v>
      </c>
      <c r="H49" s="52">
        <v>1</v>
      </c>
      <c r="I49" s="68">
        <v>0</v>
      </c>
      <c r="J49" s="210" t="s">
        <v>5363</v>
      </c>
      <c r="K49" s="63" t="s">
        <v>5360</v>
      </c>
      <c r="L49" s="68" t="s">
        <v>5760</v>
      </c>
      <c r="O49" s="68" t="s">
        <v>6191</v>
      </c>
    </row>
    <row r="50" spans="1:15">
      <c r="A50" s="63" t="s">
        <v>6692</v>
      </c>
      <c r="B50" s="210" t="s">
        <v>5820</v>
      </c>
      <c r="C50" s="265"/>
      <c r="D50" s="68" t="s">
        <v>3992</v>
      </c>
      <c r="F50" s="114">
        <f t="shared" si="2"/>
        <v>6.943151676872132E-3</v>
      </c>
      <c r="G50" s="68">
        <v>6.943151676872132E-3</v>
      </c>
      <c r="H50" s="52">
        <v>1</v>
      </c>
      <c r="I50" s="68">
        <v>0</v>
      </c>
      <c r="J50" s="210" t="s">
        <v>5363</v>
      </c>
      <c r="K50" s="63" t="s">
        <v>5360</v>
      </c>
      <c r="L50" s="68" t="s">
        <v>5761</v>
      </c>
      <c r="O50" s="68" t="s">
        <v>6191</v>
      </c>
    </row>
    <row r="51" spans="1:15">
      <c r="A51" s="63" t="s">
        <v>5849</v>
      </c>
      <c r="B51" s="210" t="s">
        <v>5822</v>
      </c>
      <c r="C51" s="265"/>
      <c r="F51" s="114">
        <f t="shared" si="2"/>
        <v>0.82829999923706055</v>
      </c>
      <c r="G51" s="68">
        <v>0.82829999923706055</v>
      </c>
      <c r="H51" s="52">
        <v>1</v>
      </c>
      <c r="J51" s="210" t="s">
        <v>5363</v>
      </c>
      <c r="K51" s="63" t="s">
        <v>5360</v>
      </c>
      <c r="L51" s="68" t="s">
        <v>5764</v>
      </c>
      <c r="O51" s="68" t="s">
        <v>5367</v>
      </c>
    </row>
    <row r="52" spans="1:15">
      <c r="A52" s="63" t="s">
        <v>5850</v>
      </c>
      <c r="B52" s="210" t="s">
        <v>5823</v>
      </c>
      <c r="C52" s="265"/>
      <c r="F52" s="114">
        <f t="shared" si="2"/>
        <v>103.6999969482394</v>
      </c>
      <c r="G52" s="68">
        <v>103.6999969482394</v>
      </c>
      <c r="H52" s="52">
        <v>1</v>
      </c>
      <c r="J52" s="210" t="s">
        <v>5363</v>
      </c>
      <c r="K52" s="63" t="s">
        <v>5360</v>
      </c>
      <c r="L52" s="68" t="s">
        <v>5366</v>
      </c>
      <c r="O52" s="68" t="s">
        <v>5367</v>
      </c>
    </row>
    <row r="53" spans="1:15">
      <c r="A53" s="63" t="s">
        <v>5806</v>
      </c>
      <c r="B53" s="210" t="s">
        <v>5807</v>
      </c>
      <c r="C53" s="265"/>
      <c r="D53" s="68" t="s">
        <v>3992</v>
      </c>
      <c r="F53" s="114">
        <f t="shared" si="2"/>
        <v>0.1818392598691089</v>
      </c>
      <c r="G53" s="68">
        <v>0.1818392598691089</v>
      </c>
      <c r="H53" s="52">
        <v>1</v>
      </c>
      <c r="J53" s="210" t="s">
        <v>5363</v>
      </c>
      <c r="K53" s="63" t="s">
        <v>5360</v>
      </c>
      <c r="L53" s="68" t="s">
        <v>5747</v>
      </c>
      <c r="O53" s="68" t="s">
        <v>5368</v>
      </c>
    </row>
    <row r="54" spans="1:15">
      <c r="A54" s="63" t="s">
        <v>5883</v>
      </c>
      <c r="B54" s="210" t="s">
        <v>5851</v>
      </c>
      <c r="C54" s="265"/>
      <c r="D54" s="68" t="s">
        <v>3992</v>
      </c>
      <c r="E54" s="210"/>
      <c r="F54" s="114">
        <f t="shared" si="2"/>
        <v>0.47999998927114701</v>
      </c>
      <c r="G54" s="68">
        <v>0.47999998927114701</v>
      </c>
      <c r="H54" s="52">
        <v>1</v>
      </c>
      <c r="J54" s="210" t="s">
        <v>5363</v>
      </c>
      <c r="K54" s="63" t="s">
        <v>5360</v>
      </c>
      <c r="L54" s="68" t="s">
        <v>5765</v>
      </c>
      <c r="O54" s="68" t="s">
        <v>5365</v>
      </c>
    </row>
    <row r="55" spans="1:15">
      <c r="A55" s="63" t="s">
        <v>5884</v>
      </c>
      <c r="B55" s="210" t="s">
        <v>5852</v>
      </c>
      <c r="C55" s="265"/>
      <c r="D55" s="68" t="s">
        <v>3992</v>
      </c>
      <c r="F55" s="114">
        <f t="shared" si="2"/>
        <v>1.2300000190734863</v>
      </c>
      <c r="G55" s="68">
        <v>1.2300000190734863</v>
      </c>
      <c r="H55" s="52">
        <v>1</v>
      </c>
      <c r="J55" s="210" t="s">
        <v>5363</v>
      </c>
      <c r="K55" s="63" t="s">
        <v>5360</v>
      </c>
      <c r="L55" s="68" t="s">
        <v>5766</v>
      </c>
      <c r="O55" s="68" t="s">
        <v>5365</v>
      </c>
    </row>
    <row r="56" spans="1:15">
      <c r="A56" s="63" t="s">
        <v>5885</v>
      </c>
      <c r="B56" s="210" t="s">
        <v>5853</v>
      </c>
      <c r="C56" s="265"/>
      <c r="D56" s="68" t="s">
        <v>3992</v>
      </c>
      <c r="F56" s="114">
        <f t="shared" si="2"/>
        <v>2.5199999809265137</v>
      </c>
      <c r="G56" s="68">
        <v>2.5199999809265137</v>
      </c>
      <c r="H56" s="52">
        <v>1</v>
      </c>
      <c r="J56" s="210" t="s">
        <v>5363</v>
      </c>
      <c r="K56" s="63" t="s">
        <v>5360</v>
      </c>
      <c r="L56" s="68" t="s">
        <v>5767</v>
      </c>
      <c r="O56" s="68" t="s">
        <v>5365</v>
      </c>
    </row>
    <row r="57" spans="1:15">
      <c r="A57" s="63" t="s">
        <v>5886</v>
      </c>
      <c r="B57" s="210" t="s">
        <v>5854</v>
      </c>
      <c r="C57" s="265"/>
      <c r="D57" s="68" t="s">
        <v>3992</v>
      </c>
      <c r="F57" s="114">
        <f t="shared" si="2"/>
        <v>1.3600000143050608</v>
      </c>
      <c r="G57" s="68">
        <v>1.3600000143050608</v>
      </c>
      <c r="H57" s="52">
        <v>1</v>
      </c>
      <c r="J57" s="210" t="s">
        <v>5363</v>
      </c>
      <c r="K57" s="63" t="s">
        <v>5360</v>
      </c>
      <c r="L57" s="68" t="s">
        <v>5768</v>
      </c>
      <c r="O57" s="68" t="s">
        <v>5365</v>
      </c>
    </row>
    <row r="58" spans="1:15">
      <c r="A58" s="63" t="s">
        <v>5887</v>
      </c>
      <c r="B58" s="210" t="s">
        <v>5855</v>
      </c>
      <c r="C58" s="265"/>
      <c r="D58" s="68" t="s">
        <v>3992</v>
      </c>
      <c r="F58" s="114">
        <f t="shared" si="2"/>
        <v>0.10000000149011995</v>
      </c>
      <c r="G58" s="68">
        <v>0.10000000149011995</v>
      </c>
      <c r="H58" s="52">
        <v>1</v>
      </c>
      <c r="J58" s="210" t="s">
        <v>5363</v>
      </c>
      <c r="K58" s="63" t="s">
        <v>5360</v>
      </c>
      <c r="L58" s="68" t="s">
        <v>5769</v>
      </c>
      <c r="O58" s="68" t="s">
        <v>5365</v>
      </c>
    </row>
    <row r="59" spans="1:15">
      <c r="A59" s="63" t="s">
        <v>5888</v>
      </c>
      <c r="B59" s="210" t="s">
        <v>5856</v>
      </c>
      <c r="C59" s="265"/>
      <c r="D59" s="68" t="s">
        <v>3992</v>
      </c>
      <c r="F59" s="114">
        <f t="shared" si="2"/>
        <v>0</v>
      </c>
      <c r="G59" s="68">
        <v>0</v>
      </c>
      <c r="H59" s="52">
        <v>1</v>
      </c>
      <c r="J59" s="210" t="s">
        <v>5363</v>
      </c>
      <c r="K59" s="63" t="s">
        <v>5360</v>
      </c>
      <c r="L59" s="68" t="s">
        <v>5770</v>
      </c>
      <c r="O59" s="68" t="s">
        <v>5365</v>
      </c>
    </row>
    <row r="60" spans="1:15">
      <c r="A60" s="63" t="s">
        <v>5889</v>
      </c>
      <c r="B60" s="210" t="s">
        <v>5857</v>
      </c>
      <c r="C60" s="265"/>
      <c r="D60" s="68" t="s">
        <v>3992</v>
      </c>
      <c r="F60" s="114">
        <f t="shared" si="2"/>
        <v>0</v>
      </c>
      <c r="G60" s="68">
        <v>0</v>
      </c>
      <c r="H60" s="52">
        <v>1</v>
      </c>
      <c r="J60" s="210" t="s">
        <v>5363</v>
      </c>
      <c r="K60" s="63" t="s">
        <v>5360</v>
      </c>
      <c r="L60" s="68" t="s">
        <v>5771</v>
      </c>
      <c r="O60" s="68" t="s">
        <v>5365</v>
      </c>
    </row>
    <row r="61" spans="1:15" ht="12.75" customHeight="1">
      <c r="A61" s="63" t="s">
        <v>5772</v>
      </c>
      <c r="B61" s="210" t="s">
        <v>5858</v>
      </c>
      <c r="C61" s="265"/>
      <c r="D61" s="68" t="s">
        <v>3992</v>
      </c>
      <c r="F61" s="114">
        <f t="shared" si="2"/>
        <v>7.0000000298025958E-2</v>
      </c>
      <c r="G61" s="68">
        <v>7.0000000298025958E-2</v>
      </c>
      <c r="H61" s="52">
        <v>1</v>
      </c>
      <c r="J61" s="210" t="s">
        <v>5363</v>
      </c>
      <c r="K61" s="63" t="s">
        <v>5360</v>
      </c>
      <c r="L61" s="68" t="s">
        <v>5772</v>
      </c>
      <c r="O61" s="68" t="s">
        <v>5365</v>
      </c>
    </row>
    <row r="62" spans="1:15">
      <c r="A62" s="63" t="s">
        <v>5773</v>
      </c>
      <c r="B62" s="210" t="s">
        <v>5859</v>
      </c>
      <c r="C62" s="265"/>
      <c r="D62" s="68" t="s">
        <v>3992</v>
      </c>
      <c r="F62" s="114">
        <f t="shared" si="2"/>
        <v>1.6399999856949474</v>
      </c>
      <c r="G62" s="68">
        <v>1.6399999856949474</v>
      </c>
      <c r="H62" s="52">
        <v>1</v>
      </c>
      <c r="J62" s="210" t="s">
        <v>5363</v>
      </c>
      <c r="K62" s="63" t="s">
        <v>5360</v>
      </c>
      <c r="L62" s="68" t="s">
        <v>5773</v>
      </c>
      <c r="O62" s="68" t="s">
        <v>5365</v>
      </c>
    </row>
    <row r="63" spans="1:15">
      <c r="A63" s="63" t="s">
        <v>5774</v>
      </c>
      <c r="B63" s="210" t="s">
        <v>5860</v>
      </c>
      <c r="C63" s="265"/>
      <c r="D63" s="68" t="s">
        <v>3992</v>
      </c>
      <c r="F63" s="114">
        <f t="shared" si="2"/>
        <v>5.6500000953676555</v>
      </c>
      <c r="G63" s="68">
        <v>5.6500000953676555</v>
      </c>
      <c r="H63" s="52">
        <v>1</v>
      </c>
      <c r="J63" s="210" t="s">
        <v>5363</v>
      </c>
      <c r="K63" s="63" t="s">
        <v>5360</v>
      </c>
      <c r="L63" s="68" t="s">
        <v>5774</v>
      </c>
      <c r="O63" s="68" t="s">
        <v>5365</v>
      </c>
    </row>
    <row r="64" spans="1:15">
      <c r="A64" s="63" t="s">
        <v>5775</v>
      </c>
      <c r="B64" s="210" t="s">
        <v>5861</v>
      </c>
      <c r="C64" s="265"/>
      <c r="D64" s="68" t="s">
        <v>3992</v>
      </c>
      <c r="F64" s="114">
        <f t="shared" si="2"/>
        <v>4.0300002098082004</v>
      </c>
      <c r="G64" s="68">
        <v>4.0300002098082004</v>
      </c>
      <c r="H64" s="52">
        <v>1</v>
      </c>
      <c r="J64" s="210" t="s">
        <v>5363</v>
      </c>
      <c r="K64" s="63" t="s">
        <v>5360</v>
      </c>
      <c r="L64" s="68" t="s">
        <v>5775</v>
      </c>
      <c r="O64" s="68" t="s">
        <v>5365</v>
      </c>
    </row>
    <row r="65" spans="1:15">
      <c r="A65" s="63" t="s">
        <v>5776</v>
      </c>
      <c r="B65" s="210" t="s">
        <v>5862</v>
      </c>
      <c r="C65" s="265"/>
      <c r="D65" s="68" t="s">
        <v>3992</v>
      </c>
      <c r="F65" s="114">
        <f t="shared" si="2"/>
        <v>0.44999998807905622</v>
      </c>
      <c r="G65" s="68">
        <v>0.44999998807905622</v>
      </c>
      <c r="H65" s="52">
        <v>1</v>
      </c>
      <c r="J65" s="210" t="s">
        <v>5363</v>
      </c>
      <c r="K65" s="63" t="s">
        <v>5360</v>
      </c>
      <c r="L65" s="68" t="s">
        <v>5776</v>
      </c>
      <c r="O65" s="68" t="s">
        <v>5365</v>
      </c>
    </row>
    <row r="66" spans="1:15">
      <c r="A66" s="63" t="s">
        <v>5777</v>
      </c>
      <c r="B66" s="210" t="s">
        <v>5863</v>
      </c>
      <c r="C66" s="265"/>
      <c r="D66" s="68" t="s">
        <v>3992</v>
      </c>
      <c r="F66" s="114">
        <f t="shared" si="2"/>
        <v>0</v>
      </c>
      <c r="G66" s="68">
        <v>0</v>
      </c>
      <c r="H66" s="52">
        <v>1</v>
      </c>
      <c r="J66" s="210" t="s">
        <v>5363</v>
      </c>
      <c r="K66" s="63" t="s">
        <v>5360</v>
      </c>
      <c r="L66" s="68" t="s">
        <v>5777</v>
      </c>
      <c r="O66" s="68" t="s">
        <v>5365</v>
      </c>
    </row>
    <row r="67" spans="1:15">
      <c r="A67" s="63" t="s">
        <v>5778</v>
      </c>
      <c r="B67" s="210" t="s">
        <v>5864</v>
      </c>
      <c r="C67" s="265"/>
      <c r="D67" s="68" t="s">
        <v>3992</v>
      </c>
      <c r="F67" s="114">
        <f t="shared" si="2"/>
        <v>3.9999999105930363E-2</v>
      </c>
      <c r="G67" s="68">
        <v>3.9999999105930363E-2</v>
      </c>
      <c r="H67" s="52">
        <v>1</v>
      </c>
      <c r="J67" s="210" t="s">
        <v>5363</v>
      </c>
      <c r="K67" s="63" t="s">
        <v>5360</v>
      </c>
      <c r="L67" s="68" t="s">
        <v>5778</v>
      </c>
      <c r="O67" s="68" t="s">
        <v>5365</v>
      </c>
    </row>
    <row r="68" spans="1:15">
      <c r="A68" s="63" t="s">
        <v>5890</v>
      </c>
      <c r="B68" s="210" t="s">
        <v>5865</v>
      </c>
      <c r="C68" s="265"/>
      <c r="D68" s="68" t="s">
        <v>3992</v>
      </c>
      <c r="F68" s="114">
        <f t="shared" si="2"/>
        <v>0.20999999344349696</v>
      </c>
      <c r="G68" s="68">
        <v>0.20999999344349696</v>
      </c>
      <c r="H68" s="52">
        <v>1</v>
      </c>
      <c r="J68" s="210" t="s">
        <v>5363</v>
      </c>
      <c r="K68" s="63" t="s">
        <v>5360</v>
      </c>
      <c r="L68" s="68" t="s">
        <v>5779</v>
      </c>
      <c r="O68" s="68" t="s">
        <v>5365</v>
      </c>
    </row>
    <row r="69" spans="1:15">
      <c r="A69" s="63" t="s">
        <v>5891</v>
      </c>
      <c r="B69" s="210" t="s">
        <v>5866</v>
      </c>
      <c r="C69" s="265"/>
      <c r="D69" s="68" t="s">
        <v>3992</v>
      </c>
      <c r="F69" s="114">
        <f t="shared" ref="F69:F85" si="3">IF(ISNUMBER(G69),G69*H69+I69,G69)</f>
        <v>0.3499999940395217</v>
      </c>
      <c r="G69" s="68">
        <v>0.3499999940395217</v>
      </c>
      <c r="H69" s="52">
        <v>1</v>
      </c>
      <c r="J69" s="210" t="s">
        <v>5363</v>
      </c>
      <c r="K69" s="63" t="s">
        <v>5360</v>
      </c>
      <c r="L69" s="68" t="s">
        <v>5780</v>
      </c>
      <c r="O69" s="68" t="s">
        <v>5365</v>
      </c>
    </row>
    <row r="70" spans="1:15">
      <c r="A70" s="63" t="s">
        <v>5892</v>
      </c>
      <c r="B70" s="210" t="s">
        <v>5867</v>
      </c>
      <c r="C70" s="265"/>
      <c r="D70" s="68" t="s">
        <v>3992</v>
      </c>
      <c r="F70" s="114">
        <f t="shared" si="3"/>
        <v>0.3499999940395217</v>
      </c>
      <c r="G70" s="68">
        <v>0.3499999940395217</v>
      </c>
      <c r="H70" s="52">
        <v>1</v>
      </c>
      <c r="J70" s="210" t="s">
        <v>5363</v>
      </c>
      <c r="K70" s="63" t="s">
        <v>5360</v>
      </c>
      <c r="L70" s="68" t="s">
        <v>5781</v>
      </c>
      <c r="O70" s="68" t="s">
        <v>5365</v>
      </c>
    </row>
    <row r="71" spans="1:15">
      <c r="A71" s="63" t="s">
        <v>5893</v>
      </c>
      <c r="B71" s="210" t="s">
        <v>5868</v>
      </c>
      <c r="C71" s="265"/>
      <c r="D71" s="68" t="s">
        <v>3992</v>
      </c>
      <c r="F71" s="114">
        <f t="shared" si="3"/>
        <v>0</v>
      </c>
      <c r="G71" s="68">
        <v>0</v>
      </c>
      <c r="H71" s="52">
        <v>1</v>
      </c>
      <c r="J71" s="210" t="s">
        <v>5363</v>
      </c>
      <c r="K71" s="63" t="s">
        <v>5360</v>
      </c>
      <c r="L71" s="68" t="s">
        <v>5782</v>
      </c>
      <c r="O71" s="68" t="s">
        <v>5365</v>
      </c>
    </row>
    <row r="72" spans="1:15">
      <c r="A72" s="63" t="s">
        <v>5783</v>
      </c>
      <c r="B72" s="210" t="s">
        <v>5869</v>
      </c>
      <c r="C72" s="265"/>
      <c r="D72" s="68" t="s">
        <v>3992</v>
      </c>
      <c r="F72" s="114">
        <f t="shared" si="3"/>
        <v>0</v>
      </c>
      <c r="G72" s="68">
        <v>0</v>
      </c>
      <c r="H72" s="52">
        <v>1</v>
      </c>
      <c r="J72" s="210" t="s">
        <v>5363</v>
      </c>
      <c r="K72" s="63" t="s">
        <v>5360</v>
      </c>
      <c r="L72" s="68" t="s">
        <v>5783</v>
      </c>
      <c r="O72" s="68" t="s">
        <v>5365</v>
      </c>
    </row>
    <row r="73" spans="1:15">
      <c r="A73" s="63" t="s">
        <v>5784</v>
      </c>
      <c r="B73" s="210" t="s">
        <v>5870</v>
      </c>
      <c r="C73" s="265"/>
      <c r="D73" s="68" t="s">
        <v>3992</v>
      </c>
      <c r="F73" s="114">
        <f t="shared" si="3"/>
        <v>0</v>
      </c>
      <c r="G73" s="68">
        <v>0</v>
      </c>
      <c r="H73" s="52">
        <v>1</v>
      </c>
      <c r="J73" s="210" t="s">
        <v>5363</v>
      </c>
      <c r="K73" s="63" t="s">
        <v>5360</v>
      </c>
      <c r="L73" s="68" t="s">
        <v>5784</v>
      </c>
      <c r="O73" s="68" t="s">
        <v>5365</v>
      </c>
    </row>
    <row r="74" spans="1:15">
      <c r="A74" s="63" t="s">
        <v>5785</v>
      </c>
      <c r="B74" s="210" t="s">
        <v>5871</v>
      </c>
      <c r="C74" s="265"/>
      <c r="D74" s="68" t="s">
        <v>3992</v>
      </c>
      <c r="F74" s="114">
        <f t="shared" si="3"/>
        <v>6.2699999809262721</v>
      </c>
      <c r="G74" s="68">
        <v>6.2699999809262721</v>
      </c>
      <c r="H74" s="52">
        <v>1</v>
      </c>
      <c r="J74" s="210" t="s">
        <v>5363</v>
      </c>
      <c r="K74" s="63" t="s">
        <v>5360</v>
      </c>
      <c r="L74" s="68" t="s">
        <v>5785</v>
      </c>
      <c r="O74" s="68" t="s">
        <v>5365</v>
      </c>
    </row>
    <row r="75" spans="1:15" ht="12.75" customHeight="1">
      <c r="A75" s="63" t="s">
        <v>5786</v>
      </c>
      <c r="B75" s="210" t="s">
        <v>5872</v>
      </c>
      <c r="C75" s="265"/>
      <c r="D75" s="68" t="s">
        <v>3992</v>
      </c>
      <c r="F75" s="114">
        <f t="shared" si="3"/>
        <v>23.229999542236726</v>
      </c>
      <c r="G75" s="68">
        <v>23.229999542236726</v>
      </c>
      <c r="H75" s="52">
        <v>1</v>
      </c>
      <c r="J75" s="210" t="s">
        <v>5363</v>
      </c>
      <c r="K75" s="63" t="s">
        <v>5360</v>
      </c>
      <c r="L75" s="68" t="s">
        <v>5786</v>
      </c>
      <c r="O75" s="68" t="s">
        <v>5365</v>
      </c>
    </row>
    <row r="76" spans="1:15">
      <c r="A76" s="63" t="s">
        <v>5787</v>
      </c>
      <c r="B76" s="210" t="s">
        <v>5873</v>
      </c>
      <c r="C76" s="265"/>
      <c r="D76" s="68" t="s">
        <v>3992</v>
      </c>
      <c r="F76" s="114">
        <f t="shared" si="3"/>
        <v>16.930000305175781</v>
      </c>
      <c r="G76" s="68">
        <v>16.930000305175781</v>
      </c>
      <c r="H76" s="52">
        <v>1</v>
      </c>
      <c r="J76" s="210" t="s">
        <v>5363</v>
      </c>
      <c r="K76" s="63" t="s">
        <v>5360</v>
      </c>
      <c r="L76" s="68" t="s">
        <v>5787</v>
      </c>
      <c r="O76" s="68" t="s">
        <v>5365</v>
      </c>
    </row>
    <row r="77" spans="1:15">
      <c r="A77" s="63" t="s">
        <v>5788</v>
      </c>
      <c r="B77" s="210" t="s">
        <v>5874</v>
      </c>
      <c r="C77" s="265"/>
      <c r="D77" s="68" t="s">
        <v>3992</v>
      </c>
      <c r="F77" s="114">
        <f t="shared" si="3"/>
        <v>4.630000114440918</v>
      </c>
      <c r="G77" s="68">
        <v>4.630000114440918</v>
      </c>
      <c r="H77" s="52">
        <v>1</v>
      </c>
      <c r="J77" s="210" t="s">
        <v>5363</v>
      </c>
      <c r="K77" s="63" t="s">
        <v>5360</v>
      </c>
      <c r="L77" s="68" t="s">
        <v>5788</v>
      </c>
      <c r="O77" s="68" t="s">
        <v>5365</v>
      </c>
    </row>
    <row r="78" spans="1:15">
      <c r="A78" s="63" t="s">
        <v>5895</v>
      </c>
      <c r="B78" s="210" t="s">
        <v>5875</v>
      </c>
      <c r="C78" s="265"/>
      <c r="D78" s="68" t="s">
        <v>3992</v>
      </c>
      <c r="F78" s="114">
        <f t="shared" si="3"/>
        <v>0.74000000953674316</v>
      </c>
      <c r="G78" s="68">
        <v>0.74000000953674316</v>
      </c>
      <c r="H78" s="52">
        <v>1</v>
      </c>
      <c r="J78" s="210" t="s">
        <v>5363</v>
      </c>
      <c r="K78" s="63" t="s">
        <v>5360</v>
      </c>
      <c r="L78" s="68" t="s">
        <v>5789</v>
      </c>
      <c r="O78" s="68" t="s">
        <v>5365</v>
      </c>
    </row>
    <row r="79" spans="1:15">
      <c r="A79" s="63" t="s">
        <v>5790</v>
      </c>
      <c r="B79" s="210" t="s">
        <v>5876</v>
      </c>
      <c r="C79" s="265"/>
      <c r="D79" s="68" t="s">
        <v>3992</v>
      </c>
      <c r="F79" s="114">
        <f t="shared" si="3"/>
        <v>4.1100001335142498</v>
      </c>
      <c r="G79" s="68">
        <v>4.1100001335142498</v>
      </c>
      <c r="H79" s="52">
        <v>1</v>
      </c>
      <c r="J79" s="210" t="s">
        <v>5363</v>
      </c>
      <c r="K79" s="63" t="s">
        <v>5360</v>
      </c>
      <c r="L79" s="68" t="s">
        <v>5790</v>
      </c>
      <c r="O79" s="68" t="s">
        <v>5365</v>
      </c>
    </row>
    <row r="80" spans="1:15" ht="12.75" customHeight="1">
      <c r="A80" s="63" t="s">
        <v>5791</v>
      </c>
      <c r="B80" s="210" t="s">
        <v>5877</v>
      </c>
      <c r="C80" s="265"/>
      <c r="D80" s="68" t="s">
        <v>3992</v>
      </c>
      <c r="F80" s="114">
        <f t="shared" si="3"/>
        <v>5</v>
      </c>
      <c r="G80" s="68">
        <v>5</v>
      </c>
      <c r="H80" s="52">
        <v>1</v>
      </c>
      <c r="J80" s="210" t="s">
        <v>5363</v>
      </c>
      <c r="K80" s="63" t="s">
        <v>5360</v>
      </c>
      <c r="L80" s="68" t="s">
        <v>5791</v>
      </c>
      <c r="O80" s="68" t="s">
        <v>5365</v>
      </c>
    </row>
    <row r="81" spans="1:21">
      <c r="A81" s="63" t="s">
        <v>5792</v>
      </c>
      <c r="B81" s="210" t="s">
        <v>5878</v>
      </c>
      <c r="C81" s="265"/>
      <c r="D81" s="68" t="s">
        <v>3992</v>
      </c>
      <c r="F81" s="114">
        <f t="shared" si="3"/>
        <v>11.72000026702835</v>
      </c>
      <c r="G81" s="68">
        <v>11.72000026702835</v>
      </c>
      <c r="H81" s="52">
        <v>1</v>
      </c>
      <c r="J81" s="210" t="s">
        <v>5363</v>
      </c>
      <c r="K81" s="63" t="s">
        <v>5360</v>
      </c>
      <c r="L81" s="68" t="s">
        <v>5792</v>
      </c>
      <c r="O81" s="68" t="s">
        <v>5365</v>
      </c>
    </row>
    <row r="82" spans="1:21">
      <c r="A82" s="63" t="s">
        <v>5793</v>
      </c>
      <c r="B82" s="210" t="s">
        <v>5879</v>
      </c>
      <c r="C82" s="265"/>
      <c r="D82" s="68" t="s">
        <v>3992</v>
      </c>
      <c r="F82" s="114">
        <f t="shared" si="3"/>
        <v>6.6900000572202067</v>
      </c>
      <c r="G82" s="68">
        <v>6.6900000572202067</v>
      </c>
      <c r="H82" s="52">
        <v>1</v>
      </c>
      <c r="J82" s="210" t="s">
        <v>5363</v>
      </c>
      <c r="K82" s="63" t="s">
        <v>5360</v>
      </c>
      <c r="L82" s="68" t="s">
        <v>5793</v>
      </c>
      <c r="O82" s="68" t="s">
        <v>5365</v>
      </c>
    </row>
    <row r="83" spans="1:21">
      <c r="A83" s="63" t="s">
        <v>5794</v>
      </c>
      <c r="B83" s="210" t="s">
        <v>5880</v>
      </c>
      <c r="C83" s="265"/>
      <c r="D83" s="68" t="s">
        <v>3992</v>
      </c>
      <c r="F83" s="114">
        <f t="shared" si="3"/>
        <v>27.510000228880809</v>
      </c>
      <c r="G83" s="68">
        <v>27.510000228880809</v>
      </c>
      <c r="H83" s="52">
        <v>1</v>
      </c>
      <c r="J83" s="210" t="s">
        <v>5363</v>
      </c>
      <c r="K83" s="63" t="s">
        <v>5360</v>
      </c>
      <c r="L83" s="68" t="s">
        <v>5794</v>
      </c>
      <c r="O83" s="68" t="s">
        <v>5365</v>
      </c>
    </row>
    <row r="84" spans="1:21">
      <c r="A84" s="63" t="s">
        <v>5896</v>
      </c>
      <c r="B84" s="210" t="s">
        <v>5881</v>
      </c>
      <c r="C84" s="265"/>
      <c r="D84" s="68" t="s">
        <v>3992</v>
      </c>
      <c r="F84" s="114">
        <f t="shared" si="3"/>
        <v>17.840000152587891</v>
      </c>
      <c r="G84" s="68">
        <v>17.840000152587891</v>
      </c>
      <c r="H84" s="52">
        <v>1</v>
      </c>
      <c r="J84" s="210" t="s">
        <v>5363</v>
      </c>
      <c r="K84" s="63" t="s">
        <v>5360</v>
      </c>
      <c r="L84" s="68" t="s">
        <v>5795</v>
      </c>
      <c r="O84" s="68" t="s">
        <v>6191</v>
      </c>
    </row>
    <row r="85" spans="1:21">
      <c r="A85" s="63" t="s">
        <v>5894</v>
      </c>
      <c r="B85" s="210" t="s">
        <v>5882</v>
      </c>
      <c r="C85" s="265"/>
      <c r="D85" s="68" t="s">
        <v>3992</v>
      </c>
      <c r="F85" s="114">
        <f t="shared" si="3"/>
        <v>0</v>
      </c>
      <c r="G85" s="68">
        <v>0</v>
      </c>
      <c r="H85" s="52">
        <v>1</v>
      </c>
      <c r="J85" s="210" t="s">
        <v>5363</v>
      </c>
      <c r="K85" s="63" t="s">
        <v>5360</v>
      </c>
      <c r="L85" s="68" t="s">
        <v>5796</v>
      </c>
      <c r="O85" s="68" t="s">
        <v>6192</v>
      </c>
    </row>
    <row r="86" spans="1:21">
      <c r="A86" s="284" t="s">
        <v>4848</v>
      </c>
      <c r="B86" s="285" t="s">
        <v>5901</v>
      </c>
      <c r="C86" s="265"/>
    </row>
    <row r="87" spans="1:21">
      <c r="A87" s="63" t="s">
        <v>4848</v>
      </c>
      <c r="B87" s="236" t="s">
        <v>4883</v>
      </c>
      <c r="C87" s="265"/>
    </row>
    <row r="88" spans="1:21" ht="12" customHeight="1">
      <c r="A88" s="63" t="s">
        <v>6455</v>
      </c>
      <c r="B88" s="63" t="s">
        <v>5450</v>
      </c>
      <c r="C88" s="265" t="s">
        <v>4676</v>
      </c>
      <c r="D88" s="68" t="s">
        <v>4879</v>
      </c>
      <c r="E88" s="68">
        <v>51.977900329342617</v>
      </c>
      <c r="F88" s="114">
        <f>IF(ISNUMBER(G88),G88*H88+I88,G88)</f>
        <v>45.868361557854584</v>
      </c>
      <c r="G88" s="68">
        <v>45.868361557854584</v>
      </c>
      <c r="H88" s="52">
        <v>1</v>
      </c>
      <c r="I88" s="63"/>
      <c r="J88" s="210" t="s">
        <v>5363</v>
      </c>
      <c r="K88" s="63" t="s">
        <v>5360</v>
      </c>
      <c r="L88" s="68" t="s">
        <v>5897</v>
      </c>
      <c r="O88" s="68" t="s">
        <v>6193</v>
      </c>
      <c r="S88" s="68">
        <v>51.977900329342617</v>
      </c>
      <c r="T88" s="76">
        <v>-1E+30</v>
      </c>
      <c r="U88" s="76">
        <v>1E+30</v>
      </c>
    </row>
    <row r="89" spans="1:21" ht="12" customHeight="1">
      <c r="A89" s="63" t="s">
        <v>6456</v>
      </c>
      <c r="B89" s="68" t="s">
        <v>5451</v>
      </c>
      <c r="C89" s="265" t="s">
        <v>4676</v>
      </c>
      <c r="D89" s="68" t="s">
        <v>4879</v>
      </c>
      <c r="E89" s="68">
        <v>58.509090080261274</v>
      </c>
      <c r="F89" s="114">
        <f>IF(ISNUMBER(G89),G89*H89+I89,G89)</f>
        <v>51.456879398557916</v>
      </c>
      <c r="G89" s="68">
        <v>51.456879398557916</v>
      </c>
      <c r="H89" s="52">
        <v>1</v>
      </c>
      <c r="I89" s="63"/>
      <c r="J89" s="210" t="s">
        <v>5363</v>
      </c>
      <c r="K89" s="63" t="s">
        <v>5360</v>
      </c>
      <c r="L89" s="68" t="s">
        <v>5898</v>
      </c>
      <c r="O89" s="68" t="s">
        <v>6193</v>
      </c>
      <c r="S89" s="68">
        <v>58.509090080261274</v>
      </c>
      <c r="T89" s="76">
        <v>-1E+30</v>
      </c>
      <c r="U89" s="76">
        <v>1E+30</v>
      </c>
    </row>
    <row r="90" spans="1:21" ht="12" customHeight="1">
      <c r="A90" s="63" t="s">
        <v>5973</v>
      </c>
      <c r="B90" s="68" t="s">
        <v>5452</v>
      </c>
      <c r="C90" s="265" t="s">
        <v>4676</v>
      </c>
      <c r="D90" s="68" t="s">
        <v>4880</v>
      </c>
      <c r="E90" s="68">
        <v>8.325783282890896</v>
      </c>
      <c r="F90" s="114">
        <f>IF(ISNUMBER(G90),G90*H90+I90,G90)</f>
        <v>5.0026698215140186</v>
      </c>
      <c r="G90" s="68">
        <v>5.0026698215140186</v>
      </c>
      <c r="H90" s="52">
        <v>1</v>
      </c>
      <c r="I90" s="63"/>
      <c r="J90" s="210" t="s">
        <v>5363</v>
      </c>
      <c r="K90" s="63" t="s">
        <v>5360</v>
      </c>
      <c r="L90" s="68" t="s">
        <v>5899</v>
      </c>
      <c r="O90" s="68" t="s">
        <v>6194</v>
      </c>
      <c r="S90" s="68">
        <v>8.325783282890896</v>
      </c>
      <c r="T90" s="76">
        <v>-1E+30</v>
      </c>
      <c r="U90" s="76">
        <v>1E+30</v>
      </c>
    </row>
    <row r="91" spans="1:21">
      <c r="A91" s="63" t="s">
        <v>6690</v>
      </c>
      <c r="B91" s="65" t="s">
        <v>5456</v>
      </c>
      <c r="C91" s="265" t="s">
        <v>4676</v>
      </c>
      <c r="D91" s="68" t="s">
        <v>3992</v>
      </c>
      <c r="E91" s="68">
        <v>0.85874829060501523</v>
      </c>
      <c r="F91" s="114">
        <f>IF(ISNUMBER(G91),G91*H91+I91,G91)</f>
        <v>0.63783433789180488</v>
      </c>
      <c r="G91" s="68">
        <v>0.63783433789180488</v>
      </c>
      <c r="H91" s="52">
        <v>1</v>
      </c>
      <c r="J91" s="210" t="s">
        <v>5363</v>
      </c>
      <c r="K91" s="63" t="s">
        <v>5360</v>
      </c>
      <c r="L91" s="210" t="s">
        <v>5959</v>
      </c>
      <c r="O91" s="68" t="s">
        <v>6191</v>
      </c>
      <c r="S91" s="68">
        <v>0.85874829060501523</v>
      </c>
      <c r="T91" s="76">
        <v>9.9999999999999991E-6</v>
      </c>
      <c r="U91" s="76">
        <v>1.0000000000000001E+32</v>
      </c>
    </row>
    <row r="92" spans="1:21" ht="12" customHeight="1">
      <c r="A92" s="63" t="s">
        <v>6691</v>
      </c>
      <c r="B92" s="68" t="s">
        <v>5455</v>
      </c>
      <c r="C92" s="265" t="s">
        <v>4676</v>
      </c>
      <c r="D92" s="68" t="s">
        <v>3992</v>
      </c>
      <c r="E92" s="68">
        <v>1.2127414754916122</v>
      </c>
      <c r="F92" s="114">
        <f>IF(ISNUMBER(G92),G92*H92+I92,G92)</f>
        <v>0.95610058307647616</v>
      </c>
      <c r="G92" s="68">
        <v>0.95610058307647616</v>
      </c>
      <c r="H92" s="52">
        <v>1</v>
      </c>
      <c r="I92" s="63"/>
      <c r="J92" s="210" t="s">
        <v>5363</v>
      </c>
      <c r="K92" s="63" t="s">
        <v>5360</v>
      </c>
      <c r="L92" s="68" t="s">
        <v>5900</v>
      </c>
      <c r="O92" s="68" t="s">
        <v>6772</v>
      </c>
      <c r="S92" s="68">
        <v>1.2127414754916122</v>
      </c>
      <c r="T92" s="76">
        <v>9.9999999999999991E-6</v>
      </c>
      <c r="U92" s="76">
        <v>1.0000000000000001E+32</v>
      </c>
    </row>
    <row r="93" spans="1:21">
      <c r="A93" s="63" t="s">
        <v>4848</v>
      </c>
      <c r="B93" s="283" t="s">
        <v>6072</v>
      </c>
      <c r="C93" s="265"/>
    </row>
    <row r="94" spans="1:21">
      <c r="A94" s="63" t="s">
        <v>6240</v>
      </c>
      <c r="B94" s="65" t="s">
        <v>5509</v>
      </c>
      <c r="C94" s="265" t="s">
        <v>3996</v>
      </c>
      <c r="D94" s="68" t="s">
        <v>5362</v>
      </c>
      <c r="E94" s="68">
        <v>86.666527598335847</v>
      </c>
      <c r="F94" s="307">
        <f t="shared" ref="F94:F102" si="4">IF(ISNUMBER(G94),G94*H94+I94,G94)</f>
        <v>74.02795935206936</v>
      </c>
      <c r="G94" s="68">
        <v>74.02795935206936</v>
      </c>
      <c r="H94" s="52">
        <v>1</v>
      </c>
      <c r="J94" s="210" t="s">
        <v>5363</v>
      </c>
      <c r="K94" s="63" t="s">
        <v>5360</v>
      </c>
      <c r="L94" s="68" t="s">
        <v>5936</v>
      </c>
      <c r="O94" s="68" t="s">
        <v>5364</v>
      </c>
      <c r="S94" s="68">
        <v>87.840263700259328</v>
      </c>
      <c r="T94" s="76">
        <v>-1E+36</v>
      </c>
      <c r="U94" s="76">
        <v>3.6000000000000003E+33</v>
      </c>
    </row>
    <row r="95" spans="1:21">
      <c r="A95" s="63" t="s">
        <v>5902</v>
      </c>
      <c r="B95" s="65" t="s">
        <v>5510</v>
      </c>
      <c r="C95" s="265" t="s">
        <v>3996</v>
      </c>
      <c r="D95" s="68" t="s">
        <v>3992</v>
      </c>
      <c r="E95" s="68">
        <v>16.718552152490169</v>
      </c>
      <c r="F95" s="114">
        <f t="shared" si="4"/>
        <v>18.838600158691406</v>
      </c>
      <c r="G95" s="68">
        <v>18.838600158691406</v>
      </c>
      <c r="H95" s="52">
        <v>1</v>
      </c>
      <c r="J95" s="210" t="s">
        <v>5363</v>
      </c>
      <c r="K95" s="63" t="s">
        <v>5360</v>
      </c>
      <c r="L95" s="68" t="s">
        <v>5937</v>
      </c>
      <c r="O95" s="68" t="s">
        <v>6191</v>
      </c>
      <c r="S95" s="68">
        <v>16.530033134613415</v>
      </c>
      <c r="T95" s="76">
        <v>-1.0000000000000001E+32</v>
      </c>
      <c r="U95" s="76">
        <v>1.0000000000000001E+32</v>
      </c>
    </row>
    <row r="96" spans="1:21">
      <c r="A96" s="63" t="s">
        <v>5903</v>
      </c>
      <c r="B96" s="65" t="s">
        <v>5511</v>
      </c>
      <c r="C96" s="265" t="s">
        <v>3996</v>
      </c>
      <c r="D96" s="68" t="s">
        <v>3992</v>
      </c>
      <c r="E96" s="68">
        <v>62.712649618716277</v>
      </c>
      <c r="F96" s="114">
        <f t="shared" si="4"/>
        <v>59.310901641847835</v>
      </c>
      <c r="G96" s="68">
        <v>59.310901641847835</v>
      </c>
      <c r="H96" s="52">
        <v>1</v>
      </c>
      <c r="J96" s="210" t="s">
        <v>5363</v>
      </c>
      <c r="K96" s="63" t="s">
        <v>5360</v>
      </c>
      <c r="L96" s="68" t="s">
        <v>5938</v>
      </c>
      <c r="O96" s="68" t="s">
        <v>6191</v>
      </c>
      <c r="S96" s="68">
        <v>63.520171035731032</v>
      </c>
      <c r="T96" s="76">
        <v>-1.0000000000000001E+32</v>
      </c>
      <c r="U96" s="76">
        <v>1.0000000000000001E+32</v>
      </c>
    </row>
    <row r="97" spans="1:21">
      <c r="A97" s="63" t="s">
        <v>5904</v>
      </c>
      <c r="B97" s="65" t="s">
        <v>5512</v>
      </c>
      <c r="C97" s="265" t="s">
        <v>3996</v>
      </c>
      <c r="D97" s="68" t="s">
        <v>3992</v>
      </c>
      <c r="E97" s="68">
        <v>19.355713418570399</v>
      </c>
      <c r="F97" s="114">
        <f t="shared" si="4"/>
        <v>24.409000396729049</v>
      </c>
      <c r="G97" s="68">
        <v>24.409000396729049</v>
      </c>
      <c r="H97" s="52">
        <v>1</v>
      </c>
      <c r="J97" s="210" t="s">
        <v>5363</v>
      </c>
      <c r="K97" s="63" t="s">
        <v>5360</v>
      </c>
      <c r="L97" s="68" t="s">
        <v>5943</v>
      </c>
      <c r="O97" s="68" t="s">
        <v>6191</v>
      </c>
      <c r="S97" s="68">
        <v>18.360058867405975</v>
      </c>
      <c r="T97" s="76">
        <v>-1.0000000000000001E+32</v>
      </c>
      <c r="U97" s="76">
        <v>1.0000000000000001E+32</v>
      </c>
    </row>
    <row r="98" spans="1:21">
      <c r="A98" s="63" t="s">
        <v>5905</v>
      </c>
      <c r="B98" s="65" t="s">
        <v>5513</v>
      </c>
      <c r="C98" s="265" t="s">
        <v>3996</v>
      </c>
      <c r="D98" s="68" t="s">
        <v>3992</v>
      </c>
      <c r="E98" s="68">
        <v>0.39892555572421234</v>
      </c>
      <c r="F98" s="114">
        <f t="shared" si="4"/>
        <v>0.25999999046325684</v>
      </c>
      <c r="G98" s="68">
        <v>0.25999999046325684</v>
      </c>
      <c r="H98" s="52">
        <v>1</v>
      </c>
      <c r="J98" s="210" t="s">
        <v>5363</v>
      </c>
      <c r="K98" s="63" t="s">
        <v>5360</v>
      </c>
      <c r="L98" s="68" t="s">
        <v>5939</v>
      </c>
      <c r="O98" s="68" t="s">
        <v>6191</v>
      </c>
      <c r="S98" s="68">
        <v>0.39770547812341311</v>
      </c>
      <c r="T98" s="76">
        <v>-1.0000000000000001E+32</v>
      </c>
      <c r="U98" s="76">
        <v>1.0000000000000001E+32</v>
      </c>
    </row>
    <row r="99" spans="1:21">
      <c r="A99" s="63" t="s">
        <v>5906</v>
      </c>
      <c r="B99" s="65" t="s">
        <v>5514</v>
      </c>
      <c r="C99" s="265" t="s">
        <v>3996</v>
      </c>
      <c r="D99" s="68" t="s">
        <v>3992</v>
      </c>
      <c r="E99" s="68">
        <v>0.24826930479128409</v>
      </c>
      <c r="F99" s="114">
        <f t="shared" si="4"/>
        <v>0.24240000545979401</v>
      </c>
      <c r="G99" s="68">
        <v>0.24240000545979401</v>
      </c>
      <c r="H99" s="52">
        <v>1</v>
      </c>
      <c r="J99" s="210" t="s">
        <v>5363</v>
      </c>
      <c r="K99" s="63" t="s">
        <v>5360</v>
      </c>
      <c r="L99" s="68" t="s">
        <v>5940</v>
      </c>
      <c r="O99" s="68" t="s">
        <v>6191</v>
      </c>
      <c r="S99" s="68">
        <v>0.24821988460626346</v>
      </c>
      <c r="T99" s="76">
        <v>-1.0000000000000001E+32</v>
      </c>
      <c r="U99" s="76">
        <v>1.0000000000000001E+32</v>
      </c>
    </row>
    <row r="100" spans="1:21">
      <c r="A100" s="63" t="s">
        <v>5907</v>
      </c>
      <c r="B100" s="65" t="s">
        <v>5515</v>
      </c>
      <c r="C100" s="265" t="s">
        <v>3996</v>
      </c>
      <c r="D100" s="68" t="s">
        <v>3992</v>
      </c>
      <c r="E100" s="68">
        <v>0.50540578425793414</v>
      </c>
      <c r="F100" s="114">
        <f t="shared" si="4"/>
        <v>0.46219998598100337</v>
      </c>
      <c r="G100" s="68">
        <v>0.46219998598100337</v>
      </c>
      <c r="H100" s="52">
        <v>1</v>
      </c>
      <c r="J100" s="210" t="s">
        <v>5363</v>
      </c>
      <c r="K100" s="63" t="s">
        <v>5360</v>
      </c>
      <c r="L100" s="68" t="s">
        <v>5941</v>
      </c>
      <c r="O100" s="68" t="s">
        <v>6191</v>
      </c>
      <c r="S100" s="68">
        <v>0.50602203035146243</v>
      </c>
      <c r="T100" s="76">
        <v>-1.0000000000000001E+32</v>
      </c>
      <c r="U100" s="76">
        <v>1.0000000000000001E+32</v>
      </c>
    </row>
    <row r="101" spans="1:21">
      <c r="A101" s="63" t="s">
        <v>5908</v>
      </c>
      <c r="B101" s="65" t="s">
        <v>5516</v>
      </c>
      <c r="C101" s="265" t="s">
        <v>3996</v>
      </c>
      <c r="D101" s="68" t="s">
        <v>3992</v>
      </c>
      <c r="E101" s="68">
        <v>6.0140830718181632E-2</v>
      </c>
      <c r="F101" s="114">
        <f t="shared" si="4"/>
        <v>0.1291999965906192</v>
      </c>
      <c r="G101" s="68">
        <v>0.1291999965906192</v>
      </c>
      <c r="H101" s="52">
        <v>1</v>
      </c>
      <c r="J101" s="210" t="s">
        <v>5363</v>
      </c>
      <c r="K101" s="63" t="s">
        <v>5360</v>
      </c>
      <c r="L101" s="68" t="s">
        <v>5942</v>
      </c>
      <c r="O101" s="68" t="s">
        <v>6191</v>
      </c>
      <c r="S101" s="68">
        <v>6.0794082410473245E-2</v>
      </c>
      <c r="T101" s="76">
        <v>-1.0000000000000001E+32</v>
      </c>
      <c r="U101" s="76">
        <v>1.0000000000000001E+32</v>
      </c>
    </row>
    <row r="102" spans="1:21">
      <c r="A102" s="63" t="s">
        <v>6241</v>
      </c>
      <c r="B102" s="65" t="s">
        <v>5517</v>
      </c>
      <c r="C102" s="265" t="s">
        <v>3996</v>
      </c>
      <c r="D102" s="68" t="s">
        <v>5362</v>
      </c>
      <c r="E102" s="68">
        <v>181.10047240166421</v>
      </c>
      <c r="F102" s="114">
        <f t="shared" si="4"/>
        <v>143.57978601455696</v>
      </c>
      <c r="G102" s="68">
        <v>143.57978601455696</v>
      </c>
      <c r="H102" s="52">
        <v>1</v>
      </c>
      <c r="J102" s="210" t="s">
        <v>5363</v>
      </c>
      <c r="K102" s="63" t="s">
        <v>5360</v>
      </c>
      <c r="L102" s="68" t="s">
        <v>5944</v>
      </c>
      <c r="O102" s="68" t="s">
        <v>5364</v>
      </c>
      <c r="S102" s="68">
        <v>179.92649014283586</v>
      </c>
      <c r="T102" s="76">
        <v>-1E+36</v>
      </c>
      <c r="U102" s="76">
        <v>3.6000000000000003E+33</v>
      </c>
    </row>
    <row r="103" spans="1:21">
      <c r="A103" s="63" t="s">
        <v>5909</v>
      </c>
      <c r="B103" s="65" t="s">
        <v>5662</v>
      </c>
      <c r="C103" s="265" t="s">
        <v>3996</v>
      </c>
      <c r="D103" s="68" t="s">
        <v>3992</v>
      </c>
      <c r="E103" s="68">
        <v>0.18828520174668245</v>
      </c>
      <c r="F103" s="296"/>
      <c r="G103" s="273"/>
      <c r="H103" s="52"/>
      <c r="J103" s="210"/>
      <c r="K103" s="63"/>
      <c r="S103" s="68">
        <v>0.18499577640112619</v>
      </c>
      <c r="T103" s="76">
        <v>-1.0000000000000001E+32</v>
      </c>
      <c r="U103" s="76">
        <v>1.0000000000000001E+32</v>
      </c>
    </row>
    <row r="104" spans="1:21">
      <c r="A104" s="63" t="s">
        <v>5910</v>
      </c>
      <c r="B104" s="65" t="s">
        <v>5663</v>
      </c>
      <c r="C104" s="265" t="s">
        <v>3996</v>
      </c>
      <c r="D104" s="68" t="s">
        <v>3992</v>
      </c>
      <c r="E104" s="68">
        <v>18.861985007037273</v>
      </c>
      <c r="F104" s="296"/>
      <c r="G104" s="273"/>
      <c r="H104" s="52"/>
      <c r="J104" s="210"/>
      <c r="K104" s="63"/>
      <c r="S104" s="68">
        <v>18.380401747189186</v>
      </c>
      <c r="T104" s="76">
        <v>-1.0000000000000001E+32</v>
      </c>
      <c r="U104" s="76">
        <v>1.0000000000000001E+32</v>
      </c>
    </row>
    <row r="105" spans="1:21">
      <c r="A105" s="63" t="s">
        <v>5911</v>
      </c>
      <c r="B105" s="65" t="s">
        <v>5664</v>
      </c>
      <c r="C105" s="265" t="s">
        <v>3996</v>
      </c>
      <c r="D105" s="68" t="s">
        <v>3992</v>
      </c>
      <c r="E105" s="68">
        <v>2.0570076732797586</v>
      </c>
      <c r="F105" s="296"/>
      <c r="G105" s="273"/>
      <c r="H105" s="52"/>
      <c r="J105" s="210"/>
      <c r="K105" s="63"/>
      <c r="L105" s="210"/>
      <c r="S105" s="68">
        <v>2.1539564145543317</v>
      </c>
      <c r="T105" s="76">
        <v>-1.0000000000000001E+32</v>
      </c>
      <c r="U105" s="76">
        <v>1.0000000000000001E+32</v>
      </c>
    </row>
    <row r="106" spans="1:21">
      <c r="A106" s="63" t="s">
        <v>5912</v>
      </c>
      <c r="B106" s="65" t="s">
        <v>5665</v>
      </c>
      <c r="C106" s="265" t="s">
        <v>3996</v>
      </c>
      <c r="D106" s="68" t="s">
        <v>3992</v>
      </c>
      <c r="E106" s="68">
        <v>1.3307755752742332</v>
      </c>
      <c r="F106" s="296"/>
      <c r="G106" s="273"/>
      <c r="H106" s="52"/>
      <c r="J106" s="210"/>
      <c r="K106" s="63"/>
      <c r="S106" s="68">
        <v>1.34433613358099</v>
      </c>
      <c r="T106" s="76">
        <v>-1.0000000000000001E+32</v>
      </c>
      <c r="U106" s="76">
        <v>1.0000000000000001E+32</v>
      </c>
    </row>
    <row r="107" spans="1:21">
      <c r="A107" s="63" t="s">
        <v>6457</v>
      </c>
      <c r="B107" s="65" t="s">
        <v>5518</v>
      </c>
      <c r="C107" s="265" t="s">
        <v>3996</v>
      </c>
      <c r="D107" s="68" t="s">
        <v>4879</v>
      </c>
      <c r="E107" s="68">
        <v>110.7188191957726</v>
      </c>
      <c r="F107" s="114">
        <f t="shared" ref="F107:F123" si="5">IF(ISNUMBER(G107),G107*H107+I107,G107)</f>
        <v>121.74391297234389</v>
      </c>
      <c r="G107" s="68">
        <v>121.74391297234389</v>
      </c>
      <c r="H107" s="52">
        <v>1</v>
      </c>
      <c r="J107" s="210" t="s">
        <v>5363</v>
      </c>
      <c r="K107" s="63" t="s">
        <v>5360</v>
      </c>
      <c r="L107" s="210" t="s">
        <v>5917</v>
      </c>
      <c r="O107" s="68" t="s">
        <v>6193</v>
      </c>
      <c r="S107" s="68">
        <v>109.6870456096687</v>
      </c>
      <c r="T107" s="76">
        <v>-1E+30</v>
      </c>
      <c r="U107" s="76">
        <v>1E+30</v>
      </c>
    </row>
    <row r="108" spans="1:21">
      <c r="A108" s="63" t="s">
        <v>6458</v>
      </c>
      <c r="B108" s="65" t="s">
        <v>5519</v>
      </c>
      <c r="C108" s="265" t="s">
        <v>3996</v>
      </c>
      <c r="D108" s="68" t="s">
        <v>4879</v>
      </c>
      <c r="E108" s="68">
        <v>110.7188191957726</v>
      </c>
      <c r="F108" s="114">
        <f t="shared" si="5"/>
        <v>121.4411908096738</v>
      </c>
      <c r="G108" s="68">
        <v>121.4411908096738</v>
      </c>
      <c r="H108" s="52">
        <v>1</v>
      </c>
      <c r="J108" s="210" t="s">
        <v>5363</v>
      </c>
      <c r="K108" s="63" t="s">
        <v>5360</v>
      </c>
      <c r="L108" s="210" t="s">
        <v>5918</v>
      </c>
      <c r="O108" s="68" t="s">
        <v>6193</v>
      </c>
      <c r="S108" s="68">
        <v>109.6870456096687</v>
      </c>
      <c r="T108" s="76">
        <v>-1E+30</v>
      </c>
      <c r="U108" s="76">
        <v>1E+30</v>
      </c>
    </row>
    <row r="109" spans="1:21">
      <c r="A109" s="63" t="s">
        <v>6459</v>
      </c>
      <c r="B109" s="65" t="s">
        <v>5520</v>
      </c>
      <c r="C109" s="265" t="s">
        <v>3996</v>
      </c>
      <c r="D109" s="68" t="s">
        <v>4879</v>
      </c>
      <c r="E109" s="68">
        <v>89.86641668325899</v>
      </c>
      <c r="F109" s="114">
        <f t="shared" si="5"/>
        <v>89.772515895630818</v>
      </c>
      <c r="G109" s="68">
        <v>89.772515895630818</v>
      </c>
      <c r="H109" s="52">
        <v>1</v>
      </c>
      <c r="J109" s="210" t="s">
        <v>5363</v>
      </c>
      <c r="K109" s="63" t="s">
        <v>5360</v>
      </c>
      <c r="L109" s="210" t="s">
        <v>5919</v>
      </c>
      <c r="O109" s="68" t="s">
        <v>6193</v>
      </c>
      <c r="S109" s="68">
        <v>89.236045814256443</v>
      </c>
      <c r="T109" s="76">
        <v>-1E+30</v>
      </c>
      <c r="U109" s="76">
        <v>1E+30</v>
      </c>
    </row>
    <row r="110" spans="1:21">
      <c r="A110" s="63" t="s">
        <v>6460</v>
      </c>
      <c r="B110" s="286" t="s">
        <v>5523</v>
      </c>
      <c r="C110" s="265" t="s">
        <v>3996</v>
      </c>
      <c r="D110" s="68" t="s">
        <v>4879</v>
      </c>
      <c r="E110" s="68">
        <v>110.33206870686536</v>
      </c>
      <c r="F110" s="114">
        <f t="shared" si="5"/>
        <v>106.00002094374773</v>
      </c>
      <c r="G110" s="68">
        <v>106.00002094374773</v>
      </c>
      <c r="H110" s="52">
        <v>1</v>
      </c>
      <c r="J110" s="210" t="s">
        <v>5363</v>
      </c>
      <c r="K110" s="63" t="s">
        <v>5360</v>
      </c>
      <c r="L110" s="68" t="s">
        <v>5920</v>
      </c>
      <c r="O110" s="68" t="s">
        <v>6193</v>
      </c>
      <c r="S110" s="68">
        <v>109.75678470330899</v>
      </c>
      <c r="T110" s="76">
        <v>-1E+30</v>
      </c>
      <c r="U110" s="76">
        <v>1E+30</v>
      </c>
    </row>
    <row r="111" spans="1:21">
      <c r="A111" s="63" t="s">
        <v>6461</v>
      </c>
      <c r="B111" s="65" t="s">
        <v>5524</v>
      </c>
      <c r="C111" s="265" t="s">
        <v>3996</v>
      </c>
      <c r="D111" s="68" t="s">
        <v>4879</v>
      </c>
      <c r="E111" s="68">
        <v>116.03011324441815</v>
      </c>
      <c r="F111" s="114">
        <f t="shared" si="5"/>
        <v>117.71146007643758</v>
      </c>
      <c r="G111" s="68">
        <v>117.71146007643758</v>
      </c>
      <c r="H111" s="52">
        <v>1</v>
      </c>
      <c r="J111" s="210" t="s">
        <v>5363</v>
      </c>
      <c r="K111" s="63" t="s">
        <v>5360</v>
      </c>
      <c r="L111" s="68" t="s">
        <v>5921</v>
      </c>
      <c r="O111" s="68" t="s">
        <v>6193</v>
      </c>
      <c r="S111" s="68">
        <v>115.36237212947555</v>
      </c>
      <c r="T111" s="76">
        <v>-1E+30</v>
      </c>
      <c r="U111" s="76">
        <v>1E+30</v>
      </c>
    </row>
    <row r="112" spans="1:21">
      <c r="A112" s="63" t="s">
        <v>6462</v>
      </c>
      <c r="B112" s="65" t="s">
        <v>5525</v>
      </c>
      <c r="C112" s="265" t="s">
        <v>3996</v>
      </c>
      <c r="D112" s="68" t="s">
        <v>4879</v>
      </c>
      <c r="E112" s="68">
        <v>126.07217813533634</v>
      </c>
      <c r="F112" s="114">
        <f t="shared" si="5"/>
        <v>124.55435198148152</v>
      </c>
      <c r="G112" s="68">
        <v>124.55435198148152</v>
      </c>
      <c r="H112" s="52">
        <v>1</v>
      </c>
      <c r="J112" s="210" t="s">
        <v>5363</v>
      </c>
      <c r="K112" s="63" t="s">
        <v>5360</v>
      </c>
      <c r="L112" s="68" t="s">
        <v>5922</v>
      </c>
      <c r="O112" s="68" t="s">
        <v>6193</v>
      </c>
      <c r="S112" s="68">
        <v>125.72862503250042</v>
      </c>
      <c r="T112" s="76">
        <v>-1E+30</v>
      </c>
      <c r="U112" s="76">
        <v>1E+30</v>
      </c>
    </row>
    <row r="113" spans="1:21">
      <c r="A113" s="63" t="s">
        <v>6463</v>
      </c>
      <c r="B113" s="65" t="s">
        <v>5526</v>
      </c>
      <c r="C113" s="265" t="s">
        <v>3996</v>
      </c>
      <c r="D113" s="68" t="s">
        <v>4879</v>
      </c>
      <c r="E113" s="68">
        <v>132.10747974859333</v>
      </c>
      <c r="F113" s="114">
        <f t="shared" si="5"/>
        <v>136.70643107096359</v>
      </c>
      <c r="G113" s="68">
        <v>136.70643107096359</v>
      </c>
      <c r="H113" s="52">
        <v>1</v>
      </c>
      <c r="J113" s="210" t="s">
        <v>5363</v>
      </c>
      <c r="K113" s="63" t="s">
        <v>5360</v>
      </c>
      <c r="L113" s="68" t="s">
        <v>5923</v>
      </c>
      <c r="O113" s="68" t="s">
        <v>6193</v>
      </c>
      <c r="S113" s="68">
        <v>131.8535022377884</v>
      </c>
      <c r="T113" s="76">
        <v>-1E+30</v>
      </c>
      <c r="U113" s="76">
        <v>1E+30</v>
      </c>
    </row>
    <row r="114" spans="1:21">
      <c r="A114" s="63" t="s">
        <v>5974</v>
      </c>
      <c r="B114" s="65" t="s">
        <v>5527</v>
      </c>
      <c r="C114" s="265" t="s">
        <v>3996</v>
      </c>
      <c r="D114" s="68" t="s">
        <v>5467</v>
      </c>
      <c r="E114" s="68">
        <v>8.59</v>
      </c>
      <c r="F114" s="114">
        <f t="shared" si="5"/>
        <v>6.4552634878291029</v>
      </c>
      <c r="G114" s="68">
        <v>6.4552634878291029</v>
      </c>
      <c r="H114" s="52">
        <v>1</v>
      </c>
      <c r="J114" s="210" t="s">
        <v>5363</v>
      </c>
      <c r="K114" s="63" t="s">
        <v>5360</v>
      </c>
      <c r="L114" s="210" t="s">
        <v>5932</v>
      </c>
      <c r="O114" s="68" t="s">
        <v>6194</v>
      </c>
      <c r="S114" s="68">
        <v>8.59</v>
      </c>
      <c r="T114" s="76">
        <v>-1E+30</v>
      </c>
      <c r="U114" s="76">
        <v>1E+30</v>
      </c>
    </row>
    <row r="115" spans="1:21">
      <c r="A115" s="63" t="s">
        <v>5975</v>
      </c>
      <c r="B115" s="65" t="s">
        <v>5528</v>
      </c>
      <c r="C115" s="265" t="s">
        <v>3996</v>
      </c>
      <c r="D115" s="68" t="s">
        <v>5467</v>
      </c>
      <c r="E115" s="68">
        <v>12.74</v>
      </c>
      <c r="F115" s="114">
        <f t="shared" si="5"/>
        <v>11.722027913067089</v>
      </c>
      <c r="G115" s="68">
        <v>11.722027913067089</v>
      </c>
      <c r="H115" s="52">
        <v>1</v>
      </c>
      <c r="J115" s="210" t="s">
        <v>5363</v>
      </c>
      <c r="K115" s="63" t="s">
        <v>5360</v>
      </c>
      <c r="L115" s="210" t="s">
        <v>5933</v>
      </c>
      <c r="O115" s="68" t="s">
        <v>6194</v>
      </c>
      <c r="S115" s="68">
        <v>12.74</v>
      </c>
      <c r="T115" s="76">
        <v>-1E+30</v>
      </c>
      <c r="U115" s="76">
        <v>1E+30</v>
      </c>
    </row>
    <row r="116" spans="1:21">
      <c r="A116" s="63" t="s">
        <v>5934</v>
      </c>
      <c r="B116" s="65" t="s">
        <v>5529</v>
      </c>
      <c r="C116" s="265" t="s">
        <v>3996</v>
      </c>
      <c r="D116" s="68" t="s">
        <v>4880</v>
      </c>
      <c r="E116" s="68">
        <v>22.775783282890885</v>
      </c>
      <c r="F116" s="114">
        <f t="shared" si="5"/>
        <v>20.001502621173852</v>
      </c>
      <c r="G116" s="68">
        <v>20.001502621173852</v>
      </c>
      <c r="H116" s="52">
        <v>1</v>
      </c>
      <c r="J116" s="210" t="s">
        <v>5363</v>
      </c>
      <c r="K116" s="63" t="s">
        <v>5360</v>
      </c>
      <c r="L116" s="68" t="s">
        <v>5924</v>
      </c>
      <c r="O116" s="68" t="s">
        <v>6194</v>
      </c>
      <c r="S116" s="68">
        <v>22.775783282890885</v>
      </c>
      <c r="T116" s="76">
        <v>-1E+30</v>
      </c>
      <c r="U116" s="76">
        <v>1E+30</v>
      </c>
    </row>
    <row r="117" spans="1:21">
      <c r="A117" s="63" t="s">
        <v>6242</v>
      </c>
      <c r="B117" s="65" t="s">
        <v>5530</v>
      </c>
      <c r="C117" s="265" t="s">
        <v>3996</v>
      </c>
      <c r="D117" s="68" t="s">
        <v>5362</v>
      </c>
      <c r="E117" s="68">
        <v>48.964259892519522</v>
      </c>
      <c r="F117" s="114">
        <f t="shared" si="5"/>
        <v>51.52474778758156</v>
      </c>
      <c r="G117" s="68">
        <v>51.52474778758156</v>
      </c>
      <c r="H117" s="52">
        <v>1</v>
      </c>
      <c r="J117" s="210" t="s">
        <v>5363</v>
      </c>
      <c r="K117" s="63" t="s">
        <v>5360</v>
      </c>
      <c r="L117" s="68" t="s">
        <v>5925</v>
      </c>
      <c r="O117" s="68" t="s">
        <v>5364</v>
      </c>
      <c r="S117" s="68">
        <v>48.682330528243071</v>
      </c>
      <c r="T117" s="76">
        <v>-1E+36</v>
      </c>
      <c r="U117" s="76">
        <v>3.6000000000000003E+33</v>
      </c>
    </row>
    <row r="118" spans="1:21">
      <c r="A118" s="63" t="s">
        <v>6464</v>
      </c>
      <c r="B118" s="65" t="s">
        <v>5531</v>
      </c>
      <c r="C118" s="265" t="s">
        <v>3996</v>
      </c>
      <c r="D118" s="68" t="s">
        <v>4879</v>
      </c>
      <c r="E118" s="68">
        <v>149.16027486543356</v>
      </c>
      <c r="F118" s="114">
        <f t="shared" si="5"/>
        <v>143.33933679792568</v>
      </c>
      <c r="G118" s="68">
        <v>143.33933679792568</v>
      </c>
      <c r="H118" s="52">
        <v>1</v>
      </c>
      <c r="J118" s="210" t="s">
        <v>5363</v>
      </c>
      <c r="K118" s="63" t="s">
        <v>5360</v>
      </c>
      <c r="L118" s="68" t="s">
        <v>5926</v>
      </c>
      <c r="O118" s="68" t="s">
        <v>6193</v>
      </c>
      <c r="S118" s="68">
        <v>149.31941018042312</v>
      </c>
      <c r="T118" s="76">
        <v>-1E+30</v>
      </c>
      <c r="U118" s="76">
        <v>1E+30</v>
      </c>
    </row>
    <row r="119" spans="1:21">
      <c r="A119" s="63" t="s">
        <v>6465</v>
      </c>
      <c r="B119" s="65" t="s">
        <v>5532</v>
      </c>
      <c r="C119" s="265" t="s">
        <v>3996</v>
      </c>
      <c r="D119" s="68" t="s">
        <v>4879</v>
      </c>
      <c r="E119" s="68">
        <v>152.60389229955382</v>
      </c>
      <c r="F119" s="114">
        <f t="shared" si="5"/>
        <v>149.12241335974869</v>
      </c>
      <c r="G119" s="68">
        <v>149.12241335974869</v>
      </c>
      <c r="H119" s="52">
        <v>1</v>
      </c>
      <c r="J119" s="210" t="s">
        <v>5363</v>
      </c>
      <c r="K119" s="63" t="s">
        <v>5360</v>
      </c>
      <c r="L119" s="68" t="s">
        <v>5927</v>
      </c>
      <c r="O119" s="68" t="s">
        <v>6193</v>
      </c>
      <c r="S119" s="68">
        <v>152.78500320109509</v>
      </c>
      <c r="T119" s="76">
        <v>-1E+30</v>
      </c>
      <c r="U119" s="76">
        <v>1E+30</v>
      </c>
    </row>
    <row r="120" spans="1:21">
      <c r="A120" s="63" t="s">
        <v>6466</v>
      </c>
      <c r="B120" s="65" t="s">
        <v>5533</v>
      </c>
      <c r="C120" s="265" t="s">
        <v>3996</v>
      </c>
      <c r="D120" s="68" t="s">
        <v>4879</v>
      </c>
      <c r="E120" s="68">
        <v>149.16027486543356</v>
      </c>
      <c r="F120" s="114">
        <f t="shared" si="5"/>
        <v>143.54379229015771</v>
      </c>
      <c r="G120" s="68">
        <v>143.54379229015771</v>
      </c>
      <c r="H120" s="52">
        <v>1</v>
      </c>
      <c r="J120" s="210" t="s">
        <v>5363</v>
      </c>
      <c r="K120" s="63" t="s">
        <v>5360</v>
      </c>
      <c r="L120" s="68" t="s">
        <v>5928</v>
      </c>
      <c r="O120" s="68" t="s">
        <v>6193</v>
      </c>
      <c r="S120" s="68">
        <v>149.31941018042312</v>
      </c>
      <c r="T120" s="76">
        <v>-1E+30</v>
      </c>
      <c r="U120" s="76">
        <v>1E+30</v>
      </c>
    </row>
    <row r="121" spans="1:21">
      <c r="A121" s="63" t="s">
        <v>6467</v>
      </c>
      <c r="B121" s="65" t="s">
        <v>5534</v>
      </c>
      <c r="C121" s="265" t="s">
        <v>3996</v>
      </c>
      <c r="D121" s="68" t="s">
        <v>4879</v>
      </c>
      <c r="E121" s="68">
        <v>155.84412142838266</v>
      </c>
      <c r="F121" s="114">
        <f t="shared" si="5"/>
        <v>144.83648509979341</v>
      </c>
      <c r="G121" s="68">
        <v>144.83648509979341</v>
      </c>
      <c r="H121" s="52">
        <v>1</v>
      </c>
      <c r="J121" s="210" t="s">
        <v>5363</v>
      </c>
      <c r="K121" s="63" t="s">
        <v>5360</v>
      </c>
      <c r="L121" s="68" t="s">
        <v>5929</v>
      </c>
      <c r="O121" s="68" t="s">
        <v>6193</v>
      </c>
      <c r="S121" s="68">
        <v>156.0296453757702</v>
      </c>
      <c r="T121" s="76">
        <v>-1E+30</v>
      </c>
      <c r="U121" s="76">
        <v>1E+30</v>
      </c>
    </row>
    <row r="122" spans="1:21">
      <c r="A122" s="63" t="s">
        <v>5935</v>
      </c>
      <c r="B122" s="65" t="s">
        <v>5535</v>
      </c>
      <c r="C122" s="265" t="s">
        <v>3996</v>
      </c>
      <c r="D122" s="68" t="s">
        <v>4881</v>
      </c>
      <c r="E122" s="68">
        <v>12.277923646813507</v>
      </c>
      <c r="F122" s="114">
        <f t="shared" si="5"/>
        <v>9.9108217173152529</v>
      </c>
      <c r="G122" s="68">
        <v>9.9108217173152529</v>
      </c>
      <c r="H122" s="52">
        <v>1</v>
      </c>
      <c r="J122" s="210" t="s">
        <v>5363</v>
      </c>
      <c r="K122" s="63" t="s">
        <v>5360</v>
      </c>
      <c r="L122" s="68" t="s">
        <v>5930</v>
      </c>
      <c r="O122" s="68" t="s">
        <v>4881</v>
      </c>
      <c r="S122" s="68">
        <v>12.353939411589904</v>
      </c>
      <c r="T122" s="76">
        <v>-1.0000000000000002E+27</v>
      </c>
      <c r="U122" s="76">
        <v>1.0000000000000002E+27</v>
      </c>
    </row>
    <row r="123" spans="1:21">
      <c r="A123" s="63" t="s">
        <v>6468</v>
      </c>
      <c r="B123" s="65" t="s">
        <v>5536</v>
      </c>
      <c r="C123" s="265" t="s">
        <v>3996</v>
      </c>
      <c r="D123" s="68" t="s">
        <v>4879</v>
      </c>
      <c r="E123" s="68">
        <v>149.16027486543356</v>
      </c>
      <c r="F123" s="114">
        <f t="shared" si="5"/>
        <v>145.07112243440392</v>
      </c>
      <c r="G123" s="68">
        <v>145.07112243440392</v>
      </c>
      <c r="H123" s="52">
        <v>1</v>
      </c>
      <c r="J123" s="210" t="s">
        <v>5363</v>
      </c>
      <c r="K123" s="63" t="s">
        <v>5360</v>
      </c>
      <c r="L123" s="68" t="s">
        <v>5931</v>
      </c>
      <c r="O123" s="68" t="s">
        <v>6193</v>
      </c>
      <c r="S123" s="68">
        <v>149.31941018042312</v>
      </c>
      <c r="T123" s="76">
        <v>-1E+30</v>
      </c>
      <c r="U123" s="76">
        <v>1E+30</v>
      </c>
    </row>
    <row r="124" spans="1:21">
      <c r="A124" s="280" t="s">
        <v>4848</v>
      </c>
      <c r="B124" s="287" t="s">
        <v>5945</v>
      </c>
      <c r="C124" s="265"/>
    </row>
    <row r="125" spans="1:21">
      <c r="A125" s="63" t="s">
        <v>4848</v>
      </c>
      <c r="B125" s="288" t="s">
        <v>4883</v>
      </c>
      <c r="C125" s="265"/>
    </row>
    <row r="126" spans="1:21">
      <c r="A126" s="210" t="s">
        <v>4848</v>
      </c>
      <c r="B126" s="283" t="s">
        <v>5951</v>
      </c>
      <c r="C126" s="265"/>
      <c r="D126" s="52"/>
      <c r="E126" s="52"/>
      <c r="F126" s="282">
        <v>2</v>
      </c>
      <c r="G126" s="68" t="s">
        <v>5377</v>
      </c>
    </row>
    <row r="127" spans="1:21">
      <c r="A127" s="63" t="s">
        <v>5948</v>
      </c>
      <c r="B127" s="65" t="s">
        <v>5376</v>
      </c>
      <c r="C127" s="265" t="s">
        <v>4842</v>
      </c>
      <c r="D127" s="52" t="s">
        <v>5372</v>
      </c>
      <c r="E127" s="52" t="s">
        <v>5377</v>
      </c>
      <c r="F127" s="207" t="str">
        <f>IF(F126=1,G126,IF(F126=2,G127,""))</f>
        <v>TOLTWRBTMLABSO_SE</v>
      </c>
      <c r="G127" s="208" t="s">
        <v>5953</v>
      </c>
      <c r="S127" s="68" t="s">
        <v>5377</v>
      </c>
    </row>
    <row r="128" spans="1:21">
      <c r="A128" s="210" t="s">
        <v>4848</v>
      </c>
      <c r="B128" s="283" t="s">
        <v>5956</v>
      </c>
      <c r="C128" s="265"/>
      <c r="F128" s="282">
        <v>1</v>
      </c>
      <c r="G128" s="68" t="s">
        <v>5378</v>
      </c>
    </row>
    <row r="129" spans="1:21">
      <c r="A129" s="63" t="s">
        <v>5950</v>
      </c>
      <c r="B129" s="65" t="s">
        <v>5670</v>
      </c>
      <c r="C129" s="265" t="s">
        <v>4842</v>
      </c>
      <c r="D129" s="52" t="s">
        <v>5372</v>
      </c>
      <c r="E129" s="68" t="s">
        <v>5378</v>
      </c>
      <c r="F129" s="207" t="str">
        <f>IF(F128=1,G128,IF(F128=2,G129,""))</f>
        <v>RS1_C7W</v>
      </c>
      <c r="G129" s="210" t="s">
        <v>5954</v>
      </c>
      <c r="S129" s="68" t="s">
        <v>5378</v>
      </c>
    </row>
    <row r="130" spans="1:21">
      <c r="A130" s="210" t="s">
        <v>4848</v>
      </c>
      <c r="B130" s="283" t="s">
        <v>5952</v>
      </c>
      <c r="C130" s="265"/>
      <c r="F130" s="282">
        <v>2</v>
      </c>
      <c r="G130" s="68" t="s">
        <v>5379</v>
      </c>
    </row>
    <row r="131" spans="1:21">
      <c r="A131" s="63" t="s">
        <v>5949</v>
      </c>
      <c r="B131" s="65" t="s">
        <v>5671</v>
      </c>
      <c r="C131" s="265" t="s">
        <v>4842</v>
      </c>
      <c r="D131" s="52" t="s">
        <v>5372</v>
      </c>
      <c r="E131" s="68" t="s">
        <v>5379</v>
      </c>
      <c r="F131" s="207" t="str">
        <f>IF(F130=1,G130,IF(F130=2,G131,""))</f>
        <v>TOLBTMRS2_PIMS_LAB</v>
      </c>
      <c r="G131" s="210" t="s">
        <v>5955</v>
      </c>
      <c r="S131" s="68" t="s">
        <v>5379</v>
      </c>
    </row>
    <row r="132" spans="1:21">
      <c r="A132" s="63" t="s">
        <v>4848</v>
      </c>
      <c r="B132" s="283" t="s">
        <v>4848</v>
      </c>
      <c r="C132" s="265"/>
      <c r="F132" s="207"/>
      <c r="G132" s="210"/>
    </row>
    <row r="133" spans="1:21">
      <c r="A133" s="63" t="s">
        <v>6521</v>
      </c>
      <c r="B133" s="65" t="s">
        <v>5457</v>
      </c>
      <c r="C133" s="265" t="s">
        <v>4676</v>
      </c>
      <c r="D133" s="68" t="s">
        <v>3992</v>
      </c>
      <c r="E133" s="68">
        <v>0.81281686946749665</v>
      </c>
      <c r="F133" s="114">
        <f t="shared" ref="F133:F145" si="6">IF(ISNUMBER(G133),G133*H133+I133,G133)</f>
        <v>0.6861230169629895</v>
      </c>
      <c r="G133" s="68">
        <v>0.6861230169629895</v>
      </c>
      <c r="H133" s="52">
        <v>1</v>
      </c>
      <c r="J133" s="210" t="s">
        <v>5363</v>
      </c>
      <c r="K133" s="63" t="s">
        <v>5360</v>
      </c>
      <c r="L133" s="210" t="s">
        <v>5960</v>
      </c>
      <c r="O133" s="68" t="s">
        <v>6191</v>
      </c>
      <c r="S133" s="68">
        <v>0.81281686946749665</v>
      </c>
      <c r="T133" s="76">
        <v>9.9999999999999991E-6</v>
      </c>
      <c r="U133" s="76">
        <v>1.0000000000000001E+32</v>
      </c>
    </row>
    <row r="134" spans="1:21">
      <c r="A134" s="63" t="s">
        <v>6522</v>
      </c>
      <c r="B134" s="65" t="s">
        <v>5458</v>
      </c>
      <c r="C134" s="265" t="s">
        <v>4676</v>
      </c>
      <c r="D134" s="68" t="s">
        <v>3992</v>
      </c>
      <c r="E134" s="68">
        <v>0.75863589524394959</v>
      </c>
      <c r="F134" s="114">
        <f t="shared" si="6"/>
        <v>0.16295701406779681</v>
      </c>
      <c r="G134" s="68">
        <v>0.16295701406779681</v>
      </c>
      <c r="H134" s="52">
        <v>1</v>
      </c>
      <c r="J134" s="210" t="s">
        <v>5363</v>
      </c>
      <c r="K134" s="63" t="s">
        <v>5360</v>
      </c>
      <c r="L134" s="210" t="s">
        <v>5961</v>
      </c>
      <c r="O134" s="68" t="s">
        <v>6191</v>
      </c>
      <c r="S134" s="68">
        <v>0.75863589524394959</v>
      </c>
      <c r="T134" s="76">
        <v>9.9999999999999991E-6</v>
      </c>
      <c r="U134" s="76">
        <v>1.0000000000000001E+32</v>
      </c>
    </row>
    <row r="135" spans="1:21">
      <c r="A135" s="63" t="s">
        <v>6243</v>
      </c>
      <c r="B135" s="65" t="s">
        <v>5459</v>
      </c>
      <c r="C135" s="265" t="s">
        <v>4676</v>
      </c>
      <c r="D135" s="68" t="s">
        <v>5362</v>
      </c>
      <c r="E135" s="68">
        <v>0</v>
      </c>
      <c r="F135" s="307">
        <f t="shared" si="6"/>
        <v>1.6900456621767563</v>
      </c>
      <c r="G135" s="68">
        <v>1.6900456621767563</v>
      </c>
      <c r="H135" s="52">
        <v>1</v>
      </c>
      <c r="J135" s="210" t="s">
        <v>5363</v>
      </c>
      <c r="K135" s="63" t="s">
        <v>5360</v>
      </c>
      <c r="L135" s="210" t="s">
        <v>5962</v>
      </c>
      <c r="O135" s="68" t="s">
        <v>5364</v>
      </c>
      <c r="S135" s="68">
        <v>0</v>
      </c>
      <c r="T135" s="76">
        <v>-1E+36</v>
      </c>
      <c r="U135" s="76">
        <v>3.6000000000000003E+33</v>
      </c>
    </row>
    <row r="136" spans="1:21">
      <c r="A136" s="63" t="s">
        <v>5963</v>
      </c>
      <c r="B136" s="65" t="s">
        <v>5460</v>
      </c>
      <c r="C136" s="265" t="s">
        <v>4676</v>
      </c>
      <c r="D136" s="68" t="s">
        <v>4880</v>
      </c>
      <c r="E136" s="68">
        <v>55.000683783601815</v>
      </c>
      <c r="F136" s="114">
        <f t="shared" si="6"/>
        <v>54.99983312553821</v>
      </c>
      <c r="G136" s="68">
        <v>54.99983312553821</v>
      </c>
      <c r="H136" s="52">
        <v>1</v>
      </c>
      <c r="J136" s="210" t="s">
        <v>5363</v>
      </c>
      <c r="K136" s="63" t="s">
        <v>5360</v>
      </c>
      <c r="L136" s="210" t="s">
        <v>5965</v>
      </c>
      <c r="O136" s="68" t="s">
        <v>6194</v>
      </c>
      <c r="S136" s="68">
        <v>55.000683783601815</v>
      </c>
      <c r="T136" s="76">
        <v>-1E+30</v>
      </c>
      <c r="U136" s="76">
        <v>1E+30</v>
      </c>
    </row>
    <row r="137" spans="1:21">
      <c r="A137" s="63" t="s">
        <v>6447</v>
      </c>
      <c r="B137" s="65" t="s">
        <v>5461</v>
      </c>
      <c r="C137" s="265" t="s">
        <v>4676</v>
      </c>
      <c r="D137" s="68" t="s">
        <v>4879</v>
      </c>
      <c r="E137" s="68">
        <v>90.864973209168738</v>
      </c>
      <c r="F137" s="114">
        <f t="shared" si="6"/>
        <v>91.991203504138511</v>
      </c>
      <c r="G137" s="68">
        <v>91.991203504138511</v>
      </c>
      <c r="H137" s="52">
        <v>1</v>
      </c>
      <c r="J137" s="210" t="s">
        <v>5363</v>
      </c>
      <c r="K137" s="63" t="s">
        <v>5360</v>
      </c>
      <c r="L137" s="210" t="s">
        <v>5966</v>
      </c>
      <c r="O137" s="68" t="s">
        <v>6193</v>
      </c>
      <c r="S137" s="68">
        <v>90.864973209168738</v>
      </c>
      <c r="T137" s="76">
        <v>-1E+30</v>
      </c>
      <c r="U137" s="76">
        <v>1E+30</v>
      </c>
    </row>
    <row r="138" spans="1:21">
      <c r="A138" s="63" t="s">
        <v>6448</v>
      </c>
      <c r="B138" s="65" t="s">
        <v>5462</v>
      </c>
      <c r="C138" s="265" t="s">
        <v>4676</v>
      </c>
      <c r="D138" s="68" t="s">
        <v>4879</v>
      </c>
      <c r="E138" s="68">
        <v>50.766475518191214</v>
      </c>
      <c r="F138" s="114">
        <f t="shared" si="6"/>
        <v>73.692735854784601</v>
      </c>
      <c r="G138" s="68">
        <v>73.692735854784601</v>
      </c>
      <c r="H138" s="52">
        <v>1</v>
      </c>
      <c r="J138" s="210" t="s">
        <v>5363</v>
      </c>
      <c r="K138" s="63" t="s">
        <v>5360</v>
      </c>
      <c r="L138" s="210" t="s">
        <v>5967</v>
      </c>
      <c r="O138" s="68" t="s">
        <v>6193</v>
      </c>
      <c r="S138" s="68">
        <v>50.766475518191214</v>
      </c>
      <c r="T138" s="76">
        <v>-1E+30</v>
      </c>
      <c r="U138" s="76">
        <v>1E+30</v>
      </c>
    </row>
    <row r="139" spans="1:21">
      <c r="A139" s="63" t="s">
        <v>4848</v>
      </c>
      <c r="B139" s="65" t="s">
        <v>5463</v>
      </c>
      <c r="C139" s="265" t="s">
        <v>4676</v>
      </c>
      <c r="D139" s="68" t="s">
        <v>4881</v>
      </c>
      <c r="E139" s="68">
        <v>12.83705794612567</v>
      </c>
      <c r="F139" s="114">
        <f t="shared" si="6"/>
        <v>15.724359307686488</v>
      </c>
      <c r="G139" s="68">
        <v>15.724359307686488</v>
      </c>
      <c r="H139" s="52">
        <v>1</v>
      </c>
      <c r="J139" s="210" t="s">
        <v>5363</v>
      </c>
      <c r="K139" s="63" t="s">
        <v>5360</v>
      </c>
      <c r="L139" s="210" t="s">
        <v>5970</v>
      </c>
      <c r="O139" s="68" t="s">
        <v>4881</v>
      </c>
      <c r="S139" s="68">
        <v>12.83705794612567</v>
      </c>
      <c r="T139" s="76">
        <v>-1.0000000000000002E+27</v>
      </c>
      <c r="U139" s="76">
        <v>1.0000000000000002E+27</v>
      </c>
    </row>
    <row r="140" spans="1:21">
      <c r="A140" s="63" t="s">
        <v>6244</v>
      </c>
      <c r="B140" s="65" t="s">
        <v>5464</v>
      </c>
      <c r="C140" s="265" t="s">
        <v>4676</v>
      </c>
      <c r="D140" s="68" t="s">
        <v>5362</v>
      </c>
      <c r="E140" s="68">
        <v>6.2335463109943579</v>
      </c>
      <c r="F140" s="307">
        <f t="shared" si="6"/>
        <v>10.437171420786115</v>
      </c>
      <c r="G140" s="68">
        <v>10.437171420786115</v>
      </c>
      <c r="H140" s="52">
        <v>1</v>
      </c>
      <c r="J140" s="210" t="s">
        <v>5363</v>
      </c>
      <c r="K140" s="63" t="s">
        <v>5360</v>
      </c>
      <c r="L140" s="210" t="s">
        <v>5968</v>
      </c>
      <c r="O140" s="68" t="s">
        <v>5364</v>
      </c>
      <c r="S140" s="68">
        <v>6.2335463109943579</v>
      </c>
      <c r="T140" s="76">
        <v>-1E+36</v>
      </c>
      <c r="U140" s="76">
        <v>3.6000000000000003E+33</v>
      </c>
    </row>
    <row r="141" spans="1:21">
      <c r="A141" s="63" t="s">
        <v>6245</v>
      </c>
      <c r="B141" s="65" t="s">
        <v>5465</v>
      </c>
      <c r="C141" s="265" t="s">
        <v>4676</v>
      </c>
      <c r="D141" s="68" t="s">
        <v>5362</v>
      </c>
      <c r="E141" s="68">
        <v>0</v>
      </c>
      <c r="F141" s="114">
        <f t="shared" si="6"/>
        <v>9.0217162516381944</v>
      </c>
      <c r="G141" s="68">
        <v>9.0217162516381944</v>
      </c>
      <c r="H141" s="52">
        <v>1</v>
      </c>
      <c r="J141" s="210" t="s">
        <v>5363</v>
      </c>
      <c r="K141" s="63" t="s">
        <v>5360</v>
      </c>
      <c r="L141" s="210" t="s">
        <v>5969</v>
      </c>
      <c r="O141" s="68" t="s">
        <v>5364</v>
      </c>
      <c r="S141" s="68">
        <v>0</v>
      </c>
      <c r="T141" s="76">
        <v>-1E+36</v>
      </c>
      <c r="U141" s="76">
        <v>3.6000000000000003E+33</v>
      </c>
    </row>
    <row r="142" spans="1:21">
      <c r="A142" s="63" t="s">
        <v>6659</v>
      </c>
      <c r="B142" s="65" t="s">
        <v>5745</v>
      </c>
      <c r="C142" s="265"/>
      <c r="E142" s="68">
        <v>0</v>
      </c>
      <c r="F142" s="307">
        <f t="shared" si="6"/>
        <v>0.82829999923706055</v>
      </c>
      <c r="G142" s="68">
        <v>0.82829999923706055</v>
      </c>
      <c r="H142" s="52">
        <v>1</v>
      </c>
      <c r="J142" s="210" t="s">
        <v>5363</v>
      </c>
      <c r="K142" s="63" t="s">
        <v>5360</v>
      </c>
      <c r="L142" s="210" t="s">
        <v>5764</v>
      </c>
      <c r="O142" s="68" t="s">
        <v>5367</v>
      </c>
    </row>
    <row r="143" spans="1:21">
      <c r="A143" s="65" t="s">
        <v>6639</v>
      </c>
      <c r="B143" s="65" t="s">
        <v>5745</v>
      </c>
      <c r="C143" s="265"/>
      <c r="E143" s="68">
        <v>0</v>
      </c>
      <c r="F143" s="307">
        <f t="shared" si="6"/>
        <v>0.74409997463224853</v>
      </c>
      <c r="G143" s="68">
        <v>0.74409997463224853</v>
      </c>
      <c r="H143" s="52">
        <v>1</v>
      </c>
      <c r="J143" s="210" t="s">
        <v>5363</v>
      </c>
      <c r="K143" s="63" t="s">
        <v>5360</v>
      </c>
      <c r="L143" s="210" t="s">
        <v>6656</v>
      </c>
      <c r="O143" s="68" t="s">
        <v>5367</v>
      </c>
    </row>
    <row r="144" spans="1:21">
      <c r="A144" s="65" t="s">
        <v>6640</v>
      </c>
      <c r="B144" s="65" t="s">
        <v>5745</v>
      </c>
      <c r="C144" s="265"/>
      <c r="E144" s="68">
        <v>0</v>
      </c>
      <c r="F144" s="307">
        <f t="shared" si="6"/>
        <v>0.85939997434612891</v>
      </c>
      <c r="G144" s="68">
        <v>0.85939997434612891</v>
      </c>
      <c r="H144" s="52">
        <v>1</v>
      </c>
      <c r="J144" s="210" t="s">
        <v>5363</v>
      </c>
      <c r="K144" s="63" t="s">
        <v>5360</v>
      </c>
      <c r="L144" s="210" t="s">
        <v>6657</v>
      </c>
      <c r="O144" s="68" t="s">
        <v>5367</v>
      </c>
    </row>
    <row r="145" spans="1:21">
      <c r="A145" s="65" t="s">
        <v>6641</v>
      </c>
      <c r="B145" s="65" t="s">
        <v>5745</v>
      </c>
      <c r="C145" s="265"/>
      <c r="E145" s="68">
        <v>0</v>
      </c>
      <c r="F145" s="307">
        <f t="shared" si="6"/>
        <v>0.87779998779296875</v>
      </c>
      <c r="G145" s="68">
        <v>0.87779998779296875</v>
      </c>
      <c r="H145" s="52">
        <v>1</v>
      </c>
      <c r="J145" s="210" t="s">
        <v>5363</v>
      </c>
      <c r="K145" s="63" t="s">
        <v>5360</v>
      </c>
      <c r="L145" s="210" t="s">
        <v>6658</v>
      </c>
      <c r="O145" s="68" t="s">
        <v>5367</v>
      </c>
    </row>
    <row r="146" spans="1:21">
      <c r="A146" s="304" t="s">
        <v>6613</v>
      </c>
      <c r="B146" s="309" t="s">
        <v>5745</v>
      </c>
      <c r="C146" s="310"/>
      <c r="D146" s="308" t="s">
        <v>3992</v>
      </c>
      <c r="E146" s="306"/>
      <c r="F146" s="307" t="e">
        <f>G146</f>
        <v>#REF!</v>
      </c>
      <c r="G146" s="306" t="e">
        <f>((#REF!*F142+#REF!*F286+F285*F135)-(F94*F143+F152*F144+F166*F145))/(#REF!*F142+#REF!*F286+F285*F135)*100</f>
        <v>#REF!</v>
      </c>
      <c r="H146" s="311"/>
      <c r="I146" s="306"/>
      <c r="J146" s="308"/>
      <c r="K146" s="304"/>
      <c r="L146" s="304"/>
      <c r="M146" s="308" t="s">
        <v>6660</v>
      </c>
      <c r="N146" s="308"/>
      <c r="O146" s="301"/>
    </row>
    <row r="147" spans="1:21">
      <c r="A147" s="63" t="s">
        <v>4848</v>
      </c>
      <c r="B147" s="288" t="s">
        <v>6072</v>
      </c>
      <c r="C147" s="265"/>
    </row>
    <row r="148" spans="1:21">
      <c r="A148" s="63" t="s">
        <v>4848</v>
      </c>
      <c r="B148" s="286" t="s">
        <v>5745</v>
      </c>
      <c r="C148" s="265"/>
      <c r="F148" s="114">
        <f>IF(ISNUMBER(G148),G148*H148+I148,G148)</f>
        <v>28.842353863186279</v>
      </c>
      <c r="G148" s="68">
        <v>28.842353863186279</v>
      </c>
      <c r="H148" s="52">
        <v>1</v>
      </c>
      <c r="J148" s="210" t="s">
        <v>5363</v>
      </c>
      <c r="K148" s="63" t="s">
        <v>5360</v>
      </c>
      <c r="L148" s="210" t="s">
        <v>6095</v>
      </c>
      <c r="M148" s="210" t="s">
        <v>6097</v>
      </c>
      <c r="O148" s="68" t="s">
        <v>5364</v>
      </c>
    </row>
    <row r="149" spans="1:21">
      <c r="A149" s="63" t="s">
        <v>4848</v>
      </c>
      <c r="B149" s="286" t="s">
        <v>5745</v>
      </c>
      <c r="C149" s="265"/>
      <c r="F149" s="307">
        <f>IF(ISNUMBER(G149),G149*H149+I149,G149)</f>
        <v>-2.0298217817132039E-2</v>
      </c>
      <c r="G149" s="68">
        <v>-2.0298217817132039E-2</v>
      </c>
      <c r="H149" s="52">
        <v>1</v>
      </c>
      <c r="J149" s="210" t="s">
        <v>5363</v>
      </c>
      <c r="K149" s="63" t="s">
        <v>5360</v>
      </c>
      <c r="L149" s="210" t="s">
        <v>6090</v>
      </c>
      <c r="M149" s="210" t="s">
        <v>6099</v>
      </c>
      <c r="O149" s="68" t="s">
        <v>5364</v>
      </c>
    </row>
    <row r="150" spans="1:21">
      <c r="A150" s="63" t="s">
        <v>4848</v>
      </c>
      <c r="B150" s="286" t="s">
        <v>5745</v>
      </c>
      <c r="C150" s="265"/>
      <c r="F150" s="114">
        <f>IF(ISNUMBER(G150),G150*H150+I150,G150)</f>
        <v>10.437171420786115</v>
      </c>
      <c r="G150" s="68">
        <v>10.437171420786115</v>
      </c>
      <c r="H150" s="52">
        <v>1</v>
      </c>
      <c r="J150" s="210" t="s">
        <v>5363</v>
      </c>
      <c r="K150" s="63" t="s">
        <v>5360</v>
      </c>
      <c r="L150" s="210" t="s">
        <v>5968</v>
      </c>
      <c r="M150" s="210" t="s">
        <v>6096</v>
      </c>
      <c r="O150" s="68" t="s">
        <v>5364</v>
      </c>
    </row>
    <row r="151" spans="1:21">
      <c r="A151" s="63" t="s">
        <v>4848</v>
      </c>
      <c r="B151" s="286" t="s">
        <v>5745</v>
      </c>
      <c r="C151" s="265"/>
      <c r="F151" s="114">
        <f>IF(ISNUMBER(G151),G151*H151+I151,G151)</f>
        <v>9.0217162516381944</v>
      </c>
      <c r="G151" s="68">
        <v>9.0217162516381944</v>
      </c>
      <c r="H151" s="52">
        <v>1</v>
      </c>
      <c r="J151" s="210" t="s">
        <v>5363</v>
      </c>
      <c r="K151" s="63" t="s">
        <v>5360</v>
      </c>
      <c r="L151" s="210" t="s">
        <v>5969</v>
      </c>
      <c r="M151" s="210" t="s">
        <v>6098</v>
      </c>
      <c r="O151" s="68" t="s">
        <v>5364</v>
      </c>
    </row>
    <row r="152" spans="1:21">
      <c r="A152" s="63" t="s">
        <v>6246</v>
      </c>
      <c r="B152" s="65" t="s">
        <v>5537</v>
      </c>
      <c r="C152" s="265" t="s">
        <v>3996</v>
      </c>
      <c r="D152" s="68" t="s">
        <v>5362</v>
      </c>
      <c r="E152" s="68">
        <v>40.954437290081536</v>
      </c>
      <c r="F152" s="307">
        <f t="shared" ref="F152:F153" si="7">IF(ISNUMBER(G152),G152*H152+I152,G152)</f>
        <v>48.321539753427722</v>
      </c>
      <c r="G152" s="294">
        <f>F153+F150</f>
        <v>48.321539753427722</v>
      </c>
      <c r="H152" s="52">
        <v>1</v>
      </c>
      <c r="J152" s="210"/>
      <c r="K152" s="63"/>
      <c r="M152" s="210" t="s">
        <v>5997</v>
      </c>
      <c r="S152" s="68">
        <v>40.041005754338485</v>
      </c>
      <c r="T152" s="76">
        <v>-1E+36</v>
      </c>
      <c r="U152" s="76">
        <v>3.6000000000000003E+33</v>
      </c>
    </row>
    <row r="153" spans="1:21">
      <c r="A153" s="63" t="s">
        <v>6247</v>
      </c>
      <c r="B153" s="65" t="s">
        <v>5538</v>
      </c>
      <c r="C153" s="265" t="s">
        <v>3996</v>
      </c>
      <c r="D153" s="68" t="s">
        <v>5362</v>
      </c>
      <c r="E153" s="68">
        <v>34.72089097908718</v>
      </c>
      <c r="F153" s="307">
        <f t="shared" si="7"/>
        <v>37.884368332641607</v>
      </c>
      <c r="G153" s="294">
        <f>F148-F149+F141</f>
        <v>37.884368332641607</v>
      </c>
      <c r="H153" s="52">
        <v>1</v>
      </c>
      <c r="J153" s="210"/>
      <c r="K153" s="63"/>
      <c r="M153" s="210" t="s">
        <v>6677</v>
      </c>
      <c r="S153" s="68">
        <v>33.807459443344115</v>
      </c>
      <c r="T153" s="76">
        <v>-1E+36</v>
      </c>
      <c r="U153" s="76">
        <v>3.6000000000000003E+33</v>
      </c>
    </row>
    <row r="154" spans="1:21">
      <c r="A154" s="63" t="s">
        <v>6441</v>
      </c>
      <c r="B154" s="65" t="s">
        <v>5539</v>
      </c>
      <c r="C154" s="265" t="s">
        <v>3996</v>
      </c>
      <c r="D154" s="68" t="s">
        <v>4879</v>
      </c>
      <c r="E154" s="68">
        <v>124.97503069302672</v>
      </c>
      <c r="F154" s="114">
        <f t="shared" ref="F154:F183" si="8">IF(ISNUMBER(G154),G154*H154+I154,G154)</f>
        <v>126.34234298070304</v>
      </c>
      <c r="G154" s="68">
        <v>126.34234298070304</v>
      </c>
      <c r="H154" s="52">
        <v>1</v>
      </c>
      <c r="J154" s="210" t="s">
        <v>5363</v>
      </c>
      <c r="K154" s="63" t="s">
        <v>5360</v>
      </c>
      <c r="L154" s="68" t="s">
        <v>5998</v>
      </c>
      <c r="O154" s="68" t="s">
        <v>6193</v>
      </c>
      <c r="S154" s="68">
        <v>124.8640963398351</v>
      </c>
      <c r="T154" s="76">
        <v>-1E+30</v>
      </c>
      <c r="U154" s="76">
        <v>1E+30</v>
      </c>
    </row>
    <row r="155" spans="1:21">
      <c r="A155" s="63" t="s">
        <v>6442</v>
      </c>
      <c r="B155" s="65" t="s">
        <v>5540</v>
      </c>
      <c r="C155" s="265" t="s">
        <v>3996</v>
      </c>
      <c r="D155" s="68" t="s">
        <v>4879</v>
      </c>
      <c r="E155" s="68">
        <v>143.06537083264476</v>
      </c>
      <c r="F155" s="114">
        <f t="shared" si="8"/>
        <v>137.30592368443834</v>
      </c>
      <c r="G155" s="68">
        <v>137.30592368443834</v>
      </c>
      <c r="H155" s="52">
        <v>1</v>
      </c>
      <c r="J155" s="210" t="s">
        <v>5363</v>
      </c>
      <c r="K155" s="63" t="s">
        <v>5360</v>
      </c>
      <c r="L155" s="68" t="s">
        <v>5999</v>
      </c>
      <c r="O155" s="68" t="s">
        <v>6193</v>
      </c>
      <c r="S155" s="68">
        <v>143.2644869321478</v>
      </c>
      <c r="T155" s="76">
        <v>-1E+30</v>
      </c>
      <c r="U155" s="76">
        <v>1E+30</v>
      </c>
    </row>
    <row r="156" spans="1:21">
      <c r="A156" s="63" t="s">
        <v>6443</v>
      </c>
      <c r="B156" s="65" t="s">
        <v>5541</v>
      </c>
      <c r="C156" s="265" t="s">
        <v>3996</v>
      </c>
      <c r="D156" s="68" t="s">
        <v>4879</v>
      </c>
      <c r="E156" s="68">
        <v>152.83967880046634</v>
      </c>
      <c r="F156" s="114">
        <f t="shared" si="8"/>
        <v>147.48871985541496</v>
      </c>
      <c r="G156" s="68">
        <v>147.48871985541496</v>
      </c>
      <c r="H156" s="52">
        <v>1</v>
      </c>
      <c r="J156" s="210" t="s">
        <v>5363</v>
      </c>
      <c r="K156" s="63" t="s">
        <v>5360</v>
      </c>
      <c r="L156" s="68" t="s">
        <v>6000</v>
      </c>
      <c r="O156" s="68" t="s">
        <v>6193</v>
      </c>
      <c r="S156" s="68">
        <v>153.04009767024712</v>
      </c>
      <c r="T156" s="76">
        <v>-1E+30</v>
      </c>
      <c r="U156" s="76">
        <v>1E+30</v>
      </c>
    </row>
    <row r="157" spans="1:21">
      <c r="A157" s="63" t="s">
        <v>6444</v>
      </c>
      <c r="B157" s="65" t="s">
        <v>5542</v>
      </c>
      <c r="C157" s="265" t="s">
        <v>3996</v>
      </c>
      <c r="D157" s="68" t="s">
        <v>4879</v>
      </c>
      <c r="E157" s="68">
        <v>156.05365332951152</v>
      </c>
      <c r="F157" s="114">
        <f t="shared" si="8"/>
        <v>153.52586449517094</v>
      </c>
      <c r="G157" s="68">
        <v>153.52586449517094</v>
      </c>
      <c r="H157" s="52">
        <v>1</v>
      </c>
      <c r="J157" s="210" t="s">
        <v>5363</v>
      </c>
      <c r="K157" s="63" t="s">
        <v>5360</v>
      </c>
      <c r="L157" s="68" t="s">
        <v>6001</v>
      </c>
      <c r="O157" s="68" t="s">
        <v>6193</v>
      </c>
      <c r="S157" s="68">
        <v>156.28668549652173</v>
      </c>
      <c r="T157" s="76">
        <v>-1E+30</v>
      </c>
      <c r="U157" s="76">
        <v>1E+30</v>
      </c>
    </row>
    <row r="158" spans="1:21">
      <c r="A158" s="63" t="s">
        <v>6445</v>
      </c>
      <c r="B158" s="65" t="s">
        <v>5543</v>
      </c>
      <c r="C158" s="265" t="s">
        <v>3996</v>
      </c>
      <c r="D158" s="68" t="s">
        <v>4879</v>
      </c>
      <c r="E158" s="68">
        <v>161.76562204626305</v>
      </c>
      <c r="F158" s="114">
        <f t="shared" si="8"/>
        <v>161.29049770567133</v>
      </c>
      <c r="G158" s="68">
        <v>161.29049770567133</v>
      </c>
      <c r="H158" s="52">
        <v>1</v>
      </c>
      <c r="J158" s="210" t="s">
        <v>5363</v>
      </c>
      <c r="K158" s="63" t="s">
        <v>5360</v>
      </c>
      <c r="L158" s="68" t="s">
        <v>6002</v>
      </c>
      <c r="O158" s="68" t="s">
        <v>6193</v>
      </c>
      <c r="S158" s="68">
        <v>161.89883999994913</v>
      </c>
      <c r="T158" s="76">
        <v>-1E+30</v>
      </c>
      <c r="U158" s="76">
        <v>1E+30</v>
      </c>
    </row>
    <row r="159" spans="1:21">
      <c r="A159" s="63" t="s">
        <v>6446</v>
      </c>
      <c r="B159" s="65" t="s">
        <v>5544</v>
      </c>
      <c r="C159" s="265" t="s">
        <v>3996</v>
      </c>
      <c r="D159" s="68" t="s">
        <v>4879</v>
      </c>
      <c r="E159" s="68">
        <v>162.85979284523114</v>
      </c>
      <c r="F159" s="114">
        <f t="shared" si="8"/>
        <v>170.73645461400361</v>
      </c>
      <c r="G159" s="68">
        <v>170.73645461400361</v>
      </c>
      <c r="H159" s="52">
        <v>1</v>
      </c>
      <c r="J159" s="210" t="s">
        <v>5363</v>
      </c>
      <c r="K159" s="63" t="s">
        <v>5360</v>
      </c>
      <c r="L159" s="68" t="s">
        <v>6003</v>
      </c>
      <c r="O159" s="68" t="s">
        <v>6193</v>
      </c>
      <c r="S159" s="68">
        <v>162.96974714243868</v>
      </c>
      <c r="T159" s="76">
        <v>-1E+30</v>
      </c>
      <c r="U159" s="76">
        <v>1E+30</v>
      </c>
    </row>
    <row r="160" spans="1:21">
      <c r="A160" s="63" t="s">
        <v>5971</v>
      </c>
      <c r="B160" s="65" t="s">
        <v>5545</v>
      </c>
      <c r="C160" s="265" t="s">
        <v>3996</v>
      </c>
      <c r="D160" s="68" t="s">
        <v>5467</v>
      </c>
      <c r="E160" s="68">
        <v>9.3699999999999992</v>
      </c>
      <c r="F160" s="114">
        <f t="shared" si="8"/>
        <v>8.750909083088235</v>
      </c>
      <c r="G160" s="68">
        <v>8.750909083088235</v>
      </c>
      <c r="H160" s="52">
        <v>1</v>
      </c>
      <c r="J160" s="210" t="s">
        <v>5363</v>
      </c>
      <c r="K160" s="63" t="s">
        <v>5360</v>
      </c>
      <c r="L160" s="210" t="s">
        <v>6013</v>
      </c>
      <c r="O160" s="68" t="s">
        <v>6194</v>
      </c>
      <c r="S160" s="68">
        <v>9.3699999999999992</v>
      </c>
      <c r="T160" s="76">
        <v>-1E+30</v>
      </c>
      <c r="U160" s="76">
        <v>1E+30</v>
      </c>
    </row>
    <row r="161" spans="1:21">
      <c r="A161" s="63" t="s">
        <v>5972</v>
      </c>
      <c r="B161" s="65" t="s">
        <v>5546</v>
      </c>
      <c r="C161" s="265" t="s">
        <v>3996</v>
      </c>
      <c r="D161" s="68" t="s">
        <v>5467</v>
      </c>
      <c r="E161" s="68">
        <v>12.94</v>
      </c>
      <c r="F161" s="114">
        <f t="shared" si="8"/>
        <v>11.312903381718471</v>
      </c>
      <c r="G161" s="68">
        <v>11.312903381718471</v>
      </c>
      <c r="H161" s="52">
        <v>1</v>
      </c>
      <c r="J161" s="210" t="s">
        <v>5363</v>
      </c>
      <c r="K161" s="63" t="s">
        <v>5360</v>
      </c>
      <c r="L161" s="210" t="s">
        <v>6014</v>
      </c>
      <c r="O161" s="68" t="s">
        <v>6194</v>
      </c>
      <c r="S161" s="68">
        <v>12.94</v>
      </c>
      <c r="T161" s="76">
        <v>-1E+30</v>
      </c>
      <c r="U161" s="76">
        <v>1E+30</v>
      </c>
    </row>
    <row r="162" spans="1:21">
      <c r="A162" s="63" t="s">
        <v>4848</v>
      </c>
      <c r="B162" s="65" t="s">
        <v>5461</v>
      </c>
      <c r="C162" s="265" t="s">
        <v>3996</v>
      </c>
      <c r="D162" s="68" t="s">
        <v>4879</v>
      </c>
      <c r="E162" s="68">
        <v>90.864973209168738</v>
      </c>
      <c r="F162" s="114">
        <f t="shared" si="8"/>
        <v>91.991203504138511</v>
      </c>
      <c r="G162" s="68">
        <v>91.991203504138511</v>
      </c>
      <c r="H162" s="52">
        <v>1</v>
      </c>
      <c r="J162" s="210" t="s">
        <v>5363</v>
      </c>
      <c r="K162" s="63" t="s">
        <v>5360</v>
      </c>
      <c r="L162" s="68" t="s">
        <v>5966</v>
      </c>
      <c r="O162" s="68" t="s">
        <v>6193</v>
      </c>
      <c r="S162" s="68">
        <v>90.864973209168738</v>
      </c>
      <c r="T162" s="76">
        <v>-1E+30</v>
      </c>
      <c r="U162" s="76">
        <v>1E+30</v>
      </c>
    </row>
    <row r="163" spans="1:21">
      <c r="A163" s="63" t="s">
        <v>4848</v>
      </c>
      <c r="B163" s="65" t="s">
        <v>5462</v>
      </c>
      <c r="C163" s="265" t="s">
        <v>3996</v>
      </c>
      <c r="D163" s="68" t="s">
        <v>4879</v>
      </c>
      <c r="E163" s="68">
        <v>50.766475518191214</v>
      </c>
      <c r="F163" s="114">
        <f t="shared" si="8"/>
        <v>73.692735854784601</v>
      </c>
      <c r="G163" s="68">
        <v>73.692735854784601</v>
      </c>
      <c r="H163" s="52">
        <v>1</v>
      </c>
      <c r="J163" s="210" t="s">
        <v>5363</v>
      </c>
      <c r="K163" s="63" t="s">
        <v>5360</v>
      </c>
      <c r="L163" s="68" t="s">
        <v>5967</v>
      </c>
      <c r="O163" s="68" t="s">
        <v>6193</v>
      </c>
      <c r="S163" s="68">
        <v>50.766475518191214</v>
      </c>
      <c r="T163" s="76">
        <v>-1E+30</v>
      </c>
      <c r="U163" s="76">
        <v>1E+30</v>
      </c>
    </row>
    <row r="164" spans="1:21">
      <c r="A164" s="63" t="s">
        <v>6449</v>
      </c>
      <c r="B164" s="65" t="s">
        <v>5547</v>
      </c>
      <c r="C164" s="265" t="s">
        <v>3996</v>
      </c>
      <c r="D164" s="68" t="s">
        <v>4879</v>
      </c>
      <c r="E164" s="68">
        <v>73.832816114985292</v>
      </c>
      <c r="F164" s="114">
        <f t="shared" si="8"/>
        <v>83.325524764590753</v>
      </c>
      <c r="G164" s="68">
        <v>83.325524764590753</v>
      </c>
      <c r="H164" s="52">
        <v>1</v>
      </c>
      <c r="J164" s="210" t="s">
        <v>5363</v>
      </c>
      <c r="K164" s="63" t="s">
        <v>5360</v>
      </c>
      <c r="L164" s="68" t="s">
        <v>6004</v>
      </c>
      <c r="O164" s="68" t="s">
        <v>6193</v>
      </c>
      <c r="S164" s="68">
        <v>73.832867777063996</v>
      </c>
      <c r="T164" s="76">
        <v>-1E+30</v>
      </c>
      <c r="U164" s="76">
        <v>1E+30</v>
      </c>
    </row>
    <row r="165" spans="1:21">
      <c r="A165" s="63" t="s">
        <v>6248</v>
      </c>
      <c r="B165" s="65" t="s">
        <v>5548</v>
      </c>
      <c r="C165" s="265" t="s">
        <v>3996</v>
      </c>
      <c r="D165" s="68" t="s">
        <v>5362</v>
      </c>
      <c r="E165" s="68">
        <v>99.788428568321649</v>
      </c>
      <c r="F165" s="114">
        <f t="shared" si="8"/>
        <v>132.10071891678709</v>
      </c>
      <c r="G165" s="68">
        <v>132.10071891678709</v>
      </c>
      <c r="H165" s="52">
        <v>1</v>
      </c>
      <c r="J165" s="210" t="s">
        <v>5363</v>
      </c>
      <c r="K165" s="63" t="s">
        <v>5360</v>
      </c>
      <c r="L165" s="68" t="s">
        <v>6005</v>
      </c>
      <c r="O165" s="68" t="s">
        <v>5364</v>
      </c>
      <c r="S165" s="68">
        <v>99.047653361709905</v>
      </c>
      <c r="T165" s="76">
        <v>-1E+36</v>
      </c>
      <c r="U165" s="76">
        <v>3.6000000000000003E+33</v>
      </c>
    </row>
    <row r="166" spans="1:21">
      <c r="A166" s="63" t="s">
        <v>6249</v>
      </c>
      <c r="B166" s="65" t="s">
        <v>5549</v>
      </c>
      <c r="C166" s="265" t="s">
        <v>3996</v>
      </c>
      <c r="D166" s="68" t="s">
        <v>5362</v>
      </c>
      <c r="E166" s="68">
        <v>140.96479483088692</v>
      </c>
      <c r="F166" s="307">
        <f t="shared" si="8"/>
        <v>97.706015279557931</v>
      </c>
      <c r="G166" s="68">
        <v>97.706015279557931</v>
      </c>
      <c r="H166" s="52">
        <v>1</v>
      </c>
      <c r="J166" s="210" t="s">
        <v>5363</v>
      </c>
      <c r="K166" s="63" t="s">
        <v>5360</v>
      </c>
      <c r="L166" s="68" t="s">
        <v>6006</v>
      </c>
      <c r="O166" s="68" t="s">
        <v>5364</v>
      </c>
      <c r="S166" s="68">
        <v>140.71165282547491</v>
      </c>
      <c r="T166" s="76">
        <v>-1E+36</v>
      </c>
      <c r="U166" s="76">
        <v>3.6000000000000003E+33</v>
      </c>
    </row>
    <row r="167" spans="1:21">
      <c r="A167" s="63" t="s">
        <v>4848</v>
      </c>
      <c r="B167" s="65" t="s">
        <v>5550</v>
      </c>
      <c r="C167" s="265" t="s">
        <v>3996</v>
      </c>
      <c r="D167" s="68" t="s">
        <v>5454</v>
      </c>
      <c r="E167" s="68">
        <v>4.3511677774785564</v>
      </c>
      <c r="F167" s="114">
        <f t="shared" si="8"/>
        <v>2.3475531287594773</v>
      </c>
      <c r="G167" s="68">
        <v>2.3475531287594773</v>
      </c>
      <c r="H167" s="52">
        <v>1</v>
      </c>
      <c r="J167" s="210" t="s">
        <v>5363</v>
      </c>
      <c r="K167" s="63" t="s">
        <v>5360</v>
      </c>
      <c r="L167" s="68" t="s">
        <v>6007</v>
      </c>
      <c r="O167" s="68" t="s">
        <v>6195</v>
      </c>
      <c r="S167" s="68">
        <v>3.9791201813054808</v>
      </c>
      <c r="T167" s="76">
        <v>-3.6000000000000002E+30</v>
      </c>
      <c r="U167" s="76">
        <v>3.6000000000000002E+30</v>
      </c>
    </row>
    <row r="168" spans="1:21">
      <c r="A168" s="63" t="s">
        <v>6450</v>
      </c>
      <c r="B168" s="65" t="s">
        <v>5551</v>
      </c>
      <c r="C168" s="265" t="s">
        <v>3996</v>
      </c>
      <c r="D168" s="68" t="s">
        <v>4879</v>
      </c>
      <c r="E168" s="68">
        <v>173.88121538584659</v>
      </c>
      <c r="F168" s="114">
        <f t="shared" si="8"/>
        <v>172.20993263456546</v>
      </c>
      <c r="G168" s="68">
        <v>172.20993263456546</v>
      </c>
      <c r="H168" s="52">
        <v>1</v>
      </c>
      <c r="J168" s="210" t="s">
        <v>5363</v>
      </c>
      <c r="K168" s="63" t="s">
        <v>5360</v>
      </c>
      <c r="L168" s="68" t="s">
        <v>6008</v>
      </c>
      <c r="O168" s="68" t="s">
        <v>6193</v>
      </c>
      <c r="S168" s="68">
        <v>173.87908489809695</v>
      </c>
      <c r="T168" s="76">
        <v>-1E+30</v>
      </c>
      <c r="U168" s="76">
        <v>1E+30</v>
      </c>
    </row>
    <row r="169" spans="1:21">
      <c r="A169" s="63" t="s">
        <v>6451</v>
      </c>
      <c r="B169" s="65" t="s">
        <v>5552</v>
      </c>
      <c r="C169" s="265" t="s">
        <v>3996</v>
      </c>
      <c r="D169" s="68" t="s">
        <v>4879</v>
      </c>
      <c r="E169" s="68">
        <v>177.8886015391393</v>
      </c>
      <c r="F169" s="114">
        <f t="shared" si="8"/>
        <v>172.23277675840495</v>
      </c>
      <c r="G169" s="68">
        <v>172.23277675840495</v>
      </c>
      <c r="H169" s="52">
        <v>1</v>
      </c>
      <c r="J169" s="210" t="s">
        <v>5363</v>
      </c>
      <c r="K169" s="63" t="s">
        <v>5360</v>
      </c>
      <c r="L169" s="68" t="s">
        <v>6009</v>
      </c>
      <c r="O169" s="68" t="s">
        <v>6193</v>
      </c>
      <c r="S169" s="68">
        <v>177.88681761884214</v>
      </c>
      <c r="T169" s="76">
        <v>-1E+30</v>
      </c>
      <c r="U169" s="76">
        <v>1E+30</v>
      </c>
    </row>
    <row r="170" spans="1:21">
      <c r="A170" s="63" t="s">
        <v>5976</v>
      </c>
      <c r="B170" s="65" t="s">
        <v>5553</v>
      </c>
      <c r="C170" s="265" t="s">
        <v>3996</v>
      </c>
      <c r="D170" s="68" t="s">
        <v>4881</v>
      </c>
      <c r="E170" s="68">
        <v>-2.352841537057031</v>
      </c>
      <c r="F170" s="114">
        <f t="shared" si="8"/>
        <v>1.292372776312166</v>
      </c>
      <c r="G170" s="68">
        <v>1.292372776312166</v>
      </c>
      <c r="H170" s="52">
        <v>1</v>
      </c>
      <c r="J170" s="210" t="s">
        <v>5363</v>
      </c>
      <c r="K170" s="63" t="s">
        <v>5360</v>
      </c>
      <c r="L170" s="210" t="s">
        <v>6015</v>
      </c>
      <c r="O170" s="68" t="s">
        <v>4881</v>
      </c>
      <c r="S170" s="68">
        <v>-2.1516612832021691</v>
      </c>
      <c r="T170" s="76">
        <v>-1.0000000000000002E+27</v>
      </c>
      <c r="U170" s="76">
        <v>1.0000000000000002E+27</v>
      </c>
    </row>
    <row r="171" spans="1:21">
      <c r="A171" s="63" t="s">
        <v>6452</v>
      </c>
      <c r="B171" s="65" t="s">
        <v>5554</v>
      </c>
      <c r="C171" s="265" t="s">
        <v>3996</v>
      </c>
      <c r="D171" s="68" t="s">
        <v>4879</v>
      </c>
      <c r="E171" s="68">
        <v>173.88121538584659</v>
      </c>
      <c r="F171" s="114">
        <f t="shared" si="8"/>
        <v>172.46022549735179</v>
      </c>
      <c r="G171" s="68">
        <v>172.46022549735179</v>
      </c>
      <c r="H171" s="52">
        <v>1</v>
      </c>
      <c r="J171" s="210" t="s">
        <v>5363</v>
      </c>
      <c r="K171" s="63" t="s">
        <v>5360</v>
      </c>
      <c r="L171" s="68" t="s">
        <v>6010</v>
      </c>
      <c r="O171" s="68" t="s">
        <v>6193</v>
      </c>
      <c r="S171" s="68">
        <v>173.87908489809695</v>
      </c>
      <c r="T171" s="76">
        <v>-1E+30</v>
      </c>
      <c r="U171" s="76">
        <v>1E+30</v>
      </c>
    </row>
    <row r="172" spans="1:21">
      <c r="A172" s="63" t="s">
        <v>6453</v>
      </c>
      <c r="B172" s="65" t="s">
        <v>5555</v>
      </c>
      <c r="C172" s="265" t="s">
        <v>3996</v>
      </c>
      <c r="D172" s="68" t="s">
        <v>4879</v>
      </c>
      <c r="E172" s="68">
        <v>177.02196276846962</v>
      </c>
      <c r="F172" s="114">
        <f t="shared" si="8"/>
        <v>172.57710960176252</v>
      </c>
      <c r="G172" s="68">
        <v>172.57710960176252</v>
      </c>
      <c r="H172" s="52">
        <v>1</v>
      </c>
      <c r="J172" s="210" t="s">
        <v>5363</v>
      </c>
      <c r="K172" s="63" t="s">
        <v>5360</v>
      </c>
      <c r="L172" s="68" t="s">
        <v>6011</v>
      </c>
      <c r="O172" s="68" t="s">
        <v>6193</v>
      </c>
      <c r="S172" s="68">
        <v>177.02012467270492</v>
      </c>
      <c r="T172" s="76">
        <v>-1E+30</v>
      </c>
      <c r="U172" s="76">
        <v>1E+30</v>
      </c>
    </row>
    <row r="173" spans="1:21">
      <c r="A173" s="63" t="s">
        <v>6454</v>
      </c>
      <c r="B173" s="65" t="s">
        <v>5556</v>
      </c>
      <c r="C173" s="265" t="s">
        <v>3996</v>
      </c>
      <c r="D173" s="68" t="s">
        <v>4879</v>
      </c>
      <c r="E173" s="68">
        <v>173.88121538584659</v>
      </c>
      <c r="F173" s="114">
        <f t="shared" si="8"/>
        <v>172.69217316309641</v>
      </c>
      <c r="G173" s="68">
        <v>172.69217316309641</v>
      </c>
      <c r="H173" s="52">
        <v>1</v>
      </c>
      <c r="J173" s="210" t="s">
        <v>5363</v>
      </c>
      <c r="K173" s="63" t="s">
        <v>5360</v>
      </c>
      <c r="L173" s="68" t="s">
        <v>6012</v>
      </c>
      <c r="O173" s="68" t="s">
        <v>6193</v>
      </c>
      <c r="S173" s="68">
        <v>173.87908489809695</v>
      </c>
      <c r="T173" s="76">
        <v>-1E+30</v>
      </c>
      <c r="U173" s="76">
        <v>1E+30</v>
      </c>
    </row>
    <row r="174" spans="1:21">
      <c r="A174" s="63" t="s">
        <v>5957</v>
      </c>
      <c r="B174" s="65" t="s">
        <v>5557</v>
      </c>
      <c r="C174" s="265" t="s">
        <v>3996</v>
      </c>
      <c r="D174" s="68" t="s">
        <v>3992</v>
      </c>
      <c r="E174" s="290">
        <v>0.85874829060501523</v>
      </c>
      <c r="F174" s="114">
        <f t="shared" si="8"/>
        <v>0.85900002717974999</v>
      </c>
      <c r="G174" s="68">
        <v>0.85900002717974999</v>
      </c>
      <c r="H174" s="52">
        <v>1</v>
      </c>
      <c r="J174" s="210" t="s">
        <v>5363</v>
      </c>
      <c r="K174" s="63" t="s">
        <v>5360</v>
      </c>
      <c r="L174" s="68" t="s">
        <v>6017</v>
      </c>
      <c r="O174" s="68" t="s">
        <v>6191</v>
      </c>
      <c r="S174" s="68">
        <v>0.85874829060501523</v>
      </c>
      <c r="T174" s="76">
        <v>-1.0000000000000001E+32</v>
      </c>
      <c r="U174" s="76">
        <v>1.0000000000000001E+32</v>
      </c>
    </row>
    <row r="175" spans="1:21">
      <c r="A175" s="63" t="s">
        <v>5977</v>
      </c>
      <c r="B175" s="65" t="s">
        <v>5558</v>
      </c>
      <c r="C175" s="265" t="s">
        <v>3996</v>
      </c>
      <c r="D175" s="68" t="s">
        <v>3992</v>
      </c>
      <c r="E175" s="289">
        <v>14.995251930503828</v>
      </c>
      <c r="F175" s="114">
        <f t="shared" si="8"/>
        <v>6.1539998054506784</v>
      </c>
      <c r="G175" s="68">
        <v>6.1539998054506784</v>
      </c>
      <c r="H175" s="52">
        <v>1</v>
      </c>
      <c r="J175" s="210" t="s">
        <v>5363</v>
      </c>
      <c r="K175" s="63" t="s">
        <v>5360</v>
      </c>
      <c r="L175" s="68" t="s">
        <v>6016</v>
      </c>
      <c r="O175" s="68" t="s">
        <v>6191</v>
      </c>
      <c r="S175" s="68">
        <v>15.763262782520815</v>
      </c>
      <c r="T175" s="76">
        <v>-1.0000000000000001E+32</v>
      </c>
      <c r="U175" s="76">
        <v>1.0000000000000001E+32</v>
      </c>
    </row>
    <row r="176" spans="1:21">
      <c r="A176" s="63" t="s">
        <v>5978</v>
      </c>
      <c r="B176" s="65" t="s">
        <v>5559</v>
      </c>
      <c r="C176" s="265" t="s">
        <v>3996</v>
      </c>
      <c r="D176" s="68" t="s">
        <v>3992</v>
      </c>
      <c r="E176" s="289">
        <v>83.333141274366938</v>
      </c>
      <c r="F176" s="114">
        <f t="shared" si="8"/>
        <v>92.426597595211206</v>
      </c>
      <c r="G176" s="68">
        <v>92.426597595211206</v>
      </c>
      <c r="H176" s="52">
        <v>1</v>
      </c>
      <c r="J176" s="210" t="s">
        <v>5363</v>
      </c>
      <c r="K176" s="63" t="s">
        <v>5360</v>
      </c>
      <c r="L176" s="68" t="s">
        <v>6018</v>
      </c>
      <c r="O176" s="68" t="s">
        <v>6191</v>
      </c>
      <c r="S176" s="68">
        <v>82.565130749111489</v>
      </c>
      <c r="T176" s="76">
        <v>-1.0000000000000001E+32</v>
      </c>
      <c r="U176" s="76">
        <v>1.0000000000000001E+32</v>
      </c>
    </row>
    <row r="177" spans="1:21">
      <c r="A177" s="63" t="s">
        <v>5979</v>
      </c>
      <c r="B177" s="65" t="s">
        <v>5560</v>
      </c>
      <c r="C177" s="265" t="s">
        <v>3996</v>
      </c>
      <c r="D177" s="68" t="s">
        <v>3992</v>
      </c>
      <c r="E177" s="289">
        <v>0.36491897681123087</v>
      </c>
      <c r="F177" s="114">
        <f t="shared" si="8"/>
        <v>0.19589999318123338</v>
      </c>
      <c r="G177" s="68">
        <v>0.19589999318123338</v>
      </c>
      <c r="H177" s="52">
        <v>1</v>
      </c>
      <c r="J177" s="210" t="s">
        <v>5363</v>
      </c>
      <c r="K177" s="63" t="s">
        <v>5360</v>
      </c>
      <c r="L177" s="68" t="s">
        <v>6019</v>
      </c>
      <c r="O177" s="68" t="s">
        <v>6191</v>
      </c>
      <c r="S177" s="68">
        <v>0.36535251113167783</v>
      </c>
      <c r="T177" s="76">
        <v>-1.0000000000000001E+32</v>
      </c>
      <c r="U177" s="76">
        <v>1.0000000000000001E+32</v>
      </c>
    </row>
    <row r="178" spans="1:21">
      <c r="A178" s="63" t="s">
        <v>5980</v>
      </c>
      <c r="B178" s="65" t="s">
        <v>5561</v>
      </c>
      <c r="C178" s="265" t="s">
        <v>3996</v>
      </c>
      <c r="D178" s="68" t="s">
        <v>3992</v>
      </c>
      <c r="E178" s="289">
        <v>0.15339147534254827</v>
      </c>
      <c r="F178" s="114">
        <f t="shared" si="8"/>
        <v>0.12970000505447388</v>
      </c>
      <c r="G178" s="68">
        <v>0.12970000505447388</v>
      </c>
      <c r="H178" s="52">
        <v>1</v>
      </c>
      <c r="J178" s="210" t="s">
        <v>5363</v>
      </c>
      <c r="K178" s="63" t="s">
        <v>5360</v>
      </c>
      <c r="L178" s="68" t="s">
        <v>6020</v>
      </c>
      <c r="O178" s="68" t="s">
        <v>6191</v>
      </c>
      <c r="S178" s="68">
        <v>0.15319392965894377</v>
      </c>
      <c r="T178" s="76">
        <v>-1.0000000000000001E+32</v>
      </c>
      <c r="U178" s="76">
        <v>1.0000000000000001E+32</v>
      </c>
    </row>
    <row r="179" spans="1:21">
      <c r="A179" s="63" t="s">
        <v>5981</v>
      </c>
      <c r="B179" s="65" t="s">
        <v>5562</v>
      </c>
      <c r="C179" s="265" t="s">
        <v>3996</v>
      </c>
      <c r="D179" s="68" t="s">
        <v>3992</v>
      </c>
      <c r="E179" s="289">
        <v>0.28016952729352662</v>
      </c>
      <c r="F179" s="114">
        <f t="shared" si="8"/>
        <v>0.21250000596047083</v>
      </c>
      <c r="G179" s="68">
        <v>0.21250000596047083</v>
      </c>
      <c r="H179" s="52">
        <v>1</v>
      </c>
      <c r="J179" s="210" t="s">
        <v>5363</v>
      </c>
      <c r="K179" s="63" t="s">
        <v>5360</v>
      </c>
      <c r="L179" s="68" t="s">
        <v>6021</v>
      </c>
      <c r="O179" s="68" t="s">
        <v>6191</v>
      </c>
      <c r="S179" s="68">
        <v>0.27991865353817963</v>
      </c>
      <c r="T179" s="76">
        <v>-1.0000000000000001E+32</v>
      </c>
      <c r="U179" s="76">
        <v>1.0000000000000001E+32</v>
      </c>
    </row>
    <row r="180" spans="1:21">
      <c r="A180" s="63" t="s">
        <v>5982</v>
      </c>
      <c r="B180" s="65" t="s">
        <v>5563</v>
      </c>
      <c r="C180" s="265" t="s">
        <v>3996</v>
      </c>
      <c r="D180" s="68" t="s">
        <v>3992</v>
      </c>
      <c r="E180" s="289">
        <v>1.433689002019083E-2</v>
      </c>
      <c r="F180" s="114">
        <f t="shared" si="8"/>
        <v>2.0899999886751324E-2</v>
      </c>
      <c r="G180" s="68">
        <v>2.0899999886751324E-2</v>
      </c>
      <c r="H180" s="52">
        <v>1</v>
      </c>
      <c r="J180" s="210" t="s">
        <v>5363</v>
      </c>
      <c r="K180" s="63" t="s">
        <v>5360</v>
      </c>
      <c r="L180" s="68" t="s">
        <v>6022</v>
      </c>
      <c r="O180" s="68" t="s">
        <v>6191</v>
      </c>
      <c r="S180" s="68">
        <v>1.4351775138695386E-2</v>
      </c>
      <c r="T180" s="76">
        <v>-1.0000000000000001E+32</v>
      </c>
      <c r="U180" s="76">
        <v>1.0000000000000001E+32</v>
      </c>
    </row>
    <row r="181" spans="1:21">
      <c r="A181" s="63" t="s">
        <v>5983</v>
      </c>
      <c r="B181" s="65" t="s">
        <v>5564</v>
      </c>
      <c r="C181" s="265" t="s">
        <v>3996</v>
      </c>
      <c r="D181" s="68" t="s">
        <v>3992</v>
      </c>
      <c r="E181" s="289">
        <v>4.1635038804490691E-5</v>
      </c>
      <c r="F181" s="114">
        <f t="shared" si="8"/>
        <v>0</v>
      </c>
      <c r="G181" s="68">
        <v>0</v>
      </c>
      <c r="H181" s="52">
        <v>1</v>
      </c>
      <c r="J181" s="210" t="s">
        <v>5363</v>
      </c>
      <c r="K181" s="63" t="s">
        <v>5360</v>
      </c>
      <c r="L181" s="210" t="s">
        <v>6032</v>
      </c>
      <c r="O181" s="68" t="s">
        <v>6191</v>
      </c>
      <c r="S181" s="68">
        <v>4.13082774005839E-5</v>
      </c>
      <c r="T181" s="76">
        <v>-1.0000000000000001E+32</v>
      </c>
      <c r="U181" s="76">
        <v>1.0000000000000001E+32</v>
      </c>
    </row>
    <row r="182" spans="1:21">
      <c r="A182" s="63" t="s">
        <v>5984</v>
      </c>
      <c r="B182" s="65" t="s">
        <v>5565</v>
      </c>
      <c r="C182" s="265" t="s">
        <v>3996</v>
      </c>
      <c r="D182" s="68" t="s">
        <v>3990</v>
      </c>
      <c r="E182" s="289">
        <v>105.45097367125686</v>
      </c>
      <c r="F182" s="114">
        <f t="shared" si="8"/>
        <v>0</v>
      </c>
      <c r="G182" s="63">
        <v>0</v>
      </c>
      <c r="H182" s="52">
        <v>1</v>
      </c>
      <c r="J182" s="210" t="s">
        <v>5363</v>
      </c>
      <c r="K182" s="63" t="s">
        <v>5360</v>
      </c>
      <c r="L182" s="295" t="s">
        <v>6034</v>
      </c>
      <c r="O182" s="68" t="s">
        <v>5367</v>
      </c>
      <c r="S182" s="68">
        <v>104.92558168793072</v>
      </c>
      <c r="T182" s="76">
        <v>-1E+30</v>
      </c>
      <c r="U182" s="76">
        <v>1E+30</v>
      </c>
    </row>
    <row r="183" spans="1:21">
      <c r="A183" s="63" t="s">
        <v>5985</v>
      </c>
      <c r="B183" s="63" t="s">
        <v>5566</v>
      </c>
      <c r="C183" s="63" t="s">
        <v>3996</v>
      </c>
      <c r="D183" s="63" t="s">
        <v>3990</v>
      </c>
      <c r="E183" s="63">
        <v>94.872622269830984</v>
      </c>
      <c r="F183" s="114">
        <f t="shared" si="8"/>
        <v>0</v>
      </c>
      <c r="G183" s="63">
        <v>0</v>
      </c>
      <c r="H183" s="63">
        <v>1</v>
      </c>
      <c r="I183" s="63"/>
      <c r="J183" s="63" t="s">
        <v>5363</v>
      </c>
      <c r="K183" s="63" t="s">
        <v>5360</v>
      </c>
      <c r="L183" s="295" t="s">
        <v>6033</v>
      </c>
      <c r="O183" s="68" t="s">
        <v>5367</v>
      </c>
      <c r="S183" s="68">
        <v>94.342661943751423</v>
      </c>
      <c r="T183" s="76">
        <v>-1E+30</v>
      </c>
      <c r="U183" s="76">
        <v>1E+30</v>
      </c>
    </row>
    <row r="184" spans="1:21">
      <c r="A184" s="63" t="s">
        <v>6303</v>
      </c>
      <c r="B184" s="63" t="s">
        <v>5567</v>
      </c>
      <c r="C184" s="63" t="s">
        <v>3996</v>
      </c>
      <c r="D184" s="63" t="s">
        <v>3990</v>
      </c>
      <c r="E184" s="63">
        <v>105.30079094181262</v>
      </c>
      <c r="F184" s="293">
        <f>G184</f>
        <v>44.612019000000004</v>
      </c>
      <c r="G184" s="293">
        <f>0.003291*(G182^2-184.4*G182+8500)+0.02202*((G182-G183)^2-16.2*(G182-G183)+39)+0.000609*(0^2-36*0-429)+0.007544*(G182*(G182-G183)-90.84*(G182-G183))+0.8367*G182+16.041</f>
        <v>44.612019000000004</v>
      </c>
      <c r="H184" s="63"/>
      <c r="I184" s="63"/>
      <c r="J184" s="63"/>
      <c r="K184" s="63"/>
      <c r="L184" s="210"/>
      <c r="S184" s="68">
        <v>104.77535058221325</v>
      </c>
      <c r="T184" s="76">
        <v>-1E+30</v>
      </c>
      <c r="U184" s="76">
        <v>1E+30</v>
      </c>
    </row>
    <row r="185" spans="1:21">
      <c r="A185" s="63" t="s">
        <v>5986</v>
      </c>
      <c r="B185" s="63" t="s">
        <v>5568</v>
      </c>
      <c r="C185" s="63" t="s">
        <v>3996</v>
      </c>
      <c r="D185" s="63" t="s">
        <v>3990</v>
      </c>
      <c r="E185" s="63">
        <v>91.618890856837041</v>
      </c>
      <c r="F185" s="293">
        <f>G185</f>
        <v>45.573023739999996</v>
      </c>
      <c r="G185" s="293">
        <f>0.004561*(G182^2-184.4*G182+8500)+0.00040554*(0^2-36*0-429)-0.00125*((100)^2-55*(100)-285)+0.0072834*((G182-G183)*(100)-12.44*(100))-0.003673*(0*(100))+0.027538*(100)+0.7769*G183+18.554</f>
        <v>45.573023739999996</v>
      </c>
      <c r="H185" s="63"/>
      <c r="I185" s="63"/>
      <c r="J185" s="63"/>
      <c r="K185" s="63"/>
      <c r="L185" s="210"/>
      <c r="S185" s="68">
        <v>91.255381379426737</v>
      </c>
      <c r="T185" s="76">
        <v>-1E+30</v>
      </c>
      <c r="U185" s="76">
        <v>1E+30</v>
      </c>
    </row>
    <row r="186" spans="1:21">
      <c r="A186" s="63" t="s">
        <v>5987</v>
      </c>
      <c r="B186" s="63" t="s">
        <v>5569</v>
      </c>
      <c r="C186" s="63" t="s">
        <v>3996</v>
      </c>
      <c r="D186" s="63" t="s">
        <v>3992</v>
      </c>
      <c r="E186" s="63">
        <v>2.4409907150303437E-8</v>
      </c>
      <c r="F186" s="63">
        <f>IF(ISNUMBER(G186),G186*H186+I186,G186)</f>
        <v>2.7000000700354576E-3</v>
      </c>
      <c r="G186" s="63">
        <v>2.7000000700354576E-3</v>
      </c>
      <c r="H186" s="63">
        <v>1</v>
      </c>
      <c r="I186" s="63"/>
      <c r="J186" s="63" t="s">
        <v>5363</v>
      </c>
      <c r="K186" s="63" t="s">
        <v>5360</v>
      </c>
      <c r="L186" s="210" t="s">
        <v>6031</v>
      </c>
      <c r="O186" s="68" t="s">
        <v>6191</v>
      </c>
      <c r="S186" s="68">
        <v>2.5217731464557422E-8</v>
      </c>
      <c r="T186" s="76">
        <v>-1.0000000000000001E+32</v>
      </c>
      <c r="U186" s="76">
        <v>1.0000000000000001E+32</v>
      </c>
    </row>
    <row r="187" spans="1:21">
      <c r="A187" s="63" t="s">
        <v>5988</v>
      </c>
      <c r="B187" s="63" t="s">
        <v>5570</v>
      </c>
      <c r="C187" s="63" t="s">
        <v>3996</v>
      </c>
      <c r="D187" s="63" t="s">
        <v>3992</v>
      </c>
      <c r="E187" s="63">
        <v>0.13380656469406077</v>
      </c>
      <c r="F187" s="63">
        <f>IF(ISNUMBER(G187),G187*H187+I187,G187)</f>
        <v>0.1168999969959259</v>
      </c>
      <c r="G187" s="63">
        <v>0.1168999969959259</v>
      </c>
      <c r="H187" s="63">
        <v>1</v>
      </c>
      <c r="I187" s="63"/>
      <c r="J187" s="63" t="s">
        <v>5363</v>
      </c>
      <c r="K187" s="63" t="s">
        <v>5360</v>
      </c>
      <c r="L187" s="68" t="s">
        <v>6023</v>
      </c>
      <c r="O187" s="68" t="s">
        <v>6191</v>
      </c>
      <c r="S187" s="68">
        <v>0.1363242950553569</v>
      </c>
      <c r="T187" s="76">
        <v>-1.0000000000000001E+32</v>
      </c>
      <c r="U187" s="76">
        <v>1.0000000000000001E+32</v>
      </c>
    </row>
    <row r="188" spans="1:21">
      <c r="A188" s="63" t="s">
        <v>5958</v>
      </c>
      <c r="B188" s="63" t="s">
        <v>5571</v>
      </c>
      <c r="C188" s="63" t="s">
        <v>3996</v>
      </c>
      <c r="D188" s="63" t="s">
        <v>3992</v>
      </c>
      <c r="E188" s="63">
        <v>0.75863589524394959</v>
      </c>
      <c r="F188" s="63">
        <f>IF(ISNUMBER(G188),G188*H188+I188,G188)</f>
        <v>0.28790000081063455</v>
      </c>
      <c r="G188" s="63">
        <v>0.28790000081063455</v>
      </c>
      <c r="H188" s="63">
        <v>1</v>
      </c>
      <c r="I188" s="63"/>
      <c r="J188" s="63" t="s">
        <v>5363</v>
      </c>
      <c r="K188" s="63" t="s">
        <v>5360</v>
      </c>
      <c r="L188" s="210" t="s">
        <v>6024</v>
      </c>
      <c r="O188" s="68" t="s">
        <v>6191</v>
      </c>
      <c r="S188" s="68">
        <v>0.75863589524394959</v>
      </c>
      <c r="T188" s="76">
        <v>-1.0000000000000001E+32</v>
      </c>
      <c r="U188" s="76">
        <v>1.0000000000000001E+32</v>
      </c>
    </row>
    <row r="189" spans="1:21">
      <c r="A189" s="63" t="s">
        <v>5989</v>
      </c>
      <c r="B189" s="63" t="s">
        <v>5572</v>
      </c>
      <c r="C189" s="63" t="s">
        <v>3996</v>
      </c>
      <c r="D189" s="63" t="s">
        <v>3992</v>
      </c>
      <c r="E189" s="63">
        <v>49.894465470908216</v>
      </c>
      <c r="F189" s="63">
        <f>G189</f>
        <v>54.423401355744055</v>
      </c>
      <c r="G189" s="293">
        <f>SUM(F190:F193)</f>
        <v>54.423401355744055</v>
      </c>
      <c r="H189" s="63">
        <v>1</v>
      </c>
      <c r="I189" s="63"/>
      <c r="J189" s="63"/>
      <c r="K189" s="63"/>
      <c r="L189" s="210"/>
      <c r="S189" s="68">
        <v>49.895180941990866</v>
      </c>
      <c r="T189" s="76">
        <v>-1.0000000000000001E+32</v>
      </c>
      <c r="U189" s="76">
        <v>1.0000000000000001E+32</v>
      </c>
    </row>
    <row r="190" spans="1:21">
      <c r="A190" s="63" t="s">
        <v>5990</v>
      </c>
      <c r="B190" s="63" t="s">
        <v>5573</v>
      </c>
      <c r="C190" s="63" t="s">
        <v>3996</v>
      </c>
      <c r="D190" s="63" t="s">
        <v>3992</v>
      </c>
      <c r="E190" s="63">
        <v>7.6296281638885244</v>
      </c>
      <c r="F190" s="63">
        <f t="shared" ref="F190:F196" si="9">IF(ISNUMBER(G190),G190*H190+I190,G190)</f>
        <v>7.9639000892641931</v>
      </c>
      <c r="G190" s="63">
        <v>7.9639000892641931</v>
      </c>
      <c r="H190" s="63">
        <v>1</v>
      </c>
      <c r="I190" s="63"/>
      <c r="J190" s="63" t="s">
        <v>5363</v>
      </c>
      <c r="K190" s="63" t="s">
        <v>5360</v>
      </c>
      <c r="L190" s="210" t="s">
        <v>6025</v>
      </c>
      <c r="O190" s="68" t="s">
        <v>6191</v>
      </c>
      <c r="S190" s="68">
        <v>7.6309481276614379</v>
      </c>
      <c r="T190" s="76">
        <v>-1.0000000000000001E+32</v>
      </c>
      <c r="U190" s="76">
        <v>1.0000000000000001E+32</v>
      </c>
    </row>
    <row r="191" spans="1:21">
      <c r="A191" s="63" t="s">
        <v>5991</v>
      </c>
      <c r="B191" s="63" t="s">
        <v>5574</v>
      </c>
      <c r="C191" s="63" t="s">
        <v>3996</v>
      </c>
      <c r="D191" s="63" t="s">
        <v>3992</v>
      </c>
      <c r="E191" s="63">
        <v>8.4259975058108623</v>
      </c>
      <c r="F191" s="63">
        <f t="shared" si="9"/>
        <v>10.303600311279297</v>
      </c>
      <c r="G191" s="63">
        <v>10.303600311279297</v>
      </c>
      <c r="H191" s="63">
        <v>1</v>
      </c>
      <c r="I191" s="63"/>
      <c r="J191" s="63" t="s">
        <v>5363</v>
      </c>
      <c r="K191" s="63" t="s">
        <v>5360</v>
      </c>
      <c r="L191" s="210" t="s">
        <v>6026</v>
      </c>
      <c r="O191" s="68" t="s">
        <v>6191</v>
      </c>
      <c r="S191" s="68">
        <v>8.4262377032695284</v>
      </c>
      <c r="T191" s="76">
        <v>-1.0000000000000001E+32</v>
      </c>
      <c r="U191" s="76">
        <v>1.0000000000000001E+32</v>
      </c>
    </row>
    <row r="192" spans="1:21">
      <c r="A192" s="63" t="s">
        <v>5992</v>
      </c>
      <c r="B192" s="63" t="s">
        <v>5575</v>
      </c>
      <c r="C192" s="63" t="s">
        <v>3996</v>
      </c>
      <c r="D192" s="63" t="s">
        <v>3992</v>
      </c>
      <c r="E192" s="63">
        <v>22.111746887720383</v>
      </c>
      <c r="F192" s="63">
        <f t="shared" si="9"/>
        <v>22.974700927734375</v>
      </c>
      <c r="G192" s="63">
        <v>22.974700927734375</v>
      </c>
      <c r="H192" s="63">
        <v>1</v>
      </c>
      <c r="I192" s="63"/>
      <c r="J192" s="63" t="s">
        <v>5363</v>
      </c>
      <c r="K192" s="63" t="s">
        <v>5360</v>
      </c>
      <c r="L192" s="210" t="s">
        <v>6027</v>
      </c>
      <c r="O192" s="68" t="s">
        <v>6191</v>
      </c>
      <c r="S192" s="68">
        <v>22.111659544531836</v>
      </c>
      <c r="T192" s="76">
        <v>-1.0000000000000001E+32</v>
      </c>
      <c r="U192" s="76">
        <v>1.0000000000000001E+32</v>
      </c>
    </row>
    <row r="193" spans="1:21">
      <c r="A193" s="63" t="s">
        <v>5993</v>
      </c>
      <c r="B193" s="63" t="s">
        <v>5576</v>
      </c>
      <c r="C193" s="63" t="s">
        <v>3996</v>
      </c>
      <c r="D193" s="63" t="s">
        <v>3992</v>
      </c>
      <c r="E193" s="63">
        <v>11.72709291348845</v>
      </c>
      <c r="F193" s="63">
        <f t="shared" si="9"/>
        <v>13.181200027466192</v>
      </c>
      <c r="G193" s="63">
        <v>13.181200027466192</v>
      </c>
      <c r="H193" s="63">
        <v>1</v>
      </c>
      <c r="I193" s="63"/>
      <c r="J193" s="63" t="s">
        <v>5363</v>
      </c>
      <c r="K193" s="63" t="s">
        <v>5360</v>
      </c>
      <c r="L193" s="210" t="s">
        <v>6028</v>
      </c>
      <c r="O193" s="68" t="s">
        <v>6191</v>
      </c>
      <c r="S193" s="68">
        <v>11.726335566528057</v>
      </c>
      <c r="T193" s="76">
        <v>-1.0000000000000001E+32</v>
      </c>
      <c r="U193" s="76">
        <v>1.0000000000000001E+32</v>
      </c>
    </row>
    <row r="194" spans="1:21">
      <c r="A194" s="63" t="s">
        <v>5994</v>
      </c>
      <c r="B194" s="63" t="s">
        <v>5577</v>
      </c>
      <c r="C194" s="63" t="s">
        <v>3996</v>
      </c>
      <c r="D194" s="63" t="s">
        <v>3992</v>
      </c>
      <c r="E194" s="63">
        <v>35.01282254026497</v>
      </c>
      <c r="F194" s="63">
        <f t="shared" si="9"/>
        <v>33.634300231933594</v>
      </c>
      <c r="G194" s="63">
        <v>33.634300231933594</v>
      </c>
      <c r="H194" s="63">
        <v>1</v>
      </c>
      <c r="I194" s="63"/>
      <c r="J194" s="63" t="s">
        <v>5363</v>
      </c>
      <c r="K194" s="63" t="s">
        <v>5360</v>
      </c>
      <c r="L194" s="68" t="s">
        <v>6029</v>
      </c>
      <c r="O194" s="68" t="s">
        <v>6191</v>
      </c>
      <c r="S194" s="68">
        <v>35.010522553104337</v>
      </c>
      <c r="T194" s="76">
        <v>-1.0000000000000001E+32</v>
      </c>
      <c r="U194" s="76">
        <v>1.0000000000000001E+32</v>
      </c>
    </row>
    <row r="195" spans="1:21">
      <c r="A195" s="63" t="s">
        <v>5995</v>
      </c>
      <c r="B195" s="63" t="s">
        <v>5578</v>
      </c>
      <c r="C195" s="63" t="s">
        <v>3996</v>
      </c>
      <c r="D195" s="63" t="s">
        <v>3992</v>
      </c>
      <c r="E195" s="63">
        <v>13.412676707537646</v>
      </c>
      <c r="F195" s="63">
        <f t="shared" si="9"/>
        <v>8.0996999740597548</v>
      </c>
      <c r="G195" s="63">
        <v>8.0996999740597548</v>
      </c>
      <c r="H195" s="63">
        <v>1</v>
      </c>
      <c r="I195" s="63"/>
      <c r="J195" s="63" t="s">
        <v>5363</v>
      </c>
      <c r="K195" s="63" t="s">
        <v>5360</v>
      </c>
      <c r="L195" s="68" t="s">
        <v>6030</v>
      </c>
      <c r="O195" s="68" t="s">
        <v>6191</v>
      </c>
      <c r="S195" s="68">
        <v>13.411795251576445</v>
      </c>
      <c r="T195" s="76">
        <v>-1.0000000000000001E+32</v>
      </c>
      <c r="U195" s="76">
        <v>1.0000000000000001E+32</v>
      </c>
    </row>
    <row r="196" spans="1:21">
      <c r="A196" s="63" t="s">
        <v>5996</v>
      </c>
      <c r="B196" s="63" t="s">
        <v>5579</v>
      </c>
      <c r="C196" s="63" t="s">
        <v>3996</v>
      </c>
      <c r="D196" s="63" t="s">
        <v>3992</v>
      </c>
      <c r="E196" s="63">
        <v>0.78759279694127504</v>
      </c>
      <c r="F196" s="63">
        <f t="shared" si="9"/>
        <v>2.4084999561310774</v>
      </c>
      <c r="G196" s="63">
        <v>2.4084999561310774</v>
      </c>
      <c r="H196" s="63">
        <v>1</v>
      </c>
      <c r="I196" s="63"/>
      <c r="J196" s="63" t="s">
        <v>5363</v>
      </c>
      <c r="K196" s="63" t="s">
        <v>5360</v>
      </c>
      <c r="L196" s="68" t="s">
        <v>6358</v>
      </c>
      <c r="O196" s="68" t="s">
        <v>6191</v>
      </c>
      <c r="S196" s="68">
        <v>0.78754103781131546</v>
      </c>
      <c r="T196" s="76">
        <v>-1.0000000000000001E+32</v>
      </c>
      <c r="U196" s="76">
        <v>1.0000000000000001E+32</v>
      </c>
    </row>
    <row r="197" spans="1:21">
      <c r="A197" s="280" t="s">
        <v>4848</v>
      </c>
      <c r="B197" s="287" t="s">
        <v>6035</v>
      </c>
      <c r="L197" s="63"/>
    </row>
    <row r="198" spans="1:21">
      <c r="A198" s="236" t="s">
        <v>4848</v>
      </c>
      <c r="B198" s="288" t="s">
        <v>4883</v>
      </c>
    </row>
    <row r="199" spans="1:21">
      <c r="A199" s="63" t="s">
        <v>4848</v>
      </c>
      <c r="B199" s="283" t="s">
        <v>6036</v>
      </c>
      <c r="F199" s="282">
        <v>2</v>
      </c>
      <c r="G199" s="68" t="s">
        <v>5393</v>
      </c>
    </row>
    <row r="200" spans="1:21">
      <c r="A200" s="63" t="s">
        <v>6044</v>
      </c>
      <c r="B200" s="65" t="s">
        <v>5392</v>
      </c>
      <c r="C200" s="68" t="s">
        <v>4842</v>
      </c>
      <c r="D200" s="52" t="s">
        <v>5372</v>
      </c>
      <c r="E200" s="68" t="s">
        <v>5393</v>
      </c>
      <c r="F200" s="207" t="str">
        <f>IF(F199=1,G199,IF(F199=2,G200,""))</f>
        <v>D8504BTMLABSO_SE</v>
      </c>
      <c r="G200" s="210" t="s">
        <v>6038</v>
      </c>
      <c r="S200" s="68" t="s">
        <v>5393</v>
      </c>
    </row>
    <row r="201" spans="1:21">
      <c r="A201" s="63" t="s">
        <v>4848</v>
      </c>
      <c r="B201" s="283" t="s">
        <v>6041</v>
      </c>
      <c r="F201" s="282">
        <v>2</v>
      </c>
      <c r="G201" s="68" t="s">
        <v>5395</v>
      </c>
    </row>
    <row r="202" spans="1:21">
      <c r="A202" s="63" t="s">
        <v>6047</v>
      </c>
      <c r="B202" s="65" t="s">
        <v>5394</v>
      </c>
      <c r="C202" s="68" t="s">
        <v>4842</v>
      </c>
      <c r="D202" s="52" t="s">
        <v>5372</v>
      </c>
      <c r="E202" s="68" t="s">
        <v>5395</v>
      </c>
      <c r="F202" s="207" t="str">
        <f>IF(F201=1,G201,IF(F201=2,G202,""))</f>
        <v>D8904BTMLABSO_SE</v>
      </c>
      <c r="G202" s="210" t="s">
        <v>6042</v>
      </c>
      <c r="S202" s="68" t="s">
        <v>5395</v>
      </c>
    </row>
    <row r="203" spans="1:21">
      <c r="A203" s="63" t="s">
        <v>4848</v>
      </c>
      <c r="B203" s="283" t="s">
        <v>6040</v>
      </c>
      <c r="F203" s="282">
        <v>2</v>
      </c>
      <c r="G203" s="68" t="s">
        <v>5396</v>
      </c>
    </row>
    <row r="204" spans="1:21">
      <c r="A204" s="63" t="s">
        <v>6046</v>
      </c>
      <c r="B204" s="65" t="s">
        <v>5672</v>
      </c>
      <c r="C204" s="68" t="s">
        <v>4842</v>
      </c>
      <c r="D204" s="52" t="s">
        <v>5372</v>
      </c>
      <c r="E204" s="68" t="s">
        <v>5396</v>
      </c>
      <c r="F204" s="207" t="str">
        <f>IF(F203=1,G203,IF(F203=2,G204,""))</f>
        <v>ISOMXYLSP_PIMS_LAB</v>
      </c>
      <c r="G204" s="261" t="s">
        <v>7560</v>
      </c>
      <c r="S204" s="68" t="s">
        <v>5396</v>
      </c>
    </row>
    <row r="205" spans="1:21">
      <c r="A205" s="63" t="s">
        <v>4848</v>
      </c>
      <c r="B205" s="283" t="s">
        <v>6037</v>
      </c>
      <c r="F205" s="282">
        <v>2</v>
      </c>
      <c r="G205" s="68" t="s">
        <v>5397</v>
      </c>
    </row>
    <row r="206" spans="1:21">
      <c r="A206" s="63" t="s">
        <v>6045</v>
      </c>
      <c r="B206" s="65" t="s">
        <v>5673</v>
      </c>
      <c r="C206" s="68" t="s">
        <v>4842</v>
      </c>
      <c r="D206" s="52" t="s">
        <v>5372</v>
      </c>
      <c r="E206" s="68" t="s">
        <v>5397</v>
      </c>
      <c r="F206" s="207" t="str">
        <f>IF(F205=1,G205,IF(F205=2,G206,""))</f>
        <v>RS2XYLSP_PIMS_LAB</v>
      </c>
      <c r="G206" s="210" t="s">
        <v>6039</v>
      </c>
      <c r="S206" s="68" t="s">
        <v>5397</v>
      </c>
    </row>
    <row r="207" spans="1:21">
      <c r="A207" s="63" t="s">
        <v>4848</v>
      </c>
      <c r="B207" s="283" t="s">
        <v>4848</v>
      </c>
      <c r="F207" s="207"/>
      <c r="G207" s="210"/>
    </row>
    <row r="208" spans="1:21">
      <c r="A208" s="284" t="s">
        <v>4848</v>
      </c>
      <c r="B208" s="285" t="s">
        <v>6089</v>
      </c>
      <c r="F208" s="68"/>
    </row>
    <row r="209" spans="1:21">
      <c r="A209" s="236" t="s">
        <v>4848</v>
      </c>
      <c r="B209" s="236" t="s">
        <v>4883</v>
      </c>
    </row>
    <row r="210" spans="1:21">
      <c r="A210" s="48" t="s">
        <v>4848</v>
      </c>
      <c r="B210" s="283" t="s">
        <v>6092</v>
      </c>
      <c r="F210" s="282">
        <v>2</v>
      </c>
      <c r="G210" s="68" t="s">
        <v>5399</v>
      </c>
    </row>
    <row r="211" spans="1:21">
      <c r="A211" s="63" t="s">
        <v>6235</v>
      </c>
      <c r="B211" s="76" t="s">
        <v>5398</v>
      </c>
      <c r="C211" s="68" t="s">
        <v>4842</v>
      </c>
      <c r="D211" s="52" t="s">
        <v>5372</v>
      </c>
      <c r="E211" s="68" t="s">
        <v>5399</v>
      </c>
      <c r="F211" s="207" t="str">
        <f>IF(F210=1,G210,IF(F210=2,G211,""))</f>
        <v>OXTWRPIMS_LAB</v>
      </c>
      <c r="G211" s="210" t="s">
        <v>6093</v>
      </c>
      <c r="S211" s="68" t="s">
        <v>5399</v>
      </c>
    </row>
    <row r="212" spans="1:21">
      <c r="A212" s="236" t="s">
        <v>4848</v>
      </c>
      <c r="B212" s="210" t="s">
        <v>4848</v>
      </c>
      <c r="F212" s="207"/>
      <c r="G212" s="210"/>
    </row>
    <row r="213" spans="1:21">
      <c r="A213" s="284" t="s">
        <v>4848</v>
      </c>
      <c r="B213" s="285" t="s">
        <v>6125</v>
      </c>
      <c r="F213" s="68"/>
    </row>
    <row r="214" spans="1:21">
      <c r="A214" s="236" t="s">
        <v>4848</v>
      </c>
      <c r="B214" s="236" t="s">
        <v>4883</v>
      </c>
    </row>
    <row r="215" spans="1:21">
      <c r="A215" s="236" t="s">
        <v>4848</v>
      </c>
      <c r="B215" s="283" t="s">
        <v>7879</v>
      </c>
      <c r="C215" s="210"/>
      <c r="D215" s="210"/>
      <c r="E215" s="210"/>
      <c r="F215" s="361">
        <v>1</v>
      </c>
      <c r="G215" s="210" t="s">
        <v>7533</v>
      </c>
      <c r="H215" s="210"/>
      <c r="I215" s="210"/>
      <c r="J215" s="210"/>
    </row>
    <row r="216" spans="1:21">
      <c r="A216" s="63" t="s">
        <v>6315</v>
      </c>
      <c r="B216" s="210" t="s">
        <v>5407</v>
      </c>
      <c r="C216" s="210" t="s">
        <v>4842</v>
      </c>
      <c r="D216" s="63" t="s">
        <v>5372</v>
      </c>
      <c r="E216" s="210" t="s">
        <v>5408</v>
      </c>
      <c r="F216" s="362" t="str">
        <f>IF(F215=1,G215,IF(F215=2,G216,""))</f>
        <v>D256FD</v>
      </c>
      <c r="G216" s="210" t="s">
        <v>6238</v>
      </c>
      <c r="H216" s="210"/>
      <c r="I216" s="210"/>
      <c r="J216" s="210"/>
      <c r="S216" s="68" t="s">
        <v>5408</v>
      </c>
    </row>
    <row r="217" spans="1:21">
      <c r="A217" s="210" t="s">
        <v>4848</v>
      </c>
      <c r="B217" s="283" t="s">
        <v>7877</v>
      </c>
      <c r="C217" s="210"/>
      <c r="D217" s="210"/>
      <c r="E217" s="210"/>
      <c r="F217" s="361">
        <v>3</v>
      </c>
      <c r="G217" s="210" t="s">
        <v>5410</v>
      </c>
      <c r="H217" s="210"/>
      <c r="I217" s="210"/>
      <c r="J217" s="210"/>
    </row>
    <row r="218" spans="1:21">
      <c r="A218" s="63" t="s">
        <v>6316</v>
      </c>
      <c r="B218" s="210" t="s">
        <v>5409</v>
      </c>
      <c r="C218" s="210" t="s">
        <v>4842</v>
      </c>
      <c r="D218" s="63" t="s">
        <v>5372</v>
      </c>
      <c r="E218" s="210" t="s">
        <v>5410</v>
      </c>
      <c r="F218" s="362" t="str">
        <f>IF(F217=1,G217,IF(F217=2,G218,IF(F217=3,G219,"")))</f>
        <v>FT30BT_SC9T</v>
      </c>
      <c r="G218" s="210" t="s">
        <v>6239</v>
      </c>
      <c r="H218" s="210"/>
      <c r="I218" s="210"/>
      <c r="J218" s="210"/>
      <c r="S218" s="68" t="s">
        <v>5410</v>
      </c>
    </row>
    <row r="219" spans="1:21">
      <c r="A219" s="63" t="s">
        <v>4848</v>
      </c>
      <c r="B219" s="210" t="s">
        <v>4848</v>
      </c>
      <c r="C219" s="210"/>
      <c r="D219" s="63"/>
      <c r="E219" s="210"/>
      <c r="F219" s="362"/>
      <c r="G219" s="210" t="s">
        <v>7562</v>
      </c>
      <c r="H219" s="210"/>
      <c r="I219" s="210"/>
      <c r="J219" s="210"/>
    </row>
    <row r="220" spans="1:21">
      <c r="A220" s="210" t="s">
        <v>4848</v>
      </c>
      <c r="B220" s="283" t="s">
        <v>7878</v>
      </c>
      <c r="C220" s="210"/>
      <c r="D220" s="210"/>
      <c r="E220" s="210"/>
      <c r="F220" s="361">
        <v>2</v>
      </c>
      <c r="G220" s="210" t="s">
        <v>5408</v>
      </c>
      <c r="H220" s="210"/>
      <c r="I220" s="210"/>
      <c r="J220" s="210"/>
    </row>
    <row r="221" spans="1:21">
      <c r="A221" s="63" t="s">
        <v>8012</v>
      </c>
      <c r="B221" s="210" t="s">
        <v>7536</v>
      </c>
      <c r="C221" s="210" t="s">
        <v>4842</v>
      </c>
      <c r="D221" s="63" t="s">
        <v>5372</v>
      </c>
      <c r="E221" s="210" t="s">
        <v>5410</v>
      </c>
      <c r="F221" s="362" t="str">
        <f>IF(F220=1,G220,IF(F220=2,G221,""))</f>
        <v>FT30BT_Flexi</v>
      </c>
      <c r="G221" s="210" t="s">
        <v>7544</v>
      </c>
      <c r="H221" s="210"/>
      <c r="I221" s="210"/>
      <c r="J221" s="210"/>
      <c r="S221" s="68" t="s">
        <v>5410</v>
      </c>
    </row>
    <row r="222" spans="1:21">
      <c r="A222" s="63" t="s">
        <v>4848</v>
      </c>
      <c r="B222" s="210" t="s">
        <v>4848</v>
      </c>
      <c r="G222" s="210"/>
    </row>
    <row r="223" spans="1:21">
      <c r="A223" s="63" t="s">
        <v>6269</v>
      </c>
      <c r="B223" s="210" t="s">
        <v>5472</v>
      </c>
      <c r="C223" s="68" t="s">
        <v>4676</v>
      </c>
      <c r="D223" s="68" t="s">
        <v>5362</v>
      </c>
      <c r="E223" s="68">
        <v>52.000777061780241</v>
      </c>
      <c r="F223" s="63">
        <f>IF(ISNUMBER(G223),G223*H223+I223,G223)</f>
        <v>39.977405398421851</v>
      </c>
      <c r="G223" s="63">
        <v>39.977405398421851</v>
      </c>
      <c r="H223" s="68">
        <v>1</v>
      </c>
      <c r="J223" s="68" t="s">
        <v>5363</v>
      </c>
      <c r="K223" s="68" t="s">
        <v>5360</v>
      </c>
      <c r="L223" s="210" t="s">
        <v>6094</v>
      </c>
      <c r="O223" s="68" t="s">
        <v>5364</v>
      </c>
      <c r="S223" s="68">
        <v>52.000777061780241</v>
      </c>
      <c r="T223" s="210">
        <v>-1E+36</v>
      </c>
      <c r="U223" s="210">
        <v>3.6000000000000003E+33</v>
      </c>
    </row>
    <row r="224" spans="1:21">
      <c r="A224" s="210" t="s">
        <v>6553</v>
      </c>
      <c r="B224" s="76" t="s">
        <v>5473</v>
      </c>
      <c r="C224" s="68" t="s">
        <v>4676</v>
      </c>
      <c r="D224" s="68" t="s">
        <v>3992</v>
      </c>
      <c r="E224" s="68">
        <v>1.26E-2</v>
      </c>
      <c r="F224" s="294">
        <f>G224</f>
        <v>0</v>
      </c>
      <c r="G224" s="273">
        <v>0</v>
      </c>
      <c r="M224" s="273" t="s">
        <v>6271</v>
      </c>
      <c r="S224" s="68">
        <v>1.26E-2</v>
      </c>
      <c r="T224" s="76">
        <v>-1.0000000000000001E+32</v>
      </c>
      <c r="U224" s="76">
        <v>1.0000000000000001E+32</v>
      </c>
    </row>
    <row r="225" spans="1:21">
      <c r="A225" s="210" t="s">
        <v>6554</v>
      </c>
      <c r="B225" s="76" t="s">
        <v>5474</v>
      </c>
      <c r="C225" s="68" t="s">
        <v>4676</v>
      </c>
      <c r="D225" s="68" t="s">
        <v>3992</v>
      </c>
      <c r="E225" s="68">
        <v>3.2000000000000006E-3</v>
      </c>
      <c r="F225" s="294">
        <f t="shared" ref="F225:F241" si="10">G225</f>
        <v>0</v>
      </c>
      <c r="G225" s="273">
        <v>0</v>
      </c>
      <c r="M225" s="273" t="s">
        <v>6272</v>
      </c>
      <c r="S225" s="68">
        <v>3.2000000000000006E-3</v>
      </c>
      <c r="T225" s="76">
        <v>-1.0000000000000001E+32</v>
      </c>
      <c r="U225" s="76">
        <v>1.0000000000000001E+32</v>
      </c>
    </row>
    <row r="226" spans="1:21">
      <c r="A226" s="76" t="s">
        <v>6555</v>
      </c>
      <c r="B226" s="76" t="s">
        <v>5475</v>
      </c>
      <c r="C226" s="68" t="s">
        <v>4676</v>
      </c>
      <c r="D226" s="68" t="s">
        <v>3992</v>
      </c>
      <c r="E226" s="68">
        <v>0</v>
      </c>
      <c r="F226" s="294">
        <f t="shared" si="10"/>
        <v>0</v>
      </c>
      <c r="G226" s="273">
        <v>0</v>
      </c>
      <c r="M226" s="273" t="s">
        <v>6273</v>
      </c>
      <c r="S226" s="68">
        <v>0</v>
      </c>
      <c r="T226" s="76">
        <v>-1.0000000000000001E+32</v>
      </c>
      <c r="U226" s="76">
        <v>1.0000000000000001E+32</v>
      </c>
    </row>
    <row r="227" spans="1:21">
      <c r="A227" s="76" t="s">
        <v>6556</v>
      </c>
      <c r="B227" s="76" t="s">
        <v>5476</v>
      </c>
      <c r="C227" s="68" t="s">
        <v>4676</v>
      </c>
      <c r="D227" s="68" t="s">
        <v>3992</v>
      </c>
      <c r="E227" s="68">
        <v>0</v>
      </c>
      <c r="F227" s="294">
        <f t="shared" si="10"/>
        <v>0</v>
      </c>
      <c r="G227" s="273">
        <v>0</v>
      </c>
      <c r="M227" s="273" t="s">
        <v>6274</v>
      </c>
      <c r="S227" s="68">
        <v>0</v>
      </c>
      <c r="T227" s="76">
        <v>-1.0000000000000001E+32</v>
      </c>
      <c r="U227" s="76">
        <v>1.0000000000000001E+32</v>
      </c>
    </row>
    <row r="228" spans="1:21">
      <c r="A228" s="76" t="s">
        <v>6557</v>
      </c>
      <c r="B228" s="76" t="s">
        <v>5477</v>
      </c>
      <c r="C228" s="68" t="s">
        <v>4676</v>
      </c>
      <c r="D228" s="68" t="s">
        <v>3992</v>
      </c>
      <c r="E228" s="68">
        <v>0</v>
      </c>
      <c r="F228" s="294">
        <f t="shared" si="10"/>
        <v>0</v>
      </c>
      <c r="G228" s="273">
        <v>0</v>
      </c>
      <c r="M228" s="273" t="s">
        <v>6275</v>
      </c>
      <c r="S228" s="68">
        <v>0</v>
      </c>
      <c r="T228" s="76">
        <v>-1.0000000000000001E+32</v>
      </c>
      <c r="U228" s="76">
        <v>1.0000000000000001E+32</v>
      </c>
    </row>
    <row r="229" spans="1:21">
      <c r="A229" s="76" t="s">
        <v>6558</v>
      </c>
      <c r="B229" s="76" t="s">
        <v>5478</v>
      </c>
      <c r="C229" s="68" t="s">
        <v>4676</v>
      </c>
      <c r="D229" s="68" t="s">
        <v>3992</v>
      </c>
      <c r="E229" s="68">
        <v>5.4999999999999997E-3</v>
      </c>
      <c r="F229" s="294">
        <f t="shared" si="10"/>
        <v>0</v>
      </c>
      <c r="G229" s="273">
        <v>0</v>
      </c>
      <c r="M229" s="273" t="s">
        <v>6276</v>
      </c>
      <c r="S229" s="68">
        <v>5.4999999999999997E-3</v>
      </c>
      <c r="T229" s="76">
        <v>-1.0000000000000001E+32</v>
      </c>
      <c r="U229" s="76">
        <v>1.0000000000000001E+32</v>
      </c>
    </row>
    <row r="230" spans="1:21">
      <c r="A230" s="76" t="s">
        <v>6559</v>
      </c>
      <c r="B230" s="76" t="s">
        <v>5479</v>
      </c>
      <c r="C230" s="68" t="s">
        <v>4676</v>
      </c>
      <c r="D230" s="68" t="s">
        <v>3992</v>
      </c>
      <c r="E230" s="68">
        <v>1.32E-2</v>
      </c>
      <c r="F230" s="294">
        <f t="shared" si="10"/>
        <v>0</v>
      </c>
      <c r="G230" s="273">
        <v>0</v>
      </c>
      <c r="M230" s="273" t="s">
        <v>6277</v>
      </c>
      <c r="S230" s="68">
        <v>1.32E-2</v>
      </c>
      <c r="T230" s="76">
        <v>-1.0000000000000001E+32</v>
      </c>
      <c r="U230" s="76">
        <v>1.0000000000000001E+32</v>
      </c>
    </row>
    <row r="231" spans="1:21">
      <c r="A231" s="76" t="s">
        <v>6560</v>
      </c>
      <c r="B231" s="76" t="s">
        <v>5480</v>
      </c>
      <c r="C231" s="68" t="s">
        <v>4676</v>
      </c>
      <c r="D231" s="68" t="s">
        <v>3992</v>
      </c>
      <c r="E231" s="68">
        <v>17.028649999999999</v>
      </c>
      <c r="F231" s="294">
        <f t="shared" si="10"/>
        <v>18</v>
      </c>
      <c r="G231" s="273">
        <v>18</v>
      </c>
      <c r="M231" s="273" t="s">
        <v>6278</v>
      </c>
      <c r="S231" s="68">
        <v>17.028649999999999</v>
      </c>
      <c r="T231" s="76">
        <v>-1.0000000000000001E+32</v>
      </c>
      <c r="U231" s="76">
        <v>1.0000000000000001E+32</v>
      </c>
    </row>
    <row r="232" spans="1:21">
      <c r="A232" s="76" t="s">
        <v>6561</v>
      </c>
      <c r="B232" s="76" t="s">
        <v>5481</v>
      </c>
      <c r="C232" s="68" t="s">
        <v>4676</v>
      </c>
      <c r="D232" s="68" t="s">
        <v>3992</v>
      </c>
      <c r="E232" s="68">
        <v>17.028649999999999</v>
      </c>
      <c r="F232" s="294">
        <f t="shared" si="10"/>
        <v>18</v>
      </c>
      <c r="G232" s="273">
        <v>18</v>
      </c>
      <c r="M232" s="273" t="s">
        <v>6279</v>
      </c>
      <c r="S232" s="68">
        <v>17.028649999999999</v>
      </c>
      <c r="T232" s="76">
        <v>-1.0000000000000001E+32</v>
      </c>
      <c r="U232" s="76">
        <v>1.0000000000000001E+32</v>
      </c>
    </row>
    <row r="233" spans="1:21">
      <c r="A233" s="76" t="s">
        <v>6562</v>
      </c>
      <c r="B233" s="76" t="s">
        <v>5482</v>
      </c>
      <c r="C233" s="68" t="s">
        <v>4676</v>
      </c>
      <c r="D233" s="68" t="s">
        <v>3992</v>
      </c>
      <c r="E233" s="68">
        <v>3.1419000000000001</v>
      </c>
      <c r="F233" s="294">
        <f t="shared" si="10"/>
        <v>2.8</v>
      </c>
      <c r="G233" s="273">
        <v>2.8</v>
      </c>
      <c r="M233" s="273" t="s">
        <v>6280</v>
      </c>
      <c r="S233" s="68">
        <v>3.1419000000000001</v>
      </c>
      <c r="T233" s="76">
        <v>-1.0000000000000001E+32</v>
      </c>
      <c r="U233" s="76">
        <v>1.0000000000000001E+32</v>
      </c>
    </row>
    <row r="234" spans="1:21">
      <c r="A234" s="76" t="s">
        <v>6563</v>
      </c>
      <c r="B234" s="76" t="s">
        <v>5483</v>
      </c>
      <c r="C234" s="68" t="s">
        <v>4676</v>
      </c>
      <c r="D234" s="68" t="s">
        <v>3992</v>
      </c>
      <c r="E234" s="68">
        <v>3.1419000000000001</v>
      </c>
      <c r="F234" s="294">
        <f t="shared" si="10"/>
        <v>2.8</v>
      </c>
      <c r="G234" s="273">
        <v>2.8</v>
      </c>
      <c r="M234" s="273" t="s">
        <v>6281</v>
      </c>
      <c r="S234" s="68">
        <v>3.1419000000000001</v>
      </c>
      <c r="T234" s="76">
        <v>-1.0000000000000001E+32</v>
      </c>
      <c r="U234" s="76">
        <v>1.0000000000000001E+32</v>
      </c>
    </row>
    <row r="235" spans="1:21">
      <c r="A235" s="76" t="s">
        <v>6564</v>
      </c>
      <c r="B235" s="76" t="s">
        <v>5484</v>
      </c>
      <c r="C235" s="68" t="s">
        <v>4676</v>
      </c>
      <c r="D235" s="68" t="s">
        <v>3992</v>
      </c>
      <c r="E235" s="68">
        <v>3.1419000000000001</v>
      </c>
      <c r="F235" s="294">
        <f t="shared" si="10"/>
        <v>2.8</v>
      </c>
      <c r="G235" s="273">
        <v>2.8</v>
      </c>
      <c r="M235" s="273" t="s">
        <v>6282</v>
      </c>
      <c r="S235" s="68">
        <v>3.1419000000000001</v>
      </c>
      <c r="T235" s="76">
        <v>-1.0000000000000001E+32</v>
      </c>
      <c r="U235" s="76">
        <v>1.0000000000000001E+32</v>
      </c>
    </row>
    <row r="236" spans="1:21">
      <c r="A236" s="76" t="s">
        <v>6565</v>
      </c>
      <c r="B236" s="76" t="s">
        <v>5485</v>
      </c>
      <c r="C236" s="68" t="s">
        <v>4676</v>
      </c>
      <c r="D236" s="68" t="s">
        <v>3992</v>
      </c>
      <c r="E236" s="68">
        <v>3.1419000000000001</v>
      </c>
      <c r="F236" s="294">
        <f t="shared" si="10"/>
        <v>2.8</v>
      </c>
      <c r="G236" s="273">
        <v>2.8</v>
      </c>
      <c r="M236" s="273" t="s">
        <v>6283</v>
      </c>
      <c r="S236" s="68">
        <v>3.1419000000000001</v>
      </c>
      <c r="T236" s="76">
        <v>-1.0000000000000001E+32</v>
      </c>
      <c r="U236" s="76">
        <v>1.0000000000000001E+32</v>
      </c>
    </row>
    <row r="237" spans="1:21">
      <c r="A237" s="76" t="s">
        <v>6566</v>
      </c>
      <c r="B237" s="76" t="s">
        <v>5486</v>
      </c>
      <c r="C237" s="68" t="s">
        <v>4676</v>
      </c>
      <c r="D237" s="68" t="s">
        <v>3992</v>
      </c>
      <c r="E237" s="68">
        <v>17.028649999999999</v>
      </c>
      <c r="F237" s="294">
        <f t="shared" si="10"/>
        <v>18</v>
      </c>
      <c r="G237" s="273">
        <v>18</v>
      </c>
      <c r="M237" s="273" t="s">
        <v>6284</v>
      </c>
      <c r="S237" s="68">
        <v>17.028649999999999</v>
      </c>
      <c r="T237" s="76">
        <v>-1.0000000000000001E+32</v>
      </c>
      <c r="U237" s="76">
        <v>1.0000000000000001E+32</v>
      </c>
    </row>
    <row r="238" spans="1:21">
      <c r="A238" s="76" t="s">
        <v>6567</v>
      </c>
      <c r="B238" s="76" t="s">
        <v>5487</v>
      </c>
      <c r="C238" s="68" t="s">
        <v>4676</v>
      </c>
      <c r="D238" s="68" t="s">
        <v>3992</v>
      </c>
      <c r="E238" s="68">
        <v>3.1419000000000001</v>
      </c>
      <c r="F238" s="294">
        <f t="shared" si="10"/>
        <v>2.8</v>
      </c>
      <c r="G238" s="273">
        <v>2.8</v>
      </c>
      <c r="M238" s="273" t="s">
        <v>6285</v>
      </c>
      <c r="S238" s="68">
        <v>3.1419000000000001</v>
      </c>
      <c r="T238" s="76">
        <v>-1.0000000000000001E+32</v>
      </c>
      <c r="U238" s="76">
        <v>1.0000000000000001E+32</v>
      </c>
    </row>
    <row r="239" spans="1:21">
      <c r="A239" s="76" t="s">
        <v>6568</v>
      </c>
      <c r="B239" s="76" t="s">
        <v>5488</v>
      </c>
      <c r="C239" s="68" t="s">
        <v>4676</v>
      </c>
      <c r="D239" s="68" t="s">
        <v>3992</v>
      </c>
      <c r="E239" s="68">
        <v>3.1419000000000001</v>
      </c>
      <c r="F239" s="294">
        <f t="shared" si="10"/>
        <v>2.8</v>
      </c>
      <c r="G239" s="273">
        <v>2.8</v>
      </c>
      <c r="M239" s="273" t="s">
        <v>6286</v>
      </c>
      <c r="S239" s="68">
        <v>3.1419000000000001</v>
      </c>
      <c r="T239" s="76">
        <v>-1.0000000000000001E+32</v>
      </c>
      <c r="U239" s="76">
        <v>1.0000000000000001E+32</v>
      </c>
    </row>
    <row r="240" spans="1:21">
      <c r="A240" s="76" t="s">
        <v>6569</v>
      </c>
      <c r="B240" s="76" t="s">
        <v>5489</v>
      </c>
      <c r="C240" s="68" t="s">
        <v>4676</v>
      </c>
      <c r="D240" s="68" t="s">
        <v>3992</v>
      </c>
      <c r="E240" s="68">
        <v>17.028649999999999</v>
      </c>
      <c r="F240" s="294">
        <f t="shared" si="10"/>
        <v>18</v>
      </c>
      <c r="G240" s="273">
        <v>18</v>
      </c>
      <c r="M240" s="273" t="s">
        <v>6287</v>
      </c>
      <c r="S240" s="68">
        <v>17.028649999999999</v>
      </c>
      <c r="T240" s="76">
        <v>-1.0000000000000001E+32</v>
      </c>
      <c r="U240" s="76">
        <v>1.0000000000000001E+32</v>
      </c>
    </row>
    <row r="241" spans="1:29">
      <c r="A241" s="76" t="s">
        <v>6570</v>
      </c>
      <c r="B241" s="76" t="s">
        <v>5490</v>
      </c>
      <c r="C241" s="68" t="s">
        <v>4676</v>
      </c>
      <c r="D241" s="68" t="s">
        <v>3992</v>
      </c>
      <c r="E241" s="68">
        <v>3.1419000000000001</v>
      </c>
      <c r="F241" s="294">
        <f t="shared" si="10"/>
        <v>2.8</v>
      </c>
      <c r="G241" s="273">
        <v>2.8</v>
      </c>
      <c r="M241" s="273" t="s">
        <v>6288</v>
      </c>
      <c r="S241" s="68">
        <v>3.1419000000000001</v>
      </c>
      <c r="T241" s="76">
        <v>-1.0000000000000001E+32</v>
      </c>
      <c r="U241" s="76">
        <v>1.0000000000000001E+32</v>
      </c>
    </row>
    <row r="242" spans="1:29">
      <c r="A242" s="210" t="s">
        <v>6665</v>
      </c>
      <c r="B242" s="210" t="s">
        <v>5745</v>
      </c>
      <c r="F242" s="307">
        <f>IF(ISNUMBER(G242),G242*H242+I242,G242)</f>
        <v>-3.257282465799919E-2</v>
      </c>
      <c r="G242" s="68">
        <v>-3.257282465799919E-2</v>
      </c>
      <c r="H242" s="68">
        <v>1</v>
      </c>
      <c r="J242" s="68" t="s">
        <v>5363</v>
      </c>
      <c r="K242" s="68" t="s">
        <v>5360</v>
      </c>
      <c r="L242" s="68" t="s">
        <v>6664</v>
      </c>
      <c r="O242" s="68" t="s">
        <v>6216</v>
      </c>
    </row>
    <row r="243" spans="1:29">
      <c r="A243" s="68" t="s">
        <v>6666</v>
      </c>
      <c r="B243" s="210" t="s">
        <v>5745</v>
      </c>
      <c r="F243" s="307">
        <f>IF(ISNUMBER(G243),G243*H243+I243,G243)</f>
        <v>-2.5229221771264243E-2</v>
      </c>
      <c r="G243" s="68">
        <v>-2.5229221771264243E-2</v>
      </c>
      <c r="H243" s="68">
        <v>1</v>
      </c>
      <c r="J243" s="68" t="s">
        <v>5363</v>
      </c>
      <c r="K243" s="68" t="s">
        <v>5360</v>
      </c>
      <c r="L243" s="68" t="s">
        <v>6663</v>
      </c>
      <c r="O243" s="68" t="s">
        <v>6216</v>
      </c>
    </row>
    <row r="244" spans="1:29" s="311" customFormat="1">
      <c r="A244" s="308" t="s">
        <v>6662</v>
      </c>
      <c r="B244" s="308" t="s">
        <v>5745</v>
      </c>
      <c r="C244" s="306"/>
      <c r="D244" s="308" t="s">
        <v>3992</v>
      </c>
      <c r="E244" s="306"/>
      <c r="F244" s="307">
        <f>IF(ISNUMBER(G244),G244*H244+I244,G244)</f>
        <v>1.3649561104002788</v>
      </c>
      <c r="G244" s="306">
        <f>((F223*F295)-((F246+F242)*F301+(F247+IF(F243&lt;0,0,F243))*F302+(F248-1.8)*0.89))/(F223*F295)*100</f>
        <v>1.3649561104002788</v>
      </c>
      <c r="H244" s="306">
        <v>1</v>
      </c>
      <c r="I244" s="306"/>
      <c r="J244" s="306"/>
      <c r="K244" s="306"/>
      <c r="M244" s="306" t="s">
        <v>6667</v>
      </c>
      <c r="N244" s="306"/>
      <c r="O244" s="306"/>
      <c r="P244" s="306"/>
      <c r="Q244" s="306"/>
      <c r="R244" s="306"/>
      <c r="S244" s="306"/>
      <c r="T244" s="305"/>
      <c r="U244" s="305"/>
      <c r="V244" s="306"/>
      <c r="W244" s="306"/>
      <c r="X244" s="306"/>
      <c r="Y244" s="306"/>
      <c r="Z244" s="306"/>
      <c r="AA244" s="306"/>
      <c r="AB244" s="306"/>
      <c r="AC244" s="306"/>
    </row>
    <row r="245" spans="1:29">
      <c r="A245" s="236" t="s">
        <v>4848</v>
      </c>
      <c r="B245" s="283" t="s">
        <v>6072</v>
      </c>
    </row>
    <row r="246" spans="1:29">
      <c r="A246" s="63" t="s">
        <v>6289</v>
      </c>
      <c r="B246" s="76" t="s">
        <v>5597</v>
      </c>
      <c r="C246" s="68" t="s">
        <v>3996</v>
      </c>
      <c r="D246" s="68" t="s">
        <v>5362</v>
      </c>
      <c r="E246" s="68">
        <v>53.476236875839895</v>
      </c>
      <c r="F246" s="307">
        <f t="shared" ref="F246:F251" si="11">IF(ISNUMBER(G246),G246*H246+I246,G246)</f>
        <v>32.856162087122598</v>
      </c>
      <c r="G246" s="68">
        <v>32.856162087122598</v>
      </c>
      <c r="H246" s="68">
        <v>1</v>
      </c>
      <c r="J246" s="68" t="s">
        <v>5363</v>
      </c>
      <c r="K246" s="68" t="s">
        <v>5360</v>
      </c>
      <c r="L246" s="210" t="s">
        <v>6297</v>
      </c>
      <c r="O246" s="68" t="s">
        <v>5364</v>
      </c>
      <c r="S246" s="68">
        <v>53.346472567609986</v>
      </c>
      <c r="T246" s="76">
        <v>-1E+36</v>
      </c>
      <c r="U246" s="76">
        <v>3.6000000000000003E+33</v>
      </c>
    </row>
    <row r="247" spans="1:29">
      <c r="A247" s="63" t="s">
        <v>6290</v>
      </c>
      <c r="B247" s="76" t="s">
        <v>5598</v>
      </c>
      <c r="C247" s="68" t="s">
        <v>3996</v>
      </c>
      <c r="D247" s="68" t="s">
        <v>5362</v>
      </c>
      <c r="E247" s="68">
        <v>2.422587271398275</v>
      </c>
      <c r="F247" s="307">
        <f t="shared" si="11"/>
        <v>4.3155950711005211</v>
      </c>
      <c r="G247" s="68">
        <v>4.3155950711005211</v>
      </c>
      <c r="H247" s="68">
        <v>1</v>
      </c>
      <c r="J247" s="68" t="s">
        <v>5363</v>
      </c>
      <c r="K247" s="68" t="s">
        <v>5360</v>
      </c>
      <c r="L247" s="210" t="s">
        <v>6298</v>
      </c>
      <c r="O247" s="68" t="s">
        <v>5364</v>
      </c>
      <c r="S247" s="68">
        <v>2.4249134223049027</v>
      </c>
      <c r="T247" s="76">
        <v>-1E+36</v>
      </c>
      <c r="U247" s="76">
        <v>3.6000000000000003E+33</v>
      </c>
    </row>
    <row r="248" spans="1:29">
      <c r="A248" s="63" t="s">
        <v>6291</v>
      </c>
      <c r="B248" s="76" t="s">
        <v>5599</v>
      </c>
      <c r="C248" s="68" t="s">
        <v>3996</v>
      </c>
      <c r="D248" s="68" t="s">
        <v>5362</v>
      </c>
      <c r="E248" s="68">
        <v>2.3507756243506113</v>
      </c>
      <c r="F248" s="306">
        <f t="shared" si="11"/>
        <v>4.4542602270382359</v>
      </c>
      <c r="G248" s="68">
        <v>4.4542602270382359</v>
      </c>
      <c r="H248" s="68">
        <v>1</v>
      </c>
      <c r="J248" s="68" t="s">
        <v>5363</v>
      </c>
      <c r="K248" s="68" t="s">
        <v>5360</v>
      </c>
      <c r="L248" s="210" t="s">
        <v>6299</v>
      </c>
      <c r="O248" s="68" t="s">
        <v>5364</v>
      </c>
      <c r="S248" s="68">
        <v>2.3484494734439831</v>
      </c>
      <c r="T248" s="76">
        <v>-1E+36</v>
      </c>
      <c r="U248" s="76">
        <v>3.6000000000000003E+33</v>
      </c>
    </row>
    <row r="249" spans="1:29">
      <c r="A249" s="63" t="s">
        <v>6292</v>
      </c>
      <c r="B249" s="76" t="s">
        <v>5600</v>
      </c>
      <c r="C249" s="68" t="s">
        <v>3996</v>
      </c>
      <c r="D249" s="68" t="s">
        <v>5362</v>
      </c>
      <c r="E249" s="68">
        <v>4.7743628957488893</v>
      </c>
      <c r="F249" s="68">
        <f t="shared" si="11"/>
        <v>9.9286713398165176</v>
      </c>
      <c r="G249" s="68">
        <v>9.9286713398165176</v>
      </c>
      <c r="H249" s="68">
        <v>1</v>
      </c>
      <c r="J249" s="68" t="s">
        <v>5363</v>
      </c>
      <c r="K249" s="68" t="s">
        <v>5360</v>
      </c>
      <c r="L249" s="210" t="s">
        <v>6300</v>
      </c>
      <c r="O249" s="68" t="s">
        <v>5364</v>
      </c>
      <c r="S249" s="68">
        <v>4.7743628957488857</v>
      </c>
      <c r="T249" s="76">
        <v>-1E+36</v>
      </c>
      <c r="U249" s="76">
        <v>3.6000000000000003E+33</v>
      </c>
    </row>
    <row r="250" spans="1:29">
      <c r="A250" s="63" t="s">
        <v>6293</v>
      </c>
      <c r="B250" s="210" t="s">
        <v>5601</v>
      </c>
      <c r="C250" s="68" t="s">
        <v>3996</v>
      </c>
      <c r="D250" s="68" t="s">
        <v>3990</v>
      </c>
      <c r="E250" s="68">
        <v>109.48814847128726</v>
      </c>
      <c r="F250" s="68">
        <f t="shared" si="11"/>
        <v>0</v>
      </c>
      <c r="G250" s="68">
        <v>0</v>
      </c>
      <c r="H250" s="68">
        <v>1</v>
      </c>
      <c r="J250" s="68" t="s">
        <v>5363</v>
      </c>
      <c r="K250" s="68" t="s">
        <v>5360</v>
      </c>
      <c r="L250" s="210" t="s">
        <v>6301</v>
      </c>
      <c r="O250" s="68" t="s">
        <v>5367</v>
      </c>
      <c r="S250" s="68">
        <v>109.48787134180853</v>
      </c>
      <c r="T250" s="76">
        <v>-1E+30</v>
      </c>
      <c r="U250" s="76">
        <v>1E+30</v>
      </c>
    </row>
    <row r="251" spans="1:29">
      <c r="A251" s="63" t="s">
        <v>6294</v>
      </c>
      <c r="B251" s="76" t="s">
        <v>5602</v>
      </c>
      <c r="C251" s="68" t="s">
        <v>3996</v>
      </c>
      <c r="D251" s="68" t="s">
        <v>3990</v>
      </c>
      <c r="E251" s="68">
        <v>98.156626379340949</v>
      </c>
      <c r="F251" s="68">
        <f t="shared" si="11"/>
        <v>0</v>
      </c>
      <c r="G251" s="68">
        <v>0</v>
      </c>
      <c r="H251" s="68">
        <v>1</v>
      </c>
      <c r="J251" s="68" t="s">
        <v>5363</v>
      </c>
      <c r="K251" s="68" t="s">
        <v>5360</v>
      </c>
      <c r="L251" s="210" t="s">
        <v>6302</v>
      </c>
      <c r="O251" s="68" t="s">
        <v>5367</v>
      </c>
      <c r="S251" s="68">
        <v>98.156358293585029</v>
      </c>
      <c r="T251" s="76">
        <v>-1E+30</v>
      </c>
      <c r="U251" s="76">
        <v>1E+30</v>
      </c>
    </row>
    <row r="252" spans="1:29">
      <c r="A252" s="63" t="s">
        <v>6295</v>
      </c>
      <c r="B252" s="76" t="s">
        <v>5603</v>
      </c>
      <c r="C252" s="68" t="s">
        <v>3996</v>
      </c>
      <c r="D252" s="68" t="s">
        <v>3990</v>
      </c>
      <c r="E252" s="68">
        <v>109.60715852819534</v>
      </c>
      <c r="F252" s="114">
        <f>G252</f>
        <v>44.612019000000004</v>
      </c>
      <c r="G252" s="294">
        <f>0.003291*(G250^2-184.4*G250+8500)+0.02202*((G250-G251)^2-16.2*(G250-G251)+39)+0.000609*(0^2-36*0-429)+0.007544*(G250*(G250-G251)-90.84*(G250-G251))+0.8367*G250+16.041</f>
        <v>44.612019000000004</v>
      </c>
      <c r="S252" s="68">
        <v>109.60686887931971</v>
      </c>
      <c r="T252" s="76">
        <v>-1E+30</v>
      </c>
      <c r="U252" s="76">
        <v>1E+30</v>
      </c>
    </row>
    <row r="253" spans="1:29">
      <c r="A253" s="63" t="s">
        <v>6296</v>
      </c>
      <c r="B253" s="76" t="s">
        <v>5604</v>
      </c>
      <c r="C253" s="68" t="s">
        <v>3996</v>
      </c>
      <c r="D253" s="68" t="s">
        <v>3990</v>
      </c>
      <c r="E253" s="68">
        <v>92.674714702824105</v>
      </c>
      <c r="F253" s="114">
        <f>G253</f>
        <v>45.573023739999996</v>
      </c>
      <c r="G253" s="294">
        <f>0.004561*(G250^2-184.4*G250+8500)+0.00040554*(0^2-36*0-429)-0.00125*((100)^2-55*(100)-285)+0.0072834*((G250-G251)*(100)-12.44*(100))-0.003673*(0*(100))+0.027538*(100)+0.7769*G251+18.554</f>
        <v>45.573023739999996</v>
      </c>
      <c r="S253" s="68">
        <v>92.674456146520441</v>
      </c>
      <c r="T253" s="76">
        <v>-1E+30</v>
      </c>
      <c r="U253" s="76">
        <v>1E+30</v>
      </c>
    </row>
    <row r="254" spans="1:29">
      <c r="A254" s="284" t="s">
        <v>4848</v>
      </c>
      <c r="B254" s="285" t="s">
        <v>6304</v>
      </c>
    </row>
    <row r="255" spans="1:29">
      <c r="A255" s="283" t="s">
        <v>4848</v>
      </c>
      <c r="B255" s="283" t="s">
        <v>4883</v>
      </c>
    </row>
    <row r="256" spans="1:29">
      <c r="A256" s="210" t="s">
        <v>4848</v>
      </c>
      <c r="B256" s="283" t="s">
        <v>6311</v>
      </c>
      <c r="F256" s="282">
        <v>2</v>
      </c>
      <c r="G256" s="210" t="s">
        <v>6305</v>
      </c>
    </row>
    <row r="257" spans="1:19">
      <c r="A257" s="63" t="s">
        <v>6317</v>
      </c>
      <c r="B257" s="76" t="s">
        <v>5380</v>
      </c>
      <c r="C257" s="68" t="s">
        <v>4842</v>
      </c>
      <c r="D257" s="52" t="s">
        <v>5372</v>
      </c>
      <c r="E257" s="68" t="s">
        <v>5381</v>
      </c>
      <c r="F257" s="207" t="str">
        <f>IF(F256=1,G256,IF(F256=2,G257,""))</f>
        <v>D346SDINPUT_SE</v>
      </c>
      <c r="G257" s="68" t="s">
        <v>5381</v>
      </c>
      <c r="S257" s="68" t="s">
        <v>5381</v>
      </c>
    </row>
    <row r="258" spans="1:19">
      <c r="A258" s="210" t="s">
        <v>4848</v>
      </c>
      <c r="B258" s="283" t="s">
        <v>6310</v>
      </c>
      <c r="F258" s="282">
        <v>2</v>
      </c>
      <c r="G258" s="68" t="s">
        <v>5383</v>
      </c>
    </row>
    <row r="259" spans="1:19">
      <c r="A259" s="63" t="s">
        <v>6318</v>
      </c>
      <c r="B259" s="76" t="s">
        <v>5382</v>
      </c>
      <c r="C259" s="68" t="s">
        <v>4842</v>
      </c>
      <c r="D259" s="52" t="s">
        <v>5372</v>
      </c>
      <c r="E259" s="68" t="s">
        <v>5383</v>
      </c>
      <c r="F259" s="207" t="str">
        <f>IF(F258=1,G258,IF(F258=2,G259,""))</f>
        <v>D8904OHINPUT_EXTR</v>
      </c>
      <c r="G259" s="210" t="s">
        <v>6306</v>
      </c>
      <c r="S259" s="68" t="s">
        <v>5383</v>
      </c>
    </row>
    <row r="260" spans="1:19">
      <c r="A260" s="210" t="s">
        <v>4848</v>
      </c>
      <c r="B260" s="283" t="s">
        <v>6309</v>
      </c>
      <c r="F260" s="282">
        <v>2</v>
      </c>
      <c r="G260" s="210" t="s">
        <v>6308</v>
      </c>
    </row>
    <row r="261" spans="1:19">
      <c r="A261" s="63" t="s">
        <v>6319</v>
      </c>
      <c r="B261" s="76" t="s">
        <v>5384</v>
      </c>
      <c r="C261" s="68" t="s">
        <v>4842</v>
      </c>
      <c r="D261" s="52" t="s">
        <v>5372</v>
      </c>
      <c r="E261" s="68" t="s">
        <v>5385</v>
      </c>
      <c r="F261" s="207" t="str">
        <f>IF(F260=1,G260,IF(F260=2,G261,""))</f>
        <v>TBTINPUT</v>
      </c>
      <c r="G261" s="68" t="s">
        <v>5385</v>
      </c>
      <c r="S261" s="68" t="s">
        <v>5385</v>
      </c>
    </row>
    <row r="262" spans="1:19">
      <c r="A262" s="210" t="s">
        <v>4848</v>
      </c>
      <c r="B262" s="283" t="s">
        <v>6314</v>
      </c>
      <c r="F262" s="114">
        <v>2</v>
      </c>
      <c r="G262" s="68" t="s">
        <v>5387</v>
      </c>
    </row>
    <row r="263" spans="1:19">
      <c r="A263" s="63" t="s">
        <v>6320</v>
      </c>
      <c r="B263" s="76" t="s">
        <v>5386</v>
      </c>
      <c r="C263" s="68" t="s">
        <v>4842</v>
      </c>
      <c r="D263" s="52" t="s">
        <v>5372</v>
      </c>
      <c r="E263" s="68" t="s">
        <v>5387</v>
      </c>
      <c r="F263" s="207" t="str">
        <f>IF(F262=1,G262,IF(F262=2,G263,""))</f>
        <v>DTOINPUT</v>
      </c>
      <c r="G263" s="210" t="s">
        <v>6313</v>
      </c>
      <c r="S263" s="68" t="s">
        <v>5387</v>
      </c>
    </row>
    <row r="264" spans="1:19">
      <c r="A264" s="210" t="s">
        <v>4848</v>
      </c>
      <c r="B264" s="283" t="s">
        <v>6312</v>
      </c>
      <c r="F264" s="282">
        <v>2</v>
      </c>
      <c r="G264" s="68" t="s">
        <v>5389</v>
      </c>
    </row>
    <row r="265" spans="1:19">
      <c r="A265" s="63" t="s">
        <v>8013</v>
      </c>
      <c r="B265" s="76" t="s">
        <v>5388</v>
      </c>
      <c r="C265" s="68" t="s">
        <v>4842</v>
      </c>
      <c r="D265" s="52" t="s">
        <v>5372</v>
      </c>
      <c r="E265" s="68" t="s">
        <v>5389</v>
      </c>
      <c r="F265" s="207" t="str">
        <f>IF(F264=1,G264,IF(F264=2,G265,""))</f>
        <v>EXTRFDFDINPUT</v>
      </c>
      <c r="G265" s="210" t="s">
        <v>6307</v>
      </c>
      <c r="S265" s="68" t="s">
        <v>5389</v>
      </c>
    </row>
    <row r="266" spans="1:19">
      <c r="A266" s="63" t="s">
        <v>4848</v>
      </c>
      <c r="B266" s="283" t="s">
        <v>6324</v>
      </c>
      <c r="F266" s="282">
        <v>2</v>
      </c>
      <c r="G266" s="210" t="s">
        <v>5391</v>
      </c>
    </row>
    <row r="267" spans="1:19">
      <c r="A267" s="63" t="s">
        <v>8014</v>
      </c>
      <c r="B267" s="76" t="s">
        <v>5390</v>
      </c>
      <c r="C267" s="68" t="s">
        <v>4842</v>
      </c>
      <c r="D267" s="52" t="s">
        <v>5372</v>
      </c>
      <c r="E267" s="68" t="s">
        <v>5391</v>
      </c>
      <c r="F267" s="207" t="str">
        <f>IF(F266=1,G266,IF(F266=2,G267,""))</f>
        <v>SULFPIMS_LAB</v>
      </c>
      <c r="G267" s="210" t="s">
        <v>6322</v>
      </c>
      <c r="S267" s="68" t="s">
        <v>5391</v>
      </c>
    </row>
    <row r="268" spans="1:19">
      <c r="A268" s="63" t="s">
        <v>4848</v>
      </c>
      <c r="B268" s="210" t="s">
        <v>4848</v>
      </c>
      <c r="C268" s="48"/>
      <c r="D268" s="48"/>
      <c r="E268" s="48"/>
      <c r="F268" s="48"/>
      <c r="G268" s="48"/>
    </row>
    <row r="269" spans="1:19">
      <c r="A269" s="284" t="s">
        <v>4848</v>
      </c>
      <c r="B269" s="285" t="s">
        <v>6357</v>
      </c>
    </row>
    <row r="270" spans="1:19">
      <c r="A270" s="283" t="s">
        <v>4848</v>
      </c>
      <c r="B270" s="283" t="s">
        <v>4883</v>
      </c>
    </row>
    <row r="271" spans="1:19">
      <c r="A271" s="210" t="s">
        <v>4848</v>
      </c>
      <c r="B271" s="283" t="s">
        <v>6360</v>
      </c>
      <c r="F271" s="282">
        <v>2</v>
      </c>
      <c r="G271" s="68" t="s">
        <v>5405</v>
      </c>
    </row>
    <row r="272" spans="1:19">
      <c r="A272" s="63" t="s">
        <v>6362</v>
      </c>
      <c r="B272" s="76" t="s">
        <v>5404</v>
      </c>
      <c r="C272" s="68" t="s">
        <v>4842</v>
      </c>
      <c r="D272" s="52" t="s">
        <v>5372</v>
      </c>
      <c r="F272" s="207" t="str">
        <f>IF(F271=1,G271,IF(F271=2,G272,""))</f>
        <v>ISOMLIQFDLABSO_SE</v>
      </c>
      <c r="G272" s="210" t="s">
        <v>5686</v>
      </c>
    </row>
    <row r="273" spans="1:15">
      <c r="A273" s="210" t="s">
        <v>4848</v>
      </c>
      <c r="B273" s="283" t="s">
        <v>6361</v>
      </c>
      <c r="F273" s="282">
        <v>2</v>
      </c>
      <c r="G273" s="68" t="s">
        <v>5676</v>
      </c>
    </row>
    <row r="274" spans="1:15">
      <c r="A274" s="63" t="s">
        <v>6363</v>
      </c>
      <c r="B274" s="76" t="s">
        <v>5406</v>
      </c>
      <c r="C274" s="68" t="s">
        <v>4842</v>
      </c>
      <c r="D274" s="52" t="s">
        <v>5372</v>
      </c>
      <c r="F274" s="207" t="str">
        <f>IF(F273=1,G273,IF(F273=2,G274,""))</f>
        <v>ISOMPIMS_LAB</v>
      </c>
      <c r="G274" s="210" t="s">
        <v>6359</v>
      </c>
    </row>
    <row r="275" spans="1:15">
      <c r="A275" s="284" t="s">
        <v>4848</v>
      </c>
      <c r="B275" s="285" t="s">
        <v>6523</v>
      </c>
      <c r="D275" s="114"/>
      <c r="F275" s="68"/>
    </row>
    <row r="276" spans="1:15">
      <c r="A276" s="283" t="s">
        <v>4848</v>
      </c>
      <c r="B276" s="283" t="s">
        <v>4883</v>
      </c>
    </row>
    <row r="277" spans="1:15">
      <c r="A277" s="210" t="s">
        <v>4848</v>
      </c>
      <c r="B277" s="283" t="s">
        <v>6524</v>
      </c>
      <c r="F277" s="282">
        <v>2</v>
      </c>
      <c r="G277" s="68" t="s">
        <v>5401</v>
      </c>
      <c r="L277" s="48"/>
    </row>
    <row r="278" spans="1:15">
      <c r="A278" s="63" t="s">
        <v>6525</v>
      </c>
      <c r="B278" s="76" t="s">
        <v>5400</v>
      </c>
      <c r="C278" s="68" t="s">
        <v>4842</v>
      </c>
      <c r="D278" s="52" t="s">
        <v>5372</v>
      </c>
      <c r="F278" s="207" t="str">
        <f>IF(F277=1,G277,IF(F277=2,G278,""))</f>
        <v>JPAREXFDLABSO_SE</v>
      </c>
      <c r="G278" s="210" t="s">
        <v>6528</v>
      </c>
      <c r="L278" s="48"/>
    </row>
    <row r="279" spans="1:15">
      <c r="A279" s="63" t="s">
        <v>4848</v>
      </c>
      <c r="B279" s="283" t="s">
        <v>6527</v>
      </c>
      <c r="F279" s="282">
        <v>2</v>
      </c>
      <c r="G279" s="68" t="s">
        <v>5403</v>
      </c>
      <c r="L279" s="48"/>
    </row>
    <row r="280" spans="1:15">
      <c r="A280" s="63" t="s">
        <v>6526</v>
      </c>
      <c r="B280" s="76" t="s">
        <v>5402</v>
      </c>
      <c r="C280" s="68" t="s">
        <v>4842</v>
      </c>
      <c r="D280" s="52" t="s">
        <v>5372</v>
      </c>
      <c r="F280" s="207" t="str">
        <f>IF(F279=1,G279,IF(F279=2,G280,""))</f>
        <v>PAREXPIMS_LAB</v>
      </c>
      <c r="G280" s="261" t="s">
        <v>7561</v>
      </c>
      <c r="L280" s="48"/>
    </row>
    <row r="281" spans="1:15">
      <c r="A281" s="284" t="s">
        <v>4848</v>
      </c>
      <c r="B281" s="285" t="s">
        <v>6675</v>
      </c>
      <c r="H281" s="48"/>
      <c r="I281" s="48"/>
      <c r="J281" s="48"/>
      <c r="K281" s="48"/>
      <c r="L281" s="48"/>
    </row>
    <row r="282" spans="1:15">
      <c r="A282" s="68" t="s">
        <v>6721</v>
      </c>
      <c r="B282" s="68" t="s">
        <v>5550</v>
      </c>
      <c r="C282" s="68" t="s">
        <v>3996</v>
      </c>
      <c r="D282" s="68" t="s">
        <v>5454</v>
      </c>
      <c r="F282" s="68">
        <f>IF(ISNUMBER(G282),G282*H282+I282,G282)</f>
        <v>2.3475531287594773</v>
      </c>
      <c r="G282" s="68">
        <v>2.3475531287594773</v>
      </c>
      <c r="H282" s="68">
        <v>1</v>
      </c>
      <c r="J282" s="68" t="s">
        <v>5363</v>
      </c>
      <c r="K282" s="68" t="s">
        <v>5360</v>
      </c>
      <c r="L282" s="68" t="s">
        <v>6007</v>
      </c>
      <c r="O282" s="68" t="s">
        <v>6195</v>
      </c>
    </row>
    <row r="283" spans="1:15">
      <c r="A283" s="63" t="s">
        <v>6727</v>
      </c>
      <c r="B283" s="76" t="s">
        <v>5463</v>
      </c>
      <c r="C283" s="68" t="s">
        <v>3996</v>
      </c>
      <c r="D283" s="68" t="s">
        <v>4881</v>
      </c>
      <c r="F283" s="68">
        <f>IF(ISNUMBER(G283),G283*H283+I283,G283)</f>
        <v>20.965812410248649</v>
      </c>
      <c r="G283" s="292">
        <f>F139/0.75</f>
        <v>20.965812410248649</v>
      </c>
      <c r="H283" s="68">
        <v>1</v>
      </c>
    </row>
    <row r="284" spans="1:15">
      <c r="A284" s="298" t="s">
        <v>4848</v>
      </c>
      <c r="B284" s="299" t="s">
        <v>8207</v>
      </c>
    </row>
    <row r="285" spans="1:15">
      <c r="A285" s="298" t="s">
        <v>4848</v>
      </c>
      <c r="B285" s="63" t="s">
        <v>6614</v>
      </c>
      <c r="F285" s="306">
        <f>G285</f>
        <v>0.87</v>
      </c>
      <c r="G285" s="273">
        <v>0.87</v>
      </c>
      <c r="H285" s="381" t="s">
        <v>6770</v>
      </c>
    </row>
    <row r="286" spans="1:15">
      <c r="A286" s="298" t="s">
        <v>4848</v>
      </c>
      <c r="B286" s="63" t="s">
        <v>6615</v>
      </c>
      <c r="F286" s="306">
        <f>G286</f>
        <v>0.88</v>
      </c>
      <c r="G286" s="273">
        <v>0.88</v>
      </c>
      <c r="H286" s="381"/>
    </row>
    <row r="287" spans="1:15">
      <c r="A287" s="298" t="s">
        <v>4848</v>
      </c>
      <c r="B287" s="48" t="s">
        <v>6617</v>
      </c>
      <c r="F287" s="68"/>
      <c r="G287" s="273">
        <v>0.73088214299999998</v>
      </c>
      <c r="H287" s="381"/>
    </row>
    <row r="288" spans="1:15">
      <c r="A288" s="298" t="s">
        <v>4848</v>
      </c>
      <c r="B288" s="68" t="s">
        <v>6618</v>
      </c>
      <c r="F288" s="68"/>
      <c r="G288" s="273">
        <v>0.85408214299999996</v>
      </c>
      <c r="H288" s="381"/>
    </row>
    <row r="289" spans="1:8">
      <c r="A289" s="298" t="s">
        <v>4848</v>
      </c>
      <c r="B289" s="48" t="s">
        <v>6619</v>
      </c>
      <c r="C289" s="210"/>
      <c r="F289" s="68"/>
      <c r="G289" s="273">
        <v>0.87728888900000002</v>
      </c>
      <c r="H289" s="381"/>
    </row>
    <row r="290" spans="1:8">
      <c r="A290" s="298" t="s">
        <v>4848</v>
      </c>
      <c r="B290" s="300" t="s">
        <v>4848</v>
      </c>
      <c r="C290" s="210"/>
      <c r="F290" s="68"/>
      <c r="G290" s="273">
        <v>0.87728888900000002</v>
      </c>
      <c r="H290" s="381"/>
    </row>
    <row r="291" spans="1:8">
      <c r="A291" s="298" t="s">
        <v>4848</v>
      </c>
      <c r="B291" s="48" t="s">
        <v>6620</v>
      </c>
      <c r="C291" s="210"/>
      <c r="F291" s="306">
        <f t="shared" ref="F291:F298" si="12">G291</f>
        <v>0.87728888900000002</v>
      </c>
      <c r="G291" s="273">
        <v>0.87728888900000002</v>
      </c>
      <c r="H291" s="381"/>
    </row>
    <row r="292" spans="1:8">
      <c r="A292" s="298" t="s">
        <v>4848</v>
      </c>
      <c r="B292" s="48" t="s">
        <v>6621</v>
      </c>
      <c r="C292" s="210"/>
      <c r="F292" s="306">
        <f t="shared" si="12"/>
        <v>0.86831666699999999</v>
      </c>
      <c r="G292" s="273">
        <v>0.86831666699999999</v>
      </c>
      <c r="H292" s="381"/>
    </row>
    <row r="293" spans="1:8">
      <c r="A293" s="298" t="s">
        <v>4848</v>
      </c>
      <c r="B293" s="63" t="s">
        <v>6616</v>
      </c>
      <c r="F293" s="306">
        <f t="shared" si="12"/>
        <v>0.87</v>
      </c>
      <c r="G293" s="273">
        <v>0.87</v>
      </c>
      <c r="H293" s="381"/>
    </row>
    <row r="294" spans="1:8">
      <c r="A294" s="298" t="s">
        <v>4848</v>
      </c>
      <c r="B294" s="63" t="s">
        <v>6622</v>
      </c>
      <c r="F294" s="306">
        <f t="shared" si="12"/>
        <v>0.87688888899999995</v>
      </c>
      <c r="G294" s="273">
        <v>0.87688888899999995</v>
      </c>
      <c r="H294" s="381"/>
    </row>
    <row r="295" spans="1:8">
      <c r="A295" s="298" t="s">
        <v>4848</v>
      </c>
      <c r="B295" s="63" t="s">
        <v>6623</v>
      </c>
      <c r="F295" s="306">
        <f t="shared" si="12"/>
        <v>0.88706562499999997</v>
      </c>
      <c r="G295" s="273">
        <v>0.88706562499999997</v>
      </c>
      <c r="H295" s="381"/>
    </row>
    <row r="296" spans="1:8">
      <c r="A296" s="298" t="s">
        <v>4848</v>
      </c>
      <c r="B296" s="63" t="s">
        <v>6624</v>
      </c>
      <c r="F296" s="306">
        <f t="shared" si="12"/>
        <v>0.75539321999999998</v>
      </c>
      <c r="G296" s="273">
        <v>0.75539321999999998</v>
      </c>
      <c r="H296" s="381"/>
    </row>
    <row r="297" spans="1:8">
      <c r="A297" s="298" t="s">
        <v>4848</v>
      </c>
      <c r="B297" s="63" t="s">
        <v>6625</v>
      </c>
      <c r="F297" s="306">
        <f t="shared" si="12"/>
        <v>0.87</v>
      </c>
      <c r="G297" s="273">
        <v>0.87</v>
      </c>
      <c r="H297" s="381"/>
    </row>
    <row r="298" spans="1:8">
      <c r="A298" s="298" t="s">
        <v>4848</v>
      </c>
      <c r="B298" s="63" t="s">
        <v>6626</v>
      </c>
      <c r="F298" s="306">
        <f t="shared" si="12"/>
        <v>0.67601355900000004</v>
      </c>
      <c r="G298" s="273">
        <v>0.67601355900000004</v>
      </c>
      <c r="H298" s="381"/>
    </row>
    <row r="299" spans="1:8">
      <c r="A299" s="298" t="s">
        <v>4848</v>
      </c>
      <c r="B299" s="63" t="s">
        <v>4848</v>
      </c>
      <c r="F299" s="68"/>
      <c r="G299" s="273">
        <v>0.86831666699999999</v>
      </c>
      <c r="H299" s="381"/>
    </row>
    <row r="300" spans="1:8">
      <c r="A300" s="298" t="s">
        <v>4848</v>
      </c>
      <c r="B300" s="63" t="s">
        <v>6627</v>
      </c>
      <c r="F300" s="306">
        <f t="shared" ref="F300:F307" si="13">G300</f>
        <v>0.86760000000000004</v>
      </c>
      <c r="G300" s="273">
        <v>0.86760000000000004</v>
      </c>
      <c r="H300" s="381"/>
    </row>
    <row r="301" spans="1:8">
      <c r="A301" s="298" t="s">
        <v>4848</v>
      </c>
      <c r="B301" s="63" t="s">
        <v>6628</v>
      </c>
      <c r="F301" s="306">
        <f t="shared" si="13"/>
        <v>0.87610468799999996</v>
      </c>
      <c r="G301" s="273">
        <v>0.87610468799999996</v>
      </c>
      <c r="H301" s="381"/>
    </row>
    <row r="302" spans="1:8">
      <c r="A302" s="298" t="s">
        <v>4848</v>
      </c>
      <c r="B302" s="63" t="s">
        <v>6629</v>
      </c>
      <c r="F302" s="306">
        <f t="shared" si="13"/>
        <v>0.894277922</v>
      </c>
      <c r="G302" s="273">
        <v>0.894277922</v>
      </c>
      <c r="H302" s="381"/>
    </row>
    <row r="303" spans="1:8">
      <c r="A303" s="298" t="s">
        <v>4848</v>
      </c>
      <c r="B303" s="63" t="s">
        <v>6630</v>
      </c>
      <c r="F303" s="306">
        <f t="shared" si="13"/>
        <v>0.875</v>
      </c>
      <c r="G303" s="273">
        <v>0.875</v>
      </c>
      <c r="H303" s="381"/>
    </row>
    <row r="304" spans="1:8">
      <c r="A304" s="298" t="s">
        <v>4848</v>
      </c>
      <c r="B304" s="63" t="s">
        <v>6631</v>
      </c>
      <c r="F304" s="306">
        <f t="shared" si="13"/>
        <v>0.86570000000000003</v>
      </c>
      <c r="G304" s="273">
        <v>0.86570000000000003</v>
      </c>
      <c r="H304" s="381"/>
    </row>
    <row r="305" spans="1:29">
      <c r="A305" s="298" t="s">
        <v>4848</v>
      </c>
      <c r="B305" s="63" t="s">
        <v>6632</v>
      </c>
      <c r="F305" s="306">
        <f t="shared" si="13"/>
        <v>5.0000000000000001E-4</v>
      </c>
      <c r="G305" s="273">
        <v>5.0000000000000001E-4</v>
      </c>
      <c r="H305" s="381"/>
    </row>
    <row r="306" spans="1:29">
      <c r="A306" s="298" t="s">
        <v>4848</v>
      </c>
      <c r="B306" s="63" t="s">
        <v>6633</v>
      </c>
      <c r="F306" s="306">
        <f t="shared" si="13"/>
        <v>4.6000000000000001E-4</v>
      </c>
      <c r="G306" s="273">
        <v>4.6000000000000001E-4</v>
      </c>
      <c r="H306" s="381"/>
    </row>
    <row r="307" spans="1:29">
      <c r="A307" s="298" t="s">
        <v>4848</v>
      </c>
      <c r="B307" s="63" t="s">
        <v>6634</v>
      </c>
      <c r="F307" s="306">
        <f t="shared" si="13"/>
        <v>1.6999999999999999E-3</v>
      </c>
      <c r="G307" s="273">
        <v>1.6999999999999999E-3</v>
      </c>
      <c r="H307" s="381"/>
    </row>
    <row r="308" spans="1:29" s="348" customFormat="1" ht="33.75">
      <c r="A308" s="344" t="s">
        <v>4848</v>
      </c>
      <c r="B308" s="357" t="s">
        <v>7895</v>
      </c>
      <c r="C308" s="346"/>
      <c r="D308" s="346"/>
      <c r="E308" s="346"/>
      <c r="F308" s="347"/>
      <c r="G308" s="346"/>
      <c r="H308" s="346"/>
      <c r="I308" s="346"/>
      <c r="J308" s="346"/>
      <c r="K308" s="346"/>
      <c r="L308" s="346"/>
      <c r="M308" s="346"/>
      <c r="N308" s="346"/>
      <c r="O308" s="346"/>
      <c r="P308" s="346"/>
      <c r="Q308" s="346"/>
      <c r="R308" s="346"/>
      <c r="S308" s="346"/>
      <c r="T308" s="345"/>
      <c r="U308" s="345"/>
      <c r="V308" s="346"/>
      <c r="W308" s="346"/>
      <c r="X308" s="346"/>
      <c r="Y308" s="346"/>
      <c r="Z308" s="346"/>
      <c r="AA308" s="346"/>
      <c r="AB308" s="346"/>
      <c r="AC308" s="346"/>
    </row>
    <row r="309" spans="1:29">
      <c r="A309" s="284" t="s">
        <v>4848</v>
      </c>
      <c r="B309" s="285" t="s">
        <v>7577</v>
      </c>
    </row>
    <row r="310" spans="1:29">
      <c r="A310" s="283" t="s">
        <v>4848</v>
      </c>
      <c r="B310" s="283" t="s">
        <v>4883</v>
      </c>
    </row>
    <row r="311" spans="1:29">
      <c r="A311" s="210" t="s">
        <v>4848</v>
      </c>
      <c r="B311" s="283" t="s">
        <v>7566</v>
      </c>
      <c r="F311" s="282">
        <v>2</v>
      </c>
      <c r="G311" s="210" t="s">
        <v>7568</v>
      </c>
    </row>
    <row r="312" spans="1:29">
      <c r="A312" s="63" t="s">
        <v>7567</v>
      </c>
      <c r="B312" s="76" t="s">
        <v>6790</v>
      </c>
      <c r="C312" s="68" t="s">
        <v>4842</v>
      </c>
      <c r="D312" s="52" t="s">
        <v>5372</v>
      </c>
      <c r="F312" s="207" t="str">
        <f>IF(F311=1,G311,IF(F311=2,G312,""))</f>
        <v>FT10FDINPUT</v>
      </c>
      <c r="G312" s="210" t="s">
        <v>7479</v>
      </c>
    </row>
    <row r="313" spans="1:29">
      <c r="A313" s="210" t="s">
        <v>4848</v>
      </c>
      <c r="B313" s="283" t="s">
        <v>7570</v>
      </c>
      <c r="F313" s="282">
        <v>2</v>
      </c>
      <c r="G313" s="210" t="s">
        <v>7571</v>
      </c>
    </row>
    <row r="314" spans="1:29">
      <c r="A314" s="63" t="s">
        <v>7569</v>
      </c>
      <c r="B314" s="76" t="s">
        <v>6792</v>
      </c>
      <c r="C314" s="68" t="s">
        <v>4842</v>
      </c>
      <c r="D314" s="52" t="s">
        <v>5372</v>
      </c>
      <c r="F314" s="207" t="str">
        <f>IF(F313=1,G313,IF(F313=2,G314,""))</f>
        <v>SAFINPUT_SPSC</v>
      </c>
      <c r="G314" s="210" t="s">
        <v>7480</v>
      </c>
    </row>
    <row r="315" spans="1:29">
      <c r="A315" s="63" t="s">
        <v>4848</v>
      </c>
      <c r="B315" s="283" t="s">
        <v>7572</v>
      </c>
      <c r="F315" s="282">
        <v>1</v>
      </c>
      <c r="G315" s="210" t="s">
        <v>7481</v>
      </c>
    </row>
    <row r="316" spans="1:29">
      <c r="A316" s="63" t="s">
        <v>7574</v>
      </c>
      <c r="B316" s="76" t="s">
        <v>6793</v>
      </c>
      <c r="C316" s="68" t="s">
        <v>4842</v>
      </c>
      <c r="D316" s="52" t="s">
        <v>5372</v>
      </c>
      <c r="F316" s="207" t="str">
        <f>IF(F315=1,G315,IF(F315=2,G316,""))</f>
        <v>XT80OH</v>
      </c>
      <c r="G316" s="210" t="s">
        <v>7573</v>
      </c>
    </row>
    <row r="317" spans="1:29">
      <c r="A317" s="63" t="s">
        <v>4848</v>
      </c>
      <c r="B317" s="283" t="s">
        <v>7579</v>
      </c>
      <c r="F317" s="282">
        <v>2</v>
      </c>
      <c r="G317" s="210" t="s">
        <v>7580</v>
      </c>
    </row>
    <row r="318" spans="1:29">
      <c r="A318" s="63" t="s">
        <v>7578</v>
      </c>
      <c r="B318" s="210" t="s">
        <v>6795</v>
      </c>
      <c r="C318" s="68" t="s">
        <v>4842</v>
      </c>
      <c r="D318" s="52" t="s">
        <v>5372</v>
      </c>
      <c r="F318" s="207" t="str">
        <f>IF(F317=1,G317,IF(F317=2,G318,""))</f>
        <v>DHOINPUT_SPSC</v>
      </c>
      <c r="G318" s="210" t="s">
        <v>7483</v>
      </c>
    </row>
    <row r="319" spans="1:29">
      <c r="A319" s="63" t="s">
        <v>4848</v>
      </c>
      <c r="B319" s="283" t="s">
        <v>7579</v>
      </c>
      <c r="F319" s="282">
        <v>1</v>
      </c>
      <c r="G319" s="210" t="s">
        <v>7482</v>
      </c>
    </row>
    <row r="320" spans="1:29">
      <c r="A320" s="63" t="s">
        <v>8007</v>
      </c>
      <c r="B320" s="76" t="s">
        <v>6794</v>
      </c>
      <c r="C320" s="68" t="s">
        <v>4842</v>
      </c>
      <c r="D320" s="52" t="s">
        <v>5372</v>
      </c>
      <c r="F320" s="207" t="str">
        <f>IF(F319=1,G319,IF(F319=2,G320,""))</f>
        <v>SPXU_PXO_SPSC</v>
      </c>
      <c r="G320" s="210" t="s">
        <v>7576</v>
      </c>
    </row>
    <row r="321" spans="1:15">
      <c r="A321" s="63" t="s">
        <v>4848</v>
      </c>
      <c r="B321" s="283" t="s">
        <v>7633</v>
      </c>
      <c r="F321" s="282">
        <v>1</v>
      </c>
      <c r="G321" s="210" t="s">
        <v>7632</v>
      </c>
    </row>
    <row r="322" spans="1:15">
      <c r="A322" s="63" t="s">
        <v>7634</v>
      </c>
      <c r="B322" s="210" t="s">
        <v>7635</v>
      </c>
      <c r="C322" s="68" t="s">
        <v>4842</v>
      </c>
      <c r="D322" s="52" t="s">
        <v>5372</v>
      </c>
      <c r="F322" s="207" t="str">
        <f>IF(F321=1,G321,IF(F321=2,G322,""))</f>
        <v>SLFXFF_SSAF</v>
      </c>
      <c r="G322" s="367"/>
    </row>
    <row r="323" spans="1:15">
      <c r="A323" s="63" t="s">
        <v>4848</v>
      </c>
      <c r="B323" s="210" t="s">
        <v>4848</v>
      </c>
    </row>
    <row r="324" spans="1:15">
      <c r="A324" s="63" t="s">
        <v>7539</v>
      </c>
      <c r="B324" s="63" t="s">
        <v>7537</v>
      </c>
      <c r="C324" s="63" t="s">
        <v>4676</v>
      </c>
      <c r="D324" s="63" t="s">
        <v>3992</v>
      </c>
      <c r="F324" s="68">
        <f>G324</f>
        <v>1E-3</v>
      </c>
      <c r="G324" s="273">
        <v>1E-3</v>
      </c>
      <c r="H324" s="68">
        <v>1</v>
      </c>
    </row>
    <row r="325" spans="1:15">
      <c r="A325" s="63" t="s">
        <v>7540</v>
      </c>
      <c r="B325" s="63" t="s">
        <v>7538</v>
      </c>
      <c r="C325" s="63" t="s">
        <v>4676</v>
      </c>
      <c r="D325" s="63" t="s">
        <v>3992</v>
      </c>
      <c r="F325" s="68">
        <f>G325</f>
        <v>1E-3</v>
      </c>
      <c r="G325" s="273">
        <v>1E-3</v>
      </c>
      <c r="H325" s="68">
        <v>1</v>
      </c>
    </row>
    <row r="326" spans="1:15" ht="15">
      <c r="A326" s="63" t="s">
        <v>6816</v>
      </c>
      <c r="B326" s="63" t="s">
        <v>6817</v>
      </c>
      <c r="C326" s="68" t="s">
        <v>4676</v>
      </c>
      <c r="D326" s="68" t="s">
        <v>5454</v>
      </c>
      <c r="F326" s="114">
        <f t="shared" ref="F326:F335" si="14">IF(ISNUMBER(G326),G326*H326+I326,G326)</f>
        <v>75.981706953048715</v>
      </c>
      <c r="G326" s="68">
        <v>75.981706953048715</v>
      </c>
      <c r="H326" s="68">
        <v>1</v>
      </c>
      <c r="J326" s="68" t="s">
        <v>5363</v>
      </c>
      <c r="K326" s="210" t="s">
        <v>7620</v>
      </c>
      <c r="L326" s="349" t="s">
        <v>7610</v>
      </c>
      <c r="O326" s="68" t="s">
        <v>7896</v>
      </c>
    </row>
    <row r="327" spans="1:15" ht="15">
      <c r="A327" s="63" t="s">
        <v>6818</v>
      </c>
      <c r="B327" s="63" t="s">
        <v>6819</v>
      </c>
      <c r="C327" s="68" t="s">
        <v>4676</v>
      </c>
      <c r="D327" s="68" t="s">
        <v>4879</v>
      </c>
      <c r="F327" s="114">
        <f t="shared" si="14"/>
        <v>266.94654500749391</v>
      </c>
      <c r="G327" s="68">
        <v>266.94654500749391</v>
      </c>
      <c r="H327" s="68">
        <v>1</v>
      </c>
      <c r="J327" s="68" t="s">
        <v>5363</v>
      </c>
      <c r="K327" s="210" t="s">
        <v>7620</v>
      </c>
      <c r="L327" s="349" t="s">
        <v>7611</v>
      </c>
      <c r="O327" s="68" t="s">
        <v>6193</v>
      </c>
    </row>
    <row r="328" spans="1:15" ht="15">
      <c r="A328" s="63" t="s">
        <v>6820</v>
      </c>
      <c r="B328" s="63" t="s">
        <v>6821</v>
      </c>
      <c r="C328" s="68" t="s">
        <v>4676</v>
      </c>
      <c r="D328" s="68" t="s">
        <v>4880</v>
      </c>
      <c r="F328" s="114">
        <f t="shared" si="14"/>
        <v>1901.2791534423789</v>
      </c>
      <c r="G328" s="68">
        <v>1901.2791534423789</v>
      </c>
      <c r="H328" s="68">
        <v>1</v>
      </c>
      <c r="J328" s="68" t="s">
        <v>5363</v>
      </c>
      <c r="K328" s="210" t="s">
        <v>7620</v>
      </c>
      <c r="L328" s="349" t="s">
        <v>7612</v>
      </c>
      <c r="O328" s="68" t="s">
        <v>7897</v>
      </c>
    </row>
    <row r="329" spans="1:15" ht="15">
      <c r="A329" s="63" t="s">
        <v>6822</v>
      </c>
      <c r="B329" s="63" t="s">
        <v>6823</v>
      </c>
      <c r="C329" s="68" t="s">
        <v>4676</v>
      </c>
      <c r="D329" s="68" t="s">
        <v>4880</v>
      </c>
      <c r="F329" s="114">
        <f t="shared" si="14"/>
        <v>33.091665010982055</v>
      </c>
      <c r="G329" s="68">
        <v>33.091665010982055</v>
      </c>
      <c r="H329" s="68">
        <v>1</v>
      </c>
      <c r="J329" s="68" t="s">
        <v>5363</v>
      </c>
      <c r="K329" s="210" t="s">
        <v>7620</v>
      </c>
      <c r="L329" s="349" t="s">
        <v>7613</v>
      </c>
      <c r="O329" s="68" t="s">
        <v>7897</v>
      </c>
    </row>
    <row r="330" spans="1:15" ht="15">
      <c r="A330" s="63" t="s">
        <v>6824</v>
      </c>
      <c r="B330" s="63" t="s">
        <v>6825</v>
      </c>
      <c r="C330" s="68" t="s">
        <v>4676</v>
      </c>
      <c r="D330" s="68" t="s">
        <v>4879</v>
      </c>
      <c r="F330" s="114">
        <f t="shared" si="14"/>
        <v>143.90556818644211</v>
      </c>
      <c r="G330" s="68">
        <v>143.90556818644211</v>
      </c>
      <c r="H330" s="68">
        <v>1</v>
      </c>
      <c r="J330" s="68" t="s">
        <v>5363</v>
      </c>
      <c r="K330" s="210" t="s">
        <v>7620</v>
      </c>
      <c r="L330" s="349" t="s">
        <v>7614</v>
      </c>
      <c r="O330" s="68" t="s">
        <v>6193</v>
      </c>
    </row>
    <row r="331" spans="1:15" ht="15">
      <c r="A331" s="63" t="s">
        <v>6826</v>
      </c>
      <c r="B331" s="63" t="s">
        <v>6827</v>
      </c>
      <c r="C331" s="68" t="s">
        <v>4676</v>
      </c>
      <c r="D331" s="68" t="s">
        <v>4879</v>
      </c>
      <c r="F331" s="114">
        <f t="shared" si="14"/>
        <v>57.969073412153449</v>
      </c>
      <c r="G331" s="68">
        <v>57.969073412153449</v>
      </c>
      <c r="H331" s="68">
        <v>1</v>
      </c>
      <c r="J331" s="68" t="s">
        <v>5363</v>
      </c>
      <c r="K331" s="210" t="s">
        <v>7620</v>
      </c>
      <c r="L331" s="349" t="s">
        <v>7615</v>
      </c>
      <c r="O331" s="68" t="s">
        <v>6193</v>
      </c>
    </row>
    <row r="332" spans="1:15" ht="15">
      <c r="A332" s="63" t="s">
        <v>6828</v>
      </c>
      <c r="B332" s="63" t="s">
        <v>6829</v>
      </c>
      <c r="C332" s="68" t="s">
        <v>4676</v>
      </c>
      <c r="D332" s="68" t="s">
        <v>4880</v>
      </c>
      <c r="F332" s="114">
        <f t="shared" si="14"/>
        <v>51.355562178293845</v>
      </c>
      <c r="G332" s="68">
        <v>51.355562178293845</v>
      </c>
      <c r="H332" s="68">
        <v>1</v>
      </c>
      <c r="J332" s="68" t="s">
        <v>5363</v>
      </c>
      <c r="K332" s="210" t="s">
        <v>7620</v>
      </c>
      <c r="L332" s="349" t="s">
        <v>7616</v>
      </c>
      <c r="O332" s="68" t="s">
        <v>7897</v>
      </c>
    </row>
    <row r="333" spans="1:15" ht="15">
      <c r="A333" s="63" t="s">
        <v>8021</v>
      </c>
      <c r="B333" s="63" t="s">
        <v>6831</v>
      </c>
      <c r="C333" s="68" t="s">
        <v>4676</v>
      </c>
      <c r="D333" s="68" t="s">
        <v>371</v>
      </c>
      <c r="F333" s="114">
        <f t="shared" si="14"/>
        <v>625.86323861016194</v>
      </c>
      <c r="G333" s="68">
        <v>625.86323861016194</v>
      </c>
      <c r="H333" s="68">
        <v>1</v>
      </c>
      <c r="J333" s="68" t="s">
        <v>5363</v>
      </c>
      <c r="K333" s="210" t="s">
        <v>7620</v>
      </c>
      <c r="L333" s="349" t="s">
        <v>7617</v>
      </c>
      <c r="O333" s="68" t="s">
        <v>6192</v>
      </c>
    </row>
    <row r="334" spans="1:15" ht="15">
      <c r="A334" s="63" t="s">
        <v>8022</v>
      </c>
      <c r="B334" s="63" t="s">
        <v>6833</v>
      </c>
      <c r="C334" s="68" t="s">
        <v>4676</v>
      </c>
      <c r="D334" s="68" t="s">
        <v>371</v>
      </c>
      <c r="F334" s="114">
        <f t="shared" si="14"/>
        <v>630.12644458346813</v>
      </c>
      <c r="G334" s="68">
        <v>630.12644458346813</v>
      </c>
      <c r="H334" s="68">
        <v>1</v>
      </c>
      <c r="J334" s="68" t="s">
        <v>5363</v>
      </c>
      <c r="K334" s="210" t="s">
        <v>7620</v>
      </c>
      <c r="L334" s="349" t="s">
        <v>7618</v>
      </c>
      <c r="O334" s="68" t="s">
        <v>6192</v>
      </c>
    </row>
    <row r="335" spans="1:15" ht="15">
      <c r="A335" s="63" t="s">
        <v>6834</v>
      </c>
      <c r="B335" s="63" t="s">
        <v>6835</v>
      </c>
      <c r="C335" s="68" t="s">
        <v>4676</v>
      </c>
      <c r="D335" s="68" t="s">
        <v>5362</v>
      </c>
      <c r="F335" s="114">
        <f t="shared" si="14"/>
        <v>0</v>
      </c>
      <c r="G335" s="68">
        <v>0</v>
      </c>
      <c r="H335" s="68">
        <v>1</v>
      </c>
      <c r="J335" s="68" t="s">
        <v>5363</v>
      </c>
      <c r="K335" s="210" t="s">
        <v>7620</v>
      </c>
      <c r="L335" s="349" t="s">
        <v>7619</v>
      </c>
      <c r="O335" s="68" t="s">
        <v>5364</v>
      </c>
    </row>
    <row r="336" spans="1:15" ht="15">
      <c r="A336" s="63" t="s">
        <v>8023</v>
      </c>
      <c r="B336" s="63" t="s">
        <v>6837</v>
      </c>
      <c r="C336" s="68" t="s">
        <v>4676</v>
      </c>
      <c r="D336" s="68" t="s">
        <v>3992</v>
      </c>
      <c r="F336" s="114">
        <f t="shared" ref="F336:F364" si="15">IF(ISNUMBER(G336),G336*H336+I336,G336)</f>
        <v>0.08</v>
      </c>
      <c r="G336" s="273">
        <v>0.08</v>
      </c>
      <c r="H336" s="68">
        <v>1</v>
      </c>
      <c r="K336" s="210"/>
      <c r="M336" s="350" t="s">
        <v>7581</v>
      </c>
    </row>
    <row r="337" spans="1:13" ht="15">
      <c r="A337" s="63" t="s">
        <v>8024</v>
      </c>
      <c r="B337" s="63" t="s">
        <v>6839</v>
      </c>
      <c r="C337" s="68" t="s">
        <v>4676</v>
      </c>
      <c r="D337" s="68" t="s">
        <v>3992</v>
      </c>
      <c r="F337" s="114">
        <f t="shared" si="15"/>
        <v>0.13</v>
      </c>
      <c r="G337" s="273">
        <v>0.13</v>
      </c>
      <c r="H337" s="68">
        <v>1</v>
      </c>
      <c r="K337" s="210"/>
      <c r="M337" s="350" t="s">
        <v>7582</v>
      </c>
    </row>
    <row r="338" spans="1:13" ht="15">
      <c r="A338" s="63" t="s">
        <v>8025</v>
      </c>
      <c r="B338" s="63" t="s">
        <v>6841</v>
      </c>
      <c r="C338" s="68" t="s">
        <v>4676</v>
      </c>
      <c r="D338" s="68" t="s">
        <v>3992</v>
      </c>
      <c r="F338" s="114">
        <f t="shared" si="15"/>
        <v>0.13</v>
      </c>
      <c r="G338" s="273">
        <v>0.13</v>
      </c>
      <c r="H338" s="68">
        <v>1</v>
      </c>
      <c r="K338" s="210"/>
      <c r="M338" s="350" t="s">
        <v>7583</v>
      </c>
    </row>
    <row r="339" spans="1:13" ht="15">
      <c r="A339" s="63" t="s">
        <v>8026</v>
      </c>
      <c r="B339" s="63" t="s">
        <v>6843</v>
      </c>
      <c r="C339" s="68" t="s">
        <v>4676</v>
      </c>
      <c r="D339" s="68" t="s">
        <v>3992</v>
      </c>
      <c r="F339" s="114">
        <f t="shared" si="15"/>
        <v>0.05</v>
      </c>
      <c r="G339" s="273">
        <v>0.05</v>
      </c>
      <c r="H339" s="68">
        <v>1</v>
      </c>
      <c r="K339" s="210"/>
      <c r="M339" s="350" t="s">
        <v>7584</v>
      </c>
    </row>
    <row r="340" spans="1:13" ht="15">
      <c r="A340" s="63" t="s">
        <v>8027</v>
      </c>
      <c r="B340" s="63" t="s">
        <v>6845</v>
      </c>
      <c r="C340" s="68" t="s">
        <v>4676</v>
      </c>
      <c r="D340" s="68" t="s">
        <v>3992</v>
      </c>
      <c r="F340" s="114">
        <f t="shared" si="15"/>
        <v>0.01</v>
      </c>
      <c r="G340" s="273">
        <v>0.01</v>
      </c>
      <c r="H340" s="68">
        <v>1</v>
      </c>
      <c r="K340" s="210"/>
      <c r="M340" s="350" t="s">
        <v>7585</v>
      </c>
    </row>
    <row r="341" spans="1:13" ht="15">
      <c r="A341" s="63" t="s">
        <v>8028</v>
      </c>
      <c r="B341" s="63" t="s">
        <v>6847</v>
      </c>
      <c r="C341" s="68" t="s">
        <v>4676</v>
      </c>
      <c r="D341" s="68" t="s">
        <v>3992</v>
      </c>
      <c r="F341" s="114">
        <f t="shared" si="15"/>
        <v>0</v>
      </c>
      <c r="G341" s="273">
        <v>0</v>
      </c>
      <c r="H341" s="68">
        <v>1</v>
      </c>
      <c r="K341" s="210"/>
      <c r="M341" s="350" t="s">
        <v>7586</v>
      </c>
    </row>
    <row r="342" spans="1:13" ht="15">
      <c r="A342" s="63" t="s">
        <v>8029</v>
      </c>
      <c r="B342" s="63" t="s">
        <v>6849</v>
      </c>
      <c r="C342" s="68" t="s">
        <v>4676</v>
      </c>
      <c r="D342" s="68" t="s">
        <v>3992</v>
      </c>
      <c r="F342" s="114">
        <f t="shared" si="15"/>
        <v>0.09</v>
      </c>
      <c r="G342" s="273">
        <v>0.09</v>
      </c>
      <c r="H342" s="68">
        <v>1</v>
      </c>
      <c r="K342" s="210"/>
      <c r="M342" s="350" t="s">
        <v>7587</v>
      </c>
    </row>
    <row r="343" spans="1:13" ht="15">
      <c r="A343" s="63" t="s">
        <v>8030</v>
      </c>
      <c r="B343" s="63" t="s">
        <v>6851</v>
      </c>
      <c r="C343" s="68" t="s">
        <v>4676</v>
      </c>
      <c r="D343" s="68" t="s">
        <v>3992</v>
      </c>
      <c r="F343" s="114">
        <f t="shared" si="15"/>
        <v>1.22</v>
      </c>
      <c r="G343" s="273">
        <v>1.22</v>
      </c>
      <c r="H343" s="68">
        <v>1</v>
      </c>
      <c r="K343" s="210"/>
      <c r="M343" s="350" t="s">
        <v>7588</v>
      </c>
    </row>
    <row r="344" spans="1:13" ht="15">
      <c r="A344" s="63" t="s">
        <v>8031</v>
      </c>
      <c r="B344" s="63" t="s">
        <v>6853</v>
      </c>
      <c r="C344" s="68" t="s">
        <v>4676</v>
      </c>
      <c r="D344" s="68" t="s">
        <v>3992</v>
      </c>
      <c r="F344" s="114">
        <f t="shared" si="15"/>
        <v>1.27</v>
      </c>
      <c r="G344" s="273">
        <v>1.27</v>
      </c>
      <c r="H344" s="68">
        <v>1</v>
      </c>
      <c r="K344" s="210"/>
      <c r="M344" s="350" t="s">
        <v>7589</v>
      </c>
    </row>
    <row r="345" spans="1:13" ht="15">
      <c r="A345" s="63" t="s">
        <v>8032</v>
      </c>
      <c r="B345" s="63" t="s">
        <v>6855</v>
      </c>
      <c r="C345" s="68" t="s">
        <v>4676</v>
      </c>
      <c r="D345" s="68" t="s">
        <v>3992</v>
      </c>
      <c r="F345" s="114">
        <f t="shared" si="15"/>
        <v>0.99</v>
      </c>
      <c r="G345" s="273">
        <v>0.99</v>
      </c>
      <c r="H345" s="68">
        <v>1</v>
      </c>
      <c r="K345" s="210"/>
      <c r="M345" s="350" t="s">
        <v>7590</v>
      </c>
    </row>
    <row r="346" spans="1:13" ht="15">
      <c r="A346" s="63" t="s">
        <v>8033</v>
      </c>
      <c r="B346" s="63" t="s">
        <v>6857</v>
      </c>
      <c r="C346" s="68" t="s">
        <v>4676</v>
      </c>
      <c r="D346" s="68" t="s">
        <v>3992</v>
      </c>
      <c r="F346" s="114">
        <f t="shared" si="15"/>
        <v>0.09</v>
      </c>
      <c r="G346" s="273">
        <v>0.09</v>
      </c>
      <c r="H346" s="68">
        <v>1</v>
      </c>
      <c r="K346" s="210"/>
      <c r="M346" s="350" t="s">
        <v>7591</v>
      </c>
    </row>
    <row r="347" spans="1:13" ht="15">
      <c r="A347" s="63" t="s">
        <v>8034</v>
      </c>
      <c r="B347" s="63" t="s">
        <v>6859</v>
      </c>
      <c r="C347" s="68" t="s">
        <v>4676</v>
      </c>
      <c r="D347" s="68" t="s">
        <v>3992</v>
      </c>
      <c r="F347" s="114">
        <f t="shared" si="15"/>
        <v>0.01</v>
      </c>
      <c r="G347" s="273">
        <v>0.01</v>
      </c>
      <c r="H347" s="68">
        <v>1</v>
      </c>
      <c r="K347" s="210"/>
      <c r="M347" s="350" t="s">
        <v>7592</v>
      </c>
    </row>
    <row r="348" spans="1:13" ht="15">
      <c r="A348" s="63" t="s">
        <v>8035</v>
      </c>
      <c r="B348" s="63" t="s">
        <v>6861</v>
      </c>
      <c r="C348" s="68" t="s">
        <v>4676</v>
      </c>
      <c r="D348" s="68" t="s">
        <v>3992</v>
      </c>
      <c r="F348" s="114">
        <f t="shared" si="15"/>
        <v>0</v>
      </c>
      <c r="G348" s="273">
        <v>0</v>
      </c>
      <c r="H348" s="68">
        <v>1</v>
      </c>
      <c r="K348" s="210"/>
      <c r="M348" s="350" t="s">
        <v>7593</v>
      </c>
    </row>
    <row r="349" spans="1:13" ht="15">
      <c r="A349" s="63" t="s">
        <v>8036</v>
      </c>
      <c r="B349" s="63" t="s">
        <v>6863</v>
      </c>
      <c r="C349" s="68" t="s">
        <v>4676</v>
      </c>
      <c r="D349" s="68" t="s">
        <v>3992</v>
      </c>
      <c r="F349" s="114">
        <f t="shared" si="15"/>
        <v>8.52</v>
      </c>
      <c r="G349" s="273">
        <v>8.52</v>
      </c>
      <c r="H349" s="68">
        <v>1</v>
      </c>
      <c r="K349" s="210"/>
      <c r="M349" s="350" t="s">
        <v>7594</v>
      </c>
    </row>
    <row r="350" spans="1:13" ht="15">
      <c r="A350" s="63" t="s">
        <v>8037</v>
      </c>
      <c r="B350" s="63" t="s">
        <v>6865</v>
      </c>
      <c r="C350" s="68" t="s">
        <v>4676</v>
      </c>
      <c r="D350" s="68" t="s">
        <v>3992</v>
      </c>
      <c r="F350" s="114">
        <f t="shared" si="15"/>
        <v>24.06</v>
      </c>
      <c r="G350" s="273">
        <v>24.06</v>
      </c>
      <c r="H350" s="68">
        <v>1</v>
      </c>
      <c r="K350" s="210"/>
      <c r="M350" s="350" t="s">
        <v>7595</v>
      </c>
    </row>
    <row r="351" spans="1:13" ht="15">
      <c r="A351" s="63" t="s">
        <v>8038</v>
      </c>
      <c r="B351" s="63" t="s">
        <v>6867</v>
      </c>
      <c r="C351" s="68" t="s">
        <v>4676</v>
      </c>
      <c r="D351" s="68" t="s">
        <v>3992</v>
      </c>
      <c r="F351" s="114">
        <f t="shared" si="15"/>
        <v>27.45</v>
      </c>
      <c r="G351" s="273">
        <v>27.45</v>
      </c>
      <c r="H351" s="68">
        <v>1</v>
      </c>
      <c r="K351" s="210"/>
      <c r="M351" s="350" t="s">
        <v>7596</v>
      </c>
    </row>
    <row r="352" spans="1:13" ht="15">
      <c r="A352" s="63" t="s">
        <v>8039</v>
      </c>
      <c r="B352" s="63" t="s">
        <v>6869</v>
      </c>
      <c r="C352" s="68" t="s">
        <v>4676</v>
      </c>
      <c r="D352" s="68" t="s">
        <v>3992</v>
      </c>
      <c r="F352" s="114">
        <f t="shared" si="15"/>
        <v>21.78</v>
      </c>
      <c r="G352" s="273">
        <v>21.78</v>
      </c>
      <c r="H352" s="68">
        <v>1</v>
      </c>
      <c r="K352" s="210"/>
      <c r="M352" s="350" t="s">
        <v>7597</v>
      </c>
    </row>
    <row r="353" spans="1:15" ht="15">
      <c r="A353" s="63" t="s">
        <v>8040</v>
      </c>
      <c r="B353" s="63" t="s">
        <v>6871</v>
      </c>
      <c r="C353" s="68" t="s">
        <v>4676</v>
      </c>
      <c r="D353" s="68" t="s">
        <v>3992</v>
      </c>
      <c r="F353" s="114">
        <f t="shared" si="15"/>
        <v>2.14</v>
      </c>
      <c r="G353" s="273">
        <v>2.14</v>
      </c>
      <c r="H353" s="68">
        <v>1</v>
      </c>
      <c r="K353" s="210"/>
      <c r="M353" s="350" t="s">
        <v>7598</v>
      </c>
    </row>
    <row r="354" spans="1:15" ht="15">
      <c r="A354" s="63" t="s">
        <v>8041</v>
      </c>
      <c r="B354" s="63" t="s">
        <v>6873</v>
      </c>
      <c r="C354" s="68" t="s">
        <v>4676</v>
      </c>
      <c r="D354" s="68" t="s">
        <v>3992</v>
      </c>
      <c r="F354" s="114">
        <f t="shared" si="15"/>
        <v>0</v>
      </c>
      <c r="G354" s="273">
        <v>0</v>
      </c>
      <c r="H354" s="68">
        <v>1</v>
      </c>
      <c r="K354" s="210"/>
      <c r="M354" s="350" t="s">
        <v>7599</v>
      </c>
    </row>
    <row r="355" spans="1:15" ht="15">
      <c r="A355" s="63" t="s">
        <v>8042</v>
      </c>
      <c r="B355" s="63" t="s">
        <v>6875</v>
      </c>
      <c r="C355" s="68" t="s">
        <v>4676</v>
      </c>
      <c r="D355" s="68" t="s">
        <v>3992</v>
      </c>
      <c r="F355" s="114">
        <f t="shared" si="15"/>
        <v>1.06</v>
      </c>
      <c r="G355" s="273">
        <v>1.06</v>
      </c>
      <c r="H355" s="68">
        <v>1</v>
      </c>
      <c r="K355" s="210"/>
      <c r="M355" s="350" t="s">
        <v>7600</v>
      </c>
    </row>
    <row r="356" spans="1:15" ht="15">
      <c r="A356" s="63" t="s">
        <v>8043</v>
      </c>
      <c r="B356" s="63" t="s">
        <v>6877</v>
      </c>
      <c r="C356" s="68" t="s">
        <v>4676</v>
      </c>
      <c r="D356" s="68" t="s">
        <v>3992</v>
      </c>
      <c r="F356" s="114">
        <f t="shared" si="15"/>
        <v>0.02</v>
      </c>
      <c r="G356" s="273">
        <v>0.02</v>
      </c>
      <c r="H356" s="68">
        <v>1</v>
      </c>
      <c r="K356" s="210"/>
      <c r="M356" s="350" t="s">
        <v>7601</v>
      </c>
    </row>
    <row r="357" spans="1:15" ht="15">
      <c r="A357" s="63" t="s">
        <v>8044</v>
      </c>
      <c r="B357" s="63" t="s">
        <v>6879</v>
      </c>
      <c r="C357" s="68" t="s">
        <v>4676</v>
      </c>
      <c r="D357" s="68" t="s">
        <v>3992</v>
      </c>
      <c r="F357" s="114">
        <f t="shared" si="15"/>
        <v>2.02</v>
      </c>
      <c r="G357" s="273">
        <v>2.02</v>
      </c>
      <c r="H357" s="68">
        <v>1</v>
      </c>
      <c r="K357" s="210"/>
      <c r="M357" s="350" t="s">
        <v>7602</v>
      </c>
    </row>
    <row r="358" spans="1:15" ht="15">
      <c r="A358" s="63" t="s">
        <v>8045</v>
      </c>
      <c r="B358" s="63" t="s">
        <v>6881</v>
      </c>
      <c r="C358" s="68" t="s">
        <v>4676</v>
      </c>
      <c r="D358" s="68" t="s">
        <v>3992</v>
      </c>
      <c r="F358" s="114">
        <f t="shared" si="15"/>
        <v>3.25</v>
      </c>
      <c r="G358" s="273">
        <v>3.25</v>
      </c>
      <c r="H358" s="68">
        <v>1</v>
      </c>
      <c r="K358" s="210"/>
      <c r="M358" s="350" t="s">
        <v>7603</v>
      </c>
    </row>
    <row r="359" spans="1:15" ht="15">
      <c r="A359" s="63" t="s">
        <v>8046</v>
      </c>
      <c r="B359" s="63" t="s">
        <v>6883</v>
      </c>
      <c r="C359" s="68" t="s">
        <v>4676</v>
      </c>
      <c r="D359" s="68" t="s">
        <v>3992</v>
      </c>
      <c r="F359" s="114">
        <f t="shared" si="15"/>
        <v>3.87</v>
      </c>
      <c r="G359" s="273">
        <v>3.87</v>
      </c>
      <c r="H359" s="68">
        <v>1</v>
      </c>
      <c r="K359" s="210"/>
      <c r="M359" s="350" t="s">
        <v>7604</v>
      </c>
    </row>
    <row r="360" spans="1:15" ht="15">
      <c r="A360" s="63" t="s">
        <v>8047</v>
      </c>
      <c r="B360" s="63" t="s">
        <v>6885</v>
      </c>
      <c r="C360" s="68" t="s">
        <v>4676</v>
      </c>
      <c r="D360" s="68" t="s">
        <v>3992</v>
      </c>
      <c r="F360" s="114">
        <f t="shared" si="15"/>
        <v>0.43</v>
      </c>
      <c r="G360" s="273">
        <v>0.43</v>
      </c>
      <c r="H360" s="68">
        <v>1</v>
      </c>
      <c r="K360" s="210"/>
      <c r="M360" s="350" t="s">
        <v>7605</v>
      </c>
    </row>
    <row r="361" spans="1:15" ht="15">
      <c r="A361" s="63" t="s">
        <v>8048</v>
      </c>
      <c r="B361" s="63" t="s">
        <v>6887</v>
      </c>
      <c r="C361" s="68" t="s">
        <v>4676</v>
      </c>
      <c r="D361" s="68" t="s">
        <v>3992</v>
      </c>
      <c r="F361" s="114">
        <f t="shared" si="15"/>
        <v>0.09</v>
      </c>
      <c r="G361" s="273">
        <v>0.09</v>
      </c>
      <c r="H361" s="68">
        <v>1</v>
      </c>
      <c r="K361" s="210"/>
      <c r="M361" s="350" t="s">
        <v>7606</v>
      </c>
    </row>
    <row r="362" spans="1:15" ht="15">
      <c r="A362" s="63" t="s">
        <v>8049</v>
      </c>
      <c r="B362" s="63" t="s">
        <v>6889</v>
      </c>
      <c r="C362" s="68" t="s">
        <v>4676</v>
      </c>
      <c r="D362" s="68" t="s">
        <v>3992</v>
      </c>
      <c r="F362" s="114">
        <f t="shared" si="15"/>
        <v>0.04</v>
      </c>
      <c r="G362" s="273">
        <v>0.04</v>
      </c>
      <c r="H362" s="68">
        <v>1</v>
      </c>
      <c r="K362" s="210"/>
      <c r="M362" s="350" t="s">
        <v>7607</v>
      </c>
    </row>
    <row r="363" spans="1:15" ht="15">
      <c r="A363" s="63" t="s">
        <v>8050</v>
      </c>
      <c r="B363" s="63" t="s">
        <v>6891</v>
      </c>
      <c r="C363" s="68" t="s">
        <v>4676</v>
      </c>
      <c r="D363" s="68" t="s">
        <v>3992</v>
      </c>
      <c r="F363" s="114">
        <f t="shared" si="15"/>
        <v>0.15</v>
      </c>
      <c r="G363" s="273">
        <v>0.15</v>
      </c>
      <c r="H363" s="68">
        <v>1</v>
      </c>
      <c r="K363" s="210"/>
      <c r="M363" s="350" t="s">
        <v>7608</v>
      </c>
    </row>
    <row r="364" spans="1:15" ht="15">
      <c r="A364" s="63" t="s">
        <v>8051</v>
      </c>
      <c r="B364" s="63" t="s">
        <v>6893</v>
      </c>
      <c r="C364" s="68" t="s">
        <v>4676</v>
      </c>
      <c r="D364" s="68" t="s">
        <v>3992</v>
      </c>
      <c r="F364" s="114">
        <f t="shared" si="15"/>
        <v>0.54</v>
      </c>
      <c r="G364" s="273">
        <v>0.54</v>
      </c>
      <c r="H364" s="68">
        <v>1</v>
      </c>
      <c r="K364" s="210"/>
      <c r="M364" s="350" t="s">
        <v>7609</v>
      </c>
    </row>
    <row r="365" spans="1:15">
      <c r="A365" s="63" t="s">
        <v>6894</v>
      </c>
      <c r="B365" s="63" t="s">
        <v>6895</v>
      </c>
      <c r="C365" s="68" t="s">
        <v>4676</v>
      </c>
      <c r="D365" s="68" t="s">
        <v>3992</v>
      </c>
      <c r="F365" s="114">
        <f>G365</f>
        <v>0.16783644941467227</v>
      </c>
      <c r="G365" s="292">
        <f>F368/SUM($F$368:$F$371)</f>
        <v>0.16783644941467227</v>
      </c>
      <c r="K365" s="210"/>
    </row>
    <row r="366" spans="1:15">
      <c r="A366" s="63" t="s">
        <v>6896</v>
      </c>
      <c r="B366" s="63" t="s">
        <v>6897</v>
      </c>
      <c r="C366" s="68" t="s">
        <v>4676</v>
      </c>
      <c r="D366" s="68" t="s">
        <v>3992</v>
      </c>
      <c r="F366" s="114">
        <f t="shared" ref="F366:F367" si="16">G366</f>
        <v>0.22020574786765265</v>
      </c>
      <c r="G366" s="292">
        <f t="shared" ref="G366:G367" si="17">F369/SUM($F$368:$F$371)</f>
        <v>0.22020574786765265</v>
      </c>
      <c r="K366" s="210"/>
    </row>
    <row r="367" spans="1:15">
      <c r="A367" s="63" t="s">
        <v>6898</v>
      </c>
      <c r="B367" s="63" t="s">
        <v>6899</v>
      </c>
      <c r="C367" s="68" t="s">
        <v>4676</v>
      </c>
      <c r="D367" s="68" t="s">
        <v>3992</v>
      </c>
      <c r="F367" s="114">
        <f t="shared" si="16"/>
        <v>0.19164979308688887</v>
      </c>
      <c r="G367" s="292">
        <f t="shared" si="17"/>
        <v>0.19164979308688887</v>
      </c>
      <c r="K367" s="210"/>
    </row>
    <row r="368" spans="1:15" ht="15">
      <c r="A368" s="63" t="s">
        <v>4848</v>
      </c>
      <c r="B368" s="63" t="s">
        <v>5745</v>
      </c>
      <c r="C368" s="63"/>
      <c r="D368" s="63"/>
      <c r="F368" s="63">
        <f>IF(ISNUMBER(G368),G368*H368+I368,G368)</f>
        <v>16.739000320435206</v>
      </c>
      <c r="G368" s="68">
        <v>16.739000320435206</v>
      </c>
      <c r="H368" s="63">
        <v>1</v>
      </c>
      <c r="I368" s="63"/>
      <c r="J368" s="63" t="s">
        <v>5363</v>
      </c>
      <c r="K368" s="63" t="s">
        <v>7620</v>
      </c>
      <c r="L368" s="366" t="s">
        <v>8351</v>
      </c>
      <c r="O368" s="68" t="s">
        <v>7915</v>
      </c>
    </row>
    <row r="369" spans="1:15" ht="15">
      <c r="A369" s="63" t="s">
        <v>4848</v>
      </c>
      <c r="B369" s="63" t="s">
        <v>5745</v>
      </c>
      <c r="C369" s="63"/>
      <c r="D369" s="63"/>
      <c r="F369" s="63">
        <f>IF(ISNUMBER(G369),G369*H369+I369,G369)</f>
        <v>21.961999893189351</v>
      </c>
      <c r="G369" s="68">
        <v>21.961999893189351</v>
      </c>
      <c r="H369" s="63">
        <v>1</v>
      </c>
      <c r="I369" s="63"/>
      <c r="J369" s="63" t="s">
        <v>5363</v>
      </c>
      <c r="K369" s="63" t="s">
        <v>7620</v>
      </c>
      <c r="L369" s="366" t="s">
        <v>8352</v>
      </c>
      <c r="O369" s="68" t="s">
        <v>7915</v>
      </c>
    </row>
    <row r="370" spans="1:15" ht="15">
      <c r="A370" s="63" t="s">
        <v>4848</v>
      </c>
      <c r="B370" s="63" t="s">
        <v>5745</v>
      </c>
      <c r="C370" s="63"/>
      <c r="D370" s="63"/>
      <c r="F370" s="63">
        <f>IF(ISNUMBER(G370),G370*H370+I370,G370)</f>
        <v>19.114000320435331</v>
      </c>
      <c r="G370" s="68">
        <v>19.114000320435331</v>
      </c>
      <c r="H370" s="63">
        <v>1</v>
      </c>
      <c r="I370" s="63"/>
      <c r="J370" s="63" t="s">
        <v>5363</v>
      </c>
      <c r="K370" s="63" t="s">
        <v>7620</v>
      </c>
      <c r="L370" s="366" t="s">
        <v>8353</v>
      </c>
      <c r="O370" s="68" t="s">
        <v>7915</v>
      </c>
    </row>
    <row r="371" spans="1:15" ht="15">
      <c r="A371" s="63" t="s">
        <v>4848</v>
      </c>
      <c r="B371" s="63" t="s">
        <v>5745</v>
      </c>
      <c r="C371" s="63"/>
      <c r="D371" s="63"/>
      <c r="F371" s="63">
        <f>IF(ISNUMBER(G371),G371*H371+I371,G371)</f>
        <v>41.918998718261541</v>
      </c>
      <c r="G371" s="68">
        <v>41.918998718261541</v>
      </c>
      <c r="H371" s="63">
        <v>1</v>
      </c>
      <c r="I371" s="63"/>
      <c r="J371" s="63" t="s">
        <v>5363</v>
      </c>
      <c r="K371" s="63" t="s">
        <v>7620</v>
      </c>
      <c r="L371" s="366" t="s">
        <v>8354</v>
      </c>
      <c r="O371" s="68" t="s">
        <v>7915</v>
      </c>
    </row>
    <row r="372" spans="1:15">
      <c r="A372" s="283" t="s">
        <v>4848</v>
      </c>
      <c r="B372" s="283" t="s">
        <v>6075</v>
      </c>
    </row>
    <row r="373" spans="1:15">
      <c r="A373" s="63" t="s">
        <v>7315</v>
      </c>
      <c r="B373" s="63" t="s">
        <v>7316</v>
      </c>
      <c r="C373" s="63" t="s">
        <v>3996</v>
      </c>
      <c r="D373" s="63" t="s">
        <v>5362</v>
      </c>
      <c r="E373" s="63"/>
      <c r="F373" s="63">
        <f>IF(ISNUMBER(G373),G373*H373+I373,G373)</f>
        <v>37.828326772318924</v>
      </c>
      <c r="G373" s="63">
        <v>37.828326772318924</v>
      </c>
      <c r="H373" s="63">
        <v>1</v>
      </c>
      <c r="I373" s="63"/>
      <c r="J373" s="63" t="s">
        <v>5363</v>
      </c>
      <c r="K373" s="63" t="s">
        <v>7620</v>
      </c>
      <c r="L373" s="63" t="s">
        <v>7621</v>
      </c>
      <c r="O373" s="68" t="s">
        <v>5364</v>
      </c>
    </row>
    <row r="374" spans="1:15">
      <c r="A374" s="63" t="s">
        <v>7317</v>
      </c>
      <c r="B374" s="63" t="s">
        <v>7318</v>
      </c>
      <c r="C374" s="63" t="s">
        <v>3996</v>
      </c>
      <c r="D374" s="63" t="s">
        <v>3992</v>
      </c>
      <c r="E374" s="63"/>
      <c r="F374" s="63">
        <f>IF(ISNUMBER(G374),G374*H374+I374,G374)</f>
        <v>22.059000015259667</v>
      </c>
      <c r="G374" s="63">
        <v>22.059000015259667</v>
      </c>
      <c r="H374" s="63">
        <v>1</v>
      </c>
      <c r="I374" s="63"/>
      <c r="J374" s="63" t="s">
        <v>5363</v>
      </c>
      <c r="K374" s="63" t="s">
        <v>7620</v>
      </c>
      <c r="L374" s="63" t="s">
        <v>7622</v>
      </c>
      <c r="O374" s="68" t="s">
        <v>6772</v>
      </c>
    </row>
    <row r="375" spans="1:15">
      <c r="A375" s="63" t="s">
        <v>7319</v>
      </c>
      <c r="B375" s="63" t="s">
        <v>7320</v>
      </c>
      <c r="C375" s="63" t="s">
        <v>3996</v>
      </c>
      <c r="D375" s="63" t="s">
        <v>3992</v>
      </c>
      <c r="E375" s="63"/>
      <c r="F375" s="63">
        <f>IF(ISNUMBER(G375),G375*H375+I375,G375)</f>
        <v>32.060001373292202</v>
      </c>
      <c r="G375" s="63">
        <v>32.060001373292202</v>
      </c>
      <c r="H375" s="63">
        <v>1</v>
      </c>
      <c r="I375" s="63"/>
      <c r="J375" s="63" t="s">
        <v>5363</v>
      </c>
      <c r="K375" s="63" t="s">
        <v>7620</v>
      </c>
      <c r="L375" s="63" t="s">
        <v>7623</v>
      </c>
      <c r="O375" s="68" t="s">
        <v>6772</v>
      </c>
    </row>
    <row r="376" spans="1:15">
      <c r="A376" s="63" t="s">
        <v>4848</v>
      </c>
      <c r="B376" s="63" t="s">
        <v>6831</v>
      </c>
      <c r="C376" s="63" t="s">
        <v>3996</v>
      </c>
      <c r="D376" s="63" t="s">
        <v>371</v>
      </c>
      <c r="E376" s="63"/>
      <c r="F376" s="63">
        <f>IF(ISNUMBER(G376),G376*H376+I376,G376)</f>
        <v>625.86323861016194</v>
      </c>
      <c r="G376" s="63">
        <v>625.86323861016194</v>
      </c>
      <c r="H376" s="63">
        <v>1</v>
      </c>
      <c r="I376" s="63"/>
      <c r="J376" s="63" t="s">
        <v>5363</v>
      </c>
      <c r="K376" s="63" t="s">
        <v>7620</v>
      </c>
      <c r="L376" s="63" t="s">
        <v>7617</v>
      </c>
      <c r="O376" s="68" t="s">
        <v>6192</v>
      </c>
    </row>
    <row r="377" spans="1:15">
      <c r="A377" s="63" t="s">
        <v>7322</v>
      </c>
      <c r="B377" s="63" t="s">
        <v>7323</v>
      </c>
      <c r="C377" s="63" t="s">
        <v>3996</v>
      </c>
      <c r="D377" s="63" t="s">
        <v>3992</v>
      </c>
      <c r="E377" s="63"/>
      <c r="F377" s="63">
        <f t="shared" ref="F377:F380" si="18">IF(ISNUMBER(G377),G377*H377+I377,G377)</f>
        <v>0</v>
      </c>
      <c r="G377" s="292">
        <f>SUM(F391:F394)</f>
        <v>8.283999793231672</v>
      </c>
      <c r="H377" s="63"/>
      <c r="I377" s="63"/>
      <c r="J377" s="63"/>
      <c r="K377" s="63"/>
      <c r="L377" s="63"/>
    </row>
    <row r="378" spans="1:15">
      <c r="A378" s="63" t="s">
        <v>7324</v>
      </c>
      <c r="B378" s="63" t="s">
        <v>7325</v>
      </c>
      <c r="C378" s="63" t="s">
        <v>3996</v>
      </c>
      <c r="D378" s="63" t="s">
        <v>3992</v>
      </c>
      <c r="E378" s="63"/>
      <c r="F378" s="63">
        <f t="shared" si="18"/>
        <v>0</v>
      </c>
      <c r="G378" s="292">
        <f>SUM(F395:F398)</f>
        <v>15.149999782443045</v>
      </c>
      <c r="H378" s="63"/>
      <c r="I378" s="63"/>
      <c r="J378" s="63"/>
      <c r="K378" s="63"/>
      <c r="L378" s="63"/>
    </row>
    <row r="379" spans="1:15">
      <c r="A379" s="63" t="s">
        <v>7326</v>
      </c>
      <c r="B379" s="63" t="s">
        <v>7327</v>
      </c>
      <c r="C379" s="63" t="s">
        <v>3996</v>
      </c>
      <c r="D379" s="63" t="s">
        <v>3992</v>
      </c>
      <c r="E379" s="63"/>
      <c r="F379" s="63">
        <f t="shared" si="18"/>
        <v>0</v>
      </c>
      <c r="G379" s="292">
        <f>SUM(F399:F402)</f>
        <v>19.324000023305818</v>
      </c>
      <c r="H379" s="63"/>
      <c r="I379" s="63"/>
      <c r="J379" s="63"/>
      <c r="K379" s="63"/>
      <c r="L379" s="63"/>
    </row>
    <row r="380" spans="1:15">
      <c r="A380" s="63" t="s">
        <v>7328</v>
      </c>
      <c r="B380" s="63" t="s">
        <v>7329</v>
      </c>
      <c r="C380" s="63" t="s">
        <v>3996</v>
      </c>
      <c r="D380" s="63" t="s">
        <v>3992</v>
      </c>
      <c r="E380" s="63"/>
      <c r="F380" s="63">
        <f t="shared" si="18"/>
        <v>0</v>
      </c>
      <c r="G380" s="292">
        <f>SUM(F403:F406)</f>
        <v>1.8499999734340551</v>
      </c>
      <c r="H380" s="63"/>
      <c r="I380" s="63"/>
      <c r="J380" s="63"/>
      <c r="K380" s="63"/>
      <c r="L380" s="63"/>
    </row>
    <row r="381" spans="1:15">
      <c r="A381" s="63" t="s">
        <v>7330</v>
      </c>
      <c r="B381" s="63" t="s">
        <v>7331</v>
      </c>
      <c r="C381" s="63" t="s">
        <v>3996</v>
      </c>
      <c r="D381" s="63" t="s">
        <v>5362</v>
      </c>
      <c r="E381" s="63"/>
      <c r="F381" s="63">
        <f t="shared" ref="F381:F406" si="19">IF(ISNUMBER(G381),G381*H381+I381,G381)</f>
        <v>54.236412885453973</v>
      </c>
      <c r="G381" s="63">
        <v>54.236412885453973</v>
      </c>
      <c r="H381" s="63">
        <v>1</v>
      </c>
      <c r="I381" s="63"/>
      <c r="J381" s="63" t="s">
        <v>5363</v>
      </c>
      <c r="K381" s="63" t="s">
        <v>7620</v>
      </c>
      <c r="L381" s="63" t="s">
        <v>7624</v>
      </c>
      <c r="O381" s="68" t="s">
        <v>5364</v>
      </c>
    </row>
    <row r="382" spans="1:15">
      <c r="A382" s="63" t="s">
        <v>8052</v>
      </c>
      <c r="B382" s="63" t="s">
        <v>7332</v>
      </c>
      <c r="C382" s="63" t="s">
        <v>3996</v>
      </c>
      <c r="D382" s="63" t="s">
        <v>3992</v>
      </c>
      <c r="E382" s="63"/>
      <c r="F382" s="63">
        <f t="shared" si="19"/>
        <v>10.308677226967246</v>
      </c>
      <c r="G382" s="63">
        <v>10.308677226967246</v>
      </c>
      <c r="H382" s="63">
        <v>1</v>
      </c>
      <c r="I382" s="63"/>
      <c r="J382" s="63" t="s">
        <v>5363</v>
      </c>
      <c r="K382" s="63" t="s">
        <v>7620</v>
      </c>
      <c r="L382" s="63" t="s">
        <v>7625</v>
      </c>
      <c r="O382" s="68" t="s">
        <v>6772</v>
      </c>
    </row>
    <row r="383" spans="1:15">
      <c r="A383" s="63" t="s">
        <v>8053</v>
      </c>
      <c r="B383" s="63" t="s">
        <v>7333</v>
      </c>
      <c r="C383" s="63" t="s">
        <v>3996</v>
      </c>
      <c r="D383" s="63" t="s">
        <v>3992</v>
      </c>
      <c r="E383" s="63"/>
      <c r="F383" s="63">
        <f t="shared" si="19"/>
        <v>11.974452542596396</v>
      </c>
      <c r="G383" s="63">
        <v>11.974452542596396</v>
      </c>
      <c r="H383" s="63">
        <v>1</v>
      </c>
      <c r="I383" s="63"/>
      <c r="J383" s="63" t="s">
        <v>5363</v>
      </c>
      <c r="K383" s="63" t="s">
        <v>7620</v>
      </c>
      <c r="L383" s="63" t="s">
        <v>7626</v>
      </c>
      <c r="O383" s="68" t="s">
        <v>6772</v>
      </c>
    </row>
    <row r="384" spans="1:15">
      <c r="A384" s="63" t="s">
        <v>8054</v>
      </c>
      <c r="B384" s="63" t="s">
        <v>7334</v>
      </c>
      <c r="C384" s="63" t="s">
        <v>3996</v>
      </c>
      <c r="D384" s="63" t="s">
        <v>3992</v>
      </c>
      <c r="E384" s="63"/>
      <c r="F384" s="63">
        <f t="shared" si="19"/>
        <v>26.540885950459327</v>
      </c>
      <c r="G384" s="63">
        <v>26.540885950459327</v>
      </c>
      <c r="H384" s="63">
        <v>1</v>
      </c>
      <c r="I384" s="63"/>
      <c r="J384" s="63" t="s">
        <v>5363</v>
      </c>
      <c r="K384" s="63" t="s">
        <v>7620</v>
      </c>
      <c r="L384" s="63" t="s">
        <v>7627</v>
      </c>
      <c r="O384" s="68" t="s">
        <v>6772</v>
      </c>
    </row>
    <row r="385" spans="1:15">
      <c r="A385" s="63" t="s">
        <v>8055</v>
      </c>
      <c r="B385" s="63" t="s">
        <v>7335</v>
      </c>
      <c r="C385" s="63" t="s">
        <v>3996</v>
      </c>
      <c r="D385" s="63" t="s">
        <v>3992</v>
      </c>
      <c r="E385" s="63"/>
      <c r="F385" s="63">
        <f t="shared" si="19"/>
        <v>15.255311086442699</v>
      </c>
      <c r="G385" s="63">
        <v>15.255311086442699</v>
      </c>
      <c r="H385" s="63">
        <v>1</v>
      </c>
      <c r="I385" s="63"/>
      <c r="J385" s="63" t="s">
        <v>5363</v>
      </c>
      <c r="K385" s="63" t="s">
        <v>7620</v>
      </c>
      <c r="L385" s="63" t="s">
        <v>7628</v>
      </c>
      <c r="O385" s="68" t="s">
        <v>6772</v>
      </c>
    </row>
    <row r="386" spans="1:15">
      <c r="A386" s="63" t="s">
        <v>8056</v>
      </c>
      <c r="B386" s="63" t="s">
        <v>7336</v>
      </c>
      <c r="C386" s="63" t="s">
        <v>3996</v>
      </c>
      <c r="D386" s="63" t="s">
        <v>3992</v>
      </c>
      <c r="E386" s="63"/>
      <c r="F386" s="63">
        <f t="shared" si="19"/>
        <v>71.887414007716714</v>
      </c>
      <c r="G386" s="63">
        <v>71.887414007716714</v>
      </c>
      <c r="H386" s="63">
        <v>1</v>
      </c>
      <c r="I386" s="63"/>
      <c r="J386" s="63" t="s">
        <v>5363</v>
      </c>
      <c r="K386" s="63" t="s">
        <v>7620</v>
      </c>
      <c r="L386" s="63" t="s">
        <v>7629</v>
      </c>
      <c r="O386" s="68" t="s">
        <v>6192</v>
      </c>
    </row>
    <row r="387" spans="1:15">
      <c r="A387" s="63" t="s">
        <v>8057</v>
      </c>
      <c r="B387" s="63" t="s">
        <v>7337</v>
      </c>
      <c r="C387" s="63" t="s">
        <v>3996</v>
      </c>
      <c r="D387" s="63" t="s">
        <v>3992</v>
      </c>
      <c r="E387" s="63"/>
      <c r="F387" s="63">
        <f t="shared" si="19"/>
        <v>29.60899925231827</v>
      </c>
      <c r="G387" s="63">
        <v>29.60899925231827</v>
      </c>
      <c r="H387" s="63">
        <v>1</v>
      </c>
      <c r="I387" s="63"/>
      <c r="J387" s="63" t="s">
        <v>5363</v>
      </c>
      <c r="K387" s="63" t="s">
        <v>7620</v>
      </c>
      <c r="L387" s="63" t="s">
        <v>7630</v>
      </c>
      <c r="O387" s="68" t="s">
        <v>6772</v>
      </c>
    </row>
    <row r="388" spans="1:15">
      <c r="A388" s="63" t="s">
        <v>8058</v>
      </c>
      <c r="B388" s="63" t="s">
        <v>7338</v>
      </c>
      <c r="C388" s="63" t="s">
        <v>3996</v>
      </c>
      <c r="D388" s="63" t="s">
        <v>3992</v>
      </c>
      <c r="E388" s="63"/>
      <c r="F388" s="63">
        <f t="shared" si="19"/>
        <v>1.0999999940395355E-2</v>
      </c>
      <c r="G388" s="63">
        <v>1.0999999940395355E-2</v>
      </c>
      <c r="H388" s="63">
        <v>1</v>
      </c>
      <c r="I388" s="63"/>
      <c r="J388" s="63" t="s">
        <v>5363</v>
      </c>
      <c r="K388" s="63" t="s">
        <v>7620</v>
      </c>
      <c r="L388" s="63" t="s">
        <v>8395</v>
      </c>
      <c r="O388" s="68" t="s">
        <v>7915</v>
      </c>
    </row>
    <row r="389" spans="1:15">
      <c r="A389" s="63" t="s">
        <v>8059</v>
      </c>
      <c r="B389" s="63" t="s">
        <v>7339</v>
      </c>
      <c r="C389" s="63" t="s">
        <v>3996</v>
      </c>
      <c r="D389" s="63" t="s">
        <v>3992</v>
      </c>
      <c r="E389" s="63"/>
      <c r="F389" s="63">
        <f t="shared" si="19"/>
        <v>3.1940000057219238</v>
      </c>
      <c r="G389" s="63">
        <v>3.1940000057219238</v>
      </c>
      <c r="H389" s="63">
        <v>1</v>
      </c>
      <c r="I389" s="63"/>
      <c r="J389" s="63" t="s">
        <v>5363</v>
      </c>
      <c r="K389" s="63" t="s">
        <v>7620</v>
      </c>
      <c r="L389" s="63" t="s">
        <v>7631</v>
      </c>
      <c r="O389" s="68" t="s">
        <v>6772</v>
      </c>
    </row>
    <row r="390" spans="1:15">
      <c r="A390" s="63" t="s">
        <v>8060</v>
      </c>
      <c r="B390" s="63" t="s">
        <v>7340</v>
      </c>
      <c r="C390" s="63" t="s">
        <v>3996</v>
      </c>
      <c r="D390" s="63" t="s">
        <v>3992</v>
      </c>
      <c r="E390" s="63"/>
      <c r="F390" s="63">
        <f t="shared" si="19"/>
        <v>2.0000000949948276E-3</v>
      </c>
      <c r="G390" s="63">
        <v>2.0000000949948276E-3</v>
      </c>
      <c r="H390" s="63">
        <v>1</v>
      </c>
      <c r="I390" s="63"/>
      <c r="J390" s="63" t="s">
        <v>5363</v>
      </c>
      <c r="K390" s="63" t="s">
        <v>7620</v>
      </c>
      <c r="L390" s="63" t="s">
        <v>8396</v>
      </c>
      <c r="O390" s="68" t="s">
        <v>7915</v>
      </c>
    </row>
    <row r="391" spans="1:15" ht="15">
      <c r="A391" s="63" t="s">
        <v>4848</v>
      </c>
      <c r="B391" s="63" t="s">
        <v>5745</v>
      </c>
      <c r="C391" s="63"/>
      <c r="D391" s="63"/>
      <c r="F391" s="63">
        <f t="shared" si="19"/>
        <v>3</v>
      </c>
      <c r="G391" s="273">
        <v>3</v>
      </c>
      <c r="H391" s="63">
        <v>1</v>
      </c>
      <c r="I391" s="63"/>
      <c r="J391" s="63"/>
      <c r="K391" s="63"/>
      <c r="M391" s="366" t="s">
        <v>8335</v>
      </c>
    </row>
    <row r="392" spans="1:15" ht="15">
      <c r="A392" s="63" t="s">
        <v>4848</v>
      </c>
      <c r="B392" s="63" t="s">
        <v>5745</v>
      </c>
      <c r="C392" s="63"/>
      <c r="D392" s="63"/>
      <c r="F392" s="63">
        <f t="shared" si="19"/>
        <v>0.44900000095367432</v>
      </c>
      <c r="G392" s="68">
        <v>0.44900000095367432</v>
      </c>
      <c r="H392" s="63">
        <v>1</v>
      </c>
      <c r="I392" s="63"/>
      <c r="J392" s="63" t="s">
        <v>5363</v>
      </c>
      <c r="K392" s="63" t="s">
        <v>7620</v>
      </c>
      <c r="L392" s="366" t="s">
        <v>8336</v>
      </c>
      <c r="O392" s="68" t="s">
        <v>6772</v>
      </c>
    </row>
    <row r="393" spans="1:15" ht="15">
      <c r="A393" s="63" t="s">
        <v>4848</v>
      </c>
      <c r="B393" s="63" t="s">
        <v>5745</v>
      </c>
      <c r="C393" s="63"/>
      <c r="D393" s="63"/>
      <c r="F393" s="63">
        <f t="shared" si="19"/>
        <v>4.7199997901918378</v>
      </c>
      <c r="G393" s="68">
        <v>4.7199997901918378</v>
      </c>
      <c r="H393" s="63">
        <v>1</v>
      </c>
      <c r="I393" s="63"/>
      <c r="J393" s="63" t="s">
        <v>5363</v>
      </c>
      <c r="K393" s="63" t="s">
        <v>7620</v>
      </c>
      <c r="L393" s="366" t="s">
        <v>8337</v>
      </c>
      <c r="O393" s="68" t="s">
        <v>7915</v>
      </c>
    </row>
    <row r="394" spans="1:15" ht="15">
      <c r="A394" s="63" t="s">
        <v>4848</v>
      </c>
      <c r="B394" s="63" t="s">
        <v>5745</v>
      </c>
      <c r="C394" s="63"/>
      <c r="D394" s="63"/>
      <c r="F394" s="63">
        <f t="shared" si="19"/>
        <v>0.11500000208615842</v>
      </c>
      <c r="G394" s="68">
        <v>0.11500000208615842</v>
      </c>
      <c r="H394" s="63">
        <v>1</v>
      </c>
      <c r="I394" s="63"/>
      <c r="J394" s="63" t="s">
        <v>5363</v>
      </c>
      <c r="K394" s="63" t="s">
        <v>7620</v>
      </c>
      <c r="L394" s="366" t="s">
        <v>8338</v>
      </c>
      <c r="O394" s="68" t="s">
        <v>6772</v>
      </c>
    </row>
    <row r="395" spans="1:15" ht="15">
      <c r="A395" s="63" t="s">
        <v>4848</v>
      </c>
      <c r="B395" s="63" t="s">
        <v>5745</v>
      </c>
      <c r="C395" s="63"/>
      <c r="D395" s="63"/>
      <c r="F395" s="63">
        <f t="shared" si="19"/>
        <v>7</v>
      </c>
      <c r="G395" s="273">
        <v>7</v>
      </c>
      <c r="H395" s="63">
        <v>1</v>
      </c>
      <c r="I395" s="63"/>
      <c r="J395" s="63"/>
      <c r="K395" s="63"/>
      <c r="M395" s="366" t="s">
        <v>8339</v>
      </c>
    </row>
    <row r="396" spans="1:15" ht="15">
      <c r="A396" s="63" t="s">
        <v>4848</v>
      </c>
      <c r="B396" s="63" t="s">
        <v>5745</v>
      </c>
      <c r="C396" s="63"/>
      <c r="D396" s="63"/>
      <c r="F396" s="63">
        <f t="shared" si="19"/>
        <v>0.32300001382827831</v>
      </c>
      <c r="G396" s="68">
        <v>0.32300001382827831</v>
      </c>
      <c r="H396" s="63">
        <v>1</v>
      </c>
      <c r="I396" s="63"/>
      <c r="J396" s="63" t="s">
        <v>5363</v>
      </c>
      <c r="K396" s="63" t="s">
        <v>7620</v>
      </c>
      <c r="L396" s="366" t="s">
        <v>8340</v>
      </c>
      <c r="O396" s="68" t="s">
        <v>6772</v>
      </c>
    </row>
    <row r="397" spans="1:15" ht="15">
      <c r="A397" s="63" t="s">
        <v>4848</v>
      </c>
      <c r="B397" s="63" t="s">
        <v>5745</v>
      </c>
      <c r="C397" s="63"/>
      <c r="D397" s="63"/>
      <c r="F397" s="63">
        <f t="shared" si="19"/>
        <v>7.7399997711181641</v>
      </c>
      <c r="G397" s="68">
        <v>7.7399997711181641</v>
      </c>
      <c r="H397" s="63">
        <v>1</v>
      </c>
      <c r="I397" s="63"/>
      <c r="J397" s="63" t="s">
        <v>5363</v>
      </c>
      <c r="K397" s="63" t="s">
        <v>7620</v>
      </c>
      <c r="L397" s="366" t="s">
        <v>8341</v>
      </c>
      <c r="O397" s="68" t="s">
        <v>7915</v>
      </c>
    </row>
    <row r="398" spans="1:15" ht="15">
      <c r="A398" s="63" t="s">
        <v>4848</v>
      </c>
      <c r="B398" s="63" t="s">
        <v>5745</v>
      </c>
      <c r="C398" s="63"/>
      <c r="D398" s="63"/>
      <c r="F398" s="63">
        <f t="shared" si="19"/>
        <v>8.6999997496603823E-2</v>
      </c>
      <c r="G398" s="68">
        <v>8.6999997496603823E-2</v>
      </c>
      <c r="H398" s="63">
        <v>1</v>
      </c>
      <c r="I398" s="63"/>
      <c r="J398" s="63" t="s">
        <v>5363</v>
      </c>
      <c r="K398" s="63" t="s">
        <v>7620</v>
      </c>
      <c r="L398" s="366" t="s">
        <v>8342</v>
      </c>
      <c r="O398" s="68" t="s">
        <v>6772</v>
      </c>
    </row>
    <row r="399" spans="1:15" ht="15">
      <c r="A399" s="63" t="s">
        <v>4848</v>
      </c>
      <c r="B399" s="63" t="s">
        <v>5745</v>
      </c>
      <c r="C399" s="63"/>
      <c r="D399" s="63"/>
      <c r="F399" s="63">
        <f t="shared" si="19"/>
        <v>9</v>
      </c>
      <c r="G399" s="273">
        <v>9</v>
      </c>
      <c r="H399" s="63">
        <v>1</v>
      </c>
      <c r="I399" s="63"/>
      <c r="J399" s="63"/>
      <c r="K399" s="63"/>
      <c r="M399" s="366" t="s">
        <v>8343</v>
      </c>
    </row>
    <row r="400" spans="1:15" ht="15">
      <c r="A400" s="63" t="s">
        <v>4848</v>
      </c>
      <c r="B400" s="63" t="s">
        <v>5745</v>
      </c>
      <c r="C400" s="63"/>
      <c r="D400" s="63"/>
      <c r="F400" s="63">
        <f t="shared" si="19"/>
        <v>0.50099998712541527</v>
      </c>
      <c r="G400" s="68">
        <v>0.50099998712541527</v>
      </c>
      <c r="H400" s="63">
        <v>1</v>
      </c>
      <c r="I400" s="63"/>
      <c r="J400" s="63" t="s">
        <v>5363</v>
      </c>
      <c r="K400" s="63" t="s">
        <v>7620</v>
      </c>
      <c r="L400" s="366" t="s">
        <v>8344</v>
      </c>
      <c r="O400" s="68" t="s">
        <v>7915</v>
      </c>
    </row>
    <row r="401" spans="1:29" ht="15">
      <c r="A401" s="63" t="s">
        <v>4848</v>
      </c>
      <c r="B401" s="63" t="s">
        <v>5745</v>
      </c>
      <c r="C401" s="63"/>
      <c r="D401" s="63"/>
      <c r="F401" s="63">
        <f t="shared" si="19"/>
        <v>9.7100000381473599</v>
      </c>
      <c r="G401" s="68">
        <v>9.7100000381473599</v>
      </c>
      <c r="H401" s="63">
        <v>1</v>
      </c>
      <c r="I401" s="63"/>
      <c r="J401" s="63" t="s">
        <v>5363</v>
      </c>
      <c r="K401" s="63" t="s">
        <v>7620</v>
      </c>
      <c r="L401" s="366" t="s">
        <v>8345</v>
      </c>
      <c r="O401" s="68" t="s">
        <v>7915</v>
      </c>
    </row>
    <row r="402" spans="1:29" ht="15">
      <c r="A402" s="63" t="s">
        <v>4848</v>
      </c>
      <c r="B402" s="63" t="s">
        <v>5745</v>
      </c>
      <c r="C402" s="63"/>
      <c r="D402" s="63"/>
      <c r="F402" s="63">
        <f t="shared" si="19"/>
        <v>0.1129999980330426</v>
      </c>
      <c r="G402" s="68">
        <v>0.1129999980330426</v>
      </c>
      <c r="H402" s="63">
        <v>1</v>
      </c>
      <c r="I402" s="63"/>
      <c r="J402" s="63" t="s">
        <v>5363</v>
      </c>
      <c r="K402" s="63" t="s">
        <v>7620</v>
      </c>
      <c r="L402" s="366" t="s">
        <v>8346</v>
      </c>
      <c r="O402" s="68" t="s">
        <v>7915</v>
      </c>
    </row>
    <row r="403" spans="1:29" ht="15">
      <c r="A403" s="63" t="s">
        <v>4848</v>
      </c>
      <c r="B403" s="63" t="s">
        <v>5745</v>
      </c>
      <c r="C403" s="63"/>
      <c r="D403" s="63"/>
      <c r="F403" s="63">
        <f t="shared" si="19"/>
        <v>1</v>
      </c>
      <c r="G403" s="273">
        <v>1</v>
      </c>
      <c r="H403" s="63">
        <v>1</v>
      </c>
      <c r="I403" s="63"/>
      <c r="J403" s="63"/>
      <c r="K403" s="63"/>
      <c r="M403" s="366" t="s">
        <v>8347</v>
      </c>
    </row>
    <row r="404" spans="1:29" ht="15">
      <c r="A404" s="63" t="s">
        <v>4848</v>
      </c>
      <c r="B404" s="63" t="s">
        <v>5745</v>
      </c>
      <c r="C404" s="63"/>
      <c r="D404" s="63"/>
      <c r="F404" s="63">
        <f t="shared" si="19"/>
        <v>1.0000000474974138E-3</v>
      </c>
      <c r="G404" s="68">
        <v>1.0000000474974138E-3</v>
      </c>
      <c r="H404" s="63">
        <v>1</v>
      </c>
      <c r="I404" s="63"/>
      <c r="J404" s="63" t="s">
        <v>5363</v>
      </c>
      <c r="K404" s="63" t="s">
        <v>7620</v>
      </c>
      <c r="L404" s="366" t="s">
        <v>8348</v>
      </c>
      <c r="O404" s="68" t="s">
        <v>7915</v>
      </c>
    </row>
    <row r="405" spans="1:29" ht="15">
      <c r="A405" s="63" t="s">
        <v>4848</v>
      </c>
      <c r="B405" s="63" t="s">
        <v>5745</v>
      </c>
      <c r="C405" s="63"/>
      <c r="D405" s="63"/>
      <c r="F405" s="63">
        <f t="shared" si="19"/>
        <v>0.83999997377398783</v>
      </c>
      <c r="G405" s="68">
        <v>0.83999997377398783</v>
      </c>
      <c r="H405" s="63">
        <v>1</v>
      </c>
      <c r="I405" s="63"/>
      <c r="J405" s="63" t="s">
        <v>5363</v>
      </c>
      <c r="K405" s="63" t="s">
        <v>7620</v>
      </c>
      <c r="L405" s="366" t="s">
        <v>8349</v>
      </c>
      <c r="O405" s="68" t="s">
        <v>7915</v>
      </c>
    </row>
    <row r="406" spans="1:29" ht="15">
      <c r="A406" s="63" t="s">
        <v>4848</v>
      </c>
      <c r="B406" s="63" t="s">
        <v>5745</v>
      </c>
      <c r="C406" s="63"/>
      <c r="D406" s="63"/>
      <c r="F406" s="63">
        <f t="shared" si="19"/>
        <v>8.999999612569809E-3</v>
      </c>
      <c r="G406" s="68">
        <v>8.999999612569809E-3</v>
      </c>
      <c r="H406" s="63">
        <v>1</v>
      </c>
      <c r="I406" s="63"/>
      <c r="J406" s="63" t="s">
        <v>5363</v>
      </c>
      <c r="K406" s="63" t="s">
        <v>7620</v>
      </c>
      <c r="L406" s="366" t="s">
        <v>8350</v>
      </c>
      <c r="O406" s="68" t="s">
        <v>7915</v>
      </c>
    </row>
    <row r="407" spans="1:29" ht="15">
      <c r="A407" s="308" t="s">
        <v>8265</v>
      </c>
      <c r="B407" s="308" t="s">
        <v>5745</v>
      </c>
      <c r="C407" s="63"/>
      <c r="D407" s="308" t="s">
        <v>3992</v>
      </c>
      <c r="E407" s="63"/>
      <c r="F407" s="63">
        <f>G407</f>
        <v>218.55070116672243</v>
      </c>
      <c r="G407" s="293">
        <f>F326+F600*F730+F94*F143+F166*F145</f>
        <v>218.55070116672243</v>
      </c>
      <c r="H407" s="63"/>
      <c r="I407" s="63"/>
      <c r="J407" s="63"/>
      <c r="K407" s="63"/>
      <c r="L407" s="63"/>
      <c r="M407" s="349" t="s">
        <v>8263</v>
      </c>
    </row>
    <row r="408" spans="1:29" ht="15">
      <c r="A408" s="308" t="s">
        <v>8262</v>
      </c>
      <c r="B408" s="308" t="s">
        <v>5745</v>
      </c>
      <c r="C408" s="63"/>
      <c r="D408" s="308" t="s">
        <v>3992</v>
      </c>
      <c r="E408" s="63"/>
      <c r="F408" s="63">
        <f>G408</f>
        <v>77.750184615378259</v>
      </c>
      <c r="G408" s="293">
        <f>F373*F731+F381*F732</f>
        <v>77.750184615378259</v>
      </c>
      <c r="H408" s="63"/>
      <c r="I408" s="63"/>
      <c r="J408" s="63"/>
      <c r="K408" s="63"/>
      <c r="L408" s="63"/>
      <c r="M408" s="349" t="s">
        <v>8264</v>
      </c>
    </row>
    <row r="409" spans="1:29" s="311" customFormat="1">
      <c r="A409" s="308" t="s">
        <v>8266</v>
      </c>
      <c r="B409" s="308" t="s">
        <v>5745</v>
      </c>
      <c r="C409" s="306"/>
      <c r="D409" s="308" t="s">
        <v>3992</v>
      </c>
      <c r="E409" s="306"/>
      <c r="F409" s="307">
        <f>G409</f>
        <v>64.424646454890038</v>
      </c>
      <c r="G409" s="306">
        <f>(F407-F408)/F407*100</f>
        <v>64.424646454890038</v>
      </c>
      <c r="H409" s="306"/>
      <c r="I409" s="306"/>
      <c r="J409" s="306"/>
      <c r="K409" s="306"/>
      <c r="M409" s="306"/>
      <c r="N409" s="306"/>
      <c r="O409" s="306"/>
      <c r="P409" s="306"/>
      <c r="Q409" s="306"/>
      <c r="R409" s="306"/>
      <c r="S409" s="306"/>
      <c r="T409" s="305"/>
      <c r="U409" s="305"/>
      <c r="V409" s="306"/>
      <c r="W409" s="306"/>
      <c r="X409" s="306"/>
      <c r="Y409" s="306"/>
      <c r="Z409" s="306"/>
      <c r="AA409" s="306"/>
      <c r="AB409" s="306"/>
      <c r="AC409" s="306"/>
    </row>
    <row r="410" spans="1:29">
      <c r="A410" s="284" t="s">
        <v>4848</v>
      </c>
      <c r="B410" s="285" t="s">
        <v>7636</v>
      </c>
    </row>
    <row r="411" spans="1:29">
      <c r="A411" s="283" t="s">
        <v>4848</v>
      </c>
      <c r="B411" s="283" t="s">
        <v>4883</v>
      </c>
    </row>
    <row r="412" spans="1:29">
      <c r="A412" s="210" t="s">
        <v>4848</v>
      </c>
      <c r="B412" s="283" t="s">
        <v>7637</v>
      </c>
      <c r="F412" s="282">
        <v>2</v>
      </c>
      <c r="G412" s="210" t="s">
        <v>7643</v>
      </c>
    </row>
    <row r="413" spans="1:29">
      <c r="A413" s="63" t="s">
        <v>8015</v>
      </c>
      <c r="B413" s="76" t="s">
        <v>6796</v>
      </c>
      <c r="C413" s="68" t="s">
        <v>4842</v>
      </c>
      <c r="D413" s="52" t="s">
        <v>5372</v>
      </c>
      <c r="F413" s="207" t="str">
        <f>IF(F412=1,G412,IF(F412=2,G413,""))</f>
        <v>SULFDINPUT</v>
      </c>
      <c r="G413" s="210" t="s">
        <v>7484</v>
      </c>
    </row>
    <row r="414" spans="1:29">
      <c r="A414" s="210" t="s">
        <v>4848</v>
      </c>
      <c r="B414" s="283" t="s">
        <v>7638</v>
      </c>
      <c r="F414" s="282">
        <v>2</v>
      </c>
      <c r="G414" s="210" t="s">
        <v>7645</v>
      </c>
      <c r="J414" s="210"/>
    </row>
    <row r="415" spans="1:29">
      <c r="A415" s="63" t="s">
        <v>8016</v>
      </c>
      <c r="B415" s="76" t="s">
        <v>6799</v>
      </c>
      <c r="C415" s="68" t="s">
        <v>4842</v>
      </c>
      <c r="D415" s="52" t="s">
        <v>5372</v>
      </c>
      <c r="F415" s="207" t="str">
        <f>IF(F414=1,G414,IF(F414=2,G415,""))</f>
        <v>SULFOPIMS_LAB</v>
      </c>
      <c r="G415" s="210" t="s">
        <v>7487</v>
      </c>
    </row>
    <row r="416" spans="1:29" ht="13.5" customHeight="1">
      <c r="A416" s="210" t="s">
        <v>4848</v>
      </c>
      <c r="B416" s="283" t="s">
        <v>7639</v>
      </c>
      <c r="F416" s="282">
        <v>2</v>
      </c>
      <c r="G416" s="210" t="s">
        <v>7644</v>
      </c>
    </row>
    <row r="417" spans="1:15">
      <c r="A417" s="63" t="s">
        <v>8008</v>
      </c>
      <c r="B417" s="210" t="s">
        <v>6797</v>
      </c>
      <c r="C417" s="68" t="s">
        <v>4842</v>
      </c>
      <c r="D417" s="52" t="s">
        <v>5372</v>
      </c>
      <c r="F417" s="207" t="str">
        <f>IF(F416=1,G416,IF(F416=2,G417,""))</f>
        <v>EDFEEDINPUT</v>
      </c>
      <c r="G417" s="210" t="s">
        <v>7485</v>
      </c>
    </row>
    <row r="418" spans="1:15">
      <c r="A418" s="210" t="s">
        <v>4848</v>
      </c>
      <c r="B418" s="283" t="s">
        <v>7640</v>
      </c>
      <c r="F418" s="282">
        <v>2</v>
      </c>
      <c r="G418" s="210" t="s">
        <v>7646</v>
      </c>
    </row>
    <row r="419" spans="1:15">
      <c r="A419" s="63" t="s">
        <v>7641</v>
      </c>
      <c r="B419" s="76" t="s">
        <v>6800</v>
      </c>
      <c r="C419" s="68" t="s">
        <v>4842</v>
      </c>
      <c r="D419" s="52" t="s">
        <v>5372</v>
      </c>
      <c r="F419" s="207" t="str">
        <f>IF(F418=1,G418,IF(F418=2,G419,""))</f>
        <v>EDPIMS_LAB</v>
      </c>
      <c r="G419" s="210" t="s">
        <v>7488</v>
      </c>
    </row>
    <row r="420" spans="1:15">
      <c r="A420" s="210" t="s">
        <v>4848</v>
      </c>
      <c r="B420" s="283" t="s">
        <v>7647</v>
      </c>
      <c r="F420" s="282">
        <v>2</v>
      </c>
      <c r="G420" s="210" t="s">
        <v>7649</v>
      </c>
    </row>
    <row r="421" spans="1:15">
      <c r="A421" s="63" t="s">
        <v>7648</v>
      </c>
      <c r="B421" s="76" t="s">
        <v>7513</v>
      </c>
      <c r="C421" s="68" t="s">
        <v>4842</v>
      </c>
      <c r="D421" s="52" t="s">
        <v>5372</v>
      </c>
      <c r="F421" s="207" t="str">
        <f>IF(F420=1,G420,IF(F420=2,G421,""))</f>
        <v>EDFDLAB</v>
      </c>
      <c r="G421" s="210" t="s">
        <v>7486</v>
      </c>
    </row>
    <row r="422" spans="1:15">
      <c r="A422" s="63" t="s">
        <v>4848</v>
      </c>
      <c r="B422" s="210" t="s">
        <v>4848</v>
      </c>
    </row>
    <row r="423" spans="1:15" ht="15">
      <c r="A423" s="63" t="s">
        <v>6900</v>
      </c>
      <c r="B423" s="63" t="s">
        <v>6901</v>
      </c>
      <c r="C423" s="63" t="s">
        <v>4676</v>
      </c>
      <c r="D423" s="63" t="s">
        <v>5362</v>
      </c>
      <c r="F423" s="63">
        <f>IF(ISNUMBER(G423),G423*H423+I423,G423)</f>
        <v>110.00103698836462</v>
      </c>
      <c r="G423" s="68">
        <v>110.00103698836462</v>
      </c>
      <c r="H423" s="63">
        <v>1</v>
      </c>
      <c r="I423" s="63"/>
      <c r="J423" s="63" t="s">
        <v>5363</v>
      </c>
      <c r="K423" s="63" t="s">
        <v>7620</v>
      </c>
      <c r="L423" s="349" t="s">
        <v>7650</v>
      </c>
      <c r="O423" s="68" t="s">
        <v>5364</v>
      </c>
    </row>
    <row r="424" spans="1:15" ht="15">
      <c r="A424" s="63" t="s">
        <v>6902</v>
      </c>
      <c r="B424" s="63" t="s">
        <v>6903</v>
      </c>
      <c r="C424" s="63" t="s">
        <v>4676</v>
      </c>
      <c r="D424" s="63" t="s">
        <v>5362</v>
      </c>
      <c r="F424" s="63">
        <f>IF(ISNUMBER(G424),G424*H424+I424,G424)</f>
        <v>0</v>
      </c>
      <c r="G424" s="68">
        <v>0</v>
      </c>
      <c r="H424" s="63">
        <v>1</v>
      </c>
      <c r="I424" s="63"/>
      <c r="J424" s="63" t="s">
        <v>5363</v>
      </c>
      <c r="K424" s="63" t="s">
        <v>7620</v>
      </c>
      <c r="L424" s="349" t="s">
        <v>7651</v>
      </c>
      <c r="O424" s="68" t="s">
        <v>5364</v>
      </c>
    </row>
    <row r="425" spans="1:15" ht="15">
      <c r="A425" s="63" t="s">
        <v>8061</v>
      </c>
      <c r="B425" s="63" t="s">
        <v>6905</v>
      </c>
      <c r="C425" s="63" t="s">
        <v>4676</v>
      </c>
      <c r="D425" s="63" t="s">
        <v>3992</v>
      </c>
      <c r="F425" s="63">
        <f t="shared" ref="F425:F470" si="20">IF(ISNUMBER(G425),G425*H425+I425,G425)</f>
        <v>1.6E-2</v>
      </c>
      <c r="G425" s="68">
        <v>1.6E-2</v>
      </c>
      <c r="H425" s="63">
        <v>1</v>
      </c>
      <c r="I425" s="63"/>
      <c r="J425" s="63"/>
      <c r="K425" s="63"/>
      <c r="M425" s="350" t="s">
        <v>7652</v>
      </c>
    </row>
    <row r="426" spans="1:15" ht="15">
      <c r="A426" s="63" t="s">
        <v>8062</v>
      </c>
      <c r="B426" s="63" t="s">
        <v>6907</v>
      </c>
      <c r="C426" s="63" t="s">
        <v>4676</v>
      </c>
      <c r="D426" s="63" t="s">
        <v>3992</v>
      </c>
      <c r="F426" s="63">
        <f t="shared" si="20"/>
        <v>0.22900000000000001</v>
      </c>
      <c r="G426" s="68">
        <v>0.22900000000000001</v>
      </c>
      <c r="H426" s="63">
        <v>1</v>
      </c>
      <c r="I426" s="63"/>
      <c r="J426" s="63"/>
      <c r="K426" s="63"/>
      <c r="M426" s="350" t="s">
        <v>7653</v>
      </c>
    </row>
    <row r="427" spans="1:15" ht="15">
      <c r="A427" s="63" t="s">
        <v>8063</v>
      </c>
      <c r="B427" s="63" t="s">
        <v>6909</v>
      </c>
      <c r="C427" s="63" t="s">
        <v>4676</v>
      </c>
      <c r="D427" s="63" t="s">
        <v>3992</v>
      </c>
      <c r="F427" s="63">
        <f t="shared" si="20"/>
        <v>1.875</v>
      </c>
      <c r="G427" s="68">
        <v>1.875</v>
      </c>
      <c r="H427" s="63">
        <v>1</v>
      </c>
      <c r="I427" s="63"/>
      <c r="J427" s="63"/>
      <c r="K427" s="63"/>
      <c r="M427" s="350" t="s">
        <v>7654</v>
      </c>
    </row>
    <row r="428" spans="1:15" ht="15">
      <c r="A428" s="63" t="s">
        <v>8064</v>
      </c>
      <c r="B428" s="63" t="s">
        <v>6911</v>
      </c>
      <c r="C428" s="63" t="s">
        <v>4676</v>
      </c>
      <c r="D428" s="63" t="s">
        <v>3992</v>
      </c>
      <c r="F428" s="63">
        <f t="shared" si="20"/>
        <v>0.11799999999999999</v>
      </c>
      <c r="G428" s="68">
        <v>0.11799999999999999</v>
      </c>
      <c r="H428" s="63">
        <v>1</v>
      </c>
      <c r="I428" s="63"/>
      <c r="J428" s="63"/>
      <c r="K428" s="63"/>
      <c r="M428" s="350" t="s">
        <v>7655</v>
      </c>
    </row>
    <row r="429" spans="1:15" ht="15">
      <c r="A429" s="63" t="s">
        <v>8065</v>
      </c>
      <c r="B429" s="63" t="s">
        <v>6913</v>
      </c>
      <c r="C429" s="63" t="s">
        <v>4676</v>
      </c>
      <c r="D429" s="63" t="s">
        <v>3992</v>
      </c>
      <c r="F429" s="63">
        <f t="shared" si="20"/>
        <v>1.101</v>
      </c>
      <c r="G429" s="68">
        <v>1.101</v>
      </c>
      <c r="H429" s="63">
        <v>1</v>
      </c>
      <c r="I429" s="63"/>
      <c r="J429" s="63"/>
      <c r="K429" s="63"/>
      <c r="M429" s="350" t="s">
        <v>7656</v>
      </c>
    </row>
    <row r="430" spans="1:15" ht="15">
      <c r="A430" s="63" t="s">
        <v>8066</v>
      </c>
      <c r="B430" s="63" t="s">
        <v>6915</v>
      </c>
      <c r="C430" s="63" t="s">
        <v>4676</v>
      </c>
      <c r="D430" s="63" t="s">
        <v>3992</v>
      </c>
      <c r="F430" s="63">
        <f t="shared" si="20"/>
        <v>7.1180000000000003</v>
      </c>
      <c r="G430" s="68">
        <v>7.1180000000000003</v>
      </c>
      <c r="H430" s="63">
        <v>1</v>
      </c>
      <c r="I430" s="63"/>
      <c r="J430" s="63"/>
      <c r="K430" s="63"/>
      <c r="M430" s="350" t="s">
        <v>7657</v>
      </c>
    </row>
    <row r="431" spans="1:15" ht="15">
      <c r="A431" s="63" t="s">
        <v>8067</v>
      </c>
      <c r="B431" s="63" t="s">
        <v>6917</v>
      </c>
      <c r="C431" s="63" t="s">
        <v>4676</v>
      </c>
      <c r="D431" s="63" t="s">
        <v>3992</v>
      </c>
      <c r="F431" s="63">
        <f t="shared" si="20"/>
        <v>0.184</v>
      </c>
      <c r="G431" s="68">
        <v>0.184</v>
      </c>
      <c r="H431" s="63">
        <v>1</v>
      </c>
      <c r="I431" s="63"/>
      <c r="J431" s="63"/>
      <c r="K431" s="63"/>
      <c r="M431" s="350" t="s">
        <v>7658</v>
      </c>
    </row>
    <row r="432" spans="1:15" ht="15">
      <c r="A432" s="63" t="s">
        <v>8068</v>
      </c>
      <c r="B432" s="63" t="s">
        <v>6919</v>
      </c>
      <c r="C432" s="63" t="s">
        <v>4676</v>
      </c>
      <c r="D432" s="63" t="s">
        <v>3992</v>
      </c>
      <c r="F432" s="63">
        <f t="shared" si="20"/>
        <v>5.8319999999999999</v>
      </c>
      <c r="G432" s="68">
        <v>5.8319999999999999</v>
      </c>
      <c r="H432" s="63">
        <v>1</v>
      </c>
      <c r="I432" s="63"/>
      <c r="J432" s="63"/>
      <c r="K432" s="63"/>
      <c r="M432" s="350" t="s">
        <v>7659</v>
      </c>
    </row>
    <row r="433" spans="1:13" ht="15">
      <c r="A433" s="63" t="s">
        <v>8069</v>
      </c>
      <c r="B433" s="63" t="s">
        <v>6921</v>
      </c>
      <c r="C433" s="63" t="s">
        <v>4676</v>
      </c>
      <c r="D433" s="63" t="s">
        <v>3992</v>
      </c>
      <c r="F433" s="63">
        <f t="shared" si="20"/>
        <v>5.6260000000000003</v>
      </c>
      <c r="G433" s="68">
        <v>5.6260000000000003</v>
      </c>
      <c r="H433" s="63">
        <v>1</v>
      </c>
      <c r="I433" s="63"/>
      <c r="J433" s="63"/>
      <c r="K433" s="63"/>
      <c r="M433" s="350" t="s">
        <v>7660</v>
      </c>
    </row>
    <row r="434" spans="1:13" ht="15">
      <c r="A434" s="63" t="s">
        <v>8070</v>
      </c>
      <c r="B434" s="63" t="s">
        <v>6923</v>
      </c>
      <c r="C434" s="63" t="s">
        <v>4676</v>
      </c>
      <c r="D434" s="63" t="s">
        <v>3992</v>
      </c>
      <c r="F434" s="63">
        <f t="shared" si="20"/>
        <v>0.38400000000000001</v>
      </c>
      <c r="G434" s="68">
        <v>0.38400000000000001</v>
      </c>
      <c r="H434" s="63">
        <v>1</v>
      </c>
      <c r="I434" s="63"/>
      <c r="J434" s="63"/>
      <c r="K434" s="63"/>
      <c r="M434" s="350" t="s">
        <v>7661</v>
      </c>
    </row>
    <row r="435" spans="1:13" ht="15">
      <c r="A435" s="63" t="s">
        <v>8071</v>
      </c>
      <c r="B435" s="63" t="s">
        <v>6925</v>
      </c>
      <c r="C435" s="63" t="s">
        <v>4676</v>
      </c>
      <c r="D435" s="63" t="s">
        <v>3992</v>
      </c>
      <c r="F435" s="63">
        <f t="shared" si="20"/>
        <v>0.36899999999999999</v>
      </c>
      <c r="G435" s="68">
        <v>0.36899999999999999</v>
      </c>
      <c r="H435" s="63">
        <v>1</v>
      </c>
      <c r="I435" s="63"/>
      <c r="J435" s="63"/>
      <c r="K435" s="63"/>
      <c r="M435" s="350" t="s">
        <v>7662</v>
      </c>
    </row>
    <row r="436" spans="1:13" ht="15">
      <c r="A436" s="63" t="s">
        <v>8072</v>
      </c>
      <c r="B436" s="63" t="s">
        <v>6927</v>
      </c>
      <c r="C436" s="63" t="s">
        <v>4676</v>
      </c>
      <c r="D436" s="63" t="s">
        <v>3992</v>
      </c>
      <c r="F436" s="63">
        <f t="shared" si="20"/>
        <v>11.521000000000001</v>
      </c>
      <c r="G436" s="68">
        <v>11.521000000000001</v>
      </c>
      <c r="H436" s="63">
        <v>1</v>
      </c>
      <c r="I436" s="63"/>
      <c r="J436" s="63"/>
      <c r="K436" s="63"/>
      <c r="M436" s="350" t="s">
        <v>7663</v>
      </c>
    </row>
    <row r="437" spans="1:13" ht="15">
      <c r="A437" s="63" t="s">
        <v>8073</v>
      </c>
      <c r="B437" s="63" t="s">
        <v>6929</v>
      </c>
      <c r="C437" s="63" t="s">
        <v>4676</v>
      </c>
      <c r="D437" s="63" t="s">
        <v>3992</v>
      </c>
      <c r="F437" s="63">
        <f t="shared" si="20"/>
        <v>0.58899999999999997</v>
      </c>
      <c r="G437" s="68">
        <v>0.58899999999999997</v>
      </c>
      <c r="H437" s="63">
        <v>1</v>
      </c>
      <c r="I437" s="63"/>
      <c r="J437" s="63"/>
      <c r="K437" s="63"/>
      <c r="M437" s="350" t="s">
        <v>7664</v>
      </c>
    </row>
    <row r="438" spans="1:13" ht="15">
      <c r="A438" s="63" t="s">
        <v>8074</v>
      </c>
      <c r="B438" s="63" t="s">
        <v>6931</v>
      </c>
      <c r="C438" s="63" t="s">
        <v>4676</v>
      </c>
      <c r="D438" s="63" t="s">
        <v>3992</v>
      </c>
      <c r="F438" s="63">
        <f t="shared" si="20"/>
        <v>39.540999999999997</v>
      </c>
      <c r="G438" s="68">
        <v>39.540999999999997</v>
      </c>
      <c r="H438" s="63">
        <v>1</v>
      </c>
      <c r="I438" s="63"/>
      <c r="J438" s="63"/>
      <c r="K438" s="63"/>
      <c r="M438" s="350" t="s">
        <v>7665</v>
      </c>
    </row>
    <row r="439" spans="1:13" ht="15">
      <c r="A439" s="63" t="s">
        <v>8075</v>
      </c>
      <c r="B439" s="63" t="s">
        <v>6933</v>
      </c>
      <c r="C439" s="63" t="s">
        <v>4676</v>
      </c>
      <c r="D439" s="63" t="s">
        <v>3992</v>
      </c>
      <c r="F439" s="63">
        <f t="shared" si="20"/>
        <v>0.997</v>
      </c>
      <c r="G439" s="68">
        <v>0.997</v>
      </c>
      <c r="H439" s="63">
        <v>1</v>
      </c>
      <c r="I439" s="63"/>
      <c r="J439" s="63"/>
      <c r="K439" s="63"/>
      <c r="M439" s="350" t="s">
        <v>7666</v>
      </c>
    </row>
    <row r="440" spans="1:13" ht="15">
      <c r="A440" s="63" t="s">
        <v>8076</v>
      </c>
      <c r="B440" s="63" t="s">
        <v>6935</v>
      </c>
      <c r="C440" s="63" t="s">
        <v>4676</v>
      </c>
      <c r="D440" s="63" t="s">
        <v>3992</v>
      </c>
      <c r="F440" s="63">
        <f t="shared" si="20"/>
        <v>1.276</v>
      </c>
      <c r="G440" s="68">
        <v>1.276</v>
      </c>
      <c r="H440" s="63">
        <v>1</v>
      </c>
      <c r="I440" s="63"/>
      <c r="J440" s="63"/>
      <c r="K440" s="63"/>
      <c r="M440" s="350" t="s">
        <v>7667</v>
      </c>
    </row>
    <row r="441" spans="1:13" ht="15">
      <c r="A441" s="63" t="s">
        <v>8077</v>
      </c>
      <c r="B441" s="63" t="s">
        <v>6937</v>
      </c>
      <c r="C441" s="63" t="s">
        <v>4676</v>
      </c>
      <c r="D441" s="63" t="s">
        <v>3992</v>
      </c>
      <c r="F441" s="63">
        <f t="shared" si="20"/>
        <v>0.154</v>
      </c>
      <c r="G441" s="68">
        <v>0.154</v>
      </c>
      <c r="H441" s="63">
        <v>1</v>
      </c>
      <c r="I441" s="63"/>
      <c r="J441" s="63"/>
      <c r="K441" s="63"/>
      <c r="M441" s="350" t="s">
        <v>7668</v>
      </c>
    </row>
    <row r="442" spans="1:13" ht="15">
      <c r="A442" s="63" t="s">
        <v>8078</v>
      </c>
      <c r="B442" s="63" t="s">
        <v>6939</v>
      </c>
      <c r="C442" s="63" t="s">
        <v>4676</v>
      </c>
      <c r="D442" s="63" t="s">
        <v>3992</v>
      </c>
      <c r="F442" s="63">
        <f t="shared" si="20"/>
        <v>0.13</v>
      </c>
      <c r="G442" s="68">
        <v>0.13</v>
      </c>
      <c r="H442" s="63">
        <v>1</v>
      </c>
      <c r="I442" s="63"/>
      <c r="J442" s="63"/>
      <c r="K442" s="63"/>
      <c r="M442" s="350" t="s">
        <v>7669</v>
      </c>
    </row>
    <row r="443" spans="1:13" ht="15">
      <c r="A443" s="63" t="s">
        <v>8079</v>
      </c>
      <c r="B443" s="63" t="s">
        <v>6941</v>
      </c>
      <c r="C443" s="63" t="s">
        <v>4676</v>
      </c>
      <c r="D443" s="63" t="s">
        <v>3992</v>
      </c>
      <c r="F443" s="63">
        <f t="shared" si="20"/>
        <v>2.1999999999999999E-2</v>
      </c>
      <c r="G443" s="68">
        <v>2.1999999999999999E-2</v>
      </c>
      <c r="H443" s="63">
        <v>1</v>
      </c>
      <c r="I443" s="63"/>
      <c r="J443" s="63"/>
      <c r="K443" s="63"/>
      <c r="M443" s="350" t="s">
        <v>7670</v>
      </c>
    </row>
    <row r="444" spans="1:13" ht="15">
      <c r="A444" s="63" t="s">
        <v>8080</v>
      </c>
      <c r="B444" s="63" t="s">
        <v>6943</v>
      </c>
      <c r="C444" s="63" t="s">
        <v>4676</v>
      </c>
      <c r="D444" s="63" t="s">
        <v>3992</v>
      </c>
      <c r="F444" s="63">
        <f t="shared" si="20"/>
        <v>0</v>
      </c>
      <c r="G444" s="68">
        <v>0</v>
      </c>
      <c r="H444" s="63">
        <v>1</v>
      </c>
      <c r="I444" s="63"/>
      <c r="J444" s="63"/>
      <c r="K444" s="63"/>
      <c r="M444" s="350" t="s">
        <v>7671</v>
      </c>
    </row>
    <row r="445" spans="1:13" ht="15">
      <c r="A445" s="63" t="s">
        <v>8081</v>
      </c>
      <c r="B445" s="63" t="s">
        <v>6945</v>
      </c>
      <c r="C445" s="63" t="s">
        <v>4676</v>
      </c>
      <c r="D445" s="63" t="s">
        <v>3992</v>
      </c>
      <c r="F445" s="63">
        <f t="shared" si="20"/>
        <v>9.8000000000000004E-2</v>
      </c>
      <c r="G445" s="68">
        <v>9.8000000000000004E-2</v>
      </c>
      <c r="H445" s="63">
        <v>1</v>
      </c>
      <c r="I445" s="63"/>
      <c r="J445" s="63"/>
      <c r="K445" s="63"/>
      <c r="M445" s="350" t="s">
        <v>7672</v>
      </c>
    </row>
    <row r="446" spans="1:13" ht="15">
      <c r="A446" s="63" t="s">
        <v>8082</v>
      </c>
      <c r="B446" s="63" t="s">
        <v>6947</v>
      </c>
      <c r="C446" s="63" t="s">
        <v>4676</v>
      </c>
      <c r="D446" s="63" t="s">
        <v>3992</v>
      </c>
      <c r="F446" s="63">
        <f t="shared" si="20"/>
        <v>0</v>
      </c>
      <c r="G446" s="68">
        <v>0</v>
      </c>
      <c r="H446" s="63">
        <v>1</v>
      </c>
      <c r="I446" s="63"/>
      <c r="J446" s="63"/>
      <c r="K446" s="63"/>
      <c r="M446" s="350" t="s">
        <v>7673</v>
      </c>
    </row>
    <row r="447" spans="1:13" ht="15">
      <c r="A447" s="63" t="s">
        <v>8083</v>
      </c>
      <c r="B447" s="63" t="s">
        <v>6949</v>
      </c>
      <c r="C447" s="63" t="s">
        <v>4676</v>
      </c>
      <c r="D447" s="63" t="s">
        <v>3992</v>
      </c>
      <c r="F447" s="63">
        <f t="shared" si="20"/>
        <v>0</v>
      </c>
      <c r="G447" s="68">
        <v>0</v>
      </c>
      <c r="H447" s="63">
        <v>1</v>
      </c>
      <c r="I447" s="63"/>
      <c r="J447" s="63"/>
      <c r="K447" s="63"/>
      <c r="M447" s="350" t="s">
        <v>7674</v>
      </c>
    </row>
    <row r="448" spans="1:13" ht="15">
      <c r="A448" s="63" t="s">
        <v>8084</v>
      </c>
      <c r="B448" s="63" t="s">
        <v>6951</v>
      </c>
      <c r="C448" s="63" t="s">
        <v>4676</v>
      </c>
      <c r="D448" s="63" t="s">
        <v>3992</v>
      </c>
      <c r="F448" s="63">
        <f t="shared" si="20"/>
        <v>0.04</v>
      </c>
      <c r="G448" s="363">
        <v>0.04</v>
      </c>
      <c r="H448" s="63">
        <v>1</v>
      </c>
      <c r="I448" s="63"/>
      <c r="J448" s="63"/>
      <c r="K448" s="63"/>
      <c r="M448" s="350" t="s">
        <v>7675</v>
      </c>
    </row>
    <row r="449" spans="1:13" ht="15">
      <c r="A449" s="63" t="s">
        <v>8085</v>
      </c>
      <c r="B449" s="63" t="s">
        <v>6953</v>
      </c>
      <c r="C449" s="63" t="s">
        <v>4676</v>
      </c>
      <c r="D449" s="63" t="s">
        <v>3992</v>
      </c>
      <c r="F449" s="63">
        <f t="shared" si="20"/>
        <v>0.67</v>
      </c>
      <c r="G449" s="363">
        <v>0.67</v>
      </c>
      <c r="H449" s="63">
        <v>1</v>
      </c>
      <c r="I449" s="63"/>
      <c r="J449" s="63"/>
      <c r="K449" s="63"/>
      <c r="M449" s="350" t="s">
        <v>7676</v>
      </c>
    </row>
    <row r="450" spans="1:13" ht="15">
      <c r="A450" s="63" t="s">
        <v>8086</v>
      </c>
      <c r="B450" s="63" t="s">
        <v>6955</v>
      </c>
      <c r="C450" s="63" t="s">
        <v>4676</v>
      </c>
      <c r="D450" s="63" t="s">
        <v>3992</v>
      </c>
      <c r="F450" s="63">
        <f t="shared" si="20"/>
        <v>4.54</v>
      </c>
      <c r="G450" s="363">
        <v>4.54</v>
      </c>
      <c r="H450" s="63">
        <v>1</v>
      </c>
      <c r="I450" s="63"/>
      <c r="J450" s="63"/>
      <c r="K450" s="63"/>
      <c r="M450" s="350" t="s">
        <v>7677</v>
      </c>
    </row>
    <row r="451" spans="1:13" ht="15">
      <c r="A451" s="63" t="s">
        <v>8087</v>
      </c>
      <c r="B451" s="63" t="s">
        <v>6957</v>
      </c>
      <c r="C451" s="63" t="s">
        <v>4676</v>
      </c>
      <c r="D451" s="63" t="s">
        <v>3992</v>
      </c>
      <c r="F451" s="63">
        <f t="shared" si="20"/>
        <v>0.32</v>
      </c>
      <c r="G451" s="363">
        <v>0.32</v>
      </c>
      <c r="H451" s="63">
        <v>1</v>
      </c>
      <c r="I451" s="63"/>
      <c r="J451" s="63"/>
      <c r="K451" s="63"/>
      <c r="M451" s="350" t="s">
        <v>7678</v>
      </c>
    </row>
    <row r="452" spans="1:13" ht="15">
      <c r="A452" s="63" t="s">
        <v>8088</v>
      </c>
      <c r="B452" s="63" t="s">
        <v>6959</v>
      </c>
      <c r="C452" s="63" t="s">
        <v>4676</v>
      </c>
      <c r="D452" s="63" t="s">
        <v>3992</v>
      </c>
      <c r="F452" s="63">
        <f t="shared" si="20"/>
        <v>0.17</v>
      </c>
      <c r="G452" s="363">
        <v>0.17</v>
      </c>
      <c r="H452" s="63">
        <v>1</v>
      </c>
      <c r="I452" s="63"/>
      <c r="J452" s="63"/>
      <c r="K452" s="63"/>
      <c r="M452" s="350" t="s">
        <v>7679</v>
      </c>
    </row>
    <row r="453" spans="1:13" ht="15">
      <c r="A453" s="63" t="s">
        <v>8089</v>
      </c>
      <c r="B453" s="63" t="s">
        <v>6961</v>
      </c>
      <c r="C453" s="63" t="s">
        <v>4676</v>
      </c>
      <c r="D453" s="63" t="s">
        <v>3992</v>
      </c>
      <c r="F453" s="63">
        <f t="shared" si="20"/>
        <v>2.82</v>
      </c>
      <c r="G453" s="363">
        <v>2.82</v>
      </c>
      <c r="H453" s="63">
        <v>1</v>
      </c>
      <c r="I453" s="63"/>
      <c r="J453" s="63"/>
      <c r="K453" s="63"/>
      <c r="M453" s="350" t="s">
        <v>7680</v>
      </c>
    </row>
    <row r="454" spans="1:13" ht="15">
      <c r="A454" s="63" t="s">
        <v>8090</v>
      </c>
      <c r="B454" s="63" t="s">
        <v>6963</v>
      </c>
      <c r="C454" s="63" t="s">
        <v>4676</v>
      </c>
      <c r="D454" s="63" t="s">
        <v>3992</v>
      </c>
      <c r="F454" s="63">
        <f t="shared" si="20"/>
        <v>8.83</v>
      </c>
      <c r="G454" s="363">
        <v>8.83</v>
      </c>
      <c r="H454" s="63">
        <v>1</v>
      </c>
      <c r="I454" s="63"/>
      <c r="J454" s="63"/>
      <c r="K454" s="63"/>
      <c r="M454" s="350" t="s">
        <v>7681</v>
      </c>
    </row>
    <row r="455" spans="1:13" ht="15">
      <c r="A455" s="63" t="s">
        <v>8091</v>
      </c>
      <c r="B455" s="63" t="s">
        <v>6965</v>
      </c>
      <c r="C455" s="63" t="s">
        <v>4676</v>
      </c>
      <c r="D455" s="63" t="s">
        <v>3992</v>
      </c>
      <c r="F455" s="63">
        <f t="shared" si="20"/>
        <v>0.56000000000000005</v>
      </c>
      <c r="G455" s="363">
        <v>0.56000000000000005</v>
      </c>
      <c r="H455" s="63">
        <v>1</v>
      </c>
      <c r="I455" s="63"/>
      <c r="J455" s="63"/>
      <c r="K455" s="63"/>
      <c r="M455" s="350" t="s">
        <v>7682</v>
      </c>
    </row>
    <row r="456" spans="1:13" ht="15">
      <c r="A456" s="63" t="s">
        <v>8092</v>
      </c>
      <c r="B456" s="63" t="s">
        <v>6967</v>
      </c>
      <c r="C456" s="63" t="s">
        <v>4676</v>
      </c>
      <c r="D456" s="63" t="s">
        <v>3992</v>
      </c>
      <c r="F456" s="63">
        <f t="shared" si="20"/>
        <v>1.41</v>
      </c>
      <c r="G456" s="363">
        <v>1.41</v>
      </c>
      <c r="H456" s="63">
        <v>1</v>
      </c>
      <c r="I456" s="63"/>
      <c r="J456" s="63"/>
      <c r="K456" s="63"/>
      <c r="M456" s="350" t="s">
        <v>7683</v>
      </c>
    </row>
    <row r="457" spans="1:13" ht="15">
      <c r="A457" s="63" t="s">
        <v>8093</v>
      </c>
      <c r="B457" s="63" t="s">
        <v>7512</v>
      </c>
      <c r="C457" s="63" t="s">
        <v>4676</v>
      </c>
      <c r="D457" s="63" t="s">
        <v>3992</v>
      </c>
      <c r="F457" s="63">
        <f t="shared" si="20"/>
        <v>23.5</v>
      </c>
      <c r="G457" s="363">
        <v>23.5</v>
      </c>
      <c r="H457" s="63">
        <v>1</v>
      </c>
      <c r="I457" s="63"/>
      <c r="J457" s="63"/>
      <c r="K457" s="63"/>
      <c r="M457" s="350" t="s">
        <v>7684</v>
      </c>
    </row>
    <row r="458" spans="1:13" ht="15">
      <c r="A458" s="63" t="s">
        <v>8094</v>
      </c>
      <c r="B458" s="63" t="s">
        <v>6971</v>
      </c>
      <c r="C458" s="63" t="s">
        <v>4676</v>
      </c>
      <c r="D458" s="63" t="s">
        <v>3992</v>
      </c>
      <c r="F458" s="63">
        <f t="shared" si="20"/>
        <v>5.49</v>
      </c>
      <c r="G458" s="363">
        <v>5.49</v>
      </c>
      <c r="H458" s="63">
        <v>1</v>
      </c>
      <c r="I458" s="63"/>
      <c r="J458" s="63"/>
      <c r="K458" s="63"/>
      <c r="M458" s="350" t="s">
        <v>7685</v>
      </c>
    </row>
    <row r="459" spans="1:13" ht="15">
      <c r="A459" s="63" t="s">
        <v>8095</v>
      </c>
      <c r="B459" s="63" t="s">
        <v>6973</v>
      </c>
      <c r="C459" s="63" t="s">
        <v>4676</v>
      </c>
      <c r="D459" s="63" t="s">
        <v>3992</v>
      </c>
      <c r="F459" s="63">
        <f t="shared" si="20"/>
        <v>11.31</v>
      </c>
      <c r="G459" s="363">
        <v>11.31</v>
      </c>
      <c r="H459" s="63">
        <v>1</v>
      </c>
      <c r="I459" s="63"/>
      <c r="J459" s="63"/>
      <c r="K459" s="63"/>
      <c r="M459" s="350" t="s">
        <v>7686</v>
      </c>
    </row>
    <row r="460" spans="1:13" ht="15">
      <c r="A460" s="63" t="s">
        <v>8096</v>
      </c>
      <c r="B460" s="63" t="s">
        <v>6975</v>
      </c>
      <c r="C460" s="63" t="s">
        <v>4676</v>
      </c>
      <c r="D460" s="63" t="s">
        <v>3992</v>
      </c>
      <c r="F460" s="63">
        <f t="shared" si="20"/>
        <v>1.7</v>
      </c>
      <c r="G460" s="363">
        <v>1.7</v>
      </c>
      <c r="H460" s="63">
        <v>1</v>
      </c>
      <c r="I460" s="63"/>
      <c r="J460" s="63"/>
      <c r="K460" s="63"/>
      <c r="M460" s="350" t="s">
        <v>7687</v>
      </c>
    </row>
    <row r="461" spans="1:13" ht="15">
      <c r="A461" s="63" t="s">
        <v>8097</v>
      </c>
      <c r="B461" s="63" t="s">
        <v>6977</v>
      </c>
      <c r="C461" s="63" t="s">
        <v>4676</v>
      </c>
      <c r="D461" s="63" t="s">
        <v>3992</v>
      </c>
      <c r="F461" s="63">
        <f t="shared" si="20"/>
        <v>0.36</v>
      </c>
      <c r="G461" s="363">
        <v>0.36</v>
      </c>
      <c r="H461" s="63">
        <v>1</v>
      </c>
      <c r="I461" s="63"/>
      <c r="J461" s="63"/>
      <c r="K461" s="63"/>
      <c r="M461" s="350" t="s">
        <v>7688</v>
      </c>
    </row>
    <row r="462" spans="1:13" ht="15">
      <c r="A462" s="63" t="s">
        <v>8098</v>
      </c>
      <c r="B462" s="63" t="s">
        <v>6979</v>
      </c>
      <c r="C462" s="63" t="s">
        <v>4676</v>
      </c>
      <c r="D462" s="63" t="s">
        <v>3992</v>
      </c>
      <c r="F462" s="63">
        <f t="shared" si="20"/>
        <v>2.3199999999999998</v>
      </c>
      <c r="G462" s="363">
        <v>2.3199999999999998</v>
      </c>
      <c r="H462" s="63">
        <v>1</v>
      </c>
      <c r="I462" s="63"/>
      <c r="J462" s="63"/>
      <c r="K462" s="63"/>
      <c r="M462" s="350" t="s">
        <v>7689</v>
      </c>
    </row>
    <row r="463" spans="1:13" ht="15">
      <c r="A463" s="63" t="s">
        <v>8099</v>
      </c>
      <c r="B463" s="63" t="s">
        <v>6981</v>
      </c>
      <c r="C463" s="63" t="s">
        <v>4676</v>
      </c>
      <c r="D463" s="63" t="s">
        <v>3992</v>
      </c>
      <c r="F463" s="63">
        <f t="shared" si="20"/>
        <v>1.01</v>
      </c>
      <c r="G463" s="363">
        <v>1.01</v>
      </c>
      <c r="H463" s="63">
        <v>1</v>
      </c>
      <c r="I463" s="63"/>
      <c r="J463" s="63"/>
      <c r="K463" s="63"/>
      <c r="M463" s="350" t="s">
        <v>7690</v>
      </c>
    </row>
    <row r="464" spans="1:13" ht="15">
      <c r="A464" s="63" t="s">
        <v>8100</v>
      </c>
      <c r="B464" s="63" t="s">
        <v>6983</v>
      </c>
      <c r="C464" s="63" t="s">
        <v>4676</v>
      </c>
      <c r="D464" s="63" t="s">
        <v>3992</v>
      </c>
      <c r="F464" s="63">
        <f t="shared" si="20"/>
        <v>0.31</v>
      </c>
      <c r="G464" s="363">
        <v>0.31</v>
      </c>
      <c r="H464" s="63">
        <v>1</v>
      </c>
      <c r="I464" s="63"/>
      <c r="J464" s="63"/>
      <c r="K464" s="63"/>
      <c r="M464" s="350" t="s">
        <v>7691</v>
      </c>
    </row>
    <row r="465" spans="1:15" ht="15">
      <c r="A465" s="63" t="s">
        <v>8101</v>
      </c>
      <c r="B465" s="63" t="s">
        <v>6985</v>
      </c>
      <c r="C465" s="63" t="s">
        <v>4676</v>
      </c>
      <c r="D465" s="63" t="s">
        <v>3992</v>
      </c>
      <c r="F465" s="63">
        <f t="shared" si="20"/>
        <v>1.56</v>
      </c>
      <c r="G465" s="363">
        <v>1.56</v>
      </c>
      <c r="H465" s="63">
        <v>1</v>
      </c>
      <c r="I465" s="63"/>
      <c r="J465" s="63"/>
      <c r="K465" s="63"/>
      <c r="M465" s="350" t="s">
        <v>7692</v>
      </c>
    </row>
    <row r="466" spans="1:15" ht="15">
      <c r="A466" s="63" t="s">
        <v>8102</v>
      </c>
      <c r="B466" s="63" t="s">
        <v>6987</v>
      </c>
      <c r="C466" s="63" t="s">
        <v>4676</v>
      </c>
      <c r="D466" s="63" t="s">
        <v>3992</v>
      </c>
      <c r="F466" s="63">
        <f t="shared" si="20"/>
        <v>0.21</v>
      </c>
      <c r="G466" s="363">
        <v>0.21</v>
      </c>
      <c r="H466" s="63">
        <v>1</v>
      </c>
      <c r="I466" s="63"/>
      <c r="J466" s="63"/>
      <c r="K466" s="63"/>
      <c r="M466" s="350" t="s">
        <v>7693</v>
      </c>
    </row>
    <row r="467" spans="1:15" ht="15">
      <c r="A467" s="63" t="s">
        <v>8103</v>
      </c>
      <c r="B467" s="63" t="s">
        <v>6989</v>
      </c>
      <c r="C467" s="63" t="s">
        <v>4676</v>
      </c>
      <c r="D467" s="63" t="s">
        <v>3992</v>
      </c>
      <c r="F467" s="63">
        <f t="shared" si="20"/>
        <v>0</v>
      </c>
      <c r="G467" s="363">
        <v>0</v>
      </c>
      <c r="H467" s="63">
        <v>1</v>
      </c>
      <c r="I467" s="63"/>
      <c r="J467" s="63"/>
      <c r="K467" s="63"/>
      <c r="M467" s="350" t="s">
        <v>7694</v>
      </c>
    </row>
    <row r="468" spans="1:15" ht="15">
      <c r="A468" s="63" t="s">
        <v>8104</v>
      </c>
      <c r="B468" s="63" t="s">
        <v>6991</v>
      </c>
      <c r="C468" s="63" t="s">
        <v>4676</v>
      </c>
      <c r="D468" s="63" t="s">
        <v>3992</v>
      </c>
      <c r="F468" s="63">
        <f t="shared" si="20"/>
        <v>0</v>
      </c>
      <c r="G468" s="363">
        <v>0</v>
      </c>
      <c r="H468" s="63">
        <v>1</v>
      </c>
      <c r="I468" s="63"/>
      <c r="J468" s="63"/>
      <c r="K468" s="63"/>
      <c r="M468" s="350" t="s">
        <v>7695</v>
      </c>
    </row>
    <row r="469" spans="1:15" ht="15">
      <c r="A469" s="63" t="s">
        <v>8105</v>
      </c>
      <c r="B469" s="63" t="s">
        <v>6993</v>
      </c>
      <c r="C469" s="63" t="s">
        <v>4676</v>
      </c>
      <c r="D469" s="63" t="s">
        <v>3992</v>
      </c>
      <c r="F469" s="63">
        <f t="shared" si="20"/>
        <v>0.14000000000000001</v>
      </c>
      <c r="G469" s="363">
        <v>0.14000000000000001</v>
      </c>
      <c r="H469" s="63">
        <v>1</v>
      </c>
      <c r="I469" s="63"/>
      <c r="J469" s="63"/>
      <c r="K469" s="63"/>
      <c r="M469" s="350" t="s">
        <v>7696</v>
      </c>
    </row>
    <row r="470" spans="1:15" ht="15">
      <c r="A470" s="63" t="s">
        <v>8106</v>
      </c>
      <c r="B470" s="63" t="s">
        <v>6995</v>
      </c>
      <c r="C470" s="63" t="s">
        <v>4676</v>
      </c>
      <c r="D470" s="63" t="s">
        <v>3992</v>
      </c>
      <c r="F470" s="63">
        <f t="shared" si="20"/>
        <v>0.03</v>
      </c>
      <c r="G470" s="363">
        <v>0.03</v>
      </c>
      <c r="H470" s="63">
        <v>1</v>
      </c>
      <c r="I470" s="63"/>
      <c r="J470" s="63"/>
      <c r="K470" s="63"/>
      <c r="M470" s="350" t="s">
        <v>7697</v>
      </c>
    </row>
    <row r="471" spans="1:15" ht="15">
      <c r="A471" s="63" t="s">
        <v>8107</v>
      </c>
      <c r="B471" s="63" t="s">
        <v>6997</v>
      </c>
      <c r="C471" s="63" t="s">
        <v>4676</v>
      </c>
      <c r="D471" s="63" t="s">
        <v>3992</v>
      </c>
      <c r="F471" s="63">
        <f t="shared" ref="F471:F478" si="21">IF(ISNUMBER(G471),G471*H471+I471,G471)</f>
        <v>33.807819366454986</v>
      </c>
      <c r="G471" s="68">
        <v>33.807819366454986</v>
      </c>
      <c r="H471" s="63">
        <v>1</v>
      </c>
      <c r="I471" s="63"/>
      <c r="J471" s="63" t="s">
        <v>5363</v>
      </c>
      <c r="K471" s="63" t="s">
        <v>7620</v>
      </c>
      <c r="L471" s="349" t="s">
        <v>7698</v>
      </c>
      <c r="O471" s="68" t="s">
        <v>6772</v>
      </c>
    </row>
    <row r="472" spans="1:15" ht="15">
      <c r="A472" s="63" t="s">
        <v>8108</v>
      </c>
      <c r="B472" s="63" t="s">
        <v>6999</v>
      </c>
      <c r="C472" s="63" t="s">
        <v>4676</v>
      </c>
      <c r="D472" s="63" t="s">
        <v>3992</v>
      </c>
      <c r="F472" s="63">
        <f t="shared" si="21"/>
        <v>49.710628509519566</v>
      </c>
      <c r="G472" s="68">
        <v>49.710628509519566</v>
      </c>
      <c r="H472" s="63">
        <v>1</v>
      </c>
      <c r="I472" s="63"/>
      <c r="J472" s="63" t="s">
        <v>5363</v>
      </c>
      <c r="K472" s="63" t="s">
        <v>7620</v>
      </c>
      <c r="L472" s="349" t="s">
        <v>7699</v>
      </c>
      <c r="O472" s="68" t="s">
        <v>6772</v>
      </c>
    </row>
    <row r="473" spans="1:15" ht="15">
      <c r="A473" s="63" t="s">
        <v>8109</v>
      </c>
      <c r="B473" s="63" t="s">
        <v>7001</v>
      </c>
      <c r="C473" s="63" t="s">
        <v>4676</v>
      </c>
      <c r="D473" s="63" t="s">
        <v>3992</v>
      </c>
      <c r="F473" s="63">
        <f t="shared" si="21"/>
        <v>2.1089529991149902</v>
      </c>
      <c r="G473" s="68">
        <v>2.1089529991149902</v>
      </c>
      <c r="H473" s="63">
        <v>1</v>
      </c>
      <c r="I473" s="63"/>
      <c r="J473" s="63" t="s">
        <v>5363</v>
      </c>
      <c r="K473" s="63" t="s">
        <v>7620</v>
      </c>
      <c r="L473" s="349" t="s">
        <v>7700</v>
      </c>
      <c r="O473" s="68" t="s">
        <v>6772</v>
      </c>
    </row>
    <row r="474" spans="1:15" ht="15">
      <c r="A474" s="63" t="s">
        <v>8110</v>
      </c>
      <c r="B474" s="63" t="s">
        <v>7003</v>
      </c>
      <c r="C474" s="63" t="s">
        <v>4676</v>
      </c>
      <c r="D474" s="63" t="s">
        <v>3992</v>
      </c>
      <c r="F474" s="63">
        <f t="shared" si="21"/>
        <v>0.1834089905023647</v>
      </c>
      <c r="G474" s="68">
        <v>0.1834089905023647</v>
      </c>
      <c r="H474" s="63">
        <v>1</v>
      </c>
      <c r="I474" s="63"/>
      <c r="J474" s="63" t="s">
        <v>5363</v>
      </c>
      <c r="K474" s="63" t="s">
        <v>7620</v>
      </c>
      <c r="L474" s="349" t="s">
        <v>7701</v>
      </c>
      <c r="O474" s="68" t="s">
        <v>6772</v>
      </c>
    </row>
    <row r="475" spans="1:15" ht="15">
      <c r="A475" s="63" t="s">
        <v>8111</v>
      </c>
      <c r="B475" s="63" t="s">
        <v>7005</v>
      </c>
      <c r="C475" s="63" t="s">
        <v>4676</v>
      </c>
      <c r="D475" s="63" t="s">
        <v>3992</v>
      </c>
      <c r="F475" s="63">
        <f t="shared" si="21"/>
        <v>7.7693381309506542</v>
      </c>
      <c r="G475" s="68">
        <v>7.7693381309506542</v>
      </c>
      <c r="H475" s="63">
        <v>1</v>
      </c>
      <c r="I475" s="63"/>
      <c r="J475" s="63" t="s">
        <v>5363</v>
      </c>
      <c r="K475" s="63" t="s">
        <v>7620</v>
      </c>
      <c r="L475" s="349" t="s">
        <v>7702</v>
      </c>
      <c r="O475" s="68" t="s">
        <v>6772</v>
      </c>
    </row>
    <row r="476" spans="1:15" ht="15">
      <c r="A476" s="63" t="s">
        <v>8112</v>
      </c>
      <c r="B476" s="63" t="s">
        <v>7007</v>
      </c>
      <c r="C476" s="63" t="s">
        <v>4676</v>
      </c>
      <c r="D476" s="63" t="s">
        <v>3992</v>
      </c>
      <c r="F476" s="63">
        <f t="shared" si="21"/>
        <v>1.999007351696571E-2</v>
      </c>
      <c r="G476" s="68">
        <v>1.999007351696571E-2</v>
      </c>
      <c r="H476" s="63">
        <v>1</v>
      </c>
      <c r="I476" s="63"/>
      <c r="J476" s="63" t="s">
        <v>5363</v>
      </c>
      <c r="K476" s="63" t="s">
        <v>7620</v>
      </c>
      <c r="L476" s="349" t="s">
        <v>7703</v>
      </c>
      <c r="O476" s="68" t="s">
        <v>6772</v>
      </c>
    </row>
    <row r="477" spans="1:15" ht="15">
      <c r="A477" s="63" t="s">
        <v>8113</v>
      </c>
      <c r="B477" s="63" t="s">
        <v>7009</v>
      </c>
      <c r="C477" s="63" t="s">
        <v>4676</v>
      </c>
      <c r="D477" s="63" t="s">
        <v>3992</v>
      </c>
      <c r="F477" s="63">
        <f t="shared" si="21"/>
        <v>1.4571084976196289</v>
      </c>
      <c r="G477" s="68">
        <v>1.4571084976196289</v>
      </c>
      <c r="H477" s="63">
        <v>1</v>
      </c>
      <c r="I477" s="63"/>
      <c r="J477" s="63" t="s">
        <v>5363</v>
      </c>
      <c r="K477" s="63" t="s">
        <v>7620</v>
      </c>
      <c r="L477" s="349" t="s">
        <v>7704</v>
      </c>
      <c r="O477" s="68" t="s">
        <v>6772</v>
      </c>
    </row>
    <row r="478" spans="1:15" ht="15">
      <c r="A478" s="63" t="s">
        <v>8114</v>
      </c>
      <c r="B478" s="63" t="s">
        <v>7011</v>
      </c>
      <c r="C478" s="63" t="s">
        <v>4676</v>
      </c>
      <c r="D478" s="63" t="s">
        <v>3992</v>
      </c>
      <c r="F478" s="63">
        <f t="shared" si="21"/>
        <v>6.0608368366954574E-2</v>
      </c>
      <c r="G478" s="68">
        <v>6.0608368366954574E-2</v>
      </c>
      <c r="H478" s="63">
        <v>1</v>
      </c>
      <c r="I478" s="63"/>
      <c r="J478" s="63" t="s">
        <v>5363</v>
      </c>
      <c r="K478" s="63" t="s">
        <v>7620</v>
      </c>
      <c r="L478" s="349" t="s">
        <v>7705</v>
      </c>
      <c r="O478" s="68" t="s">
        <v>6772</v>
      </c>
    </row>
    <row r="479" spans="1:15">
      <c r="A479" s="236" t="s">
        <v>4848</v>
      </c>
      <c r="B479" s="236" t="s">
        <v>6075</v>
      </c>
      <c r="C479" s="63"/>
      <c r="D479" s="63"/>
    </row>
    <row r="480" spans="1:15" ht="15">
      <c r="A480" s="63" t="s">
        <v>7341</v>
      </c>
      <c r="B480" s="63" t="s">
        <v>7342</v>
      </c>
      <c r="C480" s="63" t="s">
        <v>3996</v>
      </c>
      <c r="D480" s="63" t="s">
        <v>5362</v>
      </c>
      <c r="F480" s="63">
        <f t="shared" ref="F480:F490" si="22">IF(ISNUMBER(G480),G480*H480+I480,G480)</f>
        <v>59.418218549092501</v>
      </c>
      <c r="G480" s="68">
        <v>59.418218549092501</v>
      </c>
      <c r="H480" s="63">
        <v>1</v>
      </c>
      <c r="I480" s="63"/>
      <c r="J480" s="63" t="s">
        <v>5363</v>
      </c>
      <c r="K480" s="63" t="s">
        <v>7620</v>
      </c>
      <c r="L480" s="349" t="s">
        <v>7706</v>
      </c>
      <c r="O480" s="68" t="s">
        <v>5364</v>
      </c>
    </row>
    <row r="481" spans="1:29" ht="15">
      <c r="A481" s="63" t="s">
        <v>7343</v>
      </c>
      <c r="B481" s="63" t="s">
        <v>7344</v>
      </c>
      <c r="C481" s="63" t="s">
        <v>3996</v>
      </c>
      <c r="D481" s="63" t="s">
        <v>5362</v>
      </c>
      <c r="F481" s="63">
        <f t="shared" si="22"/>
        <v>40.743962542215947</v>
      </c>
      <c r="G481" s="68">
        <v>40.743962542215947</v>
      </c>
      <c r="H481" s="63">
        <v>1</v>
      </c>
      <c r="I481" s="63"/>
      <c r="J481" s="63" t="s">
        <v>5363</v>
      </c>
      <c r="K481" s="63" t="s">
        <v>7620</v>
      </c>
      <c r="L481" s="349" t="s">
        <v>7707</v>
      </c>
      <c r="O481" s="68" t="s">
        <v>5364</v>
      </c>
    </row>
    <row r="482" spans="1:29" ht="15">
      <c r="A482" s="63" t="s">
        <v>8116</v>
      </c>
      <c r="B482" s="63" t="s">
        <v>7345</v>
      </c>
      <c r="C482" s="63" t="s">
        <v>3996</v>
      </c>
      <c r="D482" s="63" t="s">
        <v>371</v>
      </c>
      <c r="F482" s="63">
        <f t="shared" si="22"/>
        <v>139.58443687227071</v>
      </c>
      <c r="G482" s="68">
        <v>139.58443687227071</v>
      </c>
      <c r="H482" s="63">
        <v>1</v>
      </c>
      <c r="I482" s="63"/>
      <c r="J482" s="63" t="s">
        <v>5363</v>
      </c>
      <c r="K482" s="63" t="s">
        <v>7620</v>
      </c>
      <c r="L482" s="349" t="s">
        <v>7708</v>
      </c>
      <c r="O482" s="68" t="s">
        <v>6192</v>
      </c>
    </row>
    <row r="483" spans="1:29" ht="15">
      <c r="A483" s="63" t="s">
        <v>7346</v>
      </c>
      <c r="B483" s="63" t="s">
        <v>7347</v>
      </c>
      <c r="C483" s="63" t="s">
        <v>3996</v>
      </c>
      <c r="D483" s="63" t="s">
        <v>5362</v>
      </c>
      <c r="F483" s="63">
        <f t="shared" si="22"/>
        <v>0</v>
      </c>
      <c r="G483" s="68">
        <v>0</v>
      </c>
      <c r="H483" s="63">
        <v>1</v>
      </c>
      <c r="I483" s="63"/>
      <c r="J483" s="63" t="s">
        <v>5363</v>
      </c>
      <c r="K483" s="63" t="s">
        <v>7620</v>
      </c>
      <c r="L483" s="349" t="s">
        <v>7709</v>
      </c>
      <c r="O483" s="68" t="s">
        <v>5364</v>
      </c>
    </row>
    <row r="484" spans="1:29" ht="15">
      <c r="A484" s="63" t="s">
        <v>7348</v>
      </c>
      <c r="B484" s="63" t="s">
        <v>7349</v>
      </c>
      <c r="C484" s="63" t="s">
        <v>3996</v>
      </c>
      <c r="D484" s="63" t="s">
        <v>5362</v>
      </c>
      <c r="F484" s="63">
        <f t="shared" si="22"/>
        <v>5.0086818463271507</v>
      </c>
      <c r="G484" s="68">
        <v>5.0086818463271507</v>
      </c>
      <c r="H484" s="63">
        <v>1</v>
      </c>
      <c r="I484" s="63"/>
      <c r="J484" s="63" t="s">
        <v>5363</v>
      </c>
      <c r="K484" s="63" t="s">
        <v>7620</v>
      </c>
      <c r="L484" s="349" t="s">
        <v>7710</v>
      </c>
      <c r="O484" s="68" t="s">
        <v>5364</v>
      </c>
    </row>
    <row r="485" spans="1:29" ht="15">
      <c r="A485" s="63" t="s">
        <v>8115</v>
      </c>
      <c r="B485" s="63" t="s">
        <v>7350</v>
      </c>
      <c r="C485" s="63" t="s">
        <v>3996</v>
      </c>
      <c r="D485" s="63" t="s">
        <v>3992</v>
      </c>
      <c r="F485" s="63">
        <f t="shared" si="22"/>
        <v>39.870655586984348</v>
      </c>
      <c r="G485" s="68">
        <v>39.870655586984348</v>
      </c>
      <c r="H485" s="63">
        <v>1</v>
      </c>
      <c r="I485" s="63"/>
      <c r="J485" s="63" t="s">
        <v>5363</v>
      </c>
      <c r="K485" s="63" t="s">
        <v>7620</v>
      </c>
      <c r="L485" s="349" t="s">
        <v>7711</v>
      </c>
      <c r="O485" s="68" t="s">
        <v>6772</v>
      </c>
    </row>
    <row r="486" spans="1:29" ht="15">
      <c r="A486" s="63" t="s">
        <v>8117</v>
      </c>
      <c r="B486" s="63" t="s">
        <v>7351</v>
      </c>
      <c r="C486" s="63" t="s">
        <v>3996</v>
      </c>
      <c r="D486" s="63" t="s">
        <v>3992</v>
      </c>
      <c r="F486" s="63">
        <f t="shared" si="22"/>
        <v>62.88050816853859</v>
      </c>
      <c r="G486" s="68">
        <v>62.88050816853859</v>
      </c>
      <c r="H486" s="63">
        <v>1</v>
      </c>
      <c r="I486" s="63"/>
      <c r="J486" s="63" t="s">
        <v>5363</v>
      </c>
      <c r="K486" s="63" t="s">
        <v>7620</v>
      </c>
      <c r="L486" s="349" t="s">
        <v>7712</v>
      </c>
      <c r="O486" s="68" t="s">
        <v>6772</v>
      </c>
    </row>
    <row r="487" spans="1:29" ht="15">
      <c r="A487" s="63" t="s">
        <v>8118</v>
      </c>
      <c r="B487" s="63" t="s">
        <v>7352</v>
      </c>
      <c r="C487" s="63" t="s">
        <v>3996</v>
      </c>
      <c r="D487" s="63" t="s">
        <v>3992</v>
      </c>
      <c r="F487" s="63">
        <f t="shared" si="22"/>
        <v>20.430000305175781</v>
      </c>
      <c r="G487" s="68">
        <v>20.430000305175781</v>
      </c>
      <c r="H487" s="63">
        <v>1</v>
      </c>
      <c r="I487" s="63"/>
      <c r="J487" s="63" t="s">
        <v>5363</v>
      </c>
      <c r="K487" s="63" t="s">
        <v>7620</v>
      </c>
      <c r="L487" s="349" t="s">
        <v>7713</v>
      </c>
      <c r="O487" s="68" t="s">
        <v>7915</v>
      </c>
    </row>
    <row r="488" spans="1:29" ht="15">
      <c r="A488" s="63" t="s">
        <v>8119</v>
      </c>
      <c r="B488" s="63" t="s">
        <v>7353</v>
      </c>
      <c r="C488" s="63" t="s">
        <v>3996</v>
      </c>
      <c r="D488" s="63" t="s">
        <v>3992</v>
      </c>
      <c r="F488" s="63">
        <f t="shared" si="22"/>
        <v>70.010002136227754</v>
      </c>
      <c r="G488" s="68">
        <v>70.010002136227754</v>
      </c>
      <c r="H488" s="63">
        <v>1</v>
      </c>
      <c r="I488" s="63"/>
      <c r="J488" s="63" t="s">
        <v>5363</v>
      </c>
      <c r="K488" s="63" t="s">
        <v>7620</v>
      </c>
      <c r="L488" s="349" t="s">
        <v>7714</v>
      </c>
      <c r="O488" s="68" t="s">
        <v>7915</v>
      </c>
    </row>
    <row r="489" spans="1:29" ht="15">
      <c r="A489" s="63" t="s">
        <v>8322</v>
      </c>
      <c r="B489" s="63" t="s">
        <v>5745</v>
      </c>
      <c r="C489" s="63"/>
      <c r="D489" s="63"/>
      <c r="F489" s="63">
        <f t="shared" si="22"/>
        <v>0</v>
      </c>
      <c r="G489" s="68">
        <v>0</v>
      </c>
      <c r="H489" s="63">
        <v>1</v>
      </c>
      <c r="I489" s="63"/>
      <c r="J489" s="63" t="s">
        <v>5363</v>
      </c>
      <c r="K489" s="63" t="s">
        <v>7620</v>
      </c>
      <c r="L489" s="349" t="s">
        <v>8271</v>
      </c>
      <c r="O489" s="68" t="s">
        <v>5364</v>
      </c>
    </row>
    <row r="490" spans="1:29" ht="15">
      <c r="A490" s="63" t="s">
        <v>8323</v>
      </c>
      <c r="B490" s="63" t="s">
        <v>5745</v>
      </c>
      <c r="C490" s="63"/>
      <c r="D490" s="63"/>
      <c r="F490" s="63">
        <f t="shared" si="22"/>
        <v>4.2716914865705737</v>
      </c>
      <c r="G490" s="68">
        <v>4.2716914865705737</v>
      </c>
      <c r="H490" s="63">
        <v>1</v>
      </c>
      <c r="I490" s="63"/>
      <c r="J490" s="63" t="s">
        <v>5363</v>
      </c>
      <c r="K490" s="63" t="s">
        <v>7620</v>
      </c>
      <c r="L490" s="349" t="s">
        <v>8276</v>
      </c>
      <c r="O490" s="68" t="s">
        <v>5364</v>
      </c>
    </row>
    <row r="491" spans="1:29" ht="15">
      <c r="A491" s="308" t="s">
        <v>8267</v>
      </c>
      <c r="B491" s="308" t="s">
        <v>5745</v>
      </c>
      <c r="C491" s="63"/>
      <c r="D491" s="308" t="s">
        <v>3992</v>
      </c>
      <c r="E491" s="63"/>
      <c r="F491" s="63">
        <f>G491</f>
        <v>0</v>
      </c>
      <c r="G491" s="293">
        <f>F424*F739</f>
        <v>0</v>
      </c>
      <c r="H491" s="63"/>
      <c r="I491" s="63"/>
      <c r="J491" s="63"/>
      <c r="K491" s="63"/>
      <c r="L491" s="63"/>
      <c r="M491" s="349" t="s">
        <v>8270</v>
      </c>
    </row>
    <row r="492" spans="1:29" ht="15">
      <c r="A492" s="308" t="s">
        <v>8268</v>
      </c>
      <c r="B492" s="308" t="s">
        <v>5745</v>
      </c>
      <c r="C492" s="63"/>
      <c r="D492" s="308" t="s">
        <v>3992</v>
      </c>
      <c r="E492" s="63"/>
      <c r="F492" s="63">
        <f t="shared" ref="F492:F496" si="23">G492</f>
        <v>3.3373848878447072</v>
      </c>
      <c r="G492" s="293">
        <f>(F483+F489)*F740+F484*F741</f>
        <v>3.3373848878447072</v>
      </c>
      <c r="H492" s="63"/>
      <c r="I492" s="63"/>
      <c r="J492" s="63"/>
      <c r="K492" s="63"/>
      <c r="L492" s="63"/>
      <c r="M492" s="349" t="s">
        <v>8289</v>
      </c>
    </row>
    <row r="493" spans="1:29" s="311" customFormat="1">
      <c r="A493" s="308" t="s">
        <v>8269</v>
      </c>
      <c r="B493" s="308" t="s">
        <v>5745</v>
      </c>
      <c r="C493" s="306"/>
      <c r="D493" s="308" t="s">
        <v>3992</v>
      </c>
      <c r="E493" s="306"/>
      <c r="F493" s="307">
        <f t="shared" si="23"/>
        <v>0</v>
      </c>
      <c r="G493" s="306">
        <f>IF(F491&lt;1,0,(F491-F492)/F491*100)</f>
        <v>0</v>
      </c>
      <c r="H493" s="306"/>
      <c r="I493" s="306"/>
      <c r="J493" s="306"/>
      <c r="K493" s="306"/>
      <c r="M493" s="306"/>
      <c r="N493" s="306"/>
      <c r="O493" s="306"/>
      <c r="P493" s="306"/>
      <c r="Q493" s="306"/>
      <c r="R493" s="306"/>
      <c r="S493" s="306"/>
      <c r="T493" s="305"/>
      <c r="U493" s="305"/>
      <c r="V493" s="306"/>
      <c r="W493" s="306"/>
      <c r="X493" s="306"/>
      <c r="Y493" s="306"/>
      <c r="Z493" s="306"/>
      <c r="AA493" s="306"/>
      <c r="AB493" s="306"/>
      <c r="AC493" s="306"/>
    </row>
    <row r="494" spans="1:29" ht="15">
      <c r="A494" s="308" t="s">
        <v>8272</v>
      </c>
      <c r="B494" s="308" t="s">
        <v>5745</v>
      </c>
      <c r="C494" s="63"/>
      <c r="D494" s="308" t="s">
        <v>3992</v>
      </c>
      <c r="E494" s="63"/>
      <c r="F494" s="63">
        <f t="shared" si="23"/>
        <v>87.674493180959544</v>
      </c>
      <c r="G494" s="293">
        <f>F423*F742</f>
        <v>87.674493180959544</v>
      </c>
      <c r="H494" s="63"/>
      <c r="I494" s="63"/>
      <c r="J494" s="63"/>
      <c r="K494" s="63"/>
      <c r="L494" s="63"/>
      <c r="M494" s="349" t="s">
        <v>8275</v>
      </c>
    </row>
    <row r="495" spans="1:29" ht="15">
      <c r="A495" s="308" t="s">
        <v>8273</v>
      </c>
      <c r="B495" s="308" t="s">
        <v>5745</v>
      </c>
      <c r="C495" s="63"/>
      <c r="D495" s="308" t="s">
        <v>3992</v>
      </c>
      <c r="E495" s="63"/>
      <c r="F495" s="63">
        <f t="shared" si="23"/>
        <v>84.495142649852312</v>
      </c>
      <c r="G495" s="293">
        <f>(F480+F490)*F743+F481*F744</f>
        <v>84.495142649852312</v>
      </c>
      <c r="H495" s="63"/>
      <c r="I495" s="63"/>
      <c r="J495" s="63"/>
      <c r="K495" s="63"/>
      <c r="L495" s="63"/>
      <c r="M495" s="349" t="s">
        <v>8290</v>
      </c>
    </row>
    <row r="496" spans="1:29" s="311" customFormat="1">
      <c r="A496" s="308" t="s">
        <v>8274</v>
      </c>
      <c r="B496" s="308" t="s">
        <v>5745</v>
      </c>
      <c r="C496" s="306"/>
      <c r="D496" s="308" t="s">
        <v>3992</v>
      </c>
      <c r="E496" s="306"/>
      <c r="F496" s="307">
        <f t="shared" si="23"/>
        <v>3.6263118448202203</v>
      </c>
      <c r="G496" s="306">
        <f>(F494-F495)/F494*100</f>
        <v>3.6263118448202203</v>
      </c>
      <c r="H496" s="306"/>
      <c r="I496" s="306"/>
      <c r="J496" s="306"/>
      <c r="K496" s="306"/>
      <c r="M496" s="306"/>
      <c r="N496" s="306"/>
      <c r="O496" s="306"/>
      <c r="P496" s="306"/>
      <c r="Q496" s="306"/>
      <c r="R496" s="306"/>
      <c r="S496" s="306"/>
      <c r="T496" s="305"/>
      <c r="U496" s="305"/>
      <c r="V496" s="306"/>
      <c r="W496" s="306"/>
      <c r="X496" s="306"/>
      <c r="Y496" s="306"/>
      <c r="Z496" s="306"/>
      <c r="AA496" s="306"/>
      <c r="AB496" s="306"/>
      <c r="AC496" s="306"/>
    </row>
    <row r="497" spans="1:15">
      <c r="A497" s="284" t="s">
        <v>4848</v>
      </c>
      <c r="B497" s="285" t="s">
        <v>7715</v>
      </c>
    </row>
    <row r="498" spans="1:15">
      <c r="A498" s="283" t="s">
        <v>4848</v>
      </c>
      <c r="B498" s="283" t="s">
        <v>4883</v>
      </c>
    </row>
    <row r="499" spans="1:15">
      <c r="A499" s="210" t="s">
        <v>4848</v>
      </c>
      <c r="B499" s="283" t="s">
        <v>7716</v>
      </c>
      <c r="F499" s="282">
        <v>1</v>
      </c>
      <c r="G499" s="353" t="s">
        <v>7489</v>
      </c>
    </row>
    <row r="500" spans="1:15" ht="15">
      <c r="A500" s="63" t="s">
        <v>7718</v>
      </c>
      <c r="B500" s="351" t="s">
        <v>6801</v>
      </c>
      <c r="C500" s="68" t="s">
        <v>4842</v>
      </c>
      <c r="D500" s="52" t="s">
        <v>5372</v>
      </c>
      <c r="F500" s="207" t="str">
        <f>IF(F499=1,G499,IF(F499=2,G500,""))</f>
        <v>EDEXT_EDEXTSE</v>
      </c>
      <c r="G500" s="353" t="s">
        <v>7880</v>
      </c>
    </row>
    <row r="501" spans="1:15">
      <c r="A501" s="210" t="s">
        <v>4848</v>
      </c>
      <c r="B501" s="283" t="s">
        <v>7717</v>
      </c>
      <c r="F501" s="282">
        <v>1</v>
      </c>
      <c r="G501" s="353" t="s">
        <v>7492</v>
      </c>
      <c r="J501" s="210"/>
    </row>
    <row r="502" spans="1:15" ht="15">
      <c r="A502" s="63" t="s">
        <v>7719</v>
      </c>
      <c r="B502" s="351" t="s">
        <v>6804</v>
      </c>
      <c r="C502" s="68" t="s">
        <v>4842</v>
      </c>
      <c r="D502" s="52" t="s">
        <v>5372</v>
      </c>
      <c r="F502" s="207" t="str">
        <f>IF(F501=1,G501,IF(F501=2,G502,""))</f>
        <v>EDPIMS_EDB</v>
      </c>
      <c r="G502" s="68" t="s">
        <v>7881</v>
      </c>
    </row>
    <row r="503" spans="1:15">
      <c r="A503" s="210" t="s">
        <v>4848</v>
      </c>
      <c r="B503" s="283" t="s">
        <v>7720</v>
      </c>
      <c r="F503" s="282">
        <v>1</v>
      </c>
      <c r="G503" s="353" t="s">
        <v>7490</v>
      </c>
    </row>
    <row r="504" spans="1:15" ht="15">
      <c r="A504" s="63" t="s">
        <v>7722</v>
      </c>
      <c r="B504" s="351" t="s">
        <v>6802</v>
      </c>
      <c r="C504" s="68" t="s">
        <v>4842</v>
      </c>
      <c r="D504" s="52" t="s">
        <v>5372</v>
      </c>
      <c r="F504" s="207" t="str">
        <f>IF(F503=1,G503,IF(F503=2,G504,""))</f>
        <v>SUEXT_SUEXTSE</v>
      </c>
      <c r="G504" s="353" t="s">
        <v>7882</v>
      </c>
    </row>
    <row r="505" spans="1:15">
      <c r="A505" s="210" t="s">
        <v>4848</v>
      </c>
      <c r="B505" s="283" t="s">
        <v>7721</v>
      </c>
      <c r="F505" s="282">
        <v>1</v>
      </c>
      <c r="G505" s="353" t="s">
        <v>7493</v>
      </c>
      <c r="J505" s="210"/>
    </row>
    <row r="506" spans="1:15" ht="15">
      <c r="A506" s="63" t="s">
        <v>7723</v>
      </c>
      <c r="B506" s="351" t="s">
        <v>6805</v>
      </c>
      <c r="C506" s="68" t="s">
        <v>4842</v>
      </c>
      <c r="D506" s="52" t="s">
        <v>5372</v>
      </c>
      <c r="F506" s="207" t="str">
        <f>IF(F505=1,G505,IF(F505=2,G506,""))</f>
        <v>SULFOPIMS_EXT</v>
      </c>
      <c r="G506" s="353" t="s">
        <v>7884</v>
      </c>
    </row>
    <row r="507" spans="1:15">
      <c r="A507" s="210" t="s">
        <v>4848</v>
      </c>
      <c r="B507" s="283" t="s">
        <v>7726</v>
      </c>
      <c r="F507" s="282">
        <v>2</v>
      </c>
      <c r="G507" s="353" t="s">
        <v>7883</v>
      </c>
    </row>
    <row r="508" spans="1:15" ht="15">
      <c r="A508" s="63" t="s">
        <v>7724</v>
      </c>
      <c r="B508" s="351" t="s">
        <v>6803</v>
      </c>
      <c r="C508" s="68" t="s">
        <v>4842</v>
      </c>
      <c r="D508" s="52" t="s">
        <v>5372</v>
      </c>
      <c r="F508" s="207" t="str">
        <f>IF(F507=1,G507,IF(F507=2,G508,""))</f>
        <v>JARTPToSARLABSO_JARTPSE</v>
      </c>
      <c r="G508" s="353" t="s">
        <v>7491</v>
      </c>
    </row>
    <row r="509" spans="1:15">
      <c r="A509" s="210" t="s">
        <v>4848</v>
      </c>
      <c r="B509" s="283" t="s">
        <v>7727</v>
      </c>
      <c r="F509" s="282">
        <v>2</v>
      </c>
      <c r="G509" s="367"/>
      <c r="J509" s="210"/>
    </row>
    <row r="510" spans="1:15" ht="15">
      <c r="A510" s="63" t="s">
        <v>7725</v>
      </c>
      <c r="B510" s="351" t="s">
        <v>6806</v>
      </c>
      <c r="C510" s="68" t="s">
        <v>4842</v>
      </c>
      <c r="D510" s="52" t="s">
        <v>5372</v>
      </c>
      <c r="F510" s="207" t="str">
        <f>IF(F509=1,G509,IF(F509=2,G510,""))</f>
        <v>TPPRODVT70PIMS_LAB</v>
      </c>
      <c r="G510" s="353" t="s">
        <v>7494</v>
      </c>
    </row>
    <row r="511" spans="1:15" ht="15">
      <c r="A511" s="63" t="s">
        <v>4848</v>
      </c>
      <c r="B511" s="351" t="s">
        <v>4848</v>
      </c>
      <c r="D511" s="52"/>
      <c r="F511" s="207"/>
      <c r="G511" s="210"/>
    </row>
    <row r="512" spans="1:15" ht="15">
      <c r="A512" s="63" t="s">
        <v>7024</v>
      </c>
      <c r="B512" s="351" t="s">
        <v>7025</v>
      </c>
      <c r="C512" s="63" t="s">
        <v>4676</v>
      </c>
      <c r="D512" s="63" t="s">
        <v>5362</v>
      </c>
      <c r="F512" s="63">
        <f>IF(ISNUMBER(G512),G512*H512+I512,G512)</f>
        <v>0</v>
      </c>
      <c r="G512" s="68">
        <v>0</v>
      </c>
      <c r="H512" s="63">
        <v>1</v>
      </c>
      <c r="I512" s="63"/>
      <c r="J512" s="63" t="s">
        <v>5363</v>
      </c>
      <c r="K512" s="63" t="s">
        <v>7620</v>
      </c>
      <c r="L512" s="349" t="s">
        <v>7728</v>
      </c>
      <c r="O512" s="68" t="s">
        <v>5364</v>
      </c>
    </row>
    <row r="513" spans="1:15" ht="15">
      <c r="A513" s="63" t="s">
        <v>8120</v>
      </c>
      <c r="B513" s="63" t="s">
        <v>7027</v>
      </c>
      <c r="C513" s="63" t="s">
        <v>4676</v>
      </c>
      <c r="D513" s="63" t="s">
        <v>3992</v>
      </c>
      <c r="F513" s="63">
        <f t="shared" ref="F513:F522" si="24">IF(ISNUMBER(G513),G513*H513+I513,G513)</f>
        <v>5.0907999999999998</v>
      </c>
      <c r="G513" s="273">
        <v>5.0907999999999998</v>
      </c>
      <c r="H513" s="63">
        <v>1</v>
      </c>
      <c r="I513" s="63"/>
      <c r="J513" s="63"/>
      <c r="K513" s="63"/>
      <c r="L513" s="48"/>
      <c r="M513" s="350" t="s">
        <v>7729</v>
      </c>
    </row>
    <row r="514" spans="1:15" ht="15">
      <c r="A514" s="63" t="s">
        <v>8121</v>
      </c>
      <c r="B514" s="63" t="s">
        <v>7029</v>
      </c>
      <c r="C514" s="63" t="s">
        <v>4676</v>
      </c>
      <c r="D514" s="63" t="s">
        <v>3992</v>
      </c>
      <c r="F514" s="63">
        <f t="shared" si="24"/>
        <v>30.037700000000001</v>
      </c>
      <c r="G514" s="273">
        <v>30.037700000000001</v>
      </c>
      <c r="H514" s="63">
        <v>1</v>
      </c>
      <c r="I514" s="63"/>
      <c r="J514" s="63"/>
      <c r="K514" s="63"/>
      <c r="L514" s="48"/>
      <c r="M514" s="350" t="s">
        <v>7730</v>
      </c>
    </row>
    <row r="515" spans="1:15" ht="15">
      <c r="A515" s="63" t="s">
        <v>8122</v>
      </c>
      <c r="B515" s="63" t="s">
        <v>7031</v>
      </c>
      <c r="C515" s="63" t="s">
        <v>4676</v>
      </c>
      <c r="D515" s="63" t="s">
        <v>3992</v>
      </c>
      <c r="F515" s="63">
        <f t="shared" si="24"/>
        <v>32.651499999999999</v>
      </c>
      <c r="G515" s="273">
        <v>32.651499999999999</v>
      </c>
      <c r="H515" s="63">
        <v>1</v>
      </c>
      <c r="I515" s="63"/>
      <c r="J515" s="63"/>
      <c r="K515" s="63"/>
      <c r="L515" s="48"/>
      <c r="M515" s="350" t="s">
        <v>7731</v>
      </c>
    </row>
    <row r="516" spans="1:15" ht="15">
      <c r="A516" s="63" t="s">
        <v>8123</v>
      </c>
      <c r="B516" s="63" t="s">
        <v>7033</v>
      </c>
      <c r="C516" s="63" t="s">
        <v>4676</v>
      </c>
      <c r="D516" s="63" t="s">
        <v>3992</v>
      </c>
      <c r="F516" s="63">
        <f t="shared" si="24"/>
        <v>1.6362000000000001</v>
      </c>
      <c r="G516" s="273">
        <v>1.6362000000000001</v>
      </c>
      <c r="H516" s="63">
        <v>1</v>
      </c>
      <c r="I516" s="63"/>
      <c r="J516" s="63"/>
      <c r="K516" s="63"/>
      <c r="L516" s="48"/>
      <c r="M516" s="350" t="s">
        <v>7732</v>
      </c>
    </row>
    <row r="517" spans="1:15" ht="15">
      <c r="A517" s="63" t="s">
        <v>8124</v>
      </c>
      <c r="B517" s="63" t="s">
        <v>7035</v>
      </c>
      <c r="C517" s="63" t="s">
        <v>4676</v>
      </c>
      <c r="D517" s="63" t="s">
        <v>3992</v>
      </c>
      <c r="F517" s="63">
        <f t="shared" si="24"/>
        <v>4.4622000000000002</v>
      </c>
      <c r="G517" s="273">
        <v>4.4622000000000002</v>
      </c>
      <c r="H517" s="63">
        <v>1</v>
      </c>
      <c r="I517" s="63"/>
      <c r="J517" s="63"/>
      <c r="K517" s="63"/>
      <c r="L517" s="48"/>
      <c r="M517" s="350" t="s">
        <v>7733</v>
      </c>
    </row>
    <row r="518" spans="1:15" ht="15">
      <c r="A518" s="63" t="s">
        <v>8125</v>
      </c>
      <c r="B518" s="63" t="s">
        <v>7037</v>
      </c>
      <c r="C518" s="63" t="s">
        <v>4676</v>
      </c>
      <c r="D518" s="63" t="s">
        <v>3992</v>
      </c>
      <c r="F518" s="63">
        <f t="shared" si="24"/>
        <v>2.4318</v>
      </c>
      <c r="G518" s="273">
        <v>2.4318</v>
      </c>
      <c r="H518" s="63">
        <v>1</v>
      </c>
      <c r="I518" s="63"/>
      <c r="J518" s="63"/>
      <c r="K518" s="63"/>
      <c r="L518" s="48"/>
      <c r="M518" s="350" t="s">
        <v>7734</v>
      </c>
    </row>
    <row r="519" spans="1:15" ht="15">
      <c r="A519" s="63" t="s">
        <v>8126</v>
      </c>
      <c r="B519" s="63" t="s">
        <v>7039</v>
      </c>
      <c r="C519" s="63" t="s">
        <v>4676</v>
      </c>
      <c r="D519" s="63" t="s">
        <v>3992</v>
      </c>
      <c r="F519" s="63">
        <f t="shared" si="24"/>
        <v>18.587199999999999</v>
      </c>
      <c r="G519" s="273">
        <v>18.587199999999999</v>
      </c>
      <c r="H519" s="63">
        <v>1</v>
      </c>
      <c r="I519" s="63"/>
      <c r="J519" s="63"/>
      <c r="K519" s="63"/>
      <c r="L519" s="48"/>
      <c r="M519" s="350" t="s">
        <v>7735</v>
      </c>
    </row>
    <row r="520" spans="1:15" ht="15">
      <c r="A520" s="63" t="s">
        <v>8127</v>
      </c>
      <c r="B520" s="63" t="s">
        <v>7041</v>
      </c>
      <c r="C520" s="63" t="s">
        <v>4676</v>
      </c>
      <c r="D520" s="63" t="s">
        <v>3992</v>
      </c>
      <c r="F520" s="63">
        <f t="shared" si="24"/>
        <v>2.5365000000000002</v>
      </c>
      <c r="G520" s="273">
        <v>2.5365000000000002</v>
      </c>
      <c r="H520" s="63">
        <v>1</v>
      </c>
      <c r="I520" s="63"/>
      <c r="J520" s="63"/>
      <c r="K520" s="63"/>
      <c r="L520" s="48"/>
      <c r="M520" s="350" t="s">
        <v>7736</v>
      </c>
    </row>
    <row r="521" spans="1:15" ht="15">
      <c r="A521" s="63" t="s">
        <v>8128</v>
      </c>
      <c r="B521" s="63" t="s">
        <v>7043</v>
      </c>
      <c r="C521" s="63" t="s">
        <v>4676</v>
      </c>
      <c r="D521" s="63" t="s">
        <v>3992</v>
      </c>
      <c r="F521" s="63">
        <f t="shared" si="24"/>
        <v>0.57030000000000003</v>
      </c>
      <c r="G521" s="273">
        <v>0.57030000000000003</v>
      </c>
      <c r="H521" s="63">
        <v>1</v>
      </c>
      <c r="I521" s="63"/>
      <c r="J521" s="63"/>
      <c r="K521" s="63"/>
      <c r="L521" s="48"/>
      <c r="M521" s="350" t="s">
        <v>7737</v>
      </c>
    </row>
    <row r="522" spans="1:15" ht="15">
      <c r="A522" s="63" t="s">
        <v>8129</v>
      </c>
      <c r="B522" s="63" t="s">
        <v>7045</v>
      </c>
      <c r="C522" s="63" t="s">
        <v>4676</v>
      </c>
      <c r="D522" s="63" t="s">
        <v>3992</v>
      </c>
      <c r="F522" s="63">
        <f t="shared" si="24"/>
        <v>0.72050000000000003</v>
      </c>
      <c r="G522" s="273">
        <v>0.72050000000000003</v>
      </c>
      <c r="H522" s="63">
        <v>1</v>
      </c>
      <c r="I522" s="63"/>
      <c r="J522" s="63"/>
      <c r="K522" s="63"/>
      <c r="L522" s="48"/>
      <c r="M522" s="350" t="s">
        <v>7738</v>
      </c>
    </row>
    <row r="523" spans="1:15" ht="15">
      <c r="A523" s="63" t="s">
        <v>8130</v>
      </c>
      <c r="B523" s="63" t="s">
        <v>7047</v>
      </c>
      <c r="C523" s="63" t="s">
        <v>4676</v>
      </c>
      <c r="D523" s="63" t="s">
        <v>371</v>
      </c>
      <c r="F523" s="63">
        <f>IF(ISNUMBER(G523),G523*H523+I523,G523)</f>
        <v>0.71072679228252678</v>
      </c>
      <c r="G523" s="68">
        <v>0.71072679228252678</v>
      </c>
      <c r="H523" s="63">
        <v>1</v>
      </c>
      <c r="I523" s="63"/>
      <c r="J523" s="63" t="s">
        <v>5363</v>
      </c>
      <c r="K523" s="63" t="s">
        <v>7620</v>
      </c>
      <c r="L523" s="349" t="s">
        <v>7739</v>
      </c>
      <c r="O523" s="68" t="s">
        <v>6192</v>
      </c>
    </row>
    <row r="524" spans="1:15" ht="15">
      <c r="A524" s="63" t="s">
        <v>8131</v>
      </c>
      <c r="B524" s="63" t="s">
        <v>7049</v>
      </c>
      <c r="C524" s="63" t="s">
        <v>4676</v>
      </c>
      <c r="D524" s="63" t="s">
        <v>371</v>
      </c>
      <c r="F524" s="63">
        <f>IF(ISNUMBER(G524),G524*H524+I524,G524)</f>
        <v>0</v>
      </c>
      <c r="G524" s="68">
        <v>0</v>
      </c>
      <c r="H524" s="63">
        <v>1</v>
      </c>
      <c r="I524" s="63"/>
      <c r="J524" s="63" t="s">
        <v>5363</v>
      </c>
      <c r="K524" s="63" t="s">
        <v>7620</v>
      </c>
      <c r="L524" s="349" t="s">
        <v>7740</v>
      </c>
      <c r="O524" s="68" t="s">
        <v>6192</v>
      </c>
    </row>
    <row r="525" spans="1:15" ht="15">
      <c r="A525" s="63" t="s">
        <v>8132</v>
      </c>
      <c r="B525" s="63" t="s">
        <v>7051</v>
      </c>
      <c r="C525" s="63" t="s">
        <v>4676</v>
      </c>
      <c r="D525" s="63" t="s">
        <v>371</v>
      </c>
      <c r="F525" s="63">
        <f>IF(ISNUMBER(G525),G525*H525+I525,G525)</f>
        <v>0</v>
      </c>
      <c r="G525" s="68">
        <v>0</v>
      </c>
      <c r="H525" s="63">
        <v>1</v>
      </c>
      <c r="I525" s="63"/>
      <c r="J525" s="63" t="s">
        <v>5363</v>
      </c>
      <c r="K525" s="63" t="s">
        <v>7620</v>
      </c>
      <c r="L525" s="349" t="s">
        <v>7741</v>
      </c>
      <c r="O525" s="68" t="s">
        <v>6192</v>
      </c>
    </row>
    <row r="526" spans="1:15" ht="15">
      <c r="A526" s="63" t="s">
        <v>8133</v>
      </c>
      <c r="B526" s="63" t="s">
        <v>7053</v>
      </c>
      <c r="C526" s="63" t="s">
        <v>4676</v>
      </c>
      <c r="D526" s="63" t="s">
        <v>371</v>
      </c>
      <c r="F526" s="63">
        <f>IF(ISNUMBER(G526),G526*H526+I526,G526)</f>
        <v>23250.105468749658</v>
      </c>
      <c r="G526" s="68">
        <v>23250.105468749658</v>
      </c>
      <c r="H526" s="63">
        <v>1</v>
      </c>
      <c r="I526" s="63"/>
      <c r="J526" s="63" t="s">
        <v>5363</v>
      </c>
      <c r="K526" s="63" t="s">
        <v>7620</v>
      </c>
      <c r="L526" s="349" t="s">
        <v>7742</v>
      </c>
      <c r="O526" s="68" t="s">
        <v>6192</v>
      </c>
    </row>
    <row r="527" spans="1:15" ht="15">
      <c r="A527" s="63" t="s">
        <v>7054</v>
      </c>
      <c r="B527" s="63" t="s">
        <v>7055</v>
      </c>
      <c r="C527" s="63" t="s">
        <v>4676</v>
      </c>
      <c r="D527" s="63" t="s">
        <v>4879</v>
      </c>
      <c r="F527" s="63">
        <f>IF(ISNUMBER(G527),G527*H527+I527,G527)</f>
        <v>167.30186172061488</v>
      </c>
      <c r="G527" s="68">
        <v>167.30186172061488</v>
      </c>
      <c r="H527" s="63">
        <v>1</v>
      </c>
      <c r="I527" s="63"/>
      <c r="J527" s="63" t="s">
        <v>5363</v>
      </c>
      <c r="K527" s="63" t="s">
        <v>7620</v>
      </c>
      <c r="L527" s="349" t="s">
        <v>7743</v>
      </c>
      <c r="O527" s="68" t="s">
        <v>6193</v>
      </c>
    </row>
    <row r="528" spans="1:15">
      <c r="A528" s="236" t="s">
        <v>4848</v>
      </c>
      <c r="B528" s="236" t="s">
        <v>6075</v>
      </c>
      <c r="C528" s="63"/>
      <c r="D528" s="63"/>
      <c r="L528" s="48"/>
    </row>
    <row r="529" spans="1:15" ht="15">
      <c r="A529" s="63" t="s">
        <v>7354</v>
      </c>
      <c r="B529" s="63" t="s">
        <v>7355</v>
      </c>
      <c r="C529" s="63" t="s">
        <v>3996</v>
      </c>
      <c r="D529" s="63" t="s">
        <v>5362</v>
      </c>
      <c r="F529" s="63">
        <f t="shared" ref="F529:F534" si="25">IF(ISNUMBER(G529),G529*H529+I529,G529)</f>
        <v>35.69897345701856</v>
      </c>
      <c r="G529" s="68">
        <v>35.69897345701856</v>
      </c>
      <c r="H529" s="63">
        <v>1</v>
      </c>
      <c r="I529" s="63"/>
      <c r="J529" s="63" t="s">
        <v>5363</v>
      </c>
      <c r="K529" s="63" t="s">
        <v>7620</v>
      </c>
      <c r="L529" s="349" t="s">
        <v>7744</v>
      </c>
      <c r="O529" s="68" t="s">
        <v>5364</v>
      </c>
    </row>
    <row r="530" spans="1:15" ht="15">
      <c r="A530" s="63" t="s">
        <v>7356</v>
      </c>
      <c r="B530" s="308" t="s">
        <v>5745</v>
      </c>
      <c r="C530" s="63" t="s">
        <v>3996</v>
      </c>
      <c r="D530" s="63" t="s">
        <v>5362</v>
      </c>
      <c r="F530" s="63">
        <f t="shared" si="25"/>
        <v>12.26148211095067</v>
      </c>
      <c r="G530" s="68">
        <v>12.26148211095067</v>
      </c>
      <c r="H530" s="63">
        <v>1</v>
      </c>
      <c r="I530" s="63"/>
      <c r="J530" s="63" t="s">
        <v>5363</v>
      </c>
      <c r="K530" s="63" t="s">
        <v>7620</v>
      </c>
      <c r="L530" s="349" t="s">
        <v>7745</v>
      </c>
      <c r="O530" s="68" t="s">
        <v>5364</v>
      </c>
    </row>
    <row r="531" spans="1:15" ht="15">
      <c r="A531" s="63" t="s">
        <v>7358</v>
      </c>
      <c r="B531" s="63" t="s">
        <v>7359</v>
      </c>
      <c r="C531" s="63" t="s">
        <v>3996</v>
      </c>
      <c r="D531" s="63" t="s">
        <v>5362</v>
      </c>
      <c r="F531" s="63">
        <f t="shared" si="25"/>
        <v>0</v>
      </c>
      <c r="G531" s="68">
        <v>0</v>
      </c>
      <c r="H531" s="63">
        <v>1</v>
      </c>
      <c r="I531" s="63"/>
      <c r="J531" s="63" t="s">
        <v>5363</v>
      </c>
      <c r="K531" s="63" t="s">
        <v>7620</v>
      </c>
      <c r="L531" s="349" t="s">
        <v>7746</v>
      </c>
      <c r="O531" s="68" t="s">
        <v>5364</v>
      </c>
    </row>
    <row r="532" spans="1:15" ht="15">
      <c r="A532" s="63" t="s">
        <v>7360</v>
      </c>
      <c r="B532" s="63" t="s">
        <v>7361</v>
      </c>
      <c r="C532" s="63" t="s">
        <v>3996</v>
      </c>
      <c r="D532" s="63" t="s">
        <v>5362</v>
      </c>
      <c r="F532" s="63">
        <f t="shared" si="25"/>
        <v>19.336185232798243</v>
      </c>
      <c r="G532" s="68">
        <v>19.336185232798243</v>
      </c>
      <c r="H532" s="63">
        <v>1</v>
      </c>
      <c r="I532" s="63"/>
      <c r="J532" s="63" t="s">
        <v>5363</v>
      </c>
      <c r="K532" s="63" t="s">
        <v>7620</v>
      </c>
      <c r="L532" s="349" t="s">
        <v>7747</v>
      </c>
      <c r="O532" s="68" t="s">
        <v>5364</v>
      </c>
    </row>
    <row r="533" spans="1:15" ht="15">
      <c r="A533" s="63" t="s">
        <v>7362</v>
      </c>
      <c r="B533" s="63" t="s">
        <v>7363</v>
      </c>
      <c r="C533" s="63" t="s">
        <v>3996</v>
      </c>
      <c r="D533" s="63" t="s">
        <v>3992</v>
      </c>
      <c r="F533" s="63">
        <f t="shared" si="25"/>
        <v>99.951052750481409</v>
      </c>
      <c r="G533" s="68">
        <v>99.951052750481409</v>
      </c>
      <c r="H533" s="63">
        <v>1</v>
      </c>
      <c r="I533" s="63"/>
      <c r="J533" s="63" t="s">
        <v>5363</v>
      </c>
      <c r="K533" s="63" t="s">
        <v>7620</v>
      </c>
      <c r="L533" s="349" t="s">
        <v>7748</v>
      </c>
      <c r="O533" s="68" t="s">
        <v>6772</v>
      </c>
    </row>
    <row r="534" spans="1:15" ht="15">
      <c r="A534" s="63" t="s">
        <v>7364</v>
      </c>
      <c r="B534" s="63" t="s">
        <v>7365</v>
      </c>
      <c r="C534" s="63" t="s">
        <v>3996</v>
      </c>
      <c r="D534" s="63" t="s">
        <v>3992</v>
      </c>
      <c r="F534" s="63">
        <f t="shared" si="25"/>
        <v>99.975243653191654</v>
      </c>
      <c r="G534" s="68">
        <v>99.975243653191654</v>
      </c>
      <c r="H534" s="63">
        <v>1</v>
      </c>
      <c r="I534" s="63"/>
      <c r="J534" s="63" t="s">
        <v>5363</v>
      </c>
      <c r="K534" s="63" t="s">
        <v>7620</v>
      </c>
      <c r="L534" s="349" t="s">
        <v>7749</v>
      </c>
      <c r="O534" s="68" t="s">
        <v>6772</v>
      </c>
    </row>
    <row r="535" spans="1:15">
      <c r="A535" s="63" t="s">
        <v>8134</v>
      </c>
      <c r="B535" s="63" t="s">
        <v>7366</v>
      </c>
      <c r="C535" s="63" t="s">
        <v>3996</v>
      </c>
      <c r="D535" s="63" t="s">
        <v>3992</v>
      </c>
      <c r="F535" s="63">
        <f t="shared" ref="F535:F538" si="26">IF(ISNUMBER(G535),G535*H535+I535,G535)</f>
        <v>0</v>
      </c>
      <c r="G535" s="273">
        <v>0</v>
      </c>
      <c r="H535" s="63">
        <v>1</v>
      </c>
      <c r="I535" s="63"/>
      <c r="J535" s="63" t="s">
        <v>5363</v>
      </c>
      <c r="K535" s="63" t="s">
        <v>7620</v>
      </c>
      <c r="L535" s="48"/>
      <c r="M535" s="210" t="s">
        <v>8445</v>
      </c>
    </row>
    <row r="536" spans="1:15">
      <c r="A536" s="63" t="s">
        <v>8135</v>
      </c>
      <c r="B536" s="63" t="s">
        <v>7367</v>
      </c>
      <c r="C536" s="63" t="s">
        <v>3996</v>
      </c>
      <c r="D536" s="63" t="s">
        <v>3992</v>
      </c>
      <c r="F536" s="63">
        <f t="shared" si="26"/>
        <v>0</v>
      </c>
      <c r="G536" s="273">
        <v>0</v>
      </c>
      <c r="H536" s="63">
        <v>1</v>
      </c>
      <c r="I536" s="63"/>
      <c r="J536" s="63" t="s">
        <v>5363</v>
      </c>
      <c r="K536" s="63" t="s">
        <v>7620</v>
      </c>
      <c r="L536" s="48"/>
      <c r="M536" s="68" t="s">
        <v>8441</v>
      </c>
    </row>
    <row r="537" spans="1:15">
      <c r="A537" s="63" t="s">
        <v>8136</v>
      </c>
      <c r="B537" s="63" t="s">
        <v>7368</v>
      </c>
      <c r="C537" s="63" t="s">
        <v>3996</v>
      </c>
      <c r="D537" s="63" t="s">
        <v>3992</v>
      </c>
      <c r="F537" s="63">
        <f t="shared" si="26"/>
        <v>0</v>
      </c>
      <c r="G537" s="273">
        <v>0</v>
      </c>
      <c r="H537" s="63">
        <v>1</v>
      </c>
      <c r="I537" s="63"/>
      <c r="J537" s="63" t="s">
        <v>5363</v>
      </c>
      <c r="K537" s="63" t="s">
        <v>7620</v>
      </c>
      <c r="L537" s="48"/>
      <c r="M537" s="68" t="s">
        <v>8442</v>
      </c>
    </row>
    <row r="538" spans="1:15">
      <c r="A538" s="63" t="s">
        <v>8137</v>
      </c>
      <c r="B538" s="63" t="s">
        <v>7369</v>
      </c>
      <c r="C538" s="63" t="s">
        <v>3996</v>
      </c>
      <c r="D538" s="63" t="s">
        <v>3992</v>
      </c>
      <c r="F538" s="63">
        <f t="shared" si="26"/>
        <v>0</v>
      </c>
      <c r="G538" s="273">
        <v>0</v>
      </c>
      <c r="H538" s="63">
        <v>1</v>
      </c>
      <c r="I538" s="63"/>
      <c r="J538" s="63" t="s">
        <v>5363</v>
      </c>
      <c r="K538" s="63" t="s">
        <v>7620</v>
      </c>
      <c r="L538" s="48"/>
      <c r="M538" s="68" t="s">
        <v>8443</v>
      </c>
    </row>
    <row r="539" spans="1:15">
      <c r="A539" s="63" t="s">
        <v>8138</v>
      </c>
      <c r="B539" s="63" t="s">
        <v>7370</v>
      </c>
      <c r="C539" s="63" t="s">
        <v>3996</v>
      </c>
      <c r="D539" s="63" t="s">
        <v>3992</v>
      </c>
      <c r="F539" s="63">
        <v>0</v>
      </c>
      <c r="G539" s="273">
        <v>0</v>
      </c>
      <c r="H539" s="63">
        <v>1</v>
      </c>
      <c r="I539" s="63"/>
      <c r="J539" s="63" t="s">
        <v>5363</v>
      </c>
      <c r="K539" s="63" t="s">
        <v>7620</v>
      </c>
      <c r="L539" s="48"/>
      <c r="M539" s="68" t="s">
        <v>8444</v>
      </c>
    </row>
    <row r="540" spans="1:15">
      <c r="A540" s="63" t="s">
        <v>8292</v>
      </c>
      <c r="B540" s="308" t="s">
        <v>5745</v>
      </c>
      <c r="C540" s="63"/>
      <c r="D540" s="63"/>
      <c r="F540" s="63">
        <f>IF(ISNUMBER(G540),G540*H540+I540,G540)</f>
        <v>2.9141451435318859</v>
      </c>
      <c r="G540" s="68">
        <v>2.9141451435318859</v>
      </c>
      <c r="H540" s="63">
        <v>1</v>
      </c>
      <c r="I540" s="63"/>
      <c r="J540" s="63" t="s">
        <v>5363</v>
      </c>
      <c r="K540" s="63" t="s">
        <v>7620</v>
      </c>
      <c r="L540" s="48" t="s">
        <v>8294</v>
      </c>
      <c r="M540" s="48"/>
      <c r="O540" s="68" t="s">
        <v>5364</v>
      </c>
    </row>
    <row r="541" spans="1:15">
      <c r="A541" s="63" t="s">
        <v>8293</v>
      </c>
      <c r="B541" s="308" t="s">
        <v>5745</v>
      </c>
      <c r="C541" s="63"/>
      <c r="D541" s="63"/>
      <c r="F541" s="63">
        <f>IF(ISNUMBER(G541),G541*H541+I541,G541)</f>
        <v>13.271734945641633</v>
      </c>
      <c r="G541" s="68">
        <v>13.271734945641633</v>
      </c>
      <c r="H541" s="63">
        <v>1</v>
      </c>
      <c r="I541" s="63"/>
      <c r="J541" s="63" t="s">
        <v>5363</v>
      </c>
      <c r="K541" s="63" t="s">
        <v>7620</v>
      </c>
      <c r="L541" s="48" t="s">
        <v>8295</v>
      </c>
      <c r="M541" s="48"/>
      <c r="O541" s="68" t="s">
        <v>5364</v>
      </c>
    </row>
    <row r="542" spans="1:15">
      <c r="A542" s="63" t="s">
        <v>4848</v>
      </c>
      <c r="B542" s="308" t="s">
        <v>5745</v>
      </c>
      <c r="C542" s="63"/>
      <c r="D542" s="63"/>
      <c r="F542" s="63">
        <f>IF(ISNUMBER(G542),G542*H542+I542,G542)</f>
        <v>-6.8888888359067257</v>
      </c>
      <c r="G542" s="68">
        <v>-6.8888888359067257</v>
      </c>
      <c r="H542" s="63">
        <v>1</v>
      </c>
      <c r="I542" s="63"/>
      <c r="J542" s="63" t="s">
        <v>5363</v>
      </c>
      <c r="K542" s="63" t="s">
        <v>7620</v>
      </c>
      <c r="L542" s="48" t="s">
        <v>8297</v>
      </c>
      <c r="M542" s="48"/>
      <c r="O542" s="68" t="s">
        <v>8426</v>
      </c>
    </row>
    <row r="543" spans="1:15">
      <c r="A543" s="63" t="s">
        <v>4848</v>
      </c>
      <c r="B543" s="308" t="s">
        <v>5745</v>
      </c>
      <c r="C543" s="63"/>
      <c r="D543" s="63"/>
      <c r="F543" s="63">
        <f>IF(ISNUMBER(G543),G543*H543+I543,G543)</f>
        <v>9</v>
      </c>
      <c r="G543" s="68">
        <v>9</v>
      </c>
      <c r="H543" s="63">
        <v>1</v>
      </c>
      <c r="I543" s="63"/>
      <c r="J543" s="63" t="s">
        <v>5363</v>
      </c>
      <c r="K543" s="63" t="s">
        <v>7620</v>
      </c>
      <c r="L543" s="48" t="s">
        <v>8296</v>
      </c>
      <c r="M543" s="48"/>
      <c r="O543" s="68" t="s">
        <v>8426</v>
      </c>
    </row>
    <row r="544" spans="1:15" ht="15">
      <c r="A544" s="63" t="s">
        <v>8328</v>
      </c>
      <c r="B544" s="63" t="s">
        <v>7357</v>
      </c>
      <c r="C544" s="63" t="s">
        <v>3996</v>
      </c>
      <c r="D544" s="63" t="s">
        <v>5362</v>
      </c>
      <c r="F544" s="63">
        <f>IF(ISNUMBER(G544),G544*H544+I544,G544)</f>
        <v>25.533217056592303</v>
      </c>
      <c r="G544" s="293">
        <f>F530+IF(F542&lt;0,0,F540)+IF(F543&lt;0,0,F541)</f>
        <v>25.533217056592303</v>
      </c>
      <c r="H544" s="63">
        <v>1</v>
      </c>
      <c r="I544" s="63"/>
      <c r="J544" s="63"/>
      <c r="K544" s="63"/>
      <c r="L544" s="48"/>
      <c r="M544" s="349" t="s">
        <v>8329</v>
      </c>
    </row>
    <row r="545" spans="1:29" ht="15">
      <c r="A545" s="308" t="s">
        <v>8285</v>
      </c>
      <c r="B545" s="308" t="s">
        <v>5745</v>
      </c>
      <c r="C545" s="63"/>
      <c r="D545" s="308" t="s">
        <v>3992</v>
      </c>
      <c r="E545" s="63"/>
      <c r="F545" s="63">
        <f>G545</f>
        <v>220.61128336802435</v>
      </c>
      <c r="G545" s="293">
        <f>F483*F740+F480*F743+F620*F745</f>
        <v>220.61128336802435</v>
      </c>
      <c r="H545" s="63"/>
      <c r="I545" s="63"/>
      <c r="J545" s="63"/>
      <c r="K545" s="63"/>
      <c r="L545" s="63"/>
      <c r="M545" s="349" t="s">
        <v>8288</v>
      </c>
    </row>
    <row r="546" spans="1:29" ht="15">
      <c r="A546" s="308" t="s">
        <v>8286</v>
      </c>
      <c r="B546" s="308" t="s">
        <v>5745</v>
      </c>
      <c r="C546" s="63"/>
      <c r="D546" s="308" t="s">
        <v>3992</v>
      </c>
      <c r="E546" s="63"/>
      <c r="F546" s="63">
        <f>G546</f>
        <v>53.265363264732152</v>
      </c>
      <c r="G546" s="293">
        <f>F529*F740+(F530+IF(F542&lt;0,0,F540)+IF(F543&lt;0,0,F541))*F747+IF(F584&lt;5,0,F531)*F735</f>
        <v>53.265363264732152</v>
      </c>
      <c r="H546" s="63"/>
      <c r="I546" s="63"/>
      <c r="J546" s="63"/>
      <c r="K546" s="63"/>
      <c r="L546" s="63"/>
      <c r="M546" s="349" t="s">
        <v>8291</v>
      </c>
    </row>
    <row r="547" spans="1:29" s="311" customFormat="1">
      <c r="A547" s="308" t="s">
        <v>8287</v>
      </c>
      <c r="B547" s="308" t="s">
        <v>5745</v>
      </c>
      <c r="C547" s="306"/>
      <c r="D547" s="308" t="s">
        <v>3992</v>
      </c>
      <c r="E547" s="306"/>
      <c r="F547" s="307">
        <f>G547</f>
        <v>75.855558042389561</v>
      </c>
      <c r="G547" s="306">
        <f>(F545-F546)/F545*100</f>
        <v>75.855558042389561</v>
      </c>
      <c r="H547" s="306"/>
      <c r="I547" s="306"/>
      <c r="J547" s="306"/>
      <c r="K547" s="306"/>
      <c r="M547" s="306"/>
      <c r="N547" s="306"/>
      <c r="O547" s="306"/>
      <c r="P547" s="306"/>
      <c r="Q547" s="306"/>
      <c r="R547" s="306"/>
      <c r="S547" s="306"/>
      <c r="T547" s="305"/>
      <c r="U547" s="305"/>
      <c r="V547" s="306"/>
      <c r="W547" s="306"/>
      <c r="X547" s="306"/>
      <c r="Y547" s="306"/>
      <c r="Z547" s="306"/>
      <c r="AA547" s="306"/>
      <c r="AB547" s="306"/>
      <c r="AC547" s="306"/>
    </row>
    <row r="548" spans="1:29">
      <c r="A548" s="284" t="s">
        <v>4848</v>
      </c>
      <c r="B548" s="285" t="s">
        <v>8009</v>
      </c>
    </row>
    <row r="549" spans="1:29">
      <c r="A549" s="283" t="s">
        <v>4848</v>
      </c>
      <c r="B549" s="283" t="s">
        <v>4883</v>
      </c>
    </row>
    <row r="550" spans="1:29">
      <c r="A550" s="210" t="s">
        <v>4848</v>
      </c>
      <c r="B550" s="283" t="s">
        <v>7750</v>
      </c>
      <c r="F550" s="282">
        <v>1</v>
      </c>
      <c r="G550" s="353" t="s">
        <v>7496</v>
      </c>
    </row>
    <row r="551" spans="1:29" ht="15">
      <c r="A551" s="210" t="s">
        <v>7752</v>
      </c>
      <c r="B551" s="351" t="s">
        <v>6808</v>
      </c>
      <c r="C551" s="68" t="s">
        <v>4842</v>
      </c>
      <c r="D551" s="68" t="s">
        <v>5372</v>
      </c>
      <c r="F551" s="207" t="str">
        <f>IF(F550=1,G550,IF(F550=2,G551,""))</f>
        <v>VT80CSP_VT80BTSE</v>
      </c>
      <c r="G551" s="353" t="s">
        <v>7885</v>
      </c>
    </row>
    <row r="552" spans="1:29">
      <c r="A552" s="210" t="s">
        <v>4848</v>
      </c>
      <c r="B552" s="283" t="s">
        <v>7751</v>
      </c>
      <c r="F552" s="282">
        <v>1</v>
      </c>
      <c r="G552" s="353" t="s">
        <v>7499</v>
      </c>
      <c r="J552" s="210"/>
    </row>
    <row r="553" spans="1:29" ht="15">
      <c r="A553" s="210" t="s">
        <v>7753</v>
      </c>
      <c r="B553" s="351" t="s">
        <v>6811</v>
      </c>
      <c r="C553" s="68" t="s">
        <v>4842</v>
      </c>
      <c r="D553" s="68" t="s">
        <v>5372</v>
      </c>
      <c r="F553" s="207" t="str">
        <f>IF(F552=1,G552,IF(F552=2,G553,""))</f>
        <v>VT80PIMS_80B</v>
      </c>
      <c r="G553" s="353" t="s">
        <v>7889</v>
      </c>
    </row>
    <row r="554" spans="1:29">
      <c r="A554" s="210" t="s">
        <v>4848</v>
      </c>
      <c r="B554" s="283" t="s">
        <v>7756</v>
      </c>
      <c r="F554" s="282">
        <v>1</v>
      </c>
      <c r="G554" s="353" t="s">
        <v>7497</v>
      </c>
    </row>
    <row r="555" spans="1:29" ht="15">
      <c r="A555" s="210" t="s">
        <v>7754</v>
      </c>
      <c r="B555" s="351" t="s">
        <v>6809</v>
      </c>
      <c r="C555" s="68" t="s">
        <v>4842</v>
      </c>
      <c r="D555" s="68" t="s">
        <v>5372</v>
      </c>
      <c r="F555" s="207" t="str">
        <f>IF(F554=1,G554,IF(F554=2,G555,""))</f>
        <v>FT10BT_FT10BTSE</v>
      </c>
      <c r="G555" s="353" t="s">
        <v>7886</v>
      </c>
    </row>
    <row r="556" spans="1:29">
      <c r="A556" s="210" t="s">
        <v>4848</v>
      </c>
      <c r="B556" s="283" t="s">
        <v>7757</v>
      </c>
      <c r="F556" s="282">
        <v>1</v>
      </c>
      <c r="G556" s="353" t="s">
        <v>7500</v>
      </c>
      <c r="J556" s="210"/>
    </row>
    <row r="557" spans="1:29" ht="15">
      <c r="A557" s="210" t="s">
        <v>7755</v>
      </c>
      <c r="B557" s="351" t="s">
        <v>6812</v>
      </c>
      <c r="C557" s="68" t="s">
        <v>4842</v>
      </c>
      <c r="D557" s="68" t="s">
        <v>5372</v>
      </c>
      <c r="F557" s="207" t="str">
        <f>IF(F556=1,G556,IF(F556=2,G557,""))</f>
        <v>SPSC_XRF</v>
      </c>
      <c r="G557" s="353" t="s">
        <v>7888</v>
      </c>
    </row>
    <row r="558" spans="1:29">
      <c r="A558" s="210" t="s">
        <v>4848</v>
      </c>
      <c r="B558" s="283" t="s">
        <v>7763</v>
      </c>
      <c r="F558" s="282">
        <v>1</v>
      </c>
      <c r="G558" s="353" t="s">
        <v>7495</v>
      </c>
    </row>
    <row r="559" spans="1:29" ht="15">
      <c r="A559" s="210" t="s">
        <v>7758</v>
      </c>
      <c r="B559" s="351" t="s">
        <v>6807</v>
      </c>
      <c r="C559" s="68" t="s">
        <v>4842</v>
      </c>
      <c r="D559" s="68" t="s">
        <v>5372</v>
      </c>
      <c r="F559" s="207" t="str">
        <f>IF(F558=1,G558,IF(F558=2,G559,""))</f>
        <v>AT40BT_FT30SE</v>
      </c>
      <c r="G559" s="353" t="s">
        <v>7887</v>
      </c>
    </row>
    <row r="560" spans="1:29">
      <c r="A560" s="210" t="s">
        <v>4848</v>
      </c>
      <c r="B560" s="283" t="s">
        <v>7761</v>
      </c>
      <c r="F560" s="282">
        <v>1</v>
      </c>
      <c r="G560" s="353" t="s">
        <v>7501</v>
      </c>
      <c r="J560" s="210"/>
    </row>
    <row r="561" spans="1:15" ht="15">
      <c r="A561" s="210" t="s">
        <v>7759</v>
      </c>
      <c r="B561" s="351" t="s">
        <v>6813</v>
      </c>
      <c r="C561" s="68" t="s">
        <v>4842</v>
      </c>
      <c r="D561" s="68" t="s">
        <v>5372</v>
      </c>
      <c r="F561" s="207" t="str">
        <f>IF(F560=1,G560,IF(F560=2,G561,""))</f>
        <v>SISO_DHB</v>
      </c>
      <c r="G561" s="353" t="s">
        <v>7891</v>
      </c>
    </row>
    <row r="562" spans="1:15">
      <c r="A562" s="210" t="s">
        <v>4848</v>
      </c>
      <c r="B562" s="283" t="s">
        <v>7762</v>
      </c>
      <c r="F562" s="282">
        <v>1</v>
      </c>
      <c r="G562" s="353" t="s">
        <v>7498</v>
      </c>
      <c r="J562" s="210"/>
    </row>
    <row r="563" spans="1:15" ht="15">
      <c r="A563" s="210" t="s">
        <v>7760</v>
      </c>
      <c r="B563" s="351" t="s">
        <v>6810</v>
      </c>
      <c r="C563" s="68" t="s">
        <v>4842</v>
      </c>
      <c r="D563" s="68" t="s">
        <v>5372</v>
      </c>
      <c r="F563" s="207" t="str">
        <f>IF(F562=1,G562,IF(F562=2,G563,""))</f>
        <v>SLPI_LPI</v>
      </c>
      <c r="G563" s="353" t="s">
        <v>7890</v>
      </c>
    </row>
    <row r="564" spans="1:15">
      <c r="A564" s="210" t="s">
        <v>4848</v>
      </c>
      <c r="B564" s="283" t="s">
        <v>8010</v>
      </c>
      <c r="F564" s="282">
        <v>2</v>
      </c>
      <c r="G564" s="353" t="s">
        <v>7543</v>
      </c>
    </row>
    <row r="565" spans="1:15" ht="15">
      <c r="A565" s="210" t="s">
        <v>7535</v>
      </c>
      <c r="B565" s="351" t="s">
        <v>7534</v>
      </c>
      <c r="C565" s="68" t="s">
        <v>4842</v>
      </c>
      <c r="D565" s="68" t="s">
        <v>5372</v>
      </c>
      <c r="F565" s="207" t="str">
        <f>IF(F564=1,G564,IF(F564=2,G565,""))</f>
        <v>FT20FDLABSO_FT20FDSE</v>
      </c>
      <c r="G565" s="353" t="s">
        <v>7541</v>
      </c>
    </row>
    <row r="566" spans="1:15" ht="15">
      <c r="A566" s="63" t="s">
        <v>4848</v>
      </c>
      <c r="B566" s="351" t="s">
        <v>4848</v>
      </c>
      <c r="D566" s="52"/>
      <c r="F566" s="207"/>
      <c r="G566" s="210"/>
    </row>
    <row r="567" spans="1:15" ht="15">
      <c r="A567" s="63" t="s">
        <v>8139</v>
      </c>
      <c r="B567" s="63" t="s">
        <v>7013</v>
      </c>
      <c r="C567" s="63" t="s">
        <v>4676</v>
      </c>
      <c r="D567" s="63" t="s">
        <v>371</v>
      </c>
      <c r="F567" s="63">
        <f t="shared" ref="F567:F572" si="27">IF(ISNUMBER(G567),G567*H567+I567,G567)</f>
        <v>986.57726542155001</v>
      </c>
      <c r="G567" s="68">
        <v>986.57726542155001</v>
      </c>
      <c r="H567" s="63">
        <v>1</v>
      </c>
      <c r="I567" s="63"/>
      <c r="J567" s="63" t="s">
        <v>5363</v>
      </c>
      <c r="K567" s="63" t="s">
        <v>7620</v>
      </c>
      <c r="L567" s="349" t="s">
        <v>7764</v>
      </c>
      <c r="O567" s="68" t="s">
        <v>6192</v>
      </c>
    </row>
    <row r="568" spans="1:15" ht="15">
      <c r="A568" s="63" t="s">
        <v>7014</v>
      </c>
      <c r="B568" s="63" t="s">
        <v>7015</v>
      </c>
      <c r="C568" s="63" t="s">
        <v>4676</v>
      </c>
      <c r="D568" s="63" t="s">
        <v>4879</v>
      </c>
      <c r="F568" s="63">
        <f t="shared" si="27"/>
        <v>215.07338691287566</v>
      </c>
      <c r="G568" s="68">
        <v>215.07338691287566</v>
      </c>
      <c r="H568" s="63">
        <v>1</v>
      </c>
      <c r="I568" s="63"/>
      <c r="J568" s="63" t="s">
        <v>5363</v>
      </c>
      <c r="K568" s="63" t="s">
        <v>7620</v>
      </c>
      <c r="L568" s="349" t="s">
        <v>7765</v>
      </c>
      <c r="O568" s="68" t="s">
        <v>6193</v>
      </c>
    </row>
    <row r="569" spans="1:15" ht="15">
      <c r="A569" s="63" t="s">
        <v>7016</v>
      </c>
      <c r="B569" s="63" t="s">
        <v>7017</v>
      </c>
      <c r="C569" s="63" t="s">
        <v>4676</v>
      </c>
      <c r="D569" s="63" t="s">
        <v>4880</v>
      </c>
      <c r="F569" s="63">
        <f t="shared" si="27"/>
        <v>564.99707633124467</v>
      </c>
      <c r="G569" s="68">
        <v>564.99707633124467</v>
      </c>
      <c r="H569" s="63">
        <v>1</v>
      </c>
      <c r="I569" s="63"/>
      <c r="J569" s="63" t="s">
        <v>5363</v>
      </c>
      <c r="K569" s="63" t="s">
        <v>7620</v>
      </c>
      <c r="L569" s="349" t="s">
        <v>7766</v>
      </c>
      <c r="O569" s="68" t="s">
        <v>7897</v>
      </c>
    </row>
    <row r="570" spans="1:15" ht="15">
      <c r="A570" s="63" t="s">
        <v>7018</v>
      </c>
      <c r="B570" s="63" t="s">
        <v>7019</v>
      </c>
      <c r="C570" s="63" t="s">
        <v>4676</v>
      </c>
      <c r="D570" s="63" t="s">
        <v>5362</v>
      </c>
      <c r="F570" s="63">
        <f t="shared" si="27"/>
        <v>19.06925452086664</v>
      </c>
      <c r="G570" s="68">
        <v>19.06925452086664</v>
      </c>
      <c r="H570" s="63">
        <v>1</v>
      </c>
      <c r="I570" s="63"/>
      <c r="J570" s="63" t="s">
        <v>5363</v>
      </c>
      <c r="K570" s="63" t="s">
        <v>7620</v>
      </c>
      <c r="L570" s="349" t="s">
        <v>7767</v>
      </c>
      <c r="O570" s="68" t="s">
        <v>5364</v>
      </c>
    </row>
    <row r="571" spans="1:15" ht="15">
      <c r="A571" s="63" t="s">
        <v>8140</v>
      </c>
      <c r="B571" s="63" t="s">
        <v>7021</v>
      </c>
      <c r="C571" s="63" t="s">
        <v>4676</v>
      </c>
      <c r="D571" s="63" t="s">
        <v>3992</v>
      </c>
      <c r="F571" s="63">
        <f t="shared" si="27"/>
        <v>0.51590670398953786</v>
      </c>
      <c r="G571" s="68">
        <v>0.51590670398953786</v>
      </c>
      <c r="H571" s="63">
        <v>1</v>
      </c>
      <c r="I571" s="63"/>
      <c r="J571" s="63" t="s">
        <v>5363</v>
      </c>
      <c r="K571" s="63" t="s">
        <v>7620</v>
      </c>
      <c r="L571" s="349" t="s">
        <v>7768</v>
      </c>
      <c r="O571" s="68" t="s">
        <v>6772</v>
      </c>
    </row>
    <row r="572" spans="1:15" ht="15">
      <c r="A572" s="63" t="s">
        <v>8020</v>
      </c>
      <c r="B572" s="63" t="s">
        <v>7023</v>
      </c>
      <c r="C572" s="63" t="s">
        <v>4676</v>
      </c>
      <c r="D572" s="63" t="s">
        <v>5362</v>
      </c>
      <c r="F572" s="63">
        <f t="shared" si="27"/>
        <v>1.0537960679994691</v>
      </c>
      <c r="G572" s="68">
        <v>1.0537960679994691</v>
      </c>
      <c r="H572" s="63">
        <v>1</v>
      </c>
      <c r="I572" s="63"/>
      <c r="J572" s="63" t="s">
        <v>5363</v>
      </c>
      <c r="K572" s="63" t="s">
        <v>7620</v>
      </c>
      <c r="L572" s="349" t="s">
        <v>7769</v>
      </c>
      <c r="O572" s="68" t="s">
        <v>5364</v>
      </c>
    </row>
    <row r="573" spans="1:15">
      <c r="A573" s="236" t="s">
        <v>4848</v>
      </c>
      <c r="B573" s="236" t="s">
        <v>6075</v>
      </c>
      <c r="C573" s="63"/>
      <c r="D573" s="63"/>
      <c r="L573" s="48"/>
    </row>
    <row r="574" spans="1:15" ht="15">
      <c r="A574" s="63" t="s">
        <v>7371</v>
      </c>
      <c r="B574" s="63" t="s">
        <v>7372</v>
      </c>
      <c r="C574" s="63" t="s">
        <v>3996</v>
      </c>
      <c r="D574" s="63" t="s">
        <v>5362</v>
      </c>
      <c r="F574" s="63">
        <f>IF(ISNUMBER(G574),G574*H574+I574,G574)</f>
        <v>152.53517611821502</v>
      </c>
      <c r="G574" s="68">
        <v>152.53517611821502</v>
      </c>
      <c r="H574" s="63">
        <v>1</v>
      </c>
      <c r="I574" s="63"/>
      <c r="J574" s="63" t="s">
        <v>5363</v>
      </c>
      <c r="K574" s="63" t="s">
        <v>7620</v>
      </c>
      <c r="L574" s="349" t="s">
        <v>7770</v>
      </c>
      <c r="O574" s="68" t="s">
        <v>5364</v>
      </c>
    </row>
    <row r="575" spans="1:15" ht="15">
      <c r="A575" s="63" t="s">
        <v>7373</v>
      </c>
      <c r="B575" s="63" t="s">
        <v>7374</v>
      </c>
      <c r="C575" s="63" t="s">
        <v>3996</v>
      </c>
      <c r="D575" s="63" t="s">
        <v>4881</v>
      </c>
      <c r="F575" s="63">
        <f>IF(ISNUMBER(G575),G575*H575+I575,G575)</f>
        <v>51.517596353424935</v>
      </c>
      <c r="G575" s="68">
        <v>51.517596353424935</v>
      </c>
      <c r="H575" s="63">
        <v>1</v>
      </c>
      <c r="I575" s="63"/>
      <c r="J575" s="63" t="s">
        <v>5363</v>
      </c>
      <c r="K575" s="63" t="s">
        <v>7620</v>
      </c>
      <c r="L575" s="349" t="s">
        <v>7771</v>
      </c>
      <c r="O575" s="68" t="s">
        <v>4881</v>
      </c>
    </row>
    <row r="576" spans="1:15">
      <c r="A576" s="63" t="s">
        <v>7375</v>
      </c>
      <c r="B576" s="63" t="s">
        <v>7376</v>
      </c>
      <c r="C576" s="63" t="s">
        <v>3996</v>
      </c>
      <c r="D576" s="63" t="s">
        <v>5362</v>
      </c>
      <c r="F576" s="63">
        <f t="shared" ref="F576:F587" si="28">IF(ISNUMBER(G576),G576*H576+I576,G576)</f>
        <v>21.762237173318894</v>
      </c>
      <c r="G576" s="293">
        <f>F587+F570</f>
        <v>21.762237173318894</v>
      </c>
      <c r="H576" s="63">
        <v>1</v>
      </c>
      <c r="I576" s="63"/>
      <c r="J576" s="63"/>
      <c r="K576" s="63"/>
    </row>
    <row r="577" spans="1:29" ht="15">
      <c r="A577" s="63" t="s">
        <v>8324</v>
      </c>
      <c r="B577" s="63" t="s">
        <v>7378</v>
      </c>
      <c r="C577" s="63" t="s">
        <v>3996</v>
      </c>
      <c r="D577" s="63" t="s">
        <v>5362</v>
      </c>
      <c r="F577" s="63">
        <f t="shared" ref="F577:F586" si="29">IF(ISNUMBER(G577),G577*H577+I577,G577)</f>
        <v>1.5131992152167606</v>
      </c>
      <c r="G577" s="68">
        <v>1.5131992152167606</v>
      </c>
      <c r="H577" s="63">
        <v>1</v>
      </c>
      <c r="I577" s="63"/>
      <c r="J577" s="63" t="s">
        <v>5363</v>
      </c>
      <c r="K577" s="63" t="s">
        <v>7620</v>
      </c>
      <c r="L577" s="349" t="s">
        <v>7772</v>
      </c>
      <c r="O577" s="68" t="s">
        <v>5364</v>
      </c>
    </row>
    <row r="578" spans="1:29" ht="15">
      <c r="A578" s="63" t="s">
        <v>8474</v>
      </c>
      <c r="B578" s="63" t="s">
        <v>8475</v>
      </c>
      <c r="C578" s="63"/>
      <c r="D578" s="63"/>
      <c r="F578" s="63">
        <f t="shared" si="29"/>
        <v>110.05360707441974</v>
      </c>
      <c r="G578" s="294">
        <f>SUM(G580:G583)</f>
        <v>110.05360707441974</v>
      </c>
      <c r="H578" s="63">
        <v>1</v>
      </c>
      <c r="I578" s="63"/>
      <c r="J578" s="63"/>
      <c r="K578" s="63"/>
      <c r="L578" s="349"/>
      <c r="M578" s="68" t="s">
        <v>8445</v>
      </c>
    </row>
    <row r="579" spans="1:29" ht="15">
      <c r="A579" s="63" t="s">
        <v>8141</v>
      </c>
      <c r="B579" s="63" t="s">
        <v>7379</v>
      </c>
      <c r="C579" s="63" t="s">
        <v>3996</v>
      </c>
      <c r="D579" s="63" t="s">
        <v>3992</v>
      </c>
      <c r="F579" s="63">
        <f t="shared" si="29"/>
        <v>0.54242306322686984</v>
      </c>
      <c r="G579" s="68">
        <v>0.54242306322686984</v>
      </c>
      <c r="H579" s="63">
        <v>1</v>
      </c>
      <c r="I579" s="63"/>
      <c r="J579" s="63" t="s">
        <v>5363</v>
      </c>
      <c r="K579" s="63" t="s">
        <v>7620</v>
      </c>
      <c r="L579" s="349" t="s">
        <v>7773</v>
      </c>
      <c r="O579" s="68" t="s">
        <v>6772</v>
      </c>
    </row>
    <row r="580" spans="1:29" ht="15">
      <c r="A580" s="63" t="s">
        <v>8142</v>
      </c>
      <c r="B580" s="63" t="s">
        <v>7380</v>
      </c>
      <c r="C580" s="63" t="s">
        <v>3996</v>
      </c>
      <c r="D580" s="63" t="s">
        <v>3992</v>
      </c>
      <c r="F580" s="63">
        <f t="shared" si="29"/>
        <v>17.938945648405355</v>
      </c>
      <c r="G580" s="68">
        <v>17.938945648405355</v>
      </c>
      <c r="H580" s="63">
        <v>1</v>
      </c>
      <c r="I580" s="63"/>
      <c r="J580" s="63" t="s">
        <v>5363</v>
      </c>
      <c r="K580" s="63" t="s">
        <v>7620</v>
      </c>
      <c r="L580" s="349" t="s">
        <v>7774</v>
      </c>
      <c r="O580" s="68" t="s">
        <v>6772</v>
      </c>
    </row>
    <row r="581" spans="1:29" ht="15">
      <c r="A581" s="63" t="s">
        <v>8143</v>
      </c>
      <c r="B581" s="63" t="s">
        <v>7381</v>
      </c>
      <c r="C581" s="63" t="s">
        <v>3996</v>
      </c>
      <c r="D581" s="63" t="s">
        <v>3992</v>
      </c>
      <c r="F581" s="63">
        <f t="shared" si="29"/>
        <v>20.49612277746203</v>
      </c>
      <c r="G581" s="68">
        <v>20.49612277746203</v>
      </c>
      <c r="H581" s="63">
        <v>1</v>
      </c>
      <c r="I581" s="63"/>
      <c r="J581" s="63" t="s">
        <v>5363</v>
      </c>
      <c r="K581" s="63" t="s">
        <v>7620</v>
      </c>
      <c r="L581" s="349" t="s">
        <v>7775</v>
      </c>
      <c r="O581" s="68" t="s">
        <v>6772</v>
      </c>
    </row>
    <row r="582" spans="1:29" ht="15">
      <c r="A582" s="63" t="s">
        <v>8144</v>
      </c>
      <c r="B582" s="63" t="s">
        <v>7382</v>
      </c>
      <c r="C582" s="63" t="s">
        <v>3996</v>
      </c>
      <c r="D582" s="63" t="s">
        <v>3992</v>
      </c>
      <c r="F582" s="63">
        <f t="shared" si="29"/>
        <v>45.987489491038843</v>
      </c>
      <c r="G582" s="68">
        <v>45.987489491038843</v>
      </c>
      <c r="H582" s="63">
        <v>1</v>
      </c>
      <c r="I582" s="63"/>
      <c r="J582" s="63" t="s">
        <v>5363</v>
      </c>
      <c r="K582" s="63" t="s">
        <v>7620</v>
      </c>
      <c r="L582" s="349" t="s">
        <v>7776</v>
      </c>
      <c r="O582" s="68" t="s">
        <v>6772</v>
      </c>
    </row>
    <row r="583" spans="1:29" ht="15">
      <c r="A583" s="63" t="s">
        <v>8145</v>
      </c>
      <c r="B583" s="63" t="s">
        <v>7383</v>
      </c>
      <c r="C583" s="63" t="s">
        <v>3996</v>
      </c>
      <c r="D583" s="63" t="s">
        <v>3992</v>
      </c>
      <c r="F583" s="63">
        <f t="shared" si="29"/>
        <v>25.631049157513523</v>
      </c>
      <c r="G583" s="68">
        <v>25.631049157513523</v>
      </c>
      <c r="H583" s="63">
        <v>1</v>
      </c>
      <c r="I583" s="63"/>
      <c r="J583" s="63" t="s">
        <v>5363</v>
      </c>
      <c r="K583" s="63" t="s">
        <v>7620</v>
      </c>
      <c r="L583" s="349" t="s">
        <v>7777</v>
      </c>
      <c r="O583" s="68" t="s">
        <v>6772</v>
      </c>
    </row>
    <row r="584" spans="1:29" ht="15">
      <c r="A584" s="63" t="s">
        <v>4848</v>
      </c>
      <c r="B584" s="63" t="s">
        <v>8281</v>
      </c>
      <c r="C584" s="63"/>
      <c r="D584" s="63"/>
      <c r="F584" s="63">
        <f t="shared" si="29"/>
        <v>-6.8888888359067257</v>
      </c>
      <c r="G584" s="68">
        <v>-6.8888888359067257</v>
      </c>
      <c r="H584" s="63">
        <v>1</v>
      </c>
      <c r="I584" s="63"/>
      <c r="J584" s="63" t="s">
        <v>5363</v>
      </c>
      <c r="K584" s="63" t="s">
        <v>7620</v>
      </c>
      <c r="L584" s="349" t="s">
        <v>8282</v>
      </c>
      <c r="O584" s="68" t="s">
        <v>8426</v>
      </c>
    </row>
    <row r="585" spans="1:29" ht="15">
      <c r="A585" s="63" t="s">
        <v>4848</v>
      </c>
      <c r="B585" s="63" t="s">
        <v>8281</v>
      </c>
      <c r="C585" s="63"/>
      <c r="D585" s="63"/>
      <c r="F585" s="63">
        <f t="shared" si="29"/>
        <v>-6.8888888359067257</v>
      </c>
      <c r="G585" s="68">
        <v>-6.8888888359067257</v>
      </c>
      <c r="H585" s="63">
        <v>1</v>
      </c>
      <c r="I585" s="63"/>
      <c r="J585" s="63" t="s">
        <v>5363</v>
      </c>
      <c r="K585" s="63" t="s">
        <v>7620</v>
      </c>
      <c r="L585" s="349" t="s">
        <v>8333</v>
      </c>
      <c r="O585" s="68" t="s">
        <v>8426</v>
      </c>
    </row>
    <row r="586" spans="1:29" ht="15">
      <c r="A586" s="63" t="s">
        <v>7377</v>
      </c>
      <c r="B586" s="63" t="s">
        <v>8281</v>
      </c>
      <c r="C586" s="63"/>
      <c r="D586" s="63"/>
      <c r="F586" s="63">
        <f t="shared" si="29"/>
        <v>2.692982652452256</v>
      </c>
      <c r="G586" s="68">
        <v>2.692982652452256</v>
      </c>
      <c r="H586" s="63">
        <v>1</v>
      </c>
      <c r="I586" s="63"/>
      <c r="J586" s="63" t="s">
        <v>5363</v>
      </c>
      <c r="K586" s="63" t="s">
        <v>7620</v>
      </c>
      <c r="L586" s="349" t="s">
        <v>8284</v>
      </c>
      <c r="O586" s="68" t="s">
        <v>5364</v>
      </c>
    </row>
    <row r="587" spans="1:29">
      <c r="A587" s="63" t="s">
        <v>8332</v>
      </c>
      <c r="B587" s="63" t="s">
        <v>8476</v>
      </c>
      <c r="C587" s="63" t="s">
        <v>3996</v>
      </c>
      <c r="D587" s="63" t="s">
        <v>5362</v>
      </c>
      <c r="F587" s="63">
        <f t="shared" si="28"/>
        <v>2.692982652452256</v>
      </c>
      <c r="G587" s="293">
        <f>IF(F585&gt;0,F577,F586)</f>
        <v>2.692982652452256</v>
      </c>
      <c r="H587" s="63">
        <v>1</v>
      </c>
      <c r="I587" s="63"/>
      <c r="J587" s="63"/>
      <c r="K587" s="63"/>
      <c r="L587" s="52"/>
    </row>
    <row r="588" spans="1:29" ht="15">
      <c r="A588" s="308" t="s">
        <v>8277</v>
      </c>
      <c r="B588" s="308" t="s">
        <v>5745</v>
      </c>
      <c r="C588" s="63"/>
      <c r="D588" s="308" t="s">
        <v>3992</v>
      </c>
      <c r="E588" s="63"/>
      <c r="F588" s="63">
        <f>G588</f>
        <v>172.11314047869055</v>
      </c>
      <c r="G588" s="293">
        <f>(F381-F335)*F732+F658*F733+F627*F734+IF(F584&lt;5,0,F531)*F735</f>
        <v>172.11314047869055</v>
      </c>
      <c r="H588" s="63"/>
      <c r="I588" s="63"/>
      <c r="J588" s="63"/>
      <c r="K588" s="63"/>
      <c r="L588" s="63"/>
      <c r="M588" s="349" t="s">
        <v>8280</v>
      </c>
    </row>
    <row r="589" spans="1:29" ht="15">
      <c r="A589" s="308" t="s">
        <v>8278</v>
      </c>
      <c r="B589" s="308" t="s">
        <v>5745</v>
      </c>
      <c r="C589" s="63"/>
      <c r="D589" s="308" t="s">
        <v>3992</v>
      </c>
      <c r="E589" s="63"/>
      <c r="F589" s="63">
        <f>G589</f>
        <v>154.33994915768699</v>
      </c>
      <c r="G589" s="293">
        <f>(F574+F572)*F736+F570*F737+(F577+F586)*F738</f>
        <v>154.33994915768699</v>
      </c>
      <c r="H589" s="63"/>
      <c r="I589" s="63"/>
      <c r="J589" s="63"/>
      <c r="K589" s="63"/>
      <c r="L589" s="63"/>
      <c r="M589" s="349" t="s">
        <v>8283</v>
      </c>
    </row>
    <row r="590" spans="1:29" s="311" customFormat="1">
      <c r="A590" s="308" t="s">
        <v>8279</v>
      </c>
      <c r="B590" s="308" t="s">
        <v>5745</v>
      </c>
      <c r="C590" s="306"/>
      <c r="D590" s="308" t="s">
        <v>3992</v>
      </c>
      <c r="E590" s="306"/>
      <c r="F590" s="307">
        <f>G590</f>
        <v>10.326458091213597</v>
      </c>
      <c r="G590" s="306">
        <f>(F588-F589)/F588*100</f>
        <v>10.326458091213597</v>
      </c>
      <c r="H590" s="306"/>
      <c r="I590" s="306"/>
      <c r="J590" s="306"/>
      <c r="K590" s="306"/>
      <c r="M590" s="306"/>
      <c r="N590" s="306"/>
      <c r="O590" s="306"/>
      <c r="P590" s="306"/>
      <c r="Q590" s="306"/>
      <c r="R590" s="306"/>
      <c r="S590" s="306"/>
      <c r="T590" s="305"/>
      <c r="U590" s="305"/>
      <c r="V590" s="306"/>
      <c r="W590" s="306"/>
      <c r="X590" s="306"/>
      <c r="Y590" s="306"/>
      <c r="Z590" s="306"/>
      <c r="AA590" s="306"/>
      <c r="AB590" s="306"/>
      <c r="AC590" s="306"/>
    </row>
    <row r="591" spans="1:29">
      <c r="A591" s="284" t="s">
        <v>4848</v>
      </c>
      <c r="B591" s="285" t="s">
        <v>7780</v>
      </c>
    </row>
    <row r="592" spans="1:29">
      <c r="A592" s="283" t="s">
        <v>4848</v>
      </c>
      <c r="B592" s="283" t="s">
        <v>4883</v>
      </c>
    </row>
    <row r="593" spans="1:15">
      <c r="A593" s="210" t="s">
        <v>4848</v>
      </c>
      <c r="B593" s="283" t="s">
        <v>7750</v>
      </c>
      <c r="F593" s="282">
        <v>1</v>
      </c>
      <c r="G593" s="353" t="s">
        <v>7502</v>
      </c>
    </row>
    <row r="594" spans="1:15" ht="15">
      <c r="A594" s="210" t="s">
        <v>7778</v>
      </c>
      <c r="B594" s="352" t="s">
        <v>6814</v>
      </c>
      <c r="C594" s="68" t="s">
        <v>4842</v>
      </c>
      <c r="D594" s="68" t="s">
        <v>5372</v>
      </c>
      <c r="F594" s="207" t="str">
        <f>IF(F593=1,G593,IF(F593=2,G594,""))</f>
        <v>FT30OH_SPAREX</v>
      </c>
      <c r="G594" s="353" t="s">
        <v>7892</v>
      </c>
    </row>
    <row r="595" spans="1:15">
      <c r="A595" s="210" t="s">
        <v>4848</v>
      </c>
      <c r="B595" s="283" t="s">
        <v>7751</v>
      </c>
      <c r="F595" s="282">
        <v>1</v>
      </c>
      <c r="G595" s="353" t="s">
        <v>7503</v>
      </c>
      <c r="J595" s="210"/>
    </row>
    <row r="596" spans="1:15" ht="15">
      <c r="A596" s="210" t="s">
        <v>7779</v>
      </c>
      <c r="B596" s="352" t="s">
        <v>7511</v>
      </c>
      <c r="C596" s="68" t="s">
        <v>4842</v>
      </c>
      <c r="D596" s="68" t="s">
        <v>5372</v>
      </c>
      <c r="F596" s="207" t="str">
        <f>IF(F595=1,G595,IF(F595=2,G596,""))</f>
        <v>PXC_SE</v>
      </c>
      <c r="G596" s="353" t="s">
        <v>7893</v>
      </c>
    </row>
    <row r="597" spans="1:15" ht="15">
      <c r="A597" s="63" t="s">
        <v>4848</v>
      </c>
      <c r="B597" s="351" t="s">
        <v>4848</v>
      </c>
      <c r="D597" s="52"/>
      <c r="F597" s="207"/>
      <c r="G597" s="210"/>
    </row>
    <row r="598" spans="1:15" ht="15">
      <c r="A598" s="63" t="s">
        <v>7056</v>
      </c>
      <c r="B598" s="63" t="s">
        <v>7057</v>
      </c>
      <c r="C598" s="63" t="s">
        <v>4676</v>
      </c>
      <c r="D598" s="63" t="s">
        <v>3992</v>
      </c>
      <c r="F598" s="63">
        <f t="shared" ref="F598:F630" si="30">IF(ISNUMBER(G598),G598*H598+I598,G598)</f>
        <v>99.999000549320257</v>
      </c>
      <c r="G598" s="68">
        <v>99.999000549320257</v>
      </c>
      <c r="H598" s="63">
        <v>1</v>
      </c>
      <c r="I598" s="63"/>
      <c r="J598" s="63" t="s">
        <v>5363</v>
      </c>
      <c r="K598" s="63" t="s">
        <v>7620</v>
      </c>
      <c r="L598" s="349" t="s">
        <v>7781</v>
      </c>
      <c r="O598" s="68" t="s">
        <v>6772</v>
      </c>
    </row>
    <row r="599" spans="1:15" ht="15">
      <c r="A599" s="63" t="s">
        <v>7058</v>
      </c>
      <c r="B599" s="63" t="s">
        <v>7059</v>
      </c>
      <c r="C599" s="63" t="s">
        <v>4676</v>
      </c>
      <c r="D599" s="63" t="s">
        <v>371</v>
      </c>
      <c r="F599" s="63">
        <f t="shared" si="30"/>
        <v>4.3494329287144265E-2</v>
      </c>
      <c r="G599" s="68">
        <v>4.3494329287144265E-2</v>
      </c>
      <c r="H599" s="63">
        <v>1</v>
      </c>
      <c r="I599" s="63"/>
      <c r="J599" s="63" t="s">
        <v>5363</v>
      </c>
      <c r="K599" s="63" t="s">
        <v>7620</v>
      </c>
      <c r="L599" s="349" t="s">
        <v>7782</v>
      </c>
      <c r="O599" s="68" t="s">
        <v>6192</v>
      </c>
    </row>
    <row r="600" spans="1:15" ht="15">
      <c r="A600" s="63" t="s">
        <v>8017</v>
      </c>
      <c r="B600" s="63" t="s">
        <v>7061</v>
      </c>
      <c r="C600" s="63" t="s">
        <v>4676</v>
      </c>
      <c r="D600" s="63" t="s">
        <v>5362</v>
      </c>
      <c r="F600" s="63">
        <f t="shared" si="30"/>
        <v>2.0067007467150852</v>
      </c>
      <c r="G600" s="68">
        <v>2.0067007467150852</v>
      </c>
      <c r="H600" s="63">
        <v>1</v>
      </c>
      <c r="I600" s="63"/>
      <c r="J600" s="63" t="s">
        <v>5363</v>
      </c>
      <c r="K600" s="63" t="s">
        <v>7620</v>
      </c>
      <c r="L600" s="349" t="s">
        <v>7783</v>
      </c>
      <c r="O600" s="68" t="s">
        <v>5364</v>
      </c>
    </row>
    <row r="601" spans="1:15" ht="15">
      <c r="A601" s="63" t="s">
        <v>7062</v>
      </c>
      <c r="B601" s="63" t="s">
        <v>7063</v>
      </c>
      <c r="C601" s="63" t="s">
        <v>4676</v>
      </c>
      <c r="D601" s="63" t="s">
        <v>4879</v>
      </c>
      <c r="F601" s="63">
        <f t="shared" si="30"/>
        <v>157.06838384204451</v>
      </c>
      <c r="G601" s="68">
        <v>157.06838384204451</v>
      </c>
      <c r="H601" s="63">
        <v>1</v>
      </c>
      <c r="I601" s="63"/>
      <c r="J601" s="63" t="s">
        <v>5363</v>
      </c>
      <c r="K601" s="63" t="s">
        <v>7620</v>
      </c>
      <c r="L601" s="349" t="s">
        <v>7784</v>
      </c>
      <c r="O601" s="68" t="s">
        <v>6193</v>
      </c>
    </row>
    <row r="602" spans="1:15" ht="15">
      <c r="A602" s="63" t="s">
        <v>8146</v>
      </c>
      <c r="B602" s="63" t="s">
        <v>7065</v>
      </c>
      <c r="C602" s="63" t="s">
        <v>4676</v>
      </c>
      <c r="D602" s="63" t="s">
        <v>3992</v>
      </c>
      <c r="F602" s="63">
        <f t="shared" si="30"/>
        <v>92.209999084476294</v>
      </c>
      <c r="G602" s="68">
        <v>92.209999084476294</v>
      </c>
      <c r="H602" s="63">
        <v>1</v>
      </c>
      <c r="I602" s="63"/>
      <c r="J602" s="63" t="s">
        <v>5363</v>
      </c>
      <c r="K602" s="63" t="s">
        <v>7620</v>
      </c>
      <c r="L602" s="349" t="s">
        <v>7785</v>
      </c>
      <c r="O602" s="68" t="s">
        <v>8427</v>
      </c>
    </row>
    <row r="603" spans="1:15" ht="15">
      <c r="A603" s="63" t="s">
        <v>8147</v>
      </c>
      <c r="B603" s="63" t="s">
        <v>7067</v>
      </c>
      <c r="C603" s="63" t="s">
        <v>4676</v>
      </c>
      <c r="D603" s="63" t="s">
        <v>3992</v>
      </c>
      <c r="F603" s="63">
        <f t="shared" si="30"/>
        <v>2.8399999141691996</v>
      </c>
      <c r="G603" s="68">
        <v>2.8399999141691996</v>
      </c>
      <c r="H603" s="63">
        <v>1</v>
      </c>
      <c r="I603" s="63"/>
      <c r="J603" s="63" t="s">
        <v>5363</v>
      </c>
      <c r="K603" s="63" t="s">
        <v>7620</v>
      </c>
      <c r="L603" s="349" t="s">
        <v>7786</v>
      </c>
      <c r="O603" s="68" t="s">
        <v>8428</v>
      </c>
    </row>
    <row r="604" spans="1:15" ht="15">
      <c r="A604" s="63" t="s">
        <v>8148</v>
      </c>
      <c r="B604" s="63" t="s">
        <v>7069</v>
      </c>
      <c r="C604" s="63" t="s">
        <v>4676</v>
      </c>
      <c r="D604" s="63" t="s">
        <v>3992</v>
      </c>
      <c r="F604" s="63">
        <f t="shared" si="30"/>
        <v>3.2009999752043452</v>
      </c>
      <c r="G604" s="68">
        <v>3.2009999752043452</v>
      </c>
      <c r="H604" s="63">
        <v>1</v>
      </c>
      <c r="I604" s="63"/>
      <c r="J604" s="63" t="s">
        <v>5363</v>
      </c>
      <c r="K604" s="63" t="s">
        <v>7620</v>
      </c>
      <c r="L604" s="349" t="s">
        <v>7787</v>
      </c>
      <c r="O604" s="68" t="s">
        <v>8427</v>
      </c>
    </row>
    <row r="605" spans="1:15" ht="15">
      <c r="A605" s="63" t="s">
        <v>8149</v>
      </c>
      <c r="B605" s="63" t="s">
        <v>7071</v>
      </c>
      <c r="C605" s="63" t="s">
        <v>4676</v>
      </c>
      <c r="D605" s="63" t="s">
        <v>3992</v>
      </c>
      <c r="F605" s="63">
        <f t="shared" si="30"/>
        <v>1.0930000543594784</v>
      </c>
      <c r="G605" s="68">
        <v>1.0930000543594784</v>
      </c>
      <c r="H605" s="63">
        <v>1</v>
      </c>
      <c r="I605" s="63"/>
      <c r="J605" s="63" t="s">
        <v>5363</v>
      </c>
      <c r="K605" s="63" t="s">
        <v>7620</v>
      </c>
      <c r="L605" s="349" t="s">
        <v>7788</v>
      </c>
      <c r="O605" s="68" t="s">
        <v>8427</v>
      </c>
    </row>
    <row r="606" spans="1:15" ht="15">
      <c r="A606" s="63" t="s">
        <v>8150</v>
      </c>
      <c r="B606" s="63" t="s">
        <v>7073</v>
      </c>
      <c r="C606" s="63" t="s">
        <v>4676</v>
      </c>
      <c r="D606" s="63" t="s">
        <v>3992</v>
      </c>
      <c r="F606" s="63">
        <f t="shared" si="30"/>
        <v>0.21199999749659698</v>
      </c>
      <c r="G606" s="68">
        <v>0.21199999749659698</v>
      </c>
      <c r="H606" s="63">
        <v>1</v>
      </c>
      <c r="I606" s="63"/>
      <c r="J606" s="63" t="s">
        <v>5363</v>
      </c>
      <c r="K606" s="63" t="s">
        <v>7620</v>
      </c>
      <c r="L606" s="349" t="s">
        <v>7789</v>
      </c>
      <c r="O606" s="68" t="s">
        <v>8427</v>
      </c>
    </row>
    <row r="607" spans="1:15" ht="15">
      <c r="A607" s="63" t="s">
        <v>8151</v>
      </c>
      <c r="B607" s="63" t="s">
        <v>7075</v>
      </c>
      <c r="C607" s="63" t="s">
        <v>4676</v>
      </c>
      <c r="D607" s="63" t="s">
        <v>3992</v>
      </c>
      <c r="F607" s="63">
        <f t="shared" si="30"/>
        <v>0.17900000512599237</v>
      </c>
      <c r="G607" s="68">
        <v>0.17900000512599237</v>
      </c>
      <c r="H607" s="63">
        <v>1</v>
      </c>
      <c r="I607" s="63"/>
      <c r="J607" s="63" t="s">
        <v>5363</v>
      </c>
      <c r="K607" s="63" t="s">
        <v>7620</v>
      </c>
      <c r="L607" s="349" t="s">
        <v>7790</v>
      </c>
      <c r="O607" s="68" t="s">
        <v>8427</v>
      </c>
    </row>
    <row r="608" spans="1:15" ht="15">
      <c r="A608" s="63" t="s">
        <v>8152</v>
      </c>
      <c r="B608" s="63" t="s">
        <v>7077</v>
      </c>
      <c r="C608" s="63" t="s">
        <v>4676</v>
      </c>
      <c r="D608" s="63" t="s">
        <v>3992</v>
      </c>
      <c r="F608" s="63">
        <f t="shared" si="30"/>
        <v>6.5999999642372131E-2</v>
      </c>
      <c r="G608" s="68">
        <v>6.5999999642372131E-2</v>
      </c>
      <c r="H608" s="63">
        <v>1</v>
      </c>
      <c r="I608" s="63"/>
      <c r="J608" s="63" t="s">
        <v>5363</v>
      </c>
      <c r="K608" s="63" t="s">
        <v>7620</v>
      </c>
      <c r="L608" s="349" t="s">
        <v>7791</v>
      </c>
      <c r="O608" s="68" t="s">
        <v>8427</v>
      </c>
    </row>
    <row r="609" spans="1:15" ht="15">
      <c r="A609" s="63" t="s">
        <v>8153</v>
      </c>
      <c r="B609" s="63" t="s">
        <v>7079</v>
      </c>
      <c r="C609" s="63" t="s">
        <v>4676</v>
      </c>
      <c r="D609" s="63" t="s">
        <v>3992</v>
      </c>
      <c r="F609" s="63">
        <f t="shared" si="30"/>
        <v>3.2000001519917241E-2</v>
      </c>
      <c r="G609" s="68">
        <v>3.2000001519917241E-2</v>
      </c>
      <c r="H609" s="63">
        <v>1</v>
      </c>
      <c r="I609" s="63"/>
      <c r="J609" s="63" t="s">
        <v>5363</v>
      </c>
      <c r="K609" s="63" t="s">
        <v>7620</v>
      </c>
      <c r="L609" s="349" t="s">
        <v>7792</v>
      </c>
      <c r="O609" s="68" t="s">
        <v>8427</v>
      </c>
    </row>
    <row r="610" spans="1:15" ht="15">
      <c r="A610" s="63" t="s">
        <v>7080</v>
      </c>
      <c r="B610" s="63" t="s">
        <v>7081</v>
      </c>
      <c r="C610" s="63" t="s">
        <v>4676</v>
      </c>
      <c r="D610" s="63" t="s">
        <v>3990</v>
      </c>
      <c r="F610" s="63">
        <f t="shared" si="30"/>
        <v>0.16851139244519969</v>
      </c>
      <c r="G610" s="68">
        <v>0.16851139244519969</v>
      </c>
      <c r="H610" s="63">
        <v>1</v>
      </c>
      <c r="I610" s="63"/>
      <c r="J610" s="63" t="s">
        <v>5363</v>
      </c>
      <c r="K610" s="63" t="s">
        <v>7620</v>
      </c>
      <c r="L610" s="349" t="s">
        <v>7793</v>
      </c>
      <c r="O610" s="68" t="s">
        <v>5367</v>
      </c>
    </row>
    <row r="611" spans="1:15" ht="15">
      <c r="A611" s="63" t="s">
        <v>7082</v>
      </c>
      <c r="B611" s="63" t="s">
        <v>7083</v>
      </c>
      <c r="C611" s="63" t="s">
        <v>4676</v>
      </c>
      <c r="D611" s="63" t="s">
        <v>4879</v>
      </c>
      <c r="F611" s="63">
        <f t="shared" si="30"/>
        <v>29.957788350846979</v>
      </c>
      <c r="G611" s="68">
        <v>29.957788350846979</v>
      </c>
      <c r="H611" s="63">
        <v>1</v>
      </c>
      <c r="I611" s="63"/>
      <c r="J611" s="63" t="s">
        <v>5363</v>
      </c>
      <c r="K611" s="63" t="s">
        <v>7620</v>
      </c>
      <c r="L611" s="349" t="s">
        <v>7794</v>
      </c>
      <c r="O611" s="68" t="s">
        <v>6193</v>
      </c>
    </row>
    <row r="612" spans="1:15" ht="15">
      <c r="A612" s="63" t="s">
        <v>8019</v>
      </c>
      <c r="B612" s="63" t="s">
        <v>7084</v>
      </c>
      <c r="C612" s="63" t="s">
        <v>4676</v>
      </c>
      <c r="D612" s="63" t="s">
        <v>3992</v>
      </c>
      <c r="F612" s="63">
        <f t="shared" si="30"/>
        <v>59.458818433019836</v>
      </c>
      <c r="G612" s="68">
        <v>59.458818433019836</v>
      </c>
      <c r="H612" s="63">
        <v>1</v>
      </c>
      <c r="I612" s="63"/>
      <c r="J612" s="63" t="s">
        <v>5363</v>
      </c>
      <c r="K612" s="63" t="s">
        <v>7620</v>
      </c>
      <c r="L612" s="349" t="s">
        <v>7796</v>
      </c>
      <c r="O612" s="68" t="s">
        <v>5368</v>
      </c>
    </row>
    <row r="613" spans="1:15" ht="15">
      <c r="A613" s="63" t="s">
        <v>7085</v>
      </c>
      <c r="B613" s="63" t="s">
        <v>7086</v>
      </c>
      <c r="C613" s="63" t="s">
        <v>4676</v>
      </c>
      <c r="D613" s="63" t="s">
        <v>4879</v>
      </c>
      <c r="F613" s="63">
        <f t="shared" si="30"/>
        <v>33.500095062785668</v>
      </c>
      <c r="G613" s="68">
        <v>33.500095062785668</v>
      </c>
      <c r="H613" s="63">
        <v>1</v>
      </c>
      <c r="I613" s="63"/>
      <c r="J613" s="63" t="s">
        <v>5363</v>
      </c>
      <c r="K613" s="63" t="s">
        <v>7620</v>
      </c>
      <c r="L613" s="349" t="s">
        <v>7797</v>
      </c>
      <c r="O613" s="68" t="s">
        <v>6193</v>
      </c>
    </row>
    <row r="614" spans="1:15" ht="15">
      <c r="A614" s="63" t="s">
        <v>7087</v>
      </c>
      <c r="B614" s="63" t="s">
        <v>7088</v>
      </c>
      <c r="C614" s="63" t="s">
        <v>4676</v>
      </c>
      <c r="D614" s="63" t="s">
        <v>4880</v>
      </c>
      <c r="F614" s="63">
        <f t="shared" si="30"/>
        <v>102.25250438054343</v>
      </c>
      <c r="G614" s="68">
        <v>102.25250438054343</v>
      </c>
      <c r="H614" s="63">
        <v>1</v>
      </c>
      <c r="I614" s="63"/>
      <c r="J614" s="63" t="s">
        <v>5363</v>
      </c>
      <c r="K614" s="63" t="s">
        <v>7620</v>
      </c>
      <c r="L614" s="349" t="s">
        <v>7798</v>
      </c>
      <c r="O614" s="68" t="s">
        <v>7897</v>
      </c>
    </row>
    <row r="615" spans="1:15" ht="15">
      <c r="A615" s="63" t="s">
        <v>8154</v>
      </c>
      <c r="B615" s="63" t="s">
        <v>7090</v>
      </c>
      <c r="C615" s="63" t="s">
        <v>4676</v>
      </c>
      <c r="D615" s="63" t="s">
        <v>3992</v>
      </c>
      <c r="F615" s="63">
        <f t="shared" si="30"/>
        <v>30.040364224381037</v>
      </c>
      <c r="G615" s="68">
        <v>30.040364224381037</v>
      </c>
      <c r="H615" s="63">
        <v>1</v>
      </c>
      <c r="I615" s="63"/>
      <c r="J615" s="63" t="s">
        <v>5363</v>
      </c>
      <c r="K615" s="63" t="s">
        <v>7620</v>
      </c>
      <c r="L615" s="349" t="s">
        <v>7799</v>
      </c>
      <c r="O615" s="68" t="s">
        <v>8427</v>
      </c>
    </row>
    <row r="616" spans="1:15" ht="15">
      <c r="A616" s="63" t="s">
        <v>7091</v>
      </c>
      <c r="B616" s="63" t="s">
        <v>7092</v>
      </c>
      <c r="C616" s="63" t="s">
        <v>4676</v>
      </c>
      <c r="D616" s="63" t="s">
        <v>5362</v>
      </c>
      <c r="F616" s="63">
        <f t="shared" si="30"/>
        <v>2.8917178842756484E-2</v>
      </c>
      <c r="G616" s="68">
        <v>2.8917178842756484E-2</v>
      </c>
      <c r="H616" s="63">
        <v>1</v>
      </c>
      <c r="I616" s="63"/>
      <c r="J616" s="63" t="s">
        <v>5363</v>
      </c>
      <c r="K616" s="63" t="s">
        <v>7620</v>
      </c>
      <c r="L616" s="349" t="s">
        <v>7800</v>
      </c>
      <c r="O616" s="68" t="s">
        <v>6216</v>
      </c>
    </row>
    <row r="617" spans="1:15" ht="15">
      <c r="A617" s="63" t="s">
        <v>7093</v>
      </c>
      <c r="B617" s="63" t="s">
        <v>7094</v>
      </c>
      <c r="C617" s="63" t="s">
        <v>4676</v>
      </c>
      <c r="D617" s="63" t="s">
        <v>4879</v>
      </c>
      <c r="F617" s="63">
        <f t="shared" si="30"/>
        <v>147.7915931595696</v>
      </c>
      <c r="G617" s="68">
        <v>147.7915931595696</v>
      </c>
      <c r="H617" s="63">
        <v>1</v>
      </c>
      <c r="I617" s="63"/>
      <c r="J617" s="63" t="s">
        <v>5363</v>
      </c>
      <c r="K617" s="63" t="s">
        <v>7620</v>
      </c>
      <c r="L617" s="349" t="s">
        <v>7801</v>
      </c>
      <c r="O617" s="68" t="s">
        <v>6193</v>
      </c>
    </row>
    <row r="618" spans="1:15" ht="15">
      <c r="A618" s="63" t="s">
        <v>7095</v>
      </c>
      <c r="B618" s="63" t="s">
        <v>7096</v>
      </c>
      <c r="C618" s="63" t="s">
        <v>4676</v>
      </c>
      <c r="D618" s="63" t="s">
        <v>4879</v>
      </c>
      <c r="F618" s="63">
        <f t="shared" si="30"/>
        <v>29.900336290730298</v>
      </c>
      <c r="G618" s="68">
        <v>29.900336290730298</v>
      </c>
      <c r="H618" s="63">
        <v>1</v>
      </c>
      <c r="I618" s="63"/>
      <c r="J618" s="63" t="s">
        <v>5363</v>
      </c>
      <c r="K618" s="63" t="s">
        <v>7620</v>
      </c>
      <c r="L618" s="349" t="s">
        <v>7802</v>
      </c>
      <c r="O618" s="68" t="s">
        <v>6193</v>
      </c>
    </row>
    <row r="619" spans="1:15" ht="15">
      <c r="A619" s="63" t="s">
        <v>7097</v>
      </c>
      <c r="B619" s="63" t="s">
        <v>7098</v>
      </c>
      <c r="C619" s="63" t="s">
        <v>4676</v>
      </c>
      <c r="D619" s="63" t="s">
        <v>4879</v>
      </c>
      <c r="F619" s="63">
        <f t="shared" si="30"/>
        <v>194.85134125815503</v>
      </c>
      <c r="G619" s="68">
        <v>194.85134125815503</v>
      </c>
      <c r="H619" s="63">
        <v>1</v>
      </c>
      <c r="I619" s="63"/>
      <c r="J619" s="63" t="s">
        <v>5363</v>
      </c>
      <c r="K619" s="63" t="s">
        <v>7620</v>
      </c>
      <c r="L619" s="349" t="s">
        <v>7803</v>
      </c>
      <c r="O619" s="68" t="s">
        <v>6193</v>
      </c>
    </row>
    <row r="620" spans="1:15" ht="15">
      <c r="A620" s="63" t="s">
        <v>7099</v>
      </c>
      <c r="B620" s="63" t="s">
        <v>7100</v>
      </c>
      <c r="C620" s="63" t="s">
        <v>4676</v>
      </c>
      <c r="D620" s="63" t="s">
        <v>4879</v>
      </c>
      <c r="F620" s="63">
        <f t="shared" si="30"/>
        <v>192.64805080625732</v>
      </c>
      <c r="G620" s="68">
        <v>192.64805080625732</v>
      </c>
      <c r="H620" s="63">
        <v>1</v>
      </c>
      <c r="I620" s="63"/>
      <c r="J620" s="63" t="s">
        <v>5363</v>
      </c>
      <c r="K620" s="63" t="s">
        <v>7620</v>
      </c>
      <c r="L620" s="349" t="s">
        <v>7804</v>
      </c>
      <c r="O620" s="68" t="s">
        <v>6193</v>
      </c>
    </row>
    <row r="621" spans="1:15" ht="15">
      <c r="A621" s="63" t="s">
        <v>7101</v>
      </c>
      <c r="B621" s="63" t="s">
        <v>7102</v>
      </c>
      <c r="C621" s="63" t="s">
        <v>4676</v>
      </c>
      <c r="D621" s="63" t="s">
        <v>4879</v>
      </c>
      <c r="F621" s="63">
        <f t="shared" si="30"/>
        <v>194.69120035171687</v>
      </c>
      <c r="G621" s="68">
        <v>194.69120035171687</v>
      </c>
      <c r="H621" s="63">
        <v>1</v>
      </c>
      <c r="I621" s="63"/>
      <c r="J621" s="63" t="s">
        <v>5363</v>
      </c>
      <c r="K621" s="63" t="s">
        <v>7620</v>
      </c>
      <c r="L621" s="349" t="s">
        <v>7805</v>
      </c>
      <c r="O621" s="68" t="s">
        <v>6193</v>
      </c>
    </row>
    <row r="622" spans="1:15" ht="15">
      <c r="A622" s="63" t="s">
        <v>7103</v>
      </c>
      <c r="B622" s="63" t="s">
        <v>7104</v>
      </c>
      <c r="C622" s="63" t="s">
        <v>4676</v>
      </c>
      <c r="D622" s="63" t="s">
        <v>4880</v>
      </c>
      <c r="F622" s="63">
        <f t="shared" si="30"/>
        <v>272.87611374325223</v>
      </c>
      <c r="G622" s="68">
        <v>272.87611374325223</v>
      </c>
      <c r="H622" s="63">
        <v>1</v>
      </c>
      <c r="I622" s="63"/>
      <c r="J622" s="63" t="s">
        <v>5363</v>
      </c>
      <c r="K622" s="63" t="s">
        <v>7620</v>
      </c>
      <c r="L622" s="349" t="s">
        <v>7806</v>
      </c>
      <c r="O622" s="68" t="s">
        <v>7897</v>
      </c>
    </row>
    <row r="623" spans="1:15" ht="15">
      <c r="A623" s="63" t="s">
        <v>7105</v>
      </c>
      <c r="B623" s="63" t="s">
        <v>7106</v>
      </c>
      <c r="C623" s="63" t="s">
        <v>4676</v>
      </c>
      <c r="D623" s="63" t="s">
        <v>4880</v>
      </c>
      <c r="F623" s="63">
        <f t="shared" si="30"/>
        <v>297.18481504652249</v>
      </c>
      <c r="G623" s="68">
        <v>297.18481504652249</v>
      </c>
      <c r="H623" s="63">
        <v>1</v>
      </c>
      <c r="I623" s="63"/>
      <c r="J623" s="63" t="s">
        <v>5363</v>
      </c>
      <c r="K623" s="63" t="s">
        <v>7620</v>
      </c>
      <c r="L623" s="349" t="s">
        <v>7807</v>
      </c>
      <c r="O623" s="68" t="s">
        <v>7897</v>
      </c>
    </row>
    <row r="624" spans="1:15" ht="15">
      <c r="A624" s="63" t="s">
        <v>7107</v>
      </c>
      <c r="B624" s="63" t="s">
        <v>7108</v>
      </c>
      <c r="C624" s="63" t="s">
        <v>4676</v>
      </c>
      <c r="D624" s="63" t="s">
        <v>4879</v>
      </c>
      <c r="F624" s="63">
        <f t="shared" si="30"/>
        <v>30.296114615599301</v>
      </c>
      <c r="G624" s="68">
        <v>30.296114615599301</v>
      </c>
      <c r="H624" s="63">
        <v>1</v>
      </c>
      <c r="I624" s="63"/>
      <c r="J624" s="63" t="s">
        <v>5363</v>
      </c>
      <c r="K624" s="63" t="s">
        <v>7620</v>
      </c>
      <c r="L624" s="349" t="s">
        <v>7808</v>
      </c>
      <c r="O624" s="68" t="s">
        <v>6193</v>
      </c>
    </row>
    <row r="625" spans="1:15" ht="15">
      <c r="A625" s="63" t="s">
        <v>8155</v>
      </c>
      <c r="B625" s="63" t="s">
        <v>7110</v>
      </c>
      <c r="C625" s="63" t="s">
        <v>4676</v>
      </c>
      <c r="D625" s="63" t="s">
        <v>3992</v>
      </c>
      <c r="F625" s="63">
        <f t="shared" si="30"/>
        <v>0.15064957954713792</v>
      </c>
      <c r="G625" s="68">
        <v>0.15064957954713792</v>
      </c>
      <c r="H625" s="63">
        <v>1</v>
      </c>
      <c r="I625" s="63"/>
      <c r="J625" s="63" t="s">
        <v>5363</v>
      </c>
      <c r="K625" s="63" t="s">
        <v>7620</v>
      </c>
      <c r="L625" s="349" t="s">
        <v>7809</v>
      </c>
      <c r="O625" s="68" t="s">
        <v>6772</v>
      </c>
    </row>
    <row r="626" spans="1:15" ht="15">
      <c r="A626" s="63" t="s">
        <v>8156</v>
      </c>
      <c r="B626" s="63" t="s">
        <v>7112</v>
      </c>
      <c r="C626" s="63" t="s">
        <v>4676</v>
      </c>
      <c r="D626" s="63" t="s">
        <v>371</v>
      </c>
      <c r="F626" s="63">
        <f t="shared" si="30"/>
        <v>5853.6657416450116</v>
      </c>
      <c r="G626" s="68">
        <v>5853.6657416450116</v>
      </c>
      <c r="H626" s="63">
        <v>1</v>
      </c>
      <c r="I626" s="63"/>
      <c r="J626" s="63" t="s">
        <v>5363</v>
      </c>
      <c r="K626" s="63" t="s">
        <v>7620</v>
      </c>
      <c r="L626" s="349" t="s">
        <v>7810</v>
      </c>
      <c r="O626" s="68" t="s">
        <v>6192</v>
      </c>
    </row>
    <row r="627" spans="1:15" ht="15">
      <c r="A627" s="63" t="s">
        <v>7113</v>
      </c>
      <c r="B627" s="63" t="s">
        <v>7114</v>
      </c>
      <c r="C627" s="63" t="s">
        <v>4676</v>
      </c>
      <c r="D627" s="63" t="s">
        <v>5362</v>
      </c>
      <c r="F627" s="63">
        <f t="shared" si="30"/>
        <v>9.0728262338374321</v>
      </c>
      <c r="G627" s="68">
        <v>9.0728262338374321</v>
      </c>
      <c r="H627" s="63">
        <v>1</v>
      </c>
      <c r="I627" s="63"/>
      <c r="J627" s="63" t="s">
        <v>5363</v>
      </c>
      <c r="K627" s="63" t="s">
        <v>7620</v>
      </c>
      <c r="L627" s="349" t="s">
        <v>7811</v>
      </c>
      <c r="O627" s="68" t="s">
        <v>5364</v>
      </c>
    </row>
    <row r="628" spans="1:15" ht="15">
      <c r="A628" s="63" t="s">
        <v>8018</v>
      </c>
      <c r="B628" s="63" t="s">
        <v>7115</v>
      </c>
      <c r="C628" s="63" t="s">
        <v>4676</v>
      </c>
      <c r="D628" s="63" t="s">
        <v>371</v>
      </c>
      <c r="F628" s="63">
        <f t="shared" si="30"/>
        <v>1.4513116450773502</v>
      </c>
      <c r="G628" s="68">
        <v>1.4513116450773502</v>
      </c>
      <c r="H628" s="63">
        <v>1</v>
      </c>
      <c r="I628" s="63"/>
      <c r="J628" s="63" t="s">
        <v>5363</v>
      </c>
      <c r="K628" s="63" t="s">
        <v>7620</v>
      </c>
      <c r="L628" s="349" t="s">
        <v>7812</v>
      </c>
      <c r="O628" s="68" t="s">
        <v>6192</v>
      </c>
    </row>
    <row r="629" spans="1:15" ht="15">
      <c r="A629" s="63" t="s">
        <v>7116</v>
      </c>
      <c r="B629" s="63" t="s">
        <v>7117</v>
      </c>
      <c r="C629" s="63" t="s">
        <v>4676</v>
      </c>
      <c r="D629" s="63" t="s">
        <v>4880</v>
      </c>
      <c r="F629" s="63">
        <f t="shared" si="30"/>
        <v>686.33551644219506</v>
      </c>
      <c r="G629" s="68">
        <v>686.33551644219506</v>
      </c>
      <c r="H629" s="63">
        <v>1</v>
      </c>
      <c r="I629" s="63"/>
      <c r="J629" s="63" t="s">
        <v>5363</v>
      </c>
      <c r="K629" s="63" t="s">
        <v>7620</v>
      </c>
      <c r="L629" s="349" t="s">
        <v>7813</v>
      </c>
      <c r="O629" s="68" t="s">
        <v>7897</v>
      </c>
    </row>
    <row r="630" spans="1:15" ht="15">
      <c r="A630" s="63" t="s">
        <v>7118</v>
      </c>
      <c r="B630" s="63" t="s">
        <v>7119</v>
      </c>
      <c r="C630" s="63" t="s">
        <v>4676</v>
      </c>
      <c r="D630" s="63" t="s">
        <v>4879</v>
      </c>
      <c r="F630" s="63">
        <f t="shared" si="30"/>
        <v>33.192330651813123</v>
      </c>
      <c r="G630" s="68">
        <v>33.192330651813123</v>
      </c>
      <c r="H630" s="63">
        <v>1</v>
      </c>
      <c r="I630" s="63"/>
      <c r="J630" s="63" t="s">
        <v>5363</v>
      </c>
      <c r="K630" s="63" t="s">
        <v>7620</v>
      </c>
      <c r="L630" s="349" t="s">
        <v>7814</v>
      </c>
      <c r="O630" s="68" t="s">
        <v>6193</v>
      </c>
    </row>
    <row r="631" spans="1:15">
      <c r="A631" s="236" t="s">
        <v>4848</v>
      </c>
      <c r="B631" s="236" t="s">
        <v>6075</v>
      </c>
      <c r="C631" s="63"/>
      <c r="D631" s="63"/>
      <c r="L631" s="48"/>
    </row>
    <row r="632" spans="1:15" ht="15">
      <c r="A632" s="63" t="s">
        <v>7384</v>
      </c>
      <c r="B632" s="63" t="s">
        <v>7385</v>
      </c>
      <c r="C632" s="63" t="s">
        <v>3996</v>
      </c>
      <c r="D632" s="63" t="s">
        <v>5362</v>
      </c>
      <c r="F632" s="63">
        <f>IF(ISNUMBER(G632),G632*H632+I632,G632)</f>
        <v>113.01548126538601</v>
      </c>
      <c r="G632" s="68">
        <v>113.01548126538601</v>
      </c>
      <c r="H632" s="63">
        <v>1</v>
      </c>
      <c r="I632" s="63"/>
      <c r="J632" s="63" t="s">
        <v>5363</v>
      </c>
      <c r="K632" s="63" t="s">
        <v>7620</v>
      </c>
      <c r="L632" s="349" t="s">
        <v>7815</v>
      </c>
      <c r="O632" s="68" t="s">
        <v>5364</v>
      </c>
    </row>
    <row r="633" spans="1:15" ht="15">
      <c r="A633" s="63" t="s">
        <v>8157</v>
      </c>
      <c r="B633" s="63" t="s">
        <v>7386</v>
      </c>
      <c r="C633" s="63" t="s">
        <v>3996</v>
      </c>
      <c r="D633" s="63" t="s">
        <v>3992</v>
      </c>
      <c r="F633" s="63">
        <f>IF(ISNUMBER(G633),G633*H633+I633,G633)</f>
        <v>15.509621531433567</v>
      </c>
      <c r="G633" s="68">
        <v>15.509621531433567</v>
      </c>
      <c r="H633" s="63">
        <v>1</v>
      </c>
      <c r="I633" s="63"/>
      <c r="J633" s="63" t="s">
        <v>5363</v>
      </c>
      <c r="K633" s="63" t="s">
        <v>7620</v>
      </c>
      <c r="L633" s="349" t="s">
        <v>7816</v>
      </c>
      <c r="O633" s="68" t="s">
        <v>6772</v>
      </c>
    </row>
    <row r="634" spans="1:15" ht="15">
      <c r="A634" s="63" t="s">
        <v>8158</v>
      </c>
      <c r="B634" s="63" t="s">
        <v>7387</v>
      </c>
      <c r="C634" s="63" t="s">
        <v>3996</v>
      </c>
      <c r="D634" s="63" t="s">
        <v>3992</v>
      </c>
      <c r="F634" s="63">
        <f>IF(ISNUMBER(G634),G634*H634+I634,G634)</f>
        <v>16.233787442578119</v>
      </c>
      <c r="G634" s="68">
        <v>16.233787442578119</v>
      </c>
      <c r="H634" s="63">
        <v>1</v>
      </c>
      <c r="I634" s="63"/>
      <c r="J634" s="63" t="s">
        <v>5363</v>
      </c>
      <c r="K634" s="63" t="s">
        <v>7620</v>
      </c>
      <c r="L634" s="349" t="s">
        <v>7817</v>
      </c>
      <c r="O634" s="68" t="s">
        <v>6772</v>
      </c>
    </row>
    <row r="635" spans="1:15" ht="15">
      <c r="A635" s="63" t="s">
        <v>8159</v>
      </c>
      <c r="B635" s="63" t="s">
        <v>7388</v>
      </c>
      <c r="C635" s="63" t="s">
        <v>3996</v>
      </c>
      <c r="D635" s="63" t="s">
        <v>3992</v>
      </c>
      <c r="F635" s="63">
        <f>IF(ISNUMBER(G635),G635*H635+I635,G635)</f>
        <v>39.510427816708969</v>
      </c>
      <c r="G635" s="68">
        <v>39.510427816708969</v>
      </c>
      <c r="H635" s="63">
        <v>1</v>
      </c>
      <c r="I635" s="63"/>
      <c r="J635" s="63" t="s">
        <v>5363</v>
      </c>
      <c r="K635" s="63" t="s">
        <v>7620</v>
      </c>
      <c r="L635" s="349" t="s">
        <v>7818</v>
      </c>
      <c r="O635" s="68" t="s">
        <v>6772</v>
      </c>
    </row>
    <row r="636" spans="1:15" ht="15">
      <c r="A636" s="63" t="s">
        <v>8160</v>
      </c>
      <c r="B636" s="63" t="s">
        <v>7389</v>
      </c>
      <c r="C636" s="63" t="s">
        <v>3996</v>
      </c>
      <c r="D636" s="63" t="s">
        <v>3992</v>
      </c>
      <c r="F636" s="63">
        <f>IF(ISNUMBER(G636),G636*H636+I636,G636)</f>
        <v>22.565030287371659</v>
      </c>
      <c r="G636" s="68">
        <v>22.565030287371659</v>
      </c>
      <c r="H636" s="63">
        <v>1</v>
      </c>
      <c r="I636" s="63"/>
      <c r="J636" s="63" t="s">
        <v>5363</v>
      </c>
      <c r="K636" s="63" t="s">
        <v>7620</v>
      </c>
      <c r="L636" s="349" t="s">
        <v>7819</v>
      </c>
      <c r="O636" s="68" t="s">
        <v>6772</v>
      </c>
    </row>
    <row r="637" spans="1:15">
      <c r="A637" s="63" t="s">
        <v>8161</v>
      </c>
      <c r="B637" s="63" t="s">
        <v>7390</v>
      </c>
      <c r="C637" s="63" t="s">
        <v>3996</v>
      </c>
      <c r="D637" s="63" t="s">
        <v>3992</v>
      </c>
      <c r="F637" s="63">
        <f t="shared" ref="F637:F653" si="31">IF(ISNUMBER(G637),G637*H637+I637,G637)</f>
        <v>0</v>
      </c>
      <c r="G637" s="293">
        <f>SUM(F634:F636)</f>
        <v>78.309245546658744</v>
      </c>
      <c r="H637" s="63"/>
      <c r="I637" s="63"/>
      <c r="J637" s="63"/>
      <c r="K637" s="63"/>
    </row>
    <row r="638" spans="1:15" ht="15">
      <c r="A638" s="63" t="s">
        <v>8326</v>
      </c>
      <c r="B638" s="63" t="s">
        <v>5745</v>
      </c>
      <c r="C638" s="63" t="s">
        <v>3996</v>
      </c>
      <c r="D638" s="63" t="s">
        <v>5362</v>
      </c>
      <c r="F638" s="63">
        <f>IF(ISNUMBER(G638),G638*H638+I638,G638)</f>
        <v>27.681180273161981</v>
      </c>
      <c r="G638" s="68">
        <v>27.681180273161981</v>
      </c>
      <c r="H638" s="63">
        <v>1</v>
      </c>
      <c r="I638" s="63"/>
      <c r="J638" s="63" t="s">
        <v>5363</v>
      </c>
      <c r="K638" s="63" t="s">
        <v>7620</v>
      </c>
      <c r="L638" s="349" t="s">
        <v>7820</v>
      </c>
      <c r="O638" s="68" t="s">
        <v>5364</v>
      </c>
    </row>
    <row r="639" spans="1:15" ht="15">
      <c r="A639" s="63" t="s">
        <v>8162</v>
      </c>
      <c r="B639" s="63" t="s">
        <v>7393</v>
      </c>
      <c r="C639" s="63" t="s">
        <v>3996</v>
      </c>
      <c r="D639" s="63" t="s">
        <v>371</v>
      </c>
      <c r="F639" s="63">
        <f>IF(ISNUMBER(G639),G639*H639+I639,G639)</f>
        <v>3.9711350990666134</v>
      </c>
      <c r="G639" s="68">
        <v>3.9711350990666134</v>
      </c>
      <c r="H639" s="63">
        <v>1</v>
      </c>
      <c r="I639" s="63"/>
      <c r="J639" s="63" t="s">
        <v>5363</v>
      </c>
      <c r="K639" s="63" t="s">
        <v>7620</v>
      </c>
      <c r="L639" s="349" t="s">
        <v>7821</v>
      </c>
      <c r="O639" s="68" t="s">
        <v>6192</v>
      </c>
    </row>
    <row r="640" spans="1:15" ht="15">
      <c r="A640" s="63" t="s">
        <v>8163</v>
      </c>
      <c r="B640" s="63" t="s">
        <v>7394</v>
      </c>
      <c r="C640" s="63" t="s">
        <v>3996</v>
      </c>
      <c r="D640" s="63" t="s">
        <v>3992</v>
      </c>
      <c r="F640" s="63">
        <f>IF(ISNUMBER(G640),G640*H640+I640,G640)</f>
        <v>0.61100000143048716</v>
      </c>
      <c r="G640" s="68">
        <v>0.61100000143048716</v>
      </c>
      <c r="H640" s="63">
        <v>1</v>
      </c>
      <c r="I640" s="63"/>
      <c r="J640" s="63" t="s">
        <v>5363</v>
      </c>
      <c r="K640" s="63" t="s">
        <v>7620</v>
      </c>
      <c r="L640" s="349" t="s">
        <v>7822</v>
      </c>
      <c r="O640" s="68" t="s">
        <v>7915</v>
      </c>
    </row>
    <row r="641" spans="1:15" ht="15">
      <c r="A641" s="63" t="s">
        <v>8164</v>
      </c>
      <c r="B641" s="63" t="s">
        <v>7395</v>
      </c>
      <c r="C641" s="63" t="s">
        <v>3996</v>
      </c>
      <c r="D641" s="63" t="s">
        <v>3992</v>
      </c>
      <c r="F641" s="63">
        <f>IF(ISNUMBER(G641),G641*H641+I641,G641)</f>
        <v>10.96300029754595</v>
      </c>
      <c r="G641" s="68">
        <v>10.96300029754595</v>
      </c>
      <c r="H641" s="63">
        <v>1</v>
      </c>
      <c r="I641" s="63"/>
      <c r="J641" s="63" t="s">
        <v>5363</v>
      </c>
      <c r="K641" s="63" t="s">
        <v>7620</v>
      </c>
      <c r="L641" s="349" t="s">
        <v>7823</v>
      </c>
      <c r="O641" s="68" t="s">
        <v>7915</v>
      </c>
    </row>
    <row r="642" spans="1:15">
      <c r="A642" s="63" t="s">
        <v>8165</v>
      </c>
      <c r="B642" s="63" t="s">
        <v>7396</v>
      </c>
      <c r="C642" s="63" t="s">
        <v>3996</v>
      </c>
      <c r="D642" s="63" t="s">
        <v>3992</v>
      </c>
      <c r="F642" s="63">
        <f t="shared" si="31"/>
        <v>48.599999904633165</v>
      </c>
      <c r="G642" s="293">
        <f>SUM(F643:F645)</f>
        <v>48.599999904633165</v>
      </c>
      <c r="H642" s="63">
        <v>1</v>
      </c>
      <c r="I642" s="63"/>
      <c r="J642" s="63"/>
      <c r="K642" s="63"/>
    </row>
    <row r="643" spans="1:15" ht="15">
      <c r="A643" s="63" t="s">
        <v>4848</v>
      </c>
      <c r="B643" s="63" t="s">
        <v>5745</v>
      </c>
      <c r="C643" s="63"/>
      <c r="D643" s="63"/>
      <c r="F643" s="63">
        <f t="shared" ref="F643:F652" si="32">IF(ISNUMBER(G643),G643*H643+I643,G643)</f>
        <v>16.600000381470355</v>
      </c>
      <c r="G643" s="68">
        <v>16.600000381470355</v>
      </c>
      <c r="H643" s="63">
        <v>1</v>
      </c>
      <c r="I643" s="63"/>
      <c r="J643" s="63" t="s">
        <v>5363</v>
      </c>
      <c r="K643" s="63" t="s">
        <v>7620</v>
      </c>
      <c r="L643" s="349" t="s">
        <v>8437</v>
      </c>
      <c r="O643" s="68" t="s">
        <v>7915</v>
      </c>
    </row>
    <row r="644" spans="1:15" ht="15">
      <c r="A644" s="63" t="s">
        <v>4848</v>
      </c>
      <c r="B644" s="63" t="s">
        <v>5745</v>
      </c>
      <c r="C644" s="63"/>
      <c r="D644" s="63"/>
      <c r="F644" s="63">
        <f t="shared" si="32"/>
        <v>2.7630000114440603</v>
      </c>
      <c r="G644" s="68">
        <v>2.7630000114440603</v>
      </c>
      <c r="H644" s="63">
        <v>1</v>
      </c>
      <c r="I644" s="63"/>
      <c r="J644" s="63" t="s">
        <v>5363</v>
      </c>
      <c r="K644" s="63" t="s">
        <v>7620</v>
      </c>
      <c r="L644" s="349" t="s">
        <v>8438</v>
      </c>
      <c r="O644" s="68" t="s">
        <v>7915</v>
      </c>
    </row>
    <row r="645" spans="1:15" ht="15">
      <c r="A645" s="63" t="s">
        <v>4848</v>
      </c>
      <c r="B645" s="63" t="s">
        <v>5745</v>
      </c>
      <c r="C645" s="63"/>
      <c r="D645" s="63"/>
      <c r="F645" s="63">
        <f t="shared" si="32"/>
        <v>29.23699951171875</v>
      </c>
      <c r="G645" s="68">
        <v>29.23699951171875</v>
      </c>
      <c r="H645" s="63">
        <v>1</v>
      </c>
      <c r="I645" s="63"/>
      <c r="J645" s="63" t="s">
        <v>5363</v>
      </c>
      <c r="K645" s="63" t="s">
        <v>7620</v>
      </c>
      <c r="L645" s="349" t="s">
        <v>8439</v>
      </c>
      <c r="O645" s="68" t="s">
        <v>7915</v>
      </c>
    </row>
    <row r="646" spans="1:15" ht="15">
      <c r="A646" s="63" t="s">
        <v>7060</v>
      </c>
      <c r="B646" s="63" t="s">
        <v>7061</v>
      </c>
      <c r="C646" s="63" t="s">
        <v>3996</v>
      </c>
      <c r="D646" s="63" t="s">
        <v>5362</v>
      </c>
      <c r="F646" s="63">
        <f t="shared" si="32"/>
        <v>2.0067007467150852</v>
      </c>
      <c r="G646" s="68">
        <v>2.0067007467150852</v>
      </c>
      <c r="H646" s="63">
        <v>1</v>
      </c>
      <c r="I646" s="63"/>
      <c r="J646" s="63" t="s">
        <v>5363</v>
      </c>
      <c r="K646" s="63" t="s">
        <v>7620</v>
      </c>
      <c r="L646" s="349" t="s">
        <v>7783</v>
      </c>
      <c r="O646" s="68" t="s">
        <v>5364</v>
      </c>
    </row>
    <row r="647" spans="1:15" ht="15">
      <c r="A647" s="63" t="s">
        <v>7397</v>
      </c>
      <c r="B647" s="63" t="s">
        <v>7398</v>
      </c>
      <c r="C647" s="63" t="s">
        <v>3996</v>
      </c>
      <c r="D647" s="63" t="s">
        <v>5362</v>
      </c>
      <c r="F647" s="63">
        <f t="shared" si="32"/>
        <v>0</v>
      </c>
      <c r="G647" s="68">
        <v>0</v>
      </c>
      <c r="H647" s="63">
        <v>1</v>
      </c>
      <c r="I647" s="63"/>
      <c r="J647" s="63" t="s">
        <v>5363</v>
      </c>
      <c r="K647" s="63" t="s">
        <v>7620</v>
      </c>
      <c r="L647" s="349" t="s">
        <v>7824</v>
      </c>
      <c r="O647" s="68" t="s">
        <v>5364</v>
      </c>
    </row>
    <row r="648" spans="1:15" ht="15">
      <c r="A648" s="63" t="s">
        <v>8166</v>
      </c>
      <c r="B648" s="63" t="s">
        <v>7399</v>
      </c>
      <c r="C648" s="63" t="s">
        <v>3996</v>
      </c>
      <c r="D648" s="63" t="s">
        <v>3992</v>
      </c>
      <c r="F648" s="63">
        <f t="shared" si="32"/>
        <v>82.66973823971253</v>
      </c>
      <c r="G648" s="68">
        <v>82.66973823971253</v>
      </c>
      <c r="H648" s="63">
        <v>1</v>
      </c>
      <c r="I648" s="63"/>
      <c r="J648" s="63" t="s">
        <v>5363</v>
      </c>
      <c r="K648" s="63" t="s">
        <v>7620</v>
      </c>
      <c r="L648" s="349" t="s">
        <v>7825</v>
      </c>
      <c r="O648" s="68" t="s">
        <v>6772</v>
      </c>
    </row>
    <row r="649" spans="1:15" ht="15">
      <c r="A649" s="63" t="s">
        <v>8167</v>
      </c>
      <c r="B649" s="63" t="s">
        <v>7400</v>
      </c>
      <c r="C649" s="63" t="s">
        <v>3996</v>
      </c>
      <c r="D649" s="63" t="s">
        <v>3992</v>
      </c>
      <c r="F649" s="63">
        <f t="shared" si="32"/>
        <v>71.610000610351563</v>
      </c>
      <c r="G649" s="68">
        <v>71.610000610351563</v>
      </c>
      <c r="H649" s="63">
        <v>1</v>
      </c>
      <c r="I649" s="63"/>
      <c r="J649" s="63" t="s">
        <v>5363</v>
      </c>
      <c r="K649" s="63" t="s">
        <v>7620</v>
      </c>
      <c r="L649" s="349" t="s">
        <v>7826</v>
      </c>
      <c r="O649" s="68" t="s">
        <v>7915</v>
      </c>
    </row>
    <row r="650" spans="1:15" ht="15">
      <c r="A650" s="63" t="s">
        <v>8168</v>
      </c>
      <c r="B650" s="63" t="s">
        <v>7401</v>
      </c>
      <c r="C650" s="63" t="s">
        <v>3996</v>
      </c>
      <c r="D650" s="63" t="s">
        <v>3992</v>
      </c>
      <c r="F650" s="63">
        <f t="shared" si="32"/>
        <v>29.234983678658836</v>
      </c>
      <c r="G650" s="68">
        <v>29.234983678658836</v>
      </c>
      <c r="H650" s="63">
        <v>1</v>
      </c>
      <c r="I650" s="63"/>
      <c r="J650" s="63" t="s">
        <v>5363</v>
      </c>
      <c r="K650" s="63" t="s">
        <v>7620</v>
      </c>
      <c r="L650" s="349" t="s">
        <v>7827</v>
      </c>
      <c r="O650" s="68" t="s">
        <v>6772</v>
      </c>
    </row>
    <row r="651" spans="1:15" ht="15">
      <c r="A651" s="63" t="s">
        <v>8169</v>
      </c>
      <c r="B651" s="63" t="s">
        <v>7402</v>
      </c>
      <c r="C651" s="63" t="s">
        <v>3996</v>
      </c>
      <c r="D651" s="63" t="s">
        <v>3992</v>
      </c>
      <c r="F651" s="63">
        <f t="shared" si="32"/>
        <v>21.459999084472656</v>
      </c>
      <c r="G651" s="68">
        <v>21.459999084472656</v>
      </c>
      <c r="H651" s="63">
        <v>1</v>
      </c>
      <c r="I651" s="63"/>
      <c r="J651" s="63" t="s">
        <v>5363</v>
      </c>
      <c r="K651" s="63" t="s">
        <v>7620</v>
      </c>
      <c r="L651" s="349" t="s">
        <v>7828</v>
      </c>
      <c r="O651" s="68" t="s">
        <v>7915</v>
      </c>
    </row>
    <row r="652" spans="1:15" ht="15">
      <c r="A652" s="63" t="s">
        <v>8170</v>
      </c>
      <c r="B652" s="63" t="s">
        <v>7403</v>
      </c>
      <c r="C652" s="63" t="s">
        <v>3996</v>
      </c>
      <c r="D652" s="63" t="s">
        <v>3992</v>
      </c>
      <c r="F652" s="63">
        <f t="shared" si="32"/>
        <v>3.7543769487076268</v>
      </c>
      <c r="G652" s="68">
        <v>3.7543769487076268</v>
      </c>
      <c r="H652" s="63">
        <v>1</v>
      </c>
      <c r="I652" s="63"/>
      <c r="J652" s="63" t="s">
        <v>5363</v>
      </c>
      <c r="K652" s="63" t="s">
        <v>7620</v>
      </c>
      <c r="L652" s="349" t="s">
        <v>7829</v>
      </c>
      <c r="O652" s="68" t="s">
        <v>6772</v>
      </c>
    </row>
    <row r="653" spans="1:15">
      <c r="A653" s="63" t="s">
        <v>8171</v>
      </c>
      <c r="B653" s="63" t="s">
        <v>7404</v>
      </c>
      <c r="C653" s="63" t="s">
        <v>3996</v>
      </c>
      <c r="D653" s="63" t="s">
        <v>3992</v>
      </c>
      <c r="F653" s="63">
        <f t="shared" si="31"/>
        <v>0</v>
      </c>
      <c r="G653" s="293">
        <f>SUM(F655:F657)</f>
        <v>3.8899999856947614</v>
      </c>
      <c r="H653" s="63"/>
      <c r="I653" s="63"/>
      <c r="J653" s="63"/>
      <c r="K653" s="63"/>
    </row>
    <row r="654" spans="1:15" ht="15">
      <c r="A654" s="63" t="s">
        <v>8173</v>
      </c>
      <c r="B654" s="63" t="s">
        <v>7405</v>
      </c>
      <c r="C654" s="63" t="s">
        <v>3996</v>
      </c>
      <c r="D654" s="63" t="s">
        <v>3992</v>
      </c>
      <c r="F654" s="63">
        <f t="shared" ref="F654:F684" si="33">IF(ISNUMBER(G654),G654*H654+I654,G654)</f>
        <v>4.0700001716615297</v>
      </c>
      <c r="G654" s="68">
        <v>4.0700001716615297</v>
      </c>
      <c r="H654" s="63">
        <v>1</v>
      </c>
      <c r="I654" s="63"/>
      <c r="J654" s="63" t="s">
        <v>5363</v>
      </c>
      <c r="K654" s="63" t="s">
        <v>7620</v>
      </c>
      <c r="L654" s="349" t="s">
        <v>7830</v>
      </c>
      <c r="O654" s="68" t="s">
        <v>7915</v>
      </c>
    </row>
    <row r="655" spans="1:15" ht="15">
      <c r="A655" s="63" t="s">
        <v>4848</v>
      </c>
      <c r="B655" s="63" t="s">
        <v>5745</v>
      </c>
      <c r="C655" s="63"/>
      <c r="D655" s="63"/>
      <c r="F655" s="63">
        <f t="shared" si="33"/>
        <v>0</v>
      </c>
      <c r="G655" s="273">
        <v>0.01</v>
      </c>
      <c r="H655" s="63"/>
      <c r="I655" s="63"/>
      <c r="J655" s="63"/>
      <c r="K655" s="63"/>
      <c r="M655" s="349" t="s">
        <v>8446</v>
      </c>
    </row>
    <row r="656" spans="1:15" ht="15">
      <c r="A656" s="63" t="s">
        <v>4848</v>
      </c>
      <c r="B656" s="63" t="s">
        <v>5745</v>
      </c>
      <c r="C656" s="63"/>
      <c r="D656" s="63"/>
      <c r="F656" s="63">
        <f t="shared" si="33"/>
        <v>0.62999999523162842</v>
      </c>
      <c r="G656" s="68">
        <v>0.62999999523162842</v>
      </c>
      <c r="H656" s="63">
        <v>1</v>
      </c>
      <c r="I656" s="63"/>
      <c r="J656" s="63" t="s">
        <v>5363</v>
      </c>
      <c r="K656" s="63" t="s">
        <v>7620</v>
      </c>
      <c r="L656" s="349" t="s">
        <v>8397</v>
      </c>
      <c r="O656" s="68" t="s">
        <v>7915</v>
      </c>
    </row>
    <row r="657" spans="1:15" ht="15">
      <c r="A657" s="63" t="s">
        <v>4848</v>
      </c>
      <c r="B657" s="63" t="s">
        <v>5745</v>
      </c>
      <c r="C657" s="63"/>
      <c r="D657" s="63"/>
      <c r="F657" s="63">
        <f t="shared" si="33"/>
        <v>3.2599999904631329</v>
      </c>
      <c r="G657" s="68">
        <v>3.2599999904631329</v>
      </c>
      <c r="H657" s="63">
        <v>1</v>
      </c>
      <c r="I657" s="63"/>
      <c r="J657" s="63" t="s">
        <v>5363</v>
      </c>
      <c r="K657" s="63" t="s">
        <v>7620</v>
      </c>
      <c r="L657" s="349" t="s">
        <v>8398</v>
      </c>
      <c r="O657" s="68" t="s">
        <v>7915</v>
      </c>
    </row>
    <row r="658" spans="1:15" ht="15">
      <c r="A658" s="63" t="s">
        <v>7406</v>
      </c>
      <c r="B658" s="63" t="s">
        <v>7407</v>
      </c>
      <c r="C658" s="63" t="s">
        <v>3996</v>
      </c>
      <c r="D658" s="63" t="s">
        <v>5362</v>
      </c>
      <c r="F658" s="63">
        <f t="shared" si="33"/>
        <v>134.10380698839825</v>
      </c>
      <c r="G658" s="68">
        <v>134.10380698839825</v>
      </c>
      <c r="H658" s="63">
        <v>1</v>
      </c>
      <c r="I658" s="63"/>
      <c r="J658" s="63" t="s">
        <v>5363</v>
      </c>
      <c r="K658" s="63" t="s">
        <v>7620</v>
      </c>
      <c r="L658" s="349" t="s">
        <v>7831</v>
      </c>
      <c r="O658" s="68" t="s">
        <v>5364</v>
      </c>
    </row>
    <row r="659" spans="1:15" ht="15">
      <c r="A659" s="63" t="s">
        <v>7408</v>
      </c>
      <c r="B659" s="63" t="s">
        <v>7409</v>
      </c>
      <c r="C659" s="63" t="s">
        <v>3996</v>
      </c>
      <c r="D659" s="63" t="s">
        <v>3992</v>
      </c>
      <c r="F659" s="63">
        <f t="shared" si="33"/>
        <v>1.0000000474974138E-3</v>
      </c>
      <c r="G659" s="68">
        <v>1.0000000474974138E-3</v>
      </c>
      <c r="H659" s="63">
        <v>1</v>
      </c>
      <c r="I659" s="63"/>
      <c r="J659" s="63" t="s">
        <v>5363</v>
      </c>
      <c r="K659" s="63" t="s">
        <v>7620</v>
      </c>
      <c r="L659" s="349" t="s">
        <v>8399</v>
      </c>
      <c r="O659" s="68" t="s">
        <v>7915</v>
      </c>
    </row>
    <row r="660" spans="1:15" ht="15">
      <c r="A660" s="63" t="s">
        <v>8174</v>
      </c>
      <c r="B660" s="63" t="s">
        <v>7410</v>
      </c>
      <c r="C660" s="63" t="s">
        <v>3996</v>
      </c>
      <c r="D660" s="63" t="s">
        <v>3992</v>
      </c>
      <c r="F660" s="63">
        <f t="shared" si="33"/>
        <v>21.68899917602559</v>
      </c>
      <c r="G660" s="68">
        <v>21.68899917602559</v>
      </c>
      <c r="H660" s="63">
        <v>1</v>
      </c>
      <c r="I660" s="63"/>
      <c r="J660" s="63" t="s">
        <v>5363</v>
      </c>
      <c r="K660" s="63" t="s">
        <v>7620</v>
      </c>
      <c r="L660" s="349" t="s">
        <v>7832</v>
      </c>
      <c r="O660" s="68" t="s">
        <v>7915</v>
      </c>
    </row>
    <row r="661" spans="1:15" ht="15">
      <c r="A661" s="63" t="s">
        <v>8175</v>
      </c>
      <c r="B661" s="63" t="s">
        <v>7411</v>
      </c>
      <c r="C661" s="63" t="s">
        <v>3996</v>
      </c>
      <c r="D661" s="63" t="s">
        <v>3992</v>
      </c>
      <c r="F661" s="63">
        <f t="shared" si="33"/>
        <v>22.565000534056725</v>
      </c>
      <c r="G661" s="68">
        <v>22.565000534056725</v>
      </c>
      <c r="H661" s="63">
        <v>1</v>
      </c>
      <c r="I661" s="63"/>
      <c r="J661" s="63" t="s">
        <v>5363</v>
      </c>
      <c r="K661" s="63" t="s">
        <v>7620</v>
      </c>
      <c r="L661" s="349" t="s">
        <v>7833</v>
      </c>
      <c r="O661" s="68" t="s">
        <v>7915</v>
      </c>
    </row>
    <row r="662" spans="1:15" ht="15">
      <c r="A662" s="63" t="s">
        <v>8176</v>
      </c>
      <c r="B662" s="63" t="s">
        <v>7412</v>
      </c>
      <c r="C662" s="63" t="s">
        <v>3996</v>
      </c>
      <c r="D662" s="63" t="s">
        <v>3992</v>
      </c>
      <c r="F662" s="63">
        <f t="shared" si="33"/>
        <v>39.99399948119958</v>
      </c>
      <c r="G662" s="68">
        <v>39.99399948119958</v>
      </c>
      <c r="H662" s="63">
        <v>1</v>
      </c>
      <c r="I662" s="63"/>
      <c r="J662" s="63" t="s">
        <v>5363</v>
      </c>
      <c r="K662" s="63" t="s">
        <v>7620</v>
      </c>
      <c r="L662" s="349" t="s">
        <v>7834</v>
      </c>
      <c r="O662" s="68" t="s">
        <v>7915</v>
      </c>
    </row>
    <row r="663" spans="1:15" ht="15">
      <c r="A663" s="63" t="s">
        <v>8177</v>
      </c>
      <c r="B663" s="63" t="s">
        <v>7413</v>
      </c>
      <c r="C663" s="63" t="s">
        <v>3996</v>
      </c>
      <c r="D663" s="63" t="s">
        <v>3992</v>
      </c>
      <c r="F663" s="63">
        <f t="shared" si="33"/>
        <v>14.701000213623047</v>
      </c>
      <c r="G663" s="68">
        <v>14.701000213623047</v>
      </c>
      <c r="H663" s="63">
        <v>1</v>
      </c>
      <c r="I663" s="63"/>
      <c r="J663" s="63" t="s">
        <v>5363</v>
      </c>
      <c r="K663" s="63" t="s">
        <v>7620</v>
      </c>
      <c r="L663" s="349" t="s">
        <v>7835</v>
      </c>
      <c r="O663" s="68" t="s">
        <v>7915</v>
      </c>
    </row>
    <row r="664" spans="1:15" ht="15">
      <c r="A664" s="63" t="s">
        <v>8178</v>
      </c>
      <c r="B664" s="63" t="s">
        <v>7414</v>
      </c>
      <c r="C664" s="63" t="s">
        <v>3996</v>
      </c>
      <c r="D664" s="63" t="s">
        <v>3992</v>
      </c>
      <c r="F664" s="63">
        <f t="shared" si="33"/>
        <v>0.68000000715253039</v>
      </c>
      <c r="G664" s="68">
        <v>0.68000000715253039</v>
      </c>
      <c r="H664" s="63">
        <v>1</v>
      </c>
      <c r="I664" s="63"/>
      <c r="J664" s="63" t="s">
        <v>5363</v>
      </c>
      <c r="K664" s="63" t="s">
        <v>7620</v>
      </c>
      <c r="L664" s="349" t="s">
        <v>8400</v>
      </c>
      <c r="O664" s="68" t="s">
        <v>7915</v>
      </c>
    </row>
    <row r="665" spans="1:15" ht="15">
      <c r="A665" s="63" t="s">
        <v>8179</v>
      </c>
      <c r="B665" s="63" t="s">
        <v>7415</v>
      </c>
      <c r="C665" s="63" t="s">
        <v>3996</v>
      </c>
      <c r="D665" s="63" t="s">
        <v>3992</v>
      </c>
      <c r="F665" s="63">
        <f t="shared" si="33"/>
        <v>0.30000001192092896</v>
      </c>
      <c r="G665" s="68">
        <v>0.30000001192092896</v>
      </c>
      <c r="H665" s="63">
        <v>1</v>
      </c>
      <c r="I665" s="63"/>
      <c r="J665" s="63" t="s">
        <v>5363</v>
      </c>
      <c r="K665" s="63" t="s">
        <v>7620</v>
      </c>
      <c r="L665" s="349" t="s">
        <v>7836</v>
      </c>
      <c r="O665" s="68" t="s">
        <v>6772</v>
      </c>
    </row>
    <row r="666" spans="1:15" ht="15">
      <c r="A666" s="63" t="s">
        <v>8180</v>
      </c>
      <c r="B666" s="63" t="s">
        <v>7416</v>
      </c>
      <c r="C666" s="63" t="s">
        <v>3996</v>
      </c>
      <c r="D666" s="63" t="s">
        <v>3992</v>
      </c>
      <c r="F666" s="63">
        <f t="shared" si="33"/>
        <v>0.18000000715255737</v>
      </c>
      <c r="G666" s="68">
        <v>0.18000000715255737</v>
      </c>
      <c r="H666" s="63">
        <v>1</v>
      </c>
      <c r="I666" s="63"/>
      <c r="J666" s="63" t="s">
        <v>5363</v>
      </c>
      <c r="K666" s="63" t="s">
        <v>7620</v>
      </c>
      <c r="L666" s="349" t="s">
        <v>7837</v>
      </c>
      <c r="O666" s="68" t="s">
        <v>7915</v>
      </c>
    </row>
    <row r="667" spans="1:15" ht="15">
      <c r="A667" s="63" t="s">
        <v>8181</v>
      </c>
      <c r="B667" s="63" t="s">
        <v>7530</v>
      </c>
      <c r="C667" s="63" t="s">
        <v>3996</v>
      </c>
      <c r="D667" s="63" t="s">
        <v>3992</v>
      </c>
      <c r="F667" s="63">
        <f t="shared" si="33"/>
        <v>2.4783126114143248</v>
      </c>
      <c r="G667" s="68">
        <v>2.4783126114143248</v>
      </c>
      <c r="H667" s="63">
        <v>1</v>
      </c>
      <c r="I667" s="63"/>
      <c r="J667" s="63" t="s">
        <v>5363</v>
      </c>
      <c r="K667" s="63" t="s">
        <v>7620</v>
      </c>
      <c r="L667" s="349" t="s">
        <v>7838</v>
      </c>
      <c r="O667" s="68" t="s">
        <v>6772</v>
      </c>
    </row>
    <row r="668" spans="1:15" ht="15">
      <c r="A668" s="63" t="s">
        <v>8182</v>
      </c>
      <c r="B668" s="63" t="s">
        <v>7418</v>
      </c>
      <c r="C668" s="63" t="s">
        <v>3996</v>
      </c>
      <c r="D668" s="63" t="s">
        <v>3992</v>
      </c>
      <c r="F668" s="63">
        <f t="shared" si="33"/>
        <v>6.8000003695487976E-2</v>
      </c>
      <c r="G668" s="68">
        <v>6.8000003695487976E-2</v>
      </c>
      <c r="H668" s="63">
        <v>1</v>
      </c>
      <c r="I668" s="63"/>
      <c r="J668" s="63" t="s">
        <v>5363</v>
      </c>
      <c r="K668" s="63" t="s">
        <v>7620</v>
      </c>
      <c r="L668" s="349" t="s">
        <v>7839</v>
      </c>
      <c r="O668" s="68" t="s">
        <v>7915</v>
      </c>
    </row>
    <row r="669" spans="1:15" ht="15">
      <c r="A669" s="63" t="s">
        <v>8183</v>
      </c>
      <c r="B669" s="63" t="s">
        <v>7531</v>
      </c>
      <c r="C669" s="63" t="s">
        <v>3996</v>
      </c>
      <c r="D669" s="63" t="s">
        <v>3992</v>
      </c>
      <c r="F669" s="63">
        <f t="shared" si="33"/>
        <v>0.98694258928299039</v>
      </c>
      <c r="G669" s="68">
        <v>0.98694258928299039</v>
      </c>
      <c r="H669" s="63">
        <v>1</v>
      </c>
      <c r="I669" s="63"/>
      <c r="J669" s="63" t="s">
        <v>5363</v>
      </c>
      <c r="K669" s="63" t="s">
        <v>7620</v>
      </c>
      <c r="L669" s="349" t="s">
        <v>7840</v>
      </c>
      <c r="O669" s="68" t="s">
        <v>6772</v>
      </c>
    </row>
    <row r="670" spans="1:15" ht="15">
      <c r="A670" s="63" t="s">
        <v>8184</v>
      </c>
      <c r="B670" s="63" t="s">
        <v>7420</v>
      </c>
      <c r="C670" s="63" t="s">
        <v>3996</v>
      </c>
      <c r="D670" s="63" t="s">
        <v>3992</v>
      </c>
      <c r="F670" s="63">
        <f t="shared" si="33"/>
        <v>4.6999998390675563E-2</v>
      </c>
      <c r="G670" s="68">
        <v>4.6999998390675563E-2</v>
      </c>
      <c r="H670" s="63">
        <v>1</v>
      </c>
      <c r="I670" s="63"/>
      <c r="J670" s="63" t="s">
        <v>5363</v>
      </c>
      <c r="K670" s="63" t="s">
        <v>7620</v>
      </c>
      <c r="L670" s="349" t="s">
        <v>7841</v>
      </c>
      <c r="O670" s="68" t="s">
        <v>7915</v>
      </c>
    </row>
    <row r="671" spans="1:15" ht="15">
      <c r="A671" s="63" t="s">
        <v>8185</v>
      </c>
      <c r="B671" s="63" t="s">
        <v>7532</v>
      </c>
      <c r="C671" s="63" t="s">
        <v>3996</v>
      </c>
      <c r="D671" s="63" t="s">
        <v>3992</v>
      </c>
      <c r="F671" s="63">
        <f t="shared" si="33"/>
        <v>6.1136994361877397</v>
      </c>
      <c r="G671" s="68">
        <v>6.1136994361877397</v>
      </c>
      <c r="H671" s="63">
        <v>1</v>
      </c>
      <c r="I671" s="63"/>
      <c r="J671" s="63" t="s">
        <v>5363</v>
      </c>
      <c r="K671" s="63" t="s">
        <v>7620</v>
      </c>
      <c r="L671" s="349" t="s">
        <v>7842</v>
      </c>
      <c r="O671" s="68" t="s">
        <v>6772</v>
      </c>
    </row>
    <row r="672" spans="1:15" ht="15">
      <c r="A672" s="63" t="s">
        <v>8186</v>
      </c>
      <c r="B672" s="63" t="s">
        <v>7422</v>
      </c>
      <c r="C672" s="63" t="s">
        <v>3996</v>
      </c>
      <c r="D672" s="63" t="s">
        <v>3992</v>
      </c>
      <c r="F672" s="63">
        <f t="shared" si="33"/>
        <v>13.847000122070313</v>
      </c>
      <c r="G672" s="68">
        <v>13.847000122070313</v>
      </c>
      <c r="H672" s="63">
        <v>1</v>
      </c>
      <c r="I672" s="63"/>
      <c r="J672" s="63" t="s">
        <v>5363</v>
      </c>
      <c r="K672" s="63" t="s">
        <v>7620</v>
      </c>
      <c r="L672" s="349" t="s">
        <v>7843</v>
      </c>
      <c r="O672" s="68" t="s">
        <v>7915</v>
      </c>
    </row>
    <row r="673" spans="1:15" ht="15">
      <c r="A673" s="63" t="s">
        <v>8187</v>
      </c>
      <c r="B673" s="63" t="s">
        <v>7423</v>
      </c>
      <c r="C673" s="63" t="s">
        <v>3996</v>
      </c>
      <c r="D673" s="63" t="s">
        <v>3992</v>
      </c>
      <c r="F673" s="63">
        <f t="shared" si="33"/>
        <v>18.352856636047385</v>
      </c>
      <c r="G673" s="68">
        <v>18.352856636047385</v>
      </c>
      <c r="H673" s="63">
        <v>1</v>
      </c>
      <c r="I673" s="63"/>
      <c r="J673" s="63" t="s">
        <v>5363</v>
      </c>
      <c r="K673" s="63" t="s">
        <v>7620</v>
      </c>
      <c r="L673" s="349" t="s">
        <v>7844</v>
      </c>
      <c r="O673" s="68" t="s">
        <v>6772</v>
      </c>
    </row>
    <row r="674" spans="1:15" ht="15">
      <c r="A674" s="63" t="s">
        <v>8188</v>
      </c>
      <c r="B674" s="63" t="s">
        <v>7424</v>
      </c>
      <c r="C674" s="63" t="s">
        <v>3996</v>
      </c>
      <c r="D674" s="63" t="s">
        <v>3992</v>
      </c>
      <c r="F674" s="63">
        <f t="shared" si="33"/>
        <v>18.48200035095142</v>
      </c>
      <c r="G674" s="68">
        <v>18.48200035095142</v>
      </c>
      <c r="H674" s="63">
        <v>1</v>
      </c>
      <c r="I674" s="63"/>
      <c r="J674" s="63" t="s">
        <v>5363</v>
      </c>
      <c r="K674" s="63" t="s">
        <v>7620</v>
      </c>
      <c r="L674" s="349" t="s">
        <v>7845</v>
      </c>
      <c r="O674" s="68" t="s">
        <v>7915</v>
      </c>
    </row>
    <row r="675" spans="1:15" ht="15">
      <c r="A675" s="63" t="s">
        <v>8189</v>
      </c>
      <c r="B675" s="63" t="s">
        <v>7425</v>
      </c>
      <c r="C675" s="63" t="s">
        <v>3996</v>
      </c>
      <c r="D675" s="63" t="s">
        <v>3992</v>
      </c>
      <c r="F675" s="63">
        <f t="shared" si="33"/>
        <v>42.850053787231417</v>
      </c>
      <c r="G675" s="68">
        <v>42.850053787231417</v>
      </c>
      <c r="H675" s="63">
        <v>1</v>
      </c>
      <c r="I675" s="63"/>
      <c r="J675" s="63" t="s">
        <v>5363</v>
      </c>
      <c r="K675" s="63" t="s">
        <v>7620</v>
      </c>
      <c r="L675" s="349" t="s">
        <v>7846</v>
      </c>
      <c r="O675" s="68" t="s">
        <v>6772</v>
      </c>
    </row>
    <row r="676" spans="1:15" ht="15">
      <c r="A676" s="63" t="s">
        <v>8190</v>
      </c>
      <c r="B676" s="63" t="s">
        <v>7426</v>
      </c>
      <c r="C676" s="63" t="s">
        <v>3996</v>
      </c>
      <c r="D676" s="63" t="s">
        <v>3992</v>
      </c>
      <c r="F676" s="63">
        <f t="shared" si="33"/>
        <v>41.249000549316477</v>
      </c>
      <c r="G676" s="68">
        <v>41.249000549316477</v>
      </c>
      <c r="H676" s="63">
        <v>1</v>
      </c>
      <c r="I676" s="63"/>
      <c r="J676" s="63" t="s">
        <v>5363</v>
      </c>
      <c r="K676" s="63" t="s">
        <v>7620</v>
      </c>
      <c r="L676" s="349" t="s">
        <v>7847</v>
      </c>
      <c r="O676" s="68" t="s">
        <v>7915</v>
      </c>
    </row>
    <row r="677" spans="1:15" ht="15">
      <c r="A677" s="63" t="s">
        <v>8191</v>
      </c>
      <c r="B677" s="63" t="s">
        <v>7427</v>
      </c>
      <c r="C677" s="63" t="s">
        <v>3996</v>
      </c>
      <c r="D677" s="63" t="s">
        <v>3992</v>
      </c>
      <c r="F677" s="63">
        <f t="shared" si="33"/>
        <v>20.605543136596591</v>
      </c>
      <c r="G677" s="68">
        <v>20.605543136596591</v>
      </c>
      <c r="H677" s="63">
        <v>1</v>
      </c>
      <c r="I677" s="63"/>
      <c r="J677" s="63" t="s">
        <v>5363</v>
      </c>
      <c r="K677" s="63" t="s">
        <v>7620</v>
      </c>
      <c r="L677" s="349" t="s">
        <v>7848</v>
      </c>
      <c r="O677" s="68" t="s">
        <v>6772</v>
      </c>
    </row>
    <row r="678" spans="1:15" ht="15">
      <c r="A678" s="63" t="s">
        <v>8192</v>
      </c>
      <c r="B678" s="63" t="s">
        <v>7428</v>
      </c>
      <c r="C678" s="63" t="s">
        <v>3996</v>
      </c>
      <c r="D678" s="63" t="s">
        <v>3992</v>
      </c>
      <c r="F678" s="63">
        <f t="shared" si="33"/>
        <v>25.076000213622439</v>
      </c>
      <c r="G678" s="68">
        <v>25.076000213622439</v>
      </c>
      <c r="H678" s="63">
        <v>1</v>
      </c>
      <c r="I678" s="63"/>
      <c r="J678" s="63" t="s">
        <v>5363</v>
      </c>
      <c r="K678" s="63" t="s">
        <v>7620</v>
      </c>
      <c r="L678" s="349" t="s">
        <v>7849</v>
      </c>
      <c r="O678" s="68" t="s">
        <v>7915</v>
      </c>
    </row>
    <row r="679" spans="1:15" ht="15">
      <c r="A679" s="63" t="s">
        <v>8193</v>
      </c>
      <c r="B679" s="63" t="s">
        <v>7429</v>
      </c>
      <c r="C679" s="63" t="s">
        <v>3996</v>
      </c>
      <c r="D679" s="63" t="s">
        <v>3992</v>
      </c>
      <c r="F679" s="63">
        <f t="shared" si="33"/>
        <v>0.96799999475482534</v>
      </c>
      <c r="G679" s="68">
        <v>0.96799999475482534</v>
      </c>
      <c r="H679" s="63">
        <v>1</v>
      </c>
      <c r="I679" s="63"/>
      <c r="J679" s="63" t="s">
        <v>5363</v>
      </c>
      <c r="K679" s="63" t="s">
        <v>7620</v>
      </c>
      <c r="L679" s="349" t="s">
        <v>8401</v>
      </c>
      <c r="O679" s="68" t="s">
        <v>7915</v>
      </c>
    </row>
    <row r="680" spans="1:15" ht="15">
      <c r="A680" s="63" t="s">
        <v>8194</v>
      </c>
      <c r="B680" s="63" t="s">
        <v>7430</v>
      </c>
      <c r="C680" s="63" t="s">
        <v>3996</v>
      </c>
      <c r="D680" s="63" t="s">
        <v>3992</v>
      </c>
      <c r="F680" s="63">
        <f t="shared" si="33"/>
        <v>0.22800000011921756</v>
      </c>
      <c r="G680" s="68">
        <v>0.22800000011921756</v>
      </c>
      <c r="H680" s="63">
        <v>1</v>
      </c>
      <c r="I680" s="63"/>
      <c r="J680" s="63" t="s">
        <v>5363</v>
      </c>
      <c r="K680" s="63" t="s">
        <v>7620</v>
      </c>
      <c r="L680" s="349" t="s">
        <v>7850</v>
      </c>
      <c r="O680" s="68" t="s">
        <v>6772</v>
      </c>
    </row>
    <row r="681" spans="1:15" ht="15">
      <c r="A681" s="63" t="s">
        <v>8195</v>
      </c>
      <c r="B681" s="63" t="s">
        <v>7431</v>
      </c>
      <c r="C681" s="63" t="s">
        <v>3996</v>
      </c>
      <c r="D681" s="63" t="s">
        <v>3992</v>
      </c>
      <c r="F681" s="63">
        <f t="shared" si="33"/>
        <v>0.15999999642372145</v>
      </c>
      <c r="G681" s="68">
        <v>0.15999999642372145</v>
      </c>
      <c r="H681" s="63">
        <v>1</v>
      </c>
      <c r="I681" s="63"/>
      <c r="J681" s="63" t="s">
        <v>5363</v>
      </c>
      <c r="K681" s="63" t="s">
        <v>7620</v>
      </c>
      <c r="L681" s="349" t="s">
        <v>7851</v>
      </c>
      <c r="O681" s="68" t="s">
        <v>7915</v>
      </c>
    </row>
    <row r="682" spans="1:15" ht="15">
      <c r="A682" s="63" t="s">
        <v>8196</v>
      </c>
      <c r="B682" s="63" t="s">
        <v>7432</v>
      </c>
      <c r="C682" s="63" t="s">
        <v>3996</v>
      </c>
      <c r="D682" s="63" t="s">
        <v>3992</v>
      </c>
      <c r="F682" s="63">
        <f t="shared" si="33"/>
        <v>2.7000000700353573E-2</v>
      </c>
      <c r="G682" s="68">
        <v>2.7000000700353573E-2</v>
      </c>
      <c r="H682" s="63">
        <v>1</v>
      </c>
      <c r="I682" s="63"/>
      <c r="J682" s="63" t="s">
        <v>5363</v>
      </c>
      <c r="K682" s="63" t="s">
        <v>7620</v>
      </c>
      <c r="L682" s="349" t="s">
        <v>8402</v>
      </c>
      <c r="O682" s="68" t="s">
        <v>7915</v>
      </c>
    </row>
    <row r="683" spans="1:15" ht="15">
      <c r="A683" s="63" t="s">
        <v>7433</v>
      </c>
      <c r="B683" s="63" t="s">
        <v>7434</v>
      </c>
      <c r="C683" s="63" t="s">
        <v>3996</v>
      </c>
      <c r="D683" s="63" t="s">
        <v>5362</v>
      </c>
      <c r="F683" s="63">
        <f t="shared" si="33"/>
        <v>0</v>
      </c>
      <c r="G683" s="68">
        <v>0</v>
      </c>
      <c r="H683" s="63">
        <v>1</v>
      </c>
      <c r="I683" s="63"/>
      <c r="J683" s="63" t="s">
        <v>5363</v>
      </c>
      <c r="K683" s="63" t="s">
        <v>7620</v>
      </c>
      <c r="L683" s="349" t="s">
        <v>7852</v>
      </c>
      <c r="O683" s="68" t="s">
        <v>6216</v>
      </c>
    </row>
    <row r="684" spans="1:15" ht="15">
      <c r="A684" s="63" t="s">
        <v>7435</v>
      </c>
      <c r="B684" s="63" t="s">
        <v>7436</v>
      </c>
      <c r="C684" s="63" t="s">
        <v>3996</v>
      </c>
      <c r="D684" s="63" t="s">
        <v>5505</v>
      </c>
      <c r="F684" s="63">
        <f t="shared" si="33"/>
        <v>18.863569711314444</v>
      </c>
      <c r="G684" s="68">
        <v>18.863569711314444</v>
      </c>
      <c r="H684" s="63">
        <v>1</v>
      </c>
      <c r="I684" s="63"/>
      <c r="J684" s="63" t="s">
        <v>5363</v>
      </c>
      <c r="K684" s="63" t="s">
        <v>7620</v>
      </c>
      <c r="L684" s="349" t="s">
        <v>7853</v>
      </c>
      <c r="O684" s="68" t="s">
        <v>8429</v>
      </c>
    </row>
    <row r="685" spans="1:15" ht="15">
      <c r="A685" s="63" t="s">
        <v>7437</v>
      </c>
      <c r="B685" s="63" t="s">
        <v>7438</v>
      </c>
      <c r="C685" s="63" t="s">
        <v>3996</v>
      </c>
      <c r="D685" s="63" t="s">
        <v>4880</v>
      </c>
      <c r="F685" s="63">
        <f t="shared" ref="F685:F707" si="34">IF(ISNUMBER(G685),G685*H685+I685,G685)</f>
        <v>22.471588320202311</v>
      </c>
      <c r="G685" s="68">
        <v>22.471588320202311</v>
      </c>
      <c r="H685" s="63">
        <v>1</v>
      </c>
      <c r="I685" s="63"/>
      <c r="J685" s="63" t="s">
        <v>5363</v>
      </c>
      <c r="K685" s="63" t="s">
        <v>7620</v>
      </c>
      <c r="L685" s="349" t="s">
        <v>7854</v>
      </c>
      <c r="O685" s="68" t="s">
        <v>8430</v>
      </c>
    </row>
    <row r="686" spans="1:15" ht="15">
      <c r="A686" s="63" t="s">
        <v>7439</v>
      </c>
      <c r="B686" s="63" t="s">
        <v>7440</v>
      </c>
      <c r="C686" s="63" t="s">
        <v>3996</v>
      </c>
      <c r="D686" s="63" t="s">
        <v>5362</v>
      </c>
      <c r="F686" s="63">
        <f t="shared" si="34"/>
        <v>60.714445593623537</v>
      </c>
      <c r="G686" s="68">
        <v>60.714445593623537</v>
      </c>
      <c r="H686" s="63">
        <v>1</v>
      </c>
      <c r="I686" s="63"/>
      <c r="J686" s="63" t="s">
        <v>5363</v>
      </c>
      <c r="K686" s="63" t="s">
        <v>7620</v>
      </c>
      <c r="L686" s="349" t="s">
        <v>7855</v>
      </c>
      <c r="O686" s="68" t="s">
        <v>6216</v>
      </c>
    </row>
    <row r="687" spans="1:15" ht="15">
      <c r="A687" s="63" t="s">
        <v>7441</v>
      </c>
      <c r="B687" s="63" t="s">
        <v>7442</v>
      </c>
      <c r="C687" s="63" t="s">
        <v>3996</v>
      </c>
      <c r="D687" s="63" t="s">
        <v>5362</v>
      </c>
      <c r="F687" s="63">
        <f t="shared" si="34"/>
        <v>26.416319565640542</v>
      </c>
      <c r="G687" s="68">
        <v>26.416319565640542</v>
      </c>
      <c r="H687" s="63">
        <v>1</v>
      </c>
      <c r="I687" s="63"/>
      <c r="J687" s="63" t="s">
        <v>5363</v>
      </c>
      <c r="K687" s="63" t="s">
        <v>7620</v>
      </c>
      <c r="L687" s="349" t="s">
        <v>7856</v>
      </c>
      <c r="O687" s="68" t="s">
        <v>6216</v>
      </c>
    </row>
    <row r="688" spans="1:15" ht="15">
      <c r="A688" s="63" t="s">
        <v>7443</v>
      </c>
      <c r="B688" s="63" t="s">
        <v>7444</v>
      </c>
      <c r="C688" s="63" t="s">
        <v>3996</v>
      </c>
      <c r="D688" s="63" t="s">
        <v>5362</v>
      </c>
      <c r="F688" s="63">
        <f t="shared" si="34"/>
        <v>37.943888012568166</v>
      </c>
      <c r="G688" s="68">
        <v>37.943888012568166</v>
      </c>
      <c r="H688" s="63">
        <v>1</v>
      </c>
      <c r="I688" s="63"/>
      <c r="J688" s="63" t="s">
        <v>5363</v>
      </c>
      <c r="K688" s="63" t="s">
        <v>7620</v>
      </c>
      <c r="L688" s="349" t="s">
        <v>7857</v>
      </c>
      <c r="O688" s="68" t="s">
        <v>5364</v>
      </c>
    </row>
    <row r="689" spans="1:15" ht="15">
      <c r="A689" s="63" t="s">
        <v>7445</v>
      </c>
      <c r="B689" s="63" t="s">
        <v>7446</v>
      </c>
      <c r="C689" s="63" t="s">
        <v>3996</v>
      </c>
      <c r="D689" s="63" t="s">
        <v>4881</v>
      </c>
      <c r="F689" s="63">
        <f t="shared" si="34"/>
        <v>7.2148579991526045</v>
      </c>
      <c r="G689" s="68">
        <v>7.2148579991526045</v>
      </c>
      <c r="H689" s="63">
        <v>1</v>
      </c>
      <c r="I689" s="63"/>
      <c r="J689" s="63" t="s">
        <v>5363</v>
      </c>
      <c r="K689" s="63" t="s">
        <v>7620</v>
      </c>
      <c r="L689" s="349" t="s">
        <v>7858</v>
      </c>
      <c r="O689" s="68" t="s">
        <v>4881</v>
      </c>
    </row>
    <row r="690" spans="1:15" ht="15">
      <c r="A690" s="63" t="s">
        <v>7447</v>
      </c>
      <c r="B690" s="63" t="s">
        <v>7448</v>
      </c>
      <c r="C690" s="63" t="s">
        <v>3996</v>
      </c>
      <c r="D690" s="63" t="s">
        <v>4879</v>
      </c>
      <c r="F690" s="63">
        <f t="shared" si="34"/>
        <v>137.79803170098188</v>
      </c>
      <c r="G690" s="68">
        <v>137.79803170098188</v>
      </c>
      <c r="H690" s="63">
        <v>1</v>
      </c>
      <c r="I690" s="63"/>
      <c r="J690" s="63" t="s">
        <v>5363</v>
      </c>
      <c r="K690" s="63" t="s">
        <v>7620</v>
      </c>
      <c r="L690" s="349" t="s">
        <v>7859</v>
      </c>
      <c r="O690" s="68" t="s">
        <v>6193</v>
      </c>
    </row>
    <row r="691" spans="1:15" ht="15">
      <c r="A691" s="63" t="s">
        <v>7449</v>
      </c>
      <c r="B691" s="63" t="s">
        <v>7450</v>
      </c>
      <c r="C691" s="63" t="s">
        <v>3996</v>
      </c>
      <c r="D691" s="63" t="s">
        <v>4879</v>
      </c>
      <c r="F691" s="63">
        <f t="shared" si="34"/>
        <v>147.21569574144132</v>
      </c>
      <c r="G691" s="68">
        <v>147.21569574144132</v>
      </c>
      <c r="H691" s="63">
        <v>1</v>
      </c>
      <c r="I691" s="63"/>
      <c r="J691" s="63" t="s">
        <v>5363</v>
      </c>
      <c r="K691" s="63" t="s">
        <v>7620</v>
      </c>
      <c r="L691" s="349" t="s">
        <v>7860</v>
      </c>
      <c r="O691" s="68" t="s">
        <v>6193</v>
      </c>
    </row>
    <row r="692" spans="1:15" ht="15">
      <c r="A692" s="63" t="s">
        <v>7451</v>
      </c>
      <c r="B692" s="63" t="s">
        <v>7452</v>
      </c>
      <c r="C692" s="63" t="s">
        <v>3996</v>
      </c>
      <c r="D692" s="63" t="s">
        <v>4879</v>
      </c>
      <c r="F692" s="63">
        <f t="shared" si="34"/>
        <v>160.26354993184412</v>
      </c>
      <c r="G692" s="68">
        <v>160.26354993184412</v>
      </c>
      <c r="H692" s="63">
        <v>1</v>
      </c>
      <c r="I692" s="63"/>
      <c r="J692" s="63" t="s">
        <v>5363</v>
      </c>
      <c r="K692" s="63" t="s">
        <v>7620</v>
      </c>
      <c r="L692" s="349" t="s">
        <v>7861</v>
      </c>
      <c r="O692" s="68" t="s">
        <v>6193</v>
      </c>
    </row>
    <row r="693" spans="1:15" ht="15">
      <c r="A693" s="63" t="s">
        <v>7453</v>
      </c>
      <c r="B693" s="63" t="s">
        <v>7454</v>
      </c>
      <c r="C693" s="63" t="s">
        <v>3996</v>
      </c>
      <c r="D693" s="63" t="s">
        <v>4879</v>
      </c>
      <c r="F693" s="63">
        <f t="shared" si="34"/>
        <v>187.04102606243569</v>
      </c>
      <c r="G693" s="68">
        <v>187.04102606243569</v>
      </c>
      <c r="H693" s="63">
        <v>1</v>
      </c>
      <c r="I693" s="63"/>
      <c r="J693" s="63" t="s">
        <v>5363</v>
      </c>
      <c r="K693" s="63" t="s">
        <v>7620</v>
      </c>
      <c r="L693" s="349" t="s">
        <v>7862</v>
      </c>
      <c r="O693" s="68" t="s">
        <v>6193</v>
      </c>
    </row>
    <row r="694" spans="1:15" ht="15">
      <c r="A694" s="63" t="s">
        <v>7455</v>
      </c>
      <c r="B694" s="63" t="s">
        <v>7456</v>
      </c>
      <c r="C694" s="63" t="s">
        <v>3996</v>
      </c>
      <c r="D694" s="63" t="s">
        <v>4879</v>
      </c>
      <c r="F694" s="63">
        <f t="shared" si="34"/>
        <v>198.03290838665373</v>
      </c>
      <c r="G694" s="68">
        <v>198.03290838665373</v>
      </c>
      <c r="H694" s="63">
        <v>1</v>
      </c>
      <c r="I694" s="63"/>
      <c r="J694" s="63" t="s">
        <v>5363</v>
      </c>
      <c r="K694" s="63" t="s">
        <v>7620</v>
      </c>
      <c r="L694" s="349" t="s">
        <v>7863</v>
      </c>
      <c r="O694" s="68" t="s">
        <v>6193</v>
      </c>
    </row>
    <row r="695" spans="1:15" ht="15">
      <c r="A695" s="63" t="s">
        <v>7457</v>
      </c>
      <c r="B695" s="63" t="s">
        <v>7458</v>
      </c>
      <c r="C695" s="63" t="s">
        <v>3996</v>
      </c>
      <c r="D695" s="63" t="s">
        <v>4879</v>
      </c>
      <c r="F695" s="63">
        <f t="shared" si="34"/>
        <v>198.9695576879711</v>
      </c>
      <c r="G695" s="68">
        <v>198.9695576879711</v>
      </c>
      <c r="H695" s="63">
        <v>1</v>
      </c>
      <c r="I695" s="63"/>
      <c r="J695" s="63" t="s">
        <v>5363</v>
      </c>
      <c r="K695" s="63" t="s">
        <v>7620</v>
      </c>
      <c r="L695" s="349" t="s">
        <v>7864</v>
      </c>
      <c r="O695" s="68" t="s">
        <v>6193</v>
      </c>
    </row>
    <row r="696" spans="1:15" ht="15">
      <c r="A696" s="63" t="s">
        <v>7459</v>
      </c>
      <c r="B696" s="63" t="s">
        <v>7460</v>
      </c>
      <c r="C696" s="63" t="s">
        <v>3996</v>
      </c>
      <c r="D696" s="63" t="s">
        <v>4879</v>
      </c>
      <c r="F696" s="63">
        <f t="shared" si="34"/>
        <v>200.90534630881453</v>
      </c>
      <c r="G696" s="68">
        <v>200.90534630881453</v>
      </c>
      <c r="H696" s="63">
        <v>1</v>
      </c>
      <c r="I696" s="63"/>
      <c r="J696" s="63" t="s">
        <v>5363</v>
      </c>
      <c r="K696" s="63" t="s">
        <v>7620</v>
      </c>
      <c r="L696" s="349" t="s">
        <v>7865</v>
      </c>
      <c r="O696" s="68" t="s">
        <v>6193</v>
      </c>
    </row>
    <row r="697" spans="1:15" ht="15">
      <c r="A697" s="63" t="s">
        <v>7461</v>
      </c>
      <c r="B697" s="63" t="s">
        <v>7462</v>
      </c>
      <c r="C697" s="63" t="s">
        <v>3996</v>
      </c>
      <c r="D697" s="63" t="s">
        <v>4879</v>
      </c>
      <c r="F697" s="63">
        <f t="shared" si="34"/>
        <v>197.26214670604992</v>
      </c>
      <c r="G697" s="68">
        <v>197.26214670604992</v>
      </c>
      <c r="H697" s="63">
        <v>1</v>
      </c>
      <c r="I697" s="63"/>
      <c r="J697" s="63" t="s">
        <v>5363</v>
      </c>
      <c r="K697" s="63" t="s">
        <v>7620</v>
      </c>
      <c r="L697" s="349" t="s">
        <v>7866</v>
      </c>
      <c r="O697" s="68" t="s">
        <v>6193</v>
      </c>
    </row>
    <row r="698" spans="1:15" ht="15">
      <c r="A698" s="63" t="s">
        <v>7463</v>
      </c>
      <c r="B698" s="63" t="s">
        <v>7464</v>
      </c>
      <c r="C698" s="63" t="s">
        <v>3996</v>
      </c>
      <c r="D698" s="63" t="s">
        <v>4879</v>
      </c>
      <c r="F698" s="63">
        <f t="shared" si="34"/>
        <v>150.75598879920128</v>
      </c>
      <c r="G698" s="68">
        <v>150.75598879920128</v>
      </c>
      <c r="H698" s="63">
        <v>1</v>
      </c>
      <c r="I698" s="63"/>
      <c r="J698" s="63" t="s">
        <v>5363</v>
      </c>
      <c r="K698" s="63" t="s">
        <v>7620</v>
      </c>
      <c r="L698" s="349" t="s">
        <v>7867</v>
      </c>
      <c r="O698" s="68" t="s">
        <v>6193</v>
      </c>
    </row>
    <row r="699" spans="1:15" ht="15">
      <c r="A699" s="63" t="s">
        <v>7465</v>
      </c>
      <c r="B699" s="63" t="s">
        <v>7466</v>
      </c>
      <c r="C699" s="63" t="s">
        <v>3996</v>
      </c>
      <c r="D699" s="63" t="s">
        <v>4879</v>
      </c>
      <c r="F699" s="63">
        <f t="shared" si="34"/>
        <v>150.98708908292977</v>
      </c>
      <c r="G699" s="68">
        <v>150.98708908292977</v>
      </c>
      <c r="H699" s="63">
        <v>1</v>
      </c>
      <c r="I699" s="63"/>
      <c r="J699" s="63" t="s">
        <v>5363</v>
      </c>
      <c r="K699" s="63" t="s">
        <v>7620</v>
      </c>
      <c r="L699" s="349" t="s">
        <v>7868</v>
      </c>
      <c r="O699" s="68" t="s">
        <v>6193</v>
      </c>
    </row>
    <row r="700" spans="1:15" ht="15">
      <c r="A700" s="63" t="s">
        <v>7467</v>
      </c>
      <c r="B700" s="63" t="s">
        <v>7468</v>
      </c>
      <c r="C700" s="63" t="s">
        <v>3996</v>
      </c>
      <c r="D700" s="63" t="s">
        <v>4879</v>
      </c>
      <c r="F700" s="63">
        <f t="shared" si="34"/>
        <v>30.974489356411702</v>
      </c>
      <c r="G700" s="68">
        <v>30.974489356411702</v>
      </c>
      <c r="H700" s="63">
        <v>1</v>
      </c>
      <c r="I700" s="63"/>
      <c r="J700" s="63" t="s">
        <v>5363</v>
      </c>
      <c r="K700" s="63" t="s">
        <v>7620</v>
      </c>
      <c r="L700" s="349" t="s">
        <v>7869</v>
      </c>
      <c r="O700" s="68" t="s">
        <v>6193</v>
      </c>
    </row>
    <row r="701" spans="1:15" ht="15">
      <c r="A701" s="63" t="s">
        <v>8198</v>
      </c>
      <c r="B701" s="63" t="s">
        <v>7469</v>
      </c>
      <c r="C701" s="63" t="s">
        <v>3996</v>
      </c>
      <c r="D701" s="63" t="s">
        <v>3992</v>
      </c>
      <c r="F701" s="63">
        <f t="shared" si="34"/>
        <v>2.8999999165534973E-2</v>
      </c>
      <c r="G701" s="68">
        <v>2.8999999165534973E-2</v>
      </c>
      <c r="H701" s="63">
        <v>1</v>
      </c>
      <c r="I701" s="63"/>
      <c r="J701" s="63" t="s">
        <v>5363</v>
      </c>
      <c r="K701" s="63" t="s">
        <v>7620</v>
      </c>
      <c r="L701" s="349" t="s">
        <v>8403</v>
      </c>
      <c r="O701" s="68" t="s">
        <v>7915</v>
      </c>
    </row>
    <row r="702" spans="1:15" ht="15">
      <c r="A702" s="63" t="s">
        <v>8197</v>
      </c>
      <c r="B702" s="63" t="s">
        <v>7470</v>
      </c>
      <c r="C702" s="63" t="s">
        <v>3996</v>
      </c>
      <c r="D702" s="63" t="s">
        <v>3992</v>
      </c>
      <c r="F702" s="63">
        <f t="shared" si="34"/>
        <v>0.10599999874829849</v>
      </c>
      <c r="G702" s="68">
        <v>0.10599999874829849</v>
      </c>
      <c r="H702" s="63">
        <v>1</v>
      </c>
      <c r="I702" s="63"/>
      <c r="J702" s="63" t="s">
        <v>5363</v>
      </c>
      <c r="K702" s="63" t="s">
        <v>7620</v>
      </c>
      <c r="L702" s="349" t="s">
        <v>7870</v>
      </c>
      <c r="O702" s="68" t="s">
        <v>7915</v>
      </c>
    </row>
    <row r="703" spans="1:15" ht="15">
      <c r="A703" s="63" t="s">
        <v>8199</v>
      </c>
      <c r="B703" s="63" t="s">
        <v>7471</v>
      </c>
      <c r="C703" s="63" t="s">
        <v>3996</v>
      </c>
      <c r="D703" s="63" t="s">
        <v>3992</v>
      </c>
      <c r="F703" s="63">
        <f t="shared" si="34"/>
        <v>0.20399999618530273</v>
      </c>
      <c r="G703" s="68">
        <v>0.20399999618530273</v>
      </c>
      <c r="H703" s="63">
        <v>1</v>
      </c>
      <c r="I703" s="63"/>
      <c r="J703" s="63" t="s">
        <v>5363</v>
      </c>
      <c r="K703" s="63" t="s">
        <v>7620</v>
      </c>
      <c r="L703" s="349" t="s">
        <v>7871</v>
      </c>
      <c r="O703" s="68" t="s">
        <v>7915</v>
      </c>
    </row>
    <row r="704" spans="1:15" ht="15">
      <c r="A704" s="63" t="s">
        <v>8200</v>
      </c>
      <c r="B704" s="63" t="s">
        <v>7472</v>
      </c>
      <c r="C704" s="63" t="s">
        <v>3996</v>
      </c>
      <c r="D704" s="63" t="s">
        <v>3992</v>
      </c>
      <c r="F704" s="63">
        <f t="shared" si="34"/>
        <v>21.100000381470569</v>
      </c>
      <c r="G704" s="68">
        <v>21.100000381470569</v>
      </c>
      <c r="H704" s="63">
        <v>1</v>
      </c>
      <c r="I704" s="63"/>
      <c r="J704" s="63" t="s">
        <v>5363</v>
      </c>
      <c r="K704" s="63" t="s">
        <v>7620</v>
      </c>
      <c r="L704" s="349" t="s">
        <v>7872</v>
      </c>
      <c r="O704" s="68" t="s">
        <v>7915</v>
      </c>
    </row>
    <row r="705" spans="1:15" ht="15">
      <c r="A705" s="63" t="s">
        <v>8201</v>
      </c>
      <c r="B705" s="63" t="s">
        <v>7473</v>
      </c>
      <c r="C705" s="63" t="s">
        <v>3996</v>
      </c>
      <c r="D705" s="63" t="s">
        <v>3992</v>
      </c>
      <c r="F705" s="63">
        <f t="shared" si="34"/>
        <v>21.118000030517695</v>
      </c>
      <c r="G705" s="68">
        <v>21.118000030517695</v>
      </c>
      <c r="H705" s="63">
        <v>1</v>
      </c>
      <c r="I705" s="63"/>
      <c r="J705" s="63" t="s">
        <v>5363</v>
      </c>
      <c r="K705" s="63" t="s">
        <v>7620</v>
      </c>
      <c r="L705" s="349" t="s">
        <v>7873</v>
      </c>
      <c r="O705" s="68" t="s">
        <v>7915</v>
      </c>
    </row>
    <row r="706" spans="1:15" ht="15">
      <c r="A706" s="63" t="s">
        <v>8202</v>
      </c>
      <c r="B706" s="63" t="s">
        <v>7474</v>
      </c>
      <c r="C706" s="63" t="s">
        <v>3996</v>
      </c>
      <c r="D706" s="63" t="s">
        <v>3992</v>
      </c>
      <c r="F706" s="63">
        <f t="shared" si="34"/>
        <v>47.970001220703125</v>
      </c>
      <c r="G706" s="68">
        <v>47.970001220703125</v>
      </c>
      <c r="H706" s="63">
        <v>1</v>
      </c>
      <c r="I706" s="63"/>
      <c r="J706" s="63" t="s">
        <v>5363</v>
      </c>
      <c r="K706" s="63" t="s">
        <v>7620</v>
      </c>
      <c r="L706" s="349" t="s">
        <v>7874</v>
      </c>
      <c r="O706" s="68" t="s">
        <v>7915</v>
      </c>
    </row>
    <row r="707" spans="1:15" ht="15">
      <c r="A707" s="63" t="s">
        <v>8203</v>
      </c>
      <c r="B707" s="63" t="s">
        <v>7475</v>
      </c>
      <c r="C707" s="63" t="s">
        <v>3996</v>
      </c>
      <c r="D707" s="63" t="s">
        <v>3992</v>
      </c>
      <c r="F707" s="63">
        <f t="shared" si="34"/>
        <v>8.1120004653933702</v>
      </c>
      <c r="G707" s="68">
        <v>8.1120004653933702</v>
      </c>
      <c r="H707" s="63">
        <v>1</v>
      </c>
      <c r="I707" s="63"/>
      <c r="J707" s="63" t="s">
        <v>5363</v>
      </c>
      <c r="K707" s="63" t="s">
        <v>7620</v>
      </c>
      <c r="L707" s="349" t="s">
        <v>7875</v>
      </c>
      <c r="O707" s="68" t="s">
        <v>7915</v>
      </c>
    </row>
    <row r="708" spans="1:15" ht="15">
      <c r="A708" s="63" t="s">
        <v>4848</v>
      </c>
      <c r="B708" s="63" t="s">
        <v>7476</v>
      </c>
      <c r="C708" s="63" t="s">
        <v>3996</v>
      </c>
      <c r="D708" s="63" t="s">
        <v>3992</v>
      </c>
      <c r="F708" s="63">
        <f t="shared" ref="F708:F710" si="35">IF(ISNUMBER(G708),G708*H708+I708,G708)</f>
        <v>1.8</v>
      </c>
      <c r="G708" s="363">
        <v>1.8</v>
      </c>
      <c r="H708" s="63">
        <v>1</v>
      </c>
      <c r="I708" s="63"/>
      <c r="J708" s="63"/>
      <c r="K708" s="63"/>
      <c r="M708" s="349" t="s">
        <v>8433</v>
      </c>
    </row>
    <row r="709" spans="1:15" ht="15">
      <c r="A709" s="63" t="s">
        <v>8205</v>
      </c>
      <c r="B709" s="63" t="s">
        <v>7477</v>
      </c>
      <c r="C709" s="63" t="s">
        <v>3996</v>
      </c>
      <c r="D709" s="63" t="s">
        <v>3992</v>
      </c>
      <c r="F709" s="63">
        <f>IF(ISNUMBER(G709),G709*H709+I709,G709)</f>
        <v>8.5000000894066299E-2</v>
      </c>
      <c r="G709" s="68">
        <v>8.5000000894066299E-2</v>
      </c>
      <c r="H709" s="63">
        <v>1</v>
      </c>
      <c r="I709" s="63"/>
      <c r="J709" s="63" t="s">
        <v>5363</v>
      </c>
      <c r="K709" s="63" t="s">
        <v>7620</v>
      </c>
      <c r="L709" s="349" t="s">
        <v>7876</v>
      </c>
      <c r="O709" s="68" t="s">
        <v>6772</v>
      </c>
    </row>
    <row r="710" spans="1:15" ht="15">
      <c r="A710" s="63" t="s">
        <v>4848</v>
      </c>
      <c r="B710" s="63" t="s">
        <v>7478</v>
      </c>
      <c r="C710" s="63" t="s">
        <v>3996</v>
      </c>
      <c r="D710" s="63" t="s">
        <v>3992</v>
      </c>
      <c r="F710" s="63">
        <f t="shared" si="35"/>
        <v>0.2</v>
      </c>
      <c r="G710" s="363">
        <v>0.2</v>
      </c>
      <c r="H710" s="63">
        <v>1</v>
      </c>
      <c r="I710" s="63"/>
      <c r="J710" s="63"/>
      <c r="K710" s="63"/>
      <c r="M710" s="349" t="s">
        <v>8432</v>
      </c>
    </row>
    <row r="711" spans="1:15" ht="15">
      <c r="A711" s="63" t="s">
        <v>8327</v>
      </c>
      <c r="B711" s="368" t="s">
        <v>5745</v>
      </c>
      <c r="C711" s="63"/>
      <c r="D711" s="63" t="s">
        <v>5362</v>
      </c>
      <c r="F711" s="63">
        <f>IF(ISNUMBER(G711),G711*H711+I711,G711)</f>
        <v>2.0067007467150852</v>
      </c>
      <c r="G711" s="63">
        <v>2.0067007467150852</v>
      </c>
      <c r="H711" s="63">
        <v>1</v>
      </c>
      <c r="I711" s="63"/>
      <c r="J711" s="63" t="s">
        <v>5363</v>
      </c>
      <c r="K711" s="63" t="s">
        <v>7620</v>
      </c>
      <c r="L711" s="349" t="s">
        <v>7783</v>
      </c>
      <c r="O711" s="68" t="s">
        <v>5364</v>
      </c>
    </row>
    <row r="712" spans="1:15" ht="15">
      <c r="A712" s="63" t="s">
        <v>8325</v>
      </c>
      <c r="B712" s="368" t="s">
        <v>5745</v>
      </c>
      <c r="C712" s="63"/>
      <c r="D712" s="63" t="s">
        <v>5362</v>
      </c>
      <c r="F712" s="63">
        <f>IF(ISNUMBER(G712),G712*H712+I712,G712)</f>
        <v>2.8225266950903466E-2</v>
      </c>
      <c r="G712" s="63">
        <v>2.8225266950903466E-2</v>
      </c>
      <c r="H712" s="63">
        <v>1</v>
      </c>
      <c r="I712" s="63"/>
      <c r="J712" s="63" t="s">
        <v>5363</v>
      </c>
      <c r="K712" s="63" t="s">
        <v>7620</v>
      </c>
      <c r="L712" s="349" t="s">
        <v>8303</v>
      </c>
      <c r="O712" s="68" t="s">
        <v>8429</v>
      </c>
    </row>
    <row r="713" spans="1:15" ht="15">
      <c r="A713" s="63" t="s">
        <v>8423</v>
      </c>
      <c r="B713" s="63" t="s">
        <v>8422</v>
      </c>
      <c r="C713" s="63" t="s">
        <v>3996</v>
      </c>
      <c r="D713" s="63" t="s">
        <v>3992</v>
      </c>
      <c r="F713" s="63">
        <f t="shared" ref="F713:F714" si="36">IF(ISNUMBER(G713),G713*H713+I713,G713)</f>
        <v>41.316491340097862</v>
      </c>
      <c r="G713" s="293">
        <f>100-100*(F634*F632)/(F574*F581)</f>
        <v>41.316491340097862</v>
      </c>
      <c r="H713" s="63">
        <v>1</v>
      </c>
      <c r="I713" s="63"/>
      <c r="J713" s="63"/>
      <c r="K713" s="63"/>
      <c r="L713" s="349"/>
    </row>
    <row r="714" spans="1:15" ht="15">
      <c r="A714" s="63" t="s">
        <v>8415</v>
      </c>
      <c r="B714" s="63" t="s">
        <v>8440</v>
      </c>
      <c r="C714" s="63" t="s">
        <v>3996</v>
      </c>
      <c r="D714" s="63" t="s">
        <v>4881</v>
      </c>
      <c r="F714" s="63">
        <f t="shared" si="36"/>
        <v>34.438961099253746</v>
      </c>
      <c r="G714" s="293">
        <f>SUM(G715:G716)</f>
        <v>34.438961099253746</v>
      </c>
      <c r="H714" s="63">
        <v>1</v>
      </c>
      <c r="I714" s="63"/>
      <c r="J714" s="63"/>
      <c r="K714" s="63"/>
      <c r="L714" s="349"/>
    </row>
    <row r="715" spans="1:15" ht="15">
      <c r="A715" s="63" t="s">
        <v>4848</v>
      </c>
      <c r="B715" s="63" t="s">
        <v>5745</v>
      </c>
      <c r="C715" s="63"/>
      <c r="D715" s="63"/>
      <c r="F715" s="63">
        <f>IF(ISNUMBER(G715),G715*H715+I715,G715)</f>
        <v>10.436845405896493</v>
      </c>
      <c r="G715" s="63">
        <v>10.436845405896493</v>
      </c>
      <c r="H715" s="63">
        <v>1</v>
      </c>
      <c r="I715" s="63"/>
      <c r="J715" s="63" t="s">
        <v>5363</v>
      </c>
      <c r="K715" s="63" t="s">
        <v>7620</v>
      </c>
      <c r="L715" s="349" t="s">
        <v>8416</v>
      </c>
      <c r="O715" s="68" t="s">
        <v>4881</v>
      </c>
    </row>
    <row r="716" spans="1:15" ht="15">
      <c r="A716" s="63" t="s">
        <v>4848</v>
      </c>
      <c r="B716" s="63" t="s">
        <v>5745</v>
      </c>
      <c r="C716" s="63"/>
      <c r="D716" s="63"/>
      <c r="F716" s="63">
        <f>IF(ISNUMBER(G716),G716*H716+I716,G716)</f>
        <v>24.002115693357254</v>
      </c>
      <c r="G716" s="63">
        <v>24.002115693357254</v>
      </c>
      <c r="H716" s="63">
        <v>1</v>
      </c>
      <c r="I716" s="63"/>
      <c r="J716" s="63" t="s">
        <v>5363</v>
      </c>
      <c r="K716" s="63" t="s">
        <v>7620</v>
      </c>
      <c r="L716" s="349" t="s">
        <v>8417</v>
      </c>
      <c r="O716" s="68" t="s">
        <v>4881</v>
      </c>
    </row>
    <row r="717" spans="1:15" ht="15">
      <c r="A717" s="63" t="s">
        <v>4848</v>
      </c>
      <c r="B717" s="63" t="s">
        <v>5745</v>
      </c>
      <c r="C717" s="63"/>
      <c r="D717" s="63"/>
      <c r="F717" s="63">
        <f>IF(ISNUMBER(G717),G717*H717+I717,G717)</f>
        <v>19.84067309829927</v>
      </c>
      <c r="G717" s="63">
        <v>19.84067309829927</v>
      </c>
      <c r="H717" s="63">
        <v>1</v>
      </c>
      <c r="I717" s="63"/>
      <c r="J717" s="63" t="s">
        <v>5363</v>
      </c>
      <c r="K717" s="63" t="s">
        <v>7620</v>
      </c>
      <c r="L717" s="349" t="s">
        <v>8304</v>
      </c>
      <c r="O717" s="68" t="s">
        <v>8426</v>
      </c>
    </row>
    <row r="718" spans="1:15" ht="15">
      <c r="A718" s="63" t="s">
        <v>4848</v>
      </c>
      <c r="B718" s="63" t="s">
        <v>5745</v>
      </c>
      <c r="C718" s="63"/>
      <c r="D718" s="63"/>
      <c r="F718" s="63">
        <f>IF(ISNUMBER(G718),G718*H718+I718,G718)</f>
        <v>0</v>
      </c>
      <c r="G718" s="63">
        <v>0</v>
      </c>
      <c r="H718" s="63"/>
      <c r="I718" s="63"/>
      <c r="J718" s="63"/>
      <c r="K718" s="63"/>
      <c r="L718" s="349"/>
      <c r="M718" s="68" t="s">
        <v>8431</v>
      </c>
    </row>
    <row r="719" spans="1:15" ht="15">
      <c r="A719" s="63" t="s">
        <v>4848</v>
      </c>
      <c r="B719" s="63" t="s">
        <v>5745</v>
      </c>
      <c r="C719" s="63"/>
      <c r="D719" s="63"/>
      <c r="F719" s="63">
        <f>IF(ISNUMBER(G719),G719*H719+I719,G719)</f>
        <v>138.19462037616287</v>
      </c>
      <c r="G719" s="63">
        <v>138.19462037616287</v>
      </c>
      <c r="H719" s="63">
        <v>1</v>
      </c>
      <c r="I719" s="63"/>
      <c r="J719" s="63" t="s">
        <v>5363</v>
      </c>
      <c r="K719" s="63" t="s">
        <v>7620</v>
      </c>
      <c r="L719" s="349" t="s">
        <v>8307</v>
      </c>
      <c r="O719" s="68" t="s">
        <v>5364</v>
      </c>
    </row>
    <row r="720" spans="1:15" ht="15">
      <c r="A720" s="63" t="s">
        <v>8330</v>
      </c>
      <c r="B720" s="63" t="s">
        <v>7392</v>
      </c>
      <c r="C720" s="63" t="s">
        <v>3996</v>
      </c>
      <c r="D720" s="63" t="s">
        <v>5362</v>
      </c>
      <c r="F720" s="63">
        <f>G720</f>
        <v>27.681180273161981</v>
      </c>
      <c r="G720" s="293">
        <f>(IF(F717&lt;0,0,F638)+IF(F712&lt;1,0,F712))</f>
        <v>27.681180273161981</v>
      </c>
      <c r="H720" s="63"/>
      <c r="I720" s="63"/>
      <c r="J720" s="63"/>
      <c r="K720" s="63"/>
      <c r="M720" s="349" t="s">
        <v>8331</v>
      </c>
    </row>
    <row r="721" spans="1:29" ht="15">
      <c r="A721" s="308" t="s">
        <v>8298</v>
      </c>
      <c r="B721" s="308" t="s">
        <v>5745</v>
      </c>
      <c r="C721" s="63"/>
      <c r="D721" s="308" t="s">
        <v>3992</v>
      </c>
      <c r="E721" s="63"/>
      <c r="F721" s="63">
        <f t="shared" ref="F721:F726" si="37">G721</f>
        <v>133.58539942774709</v>
      </c>
      <c r="G721" s="293">
        <f>((F574-F572)+F711)*F736</f>
        <v>133.58539942774709</v>
      </c>
      <c r="H721" s="63"/>
      <c r="I721" s="63"/>
      <c r="J721" s="63"/>
      <c r="K721" s="63"/>
      <c r="L721" s="63"/>
      <c r="M721" s="349" t="s">
        <v>8302</v>
      </c>
    </row>
    <row r="722" spans="1:29" ht="15">
      <c r="A722" s="308" t="s">
        <v>8299</v>
      </c>
      <c r="B722" s="308" t="s">
        <v>5745</v>
      </c>
      <c r="C722" s="63"/>
      <c r="D722" s="308" t="s">
        <v>3992</v>
      </c>
      <c r="E722" s="63"/>
      <c r="F722" s="63">
        <f t="shared" si="37"/>
        <v>124.29264354166432</v>
      </c>
      <c r="G722" s="293">
        <f>(F632+(IF(F717&lt;0,0,F638)+IF(F712&lt;1,0,F712)))*F749+F711*F751</f>
        <v>124.29264354166432</v>
      </c>
      <c r="H722" s="63"/>
      <c r="I722" s="63"/>
      <c r="J722" s="63"/>
      <c r="K722" s="63"/>
      <c r="L722" s="63"/>
      <c r="M722" s="349" t="s">
        <v>8305</v>
      </c>
    </row>
    <row r="723" spans="1:29" s="311" customFormat="1">
      <c r="A723" s="308" t="s">
        <v>6670</v>
      </c>
      <c r="B723" s="308" t="s">
        <v>5745</v>
      </c>
      <c r="C723" s="306"/>
      <c r="D723" s="308" t="s">
        <v>3992</v>
      </c>
      <c r="E723" s="306"/>
      <c r="F723" s="307">
        <f t="shared" si="37"/>
        <v>6.9564158402722631</v>
      </c>
      <c r="G723" s="306">
        <f>(F721-F722)/F721*100</f>
        <v>6.9564158402722631</v>
      </c>
      <c r="H723" s="306"/>
      <c r="I723" s="306"/>
      <c r="J723" s="306"/>
      <c r="K723" s="306"/>
      <c r="M723" s="306"/>
      <c r="N723" s="306"/>
      <c r="O723" s="306"/>
      <c r="P723" s="306"/>
      <c r="Q723" s="306"/>
      <c r="R723" s="306"/>
      <c r="S723" s="306"/>
      <c r="T723" s="305"/>
      <c r="U723" s="305"/>
      <c r="V723" s="306"/>
      <c r="W723" s="306"/>
      <c r="X723" s="306"/>
      <c r="Y723" s="306"/>
      <c r="Z723" s="306"/>
      <c r="AA723" s="306"/>
      <c r="AB723" s="306"/>
      <c r="AC723" s="306"/>
    </row>
    <row r="724" spans="1:29" ht="15">
      <c r="A724" s="308" t="s">
        <v>8300</v>
      </c>
      <c r="B724" s="308" t="s">
        <v>5745</v>
      </c>
      <c r="C724" s="63"/>
      <c r="D724" s="308" t="s">
        <v>3992</v>
      </c>
      <c r="E724" s="63"/>
      <c r="F724" s="63">
        <f t="shared" si="37"/>
        <v>120.39442593160587</v>
      </c>
      <c r="G724" s="293">
        <f>F719*F749+F683*F752</f>
        <v>120.39442593160587</v>
      </c>
      <c r="H724" s="63"/>
      <c r="I724" s="63"/>
      <c r="J724" s="63"/>
      <c r="K724" s="63"/>
      <c r="L724" s="63"/>
      <c r="M724" s="349" t="s">
        <v>8306</v>
      </c>
    </row>
    <row r="725" spans="1:29" ht="15">
      <c r="A725" s="308" t="s">
        <v>8301</v>
      </c>
      <c r="B725" s="308" t="s">
        <v>5745</v>
      </c>
      <c r="C725" s="63"/>
      <c r="D725" s="308" t="s">
        <v>3992</v>
      </c>
      <c r="E725" s="63"/>
      <c r="F725" s="63">
        <f t="shared" si="37"/>
        <v>116.77701611352096</v>
      </c>
      <c r="G725" s="293">
        <f>(F686+F616)*F753+F687*F755+F647*F756+F658*F757</f>
        <v>116.77701611352096</v>
      </c>
      <c r="H725" s="63"/>
      <c r="I725" s="63"/>
      <c r="J725" s="63"/>
      <c r="K725" s="63"/>
      <c r="L725" s="63"/>
      <c r="M725" s="349" t="s">
        <v>8308</v>
      </c>
    </row>
    <row r="726" spans="1:29" s="311" customFormat="1">
      <c r="A726" s="308" t="s">
        <v>6671</v>
      </c>
      <c r="B726" s="308" t="s">
        <v>5745</v>
      </c>
      <c r="C726" s="306"/>
      <c r="D726" s="308" t="s">
        <v>3992</v>
      </c>
      <c r="E726" s="306"/>
      <c r="F726" s="307">
        <f t="shared" si="37"/>
        <v>3.0046323075952874</v>
      </c>
      <c r="G726" s="306">
        <f>(F724-F725)/F724*100</f>
        <v>3.0046323075952874</v>
      </c>
      <c r="H726" s="306"/>
      <c r="I726" s="306"/>
      <c r="J726" s="306"/>
      <c r="K726" s="306"/>
      <c r="M726" s="306"/>
      <c r="N726" s="306"/>
      <c r="O726" s="306"/>
      <c r="P726" s="306"/>
      <c r="Q726" s="306"/>
      <c r="R726" s="306"/>
      <c r="S726" s="306"/>
      <c r="T726" s="305"/>
      <c r="U726" s="305"/>
      <c r="V726" s="306"/>
      <c r="W726" s="306"/>
      <c r="X726" s="306"/>
      <c r="Y726" s="306"/>
      <c r="Z726" s="306"/>
      <c r="AA726" s="306"/>
      <c r="AB726" s="306"/>
      <c r="AC726" s="306"/>
    </row>
    <row r="727" spans="1:29">
      <c r="A727" s="63" t="s">
        <v>4848</v>
      </c>
      <c r="B727" s="210" t="s">
        <v>4848</v>
      </c>
    </row>
    <row r="728" spans="1:29">
      <c r="A728" s="298" t="s">
        <v>4848</v>
      </c>
      <c r="B728" s="299" t="s">
        <v>8261</v>
      </c>
    </row>
    <row r="729" spans="1:29">
      <c r="A729" s="63" t="s">
        <v>4848</v>
      </c>
      <c r="B729" s="63" t="s">
        <v>8209</v>
      </c>
      <c r="C729" s="63"/>
      <c r="D729" s="63"/>
      <c r="E729" s="63"/>
      <c r="F729" s="363">
        <v>0.8371764705882353</v>
      </c>
      <c r="G729" s="63" t="s">
        <v>8208</v>
      </c>
    </row>
    <row r="730" spans="1:29">
      <c r="A730" s="63" t="s">
        <v>4848</v>
      </c>
      <c r="B730" s="63" t="s">
        <v>8211</v>
      </c>
      <c r="C730" s="63"/>
      <c r="D730" s="63"/>
      <c r="E730" s="63"/>
      <c r="F730" s="363">
        <v>0.85635714285714293</v>
      </c>
      <c r="G730" s="63" t="s">
        <v>8210</v>
      </c>
    </row>
    <row r="731" spans="1:29">
      <c r="A731" s="63" t="s">
        <v>4848</v>
      </c>
      <c r="B731" s="63" t="s">
        <v>8213</v>
      </c>
      <c r="C731" s="63"/>
      <c r="D731" s="63"/>
      <c r="E731" s="63"/>
      <c r="F731" s="363">
        <v>0.79972500000000013</v>
      </c>
      <c r="G731" s="63" t="s">
        <v>8212</v>
      </c>
    </row>
    <row r="732" spans="1:29">
      <c r="A732" s="63" t="s">
        <v>4848</v>
      </c>
      <c r="B732" s="63" t="s">
        <v>8215</v>
      </c>
      <c r="C732" s="63"/>
      <c r="D732" s="63"/>
      <c r="E732" s="63"/>
      <c r="F732" s="363">
        <v>0.8757571428571429</v>
      </c>
      <c r="G732" s="63" t="s">
        <v>8214</v>
      </c>
    </row>
    <row r="733" spans="1:29">
      <c r="A733" s="63" t="s">
        <v>4848</v>
      </c>
      <c r="B733" s="63" t="s">
        <v>8217</v>
      </c>
      <c r="C733" s="63"/>
      <c r="D733" s="63"/>
      <c r="E733" s="63"/>
      <c r="F733" s="363">
        <v>0.87036000000000002</v>
      </c>
      <c r="G733" s="63" t="s">
        <v>8216</v>
      </c>
    </row>
    <row r="734" spans="1:29">
      <c r="A734" s="63" t="s">
        <v>4848</v>
      </c>
      <c r="B734" s="63" t="s">
        <v>8219</v>
      </c>
      <c r="C734" s="63"/>
      <c r="D734" s="63"/>
      <c r="E734" s="63"/>
      <c r="F734" s="363">
        <f>F733</f>
        <v>0.87036000000000002</v>
      </c>
      <c r="G734" s="63" t="s">
        <v>8218</v>
      </c>
    </row>
    <row r="735" spans="1:29">
      <c r="A735" s="63" t="s">
        <v>4848</v>
      </c>
      <c r="B735" s="63" t="s">
        <v>8221</v>
      </c>
      <c r="C735" s="63"/>
      <c r="D735" s="63"/>
      <c r="E735" s="63"/>
      <c r="F735" s="363">
        <v>0.87534999999999996</v>
      </c>
      <c r="G735" s="63" t="s">
        <v>8220</v>
      </c>
    </row>
    <row r="736" spans="1:29">
      <c r="A736" s="63" t="s">
        <v>4848</v>
      </c>
      <c r="B736" s="63" t="s">
        <v>8223</v>
      </c>
      <c r="C736" s="63"/>
      <c r="D736" s="63"/>
      <c r="E736" s="63"/>
      <c r="F736" s="363">
        <v>0.87033076923076913</v>
      </c>
      <c r="G736" s="63" t="s">
        <v>8222</v>
      </c>
    </row>
    <row r="737" spans="1:7">
      <c r="A737" s="63" t="s">
        <v>4848</v>
      </c>
      <c r="B737" s="63" t="s">
        <v>8225</v>
      </c>
      <c r="C737" s="63"/>
      <c r="D737" s="63"/>
      <c r="E737" s="63"/>
      <c r="F737" s="363">
        <v>0.87609999999999999</v>
      </c>
      <c r="G737" s="63" t="s">
        <v>8224</v>
      </c>
    </row>
    <row r="738" spans="1:7">
      <c r="A738" s="63" t="s">
        <v>4848</v>
      </c>
      <c r="B738" s="63" t="s">
        <v>8227</v>
      </c>
      <c r="C738" s="63"/>
      <c r="D738" s="63"/>
      <c r="E738" s="63"/>
      <c r="F738" s="363">
        <v>0.94151111111111108</v>
      </c>
      <c r="G738" s="63" t="s">
        <v>8226</v>
      </c>
    </row>
    <row r="739" spans="1:7">
      <c r="A739" s="63" t="s">
        <v>4848</v>
      </c>
      <c r="B739" s="63" t="s">
        <v>8229</v>
      </c>
      <c r="C739" s="63"/>
      <c r="D739" s="63"/>
      <c r="E739" s="63"/>
      <c r="F739" s="363">
        <v>0.77861428571428581</v>
      </c>
      <c r="G739" s="63" t="s">
        <v>8228</v>
      </c>
    </row>
    <row r="740" spans="1:7">
      <c r="A740" s="63" t="s">
        <v>4848</v>
      </c>
      <c r="B740" s="63" t="s">
        <v>8231</v>
      </c>
      <c r="C740" s="63"/>
      <c r="D740" s="63"/>
      <c r="E740" s="63"/>
      <c r="F740" s="363">
        <v>0.86915999999999993</v>
      </c>
      <c r="G740" s="63" t="s">
        <v>8230</v>
      </c>
    </row>
    <row r="741" spans="1:7">
      <c r="A741" s="63" t="s">
        <v>4848</v>
      </c>
      <c r="B741" s="63" t="s">
        <v>8233</v>
      </c>
      <c r="C741" s="63"/>
      <c r="D741" s="63"/>
      <c r="E741" s="63"/>
      <c r="F741" s="363">
        <v>0.66632000000000002</v>
      </c>
      <c r="G741" s="63" t="s">
        <v>8232</v>
      </c>
    </row>
    <row r="742" spans="1:7">
      <c r="A742" s="63" t="s">
        <v>4848</v>
      </c>
      <c r="B742" s="63" t="s">
        <v>8235</v>
      </c>
      <c r="C742" s="63"/>
      <c r="D742" s="63"/>
      <c r="E742" s="63"/>
      <c r="F742" s="363">
        <v>0.79703333333333337</v>
      </c>
      <c r="G742" s="63" t="s">
        <v>8234</v>
      </c>
    </row>
    <row r="743" spans="1:7">
      <c r="A743" s="63" t="s">
        <v>4848</v>
      </c>
      <c r="B743" s="63" t="s">
        <v>8237</v>
      </c>
      <c r="C743" s="63"/>
      <c r="D743" s="63"/>
      <c r="E743" s="63"/>
      <c r="F743" s="363">
        <v>0.87901764705882335</v>
      </c>
      <c r="G743" s="63" t="s">
        <v>8236</v>
      </c>
    </row>
    <row r="744" spans="1:7">
      <c r="A744" s="63" t="s">
        <v>4848</v>
      </c>
      <c r="B744" s="63" t="s">
        <v>8239</v>
      </c>
      <c r="C744" s="63"/>
      <c r="D744" s="63"/>
      <c r="E744" s="63"/>
      <c r="F744" s="363">
        <v>0.69974999999999998</v>
      </c>
      <c r="G744" s="63" t="s">
        <v>8238</v>
      </c>
    </row>
    <row r="745" spans="1:7">
      <c r="A745" s="63" t="s">
        <v>4848</v>
      </c>
      <c r="B745" s="63" t="s">
        <v>8241</v>
      </c>
      <c r="C745" s="63"/>
      <c r="D745" s="63"/>
      <c r="E745" s="63"/>
      <c r="F745" s="363">
        <v>0.87403750000000002</v>
      </c>
      <c r="G745" s="63" t="s">
        <v>8240</v>
      </c>
    </row>
    <row r="746" spans="1:7">
      <c r="A746" s="63" t="s">
        <v>4848</v>
      </c>
      <c r="B746" s="63" t="s">
        <v>8243</v>
      </c>
      <c r="C746" s="63"/>
      <c r="D746" s="63"/>
      <c r="E746" s="63"/>
      <c r="F746" s="363">
        <v>0.88444999999999985</v>
      </c>
      <c r="G746" s="63" t="s">
        <v>8242</v>
      </c>
    </row>
    <row r="747" spans="1:7">
      <c r="A747" s="63" t="s">
        <v>4848</v>
      </c>
      <c r="B747" s="63" t="s">
        <v>8245</v>
      </c>
      <c r="C747" s="63"/>
      <c r="D747" s="63"/>
      <c r="E747" s="63"/>
      <c r="F747" s="363">
        <v>0.87091428571428564</v>
      </c>
      <c r="G747" s="63" t="s">
        <v>8244</v>
      </c>
    </row>
    <row r="748" spans="1:7">
      <c r="A748" s="63" t="s">
        <v>4848</v>
      </c>
      <c r="B748" s="63" t="s">
        <v>8246</v>
      </c>
      <c r="C748" s="63"/>
      <c r="D748" s="63"/>
      <c r="E748" s="63"/>
      <c r="F748" s="363">
        <v>0.87534999999999996</v>
      </c>
      <c r="G748" s="63" t="s">
        <v>8220</v>
      </c>
    </row>
    <row r="749" spans="1:7">
      <c r="A749" s="63" t="s">
        <v>4848</v>
      </c>
      <c r="B749" s="63" t="s">
        <v>8248</v>
      </c>
      <c r="C749" s="63"/>
      <c r="D749" s="63"/>
      <c r="E749" s="63"/>
      <c r="F749" s="363">
        <v>0.87119473684210536</v>
      </c>
      <c r="G749" s="63" t="s">
        <v>8247</v>
      </c>
    </row>
    <row r="750" spans="1:7">
      <c r="A750" s="63" t="s">
        <v>4848</v>
      </c>
      <c r="B750" s="63" t="s">
        <v>8250</v>
      </c>
      <c r="C750" s="63"/>
      <c r="D750" s="63"/>
      <c r="E750" s="63"/>
      <c r="F750" s="363">
        <v>0.8650000000000001</v>
      </c>
      <c r="G750" s="63" t="s">
        <v>8249</v>
      </c>
    </row>
    <row r="751" spans="1:7">
      <c r="A751" s="63" t="s">
        <v>4848</v>
      </c>
      <c r="B751" s="63" t="s">
        <v>8251</v>
      </c>
      <c r="C751" s="63"/>
      <c r="D751" s="63"/>
      <c r="E751" s="63"/>
      <c r="F751" s="363">
        <v>0.85635714285714293</v>
      </c>
      <c r="G751" s="63" t="s">
        <v>8210</v>
      </c>
    </row>
    <row r="752" spans="1:7">
      <c r="A752" s="63" t="s">
        <v>4848</v>
      </c>
      <c r="B752" s="63" t="s">
        <v>8253</v>
      </c>
      <c r="C752" s="63"/>
      <c r="D752" s="63"/>
      <c r="E752" s="63"/>
      <c r="F752" s="363">
        <v>5.0000000000000001E-4</v>
      </c>
      <c r="G752" s="63" t="s">
        <v>8252</v>
      </c>
    </row>
    <row r="753" spans="1:7">
      <c r="A753" s="63" t="s">
        <v>4848</v>
      </c>
      <c r="B753" s="63" t="s">
        <v>8254</v>
      </c>
      <c r="C753" s="63"/>
      <c r="D753" s="63"/>
      <c r="E753" s="63"/>
      <c r="F753" s="363">
        <v>4.4000000000000002E-4</v>
      </c>
      <c r="G753" s="63"/>
    </row>
    <row r="754" spans="1:7">
      <c r="A754" s="63" t="s">
        <v>4848</v>
      </c>
      <c r="B754" s="63" t="s">
        <v>8255</v>
      </c>
      <c r="C754" s="63"/>
      <c r="D754" s="63"/>
      <c r="E754" s="63"/>
      <c r="F754" s="363">
        <v>4.4000000000000002E-4</v>
      </c>
      <c r="G754" s="63"/>
    </row>
    <row r="755" spans="1:7">
      <c r="A755" s="63" t="s">
        <v>4848</v>
      </c>
      <c r="B755" s="63" t="s">
        <v>8257</v>
      </c>
      <c r="C755" s="63"/>
      <c r="D755" s="63"/>
      <c r="E755" s="63"/>
      <c r="F755" s="363">
        <v>1.1999999999999999E-3</v>
      </c>
      <c r="G755" s="63" t="s">
        <v>8256</v>
      </c>
    </row>
    <row r="756" spans="1:7">
      <c r="A756" s="63" t="s">
        <v>4848</v>
      </c>
      <c r="B756" s="63" t="s">
        <v>8259</v>
      </c>
      <c r="C756" s="63"/>
      <c r="D756" s="63"/>
      <c r="E756" s="63"/>
      <c r="F756" s="363">
        <v>0.86494000000000004</v>
      </c>
      <c r="G756" s="63" t="s">
        <v>8258</v>
      </c>
    </row>
    <row r="757" spans="1:7">
      <c r="A757" s="63" t="s">
        <v>4848</v>
      </c>
      <c r="B757" s="63" t="s">
        <v>8260</v>
      </c>
      <c r="C757" s="63"/>
      <c r="D757" s="63"/>
      <c r="E757" s="63"/>
      <c r="F757" s="363">
        <v>0.87036000000000002</v>
      </c>
      <c r="G757" s="63" t="s">
        <v>8216</v>
      </c>
    </row>
    <row r="758" spans="1:7">
      <c r="A758" s="63"/>
      <c r="G758" s="76"/>
    </row>
    <row r="759" spans="1:7">
      <c r="A759" s="63"/>
    </row>
    <row r="760" spans="1:7">
      <c r="A760" s="63"/>
    </row>
    <row r="761" spans="1:7">
      <c r="A761" s="63"/>
    </row>
    <row r="762" spans="1:7">
      <c r="A762" s="63"/>
    </row>
    <row r="763" spans="1:7">
      <c r="A763" s="63"/>
    </row>
    <row r="764" spans="1:7">
      <c r="A764" s="63"/>
    </row>
    <row r="765" spans="1:7">
      <c r="A765" s="63"/>
    </row>
    <row r="766" spans="1:7">
      <c r="A766" s="63"/>
    </row>
    <row r="767" spans="1:7">
      <c r="A767" s="63"/>
    </row>
    <row r="768" spans="1:7">
      <c r="A768" s="63"/>
    </row>
    <row r="769" spans="1:1">
      <c r="A769" s="63"/>
    </row>
    <row r="770" spans="1:1">
      <c r="A770" s="63"/>
    </row>
    <row r="771" spans="1:1">
      <c r="A771" s="63"/>
    </row>
    <row r="772" spans="1:1">
      <c r="A772" s="63"/>
    </row>
    <row r="773" spans="1:1">
      <c r="A773" s="63"/>
    </row>
    <row r="774" spans="1:1">
      <c r="A774" s="63"/>
    </row>
    <row r="775" spans="1:1">
      <c r="A775" s="63"/>
    </row>
    <row r="776" spans="1:1">
      <c r="A776" s="63"/>
    </row>
    <row r="777" spans="1:1">
      <c r="A777" s="63"/>
    </row>
    <row r="778" spans="1:1">
      <c r="A778" s="63"/>
    </row>
    <row r="779" spans="1:1">
      <c r="A779" s="63"/>
    </row>
    <row r="780" spans="1:1">
      <c r="A780" s="63"/>
    </row>
    <row r="781" spans="1:1">
      <c r="A781" s="63"/>
    </row>
    <row r="782" spans="1:1">
      <c r="A782" s="63"/>
    </row>
    <row r="783" spans="1:1">
      <c r="A783" s="63"/>
    </row>
    <row r="784" spans="1:1">
      <c r="A784" s="63"/>
    </row>
    <row r="785" spans="1:1">
      <c r="A785" s="63"/>
    </row>
    <row r="786" spans="1:1">
      <c r="A786" s="63"/>
    </row>
    <row r="787" spans="1:1">
      <c r="A787" s="63"/>
    </row>
    <row r="788" spans="1:1">
      <c r="A788" s="63"/>
    </row>
    <row r="789" spans="1:1">
      <c r="A789" s="63"/>
    </row>
    <row r="790" spans="1:1">
      <c r="A790" s="63"/>
    </row>
    <row r="791" spans="1:1">
      <c r="A791" s="63"/>
    </row>
    <row r="792" spans="1:1">
      <c r="A792" s="63"/>
    </row>
    <row r="793" spans="1:1">
      <c r="A793" s="63"/>
    </row>
    <row r="794" spans="1:1">
      <c r="A794" s="63"/>
    </row>
    <row r="795" spans="1:1">
      <c r="A795" s="63"/>
    </row>
    <row r="796" spans="1:1">
      <c r="A796" s="63"/>
    </row>
    <row r="797" spans="1:1">
      <c r="A797" s="63"/>
    </row>
    <row r="798" spans="1:1">
      <c r="A798" s="63"/>
    </row>
    <row r="799" spans="1:1">
      <c r="A799" s="63"/>
    </row>
    <row r="800" spans="1:1">
      <c r="A800" s="63"/>
    </row>
    <row r="801" spans="1:1">
      <c r="A801" s="63"/>
    </row>
    <row r="802" spans="1:1">
      <c r="A802" s="63"/>
    </row>
    <row r="803" spans="1:1">
      <c r="A803" s="63"/>
    </row>
    <row r="804" spans="1:1">
      <c r="A804" s="63"/>
    </row>
    <row r="805" spans="1:1">
      <c r="A805" s="63"/>
    </row>
    <row r="806" spans="1:1">
      <c r="A806" s="63"/>
    </row>
    <row r="807" spans="1:1">
      <c r="A807" s="63"/>
    </row>
    <row r="808" spans="1:1">
      <c r="A808" s="63"/>
    </row>
    <row r="809" spans="1:1">
      <c r="A809" s="63"/>
    </row>
    <row r="810" spans="1:1">
      <c r="A810" s="63"/>
    </row>
    <row r="811" spans="1:1">
      <c r="A811" s="63"/>
    </row>
    <row r="812" spans="1:1">
      <c r="A812" s="63"/>
    </row>
    <row r="813" spans="1:1">
      <c r="A813" s="63"/>
    </row>
    <row r="814" spans="1:1">
      <c r="A814" s="63"/>
    </row>
    <row r="815" spans="1:1">
      <c r="A815" s="63"/>
    </row>
    <row r="816" spans="1:1">
      <c r="A816" s="63"/>
    </row>
    <row r="817" spans="1:1">
      <c r="A817" s="63"/>
    </row>
    <row r="818" spans="1:1">
      <c r="A818" s="63"/>
    </row>
    <row r="819" spans="1:1">
      <c r="A819" s="63"/>
    </row>
    <row r="820" spans="1:1">
      <c r="A820" s="63"/>
    </row>
    <row r="821" spans="1:1">
      <c r="A821" s="63"/>
    </row>
    <row r="822" spans="1:1">
      <c r="A822" s="63"/>
    </row>
    <row r="823" spans="1:1">
      <c r="A823" s="63"/>
    </row>
    <row r="824" spans="1:1">
      <c r="A824" s="63"/>
    </row>
    <row r="825" spans="1:1">
      <c r="A825" s="63"/>
    </row>
    <row r="826" spans="1:1">
      <c r="A826" s="63"/>
    </row>
    <row r="827" spans="1:1">
      <c r="A827" s="63"/>
    </row>
    <row r="828" spans="1:1">
      <c r="A828" s="63"/>
    </row>
    <row r="829" spans="1:1">
      <c r="A829" s="63"/>
    </row>
    <row r="830" spans="1:1">
      <c r="A830" s="63"/>
    </row>
    <row r="831" spans="1:1">
      <c r="A831" s="63"/>
    </row>
    <row r="832" spans="1:1">
      <c r="A832" s="63"/>
    </row>
    <row r="833" spans="1:1">
      <c r="A833" s="63"/>
    </row>
    <row r="834" spans="1:1">
      <c r="A834" s="63"/>
    </row>
    <row r="835" spans="1:1">
      <c r="A835" s="63"/>
    </row>
    <row r="836" spans="1:1">
      <c r="A836" s="63"/>
    </row>
    <row r="837" spans="1:1">
      <c r="A837" s="63"/>
    </row>
    <row r="838" spans="1:1">
      <c r="A838" s="63"/>
    </row>
    <row r="839" spans="1:1">
      <c r="A839" s="63"/>
    </row>
    <row r="840" spans="1:1">
      <c r="A840" s="63"/>
    </row>
    <row r="841" spans="1:1">
      <c r="A841" s="63"/>
    </row>
    <row r="842" spans="1:1">
      <c r="A842" s="63"/>
    </row>
    <row r="843" spans="1:1">
      <c r="A843" s="63"/>
    </row>
    <row r="844" spans="1:1">
      <c r="A844" s="63"/>
    </row>
    <row r="845" spans="1:1">
      <c r="A845" s="63"/>
    </row>
    <row r="846" spans="1:1">
      <c r="A846" s="63"/>
    </row>
    <row r="847" spans="1:1">
      <c r="A847" s="63"/>
    </row>
    <row r="848" spans="1:1">
      <c r="A848" s="63"/>
    </row>
    <row r="849" spans="1:1">
      <c r="A849" s="63"/>
    </row>
    <row r="850" spans="1:1">
      <c r="A850" s="63"/>
    </row>
    <row r="851" spans="1:1">
      <c r="A851" s="63"/>
    </row>
    <row r="852" spans="1:1">
      <c r="A852" s="63"/>
    </row>
    <row r="853" spans="1:1">
      <c r="A853" s="63"/>
    </row>
    <row r="854" spans="1:1">
      <c r="A854" s="63"/>
    </row>
    <row r="855" spans="1:1">
      <c r="A855" s="63"/>
    </row>
    <row r="856" spans="1:1">
      <c r="A856" s="63"/>
    </row>
    <row r="857" spans="1:1">
      <c r="A857" s="63"/>
    </row>
    <row r="858" spans="1:1">
      <c r="A858" s="63"/>
    </row>
    <row r="859" spans="1:1">
      <c r="A859" s="63"/>
    </row>
    <row r="860" spans="1:1">
      <c r="A860" s="63"/>
    </row>
    <row r="861" spans="1:1">
      <c r="A861" s="63"/>
    </row>
    <row r="862" spans="1:1">
      <c r="A862" s="63"/>
    </row>
    <row r="863" spans="1:1">
      <c r="A863" s="63"/>
    </row>
    <row r="864" spans="1:1">
      <c r="A864" s="63"/>
    </row>
    <row r="865" spans="1:1">
      <c r="A865" s="63"/>
    </row>
    <row r="866" spans="1:1">
      <c r="A866" s="63"/>
    </row>
    <row r="867" spans="1:1">
      <c r="A867" s="63"/>
    </row>
    <row r="868" spans="1:1">
      <c r="A868" s="63"/>
    </row>
    <row r="869" spans="1:1">
      <c r="A869" s="63"/>
    </row>
    <row r="870" spans="1:1">
      <c r="A870" s="63"/>
    </row>
    <row r="871" spans="1:1">
      <c r="A871" s="63"/>
    </row>
    <row r="872" spans="1:1">
      <c r="A872" s="63"/>
    </row>
    <row r="873" spans="1:1">
      <c r="A873" s="63"/>
    </row>
    <row r="874" spans="1:1">
      <c r="A874" s="63"/>
    </row>
    <row r="875" spans="1:1">
      <c r="A875" s="63"/>
    </row>
    <row r="876" spans="1:1">
      <c r="A876" s="63"/>
    </row>
    <row r="877" spans="1:1">
      <c r="A877" s="63"/>
    </row>
    <row r="878" spans="1:1">
      <c r="A878" s="63"/>
    </row>
    <row r="879" spans="1:1">
      <c r="A879" s="63"/>
    </row>
    <row r="880" spans="1:1">
      <c r="A880" s="63"/>
    </row>
    <row r="881" spans="1:1">
      <c r="A881" s="63"/>
    </row>
    <row r="882" spans="1:1">
      <c r="A882" s="63"/>
    </row>
    <row r="883" spans="1:1">
      <c r="A883" s="63"/>
    </row>
    <row r="884" spans="1:1">
      <c r="A884" s="63"/>
    </row>
    <row r="885" spans="1:1">
      <c r="A885" s="63"/>
    </row>
    <row r="886" spans="1:1">
      <c r="A886" s="63"/>
    </row>
    <row r="887" spans="1:1">
      <c r="A887" s="63"/>
    </row>
    <row r="888" spans="1:1">
      <c r="A888" s="63"/>
    </row>
    <row r="889" spans="1:1">
      <c r="A889" s="63"/>
    </row>
    <row r="890" spans="1:1">
      <c r="A890" s="63"/>
    </row>
    <row r="891" spans="1:1">
      <c r="A891" s="63"/>
    </row>
    <row r="892" spans="1:1">
      <c r="A892" s="63"/>
    </row>
    <row r="893" spans="1:1">
      <c r="A893" s="63"/>
    </row>
    <row r="894" spans="1:1">
      <c r="A894" s="63"/>
    </row>
    <row r="895" spans="1:1">
      <c r="A895" s="63"/>
    </row>
    <row r="896" spans="1:1">
      <c r="A896" s="63"/>
    </row>
    <row r="897" spans="1:1">
      <c r="A897" s="63"/>
    </row>
    <row r="898" spans="1:1">
      <c r="A898" s="63"/>
    </row>
    <row r="899" spans="1:1">
      <c r="A899" s="63"/>
    </row>
    <row r="900" spans="1:1">
      <c r="A900" s="63"/>
    </row>
    <row r="901" spans="1:1">
      <c r="A901" s="63"/>
    </row>
    <row r="902" spans="1:1">
      <c r="A902" s="63"/>
    </row>
    <row r="903" spans="1:1">
      <c r="A903" s="63"/>
    </row>
    <row r="904" spans="1:1">
      <c r="A904" s="63"/>
    </row>
    <row r="905" spans="1:1">
      <c r="A905" s="63"/>
    </row>
    <row r="906" spans="1:1">
      <c r="A906" s="63"/>
    </row>
    <row r="907" spans="1:1">
      <c r="A907" s="63"/>
    </row>
    <row r="908" spans="1:1">
      <c r="A908" s="63"/>
    </row>
    <row r="909" spans="1:1">
      <c r="A909" s="63"/>
    </row>
    <row r="910" spans="1:1">
      <c r="A910" s="63"/>
    </row>
    <row r="911" spans="1:1">
      <c r="A911" s="63"/>
    </row>
    <row r="912" spans="1:1">
      <c r="A912" s="63"/>
    </row>
    <row r="913" spans="1:1">
      <c r="A913" s="63"/>
    </row>
    <row r="914" spans="1:1">
      <c r="A914" s="63"/>
    </row>
    <row r="915" spans="1:1">
      <c r="A915" s="63"/>
    </row>
    <row r="916" spans="1:1">
      <c r="A916" s="63"/>
    </row>
    <row r="917" spans="1:1">
      <c r="A917" s="63"/>
    </row>
    <row r="918" spans="1:1">
      <c r="A918" s="63"/>
    </row>
    <row r="919" spans="1:1">
      <c r="A919" s="63"/>
    </row>
    <row r="920" spans="1:1">
      <c r="A920" s="63"/>
    </row>
    <row r="921" spans="1:1">
      <c r="A921" s="63"/>
    </row>
    <row r="922" spans="1:1">
      <c r="A922" s="63"/>
    </row>
    <row r="923" spans="1:1">
      <c r="A923" s="63"/>
    </row>
    <row r="924" spans="1:1">
      <c r="A924" s="63"/>
    </row>
    <row r="925" spans="1:1">
      <c r="A925" s="63"/>
    </row>
    <row r="926" spans="1:1">
      <c r="A926" s="63"/>
    </row>
    <row r="927" spans="1:1">
      <c r="A927" s="63"/>
    </row>
    <row r="928" spans="1:1">
      <c r="A928" s="63"/>
    </row>
    <row r="929" spans="1:1">
      <c r="A929" s="63"/>
    </row>
    <row r="930" spans="1:1">
      <c r="A930" s="63"/>
    </row>
    <row r="931" spans="1:1">
      <c r="A931" s="63"/>
    </row>
    <row r="932" spans="1:1">
      <c r="A932" s="63"/>
    </row>
    <row r="933" spans="1:1">
      <c r="A933" s="63"/>
    </row>
    <row r="934" spans="1:1">
      <c r="A934" s="63"/>
    </row>
    <row r="935" spans="1:1">
      <c r="A935" s="63"/>
    </row>
    <row r="936" spans="1:1">
      <c r="A936" s="63"/>
    </row>
    <row r="937" spans="1:1">
      <c r="A937" s="63"/>
    </row>
    <row r="938" spans="1:1">
      <c r="A938" s="63"/>
    </row>
    <row r="939" spans="1:1">
      <c r="A939" s="63"/>
    </row>
    <row r="940" spans="1:1">
      <c r="A940" s="63"/>
    </row>
    <row r="941" spans="1:1">
      <c r="A941" s="63"/>
    </row>
    <row r="942" spans="1:1">
      <c r="A942" s="63"/>
    </row>
    <row r="943" spans="1:1">
      <c r="A943" s="63"/>
    </row>
    <row r="944" spans="1:1">
      <c r="A944" s="63"/>
    </row>
    <row r="945" spans="1:1">
      <c r="A945" s="63"/>
    </row>
    <row r="946" spans="1:1">
      <c r="A946" s="63"/>
    </row>
    <row r="947" spans="1:1">
      <c r="A947" s="63"/>
    </row>
    <row r="948" spans="1:1">
      <c r="A948" s="63"/>
    </row>
    <row r="949" spans="1:1">
      <c r="A949" s="63"/>
    </row>
    <row r="950" spans="1:1">
      <c r="A950" s="63"/>
    </row>
    <row r="951" spans="1:1">
      <c r="A951" s="63"/>
    </row>
    <row r="952" spans="1:1">
      <c r="A952" s="63"/>
    </row>
    <row r="953" spans="1:1">
      <c r="A953" s="63"/>
    </row>
    <row r="954" spans="1:1">
      <c r="A954" s="63"/>
    </row>
    <row r="955" spans="1:1">
      <c r="A955" s="63"/>
    </row>
    <row r="956" spans="1:1">
      <c r="A956" s="63"/>
    </row>
    <row r="957" spans="1:1">
      <c r="A957" s="63"/>
    </row>
    <row r="958" spans="1:1">
      <c r="A958" s="63"/>
    </row>
    <row r="959" spans="1:1">
      <c r="A959" s="63"/>
    </row>
    <row r="960" spans="1:1">
      <c r="A960" s="63"/>
    </row>
    <row r="961" spans="1:1">
      <c r="A961" s="63"/>
    </row>
    <row r="962" spans="1:1">
      <c r="A962" s="63"/>
    </row>
    <row r="963" spans="1:1">
      <c r="A963" s="63"/>
    </row>
    <row r="964" spans="1:1">
      <c r="A964" s="63"/>
    </row>
    <row r="965" spans="1:1">
      <c r="A965" s="63"/>
    </row>
    <row r="966" spans="1:1">
      <c r="A966" s="63"/>
    </row>
    <row r="967" spans="1:1">
      <c r="A967" s="63"/>
    </row>
    <row r="968" spans="1:1">
      <c r="A968" s="63"/>
    </row>
    <row r="969" spans="1:1">
      <c r="A969" s="63"/>
    </row>
    <row r="970" spans="1:1">
      <c r="A970" s="63"/>
    </row>
    <row r="971" spans="1:1">
      <c r="A971" s="63"/>
    </row>
    <row r="972" spans="1:1">
      <c r="A972" s="63"/>
    </row>
    <row r="973" spans="1:1">
      <c r="A973" s="63"/>
    </row>
    <row r="974" spans="1:1">
      <c r="A974" s="63"/>
    </row>
    <row r="975" spans="1:1">
      <c r="A975" s="63"/>
    </row>
    <row r="976" spans="1:1">
      <c r="A976" s="63"/>
    </row>
    <row r="977" spans="1:1">
      <c r="A977" s="63"/>
    </row>
    <row r="978" spans="1:1">
      <c r="A978" s="63"/>
    </row>
    <row r="979" spans="1:1">
      <c r="A979" s="63"/>
    </row>
    <row r="980" spans="1:1">
      <c r="A980" s="63"/>
    </row>
    <row r="981" spans="1:1">
      <c r="A981" s="63"/>
    </row>
    <row r="982" spans="1:1">
      <c r="A982" s="63"/>
    </row>
    <row r="983" spans="1:1">
      <c r="A983" s="63"/>
    </row>
    <row r="984" spans="1:1">
      <c r="A984" s="63"/>
    </row>
    <row r="985" spans="1:1">
      <c r="A985" s="63"/>
    </row>
    <row r="986" spans="1:1">
      <c r="A986" s="63"/>
    </row>
    <row r="987" spans="1:1">
      <c r="A987" s="63"/>
    </row>
    <row r="988" spans="1:1">
      <c r="A988" s="63"/>
    </row>
    <row r="989" spans="1:1">
      <c r="A989" s="63"/>
    </row>
    <row r="990" spans="1:1">
      <c r="A990" s="63"/>
    </row>
    <row r="991" spans="1:1">
      <c r="A991" s="63"/>
    </row>
    <row r="992" spans="1:1">
      <c r="A992" s="63"/>
    </row>
    <row r="993" spans="1:1">
      <c r="A993" s="63"/>
    </row>
    <row r="994" spans="1:1">
      <c r="A994" s="63"/>
    </row>
    <row r="995" spans="1:1">
      <c r="A995" s="63"/>
    </row>
    <row r="996" spans="1:1">
      <c r="A996" s="63"/>
    </row>
    <row r="997" spans="1:1">
      <c r="A997" s="63"/>
    </row>
    <row r="998" spans="1:1">
      <c r="A998" s="63"/>
    </row>
    <row r="999" spans="1:1">
      <c r="A999" s="63"/>
    </row>
    <row r="1000" spans="1:1">
      <c r="A1000" s="63"/>
    </row>
    <row r="1001" spans="1:1">
      <c r="A1001" s="63"/>
    </row>
    <row r="1002" spans="1:1">
      <c r="A1002" s="63"/>
    </row>
    <row r="1003" spans="1:1">
      <c r="A1003" s="63"/>
    </row>
    <row r="1004" spans="1:1">
      <c r="A1004" s="63"/>
    </row>
    <row r="1005" spans="1:1">
      <c r="A1005" s="63"/>
    </row>
    <row r="1006" spans="1:1">
      <c r="A1006" s="63"/>
    </row>
    <row r="1007" spans="1:1">
      <c r="A1007" s="63"/>
    </row>
    <row r="1008" spans="1:1">
      <c r="A1008" s="63"/>
    </row>
    <row r="1009" spans="1:1">
      <c r="A1009" s="63"/>
    </row>
    <row r="1010" spans="1:1">
      <c r="A1010" s="63"/>
    </row>
    <row r="1011" spans="1:1">
      <c r="A1011" s="63"/>
    </row>
    <row r="1012" spans="1:1">
      <c r="A1012" s="63"/>
    </row>
    <row r="1013" spans="1:1">
      <c r="A1013" s="63"/>
    </row>
    <row r="1014" spans="1:1">
      <c r="A1014" s="63"/>
    </row>
    <row r="1015" spans="1:1">
      <c r="A1015" s="63"/>
    </row>
    <row r="1016" spans="1:1">
      <c r="A1016" s="63"/>
    </row>
    <row r="1017" spans="1:1">
      <c r="A1017" s="63"/>
    </row>
    <row r="1018" spans="1:1">
      <c r="A1018" s="63"/>
    </row>
    <row r="1019" spans="1:1">
      <c r="A1019" s="63"/>
    </row>
    <row r="1020" spans="1:1">
      <c r="A1020" s="63"/>
    </row>
    <row r="1021" spans="1:1">
      <c r="A1021" s="63"/>
    </row>
    <row r="1022" spans="1:1">
      <c r="A1022" s="63"/>
    </row>
    <row r="1023" spans="1:1">
      <c r="A1023" s="63"/>
    </row>
    <row r="1024" spans="1:1">
      <c r="A1024" s="63"/>
    </row>
    <row r="1025" spans="1:1">
      <c r="A1025" s="63"/>
    </row>
    <row r="1026" spans="1:1">
      <c r="A1026" s="63"/>
    </row>
    <row r="1027" spans="1:1">
      <c r="A1027" s="63"/>
    </row>
    <row r="1028" spans="1:1">
      <c r="A1028" s="63"/>
    </row>
    <row r="1029" spans="1:1">
      <c r="A1029" s="63"/>
    </row>
    <row r="1030" spans="1:1">
      <c r="A1030" s="63"/>
    </row>
    <row r="1031" spans="1:1">
      <c r="A1031" s="63"/>
    </row>
    <row r="1032" spans="1:1">
      <c r="A1032" s="63"/>
    </row>
    <row r="1033" spans="1:1">
      <c r="A1033" s="63"/>
    </row>
    <row r="1034" spans="1:1">
      <c r="A1034" s="63"/>
    </row>
    <row r="1035" spans="1:1">
      <c r="A1035" s="63"/>
    </row>
    <row r="1036" spans="1:1">
      <c r="A1036" s="63"/>
    </row>
    <row r="1037" spans="1:1">
      <c r="A1037" s="63"/>
    </row>
    <row r="1038" spans="1:1">
      <c r="A1038" s="63"/>
    </row>
    <row r="1039" spans="1:1">
      <c r="A1039" s="63"/>
    </row>
    <row r="1040" spans="1:1">
      <c r="A1040" s="63"/>
    </row>
    <row r="1041" spans="1:1">
      <c r="A1041" s="63"/>
    </row>
    <row r="1042" spans="1:1">
      <c r="A1042" s="63"/>
    </row>
    <row r="1043" spans="1:1">
      <c r="A1043" s="63"/>
    </row>
    <row r="1044" spans="1:1">
      <c r="A1044" s="63"/>
    </row>
    <row r="1045" spans="1:1">
      <c r="A1045" s="63"/>
    </row>
    <row r="1046" spans="1:1">
      <c r="A1046" s="63"/>
    </row>
    <row r="1047" spans="1:1">
      <c r="A1047" s="63"/>
    </row>
    <row r="1048" spans="1:1">
      <c r="A1048" s="63"/>
    </row>
    <row r="1049" spans="1:1">
      <c r="A1049" s="63"/>
    </row>
    <row r="1050" spans="1:1">
      <c r="A1050" s="63"/>
    </row>
    <row r="1051" spans="1:1">
      <c r="A1051" s="63"/>
    </row>
    <row r="1052" spans="1:1">
      <c r="A1052" s="63"/>
    </row>
    <row r="1053" spans="1:1">
      <c r="A1053" s="63"/>
    </row>
    <row r="1054" spans="1:1">
      <c r="A1054" s="63"/>
    </row>
    <row r="1055" spans="1:1">
      <c r="A1055" s="63"/>
    </row>
    <row r="1056" spans="1:1">
      <c r="A1056" s="63"/>
    </row>
    <row r="1057" spans="1:1">
      <c r="A1057" s="63"/>
    </row>
    <row r="1058" spans="1:1">
      <c r="A1058" s="63"/>
    </row>
    <row r="1059" spans="1:1">
      <c r="A1059" s="63"/>
    </row>
    <row r="1060" spans="1:1">
      <c r="A1060" s="63"/>
    </row>
    <row r="1061" spans="1:1">
      <c r="A1061" s="63"/>
    </row>
    <row r="1062" spans="1:1">
      <c r="A1062" s="63"/>
    </row>
    <row r="1063" spans="1:1">
      <c r="A1063" s="63"/>
    </row>
    <row r="1064" spans="1:1">
      <c r="A1064" s="63"/>
    </row>
    <row r="1065" spans="1:1">
      <c r="A1065" s="63"/>
    </row>
    <row r="1066" spans="1:1">
      <c r="A1066" s="63"/>
    </row>
    <row r="1067" spans="1:1">
      <c r="A1067" s="63"/>
    </row>
    <row r="1068" spans="1:1">
      <c r="A1068" s="63"/>
    </row>
    <row r="1069" spans="1:1">
      <c r="A1069" s="63"/>
    </row>
    <row r="1070" spans="1:1">
      <c r="A1070" s="63"/>
    </row>
    <row r="1071" spans="1:1">
      <c r="A1071" s="63"/>
    </row>
    <row r="1072" spans="1:1">
      <c r="A1072" s="63"/>
    </row>
    <row r="1073" spans="1:1">
      <c r="A1073" s="63"/>
    </row>
    <row r="1074" spans="1:1">
      <c r="A1074" s="63"/>
    </row>
    <row r="1075" spans="1:1">
      <c r="A1075" s="63"/>
    </row>
    <row r="1076" spans="1:1">
      <c r="A1076" s="63"/>
    </row>
    <row r="1077" spans="1:1">
      <c r="A1077" s="63"/>
    </row>
    <row r="1078" spans="1:1">
      <c r="A1078" s="63"/>
    </row>
    <row r="1079" spans="1:1">
      <c r="A1079" s="63"/>
    </row>
    <row r="1080" spans="1:1">
      <c r="A1080" s="63"/>
    </row>
    <row r="1081" spans="1:1">
      <c r="A1081" s="63"/>
    </row>
    <row r="1082" spans="1:1">
      <c r="A1082" s="63"/>
    </row>
    <row r="1083" spans="1:1">
      <c r="A1083" s="63"/>
    </row>
    <row r="1084" spans="1:1">
      <c r="A1084" s="63"/>
    </row>
    <row r="1085" spans="1:1">
      <c r="A1085" s="63"/>
    </row>
    <row r="1086" spans="1:1">
      <c r="A1086" s="63"/>
    </row>
    <row r="1087" spans="1:1">
      <c r="A1087" s="63"/>
    </row>
    <row r="1088" spans="1:1">
      <c r="A1088" s="63"/>
    </row>
    <row r="1089" spans="1:1">
      <c r="A1089" s="63"/>
    </row>
    <row r="1090" spans="1:1">
      <c r="A1090" s="63"/>
    </row>
    <row r="1091" spans="1:1">
      <c r="A1091" s="63"/>
    </row>
    <row r="1092" spans="1:1">
      <c r="A1092" s="63"/>
    </row>
    <row r="1093" spans="1:1">
      <c r="A1093" s="63"/>
    </row>
    <row r="1094" spans="1:1">
      <c r="A1094" s="63"/>
    </row>
    <row r="1095" spans="1:1">
      <c r="A1095" s="63"/>
    </row>
    <row r="1096" spans="1:1">
      <c r="A1096" s="63"/>
    </row>
    <row r="1097" spans="1:1">
      <c r="A1097" s="63"/>
    </row>
    <row r="1098" spans="1:1">
      <c r="A1098" s="63"/>
    </row>
    <row r="1099" spans="1:1">
      <c r="A1099" s="63"/>
    </row>
    <row r="1100" spans="1:1">
      <c r="A1100" s="63"/>
    </row>
    <row r="1101" spans="1:1">
      <c r="A1101" s="63"/>
    </row>
    <row r="1102" spans="1:1">
      <c r="A1102" s="63"/>
    </row>
    <row r="1103" spans="1:1">
      <c r="A1103" s="63"/>
    </row>
    <row r="1104" spans="1:1">
      <c r="A1104" s="63"/>
    </row>
    <row r="1105" spans="1:19">
      <c r="A1105" s="63"/>
    </row>
    <row r="1106" spans="1:19">
      <c r="A1106" s="63"/>
    </row>
    <row r="1107" spans="1:19">
      <c r="A1107" s="63"/>
    </row>
    <row r="1108" spans="1:19">
      <c r="A1108" s="63"/>
      <c r="S1108" s="68">
        <v>3</v>
      </c>
    </row>
    <row r="1109" spans="1:19">
      <c r="A1109" s="63"/>
    </row>
    <row r="1110" spans="1:19">
      <c r="A1110" s="63"/>
    </row>
    <row r="1111" spans="1:19">
      <c r="A1111" s="63"/>
    </row>
    <row r="1112" spans="1:19">
      <c r="A1112" s="63"/>
    </row>
    <row r="1113" spans="1:19">
      <c r="A1113" s="63"/>
    </row>
    <row r="1114" spans="1:19">
      <c r="A1114" s="63"/>
    </row>
    <row r="1115" spans="1:19">
      <c r="A1115" s="63"/>
    </row>
    <row r="1116" spans="1:19">
      <c r="A1116" s="63"/>
    </row>
    <row r="1117" spans="1:19">
      <c r="A1117" s="63"/>
    </row>
    <row r="1118" spans="1:19">
      <c r="A1118" s="63"/>
    </row>
    <row r="1119" spans="1:19">
      <c r="A1119" s="63"/>
    </row>
    <row r="1120" spans="1:19">
      <c r="A1120" s="63"/>
    </row>
    <row r="1121" spans="1:4">
      <c r="A1121" s="63"/>
      <c r="B1121" s="48"/>
    </row>
    <row r="1122" spans="1:4">
      <c r="A1122" s="63"/>
    </row>
    <row r="1123" spans="1:4">
      <c r="A1123" s="63"/>
    </row>
    <row r="1124" spans="1:4">
      <c r="A1124" s="63"/>
    </row>
    <row r="1125" spans="1:4">
      <c r="A1125" s="63"/>
    </row>
    <row r="1126" spans="1:4">
      <c r="A1126" s="63"/>
    </row>
    <row r="1127" spans="1:4">
      <c r="B1127" s="63"/>
      <c r="C1127" s="210"/>
      <c r="D1127" s="210"/>
    </row>
    <row r="1128" spans="1:4">
      <c r="B1128" s="210"/>
      <c r="C1128" s="210"/>
    </row>
  </sheetData>
  <sheetProtection formatCells="0" formatColumns="0" formatRows="0" insertRows="0" deleteRows="0" sort="0" autoFilter="0"/>
  <autoFilter ref="A1:W757"/>
  <dataConsolidate/>
  <mergeCells count="1">
    <mergeCell ref="H285:H307"/>
  </mergeCells>
  <phoneticPr fontId="11" type="noConversion"/>
  <conditionalFormatting sqref="B3">
    <cfRule type="duplicateValues" dxfId="42" priority="48"/>
  </conditionalFormatting>
  <conditionalFormatting sqref="G280">
    <cfRule type="cellIs" dxfId="41" priority="40" operator="lessThan">
      <formula>0</formula>
    </cfRule>
    <cfRule type="cellIs" dxfId="40" priority="41" operator="lessThan">
      <formula>0</formula>
    </cfRule>
  </conditionalFormatting>
  <conditionalFormatting sqref="G204">
    <cfRule type="cellIs" dxfId="39" priority="42" operator="lessThan">
      <formula>0</formula>
    </cfRule>
    <cfRule type="cellIs" dxfId="38" priority="43" operator="lessThan">
      <formula>0</formula>
    </cfRule>
  </conditionalFormatting>
  <conditionalFormatting sqref="A729:A1048576 A1:A222 A410:A489 A591:A642 A548:A585 A497:A541 A543:A544 A727 A224:A367 A372:A390 A658:A711 A646:A654">
    <cfRule type="duplicateValues" dxfId="37" priority="39"/>
  </conditionalFormatting>
  <conditionalFormatting sqref="A223">
    <cfRule type="duplicateValues" dxfId="36" priority="38"/>
  </conditionalFormatting>
  <conditionalFormatting sqref="A728">
    <cfRule type="duplicateValues" dxfId="35" priority="37"/>
  </conditionalFormatting>
  <conditionalFormatting sqref="A409">
    <cfRule type="duplicateValues" dxfId="34" priority="36"/>
  </conditionalFormatting>
  <conditionalFormatting sqref="A407">
    <cfRule type="duplicateValues" dxfId="33" priority="35"/>
  </conditionalFormatting>
  <conditionalFormatting sqref="A408">
    <cfRule type="duplicateValues" dxfId="32" priority="34"/>
  </conditionalFormatting>
  <conditionalFormatting sqref="A493">
    <cfRule type="duplicateValues" dxfId="31" priority="33"/>
  </conditionalFormatting>
  <conditionalFormatting sqref="A491">
    <cfRule type="duplicateValues" dxfId="30" priority="32"/>
  </conditionalFormatting>
  <conditionalFormatting sqref="A492">
    <cfRule type="duplicateValues" dxfId="29" priority="31"/>
  </conditionalFormatting>
  <conditionalFormatting sqref="A496">
    <cfRule type="duplicateValues" dxfId="28" priority="30"/>
  </conditionalFormatting>
  <conditionalFormatting sqref="A494">
    <cfRule type="duplicateValues" dxfId="27" priority="29"/>
  </conditionalFormatting>
  <conditionalFormatting sqref="A495">
    <cfRule type="duplicateValues" dxfId="26" priority="28"/>
  </conditionalFormatting>
  <conditionalFormatting sqref="A490">
    <cfRule type="duplicateValues" dxfId="25" priority="27"/>
  </conditionalFormatting>
  <conditionalFormatting sqref="A590">
    <cfRule type="duplicateValues" dxfId="24" priority="26"/>
  </conditionalFormatting>
  <conditionalFormatting sqref="A588">
    <cfRule type="duplicateValues" dxfId="23" priority="25"/>
  </conditionalFormatting>
  <conditionalFormatting sqref="A589">
    <cfRule type="duplicateValues" dxfId="22" priority="24"/>
  </conditionalFormatting>
  <conditionalFormatting sqref="A547">
    <cfRule type="duplicateValues" dxfId="21" priority="22"/>
  </conditionalFormatting>
  <conditionalFormatting sqref="A545">
    <cfRule type="duplicateValues" dxfId="20" priority="21"/>
  </conditionalFormatting>
  <conditionalFormatting sqref="A546">
    <cfRule type="duplicateValues" dxfId="19" priority="20"/>
  </conditionalFormatting>
  <conditionalFormatting sqref="A542">
    <cfRule type="duplicateValues" dxfId="18" priority="19"/>
  </conditionalFormatting>
  <conditionalFormatting sqref="A723">
    <cfRule type="duplicateValues" dxfId="17" priority="18"/>
  </conditionalFormatting>
  <conditionalFormatting sqref="A721">
    <cfRule type="duplicateValues" dxfId="16" priority="17"/>
  </conditionalFormatting>
  <conditionalFormatting sqref="A722">
    <cfRule type="duplicateValues" dxfId="15" priority="16"/>
  </conditionalFormatting>
  <conditionalFormatting sqref="A726">
    <cfRule type="duplicateValues" dxfId="14" priority="15"/>
  </conditionalFormatting>
  <conditionalFormatting sqref="A724">
    <cfRule type="duplicateValues" dxfId="13" priority="14"/>
  </conditionalFormatting>
  <conditionalFormatting sqref="A725">
    <cfRule type="duplicateValues" dxfId="12" priority="13"/>
  </conditionalFormatting>
  <conditionalFormatting sqref="A712:A714">
    <cfRule type="duplicateValues" dxfId="11" priority="12"/>
  </conditionalFormatting>
  <conditionalFormatting sqref="A717">
    <cfRule type="duplicateValues" dxfId="10" priority="11"/>
  </conditionalFormatting>
  <conditionalFormatting sqref="A718">
    <cfRule type="duplicateValues" dxfId="9" priority="10"/>
  </conditionalFormatting>
  <conditionalFormatting sqref="A719:A720">
    <cfRule type="duplicateValues" dxfId="8" priority="9"/>
  </conditionalFormatting>
  <conditionalFormatting sqref="A586">
    <cfRule type="duplicateValues" dxfId="7" priority="8"/>
  </conditionalFormatting>
  <conditionalFormatting sqref="A587">
    <cfRule type="duplicateValues" dxfId="6" priority="7"/>
  </conditionalFormatting>
  <conditionalFormatting sqref="A391:A406">
    <cfRule type="duplicateValues" dxfId="5" priority="6"/>
  </conditionalFormatting>
  <conditionalFormatting sqref="A368:A371">
    <cfRule type="duplicateValues" dxfId="4" priority="5"/>
  </conditionalFormatting>
  <conditionalFormatting sqref="A655:A657">
    <cfRule type="duplicateValues" dxfId="3" priority="4"/>
  </conditionalFormatting>
  <conditionalFormatting sqref="A643:A645">
    <cfRule type="duplicateValues" dxfId="2" priority="3"/>
  </conditionalFormatting>
  <conditionalFormatting sqref="A715">
    <cfRule type="duplicateValues" dxfId="1" priority="2"/>
  </conditionalFormatting>
  <conditionalFormatting sqref="A716">
    <cfRule type="duplicateValues" dxfId="0" priority="1"/>
  </conditionalFormatting>
  <pageMargins left="0.75" right="0.75" top="1" bottom="1" header="0.5" footer="0.5"/>
  <pageSetup scale="26"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04" r:id="rId4" name="Button 56">
              <controlPr defaultSize="0" print="0" autoFill="0" autoPict="0" macro="[0]!Sheet2.CommandButton1_Click">
                <anchor moveWithCells="1" sizeWithCells="1">
                  <from>
                    <xdr:col>0</xdr:col>
                    <xdr:colOff>0</xdr:colOff>
                    <xdr:row>0</xdr:row>
                    <xdr:rowOff>104775</xdr:rowOff>
                  </from>
                  <to>
                    <xdr:col>1</xdr:col>
                    <xdr:colOff>457200</xdr:colOff>
                    <xdr:row>0</xdr:row>
                    <xdr:rowOff>400050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3">
        <x14:dataValidation type="list" allowBlank="1">
          <x14:formula1>
            <xm:f>Setup!$Z$2:$Z$18</xm:f>
          </x14:formula1>
          <xm:sqref>C224:C323 C758:C1048576 C3:C222 C326:C728</xm:sqref>
        </x14:dataValidation>
        <x14:dataValidation type="list" allowBlank="1" showInputMessage="1" showErrorMessage="1">
          <x14:formula1>
            <xm:f>Setup!$Z$2:$Z$18</xm:f>
          </x14:formula1>
          <xm:sqref>C324:C325</xm:sqref>
        </x14:dataValidation>
        <x14:dataValidation type="list" allowBlank="1">
          <x14:formula1>
            <xm:f>[1]Setup!#REF!</xm:f>
          </x14:formula1>
          <xm:sqref>C223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B1"/>
  <sheetViews>
    <sheetView zoomScaleNormal="100" workbookViewId="0">
      <pane xSplit="2" ySplit="1" topLeftCell="C2" activePane="bottomRight" state="frozen"/>
      <selection activeCell="H44" sqref="H44"/>
      <selection pane="topRight" activeCell="H44" sqref="H44"/>
      <selection pane="bottomLeft" activeCell="H44" sqref="H44"/>
      <selection pane="bottomRight" activeCell="B42" sqref="B42"/>
    </sheetView>
  </sheetViews>
  <sheetFormatPr defaultRowHeight="12.75"/>
  <cols>
    <col min="1" max="1" width="22.85546875" style="48" customWidth="1"/>
    <col min="2" max="2" width="57.42578125" style="48" customWidth="1"/>
    <col min="3" max="3" width="15.42578125" style="48" customWidth="1"/>
    <col min="4" max="5" width="9.140625" style="48"/>
    <col min="6" max="6" width="9.140625" style="61"/>
    <col min="7" max="7" width="12.5703125" style="48" bestFit="1" customWidth="1"/>
    <col min="8" max="9" width="9.140625" style="48"/>
    <col min="10" max="10" width="11.5703125" style="48" bestFit="1" customWidth="1"/>
    <col min="11" max="11" width="17.140625" style="48" customWidth="1"/>
    <col min="12" max="12" width="21.42578125" style="48" bestFit="1" customWidth="1"/>
    <col min="13" max="25" width="9.140625" style="48"/>
    <col min="26" max="26" width="13.28515625" style="48" customWidth="1"/>
    <col min="27" max="27" width="18.5703125" style="48" customWidth="1"/>
    <col min="28" max="28" width="17.28515625" style="48" customWidth="1"/>
    <col min="29" max="16384" width="9.140625" style="48"/>
  </cols>
  <sheetData>
    <row r="1" spans="1:28" s="59" customFormat="1" ht="38.25" customHeight="1">
      <c r="A1" s="60" t="s">
        <v>181</v>
      </c>
      <c r="B1" s="60" t="s">
        <v>2319</v>
      </c>
      <c r="C1" s="60" t="s">
        <v>1891</v>
      </c>
      <c r="D1" s="71" t="s">
        <v>3790</v>
      </c>
      <c r="E1" s="71" t="s">
        <v>2263</v>
      </c>
      <c r="F1" s="60" t="s">
        <v>4124</v>
      </c>
      <c r="G1" s="218" t="s">
        <v>4125</v>
      </c>
      <c r="H1" s="60" t="s">
        <v>4128</v>
      </c>
      <c r="I1" s="60" t="s">
        <v>4129</v>
      </c>
      <c r="J1" s="60" t="s">
        <v>4126</v>
      </c>
      <c r="K1" s="60" t="s">
        <v>3280</v>
      </c>
      <c r="L1" s="60" t="s">
        <v>3281</v>
      </c>
      <c r="M1" s="218" t="s">
        <v>51</v>
      </c>
      <c r="N1" s="218" t="s">
        <v>4131</v>
      </c>
      <c r="O1" s="218" t="s">
        <v>4127</v>
      </c>
      <c r="P1" s="60" t="s">
        <v>4122</v>
      </c>
      <c r="Q1" s="60" t="s">
        <v>4123</v>
      </c>
      <c r="R1" s="60" t="s">
        <v>3381</v>
      </c>
      <c r="S1" s="72" t="s">
        <v>1702</v>
      </c>
      <c r="T1" s="71" t="s">
        <v>208</v>
      </c>
      <c r="U1" s="71" t="s">
        <v>209</v>
      </c>
      <c r="V1" s="60" t="s">
        <v>4132</v>
      </c>
      <c r="W1" s="60" t="s">
        <v>4130</v>
      </c>
      <c r="X1" s="59" t="s">
        <v>922</v>
      </c>
      <c r="Y1" s="59" t="s">
        <v>923</v>
      </c>
      <c r="Z1" s="74" t="s">
        <v>2659</v>
      </c>
      <c r="AA1" s="74" t="s">
        <v>2660</v>
      </c>
      <c r="AB1" s="74" t="s">
        <v>4200</v>
      </c>
    </row>
  </sheetData>
  <sheetProtection formatCells="0" formatColumns="0" formatRows="0" insertRows="0" insertHyperlinks="0" deleteRows="0" sort="0" autoFilter="0"/>
  <dataConsolidate link="1"/>
  <phoneticPr fontId="11" type="noConversion"/>
  <pageMargins left="0.75" right="0.75" top="1" bottom="1" header="0.5" footer="0.5"/>
  <pageSetup orientation="portrait" horizont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313" r:id="rId4" name="Button 121">
              <controlPr defaultSize="0" print="0" autoFill="0" autoPict="0" macro="[0]!Sheet8.CommandButton1_Click">
                <anchor moveWithCells="1" sizeWithCells="1">
                  <from>
                    <xdr:col>0</xdr:col>
                    <xdr:colOff>47625</xdr:colOff>
                    <xdr:row>0</xdr:row>
                    <xdr:rowOff>47625</xdr:rowOff>
                  </from>
                  <to>
                    <xdr:col>1</xdr:col>
                    <xdr:colOff>676275</xdr:colOff>
                    <xdr:row>0</xdr:row>
                    <xdr:rowOff>342900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filterMode="1"/>
  <dimension ref="A1:F20731"/>
  <sheetViews>
    <sheetView workbookViewId="0">
      <pane ySplit="1" topLeftCell="A20461" activePane="bottomLeft" state="frozen"/>
      <selection pane="bottomLeft" sqref="A1:F15152"/>
    </sheetView>
  </sheetViews>
  <sheetFormatPr defaultRowHeight="12.75"/>
  <cols>
    <col min="1" max="1" width="7.85546875" bestFit="1" customWidth="1"/>
    <col min="2" max="2" width="12.28515625" style="226" customWidth="1"/>
    <col min="3" max="3" width="13.85546875" style="226" customWidth="1"/>
    <col min="4" max="4" width="12" style="226" bestFit="1" customWidth="1"/>
    <col min="5" max="5" width="31" bestFit="1" customWidth="1"/>
    <col min="6" max="6" width="10.28515625" bestFit="1" customWidth="1"/>
  </cols>
  <sheetData>
    <row r="1" spans="1:6">
      <c r="A1" s="1" t="s">
        <v>4855</v>
      </c>
      <c r="B1" s="9" t="s">
        <v>4856</v>
      </c>
      <c r="C1" s="9" t="s">
        <v>4857</v>
      </c>
      <c r="D1" s="9" t="s">
        <v>4870</v>
      </c>
      <c r="E1" s="1" t="s">
        <v>181</v>
      </c>
      <c r="F1" s="1" t="s">
        <v>3791</v>
      </c>
    </row>
    <row r="2" spans="1:6" hidden="1">
      <c r="A2">
        <v>21</v>
      </c>
      <c r="B2" s="226">
        <v>44279</v>
      </c>
      <c r="C2" s="226">
        <v>44280</v>
      </c>
      <c r="D2" s="226">
        <v>44280.43949074074</v>
      </c>
      <c r="E2" t="s">
        <v>5521</v>
      </c>
      <c r="F2">
        <v>241.84161708619899</v>
      </c>
    </row>
    <row r="3" spans="1:6" hidden="1">
      <c r="A3">
        <v>21</v>
      </c>
      <c r="B3" s="226">
        <v>44279</v>
      </c>
      <c r="C3" s="226">
        <v>44280</v>
      </c>
      <c r="D3" s="226">
        <v>44280.43949074074</v>
      </c>
      <c r="E3" t="s">
        <v>6243</v>
      </c>
      <c r="F3">
        <v>0</v>
      </c>
    </row>
    <row r="4" spans="1:6" hidden="1">
      <c r="A4">
        <v>21</v>
      </c>
      <c r="B4" s="226">
        <v>44279</v>
      </c>
      <c r="C4" s="226">
        <v>44280</v>
      </c>
      <c r="D4" s="226">
        <v>44280.43949074074</v>
      </c>
      <c r="E4" t="s">
        <v>6327</v>
      </c>
      <c r="F4">
        <v>1.9477221865801949E-3</v>
      </c>
    </row>
    <row r="5" spans="1:6" hidden="1">
      <c r="A5">
        <v>21</v>
      </c>
      <c r="B5" s="226">
        <v>44279</v>
      </c>
      <c r="C5" s="226">
        <v>44280</v>
      </c>
      <c r="D5" s="226">
        <v>44280.43949074074</v>
      </c>
      <c r="E5" t="s">
        <v>6432</v>
      </c>
      <c r="F5">
        <v>2.5105366190274636</v>
      </c>
    </row>
    <row r="6" spans="1:6" hidden="1">
      <c r="A6">
        <v>21</v>
      </c>
      <c r="B6" s="226">
        <v>44279</v>
      </c>
      <c r="C6" s="226">
        <v>44280</v>
      </c>
      <c r="D6" s="226">
        <v>44280.43949074074</v>
      </c>
      <c r="E6" t="s">
        <v>6244</v>
      </c>
      <c r="F6">
        <v>14.547138773070484</v>
      </c>
    </row>
    <row r="7" spans="1:6" hidden="1">
      <c r="A7">
        <v>21</v>
      </c>
      <c r="B7" s="226">
        <v>44279</v>
      </c>
      <c r="C7" s="226">
        <v>44280</v>
      </c>
      <c r="D7" s="226">
        <v>44280.43949074074</v>
      </c>
      <c r="E7" t="s">
        <v>6246</v>
      </c>
    </row>
    <row r="8" spans="1:6" hidden="1">
      <c r="A8">
        <v>21</v>
      </c>
      <c r="B8" s="226">
        <v>44279</v>
      </c>
      <c r="C8" s="226">
        <v>44280</v>
      </c>
      <c r="D8" s="226">
        <v>44280.43949074074</v>
      </c>
      <c r="E8" t="s">
        <v>6259</v>
      </c>
      <c r="F8">
        <v>5.0000299361017024</v>
      </c>
    </row>
    <row r="9" spans="1:6" hidden="1">
      <c r="A9">
        <v>21</v>
      </c>
      <c r="B9" s="226">
        <v>44279</v>
      </c>
      <c r="C9" s="226">
        <v>44280</v>
      </c>
      <c r="D9" s="226">
        <v>44280.43949074074</v>
      </c>
      <c r="E9" t="s">
        <v>6262</v>
      </c>
      <c r="F9">
        <v>7.623868075370825</v>
      </c>
    </row>
    <row r="10" spans="1:6" hidden="1">
      <c r="A10">
        <v>21</v>
      </c>
      <c r="B10" s="226">
        <v>44279</v>
      </c>
      <c r="C10" s="226">
        <v>44280</v>
      </c>
      <c r="D10" s="226">
        <v>44280.43949074074</v>
      </c>
      <c r="E10" t="s">
        <v>6665</v>
      </c>
      <c r="F10">
        <v>0.10463695294844627</v>
      </c>
    </row>
    <row r="11" spans="1:6" hidden="1">
      <c r="A11">
        <v>21</v>
      </c>
      <c r="B11" s="226">
        <v>44279</v>
      </c>
      <c r="C11" s="226">
        <v>44280</v>
      </c>
      <c r="D11" s="226">
        <v>44280.43949074074</v>
      </c>
      <c r="E11" t="s">
        <v>6666</v>
      </c>
      <c r="F11">
        <v>-2.4065650998252554E-2</v>
      </c>
    </row>
    <row r="12" spans="1:6" hidden="1">
      <c r="A12">
        <v>21</v>
      </c>
      <c r="B12" s="226">
        <v>44279</v>
      </c>
      <c r="C12" s="226">
        <v>44280</v>
      </c>
      <c r="D12" s="226">
        <v>44280.43949074074</v>
      </c>
      <c r="E12" t="s">
        <v>6289</v>
      </c>
      <c r="F12">
        <v>38.14826581875483</v>
      </c>
    </row>
    <row r="13" spans="1:6" hidden="1">
      <c r="A13">
        <v>21</v>
      </c>
      <c r="B13" s="226">
        <v>44279</v>
      </c>
      <c r="C13" s="226">
        <v>44280</v>
      </c>
      <c r="D13" s="226">
        <v>44280.43949074074</v>
      </c>
      <c r="E13" t="s">
        <v>6290</v>
      </c>
      <c r="F13">
        <v>7.3527042975028305</v>
      </c>
    </row>
    <row r="14" spans="1:6" hidden="1">
      <c r="A14">
        <v>21</v>
      </c>
      <c r="B14" s="226">
        <v>44279</v>
      </c>
      <c r="C14" s="226">
        <v>44280</v>
      </c>
      <c r="D14" s="226">
        <v>44280.43949074074</v>
      </c>
      <c r="E14" t="s">
        <v>6291</v>
      </c>
      <c r="F14">
        <v>5.4567690980103354</v>
      </c>
    </row>
    <row r="15" spans="1:6" hidden="1">
      <c r="A15">
        <v>21</v>
      </c>
      <c r="B15" s="226">
        <v>44279</v>
      </c>
      <c r="C15" s="226">
        <v>44280</v>
      </c>
      <c r="D15" s="226">
        <v>44280.43949074074</v>
      </c>
      <c r="E15" t="s">
        <v>6328</v>
      </c>
      <c r="F15">
        <v>1.6117093172700457E-2</v>
      </c>
    </row>
    <row r="16" spans="1:6" hidden="1">
      <c r="A16">
        <v>21</v>
      </c>
      <c r="B16" s="226">
        <v>44279</v>
      </c>
      <c r="C16" s="226">
        <v>44280</v>
      </c>
      <c r="D16" s="226">
        <v>44280.43949074074</v>
      </c>
      <c r="E16" t="s">
        <v>6329</v>
      </c>
      <c r="F16">
        <v>6.6432519247136392</v>
      </c>
    </row>
    <row r="17" spans="1:6" hidden="1">
      <c r="A17">
        <v>21</v>
      </c>
      <c r="B17" s="226">
        <v>44279</v>
      </c>
      <c r="C17" s="226">
        <v>44280</v>
      </c>
      <c r="D17" s="226">
        <v>44280.43949074074</v>
      </c>
      <c r="E17" t="s">
        <v>6333</v>
      </c>
      <c r="F17">
        <v>-1.2181361588106173E-2</v>
      </c>
    </row>
    <row r="18" spans="1:6" hidden="1">
      <c r="A18">
        <v>21</v>
      </c>
      <c r="B18" s="226">
        <v>44279</v>
      </c>
      <c r="C18" s="226">
        <v>44280</v>
      </c>
      <c r="D18" s="226">
        <v>44280.43949074074</v>
      </c>
      <c r="E18" t="s">
        <v>6334</v>
      </c>
      <c r="F18">
        <v>20.377858867910167</v>
      </c>
    </row>
    <row r="19" spans="1:6" hidden="1">
      <c r="A19">
        <v>21</v>
      </c>
      <c r="B19" s="226">
        <v>44279</v>
      </c>
      <c r="C19" s="226">
        <v>44280</v>
      </c>
      <c r="D19" s="226">
        <v>44280.43949074074</v>
      </c>
      <c r="E19" t="s">
        <v>6337</v>
      </c>
      <c r="F19">
        <v>59.314713584052136</v>
      </c>
    </row>
    <row r="20" spans="1:6" hidden="1">
      <c r="A20">
        <v>21</v>
      </c>
      <c r="B20" s="226">
        <v>44279</v>
      </c>
      <c r="C20" s="226">
        <v>44280</v>
      </c>
      <c r="D20" s="226">
        <v>44280.43949074074</v>
      </c>
      <c r="E20" t="s">
        <v>6340</v>
      </c>
      <c r="F20">
        <v>20.120822861459541</v>
      </c>
    </row>
    <row r="21" spans="1:6" hidden="1">
      <c r="A21">
        <v>21</v>
      </c>
      <c r="B21" s="226">
        <v>44279</v>
      </c>
      <c r="C21" s="226">
        <v>44280</v>
      </c>
      <c r="D21" s="226">
        <v>44280.43949074074</v>
      </c>
      <c r="E21" t="s">
        <v>6531</v>
      </c>
      <c r="F21">
        <v>40.273979012171395</v>
      </c>
    </row>
    <row r="22" spans="1:6" hidden="1">
      <c r="A22">
        <v>21</v>
      </c>
      <c r="B22" s="226">
        <v>44279</v>
      </c>
      <c r="C22" s="226">
        <v>44280</v>
      </c>
      <c r="D22" s="226">
        <v>44280.43949074074</v>
      </c>
      <c r="E22" t="s">
        <v>6635</v>
      </c>
    </row>
    <row r="23" spans="1:6" hidden="1">
      <c r="A23">
        <v>21</v>
      </c>
      <c r="B23" s="226">
        <v>44279</v>
      </c>
      <c r="C23" s="226">
        <v>44280</v>
      </c>
      <c r="D23" s="226">
        <v>44280.43949074074</v>
      </c>
      <c r="E23" t="s">
        <v>6637</v>
      </c>
    </row>
    <row r="24" spans="1:6" hidden="1">
      <c r="A24">
        <v>21</v>
      </c>
      <c r="B24" s="226">
        <v>44279</v>
      </c>
      <c r="C24" s="226">
        <v>44280</v>
      </c>
      <c r="D24" s="226">
        <v>44280.43949074074</v>
      </c>
      <c r="E24" t="s">
        <v>6659</v>
      </c>
      <c r="F24">
        <v>0.8256000280380017</v>
      </c>
    </row>
    <row r="25" spans="1:6" hidden="1">
      <c r="A25">
        <v>21</v>
      </c>
      <c r="B25" s="226">
        <v>44279</v>
      </c>
      <c r="C25" s="226">
        <v>44280</v>
      </c>
      <c r="D25" s="226">
        <v>44280.43949074074</v>
      </c>
      <c r="E25" t="s">
        <v>6639</v>
      </c>
      <c r="F25">
        <v>0.73940002918244818</v>
      </c>
    </row>
    <row r="26" spans="1:6" hidden="1">
      <c r="A26">
        <v>21</v>
      </c>
      <c r="B26" s="226">
        <v>44279</v>
      </c>
      <c r="C26" s="226">
        <v>44280</v>
      </c>
      <c r="D26" s="226">
        <v>44280.43949074074</v>
      </c>
      <c r="E26" t="s">
        <v>6640</v>
      </c>
      <c r="F26">
        <v>0.86229997873309483</v>
      </c>
    </row>
    <row r="27" spans="1:6" hidden="1">
      <c r="A27">
        <v>21</v>
      </c>
      <c r="B27" s="226">
        <v>44279</v>
      </c>
      <c r="C27" s="226">
        <v>44280</v>
      </c>
      <c r="D27" s="226">
        <v>44280.43949074074</v>
      </c>
      <c r="E27" t="s">
        <v>6641</v>
      </c>
      <c r="F27">
        <v>0.87699997425082143</v>
      </c>
    </row>
    <row r="28" spans="1:6" hidden="1">
      <c r="A28">
        <v>21</v>
      </c>
      <c r="B28" s="226">
        <v>44279</v>
      </c>
      <c r="C28" s="226">
        <v>44280</v>
      </c>
      <c r="D28" s="226">
        <v>44280.43949074074</v>
      </c>
      <c r="E28" t="s">
        <v>6638</v>
      </c>
    </row>
    <row r="29" spans="1:6" hidden="1">
      <c r="A29">
        <v>21</v>
      </c>
      <c r="B29" s="226">
        <v>44279</v>
      </c>
      <c r="C29" s="226">
        <v>44280</v>
      </c>
      <c r="D29" s="226">
        <v>44280.43949074074</v>
      </c>
      <c r="E29" t="s">
        <v>6642</v>
      </c>
    </row>
    <row r="30" spans="1:6" hidden="1">
      <c r="A30">
        <v>21</v>
      </c>
      <c r="B30" s="226">
        <v>44279</v>
      </c>
      <c r="C30" s="226">
        <v>44280</v>
      </c>
      <c r="D30" s="226">
        <v>44280.43949074074</v>
      </c>
      <c r="E30" t="s">
        <v>6636</v>
      </c>
    </row>
    <row r="31" spans="1:6" hidden="1">
      <c r="A31">
        <v>21</v>
      </c>
      <c r="B31" s="226">
        <v>44279</v>
      </c>
      <c r="C31" s="226">
        <v>44280</v>
      </c>
      <c r="D31" s="226">
        <v>44280.43949074074</v>
      </c>
      <c r="E31" t="s">
        <v>6646</v>
      </c>
    </row>
    <row r="32" spans="1:6" hidden="1">
      <c r="A32">
        <v>21</v>
      </c>
      <c r="B32" s="226">
        <v>44279</v>
      </c>
      <c r="C32" s="226">
        <v>44280</v>
      </c>
      <c r="D32" s="226">
        <v>44280.43949074074</v>
      </c>
      <c r="E32" t="s">
        <v>6647</v>
      </c>
    </row>
    <row r="33" spans="1:6" hidden="1">
      <c r="A33">
        <v>21</v>
      </c>
      <c r="B33" s="226">
        <v>44279</v>
      </c>
      <c r="C33" s="226">
        <v>44280</v>
      </c>
      <c r="D33" s="226">
        <v>44280.43949074074</v>
      </c>
      <c r="E33" t="s">
        <v>6648</v>
      </c>
    </row>
    <row r="34" spans="1:6" hidden="1">
      <c r="A34">
        <v>21</v>
      </c>
      <c r="B34" s="226">
        <v>44279</v>
      </c>
      <c r="C34" s="226">
        <v>44280</v>
      </c>
      <c r="D34" s="226">
        <v>44280.43949074074</v>
      </c>
      <c r="E34" t="s">
        <v>6643</v>
      </c>
    </row>
    <row r="35" spans="1:6" hidden="1">
      <c r="A35">
        <v>21</v>
      </c>
      <c r="B35" s="226">
        <v>44279</v>
      </c>
      <c r="C35" s="226">
        <v>44280</v>
      </c>
      <c r="D35" s="226">
        <v>44280.43949074074</v>
      </c>
      <c r="E35" t="s">
        <v>6644</v>
      </c>
    </row>
    <row r="36" spans="1:6" hidden="1">
      <c r="A36">
        <v>21</v>
      </c>
      <c r="B36" s="226">
        <v>44279</v>
      </c>
      <c r="C36" s="226">
        <v>44280</v>
      </c>
      <c r="D36" s="226">
        <v>44280.43949074074</v>
      </c>
      <c r="E36" t="s">
        <v>6649</v>
      </c>
    </row>
    <row r="37" spans="1:6" hidden="1">
      <c r="A37">
        <v>21</v>
      </c>
      <c r="B37" s="226">
        <v>44279</v>
      </c>
      <c r="C37" s="226">
        <v>44280</v>
      </c>
      <c r="D37" s="226">
        <v>44280.43949074074</v>
      </c>
      <c r="E37" t="s">
        <v>6650</v>
      </c>
    </row>
    <row r="38" spans="1:6" hidden="1">
      <c r="A38">
        <v>21</v>
      </c>
      <c r="B38" s="226">
        <v>44279</v>
      </c>
      <c r="C38" s="226">
        <v>44280</v>
      </c>
      <c r="D38" s="226">
        <v>44280.43949074074</v>
      </c>
      <c r="E38" t="s">
        <v>6651</v>
      </c>
    </row>
    <row r="39" spans="1:6" hidden="1">
      <c r="A39">
        <v>21</v>
      </c>
      <c r="B39" s="226">
        <v>44279</v>
      </c>
      <c r="C39" s="226">
        <v>44280</v>
      </c>
      <c r="D39" s="226">
        <v>44280.43949074074</v>
      </c>
      <c r="E39" t="s">
        <v>6645</v>
      </c>
    </row>
    <row r="40" spans="1:6" hidden="1">
      <c r="A40">
        <v>21</v>
      </c>
      <c r="B40" s="226">
        <v>44279</v>
      </c>
      <c r="C40" s="226">
        <v>44280</v>
      </c>
      <c r="D40" s="226">
        <v>44280.43949074074</v>
      </c>
      <c r="E40" t="s">
        <v>6652</v>
      </c>
    </row>
    <row r="41" spans="1:6" hidden="1">
      <c r="A41">
        <v>21</v>
      </c>
      <c r="B41" s="226">
        <v>44279</v>
      </c>
      <c r="C41" s="226">
        <v>44280</v>
      </c>
      <c r="D41" s="226">
        <v>44280.43949074074</v>
      </c>
      <c r="E41" t="s">
        <v>6653</v>
      </c>
    </row>
    <row r="42" spans="1:6" hidden="1">
      <c r="A42">
        <v>21</v>
      </c>
      <c r="B42" s="226">
        <v>44279</v>
      </c>
      <c r="C42" s="226">
        <v>44280</v>
      </c>
      <c r="D42" s="226">
        <v>44280.43949074074</v>
      </c>
      <c r="E42" t="s">
        <v>6654</v>
      </c>
    </row>
    <row r="43" spans="1:6" hidden="1">
      <c r="A43">
        <v>21</v>
      </c>
      <c r="B43" s="226">
        <v>44279</v>
      </c>
      <c r="C43" s="226">
        <v>44280</v>
      </c>
      <c r="D43" s="226">
        <v>44280.43949074074</v>
      </c>
      <c r="E43" t="s">
        <v>6655</v>
      </c>
    </row>
    <row r="44" spans="1:6" hidden="1">
      <c r="A44">
        <v>21</v>
      </c>
      <c r="B44" s="226">
        <v>44279</v>
      </c>
      <c r="C44" s="226">
        <v>44280</v>
      </c>
      <c r="D44" s="226">
        <v>44280.43949074074</v>
      </c>
      <c r="E44" t="s">
        <v>5947</v>
      </c>
    </row>
    <row r="45" spans="1:6" hidden="1">
      <c r="A45">
        <v>21</v>
      </c>
      <c r="B45" s="226">
        <v>44279</v>
      </c>
      <c r="C45" s="226">
        <v>44280</v>
      </c>
      <c r="D45" s="226">
        <v>44280.43949074074</v>
      </c>
      <c r="E45" t="s">
        <v>5946</v>
      </c>
    </row>
    <row r="46" spans="1:6" hidden="1">
      <c r="A46">
        <v>21</v>
      </c>
      <c r="B46" s="226">
        <v>44279</v>
      </c>
      <c r="C46" s="226">
        <v>44280</v>
      </c>
      <c r="D46" s="226">
        <v>44280.43949074074</v>
      </c>
      <c r="E46" t="s">
        <v>6676</v>
      </c>
      <c r="F46">
        <v>241.84161708619899</v>
      </c>
    </row>
    <row r="47" spans="1:6" hidden="1">
      <c r="A47">
        <v>21</v>
      </c>
      <c r="B47" s="226">
        <v>44279</v>
      </c>
      <c r="C47" s="226">
        <v>44280</v>
      </c>
      <c r="D47" s="226">
        <v>44280.43949074074</v>
      </c>
      <c r="E47" t="s">
        <v>5824</v>
      </c>
      <c r="F47">
        <v>1.2429015127629566</v>
      </c>
    </row>
    <row r="48" spans="1:6" hidden="1">
      <c r="A48">
        <v>21</v>
      </c>
      <c r="B48" s="226">
        <v>44279</v>
      </c>
      <c r="C48" s="226">
        <v>44280</v>
      </c>
      <c r="D48" s="226">
        <v>44280.43949074074</v>
      </c>
      <c r="E48" t="s">
        <v>5825</v>
      </c>
      <c r="F48">
        <v>1.4162243178035439</v>
      </c>
    </row>
    <row r="49" spans="1:6" hidden="1">
      <c r="A49">
        <v>21</v>
      </c>
      <c r="B49" s="226">
        <v>44279</v>
      </c>
      <c r="C49" s="226">
        <v>44280</v>
      </c>
      <c r="D49" s="226">
        <v>44280.43949074074</v>
      </c>
      <c r="E49" t="s">
        <v>5826</v>
      </c>
      <c r="F49">
        <v>1.0294227368741868</v>
      </c>
    </row>
    <row r="50" spans="1:6" hidden="1">
      <c r="A50">
        <v>21</v>
      </c>
      <c r="B50" s="226">
        <v>44279</v>
      </c>
      <c r="C50" s="226">
        <v>44280</v>
      </c>
      <c r="D50" s="226">
        <v>44280.43949074074</v>
      </c>
      <c r="E50" t="s">
        <v>5827</v>
      </c>
      <c r="F50">
        <v>0.1700000017881326</v>
      </c>
    </row>
    <row r="51" spans="1:6" hidden="1">
      <c r="A51">
        <v>21</v>
      </c>
      <c r="B51" s="226">
        <v>44279</v>
      </c>
      <c r="C51" s="226">
        <v>44280</v>
      </c>
      <c r="D51" s="226">
        <v>44280.43949074074</v>
      </c>
      <c r="E51" t="s">
        <v>5828</v>
      </c>
      <c r="F51">
        <v>0</v>
      </c>
    </row>
    <row r="52" spans="1:6" hidden="1">
      <c r="A52">
        <v>21</v>
      </c>
      <c r="B52" s="226">
        <v>44279</v>
      </c>
      <c r="C52" s="226">
        <v>44280</v>
      </c>
      <c r="D52" s="226">
        <v>44280.43949074074</v>
      </c>
      <c r="E52" t="s">
        <v>5829</v>
      </c>
      <c r="F52">
        <v>0</v>
      </c>
    </row>
    <row r="53" spans="1:6" hidden="1">
      <c r="A53">
        <v>21</v>
      </c>
      <c r="B53" s="226">
        <v>44279</v>
      </c>
      <c r="C53" s="226">
        <v>44280</v>
      </c>
      <c r="D53" s="226">
        <v>44280.43949074074</v>
      </c>
      <c r="E53" t="s">
        <v>5830</v>
      </c>
      <c r="F53">
        <v>1.6704595809992533</v>
      </c>
    </row>
    <row r="54" spans="1:6" hidden="1">
      <c r="A54">
        <v>21</v>
      </c>
      <c r="B54" s="226">
        <v>44279</v>
      </c>
      <c r="C54" s="226">
        <v>44280</v>
      </c>
      <c r="D54" s="226">
        <v>44280.43949074074</v>
      </c>
      <c r="E54" t="s">
        <v>5831</v>
      </c>
      <c r="F54">
        <v>3.2788072527981447</v>
      </c>
    </row>
    <row r="55" spans="1:6" hidden="1">
      <c r="A55">
        <v>21</v>
      </c>
      <c r="B55" s="226">
        <v>44279</v>
      </c>
      <c r="C55" s="226">
        <v>44280</v>
      </c>
      <c r="D55" s="226">
        <v>44280.43949074074</v>
      </c>
      <c r="E55" t="s">
        <v>5832</v>
      </c>
      <c r="F55">
        <v>3.2891311885378833</v>
      </c>
    </row>
    <row r="56" spans="1:6" hidden="1">
      <c r="A56">
        <v>21</v>
      </c>
      <c r="B56" s="226">
        <v>44279</v>
      </c>
      <c r="C56" s="226">
        <v>44280</v>
      </c>
      <c r="D56" s="226">
        <v>44280.43949074074</v>
      </c>
      <c r="E56" t="s">
        <v>5833</v>
      </c>
      <c r="F56">
        <v>0.75</v>
      </c>
    </row>
    <row r="57" spans="1:6" hidden="1">
      <c r="A57">
        <v>21</v>
      </c>
      <c r="B57" s="226">
        <v>44279</v>
      </c>
      <c r="C57" s="226">
        <v>44280</v>
      </c>
      <c r="D57" s="226">
        <v>44280.43949074074</v>
      </c>
      <c r="E57" t="s">
        <v>5834</v>
      </c>
      <c r="F57">
        <v>0</v>
      </c>
    </row>
    <row r="58" spans="1:6" hidden="1">
      <c r="A58">
        <v>21</v>
      </c>
      <c r="B58" s="226">
        <v>44279</v>
      </c>
      <c r="C58" s="226">
        <v>44280</v>
      </c>
      <c r="D58" s="226">
        <v>44280.43949074074</v>
      </c>
      <c r="E58" t="s">
        <v>5835</v>
      </c>
      <c r="F58">
        <v>0.16903460751374028</v>
      </c>
    </row>
    <row r="59" spans="1:6" hidden="1">
      <c r="A59">
        <v>21</v>
      </c>
      <c r="B59" s="226">
        <v>44279</v>
      </c>
      <c r="C59" s="226">
        <v>44280</v>
      </c>
      <c r="D59" s="226">
        <v>44280.43949074074</v>
      </c>
      <c r="E59" t="s">
        <v>5836</v>
      </c>
      <c r="F59">
        <v>0.29206181611462073</v>
      </c>
    </row>
    <row r="60" spans="1:6" hidden="1">
      <c r="A60">
        <v>21</v>
      </c>
      <c r="B60" s="226">
        <v>44279</v>
      </c>
      <c r="C60" s="226">
        <v>44280</v>
      </c>
      <c r="D60" s="226">
        <v>44280.43949074074</v>
      </c>
      <c r="E60" t="s">
        <v>5837</v>
      </c>
      <c r="F60">
        <v>0.71975898756867551</v>
      </c>
    </row>
    <row r="61" spans="1:6" hidden="1">
      <c r="A61">
        <v>21</v>
      </c>
      <c r="B61" s="226">
        <v>44279</v>
      </c>
      <c r="C61" s="226">
        <v>44280</v>
      </c>
      <c r="D61" s="226">
        <v>44280.43949074074</v>
      </c>
      <c r="E61" t="s">
        <v>5838</v>
      </c>
      <c r="F61">
        <v>0</v>
      </c>
    </row>
    <row r="62" spans="1:6" hidden="1">
      <c r="A62">
        <v>21</v>
      </c>
      <c r="B62" s="226">
        <v>44279</v>
      </c>
      <c r="C62" s="226">
        <v>44280</v>
      </c>
      <c r="D62" s="226">
        <v>44280.43949074074</v>
      </c>
      <c r="E62" t="s">
        <v>5839</v>
      </c>
      <c r="F62">
        <v>6.3469475676615446</v>
      </c>
    </row>
    <row r="63" spans="1:6" hidden="1">
      <c r="A63">
        <v>21</v>
      </c>
      <c r="B63" s="226">
        <v>44279</v>
      </c>
      <c r="C63" s="226">
        <v>44280</v>
      </c>
      <c r="D63" s="226">
        <v>44280.43949074074</v>
      </c>
      <c r="E63" t="s">
        <v>5840</v>
      </c>
      <c r="F63">
        <v>23.768547613753235</v>
      </c>
    </row>
    <row r="64" spans="1:6" hidden="1">
      <c r="A64">
        <v>21</v>
      </c>
      <c r="B64" s="226">
        <v>44279</v>
      </c>
      <c r="C64" s="226">
        <v>44280</v>
      </c>
      <c r="D64" s="226">
        <v>44280.43949074074</v>
      </c>
      <c r="E64" t="s">
        <v>5841</v>
      </c>
      <c r="F64">
        <v>4.4084314349623925</v>
      </c>
    </row>
    <row r="65" spans="1:6" hidden="1">
      <c r="A65">
        <v>21</v>
      </c>
      <c r="B65" s="226">
        <v>44279</v>
      </c>
      <c r="C65" s="226">
        <v>44280</v>
      </c>
      <c r="D65" s="226">
        <v>44280.43949074074</v>
      </c>
      <c r="E65" t="s">
        <v>5842</v>
      </c>
      <c r="F65">
        <v>5.448594057891099</v>
      </c>
    </row>
    <row r="66" spans="1:6" hidden="1">
      <c r="A66">
        <v>21</v>
      </c>
      <c r="B66" s="226">
        <v>44279</v>
      </c>
      <c r="C66" s="226">
        <v>44280</v>
      </c>
      <c r="D66" s="226">
        <v>44280.43949074074</v>
      </c>
      <c r="E66" t="s">
        <v>5843</v>
      </c>
      <c r="F66">
        <v>11.922965877586041</v>
      </c>
    </row>
    <row r="67" spans="1:6" hidden="1">
      <c r="A67">
        <v>21</v>
      </c>
      <c r="B67" s="226">
        <v>44279</v>
      </c>
      <c r="C67" s="226">
        <v>44280</v>
      </c>
      <c r="D67" s="226">
        <v>44280.43949074074</v>
      </c>
      <c r="E67" t="s">
        <v>5844</v>
      </c>
      <c r="F67">
        <v>6.7850917312833587</v>
      </c>
    </row>
    <row r="68" spans="1:6" hidden="1">
      <c r="A68">
        <v>21</v>
      </c>
      <c r="B68" s="226">
        <v>44279</v>
      </c>
      <c r="C68" s="226">
        <v>44280</v>
      </c>
      <c r="D68" s="226">
        <v>44280.43949074074</v>
      </c>
      <c r="E68" t="s">
        <v>5845</v>
      </c>
      <c r="F68">
        <v>18.081781127370025</v>
      </c>
    </row>
    <row r="69" spans="1:6" hidden="1">
      <c r="A69">
        <v>21</v>
      </c>
      <c r="B69" s="226">
        <v>44279</v>
      </c>
      <c r="C69" s="226">
        <v>44280</v>
      </c>
      <c r="D69" s="226">
        <v>44280.43949074074</v>
      </c>
      <c r="E69" t="s">
        <v>5846</v>
      </c>
      <c r="F69">
        <v>5.0698385771944237</v>
      </c>
    </row>
    <row r="70" spans="1:6" hidden="1">
      <c r="A70">
        <v>21</v>
      </c>
      <c r="B70" s="226">
        <v>44279</v>
      </c>
      <c r="C70" s="226">
        <v>44280</v>
      </c>
      <c r="D70" s="226">
        <v>44280.43949074074</v>
      </c>
      <c r="E70" t="s">
        <v>5847</v>
      </c>
      <c r="F70">
        <v>0.74000000953674316</v>
      </c>
    </row>
    <row r="71" spans="1:6" hidden="1">
      <c r="A71">
        <v>21</v>
      </c>
      <c r="B71" s="226">
        <v>44279</v>
      </c>
      <c r="C71" s="226">
        <v>44280</v>
      </c>
      <c r="D71" s="226">
        <v>44280.43949074074</v>
      </c>
      <c r="E71" t="s">
        <v>5848</v>
      </c>
      <c r="F71">
        <v>99.999999999999986</v>
      </c>
    </row>
    <row r="72" spans="1:6" hidden="1">
      <c r="A72">
        <v>21</v>
      </c>
      <c r="B72" s="226">
        <v>44279</v>
      </c>
      <c r="C72" s="226">
        <v>44280</v>
      </c>
      <c r="D72" s="226">
        <v>44280.43949074074</v>
      </c>
      <c r="E72" t="s">
        <v>5805</v>
      </c>
      <c r="F72">
        <v>23.15161970456445</v>
      </c>
    </row>
    <row r="73" spans="1:6" hidden="1">
      <c r="A73">
        <v>21</v>
      </c>
      <c r="B73" s="226">
        <v>44279</v>
      </c>
      <c r="C73" s="226">
        <v>44280</v>
      </c>
      <c r="D73" s="226">
        <v>44280.43949074074</v>
      </c>
      <c r="E73" t="s">
        <v>5797</v>
      </c>
      <c r="F73">
        <v>6.3469475676615446</v>
      </c>
    </row>
    <row r="74" spans="1:6" hidden="1">
      <c r="A74">
        <v>21</v>
      </c>
      <c r="B74" s="226">
        <v>44279</v>
      </c>
      <c r="C74" s="226">
        <v>44280</v>
      </c>
      <c r="D74" s="226">
        <v>44280.43949074074</v>
      </c>
      <c r="E74" t="s">
        <v>5798</v>
      </c>
      <c r="F74">
        <v>23.650759861203902</v>
      </c>
    </row>
    <row r="75" spans="1:6" hidden="1">
      <c r="A75">
        <v>21</v>
      </c>
      <c r="B75" s="226">
        <v>44279</v>
      </c>
      <c r="C75" s="226">
        <v>44280</v>
      </c>
      <c r="D75" s="226">
        <v>44280.43949074074</v>
      </c>
      <c r="E75" t="s">
        <v>5799</v>
      </c>
      <c r="F75">
        <v>4.4084314349623925</v>
      </c>
    </row>
    <row r="76" spans="1:6" hidden="1">
      <c r="A76">
        <v>21</v>
      </c>
      <c r="B76" s="226">
        <v>44279</v>
      </c>
      <c r="C76" s="226">
        <v>44280</v>
      </c>
      <c r="D76" s="226">
        <v>44280.43949074074</v>
      </c>
      <c r="E76" t="s">
        <v>5800</v>
      </c>
      <c r="F76">
        <v>5.448594057891099</v>
      </c>
    </row>
    <row r="77" spans="1:6" hidden="1">
      <c r="A77">
        <v>21</v>
      </c>
      <c r="B77" s="226">
        <v>44279</v>
      </c>
      <c r="C77" s="226">
        <v>44280</v>
      </c>
      <c r="D77" s="226">
        <v>44280.43949074074</v>
      </c>
      <c r="E77" t="s">
        <v>5801</v>
      </c>
      <c r="F77">
        <v>11.922965877586041</v>
      </c>
    </row>
    <row r="78" spans="1:6" hidden="1">
      <c r="A78">
        <v>21</v>
      </c>
      <c r="B78" s="226">
        <v>44279</v>
      </c>
      <c r="C78" s="226">
        <v>44280</v>
      </c>
      <c r="D78" s="226">
        <v>44280.43949074074</v>
      </c>
      <c r="E78" t="s">
        <v>5802</v>
      </c>
      <c r="F78">
        <v>0.40172265389313083</v>
      </c>
    </row>
    <row r="79" spans="1:6" hidden="1">
      <c r="A79">
        <v>21</v>
      </c>
      <c r="B79" s="226">
        <v>44279</v>
      </c>
      <c r="C79" s="226">
        <v>44280</v>
      </c>
      <c r="D79" s="226">
        <v>44280.43949074074</v>
      </c>
      <c r="E79" t="s">
        <v>5803</v>
      </c>
      <c r="F79">
        <v>6.7850917312833587</v>
      </c>
    </row>
    <row r="80" spans="1:6" hidden="1">
      <c r="A80">
        <v>21</v>
      </c>
      <c r="B80" s="226">
        <v>44279</v>
      </c>
      <c r="C80" s="226">
        <v>44280</v>
      </c>
      <c r="D80" s="226">
        <v>44280.43949074074</v>
      </c>
      <c r="E80" t="s">
        <v>5804</v>
      </c>
      <c r="F80">
        <v>23.553250841299704</v>
      </c>
    </row>
    <row r="81" spans="1:6" hidden="1">
      <c r="A81">
        <v>21</v>
      </c>
      <c r="B81" s="226">
        <v>44279</v>
      </c>
      <c r="C81" s="226">
        <v>44280</v>
      </c>
      <c r="D81" s="226">
        <v>44280.43949074074</v>
      </c>
      <c r="E81" t="s">
        <v>5913</v>
      </c>
      <c r="F81">
        <v>3.0823957012759502</v>
      </c>
    </row>
    <row r="82" spans="1:6" hidden="1">
      <c r="A82">
        <v>21</v>
      </c>
      <c r="B82" s="226">
        <v>44279</v>
      </c>
      <c r="C82" s="226">
        <v>44280</v>
      </c>
      <c r="D82" s="226">
        <v>44280.43949074074</v>
      </c>
      <c r="E82" t="s">
        <v>5914</v>
      </c>
      <c r="F82">
        <v>4.9870933867163094</v>
      </c>
    </row>
    <row r="83" spans="1:6" hidden="1">
      <c r="A83">
        <v>21</v>
      </c>
      <c r="B83" s="226">
        <v>44279</v>
      </c>
      <c r="C83" s="226">
        <v>44280</v>
      </c>
      <c r="D83" s="226">
        <v>44280.43949074074</v>
      </c>
      <c r="E83" t="s">
        <v>5915</v>
      </c>
      <c r="F83">
        <v>5.0383129129807456</v>
      </c>
    </row>
    <row r="84" spans="1:6" hidden="1">
      <c r="A84">
        <v>21</v>
      </c>
      <c r="B84" s="226">
        <v>44279</v>
      </c>
      <c r="C84" s="226">
        <v>44280</v>
      </c>
      <c r="D84" s="226">
        <v>44280.43949074074</v>
      </c>
      <c r="E84" t="s">
        <v>5916</v>
      </c>
      <c r="F84">
        <v>0.14773887218907403</v>
      </c>
    </row>
    <row r="85" spans="1:6" hidden="1">
      <c r="A85">
        <v>21</v>
      </c>
      <c r="B85" s="226">
        <v>44279</v>
      </c>
      <c r="C85" s="226">
        <v>44280</v>
      </c>
      <c r="D85" s="226">
        <v>44280.43949074074</v>
      </c>
      <c r="E85" t="s">
        <v>6692</v>
      </c>
      <c r="F85">
        <v>1.2291608371500232E-2</v>
      </c>
    </row>
    <row r="86" spans="1:6" hidden="1">
      <c r="A86">
        <v>21</v>
      </c>
      <c r="B86" s="226">
        <v>44279</v>
      </c>
      <c r="C86" s="226">
        <v>44280</v>
      </c>
      <c r="D86" s="226">
        <v>44280.43949074074</v>
      </c>
      <c r="E86" t="s">
        <v>5849</v>
      </c>
      <c r="F86">
        <v>0.8256000280380017</v>
      </c>
    </row>
    <row r="87" spans="1:6" hidden="1">
      <c r="A87">
        <v>21</v>
      </c>
      <c r="B87" s="226">
        <v>44279</v>
      </c>
      <c r="C87" s="226">
        <v>44280</v>
      </c>
      <c r="D87" s="226">
        <v>44280.43949074074</v>
      </c>
      <c r="E87" t="s">
        <v>5850</v>
      </c>
      <c r="F87">
        <v>103</v>
      </c>
    </row>
    <row r="88" spans="1:6" hidden="1">
      <c r="A88">
        <v>21</v>
      </c>
      <c r="B88" s="226">
        <v>44279</v>
      </c>
      <c r="C88" s="226">
        <v>44280</v>
      </c>
      <c r="D88" s="226">
        <v>44280.43949074074</v>
      </c>
      <c r="E88" t="s">
        <v>5806</v>
      </c>
      <c r="F88">
        <v>7.4459693473020198E-3</v>
      </c>
    </row>
    <row r="89" spans="1:6" hidden="1">
      <c r="A89">
        <v>21</v>
      </c>
      <c r="B89" s="226">
        <v>44279</v>
      </c>
      <c r="C89" s="226">
        <v>44280</v>
      </c>
      <c r="D89" s="226">
        <v>44280.43949074074</v>
      </c>
      <c r="E89" t="s">
        <v>5883</v>
      </c>
      <c r="F89">
        <v>0.55000001192095038</v>
      </c>
    </row>
    <row r="90" spans="1:6" hidden="1">
      <c r="A90">
        <v>21</v>
      </c>
      <c r="B90" s="226">
        <v>44279</v>
      </c>
      <c r="C90" s="226">
        <v>44280</v>
      </c>
      <c r="D90" s="226">
        <v>44280.43949074074</v>
      </c>
      <c r="E90" t="s">
        <v>5884</v>
      </c>
      <c r="F90">
        <v>1.25</v>
      </c>
    </row>
    <row r="91" spans="1:6" hidden="1">
      <c r="A91">
        <v>21</v>
      </c>
      <c r="B91" s="226">
        <v>44279</v>
      </c>
      <c r="C91" s="226">
        <v>44280</v>
      </c>
      <c r="D91" s="226">
        <v>44280.43949074074</v>
      </c>
      <c r="E91" t="s">
        <v>5885</v>
      </c>
      <c r="F91">
        <v>2.5699999332429</v>
      </c>
    </row>
    <row r="92" spans="1:6" hidden="1">
      <c r="A92">
        <v>21</v>
      </c>
      <c r="B92" s="226">
        <v>44279</v>
      </c>
      <c r="C92" s="226">
        <v>44280</v>
      </c>
      <c r="D92" s="226">
        <v>44280.43949074074</v>
      </c>
      <c r="E92" t="s">
        <v>5886</v>
      </c>
      <c r="F92">
        <v>1.2300000190734863</v>
      </c>
    </row>
    <row r="93" spans="1:6" hidden="1">
      <c r="A93">
        <v>21</v>
      </c>
      <c r="B93" s="226">
        <v>44279</v>
      </c>
      <c r="C93" s="226">
        <v>44280</v>
      </c>
      <c r="D93" s="226">
        <v>44280.43949074074</v>
      </c>
      <c r="E93" t="s">
        <v>5887</v>
      </c>
      <c r="F93">
        <v>0.1700000017881326</v>
      </c>
    </row>
    <row r="94" spans="1:6" hidden="1">
      <c r="A94">
        <v>21</v>
      </c>
      <c r="B94" s="226">
        <v>44279</v>
      </c>
      <c r="C94" s="226">
        <v>44280</v>
      </c>
      <c r="D94" s="226">
        <v>44280.43949074074</v>
      </c>
      <c r="E94" t="s">
        <v>5888</v>
      </c>
      <c r="F94">
        <v>0</v>
      </c>
    </row>
    <row r="95" spans="1:6" hidden="1">
      <c r="A95">
        <v>21</v>
      </c>
      <c r="B95" s="226">
        <v>44279</v>
      </c>
      <c r="C95" s="226">
        <v>44280</v>
      </c>
      <c r="D95" s="226">
        <v>44280.43949074074</v>
      </c>
      <c r="E95" t="s">
        <v>5889</v>
      </c>
      <c r="F95">
        <v>0</v>
      </c>
    </row>
    <row r="96" spans="1:6" hidden="1">
      <c r="A96">
        <v>21</v>
      </c>
      <c r="B96" s="226">
        <v>44279</v>
      </c>
      <c r="C96" s="226">
        <v>44280</v>
      </c>
      <c r="D96" s="226">
        <v>44280.43949074074</v>
      </c>
      <c r="E96" t="s">
        <v>5772</v>
      </c>
      <c r="F96">
        <v>0.12999999523162842</v>
      </c>
    </row>
    <row r="97" spans="1:6" hidden="1">
      <c r="A97">
        <v>21</v>
      </c>
      <c r="B97" s="226">
        <v>44279</v>
      </c>
      <c r="C97" s="226">
        <v>44280</v>
      </c>
      <c r="D97" s="226">
        <v>44280.43949074074</v>
      </c>
      <c r="E97" t="s">
        <v>5773</v>
      </c>
      <c r="F97">
        <v>1.6799999475479757</v>
      </c>
    </row>
    <row r="98" spans="1:6" hidden="1">
      <c r="A98">
        <v>21</v>
      </c>
      <c r="B98" s="226">
        <v>44279</v>
      </c>
      <c r="C98" s="226">
        <v>44280</v>
      </c>
      <c r="D98" s="226">
        <v>44280.43949074074</v>
      </c>
      <c r="E98" t="s">
        <v>5774</v>
      </c>
      <c r="F98">
        <v>5.9499998092650195</v>
      </c>
    </row>
    <row r="99" spans="1:6" hidden="1">
      <c r="A99">
        <v>21</v>
      </c>
      <c r="B99" s="226">
        <v>44279</v>
      </c>
      <c r="C99" s="226">
        <v>44280</v>
      </c>
      <c r="D99" s="226">
        <v>44280.43949074074</v>
      </c>
      <c r="E99" t="s">
        <v>5775</v>
      </c>
      <c r="F99">
        <v>3.9300000667570649</v>
      </c>
    </row>
    <row r="100" spans="1:6" hidden="1">
      <c r="A100">
        <v>21</v>
      </c>
      <c r="B100" s="226">
        <v>44279</v>
      </c>
      <c r="C100" s="226">
        <v>44280</v>
      </c>
      <c r="D100" s="226">
        <v>44280.43949074074</v>
      </c>
      <c r="E100" t="s">
        <v>5776</v>
      </c>
      <c r="F100">
        <v>0.75</v>
      </c>
    </row>
    <row r="101" spans="1:6" hidden="1">
      <c r="A101">
        <v>21</v>
      </c>
      <c r="B101" s="226">
        <v>44279</v>
      </c>
      <c r="C101" s="226">
        <v>44280</v>
      </c>
      <c r="D101" s="226">
        <v>44280.43949074074</v>
      </c>
      <c r="E101" t="s">
        <v>5777</v>
      </c>
      <c r="F101">
        <v>0</v>
      </c>
    </row>
    <row r="102" spans="1:6" hidden="1">
      <c r="A102">
        <v>21</v>
      </c>
      <c r="B102" s="226">
        <v>44279</v>
      </c>
      <c r="C102" s="226">
        <v>44280</v>
      </c>
      <c r="D102" s="226">
        <v>44280.43949074074</v>
      </c>
      <c r="E102" t="s">
        <v>5778</v>
      </c>
      <c r="F102">
        <v>0</v>
      </c>
    </row>
    <row r="103" spans="1:6" hidden="1">
      <c r="A103">
        <v>21</v>
      </c>
      <c r="B103" s="226">
        <v>44279</v>
      </c>
      <c r="C103" s="226">
        <v>44280</v>
      </c>
      <c r="D103" s="226">
        <v>44280.43949074074</v>
      </c>
      <c r="E103" t="s">
        <v>5890</v>
      </c>
      <c r="F103">
        <v>0.1700000017881326</v>
      </c>
    </row>
    <row r="104" spans="1:6" hidden="1">
      <c r="A104">
        <v>21</v>
      </c>
      <c r="B104" s="226">
        <v>44279</v>
      </c>
      <c r="C104" s="226">
        <v>44280</v>
      </c>
      <c r="D104" s="226">
        <v>44280.43949074074</v>
      </c>
      <c r="E104" t="s">
        <v>5891</v>
      </c>
      <c r="F104">
        <v>0.52999997138977051</v>
      </c>
    </row>
    <row r="105" spans="1:6" hidden="1">
      <c r="A105">
        <v>21</v>
      </c>
      <c r="B105" s="226">
        <v>44279</v>
      </c>
      <c r="C105" s="226">
        <v>44280</v>
      </c>
      <c r="D105" s="226">
        <v>44280.43949074074</v>
      </c>
      <c r="E105" t="s">
        <v>5892</v>
      </c>
      <c r="F105">
        <v>0.86000001430508843</v>
      </c>
    </row>
    <row r="106" spans="1:6" hidden="1">
      <c r="A106">
        <v>21</v>
      </c>
      <c r="B106" s="226">
        <v>44279</v>
      </c>
      <c r="C106" s="226">
        <v>44280</v>
      </c>
      <c r="D106" s="226">
        <v>44280.43949074074</v>
      </c>
      <c r="E106" t="s">
        <v>5893</v>
      </c>
      <c r="F106">
        <v>0</v>
      </c>
    </row>
    <row r="107" spans="1:6" hidden="1">
      <c r="A107">
        <v>21</v>
      </c>
      <c r="B107" s="226">
        <v>44279</v>
      </c>
      <c r="C107" s="226">
        <v>44280</v>
      </c>
      <c r="D107" s="226">
        <v>44280.43949074074</v>
      </c>
      <c r="E107" t="s">
        <v>5783</v>
      </c>
      <c r="F107">
        <v>0</v>
      </c>
    </row>
    <row r="108" spans="1:6" hidden="1">
      <c r="A108">
        <v>21</v>
      </c>
      <c r="B108" s="226">
        <v>44279</v>
      </c>
      <c r="C108" s="226">
        <v>44280</v>
      </c>
      <c r="D108" s="226">
        <v>44280.43949074074</v>
      </c>
      <c r="E108" t="s">
        <v>5784</v>
      </c>
      <c r="F108">
        <v>0</v>
      </c>
    </row>
    <row r="109" spans="1:6" hidden="1">
      <c r="A109">
        <v>21</v>
      </c>
      <c r="B109" s="226">
        <v>44279</v>
      </c>
      <c r="C109" s="226">
        <v>44280</v>
      </c>
      <c r="D109" s="226">
        <v>44280.43949074074</v>
      </c>
      <c r="E109" t="s">
        <v>5785</v>
      </c>
      <c r="F109">
        <v>5.8499999046323392</v>
      </c>
    </row>
    <row r="110" spans="1:6" hidden="1">
      <c r="A110">
        <v>21</v>
      </c>
      <c r="B110" s="226">
        <v>44279</v>
      </c>
      <c r="C110" s="226">
        <v>44280</v>
      </c>
      <c r="D110" s="226">
        <v>44280.43949074074</v>
      </c>
      <c r="E110" t="s">
        <v>5786</v>
      </c>
      <c r="F110">
        <v>21.950000762939688</v>
      </c>
    </row>
    <row r="111" spans="1:6" hidden="1">
      <c r="A111">
        <v>21</v>
      </c>
      <c r="B111" s="226">
        <v>44279</v>
      </c>
      <c r="C111" s="226">
        <v>44280</v>
      </c>
      <c r="D111" s="226">
        <v>44280.43949074074</v>
      </c>
      <c r="E111" t="s">
        <v>5787</v>
      </c>
      <c r="F111">
        <v>18.760000228881093</v>
      </c>
    </row>
    <row r="112" spans="1:6" hidden="1">
      <c r="A112">
        <v>21</v>
      </c>
      <c r="B112" s="226">
        <v>44279</v>
      </c>
      <c r="C112" s="226">
        <v>44280</v>
      </c>
      <c r="D112" s="226">
        <v>44280.43949074074</v>
      </c>
      <c r="E112" t="s">
        <v>5788</v>
      </c>
      <c r="F112">
        <v>5.2600002288818359</v>
      </c>
    </row>
    <row r="113" spans="1:6" hidden="1">
      <c r="A113">
        <v>21</v>
      </c>
      <c r="B113" s="226">
        <v>44279</v>
      </c>
      <c r="C113" s="226">
        <v>44280</v>
      </c>
      <c r="D113" s="226">
        <v>44280.43949074074</v>
      </c>
      <c r="E113" t="s">
        <v>5895</v>
      </c>
      <c r="F113">
        <v>0.74000000953674316</v>
      </c>
    </row>
    <row r="114" spans="1:6" hidden="1">
      <c r="A114">
        <v>21</v>
      </c>
      <c r="B114" s="226">
        <v>44279</v>
      </c>
      <c r="C114" s="226">
        <v>44280</v>
      </c>
      <c r="D114" s="226">
        <v>44280.43949074074</v>
      </c>
      <c r="E114" t="s">
        <v>5790</v>
      </c>
      <c r="F114">
        <v>4.1799998283384641</v>
      </c>
    </row>
    <row r="115" spans="1:6" hidden="1">
      <c r="A115">
        <v>21</v>
      </c>
      <c r="B115" s="226">
        <v>44279</v>
      </c>
      <c r="C115" s="226">
        <v>44280</v>
      </c>
      <c r="D115" s="226">
        <v>44280.43949074074</v>
      </c>
      <c r="E115" t="s">
        <v>5791</v>
      </c>
      <c r="F115">
        <v>5.1500000953676377</v>
      </c>
    </row>
    <row r="116" spans="1:6" hidden="1">
      <c r="A116">
        <v>21</v>
      </c>
      <c r="B116" s="226">
        <v>44279</v>
      </c>
      <c r="C116" s="226">
        <v>44280</v>
      </c>
      <c r="D116" s="226">
        <v>44280.43949074074</v>
      </c>
      <c r="E116" t="s">
        <v>5792</v>
      </c>
      <c r="F116">
        <v>11.689999580383759</v>
      </c>
    </row>
    <row r="117" spans="1:6" hidden="1">
      <c r="A117">
        <v>21</v>
      </c>
      <c r="B117" s="226">
        <v>44279</v>
      </c>
      <c r="C117" s="226">
        <v>44280</v>
      </c>
      <c r="D117" s="226">
        <v>44280.43949074074</v>
      </c>
      <c r="E117" t="s">
        <v>5793</v>
      </c>
      <c r="F117">
        <v>6.820000171661631</v>
      </c>
    </row>
    <row r="118" spans="1:6" hidden="1">
      <c r="A118">
        <v>21</v>
      </c>
      <c r="B118" s="226">
        <v>44279</v>
      </c>
      <c r="C118" s="226">
        <v>44280</v>
      </c>
      <c r="D118" s="226">
        <v>44280.43949074074</v>
      </c>
      <c r="E118" t="s">
        <v>5794</v>
      </c>
      <c r="F118">
        <v>27.840000152588757</v>
      </c>
    </row>
    <row r="119" spans="1:6" hidden="1">
      <c r="A119">
        <v>21</v>
      </c>
      <c r="B119" s="226">
        <v>44279</v>
      </c>
      <c r="C119" s="226">
        <v>44280</v>
      </c>
      <c r="D119" s="226">
        <v>44280.43949074074</v>
      </c>
      <c r="E119" t="s">
        <v>5896</v>
      </c>
      <c r="F119">
        <v>17.840000152587891</v>
      </c>
    </row>
    <row r="120" spans="1:6" hidden="1">
      <c r="A120">
        <v>21</v>
      </c>
      <c r="B120" s="226">
        <v>44279</v>
      </c>
      <c r="C120" s="226">
        <v>44280</v>
      </c>
      <c r="D120" s="226">
        <v>44280.43949074074</v>
      </c>
      <c r="E120" t="s">
        <v>5894</v>
      </c>
      <c r="F120">
        <v>0</v>
      </c>
    </row>
    <row r="121" spans="1:6" hidden="1">
      <c r="A121">
        <v>21</v>
      </c>
      <c r="B121" s="226">
        <v>44279</v>
      </c>
      <c r="C121" s="226">
        <v>44280</v>
      </c>
      <c r="D121" s="226">
        <v>44280.43949074074</v>
      </c>
      <c r="E121" t="s">
        <v>6455</v>
      </c>
      <c r="F121">
        <v>48.384175237020273</v>
      </c>
    </row>
    <row r="122" spans="1:6" hidden="1">
      <c r="A122">
        <v>21</v>
      </c>
      <c r="B122" s="226">
        <v>44279</v>
      </c>
      <c r="C122" s="226">
        <v>44280</v>
      </c>
      <c r="D122" s="226">
        <v>44280.43949074074</v>
      </c>
      <c r="E122" t="s">
        <v>6456</v>
      </c>
      <c r="F122">
        <v>54.927119533221081</v>
      </c>
    </row>
    <row r="123" spans="1:6" hidden="1">
      <c r="A123">
        <v>21</v>
      </c>
      <c r="B123" s="226">
        <v>44279</v>
      </c>
      <c r="C123" s="226">
        <v>44280</v>
      </c>
      <c r="D123" s="226">
        <v>44280.43949074074</v>
      </c>
      <c r="E123" t="s">
        <v>5973</v>
      </c>
      <c r="F123">
        <v>5.0049632155233006</v>
      </c>
    </row>
    <row r="124" spans="1:6" hidden="1">
      <c r="A124">
        <v>21</v>
      </c>
      <c r="B124" s="226">
        <v>44279</v>
      </c>
      <c r="C124" s="226">
        <v>44280</v>
      </c>
      <c r="D124" s="226">
        <v>44280.43949074074</v>
      </c>
      <c r="E124" t="s">
        <v>6690</v>
      </c>
      <c r="F124">
        <v>0.27425719894882611</v>
      </c>
    </row>
    <row r="125" spans="1:6" hidden="1">
      <c r="A125">
        <v>21</v>
      </c>
      <c r="B125" s="226">
        <v>44279</v>
      </c>
      <c r="C125" s="226">
        <v>44280</v>
      </c>
      <c r="D125" s="226">
        <v>44280.43949074074</v>
      </c>
      <c r="E125" t="s">
        <v>6691</v>
      </c>
      <c r="F125">
        <v>1.3589605045815158</v>
      </c>
    </row>
    <row r="126" spans="1:6" hidden="1">
      <c r="A126">
        <v>21</v>
      </c>
      <c r="B126" s="226">
        <v>44279</v>
      </c>
      <c r="C126" s="226">
        <v>44280</v>
      </c>
      <c r="D126" s="226">
        <v>44280.43949074074</v>
      </c>
      <c r="E126" t="s">
        <v>6240</v>
      </c>
      <c r="F126">
        <v>85.226856793297713</v>
      </c>
    </row>
    <row r="127" spans="1:6" hidden="1">
      <c r="A127">
        <v>21</v>
      </c>
      <c r="B127" s="226">
        <v>44279</v>
      </c>
      <c r="C127" s="226">
        <v>44280</v>
      </c>
      <c r="D127" s="226">
        <v>44280.43949074074</v>
      </c>
      <c r="E127" t="s">
        <v>5902</v>
      </c>
      <c r="F127">
        <v>17.987599690755911</v>
      </c>
    </row>
    <row r="128" spans="1:6" hidden="1">
      <c r="A128">
        <v>21</v>
      </c>
      <c r="B128" s="226">
        <v>44279</v>
      </c>
      <c r="C128" s="226">
        <v>44280</v>
      </c>
      <c r="D128" s="226">
        <v>44280.43949074074</v>
      </c>
      <c r="E128" t="s">
        <v>5903</v>
      </c>
      <c r="F128">
        <v>55.776250203448434</v>
      </c>
    </row>
    <row r="129" spans="1:6" hidden="1">
      <c r="A129">
        <v>21</v>
      </c>
      <c r="B129" s="226">
        <v>44279</v>
      </c>
      <c r="C129" s="226">
        <v>44280</v>
      </c>
      <c r="D129" s="226">
        <v>44280.43949074074</v>
      </c>
      <c r="E129" t="s">
        <v>5904</v>
      </c>
      <c r="F129">
        <v>24.5060497919713</v>
      </c>
    </row>
    <row r="130" spans="1:6" hidden="1">
      <c r="A130">
        <v>21</v>
      </c>
      <c r="B130" s="226">
        <v>44279</v>
      </c>
      <c r="C130" s="226">
        <v>44280</v>
      </c>
      <c r="D130" s="226">
        <v>44280.43949074074</v>
      </c>
      <c r="E130" t="s">
        <v>5905</v>
      </c>
      <c r="F130">
        <v>0.39016667008399963</v>
      </c>
    </row>
    <row r="131" spans="1:6" hidden="1">
      <c r="A131">
        <v>21</v>
      </c>
      <c r="B131" s="226">
        <v>44279</v>
      </c>
      <c r="C131" s="226">
        <v>44280</v>
      </c>
      <c r="D131" s="226">
        <v>44280.43949074074</v>
      </c>
      <c r="E131" t="s">
        <v>5906</v>
      </c>
      <c r="F131">
        <v>0.39516667524974486</v>
      </c>
    </row>
    <row r="132" spans="1:6" hidden="1">
      <c r="A132">
        <v>21</v>
      </c>
      <c r="B132" s="226">
        <v>44279</v>
      </c>
      <c r="C132" s="226">
        <v>44280</v>
      </c>
      <c r="D132" s="226">
        <v>44280.43949074074</v>
      </c>
      <c r="E132" t="s">
        <v>5907</v>
      </c>
      <c r="F132">
        <v>0.72356668114664879</v>
      </c>
    </row>
    <row r="133" spans="1:6" hidden="1">
      <c r="A133">
        <v>21</v>
      </c>
      <c r="B133" s="226">
        <v>44279</v>
      </c>
      <c r="C133" s="226">
        <v>44280</v>
      </c>
      <c r="D133" s="226">
        <v>44280.43949074074</v>
      </c>
      <c r="E133" t="s">
        <v>5908</v>
      </c>
      <c r="F133">
        <v>0.19981666902701553</v>
      </c>
    </row>
    <row r="134" spans="1:6" hidden="1">
      <c r="A134">
        <v>21</v>
      </c>
      <c r="B134" s="226">
        <v>44279</v>
      </c>
      <c r="C134" s="226">
        <v>44280</v>
      </c>
      <c r="D134" s="226">
        <v>44280.43949074074</v>
      </c>
      <c r="E134" t="s">
        <v>6241</v>
      </c>
      <c r="F134">
        <v>163.03606124454086</v>
      </c>
    </row>
    <row r="135" spans="1:6" hidden="1">
      <c r="A135">
        <v>21</v>
      </c>
      <c r="B135" s="226">
        <v>44279</v>
      </c>
      <c r="C135" s="226">
        <v>44280</v>
      </c>
      <c r="D135" s="226">
        <v>44280.43949074074</v>
      </c>
      <c r="E135" t="s">
        <v>5909</v>
      </c>
    </row>
    <row r="136" spans="1:6" hidden="1">
      <c r="A136">
        <v>21</v>
      </c>
      <c r="B136" s="226">
        <v>44279</v>
      </c>
      <c r="C136" s="226">
        <v>44280</v>
      </c>
      <c r="D136" s="226">
        <v>44280.43949074074</v>
      </c>
      <c r="E136" t="s">
        <v>5910</v>
      </c>
    </row>
    <row r="137" spans="1:6" hidden="1">
      <c r="A137">
        <v>21</v>
      </c>
      <c r="B137" s="226">
        <v>44279</v>
      </c>
      <c r="C137" s="226">
        <v>44280</v>
      </c>
      <c r="D137" s="226">
        <v>44280.43949074074</v>
      </c>
      <c r="E137" t="s">
        <v>5911</v>
      </c>
    </row>
    <row r="138" spans="1:6" hidden="1">
      <c r="A138">
        <v>21</v>
      </c>
      <c r="B138" s="226">
        <v>44279</v>
      </c>
      <c r="C138" s="226">
        <v>44280</v>
      </c>
      <c r="D138" s="226">
        <v>44280.43949074074</v>
      </c>
      <c r="E138" t="s">
        <v>5912</v>
      </c>
    </row>
    <row r="139" spans="1:6" hidden="1">
      <c r="A139">
        <v>21</v>
      </c>
      <c r="B139" s="226">
        <v>44279</v>
      </c>
      <c r="C139" s="226">
        <v>44280</v>
      </c>
      <c r="D139" s="226">
        <v>44280.43949074074</v>
      </c>
      <c r="E139" t="s">
        <v>6457</v>
      </c>
      <c r="F139">
        <v>119.30792527728592</v>
      </c>
    </row>
    <row r="140" spans="1:6" hidden="1">
      <c r="A140">
        <v>21</v>
      </c>
      <c r="B140" s="226">
        <v>44279</v>
      </c>
      <c r="C140" s="226">
        <v>44280</v>
      </c>
      <c r="D140" s="226">
        <v>44280.43949074074</v>
      </c>
      <c r="E140" t="s">
        <v>6458</v>
      </c>
      <c r="F140">
        <v>119.00496120982687</v>
      </c>
    </row>
    <row r="141" spans="1:6" hidden="1">
      <c r="A141">
        <v>21</v>
      </c>
      <c r="B141" s="226">
        <v>44279</v>
      </c>
      <c r="C141" s="226">
        <v>44280</v>
      </c>
      <c r="D141" s="226">
        <v>44280.43949074074</v>
      </c>
      <c r="E141" t="s">
        <v>6459</v>
      </c>
      <c r="F141">
        <v>89.811171918444728</v>
      </c>
    </row>
    <row r="142" spans="1:6" hidden="1">
      <c r="A142">
        <v>21</v>
      </c>
      <c r="B142" s="226">
        <v>44279</v>
      </c>
      <c r="C142" s="226">
        <v>44280</v>
      </c>
      <c r="D142" s="226">
        <v>44280.43949074074</v>
      </c>
      <c r="E142" t="s">
        <v>5521</v>
      </c>
      <c r="F142">
        <v>241.84161708619899</v>
      </c>
    </row>
    <row r="143" spans="1:6" hidden="1">
      <c r="A143">
        <v>21</v>
      </c>
      <c r="B143" s="226">
        <v>44279</v>
      </c>
      <c r="C143" s="226">
        <v>44280</v>
      </c>
      <c r="D143" s="226">
        <v>44280.43949074074</v>
      </c>
      <c r="E143" t="s">
        <v>6460</v>
      </c>
      <c r="F143">
        <v>106.78956805864999</v>
      </c>
    </row>
    <row r="144" spans="1:6" hidden="1">
      <c r="A144">
        <v>21</v>
      </c>
      <c r="B144" s="226">
        <v>44279</v>
      </c>
      <c r="C144" s="226">
        <v>44280</v>
      </c>
      <c r="D144" s="226">
        <v>44280.43949074074</v>
      </c>
      <c r="E144" t="s">
        <v>6461</v>
      </c>
      <c r="F144">
        <v>114.78534189330176</v>
      </c>
    </row>
    <row r="145" spans="1:6" hidden="1">
      <c r="A145">
        <v>21</v>
      </c>
      <c r="B145" s="226">
        <v>44279</v>
      </c>
      <c r="C145" s="226">
        <v>44280</v>
      </c>
      <c r="D145" s="226">
        <v>44280.43949074074</v>
      </c>
      <c r="E145" t="s">
        <v>6462</v>
      </c>
      <c r="F145">
        <v>128.41585341029869</v>
      </c>
    </row>
    <row r="146" spans="1:6" hidden="1">
      <c r="A146">
        <v>21</v>
      </c>
      <c r="B146" s="226">
        <v>44279</v>
      </c>
      <c r="C146" s="226">
        <v>44280</v>
      </c>
      <c r="D146" s="226">
        <v>44280.43949074074</v>
      </c>
      <c r="E146" t="s">
        <v>6463</v>
      </c>
      <c r="F146">
        <v>139.70116910934451</v>
      </c>
    </row>
    <row r="147" spans="1:6" hidden="1">
      <c r="A147">
        <v>21</v>
      </c>
      <c r="B147" s="226">
        <v>44279</v>
      </c>
      <c r="C147" s="226">
        <v>44280</v>
      </c>
      <c r="D147" s="226">
        <v>44280.43949074074</v>
      </c>
      <c r="E147" t="s">
        <v>5974</v>
      </c>
      <c r="F147">
        <v>6.6764869574043431</v>
      </c>
    </row>
    <row r="148" spans="1:6" hidden="1">
      <c r="A148">
        <v>21</v>
      </c>
      <c r="B148" s="226">
        <v>44279</v>
      </c>
      <c r="C148" s="226">
        <v>44280</v>
      </c>
      <c r="D148" s="226">
        <v>44280.43949074074</v>
      </c>
      <c r="E148" t="s">
        <v>5975</v>
      </c>
      <c r="F148">
        <v>12.292349567678155</v>
      </c>
    </row>
    <row r="149" spans="1:6" hidden="1">
      <c r="A149">
        <v>21</v>
      </c>
      <c r="B149" s="226">
        <v>44279</v>
      </c>
      <c r="C149" s="226">
        <v>44280</v>
      </c>
      <c r="D149" s="226">
        <v>44280.43949074074</v>
      </c>
      <c r="E149" t="s">
        <v>5934</v>
      </c>
      <c r="F149">
        <v>20.000268261962464</v>
      </c>
    </row>
    <row r="150" spans="1:6" hidden="1">
      <c r="A150">
        <v>21</v>
      </c>
      <c r="B150" s="226">
        <v>44279</v>
      </c>
      <c r="C150" s="226">
        <v>44280</v>
      </c>
      <c r="D150" s="226">
        <v>44280.43949074074</v>
      </c>
      <c r="E150" t="s">
        <v>6242</v>
      </c>
      <c r="F150">
        <v>51.857104825973614</v>
      </c>
    </row>
    <row r="151" spans="1:6" hidden="1">
      <c r="A151">
        <v>21</v>
      </c>
      <c r="B151" s="226">
        <v>44279</v>
      </c>
      <c r="C151" s="226">
        <v>44280</v>
      </c>
      <c r="D151" s="226">
        <v>44280.43949074074</v>
      </c>
      <c r="E151" t="s">
        <v>6464</v>
      </c>
      <c r="F151">
        <v>147.09305861790867</v>
      </c>
    </row>
    <row r="152" spans="1:6" hidden="1">
      <c r="A152">
        <v>21</v>
      </c>
      <c r="B152" s="226">
        <v>44279</v>
      </c>
      <c r="C152" s="226">
        <v>44280</v>
      </c>
      <c r="D152" s="226">
        <v>44280.43949074074</v>
      </c>
      <c r="E152" t="s">
        <v>6465</v>
      </c>
      <c r="F152">
        <v>150.80627330144173</v>
      </c>
    </row>
    <row r="153" spans="1:6" hidden="1">
      <c r="A153">
        <v>21</v>
      </c>
      <c r="B153" s="226">
        <v>44279</v>
      </c>
      <c r="C153" s="226">
        <v>44280</v>
      </c>
      <c r="D153" s="226">
        <v>44280.43949074074</v>
      </c>
      <c r="E153" t="s">
        <v>6466</v>
      </c>
      <c r="F153">
        <v>147.1090215153163</v>
      </c>
    </row>
    <row r="154" spans="1:6" hidden="1">
      <c r="A154">
        <v>21</v>
      </c>
      <c r="B154" s="226">
        <v>44279</v>
      </c>
      <c r="C154" s="226">
        <v>44280</v>
      </c>
      <c r="D154" s="226">
        <v>44280.43949074074</v>
      </c>
      <c r="E154" t="s">
        <v>6467</v>
      </c>
      <c r="F154">
        <v>148.53618561426907</v>
      </c>
    </row>
    <row r="155" spans="1:6" hidden="1">
      <c r="A155">
        <v>21</v>
      </c>
      <c r="B155" s="226">
        <v>44279</v>
      </c>
      <c r="C155" s="226">
        <v>44280</v>
      </c>
      <c r="D155" s="226">
        <v>44280.43949074074</v>
      </c>
      <c r="E155" t="s">
        <v>5935</v>
      </c>
      <c r="F155">
        <v>10.922880608505679</v>
      </c>
    </row>
    <row r="156" spans="1:6" hidden="1">
      <c r="A156">
        <v>21</v>
      </c>
      <c r="B156" s="226">
        <v>44279</v>
      </c>
      <c r="C156" s="226">
        <v>44280</v>
      </c>
      <c r="D156" s="226">
        <v>44280.43949074074</v>
      </c>
      <c r="E156" t="s">
        <v>6468</v>
      </c>
      <c r="F156">
        <v>148.59500507778569</v>
      </c>
    </row>
    <row r="157" spans="1:6" hidden="1">
      <c r="A157">
        <v>21</v>
      </c>
      <c r="B157" s="226">
        <v>44279</v>
      </c>
      <c r="C157" s="226">
        <v>44280</v>
      </c>
      <c r="D157" s="226">
        <v>44280.43949074074</v>
      </c>
      <c r="E157" t="s">
        <v>5948</v>
      </c>
    </row>
    <row r="158" spans="1:6" hidden="1">
      <c r="A158">
        <v>21</v>
      </c>
      <c r="B158" s="226">
        <v>44279</v>
      </c>
      <c r="C158" s="226">
        <v>44280</v>
      </c>
      <c r="D158" s="226">
        <v>44280.43949074074</v>
      </c>
      <c r="E158" t="s">
        <v>5950</v>
      </c>
    </row>
    <row r="159" spans="1:6" hidden="1">
      <c r="A159">
        <v>21</v>
      </c>
      <c r="B159" s="226">
        <v>44279</v>
      </c>
      <c r="C159" s="226">
        <v>44280</v>
      </c>
      <c r="D159" s="226">
        <v>44280.43949074074</v>
      </c>
      <c r="E159" t="s">
        <v>5949</v>
      </c>
    </row>
    <row r="160" spans="1:6" hidden="1">
      <c r="A160">
        <v>21</v>
      </c>
      <c r="B160" s="226">
        <v>44279</v>
      </c>
      <c r="C160" s="226">
        <v>44280</v>
      </c>
      <c r="D160" s="226">
        <v>44280.43949074074</v>
      </c>
      <c r="E160" t="s">
        <v>6521</v>
      </c>
      <c r="F160">
        <v>0.43519287366006171</v>
      </c>
    </row>
    <row r="161" spans="1:6" hidden="1">
      <c r="A161">
        <v>21</v>
      </c>
      <c r="B161" s="226">
        <v>44279</v>
      </c>
      <c r="C161" s="226">
        <v>44280</v>
      </c>
      <c r="D161" s="226">
        <v>44280.43949074074</v>
      </c>
      <c r="E161" t="s">
        <v>6522</v>
      </c>
      <c r="F161">
        <v>1.1575475947724465</v>
      </c>
    </row>
    <row r="162" spans="1:6" hidden="1">
      <c r="A162">
        <v>21</v>
      </c>
      <c r="B162" s="226">
        <v>44279</v>
      </c>
      <c r="C162" s="226">
        <v>44280</v>
      </c>
      <c r="D162" s="226">
        <v>44280.43949074074</v>
      </c>
      <c r="E162" t="s">
        <v>6243</v>
      </c>
      <c r="F162">
        <v>0</v>
      </c>
    </row>
    <row r="163" spans="1:6" hidden="1">
      <c r="A163">
        <v>21</v>
      </c>
      <c r="B163" s="226">
        <v>44279</v>
      </c>
      <c r="C163" s="226">
        <v>44280</v>
      </c>
      <c r="D163" s="226">
        <v>44280.43949074074</v>
      </c>
      <c r="E163" t="s">
        <v>5963</v>
      </c>
      <c r="F163">
        <v>54.998796624607579</v>
      </c>
    </row>
    <row r="164" spans="1:6" hidden="1">
      <c r="A164">
        <v>21</v>
      </c>
      <c r="B164" s="226">
        <v>44279</v>
      </c>
      <c r="C164" s="226">
        <v>44280</v>
      </c>
      <c r="D164" s="226">
        <v>44280.43949074074</v>
      </c>
      <c r="E164" t="s">
        <v>6447</v>
      </c>
      <c r="F164">
        <v>89.431663688023875</v>
      </c>
    </row>
    <row r="165" spans="1:6" hidden="1">
      <c r="A165">
        <v>21</v>
      </c>
      <c r="B165" s="226">
        <v>44279</v>
      </c>
      <c r="C165" s="226">
        <v>44280</v>
      </c>
      <c r="D165" s="226">
        <v>44280.43949074074</v>
      </c>
      <c r="E165" t="s">
        <v>6448</v>
      </c>
      <c r="F165">
        <v>58.254862011803496</v>
      </c>
    </row>
    <row r="166" spans="1:6" hidden="1">
      <c r="A166">
        <v>21</v>
      </c>
      <c r="B166" s="226">
        <v>44279</v>
      </c>
      <c r="C166" s="226">
        <v>44280</v>
      </c>
      <c r="D166" s="226">
        <v>44280.43949074074</v>
      </c>
      <c r="E166" t="s">
        <v>5964</v>
      </c>
      <c r="F166">
        <v>15.007819011476261</v>
      </c>
    </row>
    <row r="167" spans="1:6" hidden="1">
      <c r="A167">
        <v>21</v>
      </c>
      <c r="B167" s="226">
        <v>44279</v>
      </c>
      <c r="C167" s="226">
        <v>44280</v>
      </c>
      <c r="D167" s="226">
        <v>44280.43949074074</v>
      </c>
      <c r="E167" t="s">
        <v>6244</v>
      </c>
      <c r="F167">
        <v>14.547138773070484</v>
      </c>
    </row>
    <row r="168" spans="1:6" hidden="1">
      <c r="A168">
        <v>21</v>
      </c>
      <c r="B168" s="226">
        <v>44279</v>
      </c>
      <c r="C168" s="226">
        <v>44280</v>
      </c>
      <c r="D168" s="226">
        <v>44280.43949074074</v>
      </c>
      <c r="E168" t="s">
        <v>6245</v>
      </c>
      <c r="F168">
        <v>0</v>
      </c>
    </row>
    <row r="169" spans="1:6" hidden="1">
      <c r="A169">
        <v>21</v>
      </c>
      <c r="B169" s="226">
        <v>44279</v>
      </c>
      <c r="C169" s="226">
        <v>44280</v>
      </c>
      <c r="D169" s="226">
        <v>44280.43949074074</v>
      </c>
      <c r="E169" t="s">
        <v>6659</v>
      </c>
      <c r="F169">
        <v>0.8256000280380017</v>
      </c>
    </row>
    <row r="170" spans="1:6" hidden="1">
      <c r="A170">
        <v>21</v>
      </c>
      <c r="B170" s="226">
        <v>44279</v>
      </c>
      <c r="C170" s="226">
        <v>44280</v>
      </c>
      <c r="D170" s="226">
        <v>44280.43949074074</v>
      </c>
      <c r="E170" t="s">
        <v>6639</v>
      </c>
      <c r="F170">
        <v>0.73940002918244818</v>
      </c>
    </row>
    <row r="171" spans="1:6" hidden="1">
      <c r="A171">
        <v>21</v>
      </c>
      <c r="B171" s="226">
        <v>44279</v>
      </c>
      <c r="C171" s="226">
        <v>44280</v>
      </c>
      <c r="D171" s="226">
        <v>44280.43949074074</v>
      </c>
      <c r="E171" t="s">
        <v>6640</v>
      </c>
      <c r="F171">
        <v>0.86229997873309483</v>
      </c>
    </row>
    <row r="172" spans="1:6" hidden="1">
      <c r="A172">
        <v>21</v>
      </c>
      <c r="B172" s="226">
        <v>44279</v>
      </c>
      <c r="C172" s="226">
        <v>44280</v>
      </c>
      <c r="D172" s="226">
        <v>44280.43949074074</v>
      </c>
      <c r="E172" t="s">
        <v>6641</v>
      </c>
      <c r="F172">
        <v>0.87699997425082143</v>
      </c>
    </row>
    <row r="173" spans="1:6" hidden="1">
      <c r="A173">
        <v>21</v>
      </c>
      <c r="B173" s="226">
        <v>44279</v>
      </c>
      <c r="C173" s="226">
        <v>44280</v>
      </c>
      <c r="D173" s="226">
        <v>44280.43949074074</v>
      </c>
      <c r="E173" t="s">
        <v>6613</v>
      </c>
      <c r="F173">
        <v>-3.1568507172195246</v>
      </c>
    </row>
    <row r="174" spans="1:6" hidden="1">
      <c r="A174">
        <v>21</v>
      </c>
      <c r="B174" s="226">
        <v>44279</v>
      </c>
      <c r="C174" s="226">
        <v>44280</v>
      </c>
      <c r="D174" s="226">
        <v>44280.43949074074</v>
      </c>
      <c r="E174" t="s">
        <v>6246</v>
      </c>
      <c r="F174">
        <v>43.803078029250464</v>
      </c>
    </row>
    <row r="175" spans="1:6" hidden="1">
      <c r="A175">
        <v>21</v>
      </c>
      <c r="B175" s="226">
        <v>44279</v>
      </c>
      <c r="C175" s="226">
        <v>44280</v>
      </c>
      <c r="D175" s="226">
        <v>44280.43949074074</v>
      </c>
      <c r="E175" t="s">
        <v>6247</v>
      </c>
      <c r="F175">
        <v>29.255939256179982</v>
      </c>
    </row>
    <row r="176" spans="1:6" hidden="1">
      <c r="A176">
        <v>21</v>
      </c>
      <c r="B176" s="226">
        <v>44279</v>
      </c>
      <c r="C176" s="226">
        <v>44280</v>
      </c>
      <c r="D176" s="226">
        <v>44280.43949074074</v>
      </c>
      <c r="E176" t="s">
        <v>6441</v>
      </c>
      <c r="F176">
        <v>126.24345832400905</v>
      </c>
    </row>
    <row r="177" spans="1:6" hidden="1">
      <c r="A177">
        <v>21</v>
      </c>
      <c r="B177" s="226">
        <v>44279</v>
      </c>
      <c r="C177" s="226">
        <v>44280</v>
      </c>
      <c r="D177" s="226">
        <v>44280.43949074074</v>
      </c>
      <c r="E177" t="s">
        <v>6442</v>
      </c>
      <c r="F177">
        <v>136.29719050725245</v>
      </c>
    </row>
    <row r="178" spans="1:6" hidden="1">
      <c r="A178">
        <v>21</v>
      </c>
      <c r="B178" s="226">
        <v>44279</v>
      </c>
      <c r="C178" s="226">
        <v>44280</v>
      </c>
      <c r="D178" s="226">
        <v>44280.43949074074</v>
      </c>
      <c r="E178" t="s">
        <v>6443</v>
      </c>
      <c r="F178">
        <v>148.18112475077245</v>
      </c>
    </row>
    <row r="179" spans="1:6" hidden="1">
      <c r="A179">
        <v>21</v>
      </c>
      <c r="B179" s="226">
        <v>44279</v>
      </c>
      <c r="C179" s="226">
        <v>44280</v>
      </c>
      <c r="D179" s="226">
        <v>44280.43949074074</v>
      </c>
      <c r="E179" t="s">
        <v>6444</v>
      </c>
      <c r="F179">
        <v>150.24858718448269</v>
      </c>
    </row>
    <row r="180" spans="1:6" hidden="1">
      <c r="A180">
        <v>21</v>
      </c>
      <c r="B180" s="226">
        <v>44279</v>
      </c>
      <c r="C180" s="226">
        <v>44280</v>
      </c>
      <c r="D180" s="226">
        <v>44280.43949074074</v>
      </c>
      <c r="E180" t="s">
        <v>6445</v>
      </c>
      <c r="F180">
        <v>155.97488323847389</v>
      </c>
    </row>
    <row r="181" spans="1:6" hidden="1">
      <c r="A181">
        <v>21</v>
      </c>
      <c r="B181" s="226">
        <v>44279</v>
      </c>
      <c r="C181" s="226">
        <v>44280</v>
      </c>
      <c r="D181" s="226">
        <v>44280.43949074074</v>
      </c>
      <c r="E181" t="s">
        <v>6446</v>
      </c>
      <c r="F181">
        <v>165.44126796722384</v>
      </c>
    </row>
    <row r="182" spans="1:6" hidden="1">
      <c r="A182">
        <v>21</v>
      </c>
      <c r="B182" s="226">
        <v>44279</v>
      </c>
      <c r="C182" s="226">
        <v>44280</v>
      </c>
      <c r="D182" s="226">
        <v>44280.43949074074</v>
      </c>
      <c r="E182" t="s">
        <v>5971</v>
      </c>
      <c r="F182">
        <v>8.0516216466824115</v>
      </c>
    </row>
    <row r="183" spans="1:6" hidden="1">
      <c r="A183">
        <v>21</v>
      </c>
      <c r="B183" s="226">
        <v>44279</v>
      </c>
      <c r="C183" s="226">
        <v>44280</v>
      </c>
      <c r="D183" s="226">
        <v>44280.43949074074</v>
      </c>
      <c r="E183" t="s">
        <v>5972</v>
      </c>
      <c r="F183">
        <v>11.230448110236077</v>
      </c>
    </row>
    <row r="184" spans="1:6" hidden="1">
      <c r="A184">
        <v>21</v>
      </c>
      <c r="B184" s="226">
        <v>44279</v>
      </c>
      <c r="C184" s="226">
        <v>44280</v>
      </c>
      <c r="D184" s="226">
        <v>44280.43949074074</v>
      </c>
      <c r="E184" t="s">
        <v>6449</v>
      </c>
      <c r="F184">
        <v>75.366286505593294</v>
      </c>
    </row>
    <row r="185" spans="1:6" hidden="1">
      <c r="A185">
        <v>21</v>
      </c>
      <c r="B185" s="226">
        <v>44279</v>
      </c>
      <c r="C185" s="226">
        <v>44280</v>
      </c>
      <c r="D185" s="226">
        <v>44280.43949074074</v>
      </c>
      <c r="E185" t="s">
        <v>6248</v>
      </c>
      <c r="F185">
        <v>124.03216978708902</v>
      </c>
    </row>
    <row r="186" spans="1:6" hidden="1">
      <c r="A186">
        <v>21</v>
      </c>
      <c r="B186" s="226">
        <v>44279</v>
      </c>
      <c r="C186" s="226">
        <v>44280</v>
      </c>
      <c r="D186" s="226">
        <v>44280.43949074074</v>
      </c>
      <c r="E186" t="s">
        <v>6249</v>
      </c>
      <c r="F186">
        <v>120.62848688231595</v>
      </c>
    </row>
    <row r="187" spans="1:6" hidden="1">
      <c r="A187">
        <v>21</v>
      </c>
      <c r="B187" s="226">
        <v>44279</v>
      </c>
      <c r="C187" s="226">
        <v>44280</v>
      </c>
      <c r="D187" s="226">
        <v>44280.43949074074</v>
      </c>
      <c r="E187" t="s">
        <v>6250</v>
      </c>
      <c r="F187">
        <v>3.4813277948233825</v>
      </c>
    </row>
    <row r="188" spans="1:6" hidden="1">
      <c r="A188">
        <v>21</v>
      </c>
      <c r="B188" s="226">
        <v>44279</v>
      </c>
      <c r="C188" s="226">
        <v>44280</v>
      </c>
      <c r="D188" s="226">
        <v>44280.43949074074</v>
      </c>
      <c r="E188" t="s">
        <v>6450</v>
      </c>
      <c r="F188">
        <v>172.48098467720934</v>
      </c>
    </row>
    <row r="189" spans="1:6" hidden="1">
      <c r="A189">
        <v>21</v>
      </c>
      <c r="B189" s="226">
        <v>44279</v>
      </c>
      <c r="C189" s="226">
        <v>44280</v>
      </c>
      <c r="D189" s="226">
        <v>44280.43949074074</v>
      </c>
      <c r="E189" t="s">
        <v>6451</v>
      </c>
      <c r="F189">
        <v>172.38549882041136</v>
      </c>
    </row>
    <row r="190" spans="1:6" hidden="1">
      <c r="A190">
        <v>21</v>
      </c>
      <c r="B190" s="226">
        <v>44279</v>
      </c>
      <c r="C190" s="226">
        <v>44280</v>
      </c>
      <c r="D190" s="226">
        <v>44280.43949074074</v>
      </c>
      <c r="E190" t="s">
        <v>5976</v>
      </c>
      <c r="F190">
        <v>2.0079692107107916</v>
      </c>
    </row>
    <row r="191" spans="1:6" hidden="1">
      <c r="A191">
        <v>21</v>
      </c>
      <c r="B191" s="226">
        <v>44279</v>
      </c>
      <c r="C191" s="226">
        <v>44280</v>
      </c>
      <c r="D191" s="226">
        <v>44280.43949074074</v>
      </c>
      <c r="E191" t="s">
        <v>6452</v>
      </c>
      <c r="F191">
        <v>172.48715797000548</v>
      </c>
    </row>
    <row r="192" spans="1:6" hidden="1">
      <c r="A192">
        <v>21</v>
      </c>
      <c r="B192" s="226">
        <v>44279</v>
      </c>
      <c r="C192" s="226">
        <v>44280</v>
      </c>
      <c r="D192" s="226">
        <v>44280.43949074074</v>
      </c>
      <c r="E192" t="s">
        <v>6453</v>
      </c>
      <c r="F192">
        <v>172.77530734804105</v>
      </c>
    </row>
    <row r="193" spans="1:6" hidden="1">
      <c r="A193">
        <v>21</v>
      </c>
      <c r="B193" s="226">
        <v>44279</v>
      </c>
      <c r="C193" s="226">
        <v>44280</v>
      </c>
      <c r="D193" s="226">
        <v>44280.43949074074</v>
      </c>
      <c r="E193" t="s">
        <v>6454</v>
      </c>
      <c r="F193">
        <v>172.80200728310655</v>
      </c>
    </row>
    <row r="194" spans="1:6" hidden="1">
      <c r="A194">
        <v>21</v>
      </c>
      <c r="B194" s="226">
        <v>44279</v>
      </c>
      <c r="C194" s="226">
        <v>44280</v>
      </c>
      <c r="D194" s="226">
        <v>44280.43949074074</v>
      </c>
      <c r="E194" t="s">
        <v>5957</v>
      </c>
      <c r="F194">
        <v>0.24404998868702979</v>
      </c>
    </row>
    <row r="195" spans="1:6" hidden="1">
      <c r="A195">
        <v>21</v>
      </c>
      <c r="B195" s="226">
        <v>44279</v>
      </c>
      <c r="C195" s="226">
        <v>44280</v>
      </c>
      <c r="D195" s="226">
        <v>44280.43949074074</v>
      </c>
      <c r="E195" t="s">
        <v>5977</v>
      </c>
      <c r="F195">
        <v>4.6001832485198975</v>
      </c>
    </row>
    <row r="196" spans="1:6" hidden="1">
      <c r="A196">
        <v>21</v>
      </c>
      <c r="B196" s="226">
        <v>44279</v>
      </c>
      <c r="C196" s="226">
        <v>44280</v>
      </c>
      <c r="D196" s="226">
        <v>44280.43949074074</v>
      </c>
      <c r="E196" t="s">
        <v>5978</v>
      </c>
      <c r="F196">
        <v>94.696650187174484</v>
      </c>
    </row>
    <row r="197" spans="1:6" hidden="1">
      <c r="A197">
        <v>21</v>
      </c>
      <c r="B197" s="226">
        <v>44279</v>
      </c>
      <c r="C197" s="226">
        <v>44280</v>
      </c>
      <c r="D197" s="226">
        <v>44280.43949074074</v>
      </c>
      <c r="E197" t="s">
        <v>5979</v>
      </c>
      <c r="F197">
        <v>0.15803333868583683</v>
      </c>
    </row>
    <row r="198" spans="1:6" hidden="1">
      <c r="A198">
        <v>21</v>
      </c>
      <c r="B198" s="226">
        <v>44279</v>
      </c>
      <c r="C198" s="226">
        <v>44280</v>
      </c>
      <c r="D198" s="226">
        <v>44280.43949074074</v>
      </c>
      <c r="E198" t="s">
        <v>5980</v>
      </c>
      <c r="F198">
        <v>0.10738333563009493</v>
      </c>
    </row>
    <row r="199" spans="1:6" hidden="1">
      <c r="A199">
        <v>21</v>
      </c>
      <c r="B199" s="226">
        <v>44279</v>
      </c>
      <c r="C199" s="226">
        <v>44280</v>
      </c>
      <c r="D199" s="226">
        <v>44280.43949074074</v>
      </c>
      <c r="E199" t="s">
        <v>5981</v>
      </c>
      <c r="F199">
        <v>0.17419999837875366</v>
      </c>
    </row>
    <row r="200" spans="1:6" hidden="1">
      <c r="A200">
        <v>21</v>
      </c>
      <c r="B200" s="226">
        <v>44279</v>
      </c>
      <c r="C200" s="226">
        <v>44280</v>
      </c>
      <c r="D200" s="226">
        <v>44280.43949074074</v>
      </c>
      <c r="E200" t="s">
        <v>5982</v>
      </c>
      <c r="F200">
        <v>1.9483334074418535E-2</v>
      </c>
    </row>
    <row r="201" spans="1:6" hidden="1">
      <c r="A201">
        <v>21</v>
      </c>
      <c r="B201" s="226">
        <v>44279</v>
      </c>
      <c r="C201" s="226">
        <v>44280</v>
      </c>
      <c r="D201" s="226">
        <v>44280.43949074074</v>
      </c>
      <c r="E201" t="s">
        <v>5983</v>
      </c>
      <c r="F201">
        <v>0</v>
      </c>
    </row>
    <row r="202" spans="1:6" hidden="1">
      <c r="A202">
        <v>21</v>
      </c>
      <c r="B202" s="226">
        <v>44279</v>
      </c>
      <c r="C202" s="226">
        <v>44280</v>
      </c>
      <c r="D202" s="226">
        <v>44280.43949074074</v>
      </c>
      <c r="E202" t="s">
        <v>5984</v>
      </c>
      <c r="F202">
        <v>102.1</v>
      </c>
    </row>
    <row r="203" spans="1:6" hidden="1">
      <c r="A203">
        <v>21</v>
      </c>
      <c r="B203" s="226">
        <v>44279</v>
      </c>
      <c r="C203" s="226">
        <v>44280</v>
      </c>
      <c r="D203" s="226">
        <v>44280.43949074074</v>
      </c>
      <c r="E203" t="s">
        <v>5985</v>
      </c>
      <c r="F203">
        <v>111</v>
      </c>
    </row>
    <row r="204" spans="1:6" hidden="1">
      <c r="A204">
        <v>21</v>
      </c>
      <c r="B204" s="226">
        <v>44279</v>
      </c>
      <c r="C204" s="226">
        <v>44280</v>
      </c>
      <c r="D204" s="226">
        <v>44280.43949074074</v>
      </c>
      <c r="E204" t="s">
        <v>6303</v>
      </c>
      <c r="F204">
        <v>106.548408854</v>
      </c>
    </row>
    <row r="205" spans="1:6" hidden="1">
      <c r="A205">
        <v>21</v>
      </c>
      <c r="B205" s="226">
        <v>44279</v>
      </c>
      <c r="C205" s="226">
        <v>44280</v>
      </c>
      <c r="D205" s="226">
        <v>44280.43949074074</v>
      </c>
      <c r="E205" t="s">
        <v>5986</v>
      </c>
      <c r="F205">
        <v>87.001390110000003</v>
      </c>
    </row>
    <row r="206" spans="1:6" hidden="1">
      <c r="A206">
        <v>21</v>
      </c>
      <c r="B206" s="226">
        <v>44279</v>
      </c>
      <c r="C206" s="226">
        <v>44280</v>
      </c>
      <c r="D206" s="226">
        <v>44280.43949074074</v>
      </c>
      <c r="E206" t="s">
        <v>5987</v>
      </c>
      <c r="F206">
        <v>3.8000000640749931E-3</v>
      </c>
    </row>
    <row r="207" spans="1:6" hidden="1">
      <c r="A207">
        <v>21</v>
      </c>
      <c r="B207" s="226">
        <v>44279</v>
      </c>
      <c r="C207" s="226">
        <v>44280</v>
      </c>
      <c r="D207" s="226">
        <v>44280.43949074074</v>
      </c>
      <c r="E207" t="s">
        <v>5988</v>
      </c>
      <c r="F207">
        <v>0.35159999132156855</v>
      </c>
    </row>
    <row r="208" spans="1:6" hidden="1">
      <c r="A208">
        <v>21</v>
      </c>
      <c r="B208" s="226">
        <v>44279</v>
      </c>
      <c r="C208" s="226">
        <v>44280</v>
      </c>
      <c r="D208" s="226">
        <v>44280.43949074074</v>
      </c>
      <c r="E208" t="s">
        <v>5958</v>
      </c>
      <c r="F208">
        <v>1.2788000106811523</v>
      </c>
    </row>
    <row r="209" spans="1:6" hidden="1">
      <c r="A209">
        <v>21</v>
      </c>
      <c r="B209" s="226">
        <v>44279</v>
      </c>
      <c r="C209" s="226">
        <v>44280</v>
      </c>
      <c r="D209" s="226">
        <v>44280.43949074074</v>
      </c>
      <c r="E209" t="s">
        <v>5989</v>
      </c>
      <c r="F209">
        <v>51.84689903259185</v>
      </c>
    </row>
    <row r="210" spans="1:6" hidden="1">
      <c r="A210">
        <v>21</v>
      </c>
      <c r="B210" s="226">
        <v>44279</v>
      </c>
      <c r="C210" s="226">
        <v>44280</v>
      </c>
      <c r="D210" s="226">
        <v>44280.43949074074</v>
      </c>
      <c r="E210" t="s">
        <v>5990</v>
      </c>
      <c r="F210">
        <v>7.7620000839230592</v>
      </c>
    </row>
    <row r="211" spans="1:6" hidden="1">
      <c r="A211">
        <v>21</v>
      </c>
      <c r="B211" s="226">
        <v>44279</v>
      </c>
      <c r="C211" s="226">
        <v>44280</v>
      </c>
      <c r="D211" s="226">
        <v>44280.43949074074</v>
      </c>
      <c r="E211" t="s">
        <v>5991</v>
      </c>
      <c r="F211">
        <v>9.9724998474121094</v>
      </c>
    </row>
    <row r="212" spans="1:6" hidden="1">
      <c r="A212">
        <v>21</v>
      </c>
      <c r="B212" s="226">
        <v>44279</v>
      </c>
      <c r="C212" s="226">
        <v>44280</v>
      </c>
      <c r="D212" s="226">
        <v>44280.43949074074</v>
      </c>
      <c r="E212" t="s">
        <v>5992</v>
      </c>
      <c r="F212">
        <v>21.441799163818196</v>
      </c>
    </row>
    <row r="213" spans="1:6" hidden="1">
      <c r="A213">
        <v>21</v>
      </c>
      <c r="B213" s="226">
        <v>44279</v>
      </c>
      <c r="C213" s="226">
        <v>44280</v>
      </c>
      <c r="D213" s="226">
        <v>44280.43949074074</v>
      </c>
      <c r="E213" t="s">
        <v>5993</v>
      </c>
      <c r="F213">
        <v>12.670599937438478</v>
      </c>
    </row>
    <row r="214" spans="1:6" hidden="1">
      <c r="A214">
        <v>21</v>
      </c>
      <c r="B214" s="226">
        <v>44279</v>
      </c>
      <c r="C214" s="226">
        <v>44280</v>
      </c>
      <c r="D214" s="226">
        <v>44280.43949074074</v>
      </c>
      <c r="E214" t="s">
        <v>5994</v>
      </c>
      <c r="F214">
        <v>34.90520095825331</v>
      </c>
    </row>
    <row r="215" spans="1:6" hidden="1">
      <c r="A215">
        <v>21</v>
      </c>
      <c r="B215" s="226">
        <v>44279</v>
      </c>
      <c r="C215" s="226">
        <v>44280</v>
      </c>
      <c r="D215" s="226">
        <v>44280.43949074074</v>
      </c>
      <c r="E215" t="s">
        <v>5995</v>
      </c>
      <c r="F215">
        <v>8.6394996643066406</v>
      </c>
    </row>
    <row r="216" spans="1:6" hidden="1">
      <c r="A216">
        <v>21</v>
      </c>
      <c r="B216" s="226">
        <v>44279</v>
      </c>
      <c r="C216" s="226">
        <v>44280</v>
      </c>
      <c r="D216" s="226">
        <v>44280.43949074074</v>
      </c>
      <c r="E216" t="s">
        <v>5996</v>
      </c>
      <c r="F216">
        <v>2.1909999847412109</v>
      </c>
    </row>
    <row r="217" spans="1:6" hidden="1">
      <c r="A217">
        <v>21</v>
      </c>
      <c r="B217" s="226">
        <v>44279</v>
      </c>
      <c r="C217" s="226">
        <v>44280</v>
      </c>
      <c r="D217" s="226">
        <v>44280.43949074074</v>
      </c>
      <c r="E217" t="s">
        <v>6044</v>
      </c>
    </row>
    <row r="218" spans="1:6" hidden="1">
      <c r="A218">
        <v>21</v>
      </c>
      <c r="B218" s="226">
        <v>44279</v>
      </c>
      <c r="C218" s="226">
        <v>44280</v>
      </c>
      <c r="D218" s="226">
        <v>44280.43949074074</v>
      </c>
      <c r="E218" t="s">
        <v>6047</v>
      </c>
    </row>
    <row r="219" spans="1:6" hidden="1">
      <c r="A219">
        <v>21</v>
      </c>
      <c r="B219" s="226">
        <v>44279</v>
      </c>
      <c r="C219" s="226">
        <v>44280</v>
      </c>
      <c r="D219" s="226">
        <v>44280.43949074074</v>
      </c>
      <c r="E219" t="s">
        <v>6046</v>
      </c>
    </row>
    <row r="220" spans="1:6" hidden="1">
      <c r="A220">
        <v>21</v>
      </c>
      <c r="B220" s="226">
        <v>44279</v>
      </c>
      <c r="C220" s="226">
        <v>44280</v>
      </c>
      <c r="D220" s="226">
        <v>44280.43949074074</v>
      </c>
      <c r="E220" t="s">
        <v>6045</v>
      </c>
    </row>
    <row r="221" spans="1:6" hidden="1">
      <c r="A221">
        <v>21</v>
      </c>
      <c r="B221" s="226">
        <v>44279</v>
      </c>
      <c r="C221" s="226">
        <v>44280</v>
      </c>
      <c r="D221" s="226">
        <v>44280.43949074074</v>
      </c>
      <c r="E221" t="s">
        <v>6251</v>
      </c>
      <c r="F221">
        <v>163.03606124454086</v>
      </c>
    </row>
    <row r="222" spans="1:6" hidden="1">
      <c r="A222">
        <v>21</v>
      </c>
      <c r="B222" s="226">
        <v>44279</v>
      </c>
      <c r="C222" s="226">
        <v>44280</v>
      </c>
      <c r="D222" s="226">
        <v>44280.43949074074</v>
      </c>
      <c r="E222" t="s">
        <v>6048</v>
      </c>
      <c r="F222">
        <v>3.8000000640749931E-3</v>
      </c>
    </row>
    <row r="223" spans="1:6" hidden="1">
      <c r="A223">
        <v>21</v>
      </c>
      <c r="B223" s="226">
        <v>44279</v>
      </c>
      <c r="C223" s="226">
        <v>44280</v>
      </c>
      <c r="D223" s="226">
        <v>44280.43949074074</v>
      </c>
      <c r="E223" t="s">
        <v>6049</v>
      </c>
      <c r="F223">
        <v>0.35159999132156855</v>
      </c>
    </row>
    <row r="224" spans="1:6" hidden="1">
      <c r="A224">
        <v>21</v>
      </c>
      <c r="B224" s="226">
        <v>44279</v>
      </c>
      <c r="C224" s="226">
        <v>44280</v>
      </c>
      <c r="D224" s="226">
        <v>44280.43949074074</v>
      </c>
      <c r="E224" t="s">
        <v>6050</v>
      </c>
      <c r="F224">
        <v>1.2788000106811523</v>
      </c>
    </row>
    <row r="225" spans="1:6" hidden="1">
      <c r="A225">
        <v>21</v>
      </c>
      <c r="B225" s="226">
        <v>44279</v>
      </c>
      <c r="C225" s="226">
        <v>44280</v>
      </c>
      <c r="D225" s="226">
        <v>44280.43949074074</v>
      </c>
      <c r="E225" t="s">
        <v>6051</v>
      </c>
      <c r="F225">
        <v>7.7620000839230592</v>
      </c>
    </row>
    <row r="226" spans="1:6" hidden="1">
      <c r="A226">
        <v>21</v>
      </c>
      <c r="B226" s="226">
        <v>44279</v>
      </c>
      <c r="C226" s="226">
        <v>44280</v>
      </c>
      <c r="D226" s="226">
        <v>44280.43949074074</v>
      </c>
      <c r="E226" t="s">
        <v>6052</v>
      </c>
      <c r="F226">
        <v>9.9724998474121094</v>
      </c>
    </row>
    <row r="227" spans="1:6" hidden="1">
      <c r="A227">
        <v>21</v>
      </c>
      <c r="B227" s="226">
        <v>44279</v>
      </c>
      <c r="C227" s="226">
        <v>44280</v>
      </c>
      <c r="D227" s="226">
        <v>44280.43949074074</v>
      </c>
      <c r="E227" t="s">
        <v>6053</v>
      </c>
      <c r="F227">
        <v>21.441799163818196</v>
      </c>
    </row>
    <row r="228" spans="1:6" hidden="1">
      <c r="A228">
        <v>21</v>
      </c>
      <c r="B228" s="226">
        <v>44279</v>
      </c>
      <c r="C228" s="226">
        <v>44280</v>
      </c>
      <c r="D228" s="226">
        <v>44280.43949074074</v>
      </c>
      <c r="E228" t="s">
        <v>6054</v>
      </c>
      <c r="F228">
        <v>12.670599937438478</v>
      </c>
    </row>
    <row r="229" spans="1:6" hidden="1">
      <c r="A229">
        <v>21</v>
      </c>
      <c r="B229" s="226">
        <v>44279</v>
      </c>
      <c r="C229" s="226">
        <v>44280</v>
      </c>
      <c r="D229" s="226">
        <v>44280.43949074074</v>
      </c>
      <c r="E229" t="s">
        <v>6055</v>
      </c>
      <c r="F229">
        <v>34.90520095825331</v>
      </c>
    </row>
    <row r="230" spans="1:6" hidden="1">
      <c r="A230">
        <v>21</v>
      </c>
      <c r="B230" s="226">
        <v>44279</v>
      </c>
      <c r="C230" s="226">
        <v>44280</v>
      </c>
      <c r="D230" s="226">
        <v>44280.43949074074</v>
      </c>
      <c r="E230" t="s">
        <v>6056</v>
      </c>
      <c r="F230">
        <v>8.6394996643066406</v>
      </c>
    </row>
    <row r="231" spans="1:6" hidden="1">
      <c r="A231">
        <v>21</v>
      </c>
      <c r="B231" s="226">
        <v>44279</v>
      </c>
      <c r="C231" s="226">
        <v>44280</v>
      </c>
      <c r="D231" s="226">
        <v>44280.43949074074</v>
      </c>
      <c r="E231" t="s">
        <v>6057</v>
      </c>
      <c r="F231">
        <v>2.1909999847412109</v>
      </c>
    </row>
    <row r="232" spans="1:6" hidden="1">
      <c r="A232">
        <v>21</v>
      </c>
      <c r="B232" s="226">
        <v>44279</v>
      </c>
      <c r="C232" s="226">
        <v>44280</v>
      </c>
      <c r="D232" s="226">
        <v>44280.43949074074</v>
      </c>
      <c r="E232" t="s">
        <v>6270</v>
      </c>
      <c r="F232">
        <v>131.10948241021902</v>
      </c>
    </row>
    <row r="233" spans="1:6" hidden="1">
      <c r="A233">
        <v>21</v>
      </c>
      <c r="B233" s="226">
        <v>44279</v>
      </c>
      <c r="C233" s="226">
        <v>44280</v>
      </c>
      <c r="D233" s="226">
        <v>44280.43949074074</v>
      </c>
      <c r="E233" t="s">
        <v>6058</v>
      </c>
      <c r="F233">
        <v>9.9999997764825908E-3</v>
      </c>
    </row>
    <row r="234" spans="1:6" hidden="1">
      <c r="A234">
        <v>21</v>
      </c>
      <c r="B234" s="226">
        <v>44279</v>
      </c>
      <c r="C234" s="226">
        <v>44280</v>
      </c>
      <c r="D234" s="226">
        <v>44280.43949074074</v>
      </c>
      <c r="E234" t="s">
        <v>6059</v>
      </c>
      <c r="F234">
        <v>0.91000002622601062</v>
      </c>
    </row>
    <row r="235" spans="1:6" hidden="1">
      <c r="A235">
        <v>21</v>
      </c>
      <c r="B235" s="226">
        <v>44279</v>
      </c>
      <c r="C235" s="226">
        <v>44280</v>
      </c>
      <c r="D235" s="226">
        <v>44280.43949074074</v>
      </c>
      <c r="E235" t="s">
        <v>6060</v>
      </c>
      <c r="F235">
        <v>1.9999999552965182E-2</v>
      </c>
    </row>
    <row r="236" spans="1:6" hidden="1">
      <c r="A236">
        <v>21</v>
      </c>
      <c r="B236" s="226">
        <v>44279</v>
      </c>
      <c r="C236" s="226">
        <v>44280</v>
      </c>
      <c r="D236" s="226">
        <v>44280.43949074074</v>
      </c>
      <c r="E236" t="s">
        <v>6061</v>
      </c>
      <c r="F236">
        <v>1.190000057220459</v>
      </c>
    </row>
    <row r="237" spans="1:6" hidden="1">
      <c r="A237">
        <v>21</v>
      </c>
      <c r="B237" s="226">
        <v>44279</v>
      </c>
      <c r="C237" s="226">
        <v>44280</v>
      </c>
      <c r="D237" s="226">
        <v>44280.43949074074</v>
      </c>
      <c r="E237" t="s">
        <v>6062</v>
      </c>
      <c r="F237">
        <v>2.5899999141692081</v>
      </c>
    </row>
    <row r="238" spans="1:6" hidden="1">
      <c r="A238">
        <v>21</v>
      </c>
      <c r="B238" s="226">
        <v>44279</v>
      </c>
      <c r="C238" s="226">
        <v>44280</v>
      </c>
      <c r="D238" s="226">
        <v>44280.43949074074</v>
      </c>
      <c r="E238" t="s">
        <v>6063</v>
      </c>
      <c r="F238">
        <v>22.850000381470625</v>
      </c>
    </row>
    <row r="239" spans="1:6" hidden="1">
      <c r="A239">
        <v>21</v>
      </c>
      <c r="B239" s="226">
        <v>44279</v>
      </c>
      <c r="C239" s="226">
        <v>44280</v>
      </c>
      <c r="D239" s="226">
        <v>44280.43949074074</v>
      </c>
      <c r="E239" t="s">
        <v>6064</v>
      </c>
      <c r="F239">
        <v>50.75999832153515</v>
      </c>
    </row>
    <row r="240" spans="1:6" hidden="1">
      <c r="A240">
        <v>21</v>
      </c>
      <c r="B240" s="226">
        <v>44279</v>
      </c>
      <c r="C240" s="226">
        <v>44280</v>
      </c>
      <c r="D240" s="226">
        <v>44280.43949074074</v>
      </c>
      <c r="E240" t="s">
        <v>6065</v>
      </c>
      <c r="F240">
        <v>21.049999237060437</v>
      </c>
    </row>
    <row r="241" spans="1:6" hidden="1">
      <c r="A241">
        <v>21</v>
      </c>
      <c r="B241" s="226">
        <v>44279</v>
      </c>
      <c r="C241" s="226">
        <v>44280</v>
      </c>
      <c r="D241" s="226">
        <v>44280.43949074074</v>
      </c>
      <c r="E241" t="s">
        <v>6066</v>
      </c>
      <c r="F241">
        <v>0.61000001430511475</v>
      </c>
    </row>
    <row r="242" spans="1:6" hidden="1">
      <c r="A242">
        <v>21</v>
      </c>
      <c r="B242" s="226">
        <v>44279</v>
      </c>
      <c r="C242" s="226">
        <v>44280</v>
      </c>
      <c r="D242" s="226">
        <v>44280.43949074074</v>
      </c>
      <c r="E242" t="s">
        <v>6068</v>
      </c>
      <c r="F242">
        <v>15.518885026718284</v>
      </c>
    </row>
    <row r="243" spans="1:6" hidden="1">
      <c r="A243">
        <v>21</v>
      </c>
      <c r="B243" s="226">
        <v>44279</v>
      </c>
      <c r="C243" s="226">
        <v>44280</v>
      </c>
      <c r="D243" s="226">
        <v>44280.43949074074</v>
      </c>
      <c r="E243" t="s">
        <v>6067</v>
      </c>
      <c r="F243">
        <v>0.67427205242630517</v>
      </c>
    </row>
    <row r="244" spans="1:6" hidden="1">
      <c r="A244">
        <v>21</v>
      </c>
      <c r="B244" s="226">
        <v>44279</v>
      </c>
      <c r="C244" s="226">
        <v>44280</v>
      </c>
      <c r="D244" s="226">
        <v>44280.43949074074</v>
      </c>
      <c r="E244" t="s">
        <v>6069</v>
      </c>
      <c r="F244">
        <v>259.77764824761272</v>
      </c>
    </row>
    <row r="245" spans="1:6" hidden="1">
      <c r="A245">
        <v>21</v>
      </c>
      <c r="B245" s="226">
        <v>44279</v>
      </c>
      <c r="C245" s="226">
        <v>44280</v>
      </c>
      <c r="D245" s="226">
        <v>44280.43949074074</v>
      </c>
      <c r="E245" t="s">
        <v>6469</v>
      </c>
      <c r="F245">
        <v>206.57281847000164</v>
      </c>
    </row>
    <row r="246" spans="1:6" hidden="1">
      <c r="A246">
        <v>21</v>
      </c>
      <c r="B246" s="226">
        <v>44279</v>
      </c>
      <c r="C246" s="226">
        <v>44280</v>
      </c>
      <c r="D246" s="226">
        <v>44280.43949074074</v>
      </c>
      <c r="E246" t="s">
        <v>6470</v>
      </c>
      <c r="F246">
        <v>30.390672744645265</v>
      </c>
    </row>
    <row r="247" spans="1:6" hidden="1">
      <c r="A247">
        <v>21</v>
      </c>
      <c r="B247" s="226">
        <v>44279</v>
      </c>
      <c r="C247" s="226">
        <v>44280</v>
      </c>
      <c r="D247" s="226">
        <v>44280.43949074074</v>
      </c>
      <c r="E247" t="s">
        <v>6070</v>
      </c>
      <c r="F247">
        <v>0</v>
      </c>
    </row>
    <row r="248" spans="1:6" hidden="1">
      <c r="A248">
        <v>21</v>
      </c>
      <c r="B248" s="226">
        <v>44279</v>
      </c>
      <c r="C248" s="226">
        <v>44280</v>
      </c>
      <c r="D248" s="226">
        <v>44280.43949074074</v>
      </c>
      <c r="E248" t="s">
        <v>6471</v>
      </c>
      <c r="F248">
        <v>210.00043280919365</v>
      </c>
    </row>
    <row r="249" spans="1:6" hidden="1">
      <c r="A249">
        <v>21</v>
      </c>
      <c r="B249" s="226">
        <v>44279</v>
      </c>
      <c r="C249" s="226">
        <v>44280</v>
      </c>
      <c r="D249" s="226">
        <v>44280.43949074074</v>
      </c>
      <c r="E249" t="s">
        <v>6472</v>
      </c>
      <c r="F249">
        <v>241.11002821392574</v>
      </c>
    </row>
    <row r="250" spans="1:6" hidden="1">
      <c r="A250">
        <v>21</v>
      </c>
      <c r="B250" s="226">
        <v>44279</v>
      </c>
      <c r="C250" s="226">
        <v>44280</v>
      </c>
      <c r="D250" s="226">
        <v>44280.43949074074</v>
      </c>
      <c r="E250" t="s">
        <v>6473</v>
      </c>
      <c r="F250">
        <v>264.03496354420963</v>
      </c>
    </row>
    <row r="251" spans="1:6" hidden="1">
      <c r="A251">
        <v>21</v>
      </c>
      <c r="B251" s="226">
        <v>44279</v>
      </c>
      <c r="C251" s="226">
        <v>44280</v>
      </c>
      <c r="D251" s="226">
        <v>44280.43949074074</v>
      </c>
      <c r="E251" t="s">
        <v>6071</v>
      </c>
      <c r="F251">
        <v>603.68397776285724</v>
      </c>
    </row>
    <row r="252" spans="1:6" hidden="1">
      <c r="A252">
        <v>21</v>
      </c>
      <c r="B252" s="226">
        <v>44279</v>
      </c>
      <c r="C252" s="226">
        <v>44280</v>
      </c>
      <c r="D252" s="226">
        <v>44280.43949074074</v>
      </c>
      <c r="E252" t="s">
        <v>6252</v>
      </c>
      <c r="F252">
        <v>177.98143004311277</v>
      </c>
    </row>
    <row r="253" spans="1:6" hidden="1">
      <c r="A253">
        <v>21</v>
      </c>
      <c r="B253" s="226">
        <v>44279</v>
      </c>
      <c r="C253" s="226">
        <v>44280</v>
      </c>
      <c r="D253" s="226">
        <v>44280.43949074074</v>
      </c>
      <c r="E253" t="s">
        <v>6253</v>
      </c>
      <c r="F253">
        <v>69.324886462423578</v>
      </c>
    </row>
    <row r="254" spans="1:6" hidden="1">
      <c r="A254">
        <v>21</v>
      </c>
      <c r="B254" s="226">
        <v>44279</v>
      </c>
      <c r="C254" s="226">
        <v>44280</v>
      </c>
      <c r="D254" s="226">
        <v>44280.43949074074</v>
      </c>
      <c r="E254" t="s">
        <v>6076</v>
      </c>
      <c r="F254">
        <v>0.8686000108719143</v>
      </c>
    </row>
    <row r="255" spans="1:6" hidden="1">
      <c r="A255">
        <v>21</v>
      </c>
      <c r="B255" s="226">
        <v>44279</v>
      </c>
      <c r="C255" s="226">
        <v>44280</v>
      </c>
      <c r="D255" s="226">
        <v>44280.43949074074</v>
      </c>
      <c r="E255" t="s">
        <v>6077</v>
      </c>
      <c r="F255">
        <v>1.8176000118255005</v>
      </c>
    </row>
    <row r="256" spans="1:6" hidden="1">
      <c r="A256">
        <v>21</v>
      </c>
      <c r="B256" s="226">
        <v>44279</v>
      </c>
      <c r="C256" s="226">
        <v>44280</v>
      </c>
      <c r="D256" s="226">
        <v>44280.43949074074</v>
      </c>
      <c r="E256" t="s">
        <v>6078</v>
      </c>
      <c r="F256">
        <v>7.2958002090456562</v>
      </c>
    </row>
    <row r="257" spans="1:6" hidden="1">
      <c r="A257">
        <v>21</v>
      </c>
      <c r="B257" s="226">
        <v>44279</v>
      </c>
      <c r="C257" s="226">
        <v>44280</v>
      </c>
      <c r="D257" s="226">
        <v>44280.43949074074</v>
      </c>
      <c r="E257" t="s">
        <v>6079</v>
      </c>
      <c r="F257">
        <v>23.635999679564502</v>
      </c>
    </row>
    <row r="258" spans="1:6" hidden="1">
      <c r="A258">
        <v>21</v>
      </c>
      <c r="B258" s="226">
        <v>44279</v>
      </c>
      <c r="C258" s="226">
        <v>44280</v>
      </c>
      <c r="D258" s="226">
        <v>44280.43949074074</v>
      </c>
      <c r="E258" t="s">
        <v>6080</v>
      </c>
      <c r="F258">
        <v>50.497200012208282</v>
      </c>
    </row>
    <row r="259" spans="1:6" hidden="1">
      <c r="A259">
        <v>21</v>
      </c>
      <c r="B259" s="226">
        <v>44279</v>
      </c>
      <c r="C259" s="226">
        <v>44280</v>
      </c>
      <c r="D259" s="226">
        <v>44280.43949074074</v>
      </c>
      <c r="E259" t="s">
        <v>6081</v>
      </c>
      <c r="F259">
        <v>15.797800064087493</v>
      </c>
    </row>
    <row r="260" spans="1:6" hidden="1">
      <c r="A260">
        <v>21</v>
      </c>
      <c r="B260" s="226">
        <v>44279</v>
      </c>
      <c r="C260" s="226">
        <v>44280</v>
      </c>
      <c r="D260" s="226">
        <v>44280.43949074074</v>
      </c>
      <c r="E260" t="s">
        <v>6082</v>
      </c>
      <c r="F260">
        <v>5.4400000721218214E-2</v>
      </c>
    </row>
    <row r="261" spans="1:6" hidden="1">
      <c r="A261">
        <v>21</v>
      </c>
      <c r="B261" s="226">
        <v>44279</v>
      </c>
      <c r="C261" s="226">
        <v>44280</v>
      </c>
      <c r="D261" s="226">
        <v>44280.43949074074</v>
      </c>
      <c r="E261" t="s">
        <v>6678</v>
      </c>
      <c r="F261">
        <v>120.62848688231595</v>
      </c>
    </row>
    <row r="262" spans="1:6" hidden="1">
      <c r="A262">
        <v>21</v>
      </c>
      <c r="B262" s="226">
        <v>44279</v>
      </c>
      <c r="C262" s="226">
        <v>44280</v>
      </c>
      <c r="D262" s="226">
        <v>44280.43949074074</v>
      </c>
      <c r="E262" t="s">
        <v>6474</v>
      </c>
      <c r="F262">
        <v>234.07256193161049</v>
      </c>
    </row>
    <row r="263" spans="1:6" hidden="1">
      <c r="A263">
        <v>21</v>
      </c>
      <c r="B263" s="226">
        <v>44279</v>
      </c>
      <c r="C263" s="226">
        <v>44280</v>
      </c>
      <c r="D263" s="226">
        <v>44280.43949074074</v>
      </c>
      <c r="E263" t="s">
        <v>6475</v>
      </c>
      <c r="F263">
        <v>234.76153186162253</v>
      </c>
    </row>
    <row r="264" spans="1:6" hidden="1">
      <c r="A264">
        <v>21</v>
      </c>
      <c r="B264" s="226">
        <v>44279</v>
      </c>
      <c r="C264" s="226">
        <v>44280</v>
      </c>
      <c r="D264" s="226">
        <v>44280.43949074074</v>
      </c>
      <c r="E264" t="s">
        <v>6476</v>
      </c>
      <c r="F264">
        <v>237.68673629760883</v>
      </c>
    </row>
    <row r="265" spans="1:6" hidden="1">
      <c r="A265">
        <v>21</v>
      </c>
      <c r="B265" s="226">
        <v>44279</v>
      </c>
      <c r="C265" s="226">
        <v>44280</v>
      </c>
      <c r="D265" s="226">
        <v>44280.43949074074</v>
      </c>
      <c r="E265" t="s">
        <v>6477</v>
      </c>
      <c r="F265">
        <v>239.03395040300052</v>
      </c>
    </row>
    <row r="266" spans="1:6" hidden="1">
      <c r="A266">
        <v>21</v>
      </c>
      <c r="B266" s="226">
        <v>44279</v>
      </c>
      <c r="C266" s="226">
        <v>44280</v>
      </c>
      <c r="D266" s="226">
        <v>44280.43949074074</v>
      </c>
      <c r="E266" t="s">
        <v>6085</v>
      </c>
      <c r="F266">
        <v>22.955319856272794</v>
      </c>
    </row>
    <row r="267" spans="1:6" hidden="1">
      <c r="A267">
        <v>21</v>
      </c>
      <c r="B267" s="226">
        <v>44279</v>
      </c>
      <c r="C267" s="226">
        <v>44280</v>
      </c>
      <c r="D267" s="226">
        <v>44280.43949074074</v>
      </c>
      <c r="E267" t="s">
        <v>6086</v>
      </c>
      <c r="F267">
        <v>19.996852403216892</v>
      </c>
    </row>
    <row r="268" spans="1:6" hidden="1">
      <c r="A268">
        <v>21</v>
      </c>
      <c r="B268" s="226">
        <v>44279</v>
      </c>
      <c r="C268" s="226">
        <v>44280</v>
      </c>
      <c r="D268" s="226">
        <v>44280.43949074074</v>
      </c>
      <c r="E268" t="s">
        <v>6087</v>
      </c>
      <c r="F268">
        <v>0</v>
      </c>
    </row>
    <row r="269" spans="1:6" hidden="1">
      <c r="A269">
        <v>21</v>
      </c>
      <c r="B269" s="226">
        <v>44279</v>
      </c>
      <c r="C269" s="226">
        <v>44280</v>
      </c>
      <c r="D269" s="226">
        <v>44280.43949074074</v>
      </c>
      <c r="E269" t="s">
        <v>6088</v>
      </c>
      <c r="F269">
        <v>91.842943848503865</v>
      </c>
    </row>
    <row r="270" spans="1:6" hidden="1">
      <c r="A270">
        <v>21</v>
      </c>
      <c r="B270" s="226">
        <v>44279</v>
      </c>
      <c r="C270" s="226">
        <v>44280</v>
      </c>
      <c r="D270" s="226">
        <v>44280.43949074074</v>
      </c>
      <c r="E270" t="s">
        <v>6083</v>
      </c>
      <c r="F270">
        <v>727.21378063625787</v>
      </c>
    </row>
    <row r="271" spans="1:6" hidden="1">
      <c r="A271">
        <v>21</v>
      </c>
      <c r="B271" s="226">
        <v>44279</v>
      </c>
      <c r="C271" s="226">
        <v>44280</v>
      </c>
      <c r="D271" s="226">
        <v>44280.43949074074</v>
      </c>
      <c r="E271" t="s">
        <v>6478</v>
      </c>
      <c r="F271">
        <v>202.60435787836713</v>
      </c>
    </row>
    <row r="272" spans="1:6" hidden="1">
      <c r="A272">
        <v>21</v>
      </c>
      <c r="B272" s="226">
        <v>44279</v>
      </c>
      <c r="C272" s="226">
        <v>44280</v>
      </c>
      <c r="D272" s="226">
        <v>44280.43949074074</v>
      </c>
      <c r="E272" t="s">
        <v>6254</v>
      </c>
      <c r="F272">
        <v>757.7894446902792</v>
      </c>
    </row>
    <row r="273" spans="1:6" hidden="1">
      <c r="A273">
        <v>21</v>
      </c>
      <c r="B273" s="226">
        <v>44279</v>
      </c>
      <c r="C273" s="226">
        <v>44280</v>
      </c>
      <c r="D273" s="226">
        <v>44280.43949074074</v>
      </c>
      <c r="E273" t="s">
        <v>6479</v>
      </c>
      <c r="F273">
        <v>205.24044647216763</v>
      </c>
    </row>
    <row r="274" spans="1:6" hidden="1">
      <c r="A274">
        <v>21</v>
      </c>
      <c r="B274" s="226">
        <v>44279</v>
      </c>
      <c r="C274" s="226">
        <v>44280</v>
      </c>
      <c r="D274" s="226">
        <v>44280.43949074074</v>
      </c>
      <c r="E274" t="s">
        <v>6480</v>
      </c>
      <c r="F274">
        <v>271.4039022445678</v>
      </c>
    </row>
    <row r="275" spans="1:6" hidden="1">
      <c r="A275">
        <v>21</v>
      </c>
      <c r="B275" s="226">
        <v>44279</v>
      </c>
      <c r="C275" s="226">
        <v>44280</v>
      </c>
      <c r="D275" s="226">
        <v>44280.43949074074</v>
      </c>
      <c r="E275" t="s">
        <v>6255</v>
      </c>
      <c r="F275">
        <v>2743.826286994085</v>
      </c>
    </row>
    <row r="276" spans="1:6" hidden="1">
      <c r="A276">
        <v>21</v>
      </c>
      <c r="B276" s="226">
        <v>44279</v>
      </c>
      <c r="C276" s="226">
        <v>44280</v>
      </c>
      <c r="D276" s="226">
        <v>44280.43949074074</v>
      </c>
      <c r="E276" t="s">
        <v>6481</v>
      </c>
      <c r="F276">
        <v>274.5554156621285</v>
      </c>
    </row>
    <row r="277" spans="1:6" hidden="1">
      <c r="A277">
        <v>21</v>
      </c>
      <c r="B277" s="226">
        <v>44279</v>
      </c>
      <c r="C277" s="226">
        <v>44280</v>
      </c>
      <c r="D277" s="226">
        <v>44280.43949074074</v>
      </c>
      <c r="E277" t="s">
        <v>6084</v>
      </c>
      <c r="F277">
        <v>95.489710458119617</v>
      </c>
    </row>
    <row r="278" spans="1:6" hidden="1">
      <c r="A278">
        <v>21</v>
      </c>
      <c r="B278" s="226">
        <v>44279</v>
      </c>
      <c r="C278" s="226">
        <v>44280</v>
      </c>
      <c r="D278" s="226">
        <v>44280.43949074074</v>
      </c>
      <c r="E278" t="s">
        <v>6482</v>
      </c>
      <c r="F278">
        <v>270.78369977739243</v>
      </c>
    </row>
    <row r="279" spans="1:6" hidden="1">
      <c r="A279">
        <v>21</v>
      </c>
      <c r="B279" s="226">
        <v>44279</v>
      </c>
      <c r="C279" s="226">
        <v>44280</v>
      </c>
      <c r="D279" s="226">
        <v>44280.43949074074</v>
      </c>
      <c r="E279" t="s">
        <v>6483</v>
      </c>
      <c r="F279">
        <v>207.82756933636225</v>
      </c>
    </row>
    <row r="280" spans="1:6" hidden="1">
      <c r="A280">
        <v>21</v>
      </c>
      <c r="B280" s="226">
        <v>44279</v>
      </c>
      <c r="C280" s="226">
        <v>44280</v>
      </c>
      <c r="D280" s="226">
        <v>44280.43949074074</v>
      </c>
      <c r="E280" t="s">
        <v>6484</v>
      </c>
      <c r="F280">
        <v>208.06972111596048</v>
      </c>
    </row>
    <row r="281" spans="1:6" hidden="1">
      <c r="A281">
        <v>21</v>
      </c>
      <c r="B281" s="226">
        <v>44279</v>
      </c>
      <c r="C281" s="226">
        <v>44280</v>
      </c>
      <c r="D281" s="226">
        <v>44280.43949074074</v>
      </c>
      <c r="E281" t="s">
        <v>6235</v>
      </c>
    </row>
    <row r="282" spans="1:6" hidden="1">
      <c r="A282">
        <v>21</v>
      </c>
      <c r="B282" s="226">
        <v>44279</v>
      </c>
      <c r="C282" s="226">
        <v>44280</v>
      </c>
      <c r="D282" s="226">
        <v>44280.43949074074</v>
      </c>
      <c r="E282" t="s">
        <v>6256</v>
      </c>
      <c r="F282">
        <v>1.884401208945238</v>
      </c>
    </row>
    <row r="283" spans="1:6" hidden="1">
      <c r="A283">
        <v>21</v>
      </c>
      <c r="B283" s="226">
        <v>44279</v>
      </c>
      <c r="C283" s="226">
        <v>44280</v>
      </c>
      <c r="D283" s="226">
        <v>44280.43949074074</v>
      </c>
      <c r="E283" t="s">
        <v>6257</v>
      </c>
      <c r="F283">
        <v>6.5258892360376102</v>
      </c>
    </row>
    <row r="284" spans="1:6" hidden="1">
      <c r="A284">
        <v>21</v>
      </c>
      <c r="B284" s="226">
        <v>44279</v>
      </c>
      <c r="C284" s="226">
        <v>44280</v>
      </c>
      <c r="D284" s="226">
        <v>44280.43949074074</v>
      </c>
      <c r="E284" t="s">
        <v>6258</v>
      </c>
      <c r="F284">
        <v>5.9582687732245914</v>
      </c>
    </row>
    <row r="285" spans="1:6" hidden="1">
      <c r="A285">
        <v>21</v>
      </c>
      <c r="B285" s="226">
        <v>44279</v>
      </c>
      <c r="C285" s="226">
        <v>44280</v>
      </c>
      <c r="D285" s="226">
        <v>44280.43949074074</v>
      </c>
      <c r="E285" t="s">
        <v>6520</v>
      </c>
      <c r="F285">
        <v>0.30215000609558018</v>
      </c>
    </row>
    <row r="286" spans="1:6" hidden="1">
      <c r="A286">
        <v>21</v>
      </c>
      <c r="B286" s="226">
        <v>44279</v>
      </c>
      <c r="C286" s="226">
        <v>44280</v>
      </c>
      <c r="D286" s="226">
        <v>44280.43949074074</v>
      </c>
      <c r="E286" t="s">
        <v>6259</v>
      </c>
      <c r="F286">
        <v>5.0000299361017024</v>
      </c>
    </row>
    <row r="287" spans="1:6" hidden="1">
      <c r="A287">
        <v>21</v>
      </c>
      <c r="B287" s="226">
        <v>44279</v>
      </c>
      <c r="C287" s="226">
        <v>44280</v>
      </c>
      <c r="D287" s="226">
        <v>44280.43949074074</v>
      </c>
      <c r="E287" t="s">
        <v>6260</v>
      </c>
      <c r="F287">
        <v>0</v>
      </c>
    </row>
    <row r="288" spans="1:6" hidden="1">
      <c r="A288">
        <v>21</v>
      </c>
      <c r="B288" s="226">
        <v>44279</v>
      </c>
      <c r="C288" s="226">
        <v>44280</v>
      </c>
      <c r="D288" s="226">
        <v>44280.43949074074</v>
      </c>
      <c r="E288" t="s">
        <v>6485</v>
      </c>
      <c r="F288">
        <v>35.355579797426863</v>
      </c>
    </row>
    <row r="289" spans="1:6" hidden="1">
      <c r="A289">
        <v>21</v>
      </c>
      <c r="B289" s="226">
        <v>44279</v>
      </c>
      <c r="C289" s="226">
        <v>44280</v>
      </c>
      <c r="D289" s="226">
        <v>44280.43949074074</v>
      </c>
      <c r="E289" t="s">
        <v>6486</v>
      </c>
      <c r="F289">
        <v>152.89355809953472</v>
      </c>
    </row>
    <row r="290" spans="1:6" hidden="1">
      <c r="A290">
        <v>21</v>
      </c>
      <c r="B290" s="226">
        <v>44279</v>
      </c>
      <c r="C290" s="226">
        <v>44280</v>
      </c>
      <c r="D290" s="226">
        <v>44280.43949074074</v>
      </c>
      <c r="E290" t="s">
        <v>6091</v>
      </c>
      <c r="F290">
        <v>92.357012642754569</v>
      </c>
    </row>
    <row r="291" spans="1:6" hidden="1">
      <c r="A291">
        <v>21</v>
      </c>
      <c r="B291" s="226">
        <v>44279</v>
      </c>
      <c r="C291" s="226">
        <v>44280</v>
      </c>
      <c r="D291" s="226">
        <v>44280.43949074074</v>
      </c>
      <c r="E291" t="s">
        <v>6261</v>
      </c>
      <c r="F291">
        <v>0</v>
      </c>
    </row>
    <row r="292" spans="1:6" hidden="1">
      <c r="A292">
        <v>21</v>
      </c>
      <c r="B292" s="226">
        <v>44279</v>
      </c>
      <c r="C292" s="226">
        <v>44280</v>
      </c>
      <c r="D292" s="226">
        <v>44280.43949074074</v>
      </c>
      <c r="E292" t="s">
        <v>6269</v>
      </c>
      <c r="F292">
        <v>50.164316882027428</v>
      </c>
    </row>
    <row r="293" spans="1:6" hidden="1">
      <c r="A293">
        <v>21</v>
      </c>
      <c r="B293" s="226">
        <v>44279</v>
      </c>
      <c r="C293" s="226">
        <v>44280</v>
      </c>
      <c r="D293" s="226">
        <v>44280.43949074074</v>
      </c>
      <c r="E293" t="s">
        <v>6661</v>
      </c>
      <c r="F293">
        <v>2.0862565726789826</v>
      </c>
    </row>
    <row r="294" spans="1:6" hidden="1">
      <c r="A294">
        <v>21</v>
      </c>
      <c r="B294" s="226">
        <v>44279</v>
      </c>
      <c r="C294" s="226">
        <v>44280</v>
      </c>
      <c r="D294" s="226">
        <v>44280.43949074074</v>
      </c>
      <c r="E294" t="s">
        <v>6262</v>
      </c>
      <c r="F294">
        <v>7.623868075370825</v>
      </c>
    </row>
    <row r="295" spans="1:6" hidden="1">
      <c r="A295">
        <v>21</v>
      </c>
      <c r="B295" s="226">
        <v>44279</v>
      </c>
      <c r="C295" s="226">
        <v>44280</v>
      </c>
      <c r="D295" s="226">
        <v>44280.43949074074</v>
      </c>
      <c r="E295" t="s">
        <v>6263</v>
      </c>
      <c r="F295">
        <v>12.623898011472527</v>
      </c>
    </row>
    <row r="296" spans="1:6" hidden="1">
      <c r="A296">
        <v>21</v>
      </c>
      <c r="B296" s="226">
        <v>44279</v>
      </c>
      <c r="C296" s="226">
        <v>44280</v>
      </c>
      <c r="D296" s="226">
        <v>44280.43949074074</v>
      </c>
      <c r="E296" t="s">
        <v>6264</v>
      </c>
      <c r="F296">
        <v>29.426948308944784</v>
      </c>
    </row>
    <row r="297" spans="1:6" hidden="1">
      <c r="A297">
        <v>21</v>
      </c>
      <c r="B297" s="226">
        <v>44279</v>
      </c>
      <c r="C297" s="226">
        <v>44280</v>
      </c>
      <c r="D297" s="226">
        <v>44280.43949074074</v>
      </c>
      <c r="E297" t="s">
        <v>6267</v>
      </c>
      <c r="F297">
        <v>50.164316882027428</v>
      </c>
    </row>
    <row r="298" spans="1:6" hidden="1">
      <c r="A298">
        <v>21</v>
      </c>
      <c r="B298" s="226">
        <v>44279</v>
      </c>
      <c r="C298" s="226">
        <v>44280</v>
      </c>
      <c r="D298" s="226">
        <v>44280.43949074074</v>
      </c>
      <c r="E298" t="s">
        <v>6440</v>
      </c>
      <c r="F298">
        <v>50.164316882027428</v>
      </c>
    </row>
    <row r="299" spans="1:6" hidden="1">
      <c r="A299">
        <v>21</v>
      </c>
      <c r="B299" s="226">
        <v>44279</v>
      </c>
      <c r="C299" s="226">
        <v>44280</v>
      </c>
      <c r="D299" s="226">
        <v>44280.43949074074</v>
      </c>
      <c r="E299" t="s">
        <v>6100</v>
      </c>
      <c r="F299">
        <v>0.13013333082198608</v>
      </c>
    </row>
    <row r="300" spans="1:6" hidden="1">
      <c r="A300">
        <v>21</v>
      </c>
      <c r="B300" s="226">
        <v>44279</v>
      </c>
      <c r="C300" s="226">
        <v>44280</v>
      </c>
      <c r="D300" s="226">
        <v>44280.43949074074</v>
      </c>
      <c r="E300" t="s">
        <v>6101</v>
      </c>
      <c r="F300">
        <v>7.7333331573754549E-3</v>
      </c>
    </row>
    <row r="301" spans="1:6" hidden="1">
      <c r="A301">
        <v>21</v>
      </c>
      <c r="B301" s="226">
        <v>44279</v>
      </c>
      <c r="C301" s="226">
        <v>44280</v>
      </c>
      <c r="D301" s="226">
        <v>44280.43949074074</v>
      </c>
      <c r="E301" t="s">
        <v>6102</v>
      </c>
      <c r="F301">
        <v>0.21643332888683348</v>
      </c>
    </row>
    <row r="302" spans="1:6" hidden="1">
      <c r="A302">
        <v>21</v>
      </c>
      <c r="B302" s="226">
        <v>44279</v>
      </c>
      <c r="C302" s="226">
        <v>44280</v>
      </c>
      <c r="D302" s="226">
        <v>44280.43949074074</v>
      </c>
      <c r="E302" t="s">
        <v>6103</v>
      </c>
      <c r="F302">
        <v>0.65943332513173425</v>
      </c>
    </row>
    <row r="303" spans="1:6" hidden="1">
      <c r="A303">
        <v>21</v>
      </c>
      <c r="B303" s="226">
        <v>44279</v>
      </c>
      <c r="C303" s="226">
        <v>44280</v>
      </c>
      <c r="D303" s="226">
        <v>44280.43949074074</v>
      </c>
      <c r="E303" t="s">
        <v>6104</v>
      </c>
      <c r="F303">
        <v>98.682263692222335</v>
      </c>
    </row>
    <row r="304" spans="1:6" hidden="1">
      <c r="A304">
        <v>21</v>
      </c>
      <c r="B304" s="226">
        <v>44279</v>
      </c>
      <c r="C304" s="226">
        <v>44280</v>
      </c>
      <c r="D304" s="226">
        <v>44280.43949074074</v>
      </c>
      <c r="E304" t="s">
        <v>6105</v>
      </c>
    </row>
    <row r="305" spans="1:5" hidden="1">
      <c r="A305">
        <v>21</v>
      </c>
      <c r="B305" s="226">
        <v>44279</v>
      </c>
      <c r="C305" s="226">
        <v>44280</v>
      </c>
      <c r="D305" s="226">
        <v>44280.43949074074</v>
      </c>
      <c r="E305" t="s">
        <v>6106</v>
      </c>
    </row>
    <row r="306" spans="1:5" hidden="1">
      <c r="A306">
        <v>21</v>
      </c>
      <c r="B306" s="226">
        <v>44279</v>
      </c>
      <c r="C306" s="226">
        <v>44280</v>
      </c>
      <c r="D306" s="226">
        <v>44280.43949074074</v>
      </c>
      <c r="E306" t="s">
        <v>6107</v>
      </c>
    </row>
    <row r="307" spans="1:5" hidden="1">
      <c r="A307">
        <v>21</v>
      </c>
      <c r="B307" s="226">
        <v>44279</v>
      </c>
      <c r="C307" s="226">
        <v>44280</v>
      </c>
      <c r="D307" s="226">
        <v>44280.43949074074</v>
      </c>
      <c r="E307" t="s">
        <v>6108</v>
      </c>
    </row>
    <row r="308" spans="1:5" hidden="1">
      <c r="A308">
        <v>21</v>
      </c>
      <c r="B308" s="226">
        <v>44279</v>
      </c>
      <c r="C308" s="226">
        <v>44280</v>
      </c>
      <c r="D308" s="226">
        <v>44280.43949074074</v>
      </c>
      <c r="E308" t="s">
        <v>6109</v>
      </c>
    </row>
    <row r="309" spans="1:5" hidden="1">
      <c r="A309">
        <v>21</v>
      </c>
      <c r="B309" s="226">
        <v>44279</v>
      </c>
      <c r="C309" s="226">
        <v>44280</v>
      </c>
      <c r="D309" s="226">
        <v>44280.43949074074</v>
      </c>
      <c r="E309" t="s">
        <v>6110</v>
      </c>
    </row>
    <row r="310" spans="1:5" hidden="1">
      <c r="A310">
        <v>21</v>
      </c>
      <c r="B310" s="226">
        <v>44279</v>
      </c>
      <c r="C310" s="226">
        <v>44280</v>
      </c>
      <c r="D310" s="226">
        <v>44280.43949074074</v>
      </c>
      <c r="E310" t="s">
        <v>6111</v>
      </c>
    </row>
    <row r="311" spans="1:5" hidden="1">
      <c r="A311">
        <v>21</v>
      </c>
      <c r="B311" s="226">
        <v>44279</v>
      </c>
      <c r="C311" s="226">
        <v>44280</v>
      </c>
      <c r="D311" s="226">
        <v>44280.43949074074</v>
      </c>
      <c r="E311" t="s">
        <v>6113</v>
      </c>
    </row>
    <row r="312" spans="1:5" hidden="1">
      <c r="A312">
        <v>21</v>
      </c>
      <c r="B312" s="226">
        <v>44279</v>
      </c>
      <c r="C312" s="226">
        <v>44280</v>
      </c>
      <c r="D312" s="226">
        <v>44280.43949074074</v>
      </c>
      <c r="E312" t="s">
        <v>6112</v>
      </c>
    </row>
    <row r="313" spans="1:5" hidden="1">
      <c r="A313">
        <v>21</v>
      </c>
      <c r="B313" s="226">
        <v>44279</v>
      </c>
      <c r="C313" s="226">
        <v>44280</v>
      </c>
      <c r="D313" s="226">
        <v>44280.43949074074</v>
      </c>
      <c r="E313" t="s">
        <v>6114</v>
      </c>
    </row>
    <row r="314" spans="1:5" hidden="1">
      <c r="A314">
        <v>21</v>
      </c>
      <c r="B314" s="226">
        <v>44279</v>
      </c>
      <c r="C314" s="226">
        <v>44280</v>
      </c>
      <c r="D314" s="226">
        <v>44280.43949074074</v>
      </c>
      <c r="E314" t="s">
        <v>6115</v>
      </c>
    </row>
    <row r="315" spans="1:5" hidden="1">
      <c r="A315">
        <v>21</v>
      </c>
      <c r="B315" s="226">
        <v>44279</v>
      </c>
      <c r="C315" s="226">
        <v>44280</v>
      </c>
      <c r="D315" s="226">
        <v>44280.43949074074</v>
      </c>
      <c r="E315" t="s">
        <v>6116</v>
      </c>
    </row>
    <row r="316" spans="1:5" hidden="1">
      <c r="A316">
        <v>21</v>
      </c>
      <c r="B316" s="226">
        <v>44279</v>
      </c>
      <c r="C316" s="226">
        <v>44280</v>
      </c>
      <c r="D316" s="226">
        <v>44280.43949074074</v>
      </c>
      <c r="E316" t="s">
        <v>6117</v>
      </c>
    </row>
    <row r="317" spans="1:5" hidden="1">
      <c r="A317">
        <v>21</v>
      </c>
      <c r="B317" s="226">
        <v>44279</v>
      </c>
      <c r="C317" s="226">
        <v>44280</v>
      </c>
      <c r="D317" s="226">
        <v>44280.43949074074</v>
      </c>
      <c r="E317" t="s">
        <v>6118</v>
      </c>
    </row>
    <row r="318" spans="1:5" hidden="1">
      <c r="A318">
        <v>21</v>
      </c>
      <c r="B318" s="226">
        <v>44279</v>
      </c>
      <c r="C318" s="226">
        <v>44280</v>
      </c>
      <c r="D318" s="226">
        <v>44280.43949074074</v>
      </c>
      <c r="E318" t="s">
        <v>6119</v>
      </c>
    </row>
    <row r="319" spans="1:5" hidden="1">
      <c r="A319">
        <v>21</v>
      </c>
      <c r="B319" s="226">
        <v>44279</v>
      </c>
      <c r="C319" s="226">
        <v>44280</v>
      </c>
      <c r="D319" s="226">
        <v>44280.43949074074</v>
      </c>
      <c r="E319" t="s">
        <v>6120</v>
      </c>
    </row>
    <row r="320" spans="1:5" hidden="1">
      <c r="A320">
        <v>21</v>
      </c>
      <c r="B320" s="226">
        <v>44279</v>
      </c>
      <c r="C320" s="226">
        <v>44280</v>
      </c>
      <c r="D320" s="226">
        <v>44280.43949074074</v>
      </c>
      <c r="E320" t="s">
        <v>6121</v>
      </c>
    </row>
    <row r="321" spans="1:6" hidden="1">
      <c r="A321">
        <v>21</v>
      </c>
      <c r="B321" s="226">
        <v>44279</v>
      </c>
      <c r="C321" s="226">
        <v>44280</v>
      </c>
      <c r="D321" s="226">
        <v>44280.43949074074</v>
      </c>
      <c r="E321" t="s">
        <v>6487</v>
      </c>
      <c r="F321">
        <v>172.71398484971817</v>
      </c>
    </row>
    <row r="322" spans="1:6" hidden="1">
      <c r="A322">
        <v>21</v>
      </c>
      <c r="B322" s="226">
        <v>44279</v>
      </c>
      <c r="C322" s="226">
        <v>44280</v>
      </c>
      <c r="D322" s="226">
        <v>44280.43949074074</v>
      </c>
      <c r="E322" t="s">
        <v>6488</v>
      </c>
      <c r="F322">
        <v>185.7768856472438</v>
      </c>
    </row>
    <row r="323" spans="1:6" hidden="1">
      <c r="A323">
        <v>21</v>
      </c>
      <c r="B323" s="226">
        <v>44279</v>
      </c>
      <c r="C323" s="226">
        <v>44280</v>
      </c>
      <c r="D323" s="226">
        <v>44280.43949074074</v>
      </c>
      <c r="E323" t="s">
        <v>6489</v>
      </c>
      <c r="F323">
        <v>186.7704148716391</v>
      </c>
    </row>
    <row r="324" spans="1:6" hidden="1">
      <c r="A324">
        <v>21</v>
      </c>
      <c r="B324" s="226">
        <v>44279</v>
      </c>
      <c r="C324" s="226">
        <v>44280</v>
      </c>
      <c r="D324" s="226">
        <v>44280.43949074074</v>
      </c>
      <c r="E324" t="s">
        <v>6490</v>
      </c>
      <c r="F324">
        <v>196.15941570070132</v>
      </c>
    </row>
    <row r="325" spans="1:6" hidden="1">
      <c r="A325">
        <v>21</v>
      </c>
      <c r="B325" s="226">
        <v>44279</v>
      </c>
      <c r="C325" s="226">
        <v>44280</v>
      </c>
      <c r="D325" s="226">
        <v>44280.43949074074</v>
      </c>
      <c r="E325" t="s">
        <v>6122</v>
      </c>
      <c r="F325">
        <v>5.6289167513863951</v>
      </c>
    </row>
    <row r="326" spans="1:6" hidden="1">
      <c r="A326">
        <v>21</v>
      </c>
      <c r="B326" s="226">
        <v>44279</v>
      </c>
      <c r="C326" s="226">
        <v>44280</v>
      </c>
      <c r="D326" s="226">
        <v>44280.43949074074</v>
      </c>
      <c r="E326" t="s">
        <v>6123</v>
      </c>
      <c r="F326">
        <v>19.402954942650187</v>
      </c>
    </row>
    <row r="327" spans="1:6" hidden="1">
      <c r="A327">
        <v>21</v>
      </c>
      <c r="B327" s="226">
        <v>44279</v>
      </c>
      <c r="C327" s="226">
        <v>44280</v>
      </c>
      <c r="D327" s="226">
        <v>44280.43949074074</v>
      </c>
      <c r="E327" t="s">
        <v>6491</v>
      </c>
      <c r="F327">
        <v>166.05818733639305</v>
      </c>
    </row>
    <row r="328" spans="1:6" hidden="1">
      <c r="A328">
        <v>21</v>
      </c>
      <c r="B328" s="226">
        <v>44279</v>
      </c>
      <c r="C328" s="226">
        <v>44280</v>
      </c>
      <c r="D328" s="226">
        <v>44280.43949074074</v>
      </c>
      <c r="E328" t="s">
        <v>6492</v>
      </c>
      <c r="F328">
        <v>168.98400304582458</v>
      </c>
    </row>
    <row r="329" spans="1:6" hidden="1">
      <c r="A329">
        <v>21</v>
      </c>
      <c r="B329" s="226">
        <v>44279</v>
      </c>
      <c r="C329" s="226">
        <v>44280</v>
      </c>
      <c r="D329" s="226">
        <v>44280.43949074074</v>
      </c>
      <c r="E329" t="s">
        <v>6493</v>
      </c>
      <c r="F329">
        <v>132.65133479966042</v>
      </c>
    </row>
    <row r="330" spans="1:6" hidden="1">
      <c r="A330">
        <v>21</v>
      </c>
      <c r="B330" s="226">
        <v>44279</v>
      </c>
      <c r="C330" s="226">
        <v>44280</v>
      </c>
      <c r="D330" s="226">
        <v>44280.43949074074</v>
      </c>
      <c r="E330" t="s">
        <v>6265</v>
      </c>
      <c r="F330">
        <v>22.996071879069003</v>
      </c>
    </row>
    <row r="331" spans="1:6" hidden="1">
      <c r="A331">
        <v>21</v>
      </c>
      <c r="B331" s="226">
        <v>44279</v>
      </c>
      <c r="C331" s="226">
        <v>44280</v>
      </c>
      <c r="D331" s="226">
        <v>44280.43949074074</v>
      </c>
      <c r="E331" t="s">
        <v>6266</v>
      </c>
      <c r="F331">
        <v>128.97865058581135</v>
      </c>
    </row>
    <row r="332" spans="1:6" hidden="1">
      <c r="A332">
        <v>21</v>
      </c>
      <c r="B332" s="226">
        <v>44279</v>
      </c>
      <c r="C332" s="226">
        <v>44280</v>
      </c>
      <c r="D332" s="226">
        <v>44280.43949074074</v>
      </c>
      <c r="E332" t="s">
        <v>6494</v>
      </c>
      <c r="F332">
        <v>198.17494272655881</v>
      </c>
    </row>
    <row r="333" spans="1:6" hidden="1">
      <c r="A333">
        <v>21</v>
      </c>
      <c r="B333" s="226">
        <v>44279</v>
      </c>
      <c r="C333" s="226">
        <v>44280</v>
      </c>
      <c r="D333" s="226">
        <v>44280.43949074074</v>
      </c>
      <c r="E333" t="s">
        <v>6495</v>
      </c>
      <c r="F333">
        <v>206.33341442743816</v>
      </c>
    </row>
    <row r="334" spans="1:6" hidden="1">
      <c r="A334">
        <v>21</v>
      </c>
      <c r="B334" s="226">
        <v>44279</v>
      </c>
      <c r="C334" s="226">
        <v>44280</v>
      </c>
      <c r="D334" s="226">
        <v>44280.43949074074</v>
      </c>
      <c r="E334" t="s">
        <v>6268</v>
      </c>
      <c r="F334">
        <v>171.51535105175466</v>
      </c>
    </row>
    <row r="335" spans="1:6" hidden="1">
      <c r="A335">
        <v>21</v>
      </c>
      <c r="B335" s="226">
        <v>44279</v>
      </c>
      <c r="C335" s="226">
        <v>44280</v>
      </c>
      <c r="D335" s="226">
        <v>44280.43949074074</v>
      </c>
      <c r="E335" t="s">
        <v>6496</v>
      </c>
      <c r="F335">
        <v>206.4852402475145</v>
      </c>
    </row>
    <row r="336" spans="1:6" hidden="1">
      <c r="A336">
        <v>21</v>
      </c>
      <c r="B336" s="226">
        <v>44279</v>
      </c>
      <c r="C336" s="226">
        <v>44280</v>
      </c>
      <c r="D336" s="226">
        <v>44280.43949074074</v>
      </c>
      <c r="E336" t="s">
        <v>6497</v>
      </c>
      <c r="F336">
        <v>207.0201077355284</v>
      </c>
    </row>
    <row r="337" spans="1:6" hidden="1">
      <c r="A337">
        <v>21</v>
      </c>
      <c r="B337" s="226">
        <v>44279</v>
      </c>
      <c r="C337" s="226">
        <v>44280</v>
      </c>
      <c r="D337" s="226">
        <v>44280.43949074074</v>
      </c>
      <c r="E337" t="s">
        <v>6124</v>
      </c>
      <c r="F337">
        <v>11.046626510885069</v>
      </c>
    </row>
    <row r="338" spans="1:6" hidden="1">
      <c r="A338">
        <v>21</v>
      </c>
      <c r="B338" s="226">
        <v>44279</v>
      </c>
      <c r="C338" s="226">
        <v>44280</v>
      </c>
      <c r="D338" s="226">
        <v>44280.43949074074</v>
      </c>
      <c r="E338" t="s">
        <v>6315</v>
      </c>
    </row>
    <row r="339" spans="1:6" hidden="1">
      <c r="A339">
        <v>21</v>
      </c>
      <c r="B339" s="226">
        <v>44279</v>
      </c>
      <c r="C339" s="226">
        <v>44280</v>
      </c>
      <c r="D339" s="226">
        <v>44280.43949074074</v>
      </c>
      <c r="E339" t="s">
        <v>6316</v>
      </c>
    </row>
    <row r="340" spans="1:6" hidden="1">
      <c r="A340">
        <v>21</v>
      </c>
      <c r="B340" s="226">
        <v>44279</v>
      </c>
      <c r="C340" s="226">
        <v>44280</v>
      </c>
      <c r="D340" s="226">
        <v>44280.43949074074</v>
      </c>
      <c r="E340" t="s">
        <v>6553</v>
      </c>
    </row>
    <row r="341" spans="1:6" hidden="1">
      <c r="A341">
        <v>21</v>
      </c>
      <c r="B341" s="226">
        <v>44279</v>
      </c>
      <c r="C341" s="226">
        <v>44280</v>
      </c>
      <c r="D341" s="226">
        <v>44280.43949074074</v>
      </c>
      <c r="E341" t="s">
        <v>6554</v>
      </c>
    </row>
    <row r="342" spans="1:6" hidden="1">
      <c r="A342">
        <v>21</v>
      </c>
      <c r="B342" s="226">
        <v>44279</v>
      </c>
      <c r="C342" s="226">
        <v>44280</v>
      </c>
      <c r="D342" s="226">
        <v>44280.43949074074</v>
      </c>
      <c r="E342" t="s">
        <v>6555</v>
      </c>
    </row>
    <row r="343" spans="1:6" hidden="1">
      <c r="A343">
        <v>21</v>
      </c>
      <c r="B343" s="226">
        <v>44279</v>
      </c>
      <c r="C343" s="226">
        <v>44280</v>
      </c>
      <c r="D343" s="226">
        <v>44280.43949074074</v>
      </c>
      <c r="E343" t="s">
        <v>6556</v>
      </c>
    </row>
    <row r="344" spans="1:6" hidden="1">
      <c r="A344">
        <v>21</v>
      </c>
      <c r="B344" s="226">
        <v>44279</v>
      </c>
      <c r="C344" s="226">
        <v>44280</v>
      </c>
      <c r="D344" s="226">
        <v>44280.43949074074</v>
      </c>
      <c r="E344" t="s">
        <v>6557</v>
      </c>
    </row>
    <row r="345" spans="1:6" hidden="1">
      <c r="A345">
        <v>21</v>
      </c>
      <c r="B345" s="226">
        <v>44279</v>
      </c>
      <c r="C345" s="226">
        <v>44280</v>
      </c>
      <c r="D345" s="226">
        <v>44280.43949074074</v>
      </c>
      <c r="E345" t="s">
        <v>6558</v>
      </c>
    </row>
    <row r="346" spans="1:6" hidden="1">
      <c r="A346">
        <v>21</v>
      </c>
      <c r="B346" s="226">
        <v>44279</v>
      </c>
      <c r="C346" s="226">
        <v>44280</v>
      </c>
      <c r="D346" s="226">
        <v>44280.43949074074</v>
      </c>
      <c r="E346" t="s">
        <v>6559</v>
      </c>
    </row>
    <row r="347" spans="1:6" hidden="1">
      <c r="A347">
        <v>21</v>
      </c>
      <c r="B347" s="226">
        <v>44279</v>
      </c>
      <c r="C347" s="226">
        <v>44280</v>
      </c>
      <c r="D347" s="226">
        <v>44280.43949074074</v>
      </c>
      <c r="E347" t="s">
        <v>6560</v>
      </c>
    </row>
    <row r="348" spans="1:6" hidden="1">
      <c r="A348">
        <v>21</v>
      </c>
      <c r="B348" s="226">
        <v>44279</v>
      </c>
      <c r="C348" s="226">
        <v>44280</v>
      </c>
      <c r="D348" s="226">
        <v>44280.43949074074</v>
      </c>
      <c r="E348" t="s">
        <v>6561</v>
      </c>
    </row>
    <row r="349" spans="1:6" hidden="1">
      <c r="A349">
        <v>21</v>
      </c>
      <c r="B349" s="226">
        <v>44279</v>
      </c>
      <c r="C349" s="226">
        <v>44280</v>
      </c>
      <c r="D349" s="226">
        <v>44280.43949074074</v>
      </c>
      <c r="E349" t="s">
        <v>6562</v>
      </c>
    </row>
    <row r="350" spans="1:6" hidden="1">
      <c r="A350">
        <v>21</v>
      </c>
      <c r="B350" s="226">
        <v>44279</v>
      </c>
      <c r="C350" s="226">
        <v>44280</v>
      </c>
      <c r="D350" s="226">
        <v>44280.43949074074</v>
      </c>
      <c r="E350" t="s">
        <v>6563</v>
      </c>
    </row>
    <row r="351" spans="1:6" hidden="1">
      <c r="A351">
        <v>21</v>
      </c>
      <c r="B351" s="226">
        <v>44279</v>
      </c>
      <c r="C351" s="226">
        <v>44280</v>
      </c>
      <c r="D351" s="226">
        <v>44280.43949074074</v>
      </c>
      <c r="E351" t="s">
        <v>6564</v>
      </c>
    </row>
    <row r="352" spans="1:6" hidden="1">
      <c r="A352">
        <v>21</v>
      </c>
      <c r="B352" s="226">
        <v>44279</v>
      </c>
      <c r="C352" s="226">
        <v>44280</v>
      </c>
      <c r="D352" s="226">
        <v>44280.43949074074</v>
      </c>
      <c r="E352" t="s">
        <v>6565</v>
      </c>
    </row>
    <row r="353" spans="1:6" hidden="1">
      <c r="A353">
        <v>21</v>
      </c>
      <c r="B353" s="226">
        <v>44279</v>
      </c>
      <c r="C353" s="226">
        <v>44280</v>
      </c>
      <c r="D353" s="226">
        <v>44280.43949074074</v>
      </c>
      <c r="E353" t="s">
        <v>6566</v>
      </c>
    </row>
    <row r="354" spans="1:6" hidden="1">
      <c r="A354">
        <v>21</v>
      </c>
      <c r="B354" s="226">
        <v>44279</v>
      </c>
      <c r="C354" s="226">
        <v>44280</v>
      </c>
      <c r="D354" s="226">
        <v>44280.43949074074</v>
      </c>
      <c r="E354" t="s">
        <v>6567</v>
      </c>
    </row>
    <row r="355" spans="1:6" hidden="1">
      <c r="A355">
        <v>21</v>
      </c>
      <c r="B355" s="226">
        <v>44279</v>
      </c>
      <c r="C355" s="226">
        <v>44280</v>
      </c>
      <c r="D355" s="226">
        <v>44280.43949074074</v>
      </c>
      <c r="E355" t="s">
        <v>6568</v>
      </c>
    </row>
    <row r="356" spans="1:6" hidden="1">
      <c r="A356">
        <v>21</v>
      </c>
      <c r="B356" s="226">
        <v>44279</v>
      </c>
      <c r="C356" s="226">
        <v>44280</v>
      </c>
      <c r="D356" s="226">
        <v>44280.43949074074</v>
      </c>
      <c r="E356" t="s">
        <v>6569</v>
      </c>
    </row>
    <row r="357" spans="1:6" hidden="1">
      <c r="A357">
        <v>21</v>
      </c>
      <c r="B357" s="226">
        <v>44279</v>
      </c>
      <c r="C357" s="226">
        <v>44280</v>
      </c>
      <c r="D357" s="226">
        <v>44280.43949074074</v>
      </c>
      <c r="E357" t="s">
        <v>6570</v>
      </c>
    </row>
    <row r="358" spans="1:6" hidden="1">
      <c r="A358">
        <v>21</v>
      </c>
      <c r="B358" s="226">
        <v>44279</v>
      </c>
      <c r="C358" s="226">
        <v>44280</v>
      </c>
      <c r="D358" s="226">
        <v>44280.43949074074</v>
      </c>
      <c r="E358" t="s">
        <v>6665</v>
      </c>
      <c r="F358">
        <v>0.10463695294844627</v>
      </c>
    </row>
    <row r="359" spans="1:6" hidden="1">
      <c r="A359">
        <v>21</v>
      </c>
      <c r="B359" s="226">
        <v>44279</v>
      </c>
      <c r="C359" s="226">
        <v>44280</v>
      </c>
      <c r="D359" s="226">
        <v>44280.43949074074</v>
      </c>
      <c r="E359" t="s">
        <v>6666</v>
      </c>
      <c r="F359">
        <v>-2.4065650998252554E-2</v>
      </c>
    </row>
    <row r="360" spans="1:6" hidden="1">
      <c r="A360">
        <v>21</v>
      </c>
      <c r="B360" s="226">
        <v>44279</v>
      </c>
      <c r="C360" s="226">
        <v>44280</v>
      </c>
      <c r="D360" s="226">
        <v>44280.43949074074</v>
      </c>
      <c r="E360" t="s">
        <v>6662</v>
      </c>
      <c r="F360">
        <v>2.5969279640882394</v>
      </c>
    </row>
    <row r="361" spans="1:6" hidden="1">
      <c r="A361">
        <v>21</v>
      </c>
      <c r="B361" s="226">
        <v>44279</v>
      </c>
      <c r="C361" s="226">
        <v>44280</v>
      </c>
      <c r="D361" s="226">
        <v>44280.43949074074</v>
      </c>
      <c r="E361" t="s">
        <v>6289</v>
      </c>
      <c r="F361">
        <v>38.14826581875483</v>
      </c>
    </row>
    <row r="362" spans="1:6" hidden="1">
      <c r="A362">
        <v>21</v>
      </c>
      <c r="B362" s="226">
        <v>44279</v>
      </c>
      <c r="C362" s="226">
        <v>44280</v>
      </c>
      <c r="D362" s="226">
        <v>44280.43949074074</v>
      </c>
      <c r="E362" t="s">
        <v>6290</v>
      </c>
      <c r="F362">
        <v>7.3527042975028305</v>
      </c>
    </row>
    <row r="363" spans="1:6" hidden="1">
      <c r="A363">
        <v>21</v>
      </c>
      <c r="B363" s="226">
        <v>44279</v>
      </c>
      <c r="C363" s="226">
        <v>44280</v>
      </c>
      <c r="D363" s="226">
        <v>44280.43949074074</v>
      </c>
      <c r="E363" t="s">
        <v>6291</v>
      </c>
      <c r="F363">
        <v>5.4567690980103354</v>
      </c>
    </row>
    <row r="364" spans="1:6" hidden="1">
      <c r="A364">
        <v>21</v>
      </c>
      <c r="B364" s="226">
        <v>44279</v>
      </c>
      <c r="C364" s="226">
        <v>44280</v>
      </c>
      <c r="D364" s="226">
        <v>44280.43949074074</v>
      </c>
      <c r="E364" t="s">
        <v>6292</v>
      </c>
      <c r="F364">
        <v>14.849676625596164</v>
      </c>
    </row>
    <row r="365" spans="1:6" hidden="1">
      <c r="A365">
        <v>21</v>
      </c>
      <c r="B365" s="226">
        <v>44279</v>
      </c>
      <c r="C365" s="226">
        <v>44280</v>
      </c>
      <c r="D365" s="226">
        <v>44280.43949074074</v>
      </c>
      <c r="E365" t="s">
        <v>6293</v>
      </c>
      <c r="F365">
        <v>99.7</v>
      </c>
    </row>
    <row r="366" spans="1:6" hidden="1">
      <c r="A366">
        <v>21</v>
      </c>
      <c r="B366" s="226">
        <v>44279</v>
      </c>
      <c r="C366" s="226">
        <v>44280</v>
      </c>
      <c r="D366" s="226">
        <v>44280.43949074074</v>
      </c>
      <c r="E366" t="s">
        <v>6294</v>
      </c>
      <c r="F366">
        <v>110</v>
      </c>
    </row>
    <row r="367" spans="1:6" hidden="1">
      <c r="A367">
        <v>21</v>
      </c>
      <c r="B367" s="226">
        <v>44279</v>
      </c>
      <c r="C367" s="226">
        <v>44280</v>
      </c>
      <c r="D367" s="226">
        <v>44280.43949074074</v>
      </c>
      <c r="E367" t="s">
        <v>6295</v>
      </c>
      <c r="F367">
        <v>105.56177195800001</v>
      </c>
    </row>
    <row r="368" spans="1:6" hidden="1">
      <c r="A368">
        <v>21</v>
      </c>
      <c r="B368" s="226">
        <v>44279</v>
      </c>
      <c r="C368" s="226">
        <v>44280</v>
      </c>
      <c r="D368" s="226">
        <v>44280.43949074074</v>
      </c>
      <c r="E368" t="s">
        <v>6296</v>
      </c>
      <c r="F368">
        <v>85.014346750000016</v>
      </c>
    </row>
    <row r="369" spans="1:6" hidden="1">
      <c r="A369">
        <v>21</v>
      </c>
      <c r="B369" s="226">
        <v>44279</v>
      </c>
      <c r="C369" s="226">
        <v>44280</v>
      </c>
      <c r="D369" s="226">
        <v>44280.43949074074</v>
      </c>
      <c r="E369" t="s">
        <v>6317</v>
      </c>
    </row>
    <row r="370" spans="1:6" hidden="1">
      <c r="A370">
        <v>21</v>
      </c>
      <c r="B370" s="226">
        <v>44279</v>
      </c>
      <c r="C370" s="226">
        <v>44280</v>
      </c>
      <c r="D370" s="226">
        <v>44280.43949074074</v>
      </c>
      <c r="E370" t="s">
        <v>6318</v>
      </c>
    </row>
    <row r="371" spans="1:6" hidden="1">
      <c r="A371">
        <v>21</v>
      </c>
      <c r="B371" s="226">
        <v>44279</v>
      </c>
      <c r="C371" s="226">
        <v>44280</v>
      </c>
      <c r="D371" s="226">
        <v>44280.43949074074</v>
      </c>
      <c r="E371" t="s">
        <v>6319</v>
      </c>
    </row>
    <row r="372" spans="1:6" hidden="1">
      <c r="A372">
        <v>21</v>
      </c>
      <c r="B372" s="226">
        <v>44279</v>
      </c>
      <c r="C372" s="226">
        <v>44280</v>
      </c>
      <c r="D372" s="226">
        <v>44280.43949074074</v>
      </c>
      <c r="E372" t="s">
        <v>6320</v>
      </c>
    </row>
    <row r="373" spans="1:6" hidden="1">
      <c r="A373">
        <v>21</v>
      </c>
      <c r="B373" s="226">
        <v>44279</v>
      </c>
      <c r="C373" s="226">
        <v>44280</v>
      </c>
      <c r="D373" s="226">
        <v>44280.43949074074</v>
      </c>
      <c r="E373" t="s">
        <v>6321</v>
      </c>
    </row>
    <row r="374" spans="1:6" hidden="1">
      <c r="A374">
        <v>21</v>
      </c>
      <c r="B374" s="226">
        <v>44279</v>
      </c>
      <c r="C374" s="226">
        <v>44280</v>
      </c>
      <c r="D374" s="226">
        <v>44280.43949074074</v>
      </c>
      <c r="E374" t="s">
        <v>6323</v>
      </c>
    </row>
    <row r="375" spans="1:6" hidden="1">
      <c r="A375">
        <v>21</v>
      </c>
      <c r="B375" s="226">
        <v>44279</v>
      </c>
      <c r="C375" s="226">
        <v>44280</v>
      </c>
      <c r="D375" s="226">
        <v>44280.43949074074</v>
      </c>
      <c r="E375" t="s">
        <v>6611</v>
      </c>
      <c r="F375">
        <v>36.498578282197315</v>
      </c>
    </row>
    <row r="376" spans="1:6" hidden="1">
      <c r="A376">
        <v>21</v>
      </c>
      <c r="B376" s="226">
        <v>44279</v>
      </c>
      <c r="C376" s="226">
        <v>44280</v>
      </c>
      <c r="D376" s="226">
        <v>44280.43949074074</v>
      </c>
      <c r="E376" t="s">
        <v>6612</v>
      </c>
      <c r="F376">
        <v>0</v>
      </c>
    </row>
    <row r="377" spans="1:6" hidden="1">
      <c r="A377">
        <v>21</v>
      </c>
      <c r="B377" s="226">
        <v>44279</v>
      </c>
      <c r="C377" s="226">
        <v>44280</v>
      </c>
      <c r="D377" s="226">
        <v>44280.43949074074</v>
      </c>
      <c r="E377" t="s">
        <v>6719</v>
      </c>
      <c r="F377">
        <v>36.498578282197315</v>
      </c>
    </row>
    <row r="378" spans="1:6" hidden="1">
      <c r="A378">
        <v>21</v>
      </c>
      <c r="B378" s="226">
        <v>44279</v>
      </c>
      <c r="C378" s="226">
        <v>44280</v>
      </c>
      <c r="D378" s="226">
        <v>44280.43949074074</v>
      </c>
      <c r="E378" t="s">
        <v>6325</v>
      </c>
      <c r="F378">
        <v>113.65008026229012</v>
      </c>
    </row>
    <row r="379" spans="1:6" hidden="1">
      <c r="A379">
        <v>21</v>
      </c>
      <c r="B379" s="226">
        <v>44279</v>
      </c>
      <c r="C379" s="226">
        <v>44280</v>
      </c>
      <c r="D379" s="226">
        <v>44280.43949074074</v>
      </c>
      <c r="E379" t="s">
        <v>6393</v>
      </c>
      <c r="F379">
        <v>2.2100000381469727</v>
      </c>
    </row>
    <row r="380" spans="1:6" hidden="1">
      <c r="A380">
        <v>21</v>
      </c>
      <c r="B380" s="226">
        <v>44279</v>
      </c>
      <c r="C380" s="226">
        <v>44280</v>
      </c>
      <c r="D380" s="226">
        <v>44280.43949074074</v>
      </c>
      <c r="E380" t="s">
        <v>6394</v>
      </c>
      <c r="F380">
        <v>5.8699998855591904</v>
      </c>
    </row>
    <row r="381" spans="1:6" hidden="1">
      <c r="A381">
        <v>21</v>
      </c>
      <c r="B381" s="226">
        <v>44279</v>
      </c>
      <c r="C381" s="226">
        <v>44280</v>
      </c>
      <c r="D381" s="226">
        <v>44280.43949074074</v>
      </c>
      <c r="E381" t="s">
        <v>6395</v>
      </c>
      <c r="F381">
        <v>2.8499999046325253</v>
      </c>
    </row>
    <row r="382" spans="1:6" hidden="1">
      <c r="A382">
        <v>21</v>
      </c>
      <c r="B382" s="226">
        <v>44279</v>
      </c>
      <c r="C382" s="226">
        <v>44280</v>
      </c>
      <c r="D382" s="226">
        <v>44280.43949074074</v>
      </c>
      <c r="E382" t="s">
        <v>6396</v>
      </c>
      <c r="F382">
        <v>2.3399999141692187</v>
      </c>
    </row>
    <row r="383" spans="1:6" hidden="1">
      <c r="A383">
        <v>21</v>
      </c>
      <c r="B383" s="226">
        <v>44279</v>
      </c>
      <c r="C383" s="226">
        <v>44280</v>
      </c>
      <c r="D383" s="226">
        <v>44280.43949074074</v>
      </c>
      <c r="E383" t="s">
        <v>6397</v>
      </c>
      <c r="F383">
        <v>13.270000457763672</v>
      </c>
    </row>
    <row r="384" spans="1:6" hidden="1">
      <c r="A384">
        <v>21</v>
      </c>
      <c r="B384" s="226">
        <v>44279</v>
      </c>
      <c r="C384" s="226">
        <v>44280</v>
      </c>
      <c r="D384" s="226">
        <v>44280.43949074074</v>
      </c>
      <c r="E384" t="s">
        <v>6398</v>
      </c>
      <c r="F384">
        <v>11.130000114440477</v>
      </c>
    </row>
    <row r="385" spans="1:6" hidden="1">
      <c r="A385">
        <v>21</v>
      </c>
      <c r="B385" s="226">
        <v>44279</v>
      </c>
      <c r="C385" s="226">
        <v>44280</v>
      </c>
      <c r="D385" s="226">
        <v>44280.43949074074</v>
      </c>
      <c r="E385" t="s">
        <v>6399</v>
      </c>
      <c r="F385">
        <v>1.2400000095367432</v>
      </c>
    </row>
    <row r="386" spans="1:6" hidden="1">
      <c r="A386">
        <v>21</v>
      </c>
      <c r="B386" s="226">
        <v>44279</v>
      </c>
      <c r="C386" s="226">
        <v>44280</v>
      </c>
      <c r="D386" s="226">
        <v>44280.43949074074</v>
      </c>
      <c r="E386" t="s">
        <v>6400</v>
      </c>
      <c r="F386">
        <v>5.0000000745059975E-2</v>
      </c>
    </row>
    <row r="387" spans="1:6" hidden="1">
      <c r="A387">
        <v>21</v>
      </c>
      <c r="B387" s="226">
        <v>44279</v>
      </c>
      <c r="C387" s="226">
        <v>44280</v>
      </c>
      <c r="D387" s="226">
        <v>44280.43949074074</v>
      </c>
      <c r="E387" t="s">
        <v>6401</v>
      </c>
      <c r="F387">
        <v>0.72000002861022949</v>
      </c>
    </row>
    <row r="388" spans="1:6" hidden="1">
      <c r="A388">
        <v>21</v>
      </c>
      <c r="B388" s="226">
        <v>44279</v>
      </c>
      <c r="C388" s="226">
        <v>44280</v>
      </c>
      <c r="D388" s="226">
        <v>44280.43949074074</v>
      </c>
      <c r="E388" t="s">
        <v>6402</v>
      </c>
      <c r="F388">
        <v>0.93999999761578057</v>
      </c>
    </row>
    <row r="389" spans="1:6" hidden="1">
      <c r="A389">
        <v>21</v>
      </c>
      <c r="B389" s="226">
        <v>44279</v>
      </c>
      <c r="C389" s="226">
        <v>44280</v>
      </c>
      <c r="D389" s="226">
        <v>44280.43949074074</v>
      </c>
      <c r="E389" t="s">
        <v>6403</v>
      </c>
      <c r="F389">
        <v>0</v>
      </c>
    </row>
    <row r="390" spans="1:6" hidden="1">
      <c r="A390">
        <v>21</v>
      </c>
      <c r="B390" s="226">
        <v>44279</v>
      </c>
      <c r="C390" s="226">
        <v>44280</v>
      </c>
      <c r="D390" s="226">
        <v>44280.43949074074</v>
      </c>
      <c r="E390" t="s">
        <v>6404</v>
      </c>
      <c r="F390">
        <v>20.469999313353675</v>
      </c>
    </row>
    <row r="391" spans="1:6" hidden="1">
      <c r="A391">
        <v>21</v>
      </c>
      <c r="B391" s="226">
        <v>44279</v>
      </c>
      <c r="C391" s="226">
        <v>44280</v>
      </c>
      <c r="D391" s="226">
        <v>44280.43949074074</v>
      </c>
      <c r="E391" t="s">
        <v>6405</v>
      </c>
      <c r="F391">
        <v>36</v>
      </c>
    </row>
    <row r="392" spans="1:6" hidden="1">
      <c r="A392">
        <v>21</v>
      </c>
      <c r="B392" s="226">
        <v>44279</v>
      </c>
      <c r="C392" s="226">
        <v>44280</v>
      </c>
      <c r="D392" s="226">
        <v>44280.43949074074</v>
      </c>
      <c r="E392" t="s">
        <v>6406</v>
      </c>
      <c r="F392">
        <v>0.3499999940395217</v>
      </c>
    </row>
    <row r="393" spans="1:6" hidden="1">
      <c r="A393">
        <v>21</v>
      </c>
      <c r="B393" s="226">
        <v>44279</v>
      </c>
      <c r="C393" s="226">
        <v>44280</v>
      </c>
      <c r="D393" s="226">
        <v>44280.43949074074</v>
      </c>
      <c r="E393" t="s">
        <v>6407</v>
      </c>
      <c r="F393">
        <v>0.60000002384185791</v>
      </c>
    </row>
    <row r="394" spans="1:6" hidden="1">
      <c r="A394">
        <v>21</v>
      </c>
      <c r="B394" s="226">
        <v>44279</v>
      </c>
      <c r="C394" s="226">
        <v>44280</v>
      </c>
      <c r="D394" s="226">
        <v>44280.43949074074</v>
      </c>
      <c r="E394" t="s">
        <v>6408</v>
      </c>
      <c r="F394">
        <v>0.92000001668926734</v>
      </c>
    </row>
    <row r="395" spans="1:6" hidden="1">
      <c r="A395">
        <v>21</v>
      </c>
      <c r="B395" s="226">
        <v>44279</v>
      </c>
      <c r="C395" s="226">
        <v>44280</v>
      </c>
      <c r="D395" s="226">
        <v>44280.43949074074</v>
      </c>
      <c r="E395" t="s">
        <v>6409</v>
      </c>
      <c r="F395">
        <v>0.2000000029802399</v>
      </c>
    </row>
    <row r="396" spans="1:6" hidden="1">
      <c r="A396">
        <v>21</v>
      </c>
      <c r="B396" s="226">
        <v>44279</v>
      </c>
      <c r="C396" s="226">
        <v>44280</v>
      </c>
      <c r="D396" s="226">
        <v>44280.43949074074</v>
      </c>
      <c r="E396" t="s">
        <v>6326</v>
      </c>
      <c r="F396">
        <v>8.1800549020369875</v>
      </c>
    </row>
    <row r="397" spans="1:6" hidden="1">
      <c r="A397">
        <v>21</v>
      </c>
      <c r="B397" s="226">
        <v>44279</v>
      </c>
      <c r="C397" s="226">
        <v>44280</v>
      </c>
      <c r="D397" s="226">
        <v>44280.43949074074</v>
      </c>
      <c r="E397" t="s">
        <v>6512</v>
      </c>
      <c r="F397">
        <v>11.369999885559531</v>
      </c>
    </row>
    <row r="398" spans="1:6" hidden="1">
      <c r="A398">
        <v>21</v>
      </c>
      <c r="B398" s="226">
        <v>44279</v>
      </c>
      <c r="C398" s="226">
        <v>44280</v>
      </c>
      <c r="D398" s="226">
        <v>44280.43949074074</v>
      </c>
      <c r="E398" t="s">
        <v>6513</v>
      </c>
      <c r="F398">
        <v>0.56000000238420766</v>
      </c>
    </row>
    <row r="399" spans="1:6" hidden="1">
      <c r="A399">
        <v>21</v>
      </c>
      <c r="B399" s="226">
        <v>44279</v>
      </c>
      <c r="C399" s="226">
        <v>44280</v>
      </c>
      <c r="D399" s="226">
        <v>44280.43949074074</v>
      </c>
      <c r="E399" t="s">
        <v>6514</v>
      </c>
      <c r="F399">
        <v>3.1500000953675098</v>
      </c>
    </row>
    <row r="400" spans="1:6" hidden="1">
      <c r="A400">
        <v>21</v>
      </c>
      <c r="B400" s="226">
        <v>44279</v>
      </c>
      <c r="C400" s="226">
        <v>44280</v>
      </c>
      <c r="D400" s="226">
        <v>44280.43949074074</v>
      </c>
      <c r="E400" t="s">
        <v>6515</v>
      </c>
      <c r="F400">
        <v>5.9000000953676626</v>
      </c>
    </row>
    <row r="401" spans="1:6" hidden="1">
      <c r="A401">
        <v>21</v>
      </c>
      <c r="B401" s="226">
        <v>44279</v>
      </c>
      <c r="C401" s="226">
        <v>44280</v>
      </c>
      <c r="D401" s="226">
        <v>44280.43949074074</v>
      </c>
      <c r="E401" t="s">
        <v>6516</v>
      </c>
      <c r="F401">
        <v>0.77999997138977051</v>
      </c>
    </row>
    <row r="402" spans="1:6" hidden="1">
      <c r="A402">
        <v>21</v>
      </c>
      <c r="B402" s="226">
        <v>44279</v>
      </c>
      <c r="C402" s="226">
        <v>44280</v>
      </c>
      <c r="D402" s="226">
        <v>44280.43949074074</v>
      </c>
      <c r="E402" t="s">
        <v>6517</v>
      </c>
      <c r="F402">
        <v>0</v>
      </c>
    </row>
    <row r="403" spans="1:6" hidden="1">
      <c r="A403">
        <v>21</v>
      </c>
      <c r="B403" s="226">
        <v>44279</v>
      </c>
      <c r="C403" s="226">
        <v>44280</v>
      </c>
      <c r="D403" s="226">
        <v>44280.43949074074</v>
      </c>
      <c r="E403" t="s">
        <v>6518</v>
      </c>
      <c r="F403">
        <v>2.0399999618530273</v>
      </c>
    </row>
    <row r="404" spans="1:6" hidden="1">
      <c r="A404">
        <v>21</v>
      </c>
      <c r="B404" s="226">
        <v>44279</v>
      </c>
      <c r="C404" s="226">
        <v>44280</v>
      </c>
      <c r="D404" s="226">
        <v>44280.43949074074</v>
      </c>
      <c r="E404" t="s">
        <v>6519</v>
      </c>
      <c r="F404">
        <v>1.309999942779541</v>
      </c>
    </row>
    <row r="405" spans="1:6" hidden="1">
      <c r="A405">
        <v>21</v>
      </c>
      <c r="B405" s="226">
        <v>44279</v>
      </c>
      <c r="C405" s="226">
        <v>44280</v>
      </c>
      <c r="D405" s="226">
        <v>44280.43949074074</v>
      </c>
      <c r="E405" t="s">
        <v>6327</v>
      </c>
      <c r="F405">
        <v>1.9477221865801949E-3</v>
      </c>
    </row>
    <row r="406" spans="1:6" hidden="1">
      <c r="A406">
        <v>21</v>
      </c>
      <c r="B406" s="226">
        <v>44279</v>
      </c>
      <c r="C406" s="226">
        <v>44280</v>
      </c>
      <c r="D406" s="226">
        <v>44280.43949074074</v>
      </c>
      <c r="E406" t="s">
        <v>6418</v>
      </c>
    </row>
    <row r="407" spans="1:6" hidden="1">
      <c r="A407">
        <v>21</v>
      </c>
      <c r="B407" s="226">
        <v>44279</v>
      </c>
      <c r="C407" s="226">
        <v>44280</v>
      </c>
      <c r="D407" s="226">
        <v>44280.43949074074</v>
      </c>
      <c r="E407" t="s">
        <v>6419</v>
      </c>
    </row>
    <row r="408" spans="1:6" hidden="1">
      <c r="A408">
        <v>21</v>
      </c>
      <c r="B408" s="226">
        <v>44279</v>
      </c>
      <c r="C408" s="226">
        <v>44280</v>
      </c>
      <c r="D408" s="226">
        <v>44280.43949074074</v>
      </c>
      <c r="E408" t="s">
        <v>6420</v>
      </c>
    </row>
    <row r="409" spans="1:6" hidden="1">
      <c r="A409">
        <v>21</v>
      </c>
      <c r="B409" s="226">
        <v>44279</v>
      </c>
      <c r="C409" s="226">
        <v>44280</v>
      </c>
      <c r="D409" s="226">
        <v>44280.43949074074</v>
      </c>
      <c r="E409" t="s">
        <v>6421</v>
      </c>
    </row>
    <row r="410" spans="1:6" hidden="1">
      <c r="A410">
        <v>21</v>
      </c>
      <c r="B410" s="226">
        <v>44279</v>
      </c>
      <c r="C410" s="226">
        <v>44280</v>
      </c>
      <c r="D410" s="226">
        <v>44280.43949074074</v>
      </c>
      <c r="E410" t="s">
        <v>6422</v>
      </c>
    </row>
    <row r="411" spans="1:6" hidden="1">
      <c r="A411">
        <v>21</v>
      </c>
      <c r="B411" s="226">
        <v>44279</v>
      </c>
      <c r="C411" s="226">
        <v>44280</v>
      </c>
      <c r="D411" s="226">
        <v>44280.43949074074</v>
      </c>
      <c r="E411" t="s">
        <v>6423</v>
      </c>
    </row>
    <row r="412" spans="1:6" hidden="1">
      <c r="A412">
        <v>21</v>
      </c>
      <c r="B412" s="226">
        <v>44279</v>
      </c>
      <c r="C412" s="226">
        <v>44280</v>
      </c>
      <c r="D412" s="226">
        <v>44280.43949074074</v>
      </c>
      <c r="E412" t="s">
        <v>6424</v>
      </c>
    </row>
    <row r="413" spans="1:6" hidden="1">
      <c r="A413">
        <v>21</v>
      </c>
      <c r="B413" s="226">
        <v>44279</v>
      </c>
      <c r="C413" s="226">
        <v>44280</v>
      </c>
      <c r="D413" s="226">
        <v>44280.43949074074</v>
      </c>
      <c r="E413" t="s">
        <v>6425</v>
      </c>
    </row>
    <row r="414" spans="1:6" hidden="1">
      <c r="A414">
        <v>21</v>
      </c>
      <c r="B414" s="226">
        <v>44279</v>
      </c>
      <c r="C414" s="226">
        <v>44280</v>
      </c>
      <c r="D414" s="226">
        <v>44280.43949074074</v>
      </c>
      <c r="E414" t="s">
        <v>6426</v>
      </c>
    </row>
    <row r="415" spans="1:6" hidden="1">
      <c r="A415">
        <v>21</v>
      </c>
      <c r="B415" s="226">
        <v>44279</v>
      </c>
      <c r="C415" s="226">
        <v>44280</v>
      </c>
      <c r="D415" s="226">
        <v>44280.43949074074</v>
      </c>
      <c r="E415" t="s">
        <v>6427</v>
      </c>
    </row>
    <row r="416" spans="1:6" hidden="1">
      <c r="A416">
        <v>21</v>
      </c>
      <c r="B416" s="226">
        <v>44279</v>
      </c>
      <c r="C416" s="226">
        <v>44280</v>
      </c>
      <c r="D416" s="226">
        <v>44280.43949074074</v>
      </c>
      <c r="E416" t="s">
        <v>6328</v>
      </c>
      <c r="F416">
        <v>1.6117093172700457E-2</v>
      </c>
    </row>
    <row r="417" spans="1:6" hidden="1">
      <c r="A417">
        <v>21</v>
      </c>
      <c r="B417" s="226">
        <v>44279</v>
      </c>
      <c r="C417" s="226">
        <v>44280</v>
      </c>
      <c r="D417" s="226">
        <v>44280.43949074074</v>
      </c>
      <c r="E417" t="s">
        <v>6329</v>
      </c>
      <c r="F417">
        <v>6.6432519247136392</v>
      </c>
    </row>
    <row r="418" spans="1:6" hidden="1">
      <c r="A418">
        <v>21</v>
      </c>
      <c r="B418" s="226">
        <v>44279</v>
      </c>
      <c r="C418" s="226">
        <v>44280</v>
      </c>
      <c r="D418" s="226">
        <v>44280.43949074074</v>
      </c>
      <c r="E418" t="s">
        <v>6330</v>
      </c>
      <c r="F418">
        <v>7.9951536854107861</v>
      </c>
    </row>
    <row r="419" spans="1:6" hidden="1">
      <c r="A419">
        <v>21</v>
      </c>
      <c r="B419" s="226">
        <v>44279</v>
      </c>
      <c r="C419" s="226">
        <v>44280</v>
      </c>
      <c r="D419" s="226">
        <v>44280.43949074074</v>
      </c>
      <c r="E419" t="s">
        <v>6332</v>
      </c>
      <c r="F419">
        <v>0</v>
      </c>
    </row>
    <row r="420" spans="1:6" hidden="1">
      <c r="A420">
        <v>21</v>
      </c>
      <c r="B420" s="226">
        <v>44279</v>
      </c>
      <c r="C420" s="226">
        <v>44280</v>
      </c>
      <c r="D420" s="226">
        <v>44280.43949074074</v>
      </c>
      <c r="E420" t="s">
        <v>6331</v>
      </c>
      <c r="F420">
        <v>0</v>
      </c>
    </row>
    <row r="421" spans="1:6" hidden="1">
      <c r="A421">
        <v>21</v>
      </c>
      <c r="B421" s="226">
        <v>44279</v>
      </c>
      <c r="C421" s="226">
        <v>44280</v>
      </c>
      <c r="D421" s="226">
        <v>44280.43949074074</v>
      </c>
      <c r="E421" t="s">
        <v>6669</v>
      </c>
      <c r="F421">
        <v>0</v>
      </c>
    </row>
    <row r="422" spans="1:6" hidden="1">
      <c r="A422">
        <v>21</v>
      </c>
      <c r="B422" s="226">
        <v>44279</v>
      </c>
      <c r="C422" s="226">
        <v>44280</v>
      </c>
      <c r="D422" s="226">
        <v>44280.43949074074</v>
      </c>
      <c r="E422" t="s">
        <v>6668</v>
      </c>
      <c r="F422">
        <v>-3.2367302198941199</v>
      </c>
    </row>
    <row r="423" spans="1:6" hidden="1">
      <c r="A423">
        <v>21</v>
      </c>
      <c r="B423" s="226">
        <v>44279</v>
      </c>
      <c r="C423" s="226">
        <v>44280</v>
      </c>
      <c r="D423" s="226">
        <v>44280.43949074074</v>
      </c>
      <c r="E423" t="s">
        <v>6719</v>
      </c>
      <c r="F423">
        <v>36.498578282197315</v>
      </c>
    </row>
    <row r="424" spans="1:6" hidden="1">
      <c r="A424">
        <v>21</v>
      </c>
      <c r="B424" s="226">
        <v>44279</v>
      </c>
      <c r="C424" s="226">
        <v>44280</v>
      </c>
      <c r="D424" s="226">
        <v>44280.43949074074</v>
      </c>
      <c r="E424" t="s">
        <v>6333</v>
      </c>
      <c r="F424">
        <v>-1.2181361588106173E-2</v>
      </c>
    </row>
    <row r="425" spans="1:6" hidden="1">
      <c r="A425">
        <v>21</v>
      </c>
      <c r="B425" s="226">
        <v>44279</v>
      </c>
      <c r="C425" s="226">
        <v>44280</v>
      </c>
      <c r="D425" s="226">
        <v>44280.43949074074</v>
      </c>
      <c r="E425" t="s">
        <v>6334</v>
      </c>
      <c r="F425">
        <v>20.377858867910167</v>
      </c>
    </row>
    <row r="426" spans="1:6" hidden="1">
      <c r="A426">
        <v>21</v>
      </c>
      <c r="B426" s="226">
        <v>44279</v>
      </c>
      <c r="C426" s="226">
        <v>44280</v>
      </c>
      <c r="D426" s="226">
        <v>44280.43949074074</v>
      </c>
      <c r="E426" t="s">
        <v>6339</v>
      </c>
      <c r="F426">
        <v>7.7325116323100156</v>
      </c>
    </row>
    <row r="427" spans="1:6" hidden="1">
      <c r="A427">
        <v>21</v>
      </c>
      <c r="B427" s="226">
        <v>44279</v>
      </c>
      <c r="C427" s="226">
        <v>44280</v>
      </c>
      <c r="D427" s="226">
        <v>44280.43949074074</v>
      </c>
      <c r="E427" t="s">
        <v>6338</v>
      </c>
      <c r="F427">
        <v>0.6739066866862492</v>
      </c>
    </row>
    <row r="428" spans="1:6" hidden="1">
      <c r="A428">
        <v>21</v>
      </c>
      <c r="B428" s="226">
        <v>44279</v>
      </c>
      <c r="C428" s="226">
        <v>44280</v>
      </c>
      <c r="D428" s="226">
        <v>44280.43949074074</v>
      </c>
      <c r="E428" t="s">
        <v>6337</v>
      </c>
      <c r="F428">
        <v>59.314713584052136</v>
      </c>
    </row>
    <row r="429" spans="1:6" hidden="1">
      <c r="A429">
        <v>21</v>
      </c>
      <c r="B429" s="226">
        <v>44279</v>
      </c>
      <c r="C429" s="226">
        <v>44280</v>
      </c>
      <c r="D429" s="226">
        <v>44280.43949074074</v>
      </c>
      <c r="E429" t="s">
        <v>6340</v>
      </c>
      <c r="F429">
        <v>20.120822861459541</v>
      </c>
    </row>
    <row r="430" spans="1:6" hidden="1">
      <c r="A430">
        <v>21</v>
      </c>
      <c r="B430" s="226">
        <v>44279</v>
      </c>
      <c r="C430" s="226">
        <v>44280</v>
      </c>
      <c r="D430" s="226">
        <v>44280.43949074074</v>
      </c>
      <c r="E430" t="s">
        <v>6341</v>
      </c>
      <c r="F430">
        <v>27.025046524208399</v>
      </c>
    </row>
    <row r="431" spans="1:6" hidden="1">
      <c r="A431">
        <v>21</v>
      </c>
      <c r="B431" s="226">
        <v>44279</v>
      </c>
      <c r="C431" s="226">
        <v>44280</v>
      </c>
      <c r="D431" s="226">
        <v>44280.43949074074</v>
      </c>
      <c r="E431" t="s">
        <v>6342</v>
      </c>
      <c r="F431">
        <v>8.4064183189962645</v>
      </c>
    </row>
    <row r="432" spans="1:6" hidden="1">
      <c r="A432">
        <v>21</v>
      </c>
      <c r="B432" s="226">
        <v>44279</v>
      </c>
      <c r="C432" s="226">
        <v>44280</v>
      </c>
      <c r="D432" s="226">
        <v>44280.43949074074</v>
      </c>
      <c r="E432" t="s">
        <v>6343</v>
      </c>
      <c r="F432">
        <v>55.348846173286233</v>
      </c>
    </row>
    <row r="433" spans="1:5" hidden="1">
      <c r="A433">
        <v>21</v>
      </c>
      <c r="B433" s="226">
        <v>44279</v>
      </c>
      <c r="C433" s="226">
        <v>44280</v>
      </c>
      <c r="D433" s="226">
        <v>44280.43949074074</v>
      </c>
      <c r="E433" t="s">
        <v>6344</v>
      </c>
    </row>
    <row r="434" spans="1:5" hidden="1">
      <c r="A434">
        <v>21</v>
      </c>
      <c r="B434" s="226">
        <v>44279</v>
      </c>
      <c r="C434" s="226">
        <v>44280</v>
      </c>
      <c r="D434" s="226">
        <v>44280.43949074074</v>
      </c>
      <c r="E434" t="s">
        <v>6345</v>
      </c>
    </row>
    <row r="435" spans="1:5" hidden="1">
      <c r="A435">
        <v>21</v>
      </c>
      <c r="B435" s="226">
        <v>44279</v>
      </c>
      <c r="C435" s="226">
        <v>44280</v>
      </c>
      <c r="D435" s="226">
        <v>44280.43949074074</v>
      </c>
      <c r="E435" t="s">
        <v>6346</v>
      </c>
    </row>
    <row r="436" spans="1:5" hidden="1">
      <c r="A436">
        <v>21</v>
      </c>
      <c r="B436" s="226">
        <v>44279</v>
      </c>
      <c r="C436" s="226">
        <v>44280</v>
      </c>
      <c r="D436" s="226">
        <v>44280.43949074074</v>
      </c>
      <c r="E436" t="s">
        <v>6350</v>
      </c>
    </row>
    <row r="437" spans="1:5" hidden="1">
      <c r="A437">
        <v>21</v>
      </c>
      <c r="B437" s="226">
        <v>44279</v>
      </c>
      <c r="C437" s="226">
        <v>44280</v>
      </c>
      <c r="D437" s="226">
        <v>44280.43949074074</v>
      </c>
      <c r="E437" t="s">
        <v>6352</v>
      </c>
    </row>
    <row r="438" spans="1:5" hidden="1">
      <c r="A438">
        <v>21</v>
      </c>
      <c r="B438" s="226">
        <v>44279</v>
      </c>
      <c r="C438" s="226">
        <v>44280</v>
      </c>
      <c r="D438" s="226">
        <v>44280.43949074074</v>
      </c>
      <c r="E438" t="s">
        <v>6353</v>
      </c>
    </row>
    <row r="439" spans="1:5" hidden="1">
      <c r="A439">
        <v>21</v>
      </c>
      <c r="B439" s="226">
        <v>44279</v>
      </c>
      <c r="C439" s="226">
        <v>44280</v>
      </c>
      <c r="D439" s="226">
        <v>44280.43949074074</v>
      </c>
      <c r="E439" t="s">
        <v>6355</v>
      </c>
    </row>
    <row r="440" spans="1:5" hidden="1">
      <c r="A440">
        <v>21</v>
      </c>
      <c r="B440" s="226">
        <v>44279</v>
      </c>
      <c r="C440" s="226">
        <v>44280</v>
      </c>
      <c r="D440" s="226">
        <v>44280.43949074074</v>
      </c>
      <c r="E440" t="s">
        <v>6354</v>
      </c>
    </row>
    <row r="441" spans="1:5" hidden="1">
      <c r="A441">
        <v>21</v>
      </c>
      <c r="B441" s="226">
        <v>44279</v>
      </c>
      <c r="C441" s="226">
        <v>44280</v>
      </c>
      <c r="D441" s="226">
        <v>44280.43949074074</v>
      </c>
      <c r="E441" t="s">
        <v>6347</v>
      </c>
    </row>
    <row r="442" spans="1:5" hidden="1">
      <c r="A442">
        <v>21</v>
      </c>
      <c r="B442" s="226">
        <v>44279</v>
      </c>
      <c r="C442" s="226">
        <v>44280</v>
      </c>
      <c r="D442" s="226">
        <v>44280.43949074074</v>
      </c>
      <c r="E442" t="s">
        <v>6348</v>
      </c>
    </row>
    <row r="443" spans="1:5" hidden="1">
      <c r="A443">
        <v>21</v>
      </c>
      <c r="B443" s="226">
        <v>44279</v>
      </c>
      <c r="C443" s="226">
        <v>44280</v>
      </c>
      <c r="D443" s="226">
        <v>44280.43949074074</v>
      </c>
      <c r="E443" t="s">
        <v>6349</v>
      </c>
    </row>
    <row r="444" spans="1:5" hidden="1">
      <c r="A444">
        <v>21</v>
      </c>
      <c r="B444" s="226">
        <v>44279</v>
      </c>
      <c r="C444" s="226">
        <v>44280</v>
      </c>
      <c r="D444" s="226">
        <v>44280.43949074074</v>
      </c>
      <c r="E444" t="s">
        <v>6351</v>
      </c>
    </row>
    <row r="445" spans="1:5" hidden="1">
      <c r="A445">
        <v>21</v>
      </c>
      <c r="B445" s="226">
        <v>44279</v>
      </c>
      <c r="C445" s="226">
        <v>44280</v>
      </c>
      <c r="D445" s="226">
        <v>44280.43949074074</v>
      </c>
      <c r="E445" t="s">
        <v>6356</v>
      </c>
    </row>
    <row r="446" spans="1:5" hidden="1">
      <c r="A446">
        <v>21</v>
      </c>
      <c r="B446" s="226">
        <v>44279</v>
      </c>
      <c r="C446" s="226">
        <v>44280</v>
      </c>
      <c r="D446" s="226">
        <v>44280.43949074074</v>
      </c>
      <c r="E446" t="s">
        <v>6362</v>
      </c>
    </row>
    <row r="447" spans="1:5" hidden="1">
      <c r="A447">
        <v>21</v>
      </c>
      <c r="B447" s="226">
        <v>44279</v>
      </c>
      <c r="C447" s="226">
        <v>44280</v>
      </c>
      <c r="D447" s="226">
        <v>44280.43949074074</v>
      </c>
      <c r="E447" t="s">
        <v>6363</v>
      </c>
    </row>
    <row r="448" spans="1:5" hidden="1">
      <c r="A448">
        <v>21</v>
      </c>
      <c r="B448" s="226">
        <v>44279</v>
      </c>
      <c r="C448" s="226">
        <v>44280</v>
      </c>
      <c r="D448" s="226">
        <v>44280.43949074074</v>
      </c>
      <c r="E448" t="s">
        <v>6364</v>
      </c>
    </row>
    <row r="449" spans="1:5" hidden="1">
      <c r="A449">
        <v>21</v>
      </c>
      <c r="B449" s="226">
        <v>44279</v>
      </c>
      <c r="C449" s="226">
        <v>44280</v>
      </c>
      <c r="D449" s="226">
        <v>44280.43949074074</v>
      </c>
      <c r="E449" t="s">
        <v>6365</v>
      </c>
    </row>
    <row r="450" spans="1:5" hidden="1">
      <c r="A450">
        <v>21</v>
      </c>
      <c r="B450" s="226">
        <v>44279</v>
      </c>
      <c r="C450" s="226">
        <v>44280</v>
      </c>
      <c r="D450" s="226">
        <v>44280.43949074074</v>
      </c>
      <c r="E450" t="s">
        <v>6366</v>
      </c>
    </row>
    <row r="451" spans="1:5" hidden="1">
      <c r="A451">
        <v>21</v>
      </c>
      <c r="B451" s="226">
        <v>44279</v>
      </c>
      <c r="C451" s="226">
        <v>44280</v>
      </c>
      <c r="D451" s="226">
        <v>44280.43949074074</v>
      </c>
      <c r="E451" t="s">
        <v>6367</v>
      </c>
    </row>
    <row r="452" spans="1:5" hidden="1">
      <c r="A452">
        <v>21</v>
      </c>
      <c r="B452" s="226">
        <v>44279</v>
      </c>
      <c r="C452" s="226">
        <v>44280</v>
      </c>
      <c r="D452" s="226">
        <v>44280.43949074074</v>
      </c>
      <c r="E452" t="s">
        <v>6368</v>
      </c>
    </row>
    <row r="453" spans="1:5" hidden="1">
      <c r="A453">
        <v>21</v>
      </c>
      <c r="B453" s="226">
        <v>44279</v>
      </c>
      <c r="C453" s="226">
        <v>44280</v>
      </c>
      <c r="D453" s="226">
        <v>44280.43949074074</v>
      </c>
      <c r="E453" t="s">
        <v>6369</v>
      </c>
    </row>
    <row r="454" spans="1:5" hidden="1">
      <c r="A454">
        <v>21</v>
      </c>
      <c r="B454" s="226">
        <v>44279</v>
      </c>
      <c r="C454" s="226">
        <v>44280</v>
      </c>
      <c r="D454" s="226">
        <v>44280.43949074074</v>
      </c>
      <c r="E454" t="s">
        <v>6370</v>
      </c>
    </row>
    <row r="455" spans="1:5" hidden="1">
      <c r="A455">
        <v>21</v>
      </c>
      <c r="B455" s="226">
        <v>44279</v>
      </c>
      <c r="C455" s="226">
        <v>44280</v>
      </c>
      <c r="D455" s="226">
        <v>44280.43949074074</v>
      </c>
      <c r="E455" t="s">
        <v>6371</v>
      </c>
    </row>
    <row r="456" spans="1:5" hidden="1">
      <c r="A456">
        <v>21</v>
      </c>
      <c r="B456" s="226">
        <v>44279</v>
      </c>
      <c r="C456" s="226">
        <v>44280</v>
      </c>
      <c r="D456" s="226">
        <v>44280.43949074074</v>
      </c>
      <c r="E456" t="s">
        <v>6372</v>
      </c>
    </row>
    <row r="457" spans="1:5" hidden="1">
      <c r="A457">
        <v>21</v>
      </c>
      <c r="B457" s="226">
        <v>44279</v>
      </c>
      <c r="C457" s="226">
        <v>44280</v>
      </c>
      <c r="D457" s="226">
        <v>44280.43949074074</v>
      </c>
      <c r="E457" t="s">
        <v>6373</v>
      </c>
    </row>
    <row r="458" spans="1:5" hidden="1">
      <c r="A458">
        <v>21</v>
      </c>
      <c r="B458" s="226">
        <v>44279</v>
      </c>
      <c r="C458" s="226">
        <v>44280</v>
      </c>
      <c r="D458" s="226">
        <v>44280.43949074074</v>
      </c>
      <c r="E458" t="s">
        <v>6374</v>
      </c>
    </row>
    <row r="459" spans="1:5" hidden="1">
      <c r="A459">
        <v>21</v>
      </c>
      <c r="B459" s="226">
        <v>44279</v>
      </c>
      <c r="C459" s="226">
        <v>44280</v>
      </c>
      <c r="D459" s="226">
        <v>44280.43949074074</v>
      </c>
      <c r="E459" t="s">
        <v>6375</v>
      </c>
    </row>
    <row r="460" spans="1:5" hidden="1">
      <c r="A460">
        <v>21</v>
      </c>
      <c r="B460" s="226">
        <v>44279</v>
      </c>
      <c r="C460" s="226">
        <v>44280</v>
      </c>
      <c r="D460" s="226">
        <v>44280.43949074074</v>
      </c>
      <c r="E460" t="s">
        <v>6376</v>
      </c>
    </row>
    <row r="461" spans="1:5" hidden="1">
      <c r="A461">
        <v>21</v>
      </c>
      <c r="B461" s="226">
        <v>44279</v>
      </c>
      <c r="C461" s="226">
        <v>44280</v>
      </c>
      <c r="D461" s="226">
        <v>44280.43949074074</v>
      </c>
      <c r="E461" t="s">
        <v>6377</v>
      </c>
    </row>
    <row r="462" spans="1:5" hidden="1">
      <c r="A462">
        <v>21</v>
      </c>
      <c r="B462" s="226">
        <v>44279</v>
      </c>
      <c r="C462" s="226">
        <v>44280</v>
      </c>
      <c r="D462" s="226">
        <v>44280.43949074074</v>
      </c>
      <c r="E462" t="s">
        <v>6378</v>
      </c>
    </row>
    <row r="463" spans="1:5" hidden="1">
      <c r="A463">
        <v>21</v>
      </c>
      <c r="B463" s="226">
        <v>44279</v>
      </c>
      <c r="C463" s="226">
        <v>44280</v>
      </c>
      <c r="D463" s="226">
        <v>44280.43949074074</v>
      </c>
      <c r="E463" t="s">
        <v>6379</v>
      </c>
    </row>
    <row r="464" spans="1:5" hidden="1">
      <c r="A464">
        <v>21</v>
      </c>
      <c r="B464" s="226">
        <v>44279</v>
      </c>
      <c r="C464" s="226">
        <v>44280</v>
      </c>
      <c r="D464" s="226">
        <v>44280.43949074074</v>
      </c>
      <c r="E464" t="s">
        <v>6380</v>
      </c>
    </row>
    <row r="465" spans="1:6" hidden="1">
      <c r="A465">
        <v>21</v>
      </c>
      <c r="B465" s="226">
        <v>44279</v>
      </c>
      <c r="C465" s="226">
        <v>44280</v>
      </c>
      <c r="D465" s="226">
        <v>44280.43949074074</v>
      </c>
      <c r="E465" t="s">
        <v>5411</v>
      </c>
    </row>
    <row r="466" spans="1:6" hidden="1">
      <c r="A466">
        <v>21</v>
      </c>
      <c r="B466" s="226">
        <v>44279</v>
      </c>
      <c r="C466" s="226">
        <v>44280</v>
      </c>
      <c r="D466" s="226">
        <v>44280.43949074074</v>
      </c>
      <c r="E466" t="s">
        <v>6381</v>
      </c>
      <c r="F466">
        <v>141.61773656209326</v>
      </c>
    </row>
    <row r="467" spans="1:6" hidden="1">
      <c r="A467">
        <v>21</v>
      </c>
      <c r="B467" s="226">
        <v>44279</v>
      </c>
      <c r="C467" s="226">
        <v>44280</v>
      </c>
      <c r="D467" s="226">
        <v>44280.43949074074</v>
      </c>
      <c r="E467" t="s">
        <v>6430</v>
      </c>
      <c r="F467">
        <v>32.074271290832122</v>
      </c>
    </row>
    <row r="468" spans="1:6" hidden="1">
      <c r="A468">
        <v>21</v>
      </c>
      <c r="B468" s="226">
        <v>44279</v>
      </c>
      <c r="C468" s="226">
        <v>44280</v>
      </c>
      <c r="D468" s="226">
        <v>44280.43949074074</v>
      </c>
      <c r="E468" t="s">
        <v>6431</v>
      </c>
      <c r="F468">
        <v>3665.8645711263089</v>
      </c>
    </row>
    <row r="469" spans="1:6" hidden="1">
      <c r="A469">
        <v>21</v>
      </c>
      <c r="B469" s="226">
        <v>44279</v>
      </c>
      <c r="C469" s="226">
        <v>44280</v>
      </c>
      <c r="D469" s="226">
        <v>44280.43949074074</v>
      </c>
      <c r="E469" t="s">
        <v>6432</v>
      </c>
      <c r="F469">
        <v>2.5105366190274636</v>
      </c>
    </row>
    <row r="470" spans="1:6" hidden="1">
      <c r="A470">
        <v>21</v>
      </c>
      <c r="B470" s="226">
        <v>44279</v>
      </c>
      <c r="C470" s="226">
        <v>44280</v>
      </c>
      <c r="D470" s="226">
        <v>44280.43949074074</v>
      </c>
      <c r="E470" t="s">
        <v>6382</v>
      </c>
      <c r="F470">
        <v>1645.6496042039653</v>
      </c>
    </row>
    <row r="471" spans="1:6" hidden="1">
      <c r="A471">
        <v>21</v>
      </c>
      <c r="B471" s="226">
        <v>44279</v>
      </c>
      <c r="C471" s="226">
        <v>44280</v>
      </c>
      <c r="D471" s="226">
        <v>44280.43949074074</v>
      </c>
      <c r="E471" t="s">
        <v>6383</v>
      </c>
      <c r="F471">
        <v>52.805873229768544</v>
      </c>
    </row>
    <row r="472" spans="1:6" hidden="1">
      <c r="A472">
        <v>21</v>
      </c>
      <c r="B472" s="226">
        <v>44279</v>
      </c>
      <c r="C472" s="226">
        <v>44280</v>
      </c>
      <c r="D472" s="226">
        <v>44280.43949074074</v>
      </c>
      <c r="E472" t="s">
        <v>6384</v>
      </c>
      <c r="F472">
        <v>9.9999997764825908E-3</v>
      </c>
    </row>
    <row r="473" spans="1:6" hidden="1">
      <c r="A473">
        <v>21</v>
      </c>
      <c r="B473" s="226">
        <v>44279</v>
      </c>
      <c r="C473" s="226">
        <v>44280</v>
      </c>
      <c r="D473" s="226">
        <v>44280.43949074074</v>
      </c>
      <c r="E473" t="s">
        <v>6385</v>
      </c>
      <c r="F473">
        <v>1.1000000238419008</v>
      </c>
    </row>
    <row r="474" spans="1:6" hidden="1">
      <c r="A474">
        <v>21</v>
      </c>
      <c r="B474" s="226">
        <v>44279</v>
      </c>
      <c r="C474" s="226">
        <v>44280</v>
      </c>
      <c r="D474" s="226">
        <v>44280.43949074074</v>
      </c>
      <c r="E474" t="s">
        <v>6386</v>
      </c>
      <c r="F474">
        <v>9.3199996948242187</v>
      </c>
    </row>
    <row r="475" spans="1:6" hidden="1">
      <c r="A475">
        <v>21</v>
      </c>
      <c r="B475" s="226">
        <v>44279</v>
      </c>
      <c r="C475" s="226">
        <v>44280</v>
      </c>
      <c r="D475" s="226">
        <v>44280.43949074074</v>
      </c>
      <c r="E475" t="s">
        <v>6387</v>
      </c>
      <c r="F475">
        <v>1.59000003337854</v>
      </c>
    </row>
    <row r="476" spans="1:6" hidden="1">
      <c r="A476">
        <v>21</v>
      </c>
      <c r="B476" s="226">
        <v>44279</v>
      </c>
      <c r="C476" s="226">
        <v>44280</v>
      </c>
      <c r="D476" s="226">
        <v>44280.43949074074</v>
      </c>
      <c r="E476" t="s">
        <v>6388</v>
      </c>
      <c r="F476">
        <v>66.019996643068907</v>
      </c>
    </row>
    <row r="477" spans="1:6" hidden="1">
      <c r="A477">
        <v>21</v>
      </c>
      <c r="B477" s="226">
        <v>44279</v>
      </c>
      <c r="C477" s="226">
        <v>44280</v>
      </c>
      <c r="D477" s="226">
        <v>44280.43949074074</v>
      </c>
      <c r="E477" t="s">
        <v>6389</v>
      </c>
      <c r="F477">
        <v>20.780000686646336</v>
      </c>
    </row>
    <row r="478" spans="1:6" hidden="1">
      <c r="A478">
        <v>21</v>
      </c>
      <c r="B478" s="226">
        <v>44279</v>
      </c>
      <c r="C478" s="226">
        <v>44280</v>
      </c>
      <c r="D478" s="226">
        <v>44280.43949074074</v>
      </c>
      <c r="E478" t="s">
        <v>6390</v>
      </c>
      <c r="F478">
        <v>9.0000003576278687E-2</v>
      </c>
    </row>
    <row r="479" spans="1:6" hidden="1">
      <c r="A479">
        <v>21</v>
      </c>
      <c r="B479" s="226">
        <v>44279</v>
      </c>
      <c r="C479" s="226">
        <v>44280</v>
      </c>
      <c r="D479" s="226">
        <v>44280.43949074074</v>
      </c>
      <c r="E479" t="s">
        <v>6391</v>
      </c>
      <c r="F479">
        <v>1.059999942779541</v>
      </c>
    </row>
    <row r="480" spans="1:6" hidden="1">
      <c r="A480">
        <v>21</v>
      </c>
      <c r="B480" s="226">
        <v>44279</v>
      </c>
      <c r="C480" s="226">
        <v>44280</v>
      </c>
      <c r="D480" s="226">
        <v>44280.43949074074</v>
      </c>
      <c r="E480" t="s">
        <v>6392</v>
      </c>
      <c r="F480">
        <v>1.9999999552965182E-2</v>
      </c>
    </row>
    <row r="481" spans="1:6" hidden="1">
      <c r="A481">
        <v>21</v>
      </c>
      <c r="B481" s="226">
        <v>44279</v>
      </c>
      <c r="C481" s="226">
        <v>44280</v>
      </c>
      <c r="D481" s="226">
        <v>44280.43949074074</v>
      </c>
      <c r="E481" t="s">
        <v>6428</v>
      </c>
      <c r="F481">
        <v>55.974840692538471</v>
      </c>
    </row>
    <row r="482" spans="1:6" hidden="1">
      <c r="A482">
        <v>21</v>
      </c>
      <c r="B482" s="226">
        <v>44279</v>
      </c>
      <c r="C482" s="226">
        <v>44280</v>
      </c>
      <c r="D482" s="226">
        <v>44280.43949074074</v>
      </c>
      <c r="E482" t="s">
        <v>6498</v>
      </c>
      <c r="F482">
        <v>7.7917398388185538E-2</v>
      </c>
    </row>
    <row r="483" spans="1:6" hidden="1">
      <c r="A483">
        <v>21</v>
      </c>
      <c r="B483" s="226">
        <v>44279</v>
      </c>
      <c r="C483" s="226">
        <v>44280</v>
      </c>
      <c r="D483" s="226">
        <v>44280.43949074074</v>
      </c>
      <c r="E483" t="s">
        <v>6499</v>
      </c>
      <c r="F483">
        <v>200.98978398640972</v>
      </c>
    </row>
    <row r="484" spans="1:6" hidden="1">
      <c r="A484">
        <v>21</v>
      </c>
      <c r="B484" s="226">
        <v>44279</v>
      </c>
      <c r="C484" s="226">
        <v>44280</v>
      </c>
      <c r="D484" s="226">
        <v>44280.43949074074</v>
      </c>
      <c r="E484" t="s">
        <v>6500</v>
      </c>
      <c r="F484">
        <v>10865.623808458113</v>
      </c>
    </row>
    <row r="485" spans="1:6" hidden="1">
      <c r="A485">
        <v>21</v>
      </c>
      <c r="B485" s="226">
        <v>44279</v>
      </c>
      <c r="C485" s="226">
        <v>44280</v>
      </c>
      <c r="D485" s="226">
        <v>44280.43949074074</v>
      </c>
      <c r="E485" t="s">
        <v>6429</v>
      </c>
      <c r="F485">
        <v>350.0179827796087</v>
      </c>
    </row>
    <row r="486" spans="1:6" hidden="1">
      <c r="A486">
        <v>21</v>
      </c>
      <c r="B486" s="226">
        <v>44279</v>
      </c>
      <c r="C486" s="226">
        <v>44280</v>
      </c>
      <c r="D486" s="226">
        <v>44280.43949074074</v>
      </c>
      <c r="E486" t="s">
        <v>6433</v>
      </c>
      <c r="F486">
        <v>54.336408893267397</v>
      </c>
    </row>
    <row r="487" spans="1:6" hidden="1">
      <c r="A487">
        <v>21</v>
      </c>
      <c r="B487" s="226">
        <v>44279</v>
      </c>
      <c r="C487" s="226">
        <v>44280</v>
      </c>
      <c r="D487" s="226">
        <v>44280.43949074074</v>
      </c>
      <c r="E487" t="s">
        <v>6671</v>
      </c>
      <c r="F487">
        <v>-2.4052393763945119</v>
      </c>
    </row>
    <row r="488" spans="1:6" hidden="1">
      <c r="A488">
        <v>21</v>
      </c>
      <c r="B488" s="226">
        <v>44279</v>
      </c>
      <c r="C488" s="226">
        <v>44280</v>
      </c>
      <c r="D488" s="226">
        <v>44280.43949074074</v>
      </c>
      <c r="E488" t="s">
        <v>6434</v>
      </c>
      <c r="F488">
        <v>146.75770657857271</v>
      </c>
    </row>
    <row r="489" spans="1:6" hidden="1">
      <c r="A489">
        <v>21</v>
      </c>
      <c r="B489" s="226">
        <v>44279</v>
      </c>
      <c r="C489" s="226">
        <v>44280</v>
      </c>
      <c r="D489" s="226">
        <v>44280.43949074074</v>
      </c>
      <c r="E489" t="s">
        <v>6435</v>
      </c>
      <c r="F489">
        <v>59.961277924643646</v>
      </c>
    </row>
    <row r="490" spans="1:6" hidden="1">
      <c r="A490">
        <v>21</v>
      </c>
      <c r="B490" s="226">
        <v>44279</v>
      </c>
      <c r="C490" s="226">
        <v>44280</v>
      </c>
      <c r="D490" s="226">
        <v>44280.43949074074</v>
      </c>
      <c r="E490" t="s">
        <v>6436</v>
      </c>
      <c r="F490">
        <v>610.05050629509799</v>
      </c>
    </row>
    <row r="491" spans="1:6" hidden="1">
      <c r="A491">
        <v>21</v>
      </c>
      <c r="B491" s="226">
        <v>44279</v>
      </c>
      <c r="C491" s="226">
        <v>44280</v>
      </c>
      <c r="D491" s="226">
        <v>44280.43949074074</v>
      </c>
      <c r="E491" t="s">
        <v>6438</v>
      </c>
      <c r="F491">
        <v>2758.884853447812</v>
      </c>
    </row>
    <row r="492" spans="1:6" hidden="1">
      <c r="A492">
        <v>21</v>
      </c>
      <c r="B492" s="226">
        <v>44279</v>
      </c>
      <c r="C492" s="226">
        <v>44280</v>
      </c>
      <c r="D492" s="226">
        <v>44280.43949074074</v>
      </c>
      <c r="E492" t="s">
        <v>6439</v>
      </c>
      <c r="F492">
        <v>140.03130695554944</v>
      </c>
    </row>
    <row r="493" spans="1:6" hidden="1">
      <c r="A493">
        <v>21</v>
      </c>
      <c r="B493" s="226">
        <v>44279</v>
      </c>
      <c r="C493" s="226">
        <v>44280</v>
      </c>
      <c r="D493" s="226">
        <v>44280.43949074074</v>
      </c>
      <c r="E493" t="s">
        <v>6501</v>
      </c>
      <c r="F493">
        <v>8.1800549020369875</v>
      </c>
    </row>
    <row r="494" spans="1:6" hidden="1">
      <c r="A494">
        <v>21</v>
      </c>
      <c r="B494" s="226">
        <v>44279</v>
      </c>
      <c r="C494" s="226">
        <v>44280</v>
      </c>
      <c r="D494" s="226">
        <v>44280.43949074074</v>
      </c>
      <c r="E494" t="s">
        <v>6437</v>
      </c>
      <c r="F494">
        <v>131.10948241021902</v>
      </c>
    </row>
    <row r="495" spans="1:6" hidden="1">
      <c r="A495">
        <v>21</v>
      </c>
      <c r="B495" s="226">
        <v>44279</v>
      </c>
      <c r="C495" s="226">
        <v>44280</v>
      </c>
      <c r="D495" s="226">
        <v>44280.43949074074</v>
      </c>
      <c r="E495" t="s">
        <v>6502</v>
      </c>
      <c r="F495">
        <v>74.879997253414999</v>
      </c>
    </row>
    <row r="496" spans="1:6" hidden="1">
      <c r="A496">
        <v>21</v>
      </c>
      <c r="B496" s="226">
        <v>44279</v>
      </c>
      <c r="C496" s="226">
        <v>44280</v>
      </c>
      <c r="D496" s="226">
        <v>44280.43949074074</v>
      </c>
      <c r="E496" t="s">
        <v>6410</v>
      </c>
      <c r="F496">
        <v>11.369999885559531</v>
      </c>
    </row>
    <row r="497" spans="1:6" hidden="1">
      <c r="A497">
        <v>21</v>
      </c>
      <c r="B497" s="226">
        <v>44279</v>
      </c>
      <c r="C497" s="226">
        <v>44280</v>
      </c>
      <c r="D497" s="226">
        <v>44280.43949074074</v>
      </c>
      <c r="E497" t="s">
        <v>6411</v>
      </c>
      <c r="F497">
        <v>0.56000000238420766</v>
      </c>
    </row>
    <row r="498" spans="1:6" hidden="1">
      <c r="A498">
        <v>21</v>
      </c>
      <c r="B498" s="226">
        <v>44279</v>
      </c>
      <c r="C498" s="226">
        <v>44280</v>
      </c>
      <c r="D498" s="226">
        <v>44280.43949074074</v>
      </c>
      <c r="E498" t="s">
        <v>6412</v>
      </c>
      <c r="F498">
        <v>3.1500000953675098</v>
      </c>
    </row>
    <row r="499" spans="1:6" hidden="1">
      <c r="A499">
        <v>21</v>
      </c>
      <c r="B499" s="226">
        <v>44279</v>
      </c>
      <c r="C499" s="226">
        <v>44280</v>
      </c>
      <c r="D499" s="226">
        <v>44280.43949074074</v>
      </c>
      <c r="E499" t="s">
        <v>6413</v>
      </c>
      <c r="F499">
        <v>5.9000000953676626</v>
      </c>
    </row>
    <row r="500" spans="1:6" hidden="1">
      <c r="A500">
        <v>21</v>
      </c>
      <c r="B500" s="226">
        <v>44279</v>
      </c>
      <c r="C500" s="226">
        <v>44280</v>
      </c>
      <c r="D500" s="226">
        <v>44280.43949074074</v>
      </c>
      <c r="E500" t="s">
        <v>6414</v>
      </c>
      <c r="F500">
        <v>0.77999997138977051</v>
      </c>
    </row>
    <row r="501" spans="1:6" hidden="1">
      <c r="A501">
        <v>21</v>
      </c>
      <c r="B501" s="226">
        <v>44279</v>
      </c>
      <c r="C501" s="226">
        <v>44280</v>
      </c>
      <c r="D501" s="226">
        <v>44280.43949074074</v>
      </c>
      <c r="E501" t="s">
        <v>6415</v>
      </c>
      <c r="F501">
        <v>0</v>
      </c>
    </row>
    <row r="502" spans="1:6" hidden="1">
      <c r="A502">
        <v>21</v>
      </c>
      <c r="B502" s="226">
        <v>44279</v>
      </c>
      <c r="C502" s="226">
        <v>44280</v>
      </c>
      <c r="D502" s="226">
        <v>44280.43949074074</v>
      </c>
      <c r="E502" t="s">
        <v>6416</v>
      </c>
      <c r="F502">
        <v>2.0399999618530273</v>
      </c>
    </row>
    <row r="503" spans="1:6" hidden="1">
      <c r="A503">
        <v>21</v>
      </c>
      <c r="B503" s="226">
        <v>44279</v>
      </c>
      <c r="C503" s="226">
        <v>44280</v>
      </c>
      <c r="D503" s="226">
        <v>44280.43949074074</v>
      </c>
      <c r="E503" t="s">
        <v>6417</v>
      </c>
      <c r="F503">
        <v>1.309999942779541</v>
      </c>
    </row>
    <row r="504" spans="1:6" hidden="1">
      <c r="A504">
        <v>21</v>
      </c>
      <c r="B504" s="226">
        <v>44279</v>
      </c>
      <c r="C504" s="226">
        <v>44280</v>
      </c>
      <c r="D504" s="226">
        <v>44280.43949074074</v>
      </c>
      <c r="E504" t="s">
        <v>6503</v>
      </c>
      <c r="F504">
        <v>1.9999999552965182E-2</v>
      </c>
    </row>
    <row r="505" spans="1:6" hidden="1">
      <c r="A505">
        <v>21</v>
      </c>
      <c r="B505" s="226">
        <v>44279</v>
      </c>
      <c r="C505" s="226">
        <v>44280</v>
      </c>
      <c r="D505" s="226">
        <v>44280.43949074074</v>
      </c>
      <c r="E505" t="s">
        <v>6504</v>
      </c>
      <c r="F505">
        <v>1.190000057220459</v>
      </c>
    </row>
    <row r="506" spans="1:6" hidden="1">
      <c r="A506">
        <v>21</v>
      </c>
      <c r="B506" s="226">
        <v>44279</v>
      </c>
      <c r="C506" s="226">
        <v>44280</v>
      </c>
      <c r="D506" s="226">
        <v>44280.43949074074</v>
      </c>
      <c r="E506" t="s">
        <v>6505</v>
      </c>
      <c r="F506">
        <v>2.5899999141692081</v>
      </c>
    </row>
    <row r="507" spans="1:6" hidden="1">
      <c r="A507">
        <v>21</v>
      </c>
      <c r="B507" s="226">
        <v>44279</v>
      </c>
      <c r="C507" s="226">
        <v>44280</v>
      </c>
      <c r="D507" s="226">
        <v>44280.43949074074</v>
      </c>
      <c r="E507" t="s">
        <v>6506</v>
      </c>
      <c r="F507">
        <v>22.850000381470625</v>
      </c>
    </row>
    <row r="508" spans="1:6" hidden="1">
      <c r="A508">
        <v>21</v>
      </c>
      <c r="B508" s="226">
        <v>44279</v>
      </c>
      <c r="C508" s="226">
        <v>44280</v>
      </c>
      <c r="D508" s="226">
        <v>44280.43949074074</v>
      </c>
      <c r="E508" t="s">
        <v>6507</v>
      </c>
      <c r="F508">
        <v>50.75999832153515</v>
      </c>
    </row>
    <row r="509" spans="1:6" hidden="1">
      <c r="A509">
        <v>21</v>
      </c>
      <c r="B509" s="226">
        <v>44279</v>
      </c>
      <c r="C509" s="226">
        <v>44280</v>
      </c>
      <c r="D509" s="226">
        <v>44280.43949074074</v>
      </c>
      <c r="E509" t="s">
        <v>6508</v>
      </c>
      <c r="F509">
        <v>21.049999237060437</v>
      </c>
    </row>
    <row r="510" spans="1:6" hidden="1">
      <c r="A510">
        <v>21</v>
      </c>
      <c r="B510" s="226">
        <v>44279</v>
      </c>
      <c r="C510" s="226">
        <v>44280</v>
      </c>
      <c r="D510" s="226">
        <v>44280.43949074074</v>
      </c>
      <c r="E510" t="s">
        <v>6509</v>
      </c>
      <c r="F510">
        <v>0.61000001430511475</v>
      </c>
    </row>
    <row r="511" spans="1:6" hidden="1">
      <c r="A511">
        <v>21</v>
      </c>
      <c r="B511" s="226">
        <v>44279</v>
      </c>
      <c r="C511" s="226">
        <v>44280</v>
      </c>
      <c r="D511" s="226">
        <v>44280.43949074074</v>
      </c>
      <c r="E511" t="s">
        <v>6510</v>
      </c>
      <c r="F511">
        <v>0.91000002622601062</v>
      </c>
    </row>
    <row r="512" spans="1:6" hidden="1">
      <c r="A512">
        <v>21</v>
      </c>
      <c r="B512" s="226">
        <v>44279</v>
      </c>
      <c r="C512" s="226">
        <v>44280</v>
      </c>
      <c r="D512" s="226">
        <v>44280.43949074074</v>
      </c>
      <c r="E512" t="s">
        <v>6511</v>
      </c>
      <c r="F512">
        <v>9.9999997764825908E-3</v>
      </c>
    </row>
    <row r="513" spans="1:6" hidden="1">
      <c r="A513">
        <v>21</v>
      </c>
      <c r="B513" s="226">
        <v>44279</v>
      </c>
      <c r="C513" s="226">
        <v>44280</v>
      </c>
      <c r="D513" s="226">
        <v>44280.43949074074</v>
      </c>
      <c r="E513" t="s">
        <v>6728</v>
      </c>
      <c r="F513">
        <v>6.5567824625306681</v>
      </c>
    </row>
    <row r="514" spans="1:6" hidden="1">
      <c r="A514">
        <v>21</v>
      </c>
      <c r="B514" s="226">
        <v>44279</v>
      </c>
      <c r="C514" s="226">
        <v>44280</v>
      </c>
      <c r="D514" s="226">
        <v>44280.43949074074</v>
      </c>
      <c r="E514" t="s">
        <v>6525</v>
      </c>
    </row>
    <row r="515" spans="1:6" hidden="1">
      <c r="A515">
        <v>21</v>
      </c>
      <c r="B515" s="226">
        <v>44279</v>
      </c>
      <c r="C515" s="226">
        <v>44280</v>
      </c>
      <c r="D515" s="226">
        <v>44280.43949074074</v>
      </c>
      <c r="E515" t="s">
        <v>6526</v>
      </c>
    </row>
    <row r="516" spans="1:6" hidden="1">
      <c r="A516">
        <v>21</v>
      </c>
      <c r="B516" s="226">
        <v>44279</v>
      </c>
      <c r="C516" s="226">
        <v>44280</v>
      </c>
      <c r="D516" s="226">
        <v>44280.43949074074</v>
      </c>
      <c r="E516" t="s">
        <v>6679</v>
      </c>
      <c r="F516">
        <v>0.8686000108719143</v>
      </c>
    </row>
    <row r="517" spans="1:6" hidden="1">
      <c r="A517">
        <v>21</v>
      </c>
      <c r="B517" s="226">
        <v>44279</v>
      </c>
      <c r="C517" s="226">
        <v>44280</v>
      </c>
      <c r="D517" s="226">
        <v>44280.43949074074</v>
      </c>
      <c r="E517" t="s">
        <v>6680</v>
      </c>
      <c r="F517">
        <v>1.8176000118255005</v>
      </c>
    </row>
    <row r="518" spans="1:6" hidden="1">
      <c r="A518">
        <v>21</v>
      </c>
      <c r="B518" s="226">
        <v>44279</v>
      </c>
      <c r="C518" s="226">
        <v>44280</v>
      </c>
      <c r="D518" s="226">
        <v>44280.43949074074</v>
      </c>
      <c r="E518" t="s">
        <v>6681</v>
      </c>
      <c r="F518">
        <v>7.2958002090456562</v>
      </c>
    </row>
    <row r="519" spans="1:6" hidden="1">
      <c r="A519">
        <v>21</v>
      </c>
      <c r="B519" s="226">
        <v>44279</v>
      </c>
      <c r="C519" s="226">
        <v>44280</v>
      </c>
      <c r="D519" s="226">
        <v>44280.43949074074</v>
      </c>
      <c r="E519" t="s">
        <v>6682</v>
      </c>
      <c r="F519">
        <v>23.635999679564502</v>
      </c>
    </row>
    <row r="520" spans="1:6" hidden="1">
      <c r="A520">
        <v>21</v>
      </c>
      <c r="B520" s="226">
        <v>44279</v>
      </c>
      <c r="C520" s="226">
        <v>44280</v>
      </c>
      <c r="D520" s="226">
        <v>44280.43949074074</v>
      </c>
      <c r="E520" t="s">
        <v>6683</v>
      </c>
      <c r="F520">
        <v>50.497200012208282</v>
      </c>
    </row>
    <row r="521" spans="1:6" hidden="1">
      <c r="A521">
        <v>21</v>
      </c>
      <c r="B521" s="226">
        <v>44279</v>
      </c>
      <c r="C521" s="226">
        <v>44280</v>
      </c>
      <c r="D521" s="226">
        <v>44280.43949074074</v>
      </c>
      <c r="E521" t="s">
        <v>6684</v>
      </c>
      <c r="F521">
        <v>15.797800064087493</v>
      </c>
    </row>
    <row r="522" spans="1:6" hidden="1">
      <c r="A522">
        <v>21</v>
      </c>
      <c r="B522" s="226">
        <v>44279</v>
      </c>
      <c r="C522" s="226">
        <v>44280</v>
      </c>
      <c r="D522" s="226">
        <v>44280.43949074074</v>
      </c>
      <c r="E522" t="s">
        <v>6685</v>
      </c>
      <c r="F522">
        <v>5.4400000721218214E-2</v>
      </c>
    </row>
    <row r="523" spans="1:6" hidden="1">
      <c r="A523">
        <v>21</v>
      </c>
      <c r="B523" s="226">
        <v>44279</v>
      </c>
      <c r="C523" s="226">
        <v>44280</v>
      </c>
      <c r="D523" s="226">
        <v>44280.43949074074</v>
      </c>
      <c r="E523" t="s">
        <v>6670</v>
      </c>
      <c r="F523">
        <v>-0.75438518333397875</v>
      </c>
    </row>
    <row r="524" spans="1:6" hidden="1">
      <c r="A524">
        <v>21</v>
      </c>
      <c r="B524" s="226">
        <v>44279</v>
      </c>
      <c r="C524" s="226">
        <v>44280</v>
      </c>
      <c r="D524" s="226">
        <v>44280.43949074074</v>
      </c>
      <c r="E524" t="s">
        <v>6531</v>
      </c>
      <c r="F524">
        <v>40.273979012171395</v>
      </c>
    </row>
    <row r="525" spans="1:6" hidden="1">
      <c r="A525">
        <v>21</v>
      </c>
      <c r="B525" s="226">
        <v>44279</v>
      </c>
      <c r="C525" s="226">
        <v>44280</v>
      </c>
      <c r="D525" s="226">
        <v>44280.43949074074</v>
      </c>
      <c r="E525" t="s">
        <v>6532</v>
      </c>
      <c r="F525">
        <v>1.7598106413251819</v>
      </c>
    </row>
    <row r="526" spans="1:6" hidden="1">
      <c r="A526">
        <v>21</v>
      </c>
      <c r="B526" s="226">
        <v>44279</v>
      </c>
      <c r="C526" s="226">
        <v>44280</v>
      </c>
      <c r="D526" s="226">
        <v>44280.43949074074</v>
      </c>
      <c r="E526" t="s">
        <v>6533</v>
      </c>
      <c r="F526">
        <v>143.57129276063651</v>
      </c>
    </row>
    <row r="527" spans="1:6" hidden="1">
      <c r="A527">
        <v>21</v>
      </c>
      <c r="B527" s="226">
        <v>44279</v>
      </c>
      <c r="C527" s="226">
        <v>44280</v>
      </c>
      <c r="D527" s="226">
        <v>44280.43949074074</v>
      </c>
      <c r="E527" t="s">
        <v>6530</v>
      </c>
      <c r="F527">
        <v>94.49692463345022</v>
      </c>
    </row>
    <row r="528" spans="1:6" hidden="1">
      <c r="A528">
        <v>21</v>
      </c>
      <c r="B528" s="226">
        <v>44279</v>
      </c>
      <c r="C528" s="226">
        <v>44280</v>
      </c>
      <c r="D528" s="226">
        <v>44280.43949074074</v>
      </c>
      <c r="E528" t="s">
        <v>6534</v>
      </c>
      <c r="F528">
        <v>80.266667683922634</v>
      </c>
    </row>
    <row r="529" spans="1:6" hidden="1">
      <c r="A529">
        <v>21</v>
      </c>
      <c r="B529" s="226">
        <v>44279</v>
      </c>
      <c r="C529" s="226">
        <v>44280</v>
      </c>
      <c r="D529" s="226">
        <v>44280.43949074074</v>
      </c>
      <c r="E529" t="s">
        <v>6535</v>
      </c>
      <c r="F529">
        <v>7.3766664912303284E-2</v>
      </c>
    </row>
    <row r="530" spans="1:6" hidden="1">
      <c r="A530">
        <v>21</v>
      </c>
      <c r="B530" s="226">
        <v>44279</v>
      </c>
      <c r="C530" s="226">
        <v>44280</v>
      </c>
      <c r="D530" s="226">
        <v>44280.43949074074</v>
      </c>
      <c r="E530" t="s">
        <v>6536</v>
      </c>
      <c r="F530">
        <v>99.688280741377554</v>
      </c>
    </row>
    <row r="531" spans="1:6" hidden="1">
      <c r="A531">
        <v>21</v>
      </c>
      <c r="B531" s="226">
        <v>44279</v>
      </c>
      <c r="C531" s="226">
        <v>44280</v>
      </c>
      <c r="D531" s="226">
        <v>44280.43949074074</v>
      </c>
      <c r="E531" t="s">
        <v>6537</v>
      </c>
      <c r="F531">
        <v>0.13141667097807433</v>
      </c>
    </row>
    <row r="532" spans="1:6" hidden="1">
      <c r="A532">
        <v>21</v>
      </c>
      <c r="B532" s="226">
        <v>44279</v>
      </c>
      <c r="C532" s="226">
        <v>44280</v>
      </c>
      <c r="D532" s="226">
        <v>44280.43949074074</v>
      </c>
      <c r="E532" t="s">
        <v>6538</v>
      </c>
      <c r="F532">
        <v>4.8250001544755575E-2</v>
      </c>
    </row>
    <row r="533" spans="1:6" hidden="1">
      <c r="A533">
        <v>21</v>
      </c>
      <c r="B533" s="226">
        <v>44279</v>
      </c>
      <c r="C533" s="226">
        <v>44280</v>
      </c>
      <c r="D533" s="226">
        <v>44280.43949074074</v>
      </c>
      <c r="E533" t="s">
        <v>6539</v>
      </c>
      <c r="F533">
        <v>3.5933331896861397E-2</v>
      </c>
    </row>
    <row r="534" spans="1:6" hidden="1">
      <c r="A534">
        <v>21</v>
      </c>
      <c r="B534" s="226">
        <v>44279</v>
      </c>
      <c r="C534" s="226">
        <v>44280</v>
      </c>
      <c r="D534" s="226">
        <v>44280.43949074074</v>
      </c>
      <c r="E534" t="s">
        <v>6540</v>
      </c>
      <c r="F534">
        <v>8.4999998410546177E-3</v>
      </c>
    </row>
    <row r="535" spans="1:6" hidden="1">
      <c r="A535">
        <v>21</v>
      </c>
      <c r="B535" s="226">
        <v>44279</v>
      </c>
      <c r="C535" s="226">
        <v>44280</v>
      </c>
      <c r="D535" s="226">
        <v>44280.43949074074</v>
      </c>
      <c r="E535" t="s">
        <v>6541</v>
      </c>
      <c r="F535">
        <v>6.0999998822809723E-3</v>
      </c>
    </row>
    <row r="536" spans="1:6" hidden="1">
      <c r="A536">
        <v>21</v>
      </c>
      <c r="B536" s="226">
        <v>44279</v>
      </c>
      <c r="C536" s="226">
        <v>44280</v>
      </c>
      <c r="D536" s="226">
        <v>44280.43949074074</v>
      </c>
      <c r="E536" t="s">
        <v>6542</v>
      </c>
      <c r="F536">
        <v>1.0848000049591064</v>
      </c>
    </row>
    <row r="537" spans="1:6" hidden="1">
      <c r="A537">
        <v>21</v>
      </c>
      <c r="B537" s="226">
        <v>44279</v>
      </c>
      <c r="C537" s="226">
        <v>44280</v>
      </c>
      <c r="D537" s="226">
        <v>44280.43949074074</v>
      </c>
      <c r="E537" t="s">
        <v>6543</v>
      </c>
      <c r="F537">
        <v>9.5030002593994141</v>
      </c>
    </row>
    <row r="538" spans="1:6" hidden="1">
      <c r="A538">
        <v>21</v>
      </c>
      <c r="B538" s="226">
        <v>44279</v>
      </c>
      <c r="C538" s="226">
        <v>44280</v>
      </c>
      <c r="D538" s="226">
        <v>44280.43949074074</v>
      </c>
      <c r="E538" t="s">
        <v>6544</v>
      </c>
      <c r="F538">
        <v>1.6188000440596919</v>
      </c>
    </row>
    <row r="539" spans="1:6" hidden="1">
      <c r="A539">
        <v>21</v>
      </c>
      <c r="B539" s="226">
        <v>44279</v>
      </c>
      <c r="C539" s="226">
        <v>44280</v>
      </c>
      <c r="D539" s="226">
        <v>44280.43949074074</v>
      </c>
      <c r="E539" t="s">
        <v>6545</v>
      </c>
      <c r="F539">
        <v>65.761001586914062</v>
      </c>
    </row>
    <row r="540" spans="1:6" hidden="1">
      <c r="A540">
        <v>21</v>
      </c>
      <c r="B540" s="226">
        <v>44279</v>
      </c>
      <c r="C540" s="226">
        <v>44280</v>
      </c>
      <c r="D540" s="226">
        <v>44280.43949074074</v>
      </c>
      <c r="E540" t="s">
        <v>6546</v>
      </c>
      <c r="F540">
        <v>20.825899124146339</v>
      </c>
    </row>
    <row r="541" spans="1:6" hidden="1">
      <c r="A541">
        <v>21</v>
      </c>
      <c r="B541" s="226">
        <v>44279</v>
      </c>
      <c r="C541" s="226">
        <v>44280</v>
      </c>
      <c r="D541" s="226">
        <v>44280.43949074074</v>
      </c>
      <c r="E541" t="s">
        <v>6547</v>
      </c>
      <c r="F541">
        <v>8.2900002598763012E-2</v>
      </c>
    </row>
    <row r="542" spans="1:6" hidden="1">
      <c r="A542">
        <v>21</v>
      </c>
      <c r="B542" s="226">
        <v>44279</v>
      </c>
      <c r="C542" s="226">
        <v>44280</v>
      </c>
      <c r="D542" s="226">
        <v>44280.43949074074</v>
      </c>
      <c r="E542" t="s">
        <v>6548</v>
      </c>
      <c r="F542">
        <v>1.1274000406265703</v>
      </c>
    </row>
    <row r="543" spans="1:6" hidden="1">
      <c r="A543">
        <v>21</v>
      </c>
      <c r="B543" s="226">
        <v>44279</v>
      </c>
      <c r="C543" s="226">
        <v>44280</v>
      </c>
      <c r="D543" s="226">
        <v>44280.43949074074</v>
      </c>
      <c r="E543" t="s">
        <v>6721</v>
      </c>
      <c r="F543">
        <v>3.4813277948233825</v>
      </c>
    </row>
    <row r="544" spans="1:6" hidden="1">
      <c r="A544">
        <v>21</v>
      </c>
      <c r="B544" s="226">
        <v>44279</v>
      </c>
      <c r="C544" s="226">
        <v>44280</v>
      </c>
      <c r="D544" s="226">
        <v>44280.43949074074</v>
      </c>
      <c r="E544" t="s">
        <v>6720</v>
      </c>
      <c r="F544">
        <v>95.489710458119617</v>
      </c>
    </row>
    <row r="545" spans="1:6" hidden="1">
      <c r="A545">
        <v>21</v>
      </c>
      <c r="B545" s="226">
        <v>44279</v>
      </c>
      <c r="C545" s="226">
        <v>44280</v>
      </c>
      <c r="D545" s="226">
        <v>44280.43949074074</v>
      </c>
      <c r="E545" t="s">
        <v>6722</v>
      </c>
      <c r="F545">
        <v>14.72883534784676</v>
      </c>
    </row>
    <row r="546" spans="1:6" hidden="1">
      <c r="A546">
        <v>21</v>
      </c>
      <c r="B546" s="226">
        <v>44279</v>
      </c>
      <c r="C546" s="226">
        <v>44280</v>
      </c>
      <c r="D546" s="226">
        <v>44280.43949074074</v>
      </c>
      <c r="E546" t="s">
        <v>6723</v>
      </c>
      <c r="F546">
        <v>48.876282566564747</v>
      </c>
    </row>
    <row r="547" spans="1:6" hidden="1">
      <c r="A547">
        <v>21</v>
      </c>
      <c r="B547" s="226">
        <v>44279</v>
      </c>
      <c r="C547" s="226">
        <v>44280</v>
      </c>
      <c r="D547" s="226">
        <v>44280.43949074074</v>
      </c>
      <c r="E547" t="s">
        <v>6724</v>
      </c>
      <c r="F547">
        <v>4.4133958240350069</v>
      </c>
    </row>
    <row r="548" spans="1:6" hidden="1">
      <c r="A548">
        <v>21</v>
      </c>
      <c r="B548" s="226">
        <v>44279</v>
      </c>
      <c r="C548" s="226">
        <v>44280</v>
      </c>
      <c r="D548" s="226">
        <v>44280.43949074074</v>
      </c>
      <c r="E548" t="s">
        <v>6725</v>
      </c>
      <c r="F548">
        <v>16.605765766567696</v>
      </c>
    </row>
    <row r="549" spans="1:6" hidden="1">
      <c r="A549">
        <v>21</v>
      </c>
      <c r="B549" s="226">
        <v>44279</v>
      </c>
      <c r="C549" s="226">
        <v>44280</v>
      </c>
      <c r="D549" s="226">
        <v>44280.43949074074</v>
      </c>
      <c r="E549" t="s">
        <v>6726</v>
      </c>
      <c r="F549">
        <v>10212.001740858299</v>
      </c>
    </row>
    <row r="550" spans="1:6" hidden="1">
      <c r="A550">
        <v>21</v>
      </c>
      <c r="B550" s="226">
        <v>44279</v>
      </c>
      <c r="C550" s="226">
        <v>44280</v>
      </c>
      <c r="D550" s="226">
        <v>44280.43949074074</v>
      </c>
      <c r="E550" t="s">
        <v>6549</v>
      </c>
      <c r="F550">
        <v>6.7869542645083696</v>
      </c>
    </row>
    <row r="551" spans="1:6" hidden="1">
      <c r="A551">
        <v>21</v>
      </c>
      <c r="B551" s="226">
        <v>44279</v>
      </c>
      <c r="C551" s="226">
        <v>44280</v>
      </c>
      <c r="D551" s="226">
        <v>44280.43949074074</v>
      </c>
      <c r="E551" t="s">
        <v>6550</v>
      </c>
      <c r="F551">
        <v>5.6673700604174018</v>
      </c>
    </row>
    <row r="552" spans="1:6" hidden="1">
      <c r="A552">
        <v>21</v>
      </c>
      <c r="B552" s="226">
        <v>44279</v>
      </c>
      <c r="C552" s="226">
        <v>44280</v>
      </c>
      <c r="D552" s="226">
        <v>44280.43949074074</v>
      </c>
      <c r="E552" t="s">
        <v>6551</v>
      </c>
      <c r="F552">
        <v>28.155382735199183</v>
      </c>
    </row>
    <row r="553" spans="1:6" hidden="1">
      <c r="A553">
        <v>21</v>
      </c>
      <c r="B553" s="226">
        <v>44279</v>
      </c>
      <c r="C553" s="226">
        <v>44280</v>
      </c>
      <c r="D553" s="226">
        <v>44280.43949074074</v>
      </c>
      <c r="E553" t="s">
        <v>6552</v>
      </c>
      <c r="F553">
        <v>8.5018291897243738</v>
      </c>
    </row>
    <row r="554" spans="1:6" hidden="1">
      <c r="A554">
        <v>21</v>
      </c>
      <c r="B554" s="226">
        <v>44279</v>
      </c>
      <c r="C554" s="226">
        <v>44280</v>
      </c>
      <c r="D554" s="226">
        <v>44280.43949074074</v>
      </c>
      <c r="E554" t="s">
        <v>6727</v>
      </c>
      <c r="F554">
        <v>20.010425348635014</v>
      </c>
    </row>
    <row r="555" spans="1:6" hidden="1">
      <c r="A555">
        <v>21</v>
      </c>
      <c r="B555" s="226">
        <v>44279</v>
      </c>
      <c r="C555" s="226">
        <v>44280</v>
      </c>
      <c r="D555" s="226">
        <v>44280.43949074074</v>
      </c>
      <c r="E555" t="s">
        <v>6672</v>
      </c>
      <c r="F555">
        <v>200.92115430247688</v>
      </c>
    </row>
    <row r="556" spans="1:6" hidden="1">
      <c r="A556">
        <v>21</v>
      </c>
      <c r="B556" s="226">
        <v>44279</v>
      </c>
      <c r="C556" s="226">
        <v>44280</v>
      </c>
      <c r="D556" s="226">
        <v>44280.43949074074</v>
      </c>
      <c r="E556" t="s">
        <v>6673</v>
      </c>
      <c r="F556">
        <v>203.51576017352443</v>
      </c>
    </row>
    <row r="557" spans="1:6" hidden="1">
      <c r="A557">
        <v>21</v>
      </c>
      <c r="B557" s="226">
        <v>44279</v>
      </c>
      <c r="C557" s="226">
        <v>44280</v>
      </c>
      <c r="D557" s="226">
        <v>44280.43949074074</v>
      </c>
      <c r="E557" t="s">
        <v>6674</v>
      </c>
      <c r="F557">
        <v>-1.2913552483087458</v>
      </c>
    </row>
    <row r="558" spans="1:6" hidden="1">
      <c r="A558">
        <v>21</v>
      </c>
      <c r="B558" s="226">
        <v>44279</v>
      </c>
      <c r="C558" s="226">
        <v>44280</v>
      </c>
      <c r="D558" s="226">
        <v>44280.43949074074</v>
      </c>
      <c r="E558" t="s">
        <v>6635</v>
      </c>
      <c r="F558">
        <v>0.87</v>
      </c>
    </row>
    <row r="559" spans="1:6" hidden="1">
      <c r="A559">
        <v>21</v>
      </c>
      <c r="B559" s="226">
        <v>44279</v>
      </c>
      <c r="C559" s="226">
        <v>44280</v>
      </c>
      <c r="D559" s="226">
        <v>44280.43949074074</v>
      </c>
      <c r="E559" t="s">
        <v>6637</v>
      </c>
      <c r="F559">
        <v>0.88</v>
      </c>
    </row>
    <row r="560" spans="1:6" hidden="1">
      <c r="A560">
        <v>21</v>
      </c>
      <c r="B560" s="226">
        <v>44279</v>
      </c>
      <c r="C560" s="226">
        <v>44280</v>
      </c>
      <c r="D560" s="226">
        <v>44280.43949074074</v>
      </c>
      <c r="E560" t="s">
        <v>6638</v>
      </c>
      <c r="F560">
        <v>0.87728888900000002</v>
      </c>
    </row>
    <row r="561" spans="1:6" hidden="1">
      <c r="A561">
        <v>21</v>
      </c>
      <c r="B561" s="226">
        <v>44279</v>
      </c>
      <c r="C561" s="226">
        <v>44280</v>
      </c>
      <c r="D561" s="226">
        <v>44280.43949074074</v>
      </c>
      <c r="E561" t="s">
        <v>6642</v>
      </c>
      <c r="F561">
        <v>0.86831666699999999</v>
      </c>
    </row>
    <row r="562" spans="1:6" hidden="1">
      <c r="A562">
        <v>21</v>
      </c>
      <c r="B562" s="226">
        <v>44279</v>
      </c>
      <c r="C562" s="226">
        <v>44280</v>
      </c>
      <c r="D562" s="226">
        <v>44280.43949074074</v>
      </c>
      <c r="E562" t="s">
        <v>6636</v>
      </c>
      <c r="F562">
        <v>0.87</v>
      </c>
    </row>
    <row r="563" spans="1:6" hidden="1">
      <c r="A563">
        <v>21</v>
      </c>
      <c r="B563" s="226">
        <v>44279</v>
      </c>
      <c r="C563" s="226">
        <v>44280</v>
      </c>
      <c r="D563" s="226">
        <v>44280.43949074074</v>
      </c>
      <c r="E563" t="s">
        <v>6646</v>
      </c>
      <c r="F563">
        <v>0.87688888899999995</v>
      </c>
    </row>
    <row r="564" spans="1:6" hidden="1">
      <c r="A564">
        <v>21</v>
      </c>
      <c r="B564" s="226">
        <v>44279</v>
      </c>
      <c r="C564" s="226">
        <v>44280</v>
      </c>
      <c r="D564" s="226">
        <v>44280.43949074074</v>
      </c>
      <c r="E564" t="s">
        <v>6647</v>
      </c>
      <c r="F564">
        <v>0.88706562499999997</v>
      </c>
    </row>
    <row r="565" spans="1:6" hidden="1">
      <c r="A565">
        <v>21</v>
      </c>
      <c r="B565" s="226">
        <v>44279</v>
      </c>
      <c r="C565" s="226">
        <v>44280</v>
      </c>
      <c r="D565" s="226">
        <v>44280.43949074074</v>
      </c>
      <c r="E565" t="s">
        <v>6648</v>
      </c>
      <c r="F565">
        <v>0.75539321999999998</v>
      </c>
    </row>
    <row r="566" spans="1:6" hidden="1">
      <c r="A566">
        <v>21</v>
      </c>
      <c r="B566" s="226">
        <v>44279</v>
      </c>
      <c r="C566" s="226">
        <v>44280</v>
      </c>
      <c r="D566" s="226">
        <v>44280.43949074074</v>
      </c>
      <c r="E566" t="s">
        <v>6643</v>
      </c>
      <c r="F566">
        <v>0.87</v>
      </c>
    </row>
    <row r="567" spans="1:6" hidden="1">
      <c r="A567">
        <v>21</v>
      </c>
      <c r="B567" s="226">
        <v>44279</v>
      </c>
      <c r="C567" s="226">
        <v>44280</v>
      </c>
      <c r="D567" s="226">
        <v>44280.43949074074</v>
      </c>
      <c r="E567" t="s">
        <v>6644</v>
      </c>
      <c r="F567">
        <v>0.67601355900000004</v>
      </c>
    </row>
    <row r="568" spans="1:6" hidden="1">
      <c r="A568">
        <v>21</v>
      </c>
      <c r="B568" s="226">
        <v>44279</v>
      </c>
      <c r="C568" s="226">
        <v>44280</v>
      </c>
      <c r="D568" s="226">
        <v>44280.43949074074</v>
      </c>
      <c r="E568" t="s">
        <v>6649</v>
      </c>
      <c r="F568">
        <v>0.86760000000000004</v>
      </c>
    </row>
    <row r="569" spans="1:6" hidden="1">
      <c r="A569">
        <v>21</v>
      </c>
      <c r="B569" s="226">
        <v>44279</v>
      </c>
      <c r="C569" s="226">
        <v>44280</v>
      </c>
      <c r="D569" s="226">
        <v>44280.43949074074</v>
      </c>
      <c r="E569" t="s">
        <v>6650</v>
      </c>
      <c r="F569">
        <v>0.87610468799999996</v>
      </c>
    </row>
    <row r="570" spans="1:6" hidden="1">
      <c r="A570">
        <v>21</v>
      </c>
      <c r="B570" s="226">
        <v>44279</v>
      </c>
      <c r="C570" s="226">
        <v>44280</v>
      </c>
      <c r="D570" s="226">
        <v>44280.43949074074</v>
      </c>
      <c r="E570" t="s">
        <v>6651</v>
      </c>
      <c r="F570">
        <v>0.894277922</v>
      </c>
    </row>
    <row r="571" spans="1:6" hidden="1">
      <c r="A571">
        <v>21</v>
      </c>
      <c r="B571" s="226">
        <v>44279</v>
      </c>
      <c r="C571" s="226">
        <v>44280</v>
      </c>
      <c r="D571" s="226">
        <v>44280.43949074074</v>
      </c>
      <c r="E571" t="s">
        <v>6645</v>
      </c>
      <c r="F571">
        <v>0.875</v>
      </c>
    </row>
    <row r="572" spans="1:6" hidden="1">
      <c r="A572">
        <v>21</v>
      </c>
      <c r="B572" s="226">
        <v>44279</v>
      </c>
      <c r="C572" s="226">
        <v>44280</v>
      </c>
      <c r="D572" s="226">
        <v>44280.43949074074</v>
      </c>
      <c r="E572" t="s">
        <v>6652</v>
      </c>
      <c r="F572">
        <v>0.86570000000000003</v>
      </c>
    </row>
    <row r="573" spans="1:6" hidden="1">
      <c r="A573">
        <v>21</v>
      </c>
      <c r="B573" s="226">
        <v>44279</v>
      </c>
      <c r="C573" s="226">
        <v>44280</v>
      </c>
      <c r="D573" s="226">
        <v>44280.43949074074</v>
      </c>
      <c r="E573" t="s">
        <v>6653</v>
      </c>
      <c r="F573">
        <v>5.0000000000000001E-4</v>
      </c>
    </row>
    <row r="574" spans="1:6" hidden="1">
      <c r="A574">
        <v>21</v>
      </c>
      <c r="B574" s="226">
        <v>44279</v>
      </c>
      <c r="C574" s="226">
        <v>44280</v>
      </c>
      <c r="D574" s="226">
        <v>44280.43949074074</v>
      </c>
      <c r="E574" t="s">
        <v>6654</v>
      </c>
      <c r="F574">
        <v>4.6000000000000001E-4</v>
      </c>
    </row>
    <row r="575" spans="1:6" hidden="1">
      <c r="A575">
        <v>21</v>
      </c>
      <c r="B575" s="226">
        <v>44279</v>
      </c>
      <c r="C575" s="226">
        <v>44280</v>
      </c>
      <c r="D575" s="226">
        <v>44280.43949074074</v>
      </c>
      <c r="E575" t="s">
        <v>6655</v>
      </c>
      <c r="F575">
        <v>1.6999999999999999E-3</v>
      </c>
    </row>
    <row r="576" spans="1:6" hidden="1">
      <c r="A576">
        <v>21</v>
      </c>
      <c r="B576" s="226">
        <v>44279</v>
      </c>
      <c r="C576" s="226">
        <v>44280</v>
      </c>
      <c r="D576" s="226">
        <v>44280.43949074074</v>
      </c>
      <c r="E576" t="s">
        <v>6766</v>
      </c>
      <c r="F576">
        <v>102.1</v>
      </c>
    </row>
    <row r="577" spans="1:6" hidden="1">
      <c r="A577">
        <v>21</v>
      </c>
      <c r="B577" s="226">
        <v>44279</v>
      </c>
      <c r="C577" s="226">
        <v>44280</v>
      </c>
      <c r="D577" s="226">
        <v>44280.43949074074</v>
      </c>
      <c r="E577" t="s">
        <v>6767</v>
      </c>
      <c r="F577">
        <v>111</v>
      </c>
    </row>
    <row r="578" spans="1:6" hidden="1">
      <c r="A578">
        <v>21</v>
      </c>
      <c r="B578" s="226">
        <v>44279</v>
      </c>
      <c r="C578" s="226">
        <v>44280</v>
      </c>
      <c r="D578" s="226">
        <v>44280.43949074074</v>
      </c>
      <c r="E578" t="s">
        <v>6764</v>
      </c>
      <c r="F578">
        <v>99.7</v>
      </c>
    </row>
    <row r="579" spans="1:6" hidden="1">
      <c r="A579">
        <v>21</v>
      </c>
      <c r="B579" s="226">
        <v>44279</v>
      </c>
      <c r="C579" s="226">
        <v>44280</v>
      </c>
      <c r="D579" s="226">
        <v>44280.43949074074</v>
      </c>
      <c r="E579" t="s">
        <v>6765</v>
      </c>
      <c r="F579">
        <v>110</v>
      </c>
    </row>
    <row r="580" spans="1:6" hidden="1">
      <c r="A580">
        <v>1</v>
      </c>
      <c r="B580" s="226">
        <v>44259</v>
      </c>
      <c r="C580" s="226">
        <v>44260</v>
      </c>
      <c r="D580" s="226">
        <v>44280.4528125</v>
      </c>
      <c r="E580" t="s">
        <v>5521</v>
      </c>
      <c r="F580">
        <v>249.99965770509527</v>
      </c>
    </row>
    <row r="581" spans="1:6" hidden="1">
      <c r="A581">
        <v>1</v>
      </c>
      <c r="B581" s="226">
        <v>44259</v>
      </c>
      <c r="C581" s="226">
        <v>44260</v>
      </c>
      <c r="D581" s="226">
        <v>44280.4528125</v>
      </c>
      <c r="E581" t="s">
        <v>6243</v>
      </c>
      <c r="F581">
        <v>0</v>
      </c>
    </row>
    <row r="582" spans="1:6" hidden="1">
      <c r="A582">
        <v>1</v>
      </c>
      <c r="B582" s="226">
        <v>44259</v>
      </c>
      <c r="C582" s="226">
        <v>44260</v>
      </c>
      <c r="D582" s="226">
        <v>44280.4528125</v>
      </c>
      <c r="E582" t="s">
        <v>6327</v>
      </c>
      <c r="F582">
        <v>1.9130768741080076E-3</v>
      </c>
    </row>
    <row r="583" spans="1:6" hidden="1">
      <c r="A583">
        <v>1</v>
      </c>
      <c r="B583" s="226">
        <v>44259</v>
      </c>
      <c r="C583" s="226">
        <v>44260</v>
      </c>
      <c r="D583" s="226">
        <v>44280.4528125</v>
      </c>
      <c r="E583" t="s">
        <v>6432</v>
      </c>
      <c r="F583">
        <v>2.7015630086262985</v>
      </c>
    </row>
    <row r="584" spans="1:6" hidden="1">
      <c r="A584">
        <v>1</v>
      </c>
      <c r="B584" s="226">
        <v>44259</v>
      </c>
      <c r="C584" s="226">
        <v>44260</v>
      </c>
      <c r="D584" s="226">
        <v>44280.4528125</v>
      </c>
      <c r="E584" t="s">
        <v>6244</v>
      </c>
      <c r="F584">
        <v>15.580739559729876</v>
      </c>
    </row>
    <row r="585" spans="1:6" hidden="1">
      <c r="A585">
        <v>1</v>
      </c>
      <c r="B585" s="226">
        <v>44259</v>
      </c>
      <c r="C585" s="226">
        <v>44260</v>
      </c>
      <c r="D585" s="226">
        <v>44280.4528125</v>
      </c>
      <c r="E585" t="s">
        <v>6246</v>
      </c>
    </row>
    <row r="586" spans="1:6" hidden="1">
      <c r="A586">
        <v>1</v>
      </c>
      <c r="B586" s="226">
        <v>44259</v>
      </c>
      <c r="C586" s="226">
        <v>44260</v>
      </c>
      <c r="D586" s="226">
        <v>44280.4528125</v>
      </c>
      <c r="E586" t="s">
        <v>6259</v>
      </c>
      <c r="F586">
        <v>4.0027498844597149</v>
      </c>
    </row>
    <row r="587" spans="1:6" hidden="1">
      <c r="A587">
        <v>1</v>
      </c>
      <c r="B587" s="226">
        <v>44259</v>
      </c>
      <c r="C587" s="226">
        <v>44260</v>
      </c>
      <c r="D587" s="226">
        <v>44280.4528125</v>
      </c>
      <c r="E587" t="s">
        <v>6262</v>
      </c>
      <c r="F587">
        <v>8.4612644114428175</v>
      </c>
    </row>
    <row r="588" spans="1:6" hidden="1">
      <c r="A588">
        <v>1</v>
      </c>
      <c r="B588" s="226">
        <v>44259</v>
      </c>
      <c r="C588" s="226">
        <v>44260</v>
      </c>
      <c r="D588" s="226">
        <v>44280.4528125</v>
      </c>
      <c r="E588" t="s">
        <v>6665</v>
      </c>
      <c r="F588">
        <v>0.10567091458166666</v>
      </c>
    </row>
    <row r="589" spans="1:6" hidden="1">
      <c r="A589">
        <v>1</v>
      </c>
      <c r="B589" s="226">
        <v>44259</v>
      </c>
      <c r="C589" s="226">
        <v>44260</v>
      </c>
      <c r="D589" s="226">
        <v>44280.4528125</v>
      </c>
      <c r="E589" t="s">
        <v>6666</v>
      </c>
      <c r="F589">
        <v>-2.4233286936456953E-2</v>
      </c>
    </row>
    <row r="590" spans="1:6" hidden="1">
      <c r="A590">
        <v>1</v>
      </c>
      <c r="B590" s="226">
        <v>44259</v>
      </c>
      <c r="C590" s="226">
        <v>44260</v>
      </c>
      <c r="D590" s="226">
        <v>44280.4528125</v>
      </c>
      <c r="E590" t="s">
        <v>6289</v>
      </c>
      <c r="F590">
        <v>39.229250756899475</v>
      </c>
    </row>
    <row r="591" spans="1:6" hidden="1">
      <c r="A591">
        <v>1</v>
      </c>
      <c r="B591" s="226">
        <v>44259</v>
      </c>
      <c r="C591" s="226">
        <v>44260</v>
      </c>
      <c r="D591" s="226">
        <v>44280.4528125</v>
      </c>
      <c r="E591" t="s">
        <v>6290</v>
      </c>
      <c r="F591">
        <v>8.8056704857050399</v>
      </c>
    </row>
    <row r="592" spans="1:6" hidden="1">
      <c r="A592">
        <v>1</v>
      </c>
      <c r="B592" s="226">
        <v>44259</v>
      </c>
      <c r="C592" s="226">
        <v>44260</v>
      </c>
      <c r="D592" s="226">
        <v>44280.4528125</v>
      </c>
      <c r="E592" t="s">
        <v>6291</v>
      </c>
      <c r="F592">
        <v>6.5413279728343099</v>
      </c>
    </row>
    <row r="593" spans="1:6" hidden="1">
      <c r="A593">
        <v>1</v>
      </c>
      <c r="B593" s="226">
        <v>44259</v>
      </c>
      <c r="C593" s="226">
        <v>44260</v>
      </c>
      <c r="D593" s="226">
        <v>44280.4528125</v>
      </c>
      <c r="E593" t="s">
        <v>6328</v>
      </c>
      <c r="F593">
        <v>1.6694525693957178E-2</v>
      </c>
    </row>
    <row r="594" spans="1:6" hidden="1">
      <c r="A594">
        <v>1</v>
      </c>
      <c r="B594" s="226">
        <v>44259</v>
      </c>
      <c r="C594" s="226">
        <v>44260</v>
      </c>
      <c r="D594" s="226">
        <v>44280.4528125</v>
      </c>
      <c r="E594" t="s">
        <v>6329</v>
      </c>
      <c r="F594">
        <v>6.3935701878534523</v>
      </c>
    </row>
    <row r="595" spans="1:6" hidden="1">
      <c r="A595">
        <v>1</v>
      </c>
      <c r="B595" s="226">
        <v>44259</v>
      </c>
      <c r="C595" s="226">
        <v>44260</v>
      </c>
      <c r="D595" s="226">
        <v>44280.4528125</v>
      </c>
      <c r="E595" t="s">
        <v>6333</v>
      </c>
      <c r="F595">
        <v>-1.2618398437431733E-2</v>
      </c>
    </row>
    <row r="596" spans="1:6" hidden="1">
      <c r="A596">
        <v>1</v>
      </c>
      <c r="B596" s="226">
        <v>44259</v>
      </c>
      <c r="C596" s="226">
        <v>44260</v>
      </c>
      <c r="D596" s="226">
        <v>44280.4528125</v>
      </c>
      <c r="E596" t="s">
        <v>6334</v>
      </c>
      <c r="F596">
        <v>18.898831070793989</v>
      </c>
    </row>
    <row r="597" spans="1:6" hidden="1">
      <c r="A597">
        <v>1</v>
      </c>
      <c r="B597" s="226">
        <v>44259</v>
      </c>
      <c r="C597" s="226">
        <v>44260</v>
      </c>
      <c r="D597" s="226">
        <v>44280.4528125</v>
      </c>
      <c r="E597" t="s">
        <v>6337</v>
      </c>
      <c r="F597">
        <v>66.705860710144165</v>
      </c>
    </row>
    <row r="598" spans="1:6" hidden="1">
      <c r="A598">
        <v>1</v>
      </c>
      <c r="B598" s="226">
        <v>44259</v>
      </c>
      <c r="C598" s="226">
        <v>44260</v>
      </c>
      <c r="D598" s="226">
        <v>44280.4528125</v>
      </c>
      <c r="E598" t="s">
        <v>6340</v>
      </c>
      <c r="F598">
        <v>17.023183295461887</v>
      </c>
    </row>
    <row r="599" spans="1:6" hidden="1">
      <c r="A599">
        <v>1</v>
      </c>
      <c r="B599" s="226">
        <v>44259</v>
      </c>
      <c r="C599" s="226">
        <v>44260</v>
      </c>
      <c r="D599" s="226">
        <v>44280.4528125</v>
      </c>
      <c r="E599" t="s">
        <v>6531</v>
      </c>
      <c r="F599">
        <v>41.779269700580159</v>
      </c>
    </row>
    <row r="600" spans="1:6" hidden="1">
      <c r="A600">
        <v>1</v>
      </c>
      <c r="B600" s="226">
        <v>44259</v>
      </c>
      <c r="C600" s="226">
        <v>44260</v>
      </c>
      <c r="D600" s="226">
        <v>44280.4528125</v>
      </c>
      <c r="E600" t="s">
        <v>6635</v>
      </c>
    </row>
    <row r="601" spans="1:6" hidden="1">
      <c r="A601">
        <v>1</v>
      </c>
      <c r="B601" s="226">
        <v>44259</v>
      </c>
      <c r="C601" s="226">
        <v>44260</v>
      </c>
      <c r="D601" s="226">
        <v>44280.4528125</v>
      </c>
      <c r="E601" t="s">
        <v>6637</v>
      </c>
    </row>
    <row r="602" spans="1:6" hidden="1">
      <c r="A602">
        <v>1</v>
      </c>
      <c r="B602" s="226">
        <v>44259</v>
      </c>
      <c r="C602" s="226">
        <v>44260</v>
      </c>
      <c r="D602" s="226">
        <v>44280.4528125</v>
      </c>
      <c r="E602" t="s">
        <v>6659</v>
      </c>
      <c r="F602">
        <v>0.82450002431866387</v>
      </c>
    </row>
    <row r="603" spans="1:6" hidden="1">
      <c r="A603">
        <v>1</v>
      </c>
      <c r="B603" s="226">
        <v>44259</v>
      </c>
      <c r="C603" s="226">
        <v>44260</v>
      </c>
      <c r="D603" s="226">
        <v>44280.4528125</v>
      </c>
      <c r="E603" t="s">
        <v>6639</v>
      </c>
      <c r="F603">
        <v>0.72790002822875977</v>
      </c>
    </row>
    <row r="604" spans="1:6" hidden="1">
      <c r="A604">
        <v>1</v>
      </c>
      <c r="B604" s="226">
        <v>44259</v>
      </c>
      <c r="C604" s="226">
        <v>44260</v>
      </c>
      <c r="D604" s="226">
        <v>44280.4528125</v>
      </c>
      <c r="E604" t="s">
        <v>6640</v>
      </c>
      <c r="F604">
        <v>0.85219997167584105</v>
      </c>
    </row>
    <row r="605" spans="1:6" hidden="1">
      <c r="A605">
        <v>1</v>
      </c>
      <c r="B605" s="226">
        <v>44259</v>
      </c>
      <c r="C605" s="226">
        <v>44260</v>
      </c>
      <c r="D605" s="226">
        <v>44280.4528125</v>
      </c>
      <c r="E605" t="s">
        <v>6641</v>
      </c>
      <c r="F605">
        <v>0.87709999084472656</v>
      </c>
    </row>
    <row r="606" spans="1:6" hidden="1">
      <c r="A606">
        <v>1</v>
      </c>
      <c r="B606" s="226">
        <v>44259</v>
      </c>
      <c r="C606" s="226">
        <v>44260</v>
      </c>
      <c r="D606" s="226">
        <v>44280.4528125</v>
      </c>
      <c r="E606" t="s">
        <v>6638</v>
      </c>
    </row>
    <row r="607" spans="1:6" hidden="1">
      <c r="A607">
        <v>1</v>
      </c>
      <c r="B607" s="226">
        <v>44259</v>
      </c>
      <c r="C607" s="226">
        <v>44260</v>
      </c>
      <c r="D607" s="226">
        <v>44280.4528125</v>
      </c>
      <c r="E607" t="s">
        <v>6642</v>
      </c>
    </row>
    <row r="608" spans="1:6" hidden="1">
      <c r="A608">
        <v>1</v>
      </c>
      <c r="B608" s="226">
        <v>44259</v>
      </c>
      <c r="C608" s="226">
        <v>44260</v>
      </c>
      <c r="D608" s="226">
        <v>44280.4528125</v>
      </c>
      <c r="E608" t="s">
        <v>6636</v>
      </c>
    </row>
    <row r="609" spans="1:6" hidden="1">
      <c r="A609">
        <v>1</v>
      </c>
      <c r="B609" s="226">
        <v>44259</v>
      </c>
      <c r="C609" s="226">
        <v>44260</v>
      </c>
      <c r="D609" s="226">
        <v>44280.4528125</v>
      </c>
      <c r="E609" t="s">
        <v>6646</v>
      </c>
    </row>
    <row r="610" spans="1:6" hidden="1">
      <c r="A610">
        <v>1</v>
      </c>
      <c r="B610" s="226">
        <v>44259</v>
      </c>
      <c r="C610" s="226">
        <v>44260</v>
      </c>
      <c r="D610" s="226">
        <v>44280.4528125</v>
      </c>
      <c r="E610" t="s">
        <v>6647</v>
      </c>
    </row>
    <row r="611" spans="1:6" hidden="1">
      <c r="A611">
        <v>1</v>
      </c>
      <c r="B611" s="226">
        <v>44259</v>
      </c>
      <c r="C611" s="226">
        <v>44260</v>
      </c>
      <c r="D611" s="226">
        <v>44280.4528125</v>
      </c>
      <c r="E611" t="s">
        <v>6648</v>
      </c>
    </row>
    <row r="612" spans="1:6" hidden="1">
      <c r="A612">
        <v>1</v>
      </c>
      <c r="B612" s="226">
        <v>44259</v>
      </c>
      <c r="C612" s="226">
        <v>44260</v>
      </c>
      <c r="D612" s="226">
        <v>44280.4528125</v>
      </c>
      <c r="E612" t="s">
        <v>6643</v>
      </c>
    </row>
    <row r="613" spans="1:6" hidden="1">
      <c r="A613">
        <v>1</v>
      </c>
      <c r="B613" s="226">
        <v>44259</v>
      </c>
      <c r="C613" s="226">
        <v>44260</v>
      </c>
      <c r="D613" s="226">
        <v>44280.4528125</v>
      </c>
      <c r="E613" t="s">
        <v>6644</v>
      </c>
    </row>
    <row r="614" spans="1:6" hidden="1">
      <c r="A614">
        <v>1</v>
      </c>
      <c r="B614" s="226">
        <v>44259</v>
      </c>
      <c r="C614" s="226">
        <v>44260</v>
      </c>
      <c r="D614" s="226">
        <v>44280.4528125</v>
      </c>
      <c r="E614" t="s">
        <v>6649</v>
      </c>
    </row>
    <row r="615" spans="1:6" hidden="1">
      <c r="A615">
        <v>1</v>
      </c>
      <c r="B615" s="226">
        <v>44259</v>
      </c>
      <c r="C615" s="226">
        <v>44260</v>
      </c>
      <c r="D615" s="226">
        <v>44280.4528125</v>
      </c>
      <c r="E615" t="s">
        <v>6650</v>
      </c>
    </row>
    <row r="616" spans="1:6" hidden="1">
      <c r="A616">
        <v>1</v>
      </c>
      <c r="B616" s="226">
        <v>44259</v>
      </c>
      <c r="C616" s="226">
        <v>44260</v>
      </c>
      <c r="D616" s="226">
        <v>44280.4528125</v>
      </c>
      <c r="E616" t="s">
        <v>6651</v>
      </c>
    </row>
    <row r="617" spans="1:6" hidden="1">
      <c r="A617">
        <v>1</v>
      </c>
      <c r="B617" s="226">
        <v>44259</v>
      </c>
      <c r="C617" s="226">
        <v>44260</v>
      </c>
      <c r="D617" s="226">
        <v>44280.4528125</v>
      </c>
      <c r="E617" t="s">
        <v>6645</v>
      </c>
    </row>
    <row r="618" spans="1:6" hidden="1">
      <c r="A618">
        <v>1</v>
      </c>
      <c r="B618" s="226">
        <v>44259</v>
      </c>
      <c r="C618" s="226">
        <v>44260</v>
      </c>
      <c r="D618" s="226">
        <v>44280.4528125</v>
      </c>
      <c r="E618" t="s">
        <v>6652</v>
      </c>
    </row>
    <row r="619" spans="1:6" hidden="1">
      <c r="A619">
        <v>1</v>
      </c>
      <c r="B619" s="226">
        <v>44259</v>
      </c>
      <c r="C619" s="226">
        <v>44260</v>
      </c>
      <c r="D619" s="226">
        <v>44280.4528125</v>
      </c>
      <c r="E619" t="s">
        <v>6653</v>
      </c>
    </row>
    <row r="620" spans="1:6" hidden="1">
      <c r="A620">
        <v>1</v>
      </c>
      <c r="B620" s="226">
        <v>44259</v>
      </c>
      <c r="C620" s="226">
        <v>44260</v>
      </c>
      <c r="D620" s="226">
        <v>44280.4528125</v>
      </c>
      <c r="E620" t="s">
        <v>6654</v>
      </c>
    </row>
    <row r="621" spans="1:6" hidden="1">
      <c r="A621">
        <v>1</v>
      </c>
      <c r="B621" s="226">
        <v>44259</v>
      </c>
      <c r="C621" s="226">
        <v>44260</v>
      </c>
      <c r="D621" s="226">
        <v>44280.4528125</v>
      </c>
      <c r="E621" t="s">
        <v>6655</v>
      </c>
    </row>
    <row r="622" spans="1:6" hidden="1">
      <c r="A622">
        <v>1</v>
      </c>
      <c r="B622" s="226">
        <v>44259</v>
      </c>
      <c r="C622" s="226">
        <v>44260</v>
      </c>
      <c r="D622" s="226">
        <v>44280.4528125</v>
      </c>
      <c r="E622" t="s">
        <v>5947</v>
      </c>
    </row>
    <row r="623" spans="1:6" hidden="1">
      <c r="A623">
        <v>1</v>
      </c>
      <c r="B623" s="226">
        <v>44259</v>
      </c>
      <c r="C623" s="226">
        <v>44260</v>
      </c>
      <c r="D623" s="226">
        <v>44280.4528125</v>
      </c>
      <c r="E623" t="s">
        <v>5946</v>
      </c>
    </row>
    <row r="624" spans="1:6" hidden="1">
      <c r="A624">
        <v>1</v>
      </c>
      <c r="B624" s="226">
        <v>44259</v>
      </c>
      <c r="C624" s="226">
        <v>44260</v>
      </c>
      <c r="D624" s="226">
        <v>44280.4528125</v>
      </c>
      <c r="E624" t="s">
        <v>6676</v>
      </c>
      <c r="F624">
        <v>249.99965770509527</v>
      </c>
    </row>
    <row r="625" spans="1:6" hidden="1">
      <c r="A625">
        <v>1</v>
      </c>
      <c r="B625" s="226">
        <v>44259</v>
      </c>
      <c r="C625" s="226">
        <v>44260</v>
      </c>
      <c r="D625" s="226">
        <v>44280.4528125</v>
      </c>
      <c r="E625" t="s">
        <v>5824</v>
      </c>
      <c r="F625">
        <v>1.42088918695054</v>
      </c>
    </row>
    <row r="626" spans="1:6" hidden="1">
      <c r="A626">
        <v>1</v>
      </c>
      <c r="B626" s="226">
        <v>44259</v>
      </c>
      <c r="C626" s="226">
        <v>44260</v>
      </c>
      <c r="D626" s="226">
        <v>44280.4528125</v>
      </c>
      <c r="E626" t="s">
        <v>5825</v>
      </c>
      <c r="F626">
        <v>1.6079942538547527</v>
      </c>
    </row>
    <row r="627" spans="1:6" hidden="1">
      <c r="A627">
        <v>1</v>
      </c>
      <c r="B627" s="226">
        <v>44259</v>
      </c>
      <c r="C627" s="226">
        <v>44260</v>
      </c>
      <c r="D627" s="226">
        <v>44280.4528125</v>
      </c>
      <c r="E627" t="s">
        <v>5826</v>
      </c>
      <c r="F627">
        <v>1.2093915206326646</v>
      </c>
    </row>
    <row r="628" spans="1:6" hidden="1">
      <c r="A628">
        <v>1</v>
      </c>
      <c r="B628" s="226">
        <v>44259</v>
      </c>
      <c r="C628" s="226">
        <v>44260</v>
      </c>
      <c r="D628" s="226">
        <v>44280.4528125</v>
      </c>
      <c r="E628" t="s">
        <v>5827</v>
      </c>
      <c r="F628">
        <v>0.21999999880790011</v>
      </c>
    </row>
    <row r="629" spans="1:6" hidden="1">
      <c r="A629">
        <v>1</v>
      </c>
      <c r="B629" s="226">
        <v>44259</v>
      </c>
      <c r="C629" s="226">
        <v>44260</v>
      </c>
      <c r="D629" s="226">
        <v>44280.4528125</v>
      </c>
      <c r="E629" t="s">
        <v>5828</v>
      </c>
      <c r="F629">
        <v>0</v>
      </c>
    </row>
    <row r="630" spans="1:6" hidden="1">
      <c r="A630">
        <v>1</v>
      </c>
      <c r="B630" s="226">
        <v>44259</v>
      </c>
      <c r="C630" s="226">
        <v>44260</v>
      </c>
      <c r="D630" s="226">
        <v>44280.4528125</v>
      </c>
      <c r="E630" t="s">
        <v>5829</v>
      </c>
      <c r="F630">
        <v>0</v>
      </c>
    </row>
    <row r="631" spans="1:6" hidden="1">
      <c r="A631">
        <v>1</v>
      </c>
      <c r="B631" s="226">
        <v>44259</v>
      </c>
      <c r="C631" s="226">
        <v>44260</v>
      </c>
      <c r="D631" s="226">
        <v>44280.4528125</v>
      </c>
      <c r="E631" t="s">
        <v>5830</v>
      </c>
      <c r="F631">
        <v>1.7709633700373395</v>
      </c>
    </row>
    <row r="632" spans="1:6" hidden="1">
      <c r="A632">
        <v>1</v>
      </c>
      <c r="B632" s="226">
        <v>44259</v>
      </c>
      <c r="C632" s="226">
        <v>44260</v>
      </c>
      <c r="D632" s="226">
        <v>44280.4528125</v>
      </c>
      <c r="E632" t="s">
        <v>5831</v>
      </c>
      <c r="F632">
        <v>3.7335040145631346</v>
      </c>
    </row>
    <row r="633" spans="1:6" hidden="1">
      <c r="A633">
        <v>1</v>
      </c>
      <c r="B633" s="226">
        <v>44259</v>
      </c>
      <c r="C633" s="226">
        <v>44260</v>
      </c>
      <c r="D633" s="226">
        <v>44280.4528125</v>
      </c>
      <c r="E633" t="s">
        <v>5832</v>
      </c>
      <c r="F633">
        <v>3.8191308211162021</v>
      </c>
    </row>
    <row r="634" spans="1:6" hidden="1">
      <c r="A634">
        <v>1</v>
      </c>
      <c r="B634" s="226">
        <v>44259</v>
      </c>
      <c r="C634" s="226">
        <v>44260</v>
      </c>
      <c r="D634" s="226">
        <v>44280.4528125</v>
      </c>
      <c r="E634" t="s">
        <v>5833</v>
      </c>
      <c r="F634">
        <v>1</v>
      </c>
    </row>
    <row r="635" spans="1:6" hidden="1">
      <c r="A635">
        <v>1</v>
      </c>
      <c r="B635" s="226">
        <v>44259</v>
      </c>
      <c r="C635" s="226">
        <v>44260</v>
      </c>
      <c r="D635" s="226">
        <v>44280.4528125</v>
      </c>
      <c r="E635" t="s">
        <v>5834</v>
      </c>
      <c r="F635">
        <v>0</v>
      </c>
    </row>
    <row r="636" spans="1:6" hidden="1">
      <c r="A636">
        <v>1</v>
      </c>
      <c r="B636" s="226">
        <v>44259</v>
      </c>
      <c r="C636" s="226">
        <v>44260</v>
      </c>
      <c r="D636" s="226">
        <v>44280.4528125</v>
      </c>
      <c r="E636" t="s">
        <v>5835</v>
      </c>
      <c r="F636">
        <v>0.22651856559087977</v>
      </c>
    </row>
    <row r="637" spans="1:6" hidden="1">
      <c r="A637">
        <v>1</v>
      </c>
      <c r="B637" s="226">
        <v>44259</v>
      </c>
      <c r="C637" s="226">
        <v>44260</v>
      </c>
      <c r="D637" s="226">
        <v>44280.4528125</v>
      </c>
      <c r="E637" t="s">
        <v>5836</v>
      </c>
      <c r="F637">
        <v>0.32652756428812457</v>
      </c>
    </row>
    <row r="638" spans="1:6" hidden="1">
      <c r="A638">
        <v>1</v>
      </c>
      <c r="B638" s="226">
        <v>44259</v>
      </c>
      <c r="C638" s="226">
        <v>44260</v>
      </c>
      <c r="D638" s="226">
        <v>44280.4528125</v>
      </c>
      <c r="E638" t="s">
        <v>5837</v>
      </c>
      <c r="F638">
        <v>0.84566472672672344</v>
      </c>
    </row>
    <row r="639" spans="1:6" hidden="1">
      <c r="A639">
        <v>1</v>
      </c>
      <c r="B639" s="226">
        <v>44259</v>
      </c>
      <c r="C639" s="226">
        <v>44260</v>
      </c>
      <c r="D639" s="226">
        <v>44280.4528125</v>
      </c>
      <c r="E639" t="s">
        <v>5838</v>
      </c>
      <c r="F639">
        <v>0</v>
      </c>
    </row>
    <row r="640" spans="1:6" hidden="1">
      <c r="A640">
        <v>1</v>
      </c>
      <c r="B640" s="226">
        <v>44259</v>
      </c>
      <c r="C640" s="226">
        <v>44260</v>
      </c>
      <c r="D640" s="226">
        <v>44280.4528125</v>
      </c>
      <c r="E640" t="s">
        <v>5839</v>
      </c>
      <c r="F640">
        <v>4.9039580133226508</v>
      </c>
    </row>
    <row r="641" spans="1:6" hidden="1">
      <c r="A641">
        <v>1</v>
      </c>
      <c r="B641" s="226">
        <v>44259</v>
      </c>
      <c r="C641" s="226">
        <v>44260</v>
      </c>
      <c r="D641" s="226">
        <v>44280.4528125</v>
      </c>
      <c r="E641" t="s">
        <v>5840</v>
      </c>
      <c r="F641">
        <v>17.787656258046837</v>
      </c>
    </row>
    <row r="642" spans="1:6" hidden="1">
      <c r="A642">
        <v>1</v>
      </c>
      <c r="B642" s="226">
        <v>44259</v>
      </c>
      <c r="C642" s="226">
        <v>44260</v>
      </c>
      <c r="D642" s="226">
        <v>44280.4528125</v>
      </c>
      <c r="E642" t="s">
        <v>5841</v>
      </c>
      <c r="F642">
        <v>4.6373296986023345</v>
      </c>
    </row>
    <row r="643" spans="1:6" hidden="1">
      <c r="A643">
        <v>1</v>
      </c>
      <c r="B643" s="226">
        <v>44259</v>
      </c>
      <c r="C643" s="226">
        <v>44260</v>
      </c>
      <c r="D643" s="226">
        <v>44280.4528125</v>
      </c>
      <c r="E643" t="s">
        <v>5842</v>
      </c>
      <c r="F643">
        <v>5.3906955702436692</v>
      </c>
    </row>
    <row r="644" spans="1:6" hidden="1">
      <c r="A644">
        <v>1</v>
      </c>
      <c r="B644" s="226">
        <v>44259</v>
      </c>
      <c r="C644" s="226">
        <v>44260</v>
      </c>
      <c r="D644" s="226">
        <v>44280.4528125</v>
      </c>
      <c r="E644" t="s">
        <v>5843</v>
      </c>
      <c r="F644">
        <v>12.661770054366814</v>
      </c>
    </row>
    <row r="645" spans="1:6" hidden="1">
      <c r="A645">
        <v>1</v>
      </c>
      <c r="B645" s="226">
        <v>44259</v>
      </c>
      <c r="C645" s="226">
        <v>44260</v>
      </c>
      <c r="D645" s="226">
        <v>44280.4528125</v>
      </c>
      <c r="E645" t="s">
        <v>5844</v>
      </c>
      <c r="F645">
        <v>6.7803393857346803</v>
      </c>
    </row>
    <row r="646" spans="1:6" hidden="1">
      <c r="A646">
        <v>1</v>
      </c>
      <c r="B646" s="226">
        <v>44259</v>
      </c>
      <c r="C646" s="226">
        <v>44260</v>
      </c>
      <c r="D646" s="226">
        <v>44280.4528125</v>
      </c>
      <c r="E646" t="s">
        <v>5845</v>
      </c>
      <c r="F646">
        <v>20.538782603592519</v>
      </c>
    </row>
    <row r="647" spans="1:6" hidden="1">
      <c r="A647">
        <v>1</v>
      </c>
      <c r="B647" s="226">
        <v>44259</v>
      </c>
      <c r="C647" s="226">
        <v>44260</v>
      </c>
      <c r="D647" s="226">
        <v>44280.4528125</v>
      </c>
      <c r="E647" t="s">
        <v>5846</v>
      </c>
      <c r="F647">
        <v>6.9788843839854851</v>
      </c>
    </row>
    <row r="648" spans="1:6" hidden="1">
      <c r="A648">
        <v>1</v>
      </c>
      <c r="B648" s="226">
        <v>44259</v>
      </c>
      <c r="C648" s="226">
        <v>44260</v>
      </c>
      <c r="D648" s="226">
        <v>44280.4528125</v>
      </c>
      <c r="E648" t="s">
        <v>5847</v>
      </c>
      <c r="F648">
        <v>0.74000000953674316</v>
      </c>
    </row>
    <row r="649" spans="1:6" hidden="1">
      <c r="A649">
        <v>1</v>
      </c>
      <c r="B649" s="226">
        <v>44259</v>
      </c>
      <c r="C649" s="226">
        <v>44260</v>
      </c>
      <c r="D649" s="226">
        <v>44280.4528125</v>
      </c>
      <c r="E649" t="s">
        <v>5848</v>
      </c>
      <c r="F649">
        <v>99.999999999999986</v>
      </c>
    </row>
    <row r="650" spans="1:6" hidden="1">
      <c r="A650">
        <v>1</v>
      </c>
      <c r="B650" s="226">
        <v>44259</v>
      </c>
      <c r="C650" s="226">
        <v>44260</v>
      </c>
      <c r="D650" s="226">
        <v>44280.4528125</v>
      </c>
      <c r="E650" t="s">
        <v>5805</v>
      </c>
      <c r="F650">
        <v>27.517666987578007</v>
      </c>
    </row>
    <row r="651" spans="1:6" hidden="1">
      <c r="A651">
        <v>1</v>
      </c>
      <c r="B651" s="226">
        <v>44259</v>
      </c>
      <c r="C651" s="226">
        <v>44260</v>
      </c>
      <c r="D651" s="226">
        <v>44280.4528125</v>
      </c>
      <c r="E651" t="s">
        <v>5797</v>
      </c>
      <c r="F651">
        <v>4.9039580133226508</v>
      </c>
    </row>
    <row r="652" spans="1:6" hidden="1">
      <c r="A652">
        <v>1</v>
      </c>
      <c r="B652" s="226">
        <v>44259</v>
      </c>
      <c r="C652" s="226">
        <v>44260</v>
      </c>
      <c r="D652" s="226">
        <v>44280.4528125</v>
      </c>
      <c r="E652" t="s">
        <v>5798</v>
      </c>
      <c r="F652">
        <v>18.747876625590546</v>
      </c>
    </row>
    <row r="653" spans="1:6" hidden="1">
      <c r="A653">
        <v>1</v>
      </c>
      <c r="B653" s="226">
        <v>44259</v>
      </c>
      <c r="C653" s="226">
        <v>44260</v>
      </c>
      <c r="D653" s="226">
        <v>44280.4528125</v>
      </c>
      <c r="E653" t="s">
        <v>5799</v>
      </c>
      <c r="F653">
        <v>4.6373296986023345</v>
      </c>
    </row>
    <row r="654" spans="1:6" hidden="1">
      <c r="A654">
        <v>1</v>
      </c>
      <c r="B654" s="226">
        <v>44259</v>
      </c>
      <c r="C654" s="226">
        <v>44260</v>
      </c>
      <c r="D654" s="226">
        <v>44280.4528125</v>
      </c>
      <c r="E654" t="s">
        <v>5800</v>
      </c>
      <c r="F654">
        <v>5.3906955702436692</v>
      </c>
    </row>
    <row r="655" spans="1:6" hidden="1">
      <c r="A655">
        <v>1</v>
      </c>
      <c r="B655" s="226">
        <v>44259</v>
      </c>
      <c r="C655" s="226">
        <v>44260</v>
      </c>
      <c r="D655" s="226">
        <v>44280.4528125</v>
      </c>
      <c r="E655" t="s">
        <v>5801</v>
      </c>
      <c r="F655">
        <v>12.661770054366814</v>
      </c>
    </row>
    <row r="656" spans="1:6" hidden="1">
      <c r="A656">
        <v>1</v>
      </c>
      <c r="B656" s="226">
        <v>44259</v>
      </c>
      <c r="C656" s="226">
        <v>44260</v>
      </c>
      <c r="D656" s="226">
        <v>44280.4528125</v>
      </c>
      <c r="E656" t="s">
        <v>5802</v>
      </c>
      <c r="F656">
        <v>0.40971545632928091</v>
      </c>
    </row>
    <row r="657" spans="1:6" hidden="1">
      <c r="A657">
        <v>1</v>
      </c>
      <c r="B657" s="226">
        <v>44259</v>
      </c>
      <c r="C657" s="226">
        <v>44260</v>
      </c>
      <c r="D657" s="226">
        <v>44280.4528125</v>
      </c>
      <c r="E657" t="s">
        <v>5803</v>
      </c>
      <c r="F657">
        <v>6.7803393857346803</v>
      </c>
    </row>
    <row r="658" spans="1:6" hidden="1">
      <c r="A658">
        <v>1</v>
      </c>
      <c r="B658" s="226">
        <v>44259</v>
      </c>
      <c r="C658" s="226">
        <v>44260</v>
      </c>
      <c r="D658" s="226">
        <v>44280.4528125</v>
      </c>
      <c r="E658" t="s">
        <v>5804</v>
      </c>
      <c r="F658">
        <v>27.927404557334203</v>
      </c>
    </row>
    <row r="659" spans="1:6" hidden="1">
      <c r="A659">
        <v>1</v>
      </c>
      <c r="B659" s="226">
        <v>44259</v>
      </c>
      <c r="C659" s="226">
        <v>44260</v>
      </c>
      <c r="D659" s="226">
        <v>44280.4528125</v>
      </c>
      <c r="E659" t="s">
        <v>5913</v>
      </c>
      <c r="F659">
        <v>3.4183711225787592</v>
      </c>
    </row>
    <row r="660" spans="1:6" hidden="1">
      <c r="A660">
        <v>1</v>
      </c>
      <c r="B660" s="226">
        <v>44259</v>
      </c>
      <c r="C660" s="226">
        <v>44260</v>
      </c>
      <c r="D660" s="226">
        <v>44280.4528125</v>
      </c>
      <c r="E660" t="s">
        <v>5914</v>
      </c>
      <c r="F660">
        <v>5.6680258327060127</v>
      </c>
    </row>
    <row r="661" spans="1:6" hidden="1">
      <c r="A661">
        <v>1</v>
      </c>
      <c r="B661" s="226">
        <v>44259</v>
      </c>
      <c r="C661" s="226">
        <v>44260</v>
      </c>
      <c r="D661" s="226">
        <v>44280.4528125</v>
      </c>
      <c r="E661" t="s">
        <v>5915</v>
      </c>
      <c r="F661">
        <v>5.8741870684755906</v>
      </c>
    </row>
    <row r="662" spans="1:6" hidden="1">
      <c r="A662">
        <v>1</v>
      </c>
      <c r="B662" s="226">
        <v>44259</v>
      </c>
      <c r="C662" s="226">
        <v>44260</v>
      </c>
      <c r="D662" s="226">
        <v>44280.4528125</v>
      </c>
      <c r="E662" t="s">
        <v>5916</v>
      </c>
      <c r="F662">
        <v>0.27861777794443887</v>
      </c>
    </row>
    <row r="663" spans="1:6" hidden="1">
      <c r="A663">
        <v>1</v>
      </c>
      <c r="B663" s="226">
        <v>44259</v>
      </c>
      <c r="C663" s="226">
        <v>44260</v>
      </c>
      <c r="D663" s="226">
        <v>44280.4528125</v>
      </c>
      <c r="E663" t="s">
        <v>6692</v>
      </c>
      <c r="F663">
        <v>2.7163051108881384E-2</v>
      </c>
    </row>
    <row r="664" spans="1:6" hidden="1">
      <c r="A664">
        <v>1</v>
      </c>
      <c r="B664" s="226">
        <v>44259</v>
      </c>
      <c r="C664" s="226">
        <v>44260</v>
      </c>
      <c r="D664" s="226">
        <v>44280.4528125</v>
      </c>
      <c r="E664" t="s">
        <v>5849</v>
      </c>
      <c r="F664">
        <v>0.82450002431866387</v>
      </c>
    </row>
    <row r="665" spans="1:6" hidden="1">
      <c r="A665">
        <v>1</v>
      </c>
      <c r="B665" s="226">
        <v>44259</v>
      </c>
      <c r="C665" s="226">
        <v>44260</v>
      </c>
      <c r="D665" s="226">
        <v>44280.4528125</v>
      </c>
      <c r="E665" t="s">
        <v>5850</v>
      </c>
      <c r="F665">
        <v>101.36666870117445</v>
      </c>
    </row>
    <row r="666" spans="1:6" hidden="1">
      <c r="A666">
        <v>1</v>
      </c>
      <c r="B666" s="226">
        <v>44259</v>
      </c>
      <c r="C666" s="226">
        <v>44260</v>
      </c>
      <c r="D666" s="226">
        <v>44280.4528125</v>
      </c>
      <c r="E666" t="s">
        <v>5806</v>
      </c>
      <c r="F666">
        <v>0.40661103897210271</v>
      </c>
    </row>
    <row r="667" spans="1:6" hidden="1">
      <c r="A667">
        <v>1</v>
      </c>
      <c r="B667" s="226">
        <v>44259</v>
      </c>
      <c r="C667" s="226">
        <v>44260</v>
      </c>
      <c r="D667" s="226">
        <v>44280.4528125</v>
      </c>
      <c r="E667" t="s">
        <v>5883</v>
      </c>
      <c r="F667">
        <v>0.30000001192092896</v>
      </c>
    </row>
    <row r="668" spans="1:6" hidden="1">
      <c r="A668">
        <v>1</v>
      </c>
      <c r="B668" s="226">
        <v>44259</v>
      </c>
      <c r="C668" s="226">
        <v>44260</v>
      </c>
      <c r="D668" s="226">
        <v>44280.4528125</v>
      </c>
      <c r="E668" t="s">
        <v>5884</v>
      </c>
      <c r="F668">
        <v>1.3799999952315736</v>
      </c>
    </row>
    <row r="669" spans="1:6" hidden="1">
      <c r="A669">
        <v>1</v>
      </c>
      <c r="B669" s="226">
        <v>44259</v>
      </c>
      <c r="C669" s="226">
        <v>44260</v>
      </c>
      <c r="D669" s="226">
        <v>44280.4528125</v>
      </c>
      <c r="E669" t="s">
        <v>5885</v>
      </c>
      <c r="F669">
        <v>2.6099998950959291</v>
      </c>
    </row>
    <row r="670" spans="1:6" hidden="1">
      <c r="A670">
        <v>1</v>
      </c>
      <c r="B670" s="226">
        <v>44259</v>
      </c>
      <c r="C670" s="226">
        <v>44260</v>
      </c>
      <c r="D670" s="226">
        <v>44280.4528125</v>
      </c>
      <c r="E670" t="s">
        <v>5886</v>
      </c>
      <c r="F670">
        <v>1.3300000429153973</v>
      </c>
    </row>
    <row r="671" spans="1:6" hidden="1">
      <c r="A671">
        <v>1</v>
      </c>
      <c r="B671" s="226">
        <v>44259</v>
      </c>
      <c r="C671" s="226">
        <v>44260</v>
      </c>
      <c r="D671" s="226">
        <v>44280.4528125</v>
      </c>
      <c r="E671" t="s">
        <v>5887</v>
      </c>
      <c r="F671">
        <v>0.21999999880790011</v>
      </c>
    </row>
    <row r="672" spans="1:6" hidden="1">
      <c r="A672">
        <v>1</v>
      </c>
      <c r="B672" s="226">
        <v>44259</v>
      </c>
      <c r="C672" s="226">
        <v>44260</v>
      </c>
      <c r="D672" s="226">
        <v>44280.4528125</v>
      </c>
      <c r="E672" t="s">
        <v>5888</v>
      </c>
      <c r="F672">
        <v>0</v>
      </c>
    </row>
    <row r="673" spans="1:6" hidden="1">
      <c r="A673">
        <v>1</v>
      </c>
      <c r="B673" s="226">
        <v>44259</v>
      </c>
      <c r="C673" s="226">
        <v>44260</v>
      </c>
      <c r="D673" s="226">
        <v>44280.4528125</v>
      </c>
      <c r="E673" t="s">
        <v>5889</v>
      </c>
      <c r="F673">
        <v>0</v>
      </c>
    </row>
    <row r="674" spans="1:6" hidden="1">
      <c r="A674">
        <v>1</v>
      </c>
      <c r="B674" s="226">
        <v>44259</v>
      </c>
      <c r="C674" s="226">
        <v>44260</v>
      </c>
      <c r="D674" s="226">
        <v>44280.4528125</v>
      </c>
      <c r="E674" t="s">
        <v>5772</v>
      </c>
      <c r="F674">
        <v>5.0000000745059975E-2</v>
      </c>
    </row>
    <row r="675" spans="1:6" hidden="1">
      <c r="A675">
        <v>1</v>
      </c>
      <c r="B675" s="226">
        <v>44259</v>
      </c>
      <c r="C675" s="226">
        <v>44260</v>
      </c>
      <c r="D675" s="226">
        <v>44280.4528125</v>
      </c>
      <c r="E675" t="s">
        <v>5773</v>
      </c>
      <c r="F675">
        <v>1.7200000286101769</v>
      </c>
    </row>
    <row r="676" spans="1:6" hidden="1">
      <c r="A676">
        <v>1</v>
      </c>
      <c r="B676" s="226">
        <v>44259</v>
      </c>
      <c r="C676" s="226">
        <v>44260</v>
      </c>
      <c r="D676" s="226">
        <v>44280.4528125</v>
      </c>
      <c r="E676" t="s">
        <v>5774</v>
      </c>
      <c r="F676">
        <v>6.0599999427797773</v>
      </c>
    </row>
    <row r="677" spans="1:6" hidden="1">
      <c r="A677">
        <v>1</v>
      </c>
      <c r="B677" s="226">
        <v>44259</v>
      </c>
      <c r="C677" s="226">
        <v>44260</v>
      </c>
      <c r="D677" s="226">
        <v>44280.4528125</v>
      </c>
      <c r="E677" t="s">
        <v>5775</v>
      </c>
      <c r="F677">
        <v>4.1999998092651367</v>
      </c>
    </row>
    <row r="678" spans="1:6" hidden="1">
      <c r="A678">
        <v>1</v>
      </c>
      <c r="B678" s="226">
        <v>44259</v>
      </c>
      <c r="C678" s="226">
        <v>44260</v>
      </c>
      <c r="D678" s="226">
        <v>44280.4528125</v>
      </c>
      <c r="E678" t="s">
        <v>5776</v>
      </c>
      <c r="F678">
        <v>1</v>
      </c>
    </row>
    <row r="679" spans="1:6" hidden="1">
      <c r="A679">
        <v>1</v>
      </c>
      <c r="B679" s="226">
        <v>44259</v>
      </c>
      <c r="C679" s="226">
        <v>44260</v>
      </c>
      <c r="D679" s="226">
        <v>44280.4528125</v>
      </c>
      <c r="E679" t="s">
        <v>5777</v>
      </c>
      <c r="F679">
        <v>0</v>
      </c>
    </row>
    <row r="680" spans="1:6" hidden="1">
      <c r="A680">
        <v>1</v>
      </c>
      <c r="B680" s="226">
        <v>44259</v>
      </c>
      <c r="C680" s="226">
        <v>44260</v>
      </c>
      <c r="D680" s="226">
        <v>44280.4528125</v>
      </c>
      <c r="E680" t="s">
        <v>5778</v>
      </c>
      <c r="F680">
        <v>0</v>
      </c>
    </row>
    <row r="681" spans="1:6" hidden="1">
      <c r="A681">
        <v>1</v>
      </c>
      <c r="B681" s="226">
        <v>44259</v>
      </c>
      <c r="C681" s="226">
        <v>44260</v>
      </c>
      <c r="D681" s="226">
        <v>44280.4528125</v>
      </c>
      <c r="E681" t="s">
        <v>5890</v>
      </c>
      <c r="F681">
        <v>0.21999999880790011</v>
      </c>
    </row>
    <row r="682" spans="1:6" hidden="1">
      <c r="A682">
        <v>1</v>
      </c>
      <c r="B682" s="226">
        <v>44259</v>
      </c>
      <c r="C682" s="226">
        <v>44260</v>
      </c>
      <c r="D682" s="226">
        <v>44280.4528125</v>
      </c>
      <c r="E682" t="s">
        <v>5891</v>
      </c>
      <c r="F682">
        <v>0.52999997138977051</v>
      </c>
    </row>
    <row r="683" spans="1:6" hidden="1">
      <c r="A683">
        <v>1</v>
      </c>
      <c r="B683" s="226">
        <v>44259</v>
      </c>
      <c r="C683" s="226">
        <v>44260</v>
      </c>
      <c r="D683" s="226">
        <v>44280.4528125</v>
      </c>
      <c r="E683" t="s">
        <v>5892</v>
      </c>
      <c r="F683">
        <v>0.93000000715252384</v>
      </c>
    </row>
    <row r="684" spans="1:6" hidden="1">
      <c r="A684">
        <v>1</v>
      </c>
      <c r="B684" s="226">
        <v>44259</v>
      </c>
      <c r="C684" s="226">
        <v>44260</v>
      </c>
      <c r="D684" s="226">
        <v>44280.4528125</v>
      </c>
      <c r="E684" t="s">
        <v>5893</v>
      </c>
      <c r="F684">
        <v>0</v>
      </c>
    </row>
    <row r="685" spans="1:6" hidden="1">
      <c r="A685">
        <v>1</v>
      </c>
      <c r="B685" s="226">
        <v>44259</v>
      </c>
      <c r="C685" s="226">
        <v>44260</v>
      </c>
      <c r="D685" s="226">
        <v>44280.4528125</v>
      </c>
      <c r="E685" t="s">
        <v>5783</v>
      </c>
      <c r="F685">
        <v>0</v>
      </c>
    </row>
    <row r="686" spans="1:6" hidden="1">
      <c r="A686">
        <v>1</v>
      </c>
      <c r="B686" s="226">
        <v>44259</v>
      </c>
      <c r="C686" s="226">
        <v>44260</v>
      </c>
      <c r="D686" s="226">
        <v>44280.4528125</v>
      </c>
      <c r="E686" t="s">
        <v>5784</v>
      </c>
      <c r="F686">
        <v>0</v>
      </c>
    </row>
    <row r="687" spans="1:6" hidden="1">
      <c r="A687">
        <v>1</v>
      </c>
      <c r="B687" s="226">
        <v>44259</v>
      </c>
      <c r="C687" s="226">
        <v>44260</v>
      </c>
      <c r="D687" s="226">
        <v>44280.4528125</v>
      </c>
      <c r="E687" t="s">
        <v>5785</v>
      </c>
      <c r="F687">
        <v>4.900000095367627</v>
      </c>
    </row>
    <row r="688" spans="1:6" hidden="1">
      <c r="A688">
        <v>1</v>
      </c>
      <c r="B688" s="226">
        <v>44259</v>
      </c>
      <c r="C688" s="226">
        <v>44260</v>
      </c>
      <c r="D688" s="226">
        <v>44280.4528125</v>
      </c>
      <c r="E688" t="s">
        <v>5786</v>
      </c>
      <c r="F688">
        <v>19.270000457763672</v>
      </c>
    </row>
    <row r="689" spans="1:6" hidden="1">
      <c r="A689">
        <v>1</v>
      </c>
      <c r="B689" s="226">
        <v>44259</v>
      </c>
      <c r="C689" s="226">
        <v>44260</v>
      </c>
      <c r="D689" s="226">
        <v>44280.4528125</v>
      </c>
      <c r="E689" t="s">
        <v>5787</v>
      </c>
      <c r="F689">
        <v>19.100000381470487</v>
      </c>
    </row>
    <row r="690" spans="1:6" hidden="1">
      <c r="A690">
        <v>1</v>
      </c>
      <c r="B690" s="226">
        <v>44259</v>
      </c>
      <c r="C690" s="226">
        <v>44260</v>
      </c>
      <c r="D690" s="226">
        <v>44280.4528125</v>
      </c>
      <c r="E690" t="s">
        <v>5788</v>
      </c>
      <c r="F690">
        <v>6.4899997711181641</v>
      </c>
    </row>
    <row r="691" spans="1:6" hidden="1">
      <c r="A691">
        <v>1</v>
      </c>
      <c r="B691" s="226">
        <v>44259</v>
      </c>
      <c r="C691" s="226">
        <v>44260</v>
      </c>
      <c r="D691" s="226">
        <v>44280.4528125</v>
      </c>
      <c r="E691" t="s">
        <v>5895</v>
      </c>
      <c r="F691">
        <v>0.74000000953674316</v>
      </c>
    </row>
    <row r="692" spans="1:6" hidden="1">
      <c r="A692">
        <v>1</v>
      </c>
      <c r="B692" s="226">
        <v>44259</v>
      </c>
      <c r="C692" s="226">
        <v>44260</v>
      </c>
      <c r="D692" s="226">
        <v>44280.4528125</v>
      </c>
      <c r="E692" t="s">
        <v>5790</v>
      </c>
      <c r="F692">
        <v>4.4600000381469727</v>
      </c>
    </row>
    <row r="693" spans="1:6" hidden="1">
      <c r="A693">
        <v>1</v>
      </c>
      <c r="B693" s="226">
        <v>44259</v>
      </c>
      <c r="C693" s="226">
        <v>44260</v>
      </c>
      <c r="D693" s="226">
        <v>44280.4528125</v>
      </c>
      <c r="E693" t="s">
        <v>5791</v>
      </c>
      <c r="F693">
        <v>5.1500000953676377</v>
      </c>
    </row>
    <row r="694" spans="1:6" hidden="1">
      <c r="A694">
        <v>1</v>
      </c>
      <c r="B694" s="226">
        <v>44259</v>
      </c>
      <c r="C694" s="226">
        <v>44260</v>
      </c>
      <c r="D694" s="226">
        <v>44280.4528125</v>
      </c>
      <c r="E694" t="s">
        <v>5792</v>
      </c>
      <c r="F694">
        <v>12.220000267028334</v>
      </c>
    </row>
    <row r="695" spans="1:6" hidden="1">
      <c r="A695">
        <v>1</v>
      </c>
      <c r="B695" s="226">
        <v>44259</v>
      </c>
      <c r="C695" s="226">
        <v>44260</v>
      </c>
      <c r="D695" s="226">
        <v>44280.4528125</v>
      </c>
      <c r="E695" t="s">
        <v>5793</v>
      </c>
      <c r="F695">
        <v>7.1599998474121094</v>
      </c>
    </row>
    <row r="696" spans="1:6" hidden="1">
      <c r="A696">
        <v>1</v>
      </c>
      <c r="B696" s="226">
        <v>44259</v>
      </c>
      <c r="C696" s="226">
        <v>44260</v>
      </c>
      <c r="D696" s="226">
        <v>44280.4528125</v>
      </c>
      <c r="E696" t="s">
        <v>5794</v>
      </c>
      <c r="F696">
        <v>28.989999771119219</v>
      </c>
    </row>
    <row r="697" spans="1:6" hidden="1">
      <c r="A697">
        <v>1</v>
      </c>
      <c r="B697" s="226">
        <v>44259</v>
      </c>
      <c r="C697" s="226">
        <v>44260</v>
      </c>
      <c r="D697" s="226">
        <v>44280.4528125</v>
      </c>
      <c r="E697" t="s">
        <v>5896</v>
      </c>
      <c r="F697">
        <v>17.840000152587891</v>
      </c>
    </row>
    <row r="698" spans="1:6" hidden="1">
      <c r="A698">
        <v>1</v>
      </c>
      <c r="B698" s="226">
        <v>44259</v>
      </c>
      <c r="C698" s="226">
        <v>44260</v>
      </c>
      <c r="D698" s="226">
        <v>44280.4528125</v>
      </c>
      <c r="E698" t="s">
        <v>5894</v>
      </c>
      <c r="F698">
        <v>0</v>
      </c>
    </row>
    <row r="699" spans="1:6" hidden="1">
      <c r="A699">
        <v>1</v>
      </c>
      <c r="B699" s="226">
        <v>44259</v>
      </c>
      <c r="C699" s="226">
        <v>44260</v>
      </c>
      <c r="D699" s="226">
        <v>44280.4528125</v>
      </c>
      <c r="E699" t="s">
        <v>6455</v>
      </c>
      <c r="F699">
        <v>51.326903030606914</v>
      </c>
    </row>
    <row r="700" spans="1:6" hidden="1">
      <c r="A700">
        <v>1</v>
      </c>
      <c r="B700" s="226">
        <v>44259</v>
      </c>
      <c r="C700" s="226">
        <v>44260</v>
      </c>
      <c r="D700" s="226">
        <v>44280.4528125</v>
      </c>
      <c r="E700" t="s">
        <v>6456</v>
      </c>
      <c r="F700">
        <v>58.884448856777666</v>
      </c>
    </row>
    <row r="701" spans="1:6" hidden="1">
      <c r="A701">
        <v>1</v>
      </c>
      <c r="B701" s="226">
        <v>44259</v>
      </c>
      <c r="C701" s="226">
        <v>44260</v>
      </c>
      <c r="D701" s="226">
        <v>44280.4528125</v>
      </c>
      <c r="E701" t="s">
        <v>5973</v>
      </c>
      <c r="F701">
        <v>7.544416289031501</v>
      </c>
    </row>
    <row r="702" spans="1:6" hidden="1">
      <c r="A702">
        <v>1</v>
      </c>
      <c r="B702" s="226">
        <v>44259</v>
      </c>
      <c r="C702" s="226">
        <v>44260</v>
      </c>
      <c r="D702" s="226">
        <v>44280.4528125</v>
      </c>
      <c r="E702" t="s">
        <v>6690</v>
      </c>
      <c r="F702">
        <v>0.44745811275724023</v>
      </c>
    </row>
    <row r="703" spans="1:6" hidden="1">
      <c r="A703">
        <v>1</v>
      </c>
      <c r="B703" s="226">
        <v>44259</v>
      </c>
      <c r="C703" s="226">
        <v>44260</v>
      </c>
      <c r="D703" s="226">
        <v>44280.4528125</v>
      </c>
      <c r="E703" t="s">
        <v>6691</v>
      </c>
      <c r="F703">
        <v>1.0031077229314398</v>
      </c>
    </row>
    <row r="704" spans="1:6" hidden="1">
      <c r="A704">
        <v>1</v>
      </c>
      <c r="B704" s="226">
        <v>44259</v>
      </c>
      <c r="C704" s="226">
        <v>44260</v>
      </c>
      <c r="D704" s="226">
        <v>44280.4528125</v>
      </c>
      <c r="E704" t="s">
        <v>6240</v>
      </c>
      <c r="F704">
        <v>81.755122296015372</v>
      </c>
    </row>
    <row r="705" spans="1:6" hidden="1">
      <c r="A705">
        <v>1</v>
      </c>
      <c r="B705" s="226">
        <v>44259</v>
      </c>
      <c r="C705" s="226">
        <v>44260</v>
      </c>
      <c r="D705" s="226">
        <v>44280.4528125</v>
      </c>
      <c r="E705" t="s">
        <v>5902</v>
      </c>
      <c r="F705">
        <v>14.999899864196239</v>
      </c>
    </row>
    <row r="706" spans="1:6" hidden="1">
      <c r="A706">
        <v>1</v>
      </c>
      <c r="B706" s="226">
        <v>44259</v>
      </c>
      <c r="C706" s="226">
        <v>44260</v>
      </c>
      <c r="D706" s="226">
        <v>44280.4528125</v>
      </c>
      <c r="E706" t="s">
        <v>5903</v>
      </c>
      <c r="F706">
        <v>65.598800659179687</v>
      </c>
    </row>
    <row r="707" spans="1:6" hidden="1">
      <c r="A707">
        <v>1</v>
      </c>
      <c r="B707" s="226">
        <v>44259</v>
      </c>
      <c r="C707" s="226">
        <v>44260</v>
      </c>
      <c r="D707" s="226">
        <v>44280.4528125</v>
      </c>
      <c r="E707" t="s">
        <v>5904</v>
      </c>
      <c r="F707">
        <v>18.300800323486328</v>
      </c>
    </row>
    <row r="708" spans="1:6" hidden="1">
      <c r="A708">
        <v>1</v>
      </c>
      <c r="B708" s="226">
        <v>44259</v>
      </c>
      <c r="C708" s="226">
        <v>44260</v>
      </c>
      <c r="D708" s="226">
        <v>44280.4528125</v>
      </c>
      <c r="E708" t="s">
        <v>5905</v>
      </c>
      <c r="F708">
        <v>0.2734999954700576</v>
      </c>
    </row>
    <row r="709" spans="1:6" hidden="1">
      <c r="A709">
        <v>1</v>
      </c>
      <c r="B709" s="226">
        <v>44259</v>
      </c>
      <c r="C709" s="226">
        <v>44260</v>
      </c>
      <c r="D709" s="226">
        <v>44280.4528125</v>
      </c>
      <c r="E709" t="s">
        <v>5906</v>
      </c>
      <c r="F709">
        <v>0.22640000283717285</v>
      </c>
    </row>
    <row r="710" spans="1:6" hidden="1">
      <c r="A710">
        <v>1</v>
      </c>
      <c r="B710" s="226">
        <v>44259</v>
      </c>
      <c r="C710" s="226">
        <v>44260</v>
      </c>
      <c r="D710" s="226">
        <v>44280.4528125</v>
      </c>
      <c r="E710" t="s">
        <v>5907</v>
      </c>
      <c r="F710">
        <v>0.46790000796316378</v>
      </c>
    </row>
    <row r="711" spans="1:6" hidden="1">
      <c r="A711">
        <v>1</v>
      </c>
      <c r="B711" s="226">
        <v>44259</v>
      </c>
      <c r="C711" s="226">
        <v>44260</v>
      </c>
      <c r="D711" s="226">
        <v>44280.4528125</v>
      </c>
      <c r="E711" t="s">
        <v>5908</v>
      </c>
      <c r="F711">
        <v>0.11980000138282776</v>
      </c>
    </row>
    <row r="712" spans="1:6" hidden="1">
      <c r="A712">
        <v>1</v>
      </c>
      <c r="B712" s="226">
        <v>44259</v>
      </c>
      <c r="C712" s="226">
        <v>44260</v>
      </c>
      <c r="D712" s="226">
        <v>44280.4528125</v>
      </c>
      <c r="E712" t="s">
        <v>6241</v>
      </c>
      <c r="F712">
        <v>170.17456381056016</v>
      </c>
    </row>
    <row r="713" spans="1:6" hidden="1">
      <c r="A713">
        <v>1</v>
      </c>
      <c r="B713" s="226">
        <v>44259</v>
      </c>
      <c r="C713" s="226">
        <v>44260</v>
      </c>
      <c r="D713" s="226">
        <v>44280.4528125</v>
      </c>
      <c r="E713" t="s">
        <v>5909</v>
      </c>
    </row>
    <row r="714" spans="1:6" hidden="1">
      <c r="A714">
        <v>1</v>
      </c>
      <c r="B714" s="226">
        <v>44259</v>
      </c>
      <c r="C714" s="226">
        <v>44260</v>
      </c>
      <c r="D714" s="226">
        <v>44280.4528125</v>
      </c>
      <c r="E714" t="s">
        <v>5910</v>
      </c>
    </row>
    <row r="715" spans="1:6" hidden="1">
      <c r="A715">
        <v>1</v>
      </c>
      <c r="B715" s="226">
        <v>44259</v>
      </c>
      <c r="C715" s="226">
        <v>44260</v>
      </c>
      <c r="D715" s="226">
        <v>44280.4528125</v>
      </c>
      <c r="E715" t="s">
        <v>5911</v>
      </c>
    </row>
    <row r="716" spans="1:6" hidden="1">
      <c r="A716">
        <v>1</v>
      </c>
      <c r="B716" s="226">
        <v>44259</v>
      </c>
      <c r="C716" s="226">
        <v>44260</v>
      </c>
      <c r="D716" s="226">
        <v>44280.4528125</v>
      </c>
      <c r="E716" t="s">
        <v>5912</v>
      </c>
    </row>
    <row r="717" spans="1:6" hidden="1">
      <c r="A717">
        <v>1</v>
      </c>
      <c r="B717" s="226">
        <v>44259</v>
      </c>
      <c r="C717" s="226">
        <v>44260</v>
      </c>
      <c r="D717" s="226">
        <v>44280.4528125</v>
      </c>
      <c r="E717" t="s">
        <v>6457</v>
      </c>
      <c r="F717">
        <v>120.82210390832697</v>
      </c>
    </row>
    <row r="718" spans="1:6" hidden="1">
      <c r="A718">
        <v>1</v>
      </c>
      <c r="B718" s="226">
        <v>44259</v>
      </c>
      <c r="C718" s="226">
        <v>44260</v>
      </c>
      <c r="D718" s="226">
        <v>44280.4528125</v>
      </c>
      <c r="E718" t="s">
        <v>6458</v>
      </c>
      <c r="F718">
        <v>120.52396829922988</v>
      </c>
    </row>
    <row r="719" spans="1:6" hidden="1">
      <c r="A719">
        <v>1</v>
      </c>
      <c r="B719" s="226">
        <v>44259</v>
      </c>
      <c r="C719" s="226">
        <v>44260</v>
      </c>
      <c r="D719" s="226">
        <v>44280.4528125</v>
      </c>
      <c r="E719" t="s">
        <v>6459</v>
      </c>
      <c r="F719">
        <v>87.004250547621311</v>
      </c>
    </row>
    <row r="720" spans="1:6" hidden="1">
      <c r="A720">
        <v>1</v>
      </c>
      <c r="B720" s="226">
        <v>44259</v>
      </c>
      <c r="C720" s="226">
        <v>44260</v>
      </c>
      <c r="D720" s="226">
        <v>44280.4528125</v>
      </c>
      <c r="E720" t="s">
        <v>5521</v>
      </c>
      <c r="F720">
        <v>249.99965770509527</v>
      </c>
    </row>
    <row r="721" spans="1:6" hidden="1">
      <c r="A721">
        <v>1</v>
      </c>
      <c r="B721" s="226">
        <v>44259</v>
      </c>
      <c r="C721" s="226">
        <v>44260</v>
      </c>
      <c r="D721" s="226">
        <v>44280.4528125</v>
      </c>
      <c r="E721" t="s">
        <v>6460</v>
      </c>
      <c r="F721">
        <v>105.02031738493184</v>
      </c>
    </row>
    <row r="722" spans="1:6" hidden="1">
      <c r="A722">
        <v>1</v>
      </c>
      <c r="B722" s="226">
        <v>44259</v>
      </c>
      <c r="C722" s="226">
        <v>44260</v>
      </c>
      <c r="D722" s="226">
        <v>44280.4528125</v>
      </c>
      <c r="E722" t="s">
        <v>6461</v>
      </c>
      <c r="F722">
        <v>114.90556458897106</v>
      </c>
    </row>
    <row r="723" spans="1:6" hidden="1">
      <c r="A723">
        <v>1</v>
      </c>
      <c r="B723" s="226">
        <v>44259</v>
      </c>
      <c r="C723" s="226">
        <v>44260</v>
      </c>
      <c r="D723" s="226">
        <v>44280.4528125</v>
      </c>
      <c r="E723" t="s">
        <v>6462</v>
      </c>
      <c r="F723">
        <v>128.06937307781655</v>
      </c>
    </row>
    <row r="724" spans="1:6" hidden="1">
      <c r="A724">
        <v>1</v>
      </c>
      <c r="B724" s="226">
        <v>44259</v>
      </c>
      <c r="C724" s="226">
        <v>44260</v>
      </c>
      <c r="D724" s="226">
        <v>44280.4528125</v>
      </c>
      <c r="E724" t="s">
        <v>6463</v>
      </c>
      <c r="F724">
        <v>139.97472201453297</v>
      </c>
    </row>
    <row r="725" spans="1:6" hidden="1">
      <c r="A725">
        <v>1</v>
      </c>
      <c r="B725" s="226">
        <v>44259</v>
      </c>
      <c r="C725" s="226">
        <v>44260</v>
      </c>
      <c r="D725" s="226">
        <v>44280.4528125</v>
      </c>
      <c r="E725" t="s">
        <v>5974</v>
      </c>
      <c r="F725">
        <v>6.3057956397533346</v>
      </c>
    </row>
    <row r="726" spans="1:6" hidden="1">
      <c r="A726">
        <v>1</v>
      </c>
      <c r="B726" s="226">
        <v>44259</v>
      </c>
      <c r="C726" s="226">
        <v>44260</v>
      </c>
      <c r="D726" s="226">
        <v>44280.4528125</v>
      </c>
      <c r="E726" t="s">
        <v>5975</v>
      </c>
      <c r="F726">
        <v>11.892941086159837</v>
      </c>
    </row>
    <row r="727" spans="1:6" hidden="1">
      <c r="A727">
        <v>1</v>
      </c>
      <c r="B727" s="226">
        <v>44259</v>
      </c>
      <c r="C727" s="226">
        <v>44260</v>
      </c>
      <c r="D727" s="226">
        <v>44280.4528125</v>
      </c>
      <c r="E727" t="s">
        <v>5934</v>
      </c>
      <c r="F727">
        <v>21.082248498333829</v>
      </c>
    </row>
    <row r="728" spans="1:6" hidden="1">
      <c r="A728">
        <v>1</v>
      </c>
      <c r="B728" s="226">
        <v>44259</v>
      </c>
      <c r="C728" s="226">
        <v>44260</v>
      </c>
      <c r="D728" s="226">
        <v>44280.4528125</v>
      </c>
      <c r="E728" t="s">
        <v>6242</v>
      </c>
      <c r="F728">
        <v>55.697613424725027</v>
      </c>
    </row>
    <row r="729" spans="1:6" hidden="1">
      <c r="A729">
        <v>1</v>
      </c>
      <c r="B729" s="226">
        <v>44259</v>
      </c>
      <c r="C729" s="226">
        <v>44260</v>
      </c>
      <c r="D729" s="226">
        <v>44280.4528125</v>
      </c>
      <c r="E729" t="s">
        <v>6464</v>
      </c>
      <c r="F729">
        <v>150.30461392932438</v>
      </c>
    </row>
    <row r="730" spans="1:6" hidden="1">
      <c r="A730">
        <v>1</v>
      </c>
      <c r="B730" s="226">
        <v>44259</v>
      </c>
      <c r="C730" s="226">
        <v>44260</v>
      </c>
      <c r="D730" s="226">
        <v>44280.4528125</v>
      </c>
      <c r="E730" t="s">
        <v>6465</v>
      </c>
      <c r="F730">
        <v>154.73286225000936</v>
      </c>
    </row>
    <row r="731" spans="1:6" hidden="1">
      <c r="A731">
        <v>1</v>
      </c>
      <c r="B731" s="226">
        <v>44259</v>
      </c>
      <c r="C731" s="226">
        <v>44260</v>
      </c>
      <c r="D731" s="226">
        <v>44280.4528125</v>
      </c>
      <c r="E731" t="s">
        <v>6466</v>
      </c>
      <c r="F731">
        <v>149.61160810258684</v>
      </c>
    </row>
    <row r="732" spans="1:6" hidden="1">
      <c r="A732">
        <v>1</v>
      </c>
      <c r="B732" s="226">
        <v>44259</v>
      </c>
      <c r="C732" s="226">
        <v>44260</v>
      </c>
      <c r="D732" s="226">
        <v>44280.4528125</v>
      </c>
      <c r="E732" t="s">
        <v>6467</v>
      </c>
      <c r="F732">
        <v>151.12104165818928</v>
      </c>
    </row>
    <row r="733" spans="1:6" hidden="1">
      <c r="A733">
        <v>1</v>
      </c>
      <c r="B733" s="226">
        <v>44259</v>
      </c>
      <c r="C733" s="226">
        <v>44260</v>
      </c>
      <c r="D733" s="226">
        <v>44280.4528125</v>
      </c>
      <c r="E733" t="s">
        <v>5935</v>
      </c>
      <c r="F733">
        <v>10.326859384112906</v>
      </c>
    </row>
    <row r="734" spans="1:6" hidden="1">
      <c r="A734">
        <v>1</v>
      </c>
      <c r="B734" s="226">
        <v>44259</v>
      </c>
      <c r="C734" s="226">
        <v>44260</v>
      </c>
      <c r="D734" s="226">
        <v>44280.4528125</v>
      </c>
      <c r="E734" t="s">
        <v>6468</v>
      </c>
      <c r="F734">
        <v>151.34956921471428</v>
      </c>
    </row>
    <row r="735" spans="1:6" hidden="1">
      <c r="A735">
        <v>1</v>
      </c>
      <c r="B735" s="226">
        <v>44259</v>
      </c>
      <c r="C735" s="226">
        <v>44260</v>
      </c>
      <c r="D735" s="226">
        <v>44280.4528125</v>
      </c>
      <c r="E735" t="s">
        <v>5948</v>
      </c>
    </row>
    <row r="736" spans="1:6" hidden="1">
      <c r="A736">
        <v>1</v>
      </c>
      <c r="B736" s="226">
        <v>44259</v>
      </c>
      <c r="C736" s="226">
        <v>44260</v>
      </c>
      <c r="D736" s="226">
        <v>44280.4528125</v>
      </c>
      <c r="E736" t="s">
        <v>5950</v>
      </c>
    </row>
    <row r="737" spans="1:6" hidden="1">
      <c r="A737">
        <v>1</v>
      </c>
      <c r="B737" s="226">
        <v>44259</v>
      </c>
      <c r="C737" s="226">
        <v>44260</v>
      </c>
      <c r="D737" s="226">
        <v>44280.4528125</v>
      </c>
      <c r="E737" t="s">
        <v>5949</v>
      </c>
    </row>
    <row r="738" spans="1:6" hidden="1">
      <c r="A738">
        <v>1</v>
      </c>
      <c r="B738" s="226">
        <v>44259</v>
      </c>
      <c r="C738" s="226">
        <v>44260</v>
      </c>
      <c r="D738" s="226">
        <v>44280.4528125</v>
      </c>
      <c r="E738" t="s">
        <v>6521</v>
      </c>
      <c r="F738">
        <v>0.46614232148147333</v>
      </c>
    </row>
    <row r="739" spans="1:6" hidden="1">
      <c r="A739">
        <v>1</v>
      </c>
      <c r="B739" s="226">
        <v>44259</v>
      </c>
      <c r="C739" s="226">
        <v>44260</v>
      </c>
      <c r="D739" s="226">
        <v>44280.4528125</v>
      </c>
      <c r="E739" t="s">
        <v>6522</v>
      </c>
      <c r="F739">
        <v>1.1329841762367237</v>
      </c>
    </row>
    <row r="740" spans="1:6" hidden="1">
      <c r="A740">
        <v>1</v>
      </c>
      <c r="B740" s="226">
        <v>44259</v>
      </c>
      <c r="C740" s="226">
        <v>44260</v>
      </c>
      <c r="D740" s="226">
        <v>44280.4528125</v>
      </c>
      <c r="E740" t="s">
        <v>6243</v>
      </c>
      <c r="F740">
        <v>0</v>
      </c>
    </row>
    <row r="741" spans="1:6" hidden="1">
      <c r="A741">
        <v>1</v>
      </c>
      <c r="B741" s="226">
        <v>44259</v>
      </c>
      <c r="C741" s="226">
        <v>44260</v>
      </c>
      <c r="D741" s="226">
        <v>44280.4528125</v>
      </c>
      <c r="E741" t="s">
        <v>5963</v>
      </c>
      <c r="F741">
        <v>54.998690591918141</v>
      </c>
    </row>
    <row r="742" spans="1:6" hidden="1">
      <c r="A742">
        <v>1</v>
      </c>
      <c r="B742" s="226">
        <v>44259</v>
      </c>
      <c r="C742" s="226">
        <v>44260</v>
      </c>
      <c r="D742" s="226">
        <v>44280.4528125</v>
      </c>
      <c r="E742" t="s">
        <v>6447</v>
      </c>
      <c r="F742">
        <v>93.168166722191671</v>
      </c>
    </row>
    <row r="743" spans="1:6" hidden="1">
      <c r="A743">
        <v>1</v>
      </c>
      <c r="B743" s="226">
        <v>44259</v>
      </c>
      <c r="C743" s="226">
        <v>44260</v>
      </c>
      <c r="D743" s="226">
        <v>44280.4528125</v>
      </c>
      <c r="E743" t="s">
        <v>6448</v>
      </c>
      <c r="F743">
        <v>49.382457611295806</v>
      </c>
    </row>
    <row r="744" spans="1:6" hidden="1">
      <c r="A744">
        <v>1</v>
      </c>
      <c r="B744" s="226">
        <v>44259</v>
      </c>
      <c r="C744" s="226">
        <v>44260</v>
      </c>
      <c r="D744" s="226">
        <v>44280.4528125</v>
      </c>
      <c r="E744" t="s">
        <v>5964</v>
      </c>
      <c r="F744">
        <v>14.442144287294802</v>
      </c>
    </row>
    <row r="745" spans="1:6" hidden="1">
      <c r="A745">
        <v>1</v>
      </c>
      <c r="B745" s="226">
        <v>44259</v>
      </c>
      <c r="C745" s="226">
        <v>44260</v>
      </c>
      <c r="D745" s="226">
        <v>44280.4528125</v>
      </c>
      <c r="E745" t="s">
        <v>6244</v>
      </c>
      <c r="F745">
        <v>15.580739559729876</v>
      </c>
    </row>
    <row r="746" spans="1:6" hidden="1">
      <c r="A746">
        <v>1</v>
      </c>
      <c r="B746" s="226">
        <v>44259</v>
      </c>
      <c r="C746" s="226">
        <v>44260</v>
      </c>
      <c r="D746" s="226">
        <v>44280.4528125</v>
      </c>
      <c r="E746" t="s">
        <v>6245</v>
      </c>
      <c r="F746">
        <v>0.21689868638705875</v>
      </c>
    </row>
    <row r="747" spans="1:6" hidden="1">
      <c r="A747">
        <v>1</v>
      </c>
      <c r="B747" s="226">
        <v>44259</v>
      </c>
      <c r="C747" s="226">
        <v>44260</v>
      </c>
      <c r="D747" s="226">
        <v>44280.4528125</v>
      </c>
      <c r="E747" t="s">
        <v>6659</v>
      </c>
      <c r="F747">
        <v>0.82450002431866387</v>
      </c>
    </row>
    <row r="748" spans="1:6" hidden="1">
      <c r="A748">
        <v>1</v>
      </c>
      <c r="B748" s="226">
        <v>44259</v>
      </c>
      <c r="C748" s="226">
        <v>44260</v>
      </c>
      <c r="D748" s="226">
        <v>44280.4528125</v>
      </c>
      <c r="E748" t="s">
        <v>6639</v>
      </c>
      <c r="F748">
        <v>0.72790002822875977</v>
      </c>
    </row>
    <row r="749" spans="1:6" hidden="1">
      <c r="A749">
        <v>1</v>
      </c>
      <c r="B749" s="226">
        <v>44259</v>
      </c>
      <c r="C749" s="226">
        <v>44260</v>
      </c>
      <c r="D749" s="226">
        <v>44280.4528125</v>
      </c>
      <c r="E749" t="s">
        <v>6640</v>
      </c>
      <c r="F749">
        <v>0.85219997167584105</v>
      </c>
    </row>
    <row r="750" spans="1:6" hidden="1">
      <c r="A750">
        <v>1</v>
      </c>
      <c r="B750" s="226">
        <v>44259</v>
      </c>
      <c r="C750" s="226">
        <v>44260</v>
      </c>
      <c r="D750" s="226">
        <v>44280.4528125</v>
      </c>
      <c r="E750" t="s">
        <v>6641</v>
      </c>
      <c r="F750">
        <v>0.87709999084472656</v>
      </c>
    </row>
    <row r="751" spans="1:6" hidden="1">
      <c r="A751">
        <v>1</v>
      </c>
      <c r="B751" s="226">
        <v>44259</v>
      </c>
      <c r="C751" s="226">
        <v>44260</v>
      </c>
      <c r="D751" s="226">
        <v>44280.4528125</v>
      </c>
      <c r="E751" t="s">
        <v>6613</v>
      </c>
      <c r="F751">
        <v>-1.264132406768135</v>
      </c>
    </row>
    <row r="752" spans="1:6" hidden="1">
      <c r="A752">
        <v>1</v>
      </c>
      <c r="B752" s="226">
        <v>44259</v>
      </c>
      <c r="C752" s="226">
        <v>44260</v>
      </c>
      <c r="D752" s="226">
        <v>44280.4528125</v>
      </c>
      <c r="E752" t="s">
        <v>6246</v>
      </c>
      <c r="F752">
        <v>35.915108490352331</v>
      </c>
    </row>
    <row r="753" spans="1:6" hidden="1">
      <c r="A753">
        <v>1</v>
      </c>
      <c r="B753" s="226">
        <v>44259</v>
      </c>
      <c r="C753" s="226">
        <v>44260</v>
      </c>
      <c r="D753" s="226">
        <v>44280.4528125</v>
      </c>
      <c r="E753" t="s">
        <v>6247</v>
      </c>
      <c r="F753">
        <v>20.334368930622457</v>
      </c>
    </row>
    <row r="754" spans="1:6" hidden="1">
      <c r="A754">
        <v>1</v>
      </c>
      <c r="B754" s="226">
        <v>44259</v>
      </c>
      <c r="C754" s="226">
        <v>44260</v>
      </c>
      <c r="D754" s="226">
        <v>44280.4528125</v>
      </c>
      <c r="E754" t="s">
        <v>6441</v>
      </c>
      <c r="F754">
        <v>125.90376266903333</v>
      </c>
    </row>
    <row r="755" spans="1:6" hidden="1">
      <c r="A755">
        <v>1</v>
      </c>
      <c r="B755" s="226">
        <v>44259</v>
      </c>
      <c r="C755" s="226">
        <v>44260</v>
      </c>
      <c r="D755" s="226">
        <v>44280.4528125</v>
      </c>
      <c r="E755" t="s">
        <v>6442</v>
      </c>
      <c r="F755">
        <v>136.96058115429327</v>
      </c>
    </row>
    <row r="756" spans="1:6" hidden="1">
      <c r="A756">
        <v>1</v>
      </c>
      <c r="B756" s="226">
        <v>44259</v>
      </c>
      <c r="C756" s="226">
        <v>44260</v>
      </c>
      <c r="D756" s="226">
        <v>44280.4528125</v>
      </c>
      <c r="E756" t="s">
        <v>6443</v>
      </c>
      <c r="F756">
        <v>150.92622870339281</v>
      </c>
    </row>
    <row r="757" spans="1:6" hidden="1">
      <c r="A757">
        <v>1</v>
      </c>
      <c r="B757" s="226">
        <v>44259</v>
      </c>
      <c r="C757" s="226">
        <v>44260</v>
      </c>
      <c r="D757" s="226">
        <v>44280.4528125</v>
      </c>
      <c r="E757" t="s">
        <v>6444</v>
      </c>
      <c r="F757">
        <v>152.89461011886601</v>
      </c>
    </row>
    <row r="758" spans="1:6" hidden="1">
      <c r="A758">
        <v>1</v>
      </c>
      <c r="B758" s="226">
        <v>44259</v>
      </c>
      <c r="C758" s="226">
        <v>44260</v>
      </c>
      <c r="D758" s="226">
        <v>44280.4528125</v>
      </c>
      <c r="E758" t="s">
        <v>6445</v>
      </c>
      <c r="F758">
        <v>157.83277658886433</v>
      </c>
    </row>
    <row r="759" spans="1:6" hidden="1">
      <c r="A759">
        <v>1</v>
      </c>
      <c r="B759" s="226">
        <v>44259</v>
      </c>
      <c r="C759" s="226">
        <v>44260</v>
      </c>
      <c r="D759" s="226">
        <v>44280.4528125</v>
      </c>
      <c r="E759" t="s">
        <v>6446</v>
      </c>
      <c r="F759">
        <v>167.31453965504954</v>
      </c>
    </row>
    <row r="760" spans="1:6" hidden="1">
      <c r="A760">
        <v>1</v>
      </c>
      <c r="B760" s="226">
        <v>44259</v>
      </c>
      <c r="C760" s="226">
        <v>44260</v>
      </c>
      <c r="D760" s="226">
        <v>44280.4528125</v>
      </c>
      <c r="E760" t="s">
        <v>5971</v>
      </c>
      <c r="F760">
        <v>7.671686134073493</v>
      </c>
    </row>
    <row r="761" spans="1:6" hidden="1">
      <c r="A761">
        <v>1</v>
      </c>
      <c r="B761" s="226">
        <v>44259</v>
      </c>
      <c r="C761" s="226">
        <v>44260</v>
      </c>
      <c r="D761" s="226">
        <v>44280.4528125</v>
      </c>
      <c r="E761" t="s">
        <v>5972</v>
      </c>
      <c r="F761">
        <v>10.507733820544336</v>
      </c>
    </row>
    <row r="762" spans="1:6" hidden="1">
      <c r="A762">
        <v>1</v>
      </c>
      <c r="B762" s="226">
        <v>44259</v>
      </c>
      <c r="C762" s="226">
        <v>44260</v>
      </c>
      <c r="D762" s="226">
        <v>44280.4528125</v>
      </c>
      <c r="E762" t="s">
        <v>6449</v>
      </c>
      <c r="F762">
        <v>75.345828088124762</v>
      </c>
    </row>
    <row r="763" spans="1:6" hidden="1">
      <c r="A763">
        <v>1</v>
      </c>
      <c r="B763" s="226">
        <v>44259</v>
      </c>
      <c r="C763" s="226">
        <v>44260</v>
      </c>
      <c r="D763" s="226">
        <v>44280.4528125</v>
      </c>
      <c r="E763" t="s">
        <v>6248</v>
      </c>
      <c r="F763">
        <v>124.93726686371689</v>
      </c>
    </row>
    <row r="764" spans="1:6" hidden="1">
      <c r="A764">
        <v>1</v>
      </c>
      <c r="B764" s="226">
        <v>44259</v>
      </c>
      <c r="C764" s="226">
        <v>44260</v>
      </c>
      <c r="D764" s="226">
        <v>44280.4528125</v>
      </c>
      <c r="E764" t="s">
        <v>6249</v>
      </c>
      <c r="F764">
        <v>136.13860369258441</v>
      </c>
    </row>
    <row r="765" spans="1:6" hidden="1">
      <c r="A765">
        <v>1</v>
      </c>
      <c r="B765" s="226">
        <v>44259</v>
      </c>
      <c r="C765" s="226">
        <v>44260</v>
      </c>
      <c r="D765" s="226">
        <v>44280.4528125</v>
      </c>
      <c r="E765" t="s">
        <v>6250</v>
      </c>
      <c r="F765">
        <v>3.2893807615670867</v>
      </c>
    </row>
    <row r="766" spans="1:6" hidden="1">
      <c r="A766">
        <v>1</v>
      </c>
      <c r="B766" s="226">
        <v>44259</v>
      </c>
      <c r="C766" s="226">
        <v>44260</v>
      </c>
      <c r="D766" s="226">
        <v>44280.4528125</v>
      </c>
      <c r="E766" t="s">
        <v>6450</v>
      </c>
      <c r="F766">
        <v>173.56622877120989</v>
      </c>
    </row>
    <row r="767" spans="1:6" hidden="1">
      <c r="A767">
        <v>1</v>
      </c>
      <c r="B767" s="226">
        <v>44259</v>
      </c>
      <c r="C767" s="226">
        <v>44260</v>
      </c>
      <c r="D767" s="226">
        <v>44280.4528125</v>
      </c>
      <c r="E767" t="s">
        <v>6451</v>
      </c>
      <c r="F767">
        <v>173.58295312457631</v>
      </c>
    </row>
    <row r="768" spans="1:6" hidden="1">
      <c r="A768">
        <v>1</v>
      </c>
      <c r="B768" s="226">
        <v>44259</v>
      </c>
      <c r="C768" s="226">
        <v>44260</v>
      </c>
      <c r="D768" s="226">
        <v>44280.4528125</v>
      </c>
      <c r="E768" t="s">
        <v>5976</v>
      </c>
      <c r="F768">
        <v>1.8981674125625017</v>
      </c>
    </row>
    <row r="769" spans="1:6" hidden="1">
      <c r="A769">
        <v>1</v>
      </c>
      <c r="B769" s="226">
        <v>44259</v>
      </c>
      <c r="C769" s="226">
        <v>44260</v>
      </c>
      <c r="D769" s="226">
        <v>44280.4528125</v>
      </c>
      <c r="E769" t="s">
        <v>6452</v>
      </c>
      <c r="F769">
        <v>173.44049662484093</v>
      </c>
    </row>
    <row r="770" spans="1:6" hidden="1">
      <c r="A770">
        <v>1</v>
      </c>
      <c r="B770" s="226">
        <v>44259</v>
      </c>
      <c r="C770" s="226">
        <v>44260</v>
      </c>
      <c r="D770" s="226">
        <v>44280.4528125</v>
      </c>
      <c r="E770" t="s">
        <v>6453</v>
      </c>
      <c r="F770">
        <v>173.83231552971674</v>
      </c>
    </row>
    <row r="771" spans="1:6" hidden="1">
      <c r="A771">
        <v>1</v>
      </c>
      <c r="B771" s="226">
        <v>44259</v>
      </c>
      <c r="C771" s="226">
        <v>44260</v>
      </c>
      <c r="D771" s="226">
        <v>44280.4528125</v>
      </c>
      <c r="E771" t="s">
        <v>6454</v>
      </c>
      <c r="F771">
        <v>173.935738627116</v>
      </c>
    </row>
    <row r="772" spans="1:6" hidden="1">
      <c r="A772">
        <v>1</v>
      </c>
      <c r="B772" s="226">
        <v>44259</v>
      </c>
      <c r="C772" s="226">
        <v>44260</v>
      </c>
      <c r="D772" s="226">
        <v>44280.4528125</v>
      </c>
      <c r="E772" t="s">
        <v>5957</v>
      </c>
      <c r="F772">
        <v>0.32100000977517451</v>
      </c>
    </row>
    <row r="773" spans="1:6" hidden="1">
      <c r="A773">
        <v>1</v>
      </c>
      <c r="B773" s="226">
        <v>44259</v>
      </c>
      <c r="C773" s="226">
        <v>44260</v>
      </c>
      <c r="D773" s="226">
        <v>44280.4528125</v>
      </c>
      <c r="E773" t="s">
        <v>5977</v>
      </c>
      <c r="F773">
        <v>10.043100357055664</v>
      </c>
    </row>
    <row r="774" spans="1:6" hidden="1">
      <c r="A774">
        <v>1</v>
      </c>
      <c r="B774" s="226">
        <v>44259</v>
      </c>
      <c r="C774" s="226">
        <v>44260</v>
      </c>
      <c r="D774" s="226">
        <v>44280.4528125</v>
      </c>
      <c r="E774" t="s">
        <v>5978</v>
      </c>
      <c r="F774">
        <v>89.23919677734375</v>
      </c>
    </row>
    <row r="775" spans="1:6" hidden="1">
      <c r="A775">
        <v>1</v>
      </c>
      <c r="B775" s="226">
        <v>44259</v>
      </c>
      <c r="C775" s="226">
        <v>44260</v>
      </c>
      <c r="D775" s="226">
        <v>44280.4528125</v>
      </c>
      <c r="E775" t="s">
        <v>5979</v>
      </c>
      <c r="F775">
        <v>0.1421000063419342</v>
      </c>
    </row>
    <row r="776" spans="1:6" hidden="1">
      <c r="A776">
        <v>1</v>
      </c>
      <c r="B776" s="226">
        <v>44259</v>
      </c>
      <c r="C776" s="226">
        <v>44260</v>
      </c>
      <c r="D776" s="226">
        <v>44280.4528125</v>
      </c>
      <c r="E776" t="s">
        <v>5980</v>
      </c>
      <c r="F776">
        <v>8.6099997162819866E-2</v>
      </c>
    </row>
    <row r="777" spans="1:6" hidden="1">
      <c r="A777">
        <v>1</v>
      </c>
      <c r="B777" s="226">
        <v>44259</v>
      </c>
      <c r="C777" s="226">
        <v>44260</v>
      </c>
      <c r="D777" s="226">
        <v>44280.4528125</v>
      </c>
      <c r="E777" t="s">
        <v>5981</v>
      </c>
      <c r="F777">
        <v>0.15299999713897705</v>
      </c>
    </row>
    <row r="778" spans="1:6" hidden="1">
      <c r="A778">
        <v>1</v>
      </c>
      <c r="B778" s="226">
        <v>44259</v>
      </c>
      <c r="C778" s="226">
        <v>44260</v>
      </c>
      <c r="D778" s="226">
        <v>44280.4528125</v>
      </c>
      <c r="E778" t="s">
        <v>5982</v>
      </c>
      <c r="F778">
        <v>1.5399999916553497E-2</v>
      </c>
    </row>
    <row r="779" spans="1:6" hidden="1">
      <c r="A779">
        <v>1</v>
      </c>
      <c r="B779" s="226">
        <v>44259</v>
      </c>
      <c r="C779" s="226">
        <v>44260</v>
      </c>
      <c r="D779" s="226">
        <v>44280.4528125</v>
      </c>
      <c r="E779" t="s">
        <v>5983</v>
      </c>
      <c r="F779">
        <v>0</v>
      </c>
    </row>
    <row r="780" spans="1:6" hidden="1">
      <c r="A780">
        <v>1</v>
      </c>
      <c r="B780" s="226">
        <v>44259</v>
      </c>
      <c r="C780" s="226">
        <v>44260</v>
      </c>
      <c r="D780" s="226">
        <v>44280.4528125</v>
      </c>
      <c r="E780" t="s">
        <v>5984</v>
      </c>
      <c r="F780">
        <v>102.1</v>
      </c>
    </row>
    <row r="781" spans="1:6" hidden="1">
      <c r="A781">
        <v>1</v>
      </c>
      <c r="B781" s="226">
        <v>44259</v>
      </c>
      <c r="C781" s="226">
        <v>44260</v>
      </c>
      <c r="D781" s="226">
        <v>44280.4528125</v>
      </c>
      <c r="E781" t="s">
        <v>5985</v>
      </c>
      <c r="F781">
        <v>111</v>
      </c>
    </row>
    <row r="782" spans="1:6" hidden="1">
      <c r="A782">
        <v>1</v>
      </c>
      <c r="B782" s="226">
        <v>44259</v>
      </c>
      <c r="C782" s="226">
        <v>44260</v>
      </c>
      <c r="D782" s="226">
        <v>44280.4528125</v>
      </c>
      <c r="E782" t="s">
        <v>6303</v>
      </c>
      <c r="F782">
        <v>106.548408854</v>
      </c>
    </row>
    <row r="783" spans="1:6" hidden="1">
      <c r="A783">
        <v>1</v>
      </c>
      <c r="B783" s="226">
        <v>44259</v>
      </c>
      <c r="C783" s="226">
        <v>44260</v>
      </c>
      <c r="D783" s="226">
        <v>44280.4528125</v>
      </c>
      <c r="E783" t="s">
        <v>5986</v>
      </c>
      <c r="F783">
        <v>87.001390110000003</v>
      </c>
    </row>
    <row r="784" spans="1:6" hidden="1">
      <c r="A784">
        <v>1</v>
      </c>
      <c r="B784" s="226">
        <v>44259</v>
      </c>
      <c r="C784" s="226">
        <v>44260</v>
      </c>
      <c r="D784" s="226">
        <v>44280.4528125</v>
      </c>
      <c r="E784" t="s">
        <v>5987</v>
      </c>
      <c r="F784">
        <v>5.7999999262394785E-3</v>
      </c>
    </row>
    <row r="785" spans="1:6" hidden="1">
      <c r="A785">
        <v>1</v>
      </c>
      <c r="B785" s="226">
        <v>44259</v>
      </c>
      <c r="C785" s="226">
        <v>44260</v>
      </c>
      <c r="D785" s="226">
        <v>44280.4528125</v>
      </c>
      <c r="E785" t="s">
        <v>5988</v>
      </c>
      <c r="F785">
        <v>0.51080000400543213</v>
      </c>
    </row>
    <row r="786" spans="1:6" hidden="1">
      <c r="A786">
        <v>1</v>
      </c>
      <c r="B786" s="226">
        <v>44259</v>
      </c>
      <c r="C786" s="226">
        <v>44260</v>
      </c>
      <c r="D786" s="226">
        <v>44280.4528125</v>
      </c>
      <c r="E786" t="s">
        <v>5958</v>
      </c>
      <c r="F786">
        <v>0.99669998884197586</v>
      </c>
    </row>
    <row r="787" spans="1:6" hidden="1">
      <c r="A787">
        <v>1</v>
      </c>
      <c r="B787" s="226">
        <v>44259</v>
      </c>
      <c r="C787" s="226">
        <v>44260</v>
      </c>
      <c r="D787" s="226">
        <v>44280.4528125</v>
      </c>
      <c r="E787" t="s">
        <v>5989</v>
      </c>
      <c r="F787">
        <v>50.658000469208574</v>
      </c>
    </row>
    <row r="788" spans="1:6" hidden="1">
      <c r="A788">
        <v>1</v>
      </c>
      <c r="B788" s="226">
        <v>44259</v>
      </c>
      <c r="C788" s="226">
        <v>44260</v>
      </c>
      <c r="D788" s="226">
        <v>44280.4528125</v>
      </c>
      <c r="E788" t="s">
        <v>5990</v>
      </c>
      <c r="F788">
        <v>7.7571997642514354</v>
      </c>
    </row>
    <row r="789" spans="1:6" hidden="1">
      <c r="A789">
        <v>1</v>
      </c>
      <c r="B789" s="226">
        <v>44259</v>
      </c>
      <c r="C789" s="226">
        <v>44260</v>
      </c>
      <c r="D789" s="226">
        <v>44280.4528125</v>
      </c>
      <c r="E789" t="s">
        <v>5991</v>
      </c>
      <c r="F789">
        <v>9.4312000274658203</v>
      </c>
    </row>
    <row r="790" spans="1:6" hidden="1">
      <c r="A790">
        <v>1</v>
      </c>
      <c r="B790" s="226">
        <v>44259</v>
      </c>
      <c r="C790" s="226">
        <v>44260</v>
      </c>
      <c r="D790" s="226">
        <v>44280.4528125</v>
      </c>
      <c r="E790" t="s">
        <v>5992</v>
      </c>
      <c r="F790">
        <v>21.689500808716684</v>
      </c>
    </row>
    <row r="791" spans="1:6" hidden="1">
      <c r="A791">
        <v>1</v>
      </c>
      <c r="B791" s="226">
        <v>44259</v>
      </c>
      <c r="C791" s="226">
        <v>44260</v>
      </c>
      <c r="D791" s="226">
        <v>44280.4528125</v>
      </c>
      <c r="E791" t="s">
        <v>5993</v>
      </c>
      <c r="F791">
        <v>11.780099868774636</v>
      </c>
    </row>
    <row r="792" spans="1:6" hidden="1">
      <c r="A792">
        <v>1</v>
      </c>
      <c r="B792" s="226">
        <v>44259</v>
      </c>
      <c r="C792" s="226">
        <v>44260</v>
      </c>
      <c r="D792" s="226">
        <v>44280.4528125</v>
      </c>
      <c r="E792" t="s">
        <v>5994</v>
      </c>
      <c r="F792">
        <v>33.203899383543664</v>
      </c>
    </row>
    <row r="793" spans="1:6" hidden="1">
      <c r="A793">
        <v>1</v>
      </c>
      <c r="B793" s="226">
        <v>44259</v>
      </c>
      <c r="C793" s="226">
        <v>44260</v>
      </c>
      <c r="D793" s="226">
        <v>44280.4528125</v>
      </c>
      <c r="E793" t="s">
        <v>5995</v>
      </c>
      <c r="F793">
        <v>10.604200363159116</v>
      </c>
    </row>
    <row r="794" spans="1:6" hidden="1">
      <c r="A794">
        <v>1</v>
      </c>
      <c r="B794" s="226">
        <v>44259</v>
      </c>
      <c r="C794" s="226">
        <v>44260</v>
      </c>
      <c r="D794" s="226">
        <v>44280.4528125</v>
      </c>
      <c r="E794" t="s">
        <v>5996</v>
      </c>
      <c r="F794">
        <v>2.9553000926970276</v>
      </c>
    </row>
    <row r="795" spans="1:6" hidden="1">
      <c r="A795">
        <v>1</v>
      </c>
      <c r="B795" s="226">
        <v>44259</v>
      </c>
      <c r="C795" s="226">
        <v>44260</v>
      </c>
      <c r="D795" s="226">
        <v>44280.4528125</v>
      </c>
      <c r="E795" t="s">
        <v>6044</v>
      </c>
    </row>
    <row r="796" spans="1:6" hidden="1">
      <c r="A796">
        <v>1</v>
      </c>
      <c r="B796" s="226">
        <v>44259</v>
      </c>
      <c r="C796" s="226">
        <v>44260</v>
      </c>
      <c r="D796" s="226">
        <v>44280.4528125</v>
      </c>
      <c r="E796" t="s">
        <v>6047</v>
      </c>
    </row>
    <row r="797" spans="1:6" hidden="1">
      <c r="A797">
        <v>1</v>
      </c>
      <c r="B797" s="226">
        <v>44259</v>
      </c>
      <c r="C797" s="226">
        <v>44260</v>
      </c>
      <c r="D797" s="226">
        <v>44280.4528125</v>
      </c>
      <c r="E797" t="s">
        <v>6046</v>
      </c>
    </row>
    <row r="798" spans="1:6" hidden="1">
      <c r="A798">
        <v>1</v>
      </c>
      <c r="B798" s="226">
        <v>44259</v>
      </c>
      <c r="C798" s="226">
        <v>44260</v>
      </c>
      <c r="D798" s="226">
        <v>44280.4528125</v>
      </c>
      <c r="E798" t="s">
        <v>6045</v>
      </c>
    </row>
    <row r="799" spans="1:6" hidden="1">
      <c r="A799">
        <v>1</v>
      </c>
      <c r="B799" s="226">
        <v>44259</v>
      </c>
      <c r="C799" s="226">
        <v>44260</v>
      </c>
      <c r="D799" s="226">
        <v>44280.4528125</v>
      </c>
      <c r="E799" t="s">
        <v>6251</v>
      </c>
      <c r="F799">
        <v>170.17456381056016</v>
      </c>
    </row>
    <row r="800" spans="1:6" hidden="1">
      <c r="A800">
        <v>1</v>
      </c>
      <c r="B800" s="226">
        <v>44259</v>
      </c>
      <c r="C800" s="226">
        <v>44260</v>
      </c>
      <c r="D800" s="226">
        <v>44280.4528125</v>
      </c>
      <c r="E800" t="s">
        <v>6048</v>
      </c>
      <c r="F800">
        <v>5.7999999262394785E-3</v>
      </c>
    </row>
    <row r="801" spans="1:6" hidden="1">
      <c r="A801">
        <v>1</v>
      </c>
      <c r="B801" s="226">
        <v>44259</v>
      </c>
      <c r="C801" s="226">
        <v>44260</v>
      </c>
      <c r="D801" s="226">
        <v>44280.4528125</v>
      </c>
      <c r="E801" t="s">
        <v>6049</v>
      </c>
      <c r="F801">
        <v>0.51080000400543213</v>
      </c>
    </row>
    <row r="802" spans="1:6" hidden="1">
      <c r="A802">
        <v>1</v>
      </c>
      <c r="B802" s="226">
        <v>44259</v>
      </c>
      <c r="C802" s="226">
        <v>44260</v>
      </c>
      <c r="D802" s="226">
        <v>44280.4528125</v>
      </c>
      <c r="E802" t="s">
        <v>6050</v>
      </c>
      <c r="F802">
        <v>0.99669998884197586</v>
      </c>
    </row>
    <row r="803" spans="1:6" hidden="1">
      <c r="A803">
        <v>1</v>
      </c>
      <c r="B803" s="226">
        <v>44259</v>
      </c>
      <c r="C803" s="226">
        <v>44260</v>
      </c>
      <c r="D803" s="226">
        <v>44280.4528125</v>
      </c>
      <c r="E803" t="s">
        <v>6051</v>
      </c>
      <c r="F803">
        <v>7.7571997642514354</v>
      </c>
    </row>
    <row r="804" spans="1:6" hidden="1">
      <c r="A804">
        <v>1</v>
      </c>
      <c r="B804" s="226">
        <v>44259</v>
      </c>
      <c r="C804" s="226">
        <v>44260</v>
      </c>
      <c r="D804" s="226">
        <v>44280.4528125</v>
      </c>
      <c r="E804" t="s">
        <v>6052</v>
      </c>
      <c r="F804">
        <v>9.4312000274658203</v>
      </c>
    </row>
    <row r="805" spans="1:6" hidden="1">
      <c r="A805">
        <v>1</v>
      </c>
      <c r="B805" s="226">
        <v>44259</v>
      </c>
      <c r="C805" s="226">
        <v>44260</v>
      </c>
      <c r="D805" s="226">
        <v>44280.4528125</v>
      </c>
      <c r="E805" t="s">
        <v>6053</v>
      </c>
      <c r="F805">
        <v>21.689500808716684</v>
      </c>
    </row>
    <row r="806" spans="1:6" hidden="1">
      <c r="A806">
        <v>1</v>
      </c>
      <c r="B806" s="226">
        <v>44259</v>
      </c>
      <c r="C806" s="226">
        <v>44260</v>
      </c>
      <c r="D806" s="226">
        <v>44280.4528125</v>
      </c>
      <c r="E806" t="s">
        <v>6054</v>
      </c>
      <c r="F806">
        <v>11.780099868774636</v>
      </c>
    </row>
    <row r="807" spans="1:6" hidden="1">
      <c r="A807">
        <v>1</v>
      </c>
      <c r="B807" s="226">
        <v>44259</v>
      </c>
      <c r="C807" s="226">
        <v>44260</v>
      </c>
      <c r="D807" s="226">
        <v>44280.4528125</v>
      </c>
      <c r="E807" t="s">
        <v>6055</v>
      </c>
      <c r="F807">
        <v>33.203899383543664</v>
      </c>
    </row>
    <row r="808" spans="1:6" hidden="1">
      <c r="A808">
        <v>1</v>
      </c>
      <c r="B808" s="226">
        <v>44259</v>
      </c>
      <c r="C808" s="226">
        <v>44260</v>
      </c>
      <c r="D808" s="226">
        <v>44280.4528125</v>
      </c>
      <c r="E808" t="s">
        <v>6056</v>
      </c>
      <c r="F808">
        <v>10.604200363159116</v>
      </c>
    </row>
    <row r="809" spans="1:6" hidden="1">
      <c r="A809">
        <v>1</v>
      </c>
      <c r="B809" s="226">
        <v>44259</v>
      </c>
      <c r="C809" s="226">
        <v>44260</v>
      </c>
      <c r="D809" s="226">
        <v>44280.4528125</v>
      </c>
      <c r="E809" t="s">
        <v>6057</v>
      </c>
      <c r="F809">
        <v>2.9553000926970276</v>
      </c>
    </row>
    <row r="810" spans="1:6" hidden="1">
      <c r="A810">
        <v>1</v>
      </c>
      <c r="B810" s="226">
        <v>44259</v>
      </c>
      <c r="C810" s="226">
        <v>44260</v>
      </c>
      <c r="D810" s="226">
        <v>44280.4528125</v>
      </c>
      <c r="E810" t="s">
        <v>6270</v>
      </c>
      <c r="F810">
        <v>137.84460689756602</v>
      </c>
    </row>
    <row r="811" spans="1:6" hidden="1">
      <c r="A811">
        <v>1</v>
      </c>
      <c r="B811" s="226">
        <v>44259</v>
      </c>
      <c r="C811" s="226">
        <v>44260</v>
      </c>
      <c r="D811" s="226">
        <v>44280.4528125</v>
      </c>
      <c r="E811" t="s">
        <v>6058</v>
      </c>
      <c r="F811">
        <v>9.9999997764825908E-3</v>
      </c>
    </row>
    <row r="812" spans="1:6" hidden="1">
      <c r="A812">
        <v>1</v>
      </c>
      <c r="B812" s="226">
        <v>44259</v>
      </c>
      <c r="C812" s="226">
        <v>44260</v>
      </c>
      <c r="D812" s="226">
        <v>44280.4528125</v>
      </c>
      <c r="E812" t="s">
        <v>6059</v>
      </c>
      <c r="F812">
        <v>1.559999942779541</v>
      </c>
    </row>
    <row r="813" spans="1:6" hidden="1">
      <c r="A813">
        <v>1</v>
      </c>
      <c r="B813" s="226">
        <v>44259</v>
      </c>
      <c r="C813" s="226">
        <v>44260</v>
      </c>
      <c r="D813" s="226">
        <v>44280.4528125</v>
      </c>
      <c r="E813" t="s">
        <v>6060</v>
      </c>
      <c r="F813">
        <v>2.9999999329446688E-2</v>
      </c>
    </row>
    <row r="814" spans="1:6" hidden="1">
      <c r="A814">
        <v>1</v>
      </c>
      <c r="B814" s="226">
        <v>44259</v>
      </c>
      <c r="C814" s="226">
        <v>44260</v>
      </c>
      <c r="D814" s="226">
        <v>44280.4528125</v>
      </c>
      <c r="E814" t="s">
        <v>6061</v>
      </c>
      <c r="F814">
        <v>1.0299999713897705</v>
      </c>
    </row>
    <row r="815" spans="1:6" hidden="1">
      <c r="A815">
        <v>1</v>
      </c>
      <c r="B815" s="226">
        <v>44259</v>
      </c>
      <c r="C815" s="226">
        <v>44260</v>
      </c>
      <c r="D815" s="226">
        <v>44280.4528125</v>
      </c>
      <c r="E815" t="s">
        <v>6062</v>
      </c>
      <c r="F815">
        <v>2.630000114440918</v>
      </c>
    </row>
    <row r="816" spans="1:6" hidden="1">
      <c r="A816">
        <v>1</v>
      </c>
      <c r="B816" s="226">
        <v>44259</v>
      </c>
      <c r="C816" s="226">
        <v>44260</v>
      </c>
      <c r="D816" s="226">
        <v>44280.4528125</v>
      </c>
      <c r="E816" t="s">
        <v>6063</v>
      </c>
      <c r="F816">
        <v>22.709999084472656</v>
      </c>
    </row>
    <row r="817" spans="1:6" hidden="1">
      <c r="A817">
        <v>1</v>
      </c>
      <c r="B817" s="226">
        <v>44259</v>
      </c>
      <c r="C817" s="226">
        <v>44260</v>
      </c>
      <c r="D817" s="226">
        <v>44280.4528125</v>
      </c>
      <c r="E817" t="s">
        <v>6064</v>
      </c>
      <c r="F817">
        <v>50.400001525880157</v>
      </c>
    </row>
    <row r="818" spans="1:6" hidden="1">
      <c r="A818">
        <v>1</v>
      </c>
      <c r="B818" s="226">
        <v>44259</v>
      </c>
      <c r="C818" s="226">
        <v>44260</v>
      </c>
      <c r="D818" s="226">
        <v>44280.4528125</v>
      </c>
      <c r="E818" t="s">
        <v>6065</v>
      </c>
      <c r="F818">
        <v>20.979999542236417</v>
      </c>
    </row>
    <row r="819" spans="1:6" hidden="1">
      <c r="A819">
        <v>1</v>
      </c>
      <c r="B819" s="226">
        <v>44259</v>
      </c>
      <c r="C819" s="226">
        <v>44260</v>
      </c>
      <c r="D819" s="226">
        <v>44280.4528125</v>
      </c>
      <c r="E819" t="s">
        <v>6066</v>
      </c>
      <c r="F819">
        <v>0.64999997615814009</v>
      </c>
    </row>
    <row r="820" spans="1:6" hidden="1">
      <c r="A820">
        <v>1</v>
      </c>
      <c r="B820" s="226">
        <v>44259</v>
      </c>
      <c r="C820" s="226">
        <v>44260</v>
      </c>
      <c r="D820" s="226">
        <v>44280.4528125</v>
      </c>
      <c r="E820" t="s">
        <v>6068</v>
      </c>
      <c r="F820">
        <v>16.391172089179339</v>
      </c>
    </row>
    <row r="821" spans="1:6" hidden="1">
      <c r="A821">
        <v>1</v>
      </c>
      <c r="B821" s="226">
        <v>44259</v>
      </c>
      <c r="C821" s="226">
        <v>44260</v>
      </c>
      <c r="D821" s="226">
        <v>44280.4528125</v>
      </c>
      <c r="E821" t="s">
        <v>6067</v>
      </c>
      <c r="F821">
        <v>1.0518273237575231</v>
      </c>
    </row>
    <row r="822" spans="1:6" hidden="1">
      <c r="A822">
        <v>1</v>
      </c>
      <c r="B822" s="226">
        <v>44259</v>
      </c>
      <c r="C822" s="226">
        <v>44260</v>
      </c>
      <c r="D822" s="226">
        <v>44280.4528125</v>
      </c>
      <c r="E822" t="s">
        <v>6069</v>
      </c>
      <c r="F822">
        <v>259.75477639304245</v>
      </c>
    </row>
    <row r="823" spans="1:6" hidden="1">
      <c r="A823">
        <v>1</v>
      </c>
      <c r="B823" s="226">
        <v>44259</v>
      </c>
      <c r="C823" s="226">
        <v>44260</v>
      </c>
      <c r="D823" s="226">
        <v>44280.4528125</v>
      </c>
      <c r="E823" t="s">
        <v>6469</v>
      </c>
      <c r="F823">
        <v>207.27124276691299</v>
      </c>
    </row>
    <row r="824" spans="1:6" hidden="1">
      <c r="A824">
        <v>1</v>
      </c>
      <c r="B824" s="226">
        <v>44259</v>
      </c>
      <c r="C824" s="226">
        <v>44260</v>
      </c>
      <c r="D824" s="226">
        <v>44280.4528125</v>
      </c>
      <c r="E824" t="s">
        <v>6470</v>
      </c>
      <c r="F824">
        <v>33.633883044454727</v>
      </c>
    </row>
    <row r="825" spans="1:6" hidden="1">
      <c r="A825">
        <v>1</v>
      </c>
      <c r="B825" s="226">
        <v>44259</v>
      </c>
      <c r="C825" s="226">
        <v>44260</v>
      </c>
      <c r="D825" s="226">
        <v>44280.4528125</v>
      </c>
      <c r="E825" t="s">
        <v>6070</v>
      </c>
      <c r="F825">
        <v>0</v>
      </c>
    </row>
    <row r="826" spans="1:6" hidden="1">
      <c r="A826">
        <v>1</v>
      </c>
      <c r="B826" s="226">
        <v>44259</v>
      </c>
      <c r="C826" s="226">
        <v>44260</v>
      </c>
      <c r="D826" s="226">
        <v>44280.4528125</v>
      </c>
      <c r="E826" t="s">
        <v>6471</v>
      </c>
      <c r="F826">
        <v>210.00802986356936</v>
      </c>
    </row>
    <row r="827" spans="1:6" hidden="1">
      <c r="A827">
        <v>1</v>
      </c>
      <c r="B827" s="226">
        <v>44259</v>
      </c>
      <c r="C827" s="226">
        <v>44260</v>
      </c>
      <c r="D827" s="226">
        <v>44280.4528125</v>
      </c>
      <c r="E827" t="s">
        <v>6472</v>
      </c>
      <c r="F827">
        <v>244.38893995285019</v>
      </c>
    </row>
    <row r="828" spans="1:6" hidden="1">
      <c r="A828">
        <v>1</v>
      </c>
      <c r="B828" s="226">
        <v>44259</v>
      </c>
      <c r="C828" s="226">
        <v>44260</v>
      </c>
      <c r="D828" s="226">
        <v>44280.4528125</v>
      </c>
      <c r="E828" t="s">
        <v>6473</v>
      </c>
      <c r="F828">
        <v>264.96567262013787</v>
      </c>
    </row>
    <row r="829" spans="1:6" hidden="1">
      <c r="A829">
        <v>1</v>
      </c>
      <c r="B829" s="226">
        <v>44259</v>
      </c>
      <c r="C829" s="226">
        <v>44260</v>
      </c>
      <c r="D829" s="226">
        <v>44280.4528125</v>
      </c>
      <c r="E829" t="s">
        <v>6071</v>
      </c>
      <c r="F829">
        <v>603.19719984266555</v>
      </c>
    </row>
    <row r="830" spans="1:6" hidden="1">
      <c r="A830">
        <v>1</v>
      </c>
      <c r="B830" s="226">
        <v>44259</v>
      </c>
      <c r="C830" s="226">
        <v>44260</v>
      </c>
      <c r="D830" s="226">
        <v>44280.4528125</v>
      </c>
      <c r="E830" t="s">
        <v>6252</v>
      </c>
      <c r="F830">
        <v>187.83744695451591</v>
      </c>
    </row>
    <row r="831" spans="1:6" hidden="1">
      <c r="A831">
        <v>1</v>
      </c>
      <c r="B831" s="226">
        <v>44259</v>
      </c>
      <c r="C831" s="226">
        <v>44260</v>
      </c>
      <c r="D831" s="226">
        <v>44280.4528125</v>
      </c>
      <c r="E831" t="s">
        <v>6253</v>
      </c>
      <c r="F831">
        <v>81.614315615759963</v>
      </c>
    </row>
    <row r="832" spans="1:6" hidden="1">
      <c r="A832">
        <v>1</v>
      </c>
      <c r="B832" s="226">
        <v>44259</v>
      </c>
      <c r="C832" s="226">
        <v>44260</v>
      </c>
      <c r="D832" s="226">
        <v>44280.4528125</v>
      </c>
      <c r="E832" t="s">
        <v>6076</v>
      </c>
      <c r="F832">
        <v>1.4249000549316406</v>
      </c>
    </row>
    <row r="833" spans="1:6" hidden="1">
      <c r="A833">
        <v>1</v>
      </c>
      <c r="B833" s="226">
        <v>44259</v>
      </c>
      <c r="C833" s="226">
        <v>44260</v>
      </c>
      <c r="D833" s="226">
        <v>44280.4528125</v>
      </c>
      <c r="E833" t="s">
        <v>6077</v>
      </c>
      <c r="F833">
        <v>1.6692999601363505</v>
      </c>
    </row>
    <row r="834" spans="1:6" hidden="1">
      <c r="A834">
        <v>1</v>
      </c>
      <c r="B834" s="226">
        <v>44259</v>
      </c>
      <c r="C834" s="226">
        <v>44260</v>
      </c>
      <c r="D834" s="226">
        <v>44280.4528125</v>
      </c>
      <c r="E834" t="s">
        <v>6078</v>
      </c>
      <c r="F834">
        <v>7.3902001380923075</v>
      </c>
    </row>
    <row r="835" spans="1:6" hidden="1">
      <c r="A835">
        <v>1</v>
      </c>
      <c r="B835" s="226">
        <v>44259</v>
      </c>
      <c r="C835" s="226">
        <v>44260</v>
      </c>
      <c r="D835" s="226">
        <v>44280.4528125</v>
      </c>
      <c r="E835" t="s">
        <v>6079</v>
      </c>
      <c r="F835">
        <v>22.981700897216427</v>
      </c>
    </row>
    <row r="836" spans="1:6" hidden="1">
      <c r="A836">
        <v>1</v>
      </c>
      <c r="B836" s="226">
        <v>44259</v>
      </c>
      <c r="C836" s="226">
        <v>44260</v>
      </c>
      <c r="D836" s="226">
        <v>44280.4528125</v>
      </c>
      <c r="E836" t="s">
        <v>6080</v>
      </c>
      <c r="F836">
        <v>49.983600616457004</v>
      </c>
    </row>
    <row r="837" spans="1:6" hidden="1">
      <c r="A837">
        <v>1</v>
      </c>
      <c r="B837" s="226">
        <v>44259</v>
      </c>
      <c r="C837" s="226">
        <v>44260</v>
      </c>
      <c r="D837" s="226">
        <v>44280.4528125</v>
      </c>
      <c r="E837" t="s">
        <v>6081</v>
      </c>
      <c r="F837">
        <v>16.455699920654297</v>
      </c>
    </row>
    <row r="838" spans="1:6" hidden="1">
      <c r="A838">
        <v>1</v>
      </c>
      <c r="B838" s="226">
        <v>44259</v>
      </c>
      <c r="C838" s="226">
        <v>44260</v>
      </c>
      <c r="D838" s="226">
        <v>44280.4528125</v>
      </c>
      <c r="E838" t="s">
        <v>6082</v>
      </c>
      <c r="F838">
        <v>6.4099997282028198E-2</v>
      </c>
    </row>
    <row r="839" spans="1:6" hidden="1">
      <c r="A839">
        <v>1</v>
      </c>
      <c r="B839" s="226">
        <v>44259</v>
      </c>
      <c r="C839" s="226">
        <v>44260</v>
      </c>
      <c r="D839" s="226">
        <v>44280.4528125</v>
      </c>
      <c r="E839" t="s">
        <v>6678</v>
      </c>
      <c r="F839">
        <v>136.13860369258441</v>
      </c>
    </row>
    <row r="840" spans="1:6" hidden="1">
      <c r="A840">
        <v>1</v>
      </c>
      <c r="B840" s="226">
        <v>44259</v>
      </c>
      <c r="C840" s="226">
        <v>44260</v>
      </c>
      <c r="D840" s="226">
        <v>44280.4528125</v>
      </c>
      <c r="E840" t="s">
        <v>6474</v>
      </c>
      <c r="F840">
        <v>234.07145600848733</v>
      </c>
    </row>
    <row r="841" spans="1:6" hidden="1">
      <c r="A841">
        <v>1</v>
      </c>
      <c r="B841" s="226">
        <v>44259</v>
      </c>
      <c r="C841" s="226">
        <v>44260</v>
      </c>
      <c r="D841" s="226">
        <v>44280.4528125</v>
      </c>
      <c r="E841" t="s">
        <v>6475</v>
      </c>
      <c r="F841">
        <v>234.76258319218974</v>
      </c>
    </row>
    <row r="842" spans="1:6" hidden="1">
      <c r="A842">
        <v>1</v>
      </c>
      <c r="B842" s="226">
        <v>44259</v>
      </c>
      <c r="C842" s="226">
        <v>44260</v>
      </c>
      <c r="D842" s="226">
        <v>44280.4528125</v>
      </c>
      <c r="E842" t="s">
        <v>6476</v>
      </c>
      <c r="F842">
        <v>238.03611734178403</v>
      </c>
    </row>
    <row r="843" spans="1:6" hidden="1">
      <c r="A843">
        <v>1</v>
      </c>
      <c r="B843" s="226">
        <v>44259</v>
      </c>
      <c r="C843" s="226">
        <v>44260</v>
      </c>
      <c r="D843" s="226">
        <v>44280.4528125</v>
      </c>
      <c r="E843" t="s">
        <v>6477</v>
      </c>
      <c r="F843">
        <v>239.65644120110326</v>
      </c>
    </row>
    <row r="844" spans="1:6" hidden="1">
      <c r="A844">
        <v>1</v>
      </c>
      <c r="B844" s="226">
        <v>44259</v>
      </c>
      <c r="C844" s="226">
        <v>44260</v>
      </c>
      <c r="D844" s="226">
        <v>44280.4528125</v>
      </c>
      <c r="E844" t="s">
        <v>6085</v>
      </c>
      <c r="F844">
        <v>23.230647179815499</v>
      </c>
    </row>
    <row r="845" spans="1:6" hidden="1">
      <c r="A845">
        <v>1</v>
      </c>
      <c r="B845" s="226">
        <v>44259</v>
      </c>
      <c r="C845" s="226">
        <v>44260</v>
      </c>
      <c r="D845" s="226">
        <v>44280.4528125</v>
      </c>
      <c r="E845" t="s">
        <v>6086</v>
      </c>
      <c r="F845">
        <v>19.414880083666905</v>
      </c>
    </row>
    <row r="846" spans="1:6" hidden="1">
      <c r="A846">
        <v>1</v>
      </c>
      <c r="B846" s="226">
        <v>44259</v>
      </c>
      <c r="C846" s="226">
        <v>44260</v>
      </c>
      <c r="D846" s="226">
        <v>44280.4528125</v>
      </c>
      <c r="E846" t="s">
        <v>6087</v>
      </c>
      <c r="F846">
        <v>0</v>
      </c>
    </row>
    <row r="847" spans="1:6" hidden="1">
      <c r="A847">
        <v>1</v>
      </c>
      <c r="B847" s="226">
        <v>44259</v>
      </c>
      <c r="C847" s="226">
        <v>44260</v>
      </c>
      <c r="D847" s="226">
        <v>44280.4528125</v>
      </c>
      <c r="E847" t="s">
        <v>6088</v>
      </c>
      <c r="F847">
        <v>91.515000179078683</v>
      </c>
    </row>
    <row r="848" spans="1:6" hidden="1">
      <c r="A848">
        <v>1</v>
      </c>
      <c r="B848" s="226">
        <v>44259</v>
      </c>
      <c r="C848" s="226">
        <v>44260</v>
      </c>
      <c r="D848" s="226">
        <v>44280.4528125</v>
      </c>
      <c r="E848" t="s">
        <v>6083</v>
      </c>
      <c r="F848">
        <v>726.28092672559899</v>
      </c>
    </row>
    <row r="849" spans="1:6" hidden="1">
      <c r="A849">
        <v>1</v>
      </c>
      <c r="B849" s="226">
        <v>44259</v>
      </c>
      <c r="C849" s="226">
        <v>44260</v>
      </c>
      <c r="D849" s="226">
        <v>44280.4528125</v>
      </c>
      <c r="E849" t="s">
        <v>6478</v>
      </c>
      <c r="F849">
        <v>204.04972692065792</v>
      </c>
    </row>
    <row r="850" spans="1:6" hidden="1">
      <c r="A850">
        <v>1</v>
      </c>
      <c r="B850" s="226">
        <v>44259</v>
      </c>
      <c r="C850" s="226">
        <v>44260</v>
      </c>
      <c r="D850" s="226">
        <v>44280.4528125</v>
      </c>
      <c r="E850" t="s">
        <v>6254</v>
      </c>
      <c r="F850">
        <v>760.12342516581191</v>
      </c>
    </row>
    <row r="851" spans="1:6" hidden="1">
      <c r="A851">
        <v>1</v>
      </c>
      <c r="B851" s="226">
        <v>44259</v>
      </c>
      <c r="C851" s="226">
        <v>44260</v>
      </c>
      <c r="D851" s="226">
        <v>44280.4528125</v>
      </c>
      <c r="E851" t="s">
        <v>6479</v>
      </c>
      <c r="F851">
        <v>205.96107923719552</v>
      </c>
    </row>
    <row r="852" spans="1:6" hidden="1">
      <c r="A852">
        <v>1</v>
      </c>
      <c r="B852" s="226">
        <v>44259</v>
      </c>
      <c r="C852" s="226">
        <v>44260</v>
      </c>
      <c r="D852" s="226">
        <v>44280.4528125</v>
      </c>
      <c r="E852" t="s">
        <v>6480</v>
      </c>
      <c r="F852">
        <v>274.18415626949644</v>
      </c>
    </row>
    <row r="853" spans="1:6" hidden="1">
      <c r="A853">
        <v>1</v>
      </c>
      <c r="B853" s="226">
        <v>44259</v>
      </c>
      <c r="C853" s="226">
        <v>44260</v>
      </c>
      <c r="D853" s="226">
        <v>44280.4528125</v>
      </c>
      <c r="E853" t="s">
        <v>6255</v>
      </c>
      <c r="F853">
        <v>2740.0527370876734</v>
      </c>
    </row>
    <row r="854" spans="1:6" hidden="1">
      <c r="A854">
        <v>1</v>
      </c>
      <c r="B854" s="226">
        <v>44259</v>
      </c>
      <c r="C854" s="226">
        <v>44260</v>
      </c>
      <c r="D854" s="226">
        <v>44280.4528125</v>
      </c>
      <c r="E854" t="s">
        <v>6481</v>
      </c>
      <c r="F854">
        <v>277.6679933759919</v>
      </c>
    </row>
    <row r="855" spans="1:6" hidden="1">
      <c r="A855">
        <v>1</v>
      </c>
      <c r="B855" s="226">
        <v>44259</v>
      </c>
      <c r="C855" s="226">
        <v>44260</v>
      </c>
      <c r="D855" s="226">
        <v>44280.4528125</v>
      </c>
      <c r="E855" t="s">
        <v>6084</v>
      </c>
      <c r="F855">
        <v>95.191738409466268</v>
      </c>
    </row>
    <row r="856" spans="1:6" hidden="1">
      <c r="A856">
        <v>1</v>
      </c>
      <c r="B856" s="226">
        <v>44259</v>
      </c>
      <c r="C856" s="226">
        <v>44260</v>
      </c>
      <c r="D856" s="226">
        <v>44280.4528125</v>
      </c>
      <c r="E856" t="s">
        <v>6482</v>
      </c>
      <c r="F856">
        <v>273.54773161146187</v>
      </c>
    </row>
    <row r="857" spans="1:6" hidden="1">
      <c r="A857">
        <v>1</v>
      </c>
      <c r="B857" s="226">
        <v>44259</v>
      </c>
      <c r="C857" s="226">
        <v>44260</v>
      </c>
      <c r="D857" s="226">
        <v>44280.4528125</v>
      </c>
      <c r="E857" t="s">
        <v>6483</v>
      </c>
      <c r="F857">
        <v>209.08791302574863</v>
      </c>
    </row>
    <row r="858" spans="1:6" hidden="1">
      <c r="A858">
        <v>1</v>
      </c>
      <c r="B858" s="226">
        <v>44259</v>
      </c>
      <c r="C858" s="226">
        <v>44260</v>
      </c>
      <c r="D858" s="226">
        <v>44280.4528125</v>
      </c>
      <c r="E858" t="s">
        <v>6484</v>
      </c>
      <c r="F858">
        <v>209.34467093149641</v>
      </c>
    </row>
    <row r="859" spans="1:6" hidden="1">
      <c r="A859">
        <v>1</v>
      </c>
      <c r="B859" s="226">
        <v>44259</v>
      </c>
      <c r="C859" s="226">
        <v>44260</v>
      </c>
      <c r="D859" s="226">
        <v>44280.4528125</v>
      </c>
      <c r="E859" t="s">
        <v>6235</v>
      </c>
    </row>
    <row r="860" spans="1:6" hidden="1">
      <c r="A860">
        <v>1</v>
      </c>
      <c r="B860" s="226">
        <v>44259</v>
      </c>
      <c r="C860" s="226">
        <v>44260</v>
      </c>
      <c r="D860" s="226">
        <v>44280.4528125</v>
      </c>
      <c r="E860" t="s">
        <v>6256</v>
      </c>
      <c r="F860">
        <v>1.7615626877037109</v>
      </c>
    </row>
    <row r="861" spans="1:6" hidden="1">
      <c r="A861">
        <v>1</v>
      </c>
      <c r="B861" s="226">
        <v>44259</v>
      </c>
      <c r="C861" s="226">
        <v>44260</v>
      </c>
      <c r="D861" s="226">
        <v>44280.4528125</v>
      </c>
      <c r="E861" t="s">
        <v>6257</v>
      </c>
      <c r="F861">
        <v>6.9999619169367744</v>
      </c>
    </row>
    <row r="862" spans="1:6" hidden="1">
      <c r="A862">
        <v>1</v>
      </c>
      <c r="B862" s="226">
        <v>44259</v>
      </c>
      <c r="C862" s="226">
        <v>44260</v>
      </c>
      <c r="D862" s="226">
        <v>44280.4528125</v>
      </c>
      <c r="E862" t="s">
        <v>6258</v>
      </c>
      <c r="F862">
        <v>4.670390889100311</v>
      </c>
    </row>
    <row r="863" spans="1:6" hidden="1">
      <c r="A863">
        <v>1</v>
      </c>
      <c r="B863" s="226">
        <v>44259</v>
      </c>
      <c r="C863" s="226">
        <v>44260</v>
      </c>
      <c r="D863" s="226">
        <v>44280.4528125</v>
      </c>
      <c r="E863" t="s">
        <v>6520</v>
      </c>
      <c r="F863">
        <v>0.2431000024080362</v>
      </c>
    </row>
    <row r="864" spans="1:6" hidden="1">
      <c r="A864">
        <v>1</v>
      </c>
      <c r="B864" s="226">
        <v>44259</v>
      </c>
      <c r="C864" s="226">
        <v>44260</v>
      </c>
      <c r="D864" s="226">
        <v>44280.4528125</v>
      </c>
      <c r="E864" t="s">
        <v>6259</v>
      </c>
      <c r="F864">
        <v>4.0027498844597149</v>
      </c>
    </row>
    <row r="865" spans="1:6" hidden="1">
      <c r="A865">
        <v>1</v>
      </c>
      <c r="B865" s="226">
        <v>44259</v>
      </c>
      <c r="C865" s="226">
        <v>44260</v>
      </c>
      <c r="D865" s="226">
        <v>44280.4528125</v>
      </c>
      <c r="E865" t="s">
        <v>6260</v>
      </c>
      <c r="F865">
        <v>0</v>
      </c>
    </row>
    <row r="866" spans="1:6" hidden="1">
      <c r="A866">
        <v>1</v>
      </c>
      <c r="B866" s="226">
        <v>44259</v>
      </c>
      <c r="C866" s="226">
        <v>44260</v>
      </c>
      <c r="D866" s="226">
        <v>44280.4528125</v>
      </c>
      <c r="E866" t="s">
        <v>6485</v>
      </c>
      <c r="F866">
        <v>46.293586087226963</v>
      </c>
    </row>
    <row r="867" spans="1:6" hidden="1">
      <c r="A867">
        <v>1</v>
      </c>
      <c r="B867" s="226">
        <v>44259</v>
      </c>
      <c r="C867" s="226">
        <v>44260</v>
      </c>
      <c r="D867" s="226">
        <v>44280.4528125</v>
      </c>
      <c r="E867" t="s">
        <v>6486</v>
      </c>
      <c r="F867">
        <v>155.8081866582236</v>
      </c>
    </row>
    <row r="868" spans="1:6" hidden="1">
      <c r="A868">
        <v>1</v>
      </c>
      <c r="B868" s="226">
        <v>44259</v>
      </c>
      <c r="C868" s="226">
        <v>44260</v>
      </c>
      <c r="D868" s="226">
        <v>44280.4528125</v>
      </c>
      <c r="E868" t="s">
        <v>6091</v>
      </c>
      <c r="F868">
        <v>95.293902789221647</v>
      </c>
    </row>
    <row r="869" spans="1:6" hidden="1">
      <c r="A869">
        <v>1</v>
      </c>
      <c r="B869" s="226">
        <v>44259</v>
      </c>
      <c r="C869" s="226">
        <v>44260</v>
      </c>
      <c r="D869" s="226">
        <v>44280.4528125</v>
      </c>
      <c r="E869" t="s">
        <v>6261</v>
      </c>
      <c r="F869">
        <v>9.2669483993823132</v>
      </c>
    </row>
    <row r="870" spans="1:6" hidden="1">
      <c r="A870">
        <v>1</v>
      </c>
      <c r="B870" s="226">
        <v>44259</v>
      </c>
      <c r="C870" s="226">
        <v>44260</v>
      </c>
      <c r="D870" s="226">
        <v>44280.4528125</v>
      </c>
      <c r="E870" t="s">
        <v>6269</v>
      </c>
      <c r="F870">
        <v>50.572264975309253</v>
      </c>
    </row>
    <row r="871" spans="1:6" hidden="1">
      <c r="A871">
        <v>1</v>
      </c>
      <c r="B871" s="226">
        <v>44259</v>
      </c>
      <c r="C871" s="226">
        <v>44260</v>
      </c>
      <c r="D871" s="226">
        <v>44280.4528125</v>
      </c>
      <c r="E871" t="s">
        <v>6661</v>
      </c>
      <c r="F871">
        <v>2.9837862615962827</v>
      </c>
    </row>
    <row r="872" spans="1:6" hidden="1">
      <c r="A872">
        <v>1</v>
      </c>
      <c r="B872" s="226">
        <v>44259</v>
      </c>
      <c r="C872" s="226">
        <v>44260</v>
      </c>
      <c r="D872" s="226">
        <v>44280.4528125</v>
      </c>
      <c r="E872" t="s">
        <v>6262</v>
      </c>
      <c r="F872">
        <v>8.4612644114428175</v>
      </c>
    </row>
    <row r="873" spans="1:6" hidden="1">
      <c r="A873">
        <v>1</v>
      </c>
      <c r="B873" s="226">
        <v>44259</v>
      </c>
      <c r="C873" s="226">
        <v>44260</v>
      </c>
      <c r="D873" s="226">
        <v>44280.4528125</v>
      </c>
      <c r="E873" t="s">
        <v>6263</v>
      </c>
      <c r="F873">
        <v>12.464014295902533</v>
      </c>
    </row>
    <row r="874" spans="1:6" hidden="1">
      <c r="A874">
        <v>1</v>
      </c>
      <c r="B874" s="226">
        <v>44259</v>
      </c>
      <c r="C874" s="226">
        <v>44260</v>
      </c>
      <c r="D874" s="226">
        <v>44280.4528125</v>
      </c>
      <c r="E874" t="s">
        <v>6264</v>
      </c>
      <c r="F874">
        <v>29.770625734329148</v>
      </c>
    </row>
    <row r="875" spans="1:6" hidden="1">
      <c r="A875">
        <v>1</v>
      </c>
      <c r="B875" s="226">
        <v>44259</v>
      </c>
      <c r="C875" s="226">
        <v>44260</v>
      </c>
      <c r="D875" s="226">
        <v>44280.4528125</v>
      </c>
      <c r="E875" t="s">
        <v>6267</v>
      </c>
      <c r="F875">
        <v>50.572264975309253</v>
      </c>
    </row>
    <row r="876" spans="1:6" hidden="1">
      <c r="A876">
        <v>1</v>
      </c>
      <c r="B876" s="226">
        <v>44259</v>
      </c>
      <c r="C876" s="226">
        <v>44260</v>
      </c>
      <c r="D876" s="226">
        <v>44280.4528125</v>
      </c>
      <c r="E876" t="s">
        <v>6440</v>
      </c>
      <c r="F876">
        <v>59.839213374691568</v>
      </c>
    </row>
    <row r="877" spans="1:6" hidden="1">
      <c r="A877">
        <v>1</v>
      </c>
      <c r="B877" s="226">
        <v>44259</v>
      </c>
      <c r="C877" s="226">
        <v>44260</v>
      </c>
      <c r="D877" s="226">
        <v>44280.4528125</v>
      </c>
      <c r="E877" t="s">
        <v>6100</v>
      </c>
      <c r="F877">
        <v>0.24950000643729245</v>
      </c>
    </row>
    <row r="878" spans="1:6" hidden="1">
      <c r="A878">
        <v>1</v>
      </c>
      <c r="B878" s="226">
        <v>44259</v>
      </c>
      <c r="C878" s="226">
        <v>44260</v>
      </c>
      <c r="D878" s="226">
        <v>44280.4528125</v>
      </c>
      <c r="E878" t="s">
        <v>6101</v>
      </c>
      <c r="F878">
        <v>6.0000000521539297E-3</v>
      </c>
    </row>
    <row r="879" spans="1:6" hidden="1">
      <c r="A879">
        <v>1</v>
      </c>
      <c r="B879" s="226">
        <v>44259</v>
      </c>
      <c r="C879" s="226">
        <v>44260</v>
      </c>
      <c r="D879" s="226">
        <v>44280.4528125</v>
      </c>
      <c r="E879" t="s">
        <v>6102</v>
      </c>
      <c r="F879">
        <v>0.16189999878407171</v>
      </c>
    </row>
    <row r="880" spans="1:6" hidden="1">
      <c r="A880">
        <v>1</v>
      </c>
      <c r="B880" s="226">
        <v>44259</v>
      </c>
      <c r="C880" s="226">
        <v>44260</v>
      </c>
      <c r="D880" s="226">
        <v>44280.4528125</v>
      </c>
      <c r="E880" t="s">
        <v>6103</v>
      </c>
      <c r="F880">
        <v>0.51090002059936523</v>
      </c>
    </row>
    <row r="881" spans="1:6" hidden="1">
      <c r="A881">
        <v>1</v>
      </c>
      <c r="B881" s="226">
        <v>44259</v>
      </c>
      <c r="C881" s="226">
        <v>44260</v>
      </c>
      <c r="D881" s="226">
        <v>44280.4528125</v>
      </c>
      <c r="E881" t="s">
        <v>6104</v>
      </c>
      <c r="F881">
        <v>98.826698303226479</v>
      </c>
    </row>
    <row r="882" spans="1:6" hidden="1">
      <c r="A882">
        <v>1</v>
      </c>
      <c r="B882" s="226">
        <v>44259</v>
      </c>
      <c r="C882" s="226">
        <v>44260</v>
      </c>
      <c r="D882" s="226">
        <v>44280.4528125</v>
      </c>
      <c r="E882" t="s">
        <v>6105</v>
      </c>
    </row>
    <row r="883" spans="1:6" hidden="1">
      <c r="A883">
        <v>1</v>
      </c>
      <c r="B883" s="226">
        <v>44259</v>
      </c>
      <c r="C883" s="226">
        <v>44260</v>
      </c>
      <c r="D883" s="226">
        <v>44280.4528125</v>
      </c>
      <c r="E883" t="s">
        <v>6106</v>
      </c>
    </row>
    <row r="884" spans="1:6" hidden="1">
      <c r="A884">
        <v>1</v>
      </c>
      <c r="B884" s="226">
        <v>44259</v>
      </c>
      <c r="C884" s="226">
        <v>44260</v>
      </c>
      <c r="D884" s="226">
        <v>44280.4528125</v>
      </c>
      <c r="E884" t="s">
        <v>6107</v>
      </c>
    </row>
    <row r="885" spans="1:6" hidden="1">
      <c r="A885">
        <v>1</v>
      </c>
      <c r="B885" s="226">
        <v>44259</v>
      </c>
      <c r="C885" s="226">
        <v>44260</v>
      </c>
      <c r="D885" s="226">
        <v>44280.4528125</v>
      </c>
      <c r="E885" t="s">
        <v>6108</v>
      </c>
    </row>
    <row r="886" spans="1:6" hidden="1">
      <c r="A886">
        <v>1</v>
      </c>
      <c r="B886" s="226">
        <v>44259</v>
      </c>
      <c r="C886" s="226">
        <v>44260</v>
      </c>
      <c r="D886" s="226">
        <v>44280.4528125</v>
      </c>
      <c r="E886" t="s">
        <v>6109</v>
      </c>
    </row>
    <row r="887" spans="1:6" hidden="1">
      <c r="A887">
        <v>1</v>
      </c>
      <c r="B887" s="226">
        <v>44259</v>
      </c>
      <c r="C887" s="226">
        <v>44260</v>
      </c>
      <c r="D887" s="226">
        <v>44280.4528125</v>
      </c>
      <c r="E887" t="s">
        <v>6110</v>
      </c>
    </row>
    <row r="888" spans="1:6" hidden="1">
      <c r="A888">
        <v>1</v>
      </c>
      <c r="B888" s="226">
        <v>44259</v>
      </c>
      <c r="C888" s="226">
        <v>44260</v>
      </c>
      <c r="D888" s="226">
        <v>44280.4528125</v>
      </c>
      <c r="E888" t="s">
        <v>6111</v>
      </c>
    </row>
    <row r="889" spans="1:6" hidden="1">
      <c r="A889">
        <v>1</v>
      </c>
      <c r="B889" s="226">
        <v>44259</v>
      </c>
      <c r="C889" s="226">
        <v>44260</v>
      </c>
      <c r="D889" s="226">
        <v>44280.4528125</v>
      </c>
      <c r="E889" t="s">
        <v>6113</v>
      </c>
    </row>
    <row r="890" spans="1:6" hidden="1">
      <c r="A890">
        <v>1</v>
      </c>
      <c r="B890" s="226">
        <v>44259</v>
      </c>
      <c r="C890" s="226">
        <v>44260</v>
      </c>
      <c r="D890" s="226">
        <v>44280.4528125</v>
      </c>
      <c r="E890" t="s">
        <v>6112</v>
      </c>
    </row>
    <row r="891" spans="1:6" hidden="1">
      <c r="A891">
        <v>1</v>
      </c>
      <c r="B891" s="226">
        <v>44259</v>
      </c>
      <c r="C891" s="226">
        <v>44260</v>
      </c>
      <c r="D891" s="226">
        <v>44280.4528125</v>
      </c>
      <c r="E891" t="s">
        <v>6114</v>
      </c>
    </row>
    <row r="892" spans="1:6" hidden="1">
      <c r="A892">
        <v>1</v>
      </c>
      <c r="B892" s="226">
        <v>44259</v>
      </c>
      <c r="C892" s="226">
        <v>44260</v>
      </c>
      <c r="D892" s="226">
        <v>44280.4528125</v>
      </c>
      <c r="E892" t="s">
        <v>6115</v>
      </c>
    </row>
    <row r="893" spans="1:6" hidden="1">
      <c r="A893">
        <v>1</v>
      </c>
      <c r="B893" s="226">
        <v>44259</v>
      </c>
      <c r="C893" s="226">
        <v>44260</v>
      </c>
      <c r="D893" s="226">
        <v>44280.4528125</v>
      </c>
      <c r="E893" t="s">
        <v>6116</v>
      </c>
    </row>
    <row r="894" spans="1:6" hidden="1">
      <c r="A894">
        <v>1</v>
      </c>
      <c r="B894" s="226">
        <v>44259</v>
      </c>
      <c r="C894" s="226">
        <v>44260</v>
      </c>
      <c r="D894" s="226">
        <v>44280.4528125</v>
      </c>
      <c r="E894" t="s">
        <v>6117</v>
      </c>
    </row>
    <row r="895" spans="1:6" hidden="1">
      <c r="A895">
        <v>1</v>
      </c>
      <c r="B895" s="226">
        <v>44259</v>
      </c>
      <c r="C895" s="226">
        <v>44260</v>
      </c>
      <c r="D895" s="226">
        <v>44280.4528125</v>
      </c>
      <c r="E895" t="s">
        <v>6118</v>
      </c>
    </row>
    <row r="896" spans="1:6" hidden="1">
      <c r="A896">
        <v>1</v>
      </c>
      <c r="B896" s="226">
        <v>44259</v>
      </c>
      <c r="C896" s="226">
        <v>44260</v>
      </c>
      <c r="D896" s="226">
        <v>44280.4528125</v>
      </c>
      <c r="E896" t="s">
        <v>6119</v>
      </c>
    </row>
    <row r="897" spans="1:6" hidden="1">
      <c r="A897">
        <v>1</v>
      </c>
      <c r="B897" s="226">
        <v>44259</v>
      </c>
      <c r="C897" s="226">
        <v>44260</v>
      </c>
      <c r="D897" s="226">
        <v>44280.4528125</v>
      </c>
      <c r="E897" t="s">
        <v>6120</v>
      </c>
    </row>
    <row r="898" spans="1:6" hidden="1">
      <c r="A898">
        <v>1</v>
      </c>
      <c r="B898" s="226">
        <v>44259</v>
      </c>
      <c r="C898" s="226">
        <v>44260</v>
      </c>
      <c r="D898" s="226">
        <v>44280.4528125</v>
      </c>
      <c r="E898" t="s">
        <v>6121</v>
      </c>
    </row>
    <row r="899" spans="1:6" hidden="1">
      <c r="A899">
        <v>1</v>
      </c>
      <c r="B899" s="226">
        <v>44259</v>
      </c>
      <c r="C899" s="226">
        <v>44260</v>
      </c>
      <c r="D899" s="226">
        <v>44280.4528125</v>
      </c>
      <c r="E899" t="s">
        <v>6487</v>
      </c>
      <c r="F899">
        <v>173.81138497458556</v>
      </c>
    </row>
    <row r="900" spans="1:6" hidden="1">
      <c r="A900">
        <v>1</v>
      </c>
      <c r="B900" s="226">
        <v>44259</v>
      </c>
      <c r="C900" s="226">
        <v>44260</v>
      </c>
      <c r="D900" s="226">
        <v>44280.4528125</v>
      </c>
      <c r="E900" t="s">
        <v>6488</v>
      </c>
      <c r="F900">
        <v>189.04345645904542</v>
      </c>
    </row>
    <row r="901" spans="1:6" hidden="1">
      <c r="A901">
        <v>1</v>
      </c>
      <c r="B901" s="226">
        <v>44259</v>
      </c>
      <c r="C901" s="226">
        <v>44260</v>
      </c>
      <c r="D901" s="226">
        <v>44280.4528125</v>
      </c>
      <c r="E901" t="s">
        <v>6489</v>
      </c>
      <c r="F901">
        <v>189.46629542244793</v>
      </c>
    </row>
    <row r="902" spans="1:6" hidden="1">
      <c r="A902">
        <v>1</v>
      </c>
      <c r="B902" s="226">
        <v>44259</v>
      </c>
      <c r="C902" s="226">
        <v>44260</v>
      </c>
      <c r="D902" s="226">
        <v>44280.4528125</v>
      </c>
      <c r="E902" t="s">
        <v>6490</v>
      </c>
      <c r="F902">
        <v>197.97749474843334</v>
      </c>
    </row>
    <row r="903" spans="1:6" hidden="1">
      <c r="A903">
        <v>1</v>
      </c>
      <c r="B903" s="226">
        <v>44259</v>
      </c>
      <c r="C903" s="226">
        <v>44260</v>
      </c>
      <c r="D903" s="226">
        <v>44280.4528125</v>
      </c>
      <c r="E903" t="s">
        <v>6122</v>
      </c>
      <c r="F903">
        <v>6.7220879081222824</v>
      </c>
    </row>
    <row r="904" spans="1:6" hidden="1">
      <c r="A904">
        <v>1</v>
      </c>
      <c r="B904" s="226">
        <v>44259</v>
      </c>
      <c r="C904" s="226">
        <v>44260</v>
      </c>
      <c r="D904" s="226">
        <v>44280.4528125</v>
      </c>
      <c r="E904" t="s">
        <v>6123</v>
      </c>
      <c r="F904">
        <v>19.665040057235288</v>
      </c>
    </row>
    <row r="905" spans="1:6" hidden="1">
      <c r="A905">
        <v>1</v>
      </c>
      <c r="B905" s="226">
        <v>44259</v>
      </c>
      <c r="C905" s="226">
        <v>44260</v>
      </c>
      <c r="D905" s="226">
        <v>44280.4528125</v>
      </c>
      <c r="E905" t="s">
        <v>6491</v>
      </c>
      <c r="F905">
        <v>166.96163934071788</v>
      </c>
    </row>
    <row r="906" spans="1:6" hidden="1">
      <c r="A906">
        <v>1</v>
      </c>
      <c r="B906" s="226">
        <v>44259</v>
      </c>
      <c r="C906" s="226">
        <v>44260</v>
      </c>
      <c r="D906" s="226">
        <v>44280.4528125</v>
      </c>
      <c r="E906" t="s">
        <v>6492</v>
      </c>
      <c r="F906">
        <v>169.92352177302129</v>
      </c>
    </row>
    <row r="907" spans="1:6" hidden="1">
      <c r="A907">
        <v>1</v>
      </c>
      <c r="B907" s="226">
        <v>44259</v>
      </c>
      <c r="C907" s="226">
        <v>44260</v>
      </c>
      <c r="D907" s="226">
        <v>44280.4528125</v>
      </c>
      <c r="E907" t="s">
        <v>6493</v>
      </c>
      <c r="F907">
        <v>131.74515210787459</v>
      </c>
    </row>
    <row r="908" spans="1:6" hidden="1">
      <c r="A908">
        <v>1</v>
      </c>
      <c r="B908" s="226">
        <v>44259</v>
      </c>
      <c r="C908" s="226">
        <v>44260</v>
      </c>
      <c r="D908" s="226">
        <v>44280.4528125</v>
      </c>
      <c r="E908" t="s">
        <v>6265</v>
      </c>
      <c r="F908">
        <v>21.672381493780335</v>
      </c>
    </row>
    <row r="909" spans="1:6" hidden="1">
      <c r="A909">
        <v>1</v>
      </c>
      <c r="B909" s="226">
        <v>44259</v>
      </c>
      <c r="C909" s="226">
        <v>44260</v>
      </c>
      <c r="D909" s="226">
        <v>44280.4528125</v>
      </c>
      <c r="E909" t="s">
        <v>6266</v>
      </c>
      <c r="F909">
        <v>131.53517810503595</v>
      </c>
    </row>
    <row r="910" spans="1:6" hidden="1">
      <c r="A910">
        <v>1</v>
      </c>
      <c r="B910" s="226">
        <v>44259</v>
      </c>
      <c r="C910" s="226">
        <v>44260</v>
      </c>
      <c r="D910" s="226">
        <v>44280.4528125</v>
      </c>
      <c r="E910" t="s">
        <v>6494</v>
      </c>
      <c r="F910">
        <v>200.07916753556995</v>
      </c>
    </row>
    <row r="911" spans="1:6" hidden="1">
      <c r="A911">
        <v>1</v>
      </c>
      <c r="B911" s="226">
        <v>44259</v>
      </c>
      <c r="C911" s="226">
        <v>44260</v>
      </c>
      <c r="D911" s="226">
        <v>44280.4528125</v>
      </c>
      <c r="E911" t="s">
        <v>6495</v>
      </c>
      <c r="F911">
        <v>208.93074701097197</v>
      </c>
    </row>
    <row r="912" spans="1:6" hidden="1">
      <c r="A912">
        <v>1</v>
      </c>
      <c r="B912" s="226">
        <v>44259</v>
      </c>
      <c r="C912" s="226">
        <v>44260</v>
      </c>
      <c r="D912" s="226">
        <v>44280.4528125</v>
      </c>
      <c r="E912" t="s">
        <v>6268</v>
      </c>
      <c r="F912">
        <v>181.02299673292362</v>
      </c>
    </row>
    <row r="913" spans="1:6" hidden="1">
      <c r="A913">
        <v>1</v>
      </c>
      <c r="B913" s="226">
        <v>44259</v>
      </c>
      <c r="C913" s="226">
        <v>44260</v>
      </c>
      <c r="D913" s="226">
        <v>44280.4528125</v>
      </c>
      <c r="E913" t="s">
        <v>6496</v>
      </c>
      <c r="F913">
        <v>208.96143299738441</v>
      </c>
    </row>
    <row r="914" spans="1:6" hidden="1">
      <c r="A914">
        <v>1</v>
      </c>
      <c r="B914" s="226">
        <v>44259</v>
      </c>
      <c r="C914" s="226">
        <v>44260</v>
      </c>
      <c r="D914" s="226">
        <v>44280.4528125</v>
      </c>
      <c r="E914" t="s">
        <v>6497</v>
      </c>
      <c r="F914">
        <v>209.50776010089359</v>
      </c>
    </row>
    <row r="915" spans="1:6" hidden="1">
      <c r="A915">
        <v>1</v>
      </c>
      <c r="B915" s="226">
        <v>44259</v>
      </c>
      <c r="C915" s="226">
        <v>44260</v>
      </c>
      <c r="D915" s="226">
        <v>44280.4528125</v>
      </c>
      <c r="E915" t="s">
        <v>6124</v>
      </c>
      <c r="F915">
        <v>11.65787015623509</v>
      </c>
    </row>
    <row r="916" spans="1:6" hidden="1">
      <c r="A916">
        <v>1</v>
      </c>
      <c r="B916" s="226">
        <v>44259</v>
      </c>
      <c r="C916" s="226">
        <v>44260</v>
      </c>
      <c r="D916" s="226">
        <v>44280.4528125</v>
      </c>
      <c r="E916" t="s">
        <v>6315</v>
      </c>
    </row>
    <row r="917" spans="1:6" hidden="1">
      <c r="A917">
        <v>1</v>
      </c>
      <c r="B917" s="226">
        <v>44259</v>
      </c>
      <c r="C917" s="226">
        <v>44260</v>
      </c>
      <c r="D917" s="226">
        <v>44280.4528125</v>
      </c>
      <c r="E917" t="s">
        <v>6316</v>
      </c>
    </row>
    <row r="918" spans="1:6" hidden="1">
      <c r="A918">
        <v>1</v>
      </c>
      <c r="B918" s="226">
        <v>44259</v>
      </c>
      <c r="C918" s="226">
        <v>44260</v>
      </c>
      <c r="D918" s="226">
        <v>44280.4528125</v>
      </c>
      <c r="E918" t="s">
        <v>6553</v>
      </c>
    </row>
    <row r="919" spans="1:6" hidden="1">
      <c r="A919">
        <v>1</v>
      </c>
      <c r="B919" s="226">
        <v>44259</v>
      </c>
      <c r="C919" s="226">
        <v>44260</v>
      </c>
      <c r="D919" s="226">
        <v>44280.4528125</v>
      </c>
      <c r="E919" t="s">
        <v>6554</v>
      </c>
    </row>
    <row r="920" spans="1:6" hidden="1">
      <c r="A920">
        <v>1</v>
      </c>
      <c r="B920" s="226">
        <v>44259</v>
      </c>
      <c r="C920" s="226">
        <v>44260</v>
      </c>
      <c r="D920" s="226">
        <v>44280.4528125</v>
      </c>
      <c r="E920" t="s">
        <v>6555</v>
      </c>
    </row>
    <row r="921" spans="1:6" hidden="1">
      <c r="A921">
        <v>1</v>
      </c>
      <c r="B921" s="226">
        <v>44259</v>
      </c>
      <c r="C921" s="226">
        <v>44260</v>
      </c>
      <c r="D921" s="226">
        <v>44280.4528125</v>
      </c>
      <c r="E921" t="s">
        <v>6556</v>
      </c>
    </row>
    <row r="922" spans="1:6" hidden="1">
      <c r="A922">
        <v>1</v>
      </c>
      <c r="B922" s="226">
        <v>44259</v>
      </c>
      <c r="C922" s="226">
        <v>44260</v>
      </c>
      <c r="D922" s="226">
        <v>44280.4528125</v>
      </c>
      <c r="E922" t="s">
        <v>6557</v>
      </c>
    </row>
    <row r="923" spans="1:6" hidden="1">
      <c r="A923">
        <v>1</v>
      </c>
      <c r="B923" s="226">
        <v>44259</v>
      </c>
      <c r="C923" s="226">
        <v>44260</v>
      </c>
      <c r="D923" s="226">
        <v>44280.4528125</v>
      </c>
      <c r="E923" t="s">
        <v>6558</v>
      </c>
    </row>
    <row r="924" spans="1:6" hidden="1">
      <c r="A924">
        <v>1</v>
      </c>
      <c r="B924" s="226">
        <v>44259</v>
      </c>
      <c r="C924" s="226">
        <v>44260</v>
      </c>
      <c r="D924" s="226">
        <v>44280.4528125</v>
      </c>
      <c r="E924" t="s">
        <v>6559</v>
      </c>
    </row>
    <row r="925" spans="1:6" hidden="1">
      <c r="A925">
        <v>1</v>
      </c>
      <c r="B925" s="226">
        <v>44259</v>
      </c>
      <c r="C925" s="226">
        <v>44260</v>
      </c>
      <c r="D925" s="226">
        <v>44280.4528125</v>
      </c>
      <c r="E925" t="s">
        <v>6560</v>
      </c>
    </row>
    <row r="926" spans="1:6" hidden="1">
      <c r="A926">
        <v>1</v>
      </c>
      <c r="B926" s="226">
        <v>44259</v>
      </c>
      <c r="C926" s="226">
        <v>44260</v>
      </c>
      <c r="D926" s="226">
        <v>44280.4528125</v>
      </c>
      <c r="E926" t="s">
        <v>6561</v>
      </c>
    </row>
    <row r="927" spans="1:6" hidden="1">
      <c r="A927">
        <v>1</v>
      </c>
      <c r="B927" s="226">
        <v>44259</v>
      </c>
      <c r="C927" s="226">
        <v>44260</v>
      </c>
      <c r="D927" s="226">
        <v>44280.4528125</v>
      </c>
      <c r="E927" t="s">
        <v>6562</v>
      </c>
    </row>
    <row r="928" spans="1:6" hidden="1">
      <c r="A928">
        <v>1</v>
      </c>
      <c r="B928" s="226">
        <v>44259</v>
      </c>
      <c r="C928" s="226">
        <v>44260</v>
      </c>
      <c r="D928" s="226">
        <v>44280.4528125</v>
      </c>
      <c r="E928" t="s">
        <v>6563</v>
      </c>
    </row>
    <row r="929" spans="1:6" hidden="1">
      <c r="A929">
        <v>1</v>
      </c>
      <c r="B929" s="226">
        <v>44259</v>
      </c>
      <c r="C929" s="226">
        <v>44260</v>
      </c>
      <c r="D929" s="226">
        <v>44280.4528125</v>
      </c>
      <c r="E929" t="s">
        <v>6564</v>
      </c>
    </row>
    <row r="930" spans="1:6" hidden="1">
      <c r="A930">
        <v>1</v>
      </c>
      <c r="B930" s="226">
        <v>44259</v>
      </c>
      <c r="C930" s="226">
        <v>44260</v>
      </c>
      <c r="D930" s="226">
        <v>44280.4528125</v>
      </c>
      <c r="E930" t="s">
        <v>6565</v>
      </c>
    </row>
    <row r="931" spans="1:6" hidden="1">
      <c r="A931">
        <v>1</v>
      </c>
      <c r="B931" s="226">
        <v>44259</v>
      </c>
      <c r="C931" s="226">
        <v>44260</v>
      </c>
      <c r="D931" s="226">
        <v>44280.4528125</v>
      </c>
      <c r="E931" t="s">
        <v>6566</v>
      </c>
    </row>
    <row r="932" spans="1:6" hidden="1">
      <c r="A932">
        <v>1</v>
      </c>
      <c r="B932" s="226">
        <v>44259</v>
      </c>
      <c r="C932" s="226">
        <v>44260</v>
      </c>
      <c r="D932" s="226">
        <v>44280.4528125</v>
      </c>
      <c r="E932" t="s">
        <v>6567</v>
      </c>
    </row>
    <row r="933" spans="1:6" hidden="1">
      <c r="A933">
        <v>1</v>
      </c>
      <c r="B933" s="226">
        <v>44259</v>
      </c>
      <c r="C933" s="226">
        <v>44260</v>
      </c>
      <c r="D933" s="226">
        <v>44280.4528125</v>
      </c>
      <c r="E933" t="s">
        <v>6568</v>
      </c>
    </row>
    <row r="934" spans="1:6" hidden="1">
      <c r="A934">
        <v>1</v>
      </c>
      <c r="B934" s="226">
        <v>44259</v>
      </c>
      <c r="C934" s="226">
        <v>44260</v>
      </c>
      <c r="D934" s="226">
        <v>44280.4528125</v>
      </c>
      <c r="E934" t="s">
        <v>6569</v>
      </c>
    </row>
    <row r="935" spans="1:6" hidden="1">
      <c r="A935">
        <v>1</v>
      </c>
      <c r="B935" s="226">
        <v>44259</v>
      </c>
      <c r="C935" s="226">
        <v>44260</v>
      </c>
      <c r="D935" s="226">
        <v>44280.4528125</v>
      </c>
      <c r="E935" t="s">
        <v>6570</v>
      </c>
    </row>
    <row r="936" spans="1:6" hidden="1">
      <c r="A936">
        <v>1</v>
      </c>
      <c r="B936" s="226">
        <v>44259</v>
      </c>
      <c r="C936" s="226">
        <v>44260</v>
      </c>
      <c r="D936" s="226">
        <v>44280.4528125</v>
      </c>
      <c r="E936" t="s">
        <v>6665</v>
      </c>
      <c r="F936">
        <v>0.10567091458166666</v>
      </c>
    </row>
    <row r="937" spans="1:6" hidden="1">
      <c r="A937">
        <v>1</v>
      </c>
      <c r="B937" s="226">
        <v>44259</v>
      </c>
      <c r="C937" s="226">
        <v>44260</v>
      </c>
      <c r="D937" s="226">
        <v>44280.4528125</v>
      </c>
      <c r="E937" t="s">
        <v>6666</v>
      </c>
      <c r="F937">
        <v>-2.4233286936456953E-2</v>
      </c>
    </row>
    <row r="938" spans="1:6" hidden="1">
      <c r="A938">
        <v>1</v>
      </c>
      <c r="B938" s="226">
        <v>44259</v>
      </c>
      <c r="C938" s="226">
        <v>44260</v>
      </c>
      <c r="D938" s="226">
        <v>44280.4528125</v>
      </c>
      <c r="E938" t="s">
        <v>6662</v>
      </c>
      <c r="F938">
        <v>-3.7785451609045664</v>
      </c>
    </row>
    <row r="939" spans="1:6" hidden="1">
      <c r="A939">
        <v>1</v>
      </c>
      <c r="B939" s="226">
        <v>44259</v>
      </c>
      <c r="C939" s="226">
        <v>44260</v>
      </c>
      <c r="D939" s="226">
        <v>44280.4528125</v>
      </c>
      <c r="E939" t="s">
        <v>6289</v>
      </c>
      <c r="F939">
        <v>39.229250756899475</v>
      </c>
    </row>
    <row r="940" spans="1:6" hidden="1">
      <c r="A940">
        <v>1</v>
      </c>
      <c r="B940" s="226">
        <v>44259</v>
      </c>
      <c r="C940" s="226">
        <v>44260</v>
      </c>
      <c r="D940" s="226">
        <v>44280.4528125</v>
      </c>
      <c r="E940" t="s">
        <v>6290</v>
      </c>
      <c r="F940">
        <v>8.8056704857050399</v>
      </c>
    </row>
    <row r="941" spans="1:6" hidden="1">
      <c r="A941">
        <v>1</v>
      </c>
      <c r="B941" s="226">
        <v>44259</v>
      </c>
      <c r="C941" s="226">
        <v>44260</v>
      </c>
      <c r="D941" s="226">
        <v>44280.4528125</v>
      </c>
      <c r="E941" t="s">
        <v>6291</v>
      </c>
      <c r="F941">
        <v>6.5413279728343099</v>
      </c>
    </row>
    <row r="942" spans="1:6" hidden="1">
      <c r="A942">
        <v>1</v>
      </c>
      <c r="B942" s="226">
        <v>44259</v>
      </c>
      <c r="C942" s="226">
        <v>44260</v>
      </c>
      <c r="D942" s="226">
        <v>44280.4528125</v>
      </c>
      <c r="E942" t="s">
        <v>6292</v>
      </c>
      <c r="F942">
        <v>18.261264365249168</v>
      </c>
    </row>
    <row r="943" spans="1:6" hidden="1">
      <c r="A943">
        <v>1</v>
      </c>
      <c r="B943" s="226">
        <v>44259</v>
      </c>
      <c r="C943" s="226">
        <v>44260</v>
      </c>
      <c r="D943" s="226">
        <v>44280.4528125</v>
      </c>
      <c r="E943" t="s">
        <v>6293</v>
      </c>
      <c r="F943">
        <v>99.7</v>
      </c>
    </row>
    <row r="944" spans="1:6" hidden="1">
      <c r="A944">
        <v>1</v>
      </c>
      <c r="B944" s="226">
        <v>44259</v>
      </c>
      <c r="C944" s="226">
        <v>44260</v>
      </c>
      <c r="D944" s="226">
        <v>44280.4528125</v>
      </c>
      <c r="E944" t="s">
        <v>6294</v>
      </c>
      <c r="F944">
        <v>110</v>
      </c>
    </row>
    <row r="945" spans="1:6" hidden="1">
      <c r="A945">
        <v>1</v>
      </c>
      <c r="B945" s="226">
        <v>44259</v>
      </c>
      <c r="C945" s="226">
        <v>44260</v>
      </c>
      <c r="D945" s="226">
        <v>44280.4528125</v>
      </c>
      <c r="E945" t="s">
        <v>6295</v>
      </c>
      <c r="F945">
        <v>105.56177195800001</v>
      </c>
    </row>
    <row r="946" spans="1:6" hidden="1">
      <c r="A946">
        <v>1</v>
      </c>
      <c r="B946" s="226">
        <v>44259</v>
      </c>
      <c r="C946" s="226">
        <v>44260</v>
      </c>
      <c r="D946" s="226">
        <v>44280.4528125</v>
      </c>
      <c r="E946" t="s">
        <v>6296</v>
      </c>
      <c r="F946">
        <v>85.014346750000016</v>
      </c>
    </row>
    <row r="947" spans="1:6" hidden="1">
      <c r="A947">
        <v>1</v>
      </c>
      <c r="B947" s="226">
        <v>44259</v>
      </c>
      <c r="C947" s="226">
        <v>44260</v>
      </c>
      <c r="D947" s="226">
        <v>44280.4528125</v>
      </c>
      <c r="E947" t="s">
        <v>6317</v>
      </c>
    </row>
    <row r="948" spans="1:6" hidden="1">
      <c r="A948">
        <v>1</v>
      </c>
      <c r="B948" s="226">
        <v>44259</v>
      </c>
      <c r="C948" s="226">
        <v>44260</v>
      </c>
      <c r="D948" s="226">
        <v>44280.4528125</v>
      </c>
      <c r="E948" t="s">
        <v>6318</v>
      </c>
    </row>
    <row r="949" spans="1:6" hidden="1">
      <c r="A949">
        <v>1</v>
      </c>
      <c r="B949" s="226">
        <v>44259</v>
      </c>
      <c r="C949" s="226">
        <v>44260</v>
      </c>
      <c r="D949" s="226">
        <v>44280.4528125</v>
      </c>
      <c r="E949" t="s">
        <v>6319</v>
      </c>
    </row>
    <row r="950" spans="1:6" hidden="1">
      <c r="A950">
        <v>1</v>
      </c>
      <c r="B950" s="226">
        <v>44259</v>
      </c>
      <c r="C950" s="226">
        <v>44260</v>
      </c>
      <c r="D950" s="226">
        <v>44280.4528125</v>
      </c>
      <c r="E950" t="s">
        <v>6320</v>
      </c>
    </row>
    <row r="951" spans="1:6" hidden="1">
      <c r="A951">
        <v>1</v>
      </c>
      <c r="B951" s="226">
        <v>44259</v>
      </c>
      <c r="C951" s="226">
        <v>44260</v>
      </c>
      <c r="D951" s="226">
        <v>44280.4528125</v>
      </c>
      <c r="E951" t="s">
        <v>6321</v>
      </c>
    </row>
    <row r="952" spans="1:6" hidden="1">
      <c r="A952">
        <v>1</v>
      </c>
      <c r="B952" s="226">
        <v>44259</v>
      </c>
      <c r="C952" s="226">
        <v>44260</v>
      </c>
      <c r="D952" s="226">
        <v>44280.4528125</v>
      </c>
      <c r="E952" t="s">
        <v>6323</v>
      </c>
    </row>
    <row r="953" spans="1:6" hidden="1">
      <c r="A953">
        <v>1</v>
      </c>
      <c r="B953" s="226">
        <v>44259</v>
      </c>
      <c r="C953" s="226">
        <v>44260</v>
      </c>
      <c r="D953" s="226">
        <v>44280.4528125</v>
      </c>
      <c r="E953" t="s">
        <v>6611</v>
      </c>
      <c r="F953">
        <v>29.714677791462911</v>
      </c>
    </row>
    <row r="954" spans="1:6" hidden="1">
      <c r="A954">
        <v>1</v>
      </c>
      <c r="B954" s="226">
        <v>44259</v>
      </c>
      <c r="C954" s="226">
        <v>44260</v>
      </c>
      <c r="D954" s="226">
        <v>44280.4528125</v>
      </c>
      <c r="E954" t="s">
        <v>6612</v>
      </c>
      <c r="F954">
        <v>0</v>
      </c>
    </row>
    <row r="955" spans="1:6" hidden="1">
      <c r="A955">
        <v>1</v>
      </c>
      <c r="B955" s="226">
        <v>44259</v>
      </c>
      <c r="C955" s="226">
        <v>44260</v>
      </c>
      <c r="D955" s="226">
        <v>44280.4528125</v>
      </c>
      <c r="E955" t="s">
        <v>6719</v>
      </c>
      <c r="F955">
        <v>29.714677791462911</v>
      </c>
    </row>
    <row r="956" spans="1:6" hidden="1">
      <c r="A956">
        <v>1</v>
      </c>
      <c r="B956" s="226">
        <v>44259</v>
      </c>
      <c r="C956" s="226">
        <v>44260</v>
      </c>
      <c r="D956" s="226">
        <v>44280.4528125</v>
      </c>
      <c r="E956" t="s">
        <v>6325</v>
      </c>
      <c r="F956">
        <v>111.50116094483279</v>
      </c>
    </row>
    <row r="957" spans="1:6" hidden="1">
      <c r="A957">
        <v>1</v>
      </c>
      <c r="B957" s="226">
        <v>44259</v>
      </c>
      <c r="C957" s="226">
        <v>44260</v>
      </c>
      <c r="D957" s="226">
        <v>44280.4528125</v>
      </c>
      <c r="E957" t="s">
        <v>6393</v>
      </c>
      <c r="F957">
        <v>3.4700000286101007</v>
      </c>
    </row>
    <row r="958" spans="1:6" hidden="1">
      <c r="A958">
        <v>1</v>
      </c>
      <c r="B958" s="226">
        <v>44259</v>
      </c>
      <c r="C958" s="226">
        <v>44260</v>
      </c>
      <c r="D958" s="226">
        <v>44280.4528125</v>
      </c>
      <c r="E958" t="s">
        <v>6394</v>
      </c>
      <c r="F958">
        <v>6.4099998474121094</v>
      </c>
    </row>
    <row r="959" spans="1:6" hidden="1">
      <c r="A959">
        <v>1</v>
      </c>
      <c r="B959" s="226">
        <v>44259</v>
      </c>
      <c r="C959" s="226">
        <v>44260</v>
      </c>
      <c r="D959" s="226">
        <v>44280.4528125</v>
      </c>
      <c r="E959" t="s">
        <v>6395</v>
      </c>
      <c r="F959">
        <v>3.059999942779609</v>
      </c>
    </row>
    <row r="960" spans="1:6" hidden="1">
      <c r="A960">
        <v>1</v>
      </c>
      <c r="B960" s="226">
        <v>44259</v>
      </c>
      <c r="C960" s="226">
        <v>44260</v>
      </c>
      <c r="D960" s="226">
        <v>44280.4528125</v>
      </c>
      <c r="E960" t="s">
        <v>6396</v>
      </c>
      <c r="F960">
        <v>4.119999885559082</v>
      </c>
    </row>
    <row r="961" spans="1:6" hidden="1">
      <c r="A961">
        <v>1</v>
      </c>
      <c r="B961" s="226">
        <v>44259</v>
      </c>
      <c r="C961" s="226">
        <v>44260</v>
      </c>
      <c r="D961" s="226">
        <v>44280.4528125</v>
      </c>
      <c r="E961" t="s">
        <v>6397</v>
      </c>
      <c r="F961">
        <v>15.390000343323299</v>
      </c>
    </row>
    <row r="962" spans="1:6" hidden="1">
      <c r="A962">
        <v>1</v>
      </c>
      <c r="B962" s="226">
        <v>44259</v>
      </c>
      <c r="C962" s="226">
        <v>44260</v>
      </c>
      <c r="D962" s="226">
        <v>44280.4528125</v>
      </c>
      <c r="E962" t="s">
        <v>6398</v>
      </c>
      <c r="F962">
        <v>11.75</v>
      </c>
    </row>
    <row r="963" spans="1:6" hidden="1">
      <c r="A963">
        <v>1</v>
      </c>
      <c r="B963" s="226">
        <v>44259</v>
      </c>
      <c r="C963" s="226">
        <v>44260</v>
      </c>
      <c r="D963" s="226">
        <v>44280.4528125</v>
      </c>
      <c r="E963" t="s">
        <v>6399</v>
      </c>
      <c r="F963">
        <v>1.549999952316248</v>
      </c>
    </row>
    <row r="964" spans="1:6" hidden="1">
      <c r="A964">
        <v>1</v>
      </c>
      <c r="B964" s="226">
        <v>44259</v>
      </c>
      <c r="C964" s="226">
        <v>44260</v>
      </c>
      <c r="D964" s="226">
        <v>44280.4528125</v>
      </c>
      <c r="E964" t="s">
        <v>6400</v>
      </c>
      <c r="F964">
        <v>7.0000000298025958E-2</v>
      </c>
    </row>
    <row r="965" spans="1:6" hidden="1">
      <c r="A965">
        <v>1</v>
      </c>
      <c r="B965" s="226">
        <v>44259</v>
      </c>
      <c r="C965" s="226">
        <v>44260</v>
      </c>
      <c r="D965" s="226">
        <v>44280.4528125</v>
      </c>
      <c r="E965" t="s">
        <v>6401</v>
      </c>
      <c r="F965">
        <v>0.73000001907348633</v>
      </c>
    </row>
    <row r="966" spans="1:6" hidden="1">
      <c r="A966">
        <v>1</v>
      </c>
      <c r="B966" s="226">
        <v>44259</v>
      </c>
      <c r="C966" s="226">
        <v>44260</v>
      </c>
      <c r="D966" s="226">
        <v>44280.4528125</v>
      </c>
      <c r="E966" t="s">
        <v>6402</v>
      </c>
      <c r="F966">
        <v>1.0900000333785587</v>
      </c>
    </row>
    <row r="967" spans="1:6" hidden="1">
      <c r="A967">
        <v>1</v>
      </c>
      <c r="B967" s="226">
        <v>44259</v>
      </c>
      <c r="C967" s="226">
        <v>44260</v>
      </c>
      <c r="D967" s="226">
        <v>44280.4528125</v>
      </c>
      <c r="E967" t="s">
        <v>6403</v>
      </c>
      <c r="F967">
        <v>2.9999999329446688E-2</v>
      </c>
    </row>
    <row r="968" spans="1:6" hidden="1">
      <c r="A968">
        <v>1</v>
      </c>
      <c r="B968" s="226">
        <v>44259</v>
      </c>
      <c r="C968" s="226">
        <v>44260</v>
      </c>
      <c r="D968" s="226">
        <v>44280.4528125</v>
      </c>
      <c r="E968" t="s">
        <v>6404</v>
      </c>
      <c r="F968">
        <v>18.319999694824219</v>
      </c>
    </row>
    <row r="969" spans="1:6" hidden="1">
      <c r="A969">
        <v>1</v>
      </c>
      <c r="B969" s="226">
        <v>44259</v>
      </c>
      <c r="C969" s="226">
        <v>44260</v>
      </c>
      <c r="D969" s="226">
        <v>44280.4528125</v>
      </c>
      <c r="E969" t="s">
        <v>6405</v>
      </c>
      <c r="F969">
        <v>30.579999923704971</v>
      </c>
    </row>
    <row r="970" spans="1:6" hidden="1">
      <c r="A970">
        <v>1</v>
      </c>
      <c r="B970" s="226">
        <v>44259</v>
      </c>
      <c r="C970" s="226">
        <v>44260</v>
      </c>
      <c r="D970" s="226">
        <v>44280.4528125</v>
      </c>
      <c r="E970" t="s">
        <v>6406</v>
      </c>
      <c r="F970">
        <v>0.36000001430511475</v>
      </c>
    </row>
    <row r="971" spans="1:6" hidden="1">
      <c r="A971">
        <v>1</v>
      </c>
      <c r="B971" s="226">
        <v>44259</v>
      </c>
      <c r="C971" s="226">
        <v>44260</v>
      </c>
      <c r="D971" s="226">
        <v>44280.4528125</v>
      </c>
      <c r="E971" t="s">
        <v>6407</v>
      </c>
      <c r="F971">
        <v>0.57999998331072233</v>
      </c>
    </row>
    <row r="972" spans="1:6" hidden="1">
      <c r="A972">
        <v>1</v>
      </c>
      <c r="B972" s="226">
        <v>44259</v>
      </c>
      <c r="C972" s="226">
        <v>44260</v>
      </c>
      <c r="D972" s="226">
        <v>44280.4528125</v>
      </c>
      <c r="E972" t="s">
        <v>6408</v>
      </c>
      <c r="F972">
        <v>0.92000001668926734</v>
      </c>
    </row>
    <row r="973" spans="1:6" hidden="1">
      <c r="A973">
        <v>1</v>
      </c>
      <c r="B973" s="226">
        <v>44259</v>
      </c>
      <c r="C973" s="226">
        <v>44260</v>
      </c>
      <c r="D973" s="226">
        <v>44280.4528125</v>
      </c>
      <c r="E973" t="s">
        <v>6409</v>
      </c>
      <c r="F973">
        <v>0.18000000715255737</v>
      </c>
    </row>
    <row r="974" spans="1:6" hidden="1">
      <c r="A974">
        <v>1</v>
      </c>
      <c r="B974" s="226">
        <v>44259</v>
      </c>
      <c r="C974" s="226">
        <v>44260</v>
      </c>
      <c r="D974" s="226">
        <v>44280.4528125</v>
      </c>
      <c r="E974" t="s">
        <v>6326</v>
      </c>
      <c r="F974">
        <v>8.5080418884754216</v>
      </c>
    </row>
    <row r="975" spans="1:6" hidden="1">
      <c r="A975">
        <v>1</v>
      </c>
      <c r="B975" s="226">
        <v>44259</v>
      </c>
      <c r="C975" s="226">
        <v>44260</v>
      </c>
      <c r="D975" s="226">
        <v>44280.4528125</v>
      </c>
      <c r="E975" t="s">
        <v>6512</v>
      </c>
      <c r="F975">
        <v>11.329999923705891</v>
      </c>
    </row>
    <row r="976" spans="1:6" hidden="1">
      <c r="A976">
        <v>1</v>
      </c>
      <c r="B976" s="226">
        <v>44259</v>
      </c>
      <c r="C976" s="226">
        <v>44260</v>
      </c>
      <c r="D976" s="226">
        <v>44280.4528125</v>
      </c>
      <c r="E976" t="s">
        <v>6513</v>
      </c>
      <c r="F976">
        <v>0.55000001192095038</v>
      </c>
    </row>
    <row r="977" spans="1:6" hidden="1">
      <c r="A977">
        <v>1</v>
      </c>
      <c r="B977" s="226">
        <v>44259</v>
      </c>
      <c r="C977" s="226">
        <v>44260</v>
      </c>
      <c r="D977" s="226">
        <v>44280.4528125</v>
      </c>
      <c r="E977" t="s">
        <v>6514</v>
      </c>
      <c r="F977">
        <v>3.1099998950959451</v>
      </c>
    </row>
    <row r="978" spans="1:6" hidden="1">
      <c r="A978">
        <v>1</v>
      </c>
      <c r="B978" s="226">
        <v>44259</v>
      </c>
      <c r="C978" s="226">
        <v>44260</v>
      </c>
      <c r="D978" s="226">
        <v>44280.4528125</v>
      </c>
      <c r="E978" t="s">
        <v>6515</v>
      </c>
      <c r="F978">
        <v>5.8200001716616052</v>
      </c>
    </row>
    <row r="979" spans="1:6" hidden="1">
      <c r="A979">
        <v>1</v>
      </c>
      <c r="B979" s="226">
        <v>44259</v>
      </c>
      <c r="C979" s="226">
        <v>44260</v>
      </c>
      <c r="D979" s="226">
        <v>44280.4528125</v>
      </c>
      <c r="E979" t="s">
        <v>6516</v>
      </c>
      <c r="F979">
        <v>0.75999999046325684</v>
      </c>
    </row>
    <row r="980" spans="1:6" hidden="1">
      <c r="A980">
        <v>1</v>
      </c>
      <c r="B980" s="226">
        <v>44259</v>
      </c>
      <c r="C980" s="226">
        <v>44260</v>
      </c>
      <c r="D980" s="226">
        <v>44280.4528125</v>
      </c>
      <c r="E980" t="s">
        <v>6517</v>
      </c>
      <c r="F980">
        <v>0</v>
      </c>
    </row>
    <row r="981" spans="1:6" hidden="1">
      <c r="A981">
        <v>1</v>
      </c>
      <c r="B981" s="226">
        <v>44259</v>
      </c>
      <c r="C981" s="226">
        <v>44260</v>
      </c>
      <c r="D981" s="226">
        <v>44280.4528125</v>
      </c>
      <c r="E981" t="s">
        <v>6518</v>
      </c>
      <c r="F981">
        <v>2.0499999523162074</v>
      </c>
    </row>
    <row r="982" spans="1:6" hidden="1">
      <c r="A982">
        <v>1</v>
      </c>
      <c r="B982" s="226">
        <v>44259</v>
      </c>
      <c r="C982" s="226">
        <v>44260</v>
      </c>
      <c r="D982" s="226">
        <v>44280.4528125</v>
      </c>
      <c r="E982" t="s">
        <v>6519</v>
      </c>
      <c r="F982">
        <v>1.3200000524520348</v>
      </c>
    </row>
    <row r="983" spans="1:6" hidden="1">
      <c r="A983">
        <v>1</v>
      </c>
      <c r="B983" s="226">
        <v>44259</v>
      </c>
      <c r="C983" s="226">
        <v>44260</v>
      </c>
      <c r="D983" s="226">
        <v>44280.4528125</v>
      </c>
      <c r="E983" t="s">
        <v>6327</v>
      </c>
      <c r="F983">
        <v>1.9130768741080076E-3</v>
      </c>
    </row>
    <row r="984" spans="1:6" hidden="1">
      <c r="A984">
        <v>1</v>
      </c>
      <c r="B984" s="226">
        <v>44259</v>
      </c>
      <c r="C984" s="226">
        <v>44260</v>
      </c>
      <c r="D984" s="226">
        <v>44280.4528125</v>
      </c>
      <c r="E984" t="s">
        <v>6418</v>
      </c>
    </row>
    <row r="985" spans="1:6" hidden="1">
      <c r="A985">
        <v>1</v>
      </c>
      <c r="B985" s="226">
        <v>44259</v>
      </c>
      <c r="C985" s="226">
        <v>44260</v>
      </c>
      <c r="D985" s="226">
        <v>44280.4528125</v>
      </c>
      <c r="E985" t="s">
        <v>6419</v>
      </c>
    </row>
    <row r="986" spans="1:6" hidden="1">
      <c r="A986">
        <v>1</v>
      </c>
      <c r="B986" s="226">
        <v>44259</v>
      </c>
      <c r="C986" s="226">
        <v>44260</v>
      </c>
      <c r="D986" s="226">
        <v>44280.4528125</v>
      </c>
      <c r="E986" t="s">
        <v>6420</v>
      </c>
    </row>
    <row r="987" spans="1:6" hidden="1">
      <c r="A987">
        <v>1</v>
      </c>
      <c r="B987" s="226">
        <v>44259</v>
      </c>
      <c r="C987" s="226">
        <v>44260</v>
      </c>
      <c r="D987" s="226">
        <v>44280.4528125</v>
      </c>
      <c r="E987" t="s">
        <v>6421</v>
      </c>
    </row>
    <row r="988" spans="1:6" hidden="1">
      <c r="A988">
        <v>1</v>
      </c>
      <c r="B988" s="226">
        <v>44259</v>
      </c>
      <c r="C988" s="226">
        <v>44260</v>
      </c>
      <c r="D988" s="226">
        <v>44280.4528125</v>
      </c>
      <c r="E988" t="s">
        <v>6422</v>
      </c>
    </row>
    <row r="989" spans="1:6" hidden="1">
      <c r="A989">
        <v>1</v>
      </c>
      <c r="B989" s="226">
        <v>44259</v>
      </c>
      <c r="C989" s="226">
        <v>44260</v>
      </c>
      <c r="D989" s="226">
        <v>44280.4528125</v>
      </c>
      <c r="E989" t="s">
        <v>6423</v>
      </c>
    </row>
    <row r="990" spans="1:6" hidden="1">
      <c r="A990">
        <v>1</v>
      </c>
      <c r="B990" s="226">
        <v>44259</v>
      </c>
      <c r="C990" s="226">
        <v>44260</v>
      </c>
      <c r="D990" s="226">
        <v>44280.4528125</v>
      </c>
      <c r="E990" t="s">
        <v>6424</v>
      </c>
    </row>
    <row r="991" spans="1:6" hidden="1">
      <c r="A991">
        <v>1</v>
      </c>
      <c r="B991" s="226">
        <v>44259</v>
      </c>
      <c r="C991" s="226">
        <v>44260</v>
      </c>
      <c r="D991" s="226">
        <v>44280.4528125</v>
      </c>
      <c r="E991" t="s">
        <v>6425</v>
      </c>
    </row>
    <row r="992" spans="1:6" hidden="1">
      <c r="A992">
        <v>1</v>
      </c>
      <c r="B992" s="226">
        <v>44259</v>
      </c>
      <c r="C992" s="226">
        <v>44260</v>
      </c>
      <c r="D992" s="226">
        <v>44280.4528125</v>
      </c>
      <c r="E992" t="s">
        <v>6426</v>
      </c>
    </row>
    <row r="993" spans="1:6" hidden="1">
      <c r="A993">
        <v>1</v>
      </c>
      <c r="B993" s="226">
        <v>44259</v>
      </c>
      <c r="C993" s="226">
        <v>44260</v>
      </c>
      <c r="D993" s="226">
        <v>44280.4528125</v>
      </c>
      <c r="E993" t="s">
        <v>6427</v>
      </c>
    </row>
    <row r="994" spans="1:6" hidden="1">
      <c r="A994">
        <v>1</v>
      </c>
      <c r="B994" s="226">
        <v>44259</v>
      </c>
      <c r="C994" s="226">
        <v>44260</v>
      </c>
      <c r="D994" s="226">
        <v>44280.4528125</v>
      </c>
      <c r="E994" t="s">
        <v>6328</v>
      </c>
      <c r="F994">
        <v>1.6694525693957178E-2</v>
      </c>
    </row>
    <row r="995" spans="1:6" hidden="1">
      <c r="A995">
        <v>1</v>
      </c>
      <c r="B995" s="226">
        <v>44259</v>
      </c>
      <c r="C995" s="226">
        <v>44260</v>
      </c>
      <c r="D995" s="226">
        <v>44280.4528125</v>
      </c>
      <c r="E995" t="s">
        <v>6329</v>
      </c>
      <c r="F995">
        <v>6.3935701878534523</v>
      </c>
    </row>
    <row r="996" spans="1:6" hidden="1">
      <c r="A996">
        <v>1</v>
      </c>
      <c r="B996" s="226">
        <v>44259</v>
      </c>
      <c r="C996" s="226">
        <v>44260</v>
      </c>
      <c r="D996" s="226">
        <v>44280.4528125</v>
      </c>
      <c r="E996" t="s">
        <v>6330</v>
      </c>
      <c r="F996">
        <v>8.0007958379056259</v>
      </c>
    </row>
    <row r="997" spans="1:6" hidden="1">
      <c r="A997">
        <v>1</v>
      </c>
      <c r="B997" s="226">
        <v>44259</v>
      </c>
      <c r="C997" s="226">
        <v>44260</v>
      </c>
      <c r="D997" s="226">
        <v>44280.4528125</v>
      </c>
      <c r="E997" t="s">
        <v>6332</v>
      </c>
      <c r="F997">
        <v>0</v>
      </c>
    </row>
    <row r="998" spans="1:6" hidden="1">
      <c r="A998">
        <v>1</v>
      </c>
      <c r="B998" s="226">
        <v>44259</v>
      </c>
      <c r="C998" s="226">
        <v>44260</v>
      </c>
      <c r="D998" s="226">
        <v>44280.4528125</v>
      </c>
      <c r="E998" t="s">
        <v>6331</v>
      </c>
      <c r="F998">
        <v>0</v>
      </c>
    </row>
    <row r="999" spans="1:6" hidden="1">
      <c r="A999">
        <v>1</v>
      </c>
      <c r="B999" s="226">
        <v>44259</v>
      </c>
      <c r="C999" s="226">
        <v>44260</v>
      </c>
      <c r="D999" s="226">
        <v>44280.4528125</v>
      </c>
      <c r="E999" t="s">
        <v>6669</v>
      </c>
      <c r="F999">
        <v>0</v>
      </c>
    </row>
    <row r="1000" spans="1:6" hidden="1">
      <c r="A1000">
        <v>1</v>
      </c>
      <c r="B1000" s="226">
        <v>44259</v>
      </c>
      <c r="C1000" s="226">
        <v>44260</v>
      </c>
      <c r="D1000" s="226">
        <v>44280.4528125</v>
      </c>
      <c r="E1000" t="s">
        <v>6668</v>
      </c>
      <c r="F1000">
        <v>-0.97104214372083308</v>
      </c>
    </row>
    <row r="1001" spans="1:6" hidden="1">
      <c r="A1001">
        <v>1</v>
      </c>
      <c r="B1001" s="226">
        <v>44259</v>
      </c>
      <c r="C1001" s="226">
        <v>44260</v>
      </c>
      <c r="D1001" s="226">
        <v>44280.4528125</v>
      </c>
      <c r="E1001" t="s">
        <v>6719</v>
      </c>
      <c r="F1001">
        <v>29.714677791462911</v>
      </c>
    </row>
    <row r="1002" spans="1:6" hidden="1">
      <c r="A1002">
        <v>1</v>
      </c>
      <c r="B1002" s="226">
        <v>44259</v>
      </c>
      <c r="C1002" s="226">
        <v>44260</v>
      </c>
      <c r="D1002" s="226">
        <v>44280.4528125</v>
      </c>
      <c r="E1002" t="s">
        <v>6333</v>
      </c>
      <c r="F1002">
        <v>-1.2618398437431733E-2</v>
      </c>
    </row>
    <row r="1003" spans="1:6" hidden="1">
      <c r="A1003">
        <v>1</v>
      </c>
      <c r="B1003" s="226">
        <v>44259</v>
      </c>
      <c r="C1003" s="226">
        <v>44260</v>
      </c>
      <c r="D1003" s="226">
        <v>44280.4528125</v>
      </c>
      <c r="E1003" t="s">
        <v>6334</v>
      </c>
      <c r="F1003">
        <v>18.898831070793989</v>
      </c>
    </row>
    <row r="1004" spans="1:6" hidden="1">
      <c r="A1004">
        <v>1</v>
      </c>
      <c r="B1004" s="226">
        <v>44259</v>
      </c>
      <c r="C1004" s="226">
        <v>44260</v>
      </c>
      <c r="D1004" s="226">
        <v>44280.4528125</v>
      </c>
      <c r="E1004" t="s">
        <v>6339</v>
      </c>
      <c r="F1004">
        <v>2.5153299590767939</v>
      </c>
    </row>
    <row r="1005" spans="1:6" hidden="1">
      <c r="A1005">
        <v>1</v>
      </c>
      <c r="B1005" s="226">
        <v>44259</v>
      </c>
      <c r="C1005" s="226">
        <v>44260</v>
      </c>
      <c r="D1005" s="226">
        <v>44280.4528125</v>
      </c>
      <c r="E1005" t="s">
        <v>6338</v>
      </c>
      <c r="F1005">
        <v>0.89007220377748508</v>
      </c>
    </row>
    <row r="1006" spans="1:6" hidden="1">
      <c r="A1006">
        <v>1</v>
      </c>
      <c r="B1006" s="226">
        <v>44259</v>
      </c>
      <c r="C1006" s="226">
        <v>44260</v>
      </c>
      <c r="D1006" s="226">
        <v>44280.4528125</v>
      </c>
      <c r="E1006" t="s">
        <v>6337</v>
      </c>
      <c r="F1006">
        <v>66.705860710144165</v>
      </c>
    </row>
    <row r="1007" spans="1:6" hidden="1">
      <c r="A1007">
        <v>1</v>
      </c>
      <c r="B1007" s="226">
        <v>44259</v>
      </c>
      <c r="C1007" s="226">
        <v>44260</v>
      </c>
      <c r="D1007" s="226">
        <v>44280.4528125</v>
      </c>
      <c r="E1007" t="s">
        <v>6340</v>
      </c>
      <c r="F1007">
        <v>17.023183295461887</v>
      </c>
    </row>
    <row r="1008" spans="1:6" hidden="1">
      <c r="A1008">
        <v>1</v>
      </c>
      <c r="B1008" s="226">
        <v>44259</v>
      </c>
      <c r="C1008" s="226">
        <v>44260</v>
      </c>
      <c r="D1008" s="226">
        <v>44280.4528125</v>
      </c>
      <c r="E1008" t="s">
        <v>6341</v>
      </c>
      <c r="F1008">
        <v>25.296477385903966</v>
      </c>
    </row>
    <row r="1009" spans="1:6" hidden="1">
      <c r="A1009">
        <v>1</v>
      </c>
      <c r="B1009" s="226">
        <v>44259</v>
      </c>
      <c r="C1009" s="226">
        <v>44260</v>
      </c>
      <c r="D1009" s="226">
        <v>44280.4528125</v>
      </c>
      <c r="E1009" t="s">
        <v>6342</v>
      </c>
      <c r="F1009">
        <v>3.405402162854279</v>
      </c>
    </row>
    <row r="1010" spans="1:6" hidden="1">
      <c r="A1010">
        <v>1</v>
      </c>
      <c r="B1010" s="226">
        <v>44259</v>
      </c>
      <c r="C1010" s="226">
        <v>44260</v>
      </c>
      <c r="D1010" s="226">
        <v>44280.4528125</v>
      </c>
      <c r="E1010" t="s">
        <v>6343</v>
      </c>
      <c r="F1010">
        <v>44.84416444831421</v>
      </c>
    </row>
    <row r="1011" spans="1:6" hidden="1">
      <c r="A1011">
        <v>1</v>
      </c>
      <c r="B1011" s="226">
        <v>44259</v>
      </c>
      <c r="C1011" s="226">
        <v>44260</v>
      </c>
      <c r="D1011" s="226">
        <v>44280.4528125</v>
      </c>
      <c r="E1011" t="s">
        <v>6344</v>
      </c>
    </row>
    <row r="1012" spans="1:6" hidden="1">
      <c r="A1012">
        <v>1</v>
      </c>
      <c r="B1012" s="226">
        <v>44259</v>
      </c>
      <c r="C1012" s="226">
        <v>44260</v>
      </c>
      <c r="D1012" s="226">
        <v>44280.4528125</v>
      </c>
      <c r="E1012" t="s">
        <v>6345</v>
      </c>
    </row>
    <row r="1013" spans="1:6" hidden="1">
      <c r="A1013">
        <v>1</v>
      </c>
      <c r="B1013" s="226">
        <v>44259</v>
      </c>
      <c r="C1013" s="226">
        <v>44260</v>
      </c>
      <c r="D1013" s="226">
        <v>44280.4528125</v>
      </c>
      <c r="E1013" t="s">
        <v>6346</v>
      </c>
    </row>
    <row r="1014" spans="1:6" hidden="1">
      <c r="A1014">
        <v>1</v>
      </c>
      <c r="B1014" s="226">
        <v>44259</v>
      </c>
      <c r="C1014" s="226">
        <v>44260</v>
      </c>
      <c r="D1014" s="226">
        <v>44280.4528125</v>
      </c>
      <c r="E1014" t="s">
        <v>6350</v>
      </c>
    </row>
    <row r="1015" spans="1:6" hidden="1">
      <c r="A1015">
        <v>1</v>
      </c>
      <c r="B1015" s="226">
        <v>44259</v>
      </c>
      <c r="C1015" s="226">
        <v>44260</v>
      </c>
      <c r="D1015" s="226">
        <v>44280.4528125</v>
      </c>
      <c r="E1015" t="s">
        <v>6352</v>
      </c>
    </row>
    <row r="1016" spans="1:6" hidden="1">
      <c r="A1016">
        <v>1</v>
      </c>
      <c r="B1016" s="226">
        <v>44259</v>
      </c>
      <c r="C1016" s="226">
        <v>44260</v>
      </c>
      <c r="D1016" s="226">
        <v>44280.4528125</v>
      </c>
      <c r="E1016" t="s">
        <v>6353</v>
      </c>
    </row>
    <row r="1017" spans="1:6" hidden="1">
      <c r="A1017">
        <v>1</v>
      </c>
      <c r="B1017" s="226">
        <v>44259</v>
      </c>
      <c r="C1017" s="226">
        <v>44260</v>
      </c>
      <c r="D1017" s="226">
        <v>44280.4528125</v>
      </c>
      <c r="E1017" t="s">
        <v>6355</v>
      </c>
    </row>
    <row r="1018" spans="1:6" hidden="1">
      <c r="A1018">
        <v>1</v>
      </c>
      <c r="B1018" s="226">
        <v>44259</v>
      </c>
      <c r="C1018" s="226">
        <v>44260</v>
      </c>
      <c r="D1018" s="226">
        <v>44280.4528125</v>
      </c>
      <c r="E1018" t="s">
        <v>6354</v>
      </c>
    </row>
    <row r="1019" spans="1:6" hidden="1">
      <c r="A1019">
        <v>1</v>
      </c>
      <c r="B1019" s="226">
        <v>44259</v>
      </c>
      <c r="C1019" s="226">
        <v>44260</v>
      </c>
      <c r="D1019" s="226">
        <v>44280.4528125</v>
      </c>
      <c r="E1019" t="s">
        <v>6347</v>
      </c>
    </row>
    <row r="1020" spans="1:6" hidden="1">
      <c r="A1020">
        <v>1</v>
      </c>
      <c r="B1020" s="226">
        <v>44259</v>
      </c>
      <c r="C1020" s="226">
        <v>44260</v>
      </c>
      <c r="D1020" s="226">
        <v>44280.4528125</v>
      </c>
      <c r="E1020" t="s">
        <v>6348</v>
      </c>
    </row>
    <row r="1021" spans="1:6" hidden="1">
      <c r="A1021">
        <v>1</v>
      </c>
      <c r="B1021" s="226">
        <v>44259</v>
      </c>
      <c r="C1021" s="226">
        <v>44260</v>
      </c>
      <c r="D1021" s="226">
        <v>44280.4528125</v>
      </c>
      <c r="E1021" t="s">
        <v>6349</v>
      </c>
    </row>
    <row r="1022" spans="1:6" hidden="1">
      <c r="A1022">
        <v>1</v>
      </c>
      <c r="B1022" s="226">
        <v>44259</v>
      </c>
      <c r="C1022" s="226">
        <v>44260</v>
      </c>
      <c r="D1022" s="226">
        <v>44280.4528125</v>
      </c>
      <c r="E1022" t="s">
        <v>6351</v>
      </c>
    </row>
    <row r="1023" spans="1:6" hidden="1">
      <c r="A1023">
        <v>1</v>
      </c>
      <c r="B1023" s="226">
        <v>44259</v>
      </c>
      <c r="C1023" s="226">
        <v>44260</v>
      </c>
      <c r="D1023" s="226">
        <v>44280.4528125</v>
      </c>
      <c r="E1023" t="s">
        <v>6356</v>
      </c>
    </row>
    <row r="1024" spans="1:6" hidden="1">
      <c r="A1024">
        <v>1</v>
      </c>
      <c r="B1024" s="226">
        <v>44259</v>
      </c>
      <c r="C1024" s="226">
        <v>44260</v>
      </c>
      <c r="D1024" s="226">
        <v>44280.4528125</v>
      </c>
      <c r="E1024" t="s">
        <v>6362</v>
      </c>
    </row>
    <row r="1025" spans="1:5" hidden="1">
      <c r="A1025">
        <v>1</v>
      </c>
      <c r="B1025" s="226">
        <v>44259</v>
      </c>
      <c r="C1025" s="226">
        <v>44260</v>
      </c>
      <c r="D1025" s="226">
        <v>44280.4528125</v>
      </c>
      <c r="E1025" t="s">
        <v>6363</v>
      </c>
    </row>
    <row r="1026" spans="1:5" hidden="1">
      <c r="A1026">
        <v>1</v>
      </c>
      <c r="B1026" s="226">
        <v>44259</v>
      </c>
      <c r="C1026" s="226">
        <v>44260</v>
      </c>
      <c r="D1026" s="226">
        <v>44280.4528125</v>
      </c>
      <c r="E1026" t="s">
        <v>6364</v>
      </c>
    </row>
    <row r="1027" spans="1:5" hidden="1">
      <c r="A1027">
        <v>1</v>
      </c>
      <c r="B1027" s="226">
        <v>44259</v>
      </c>
      <c r="C1027" s="226">
        <v>44260</v>
      </c>
      <c r="D1027" s="226">
        <v>44280.4528125</v>
      </c>
      <c r="E1027" t="s">
        <v>6365</v>
      </c>
    </row>
    <row r="1028" spans="1:5" hidden="1">
      <c r="A1028">
        <v>1</v>
      </c>
      <c r="B1028" s="226">
        <v>44259</v>
      </c>
      <c r="C1028" s="226">
        <v>44260</v>
      </c>
      <c r="D1028" s="226">
        <v>44280.4528125</v>
      </c>
      <c r="E1028" t="s">
        <v>6366</v>
      </c>
    </row>
    <row r="1029" spans="1:5" hidden="1">
      <c r="A1029">
        <v>1</v>
      </c>
      <c r="B1029" s="226">
        <v>44259</v>
      </c>
      <c r="C1029" s="226">
        <v>44260</v>
      </c>
      <c r="D1029" s="226">
        <v>44280.4528125</v>
      </c>
      <c r="E1029" t="s">
        <v>6367</v>
      </c>
    </row>
    <row r="1030" spans="1:5" hidden="1">
      <c r="A1030">
        <v>1</v>
      </c>
      <c r="B1030" s="226">
        <v>44259</v>
      </c>
      <c r="C1030" s="226">
        <v>44260</v>
      </c>
      <c r="D1030" s="226">
        <v>44280.4528125</v>
      </c>
      <c r="E1030" t="s">
        <v>6368</v>
      </c>
    </row>
    <row r="1031" spans="1:5" hidden="1">
      <c r="A1031">
        <v>1</v>
      </c>
      <c r="B1031" s="226">
        <v>44259</v>
      </c>
      <c r="C1031" s="226">
        <v>44260</v>
      </c>
      <c r="D1031" s="226">
        <v>44280.4528125</v>
      </c>
      <c r="E1031" t="s">
        <v>6369</v>
      </c>
    </row>
    <row r="1032" spans="1:5" hidden="1">
      <c r="A1032">
        <v>1</v>
      </c>
      <c r="B1032" s="226">
        <v>44259</v>
      </c>
      <c r="C1032" s="226">
        <v>44260</v>
      </c>
      <c r="D1032" s="226">
        <v>44280.4528125</v>
      </c>
      <c r="E1032" t="s">
        <v>6370</v>
      </c>
    </row>
    <row r="1033" spans="1:5" hidden="1">
      <c r="A1033">
        <v>1</v>
      </c>
      <c r="B1033" s="226">
        <v>44259</v>
      </c>
      <c r="C1033" s="226">
        <v>44260</v>
      </c>
      <c r="D1033" s="226">
        <v>44280.4528125</v>
      </c>
      <c r="E1033" t="s">
        <v>6371</v>
      </c>
    </row>
    <row r="1034" spans="1:5" hidden="1">
      <c r="A1034">
        <v>1</v>
      </c>
      <c r="B1034" s="226">
        <v>44259</v>
      </c>
      <c r="C1034" s="226">
        <v>44260</v>
      </c>
      <c r="D1034" s="226">
        <v>44280.4528125</v>
      </c>
      <c r="E1034" t="s">
        <v>6372</v>
      </c>
    </row>
    <row r="1035" spans="1:5" hidden="1">
      <c r="A1035">
        <v>1</v>
      </c>
      <c r="B1035" s="226">
        <v>44259</v>
      </c>
      <c r="C1035" s="226">
        <v>44260</v>
      </c>
      <c r="D1035" s="226">
        <v>44280.4528125</v>
      </c>
      <c r="E1035" t="s">
        <v>6373</v>
      </c>
    </row>
    <row r="1036" spans="1:5" hidden="1">
      <c r="A1036">
        <v>1</v>
      </c>
      <c r="B1036" s="226">
        <v>44259</v>
      </c>
      <c r="C1036" s="226">
        <v>44260</v>
      </c>
      <c r="D1036" s="226">
        <v>44280.4528125</v>
      </c>
      <c r="E1036" t="s">
        <v>6374</v>
      </c>
    </row>
    <row r="1037" spans="1:5" hidden="1">
      <c r="A1037">
        <v>1</v>
      </c>
      <c r="B1037" s="226">
        <v>44259</v>
      </c>
      <c r="C1037" s="226">
        <v>44260</v>
      </c>
      <c r="D1037" s="226">
        <v>44280.4528125</v>
      </c>
      <c r="E1037" t="s">
        <v>6375</v>
      </c>
    </row>
    <row r="1038" spans="1:5" hidden="1">
      <c r="A1038">
        <v>1</v>
      </c>
      <c r="B1038" s="226">
        <v>44259</v>
      </c>
      <c r="C1038" s="226">
        <v>44260</v>
      </c>
      <c r="D1038" s="226">
        <v>44280.4528125</v>
      </c>
      <c r="E1038" t="s">
        <v>6376</v>
      </c>
    </row>
    <row r="1039" spans="1:5" hidden="1">
      <c r="A1039">
        <v>1</v>
      </c>
      <c r="B1039" s="226">
        <v>44259</v>
      </c>
      <c r="C1039" s="226">
        <v>44260</v>
      </c>
      <c r="D1039" s="226">
        <v>44280.4528125</v>
      </c>
      <c r="E1039" t="s">
        <v>6377</v>
      </c>
    </row>
    <row r="1040" spans="1:5" hidden="1">
      <c r="A1040">
        <v>1</v>
      </c>
      <c r="B1040" s="226">
        <v>44259</v>
      </c>
      <c r="C1040" s="226">
        <v>44260</v>
      </c>
      <c r="D1040" s="226">
        <v>44280.4528125</v>
      </c>
      <c r="E1040" t="s">
        <v>6378</v>
      </c>
    </row>
    <row r="1041" spans="1:6" hidden="1">
      <c r="A1041">
        <v>1</v>
      </c>
      <c r="B1041" s="226">
        <v>44259</v>
      </c>
      <c r="C1041" s="226">
        <v>44260</v>
      </c>
      <c r="D1041" s="226">
        <v>44280.4528125</v>
      </c>
      <c r="E1041" t="s">
        <v>6379</v>
      </c>
    </row>
    <row r="1042" spans="1:6" hidden="1">
      <c r="A1042">
        <v>1</v>
      </c>
      <c r="B1042" s="226">
        <v>44259</v>
      </c>
      <c r="C1042" s="226">
        <v>44260</v>
      </c>
      <c r="D1042" s="226">
        <v>44280.4528125</v>
      </c>
      <c r="E1042" t="s">
        <v>6380</v>
      </c>
    </row>
    <row r="1043" spans="1:6" hidden="1">
      <c r="A1043">
        <v>1</v>
      </c>
      <c r="B1043" s="226">
        <v>44259</v>
      </c>
      <c r="C1043" s="226">
        <v>44260</v>
      </c>
      <c r="D1043" s="226">
        <v>44280.4528125</v>
      </c>
      <c r="E1043" t="s">
        <v>5411</v>
      </c>
    </row>
    <row r="1044" spans="1:6" hidden="1">
      <c r="A1044">
        <v>1</v>
      </c>
      <c r="B1044" s="226">
        <v>44259</v>
      </c>
      <c r="C1044" s="226">
        <v>44260</v>
      </c>
      <c r="D1044" s="226">
        <v>44280.4528125</v>
      </c>
      <c r="E1044" t="s">
        <v>6381</v>
      </c>
      <c r="F1044">
        <v>149.11419661839801</v>
      </c>
    </row>
    <row r="1045" spans="1:6" hidden="1">
      <c r="A1045">
        <v>1</v>
      </c>
      <c r="B1045" s="226">
        <v>44259</v>
      </c>
      <c r="C1045" s="226">
        <v>44260</v>
      </c>
      <c r="D1045" s="226">
        <v>44280.4528125</v>
      </c>
      <c r="E1045" t="s">
        <v>6430</v>
      </c>
      <c r="F1045">
        <v>35.361902827686741</v>
      </c>
    </row>
    <row r="1046" spans="1:6" hidden="1">
      <c r="A1046">
        <v>1</v>
      </c>
      <c r="B1046" s="226">
        <v>44259</v>
      </c>
      <c r="C1046" s="226">
        <v>44260</v>
      </c>
      <c r="D1046" s="226">
        <v>44280.4528125</v>
      </c>
      <c r="E1046" t="s">
        <v>6431</v>
      </c>
      <c r="F1046">
        <v>3802.7270612928683</v>
      </c>
    </row>
    <row r="1047" spans="1:6" hidden="1">
      <c r="A1047">
        <v>1</v>
      </c>
      <c r="B1047" s="226">
        <v>44259</v>
      </c>
      <c r="C1047" s="226">
        <v>44260</v>
      </c>
      <c r="D1047" s="226">
        <v>44280.4528125</v>
      </c>
      <c r="E1047" t="s">
        <v>6432</v>
      </c>
      <c r="F1047">
        <v>2.7015630086262985</v>
      </c>
    </row>
    <row r="1048" spans="1:6" hidden="1">
      <c r="A1048">
        <v>1</v>
      </c>
      <c r="B1048" s="226">
        <v>44259</v>
      </c>
      <c r="C1048" s="226">
        <v>44260</v>
      </c>
      <c r="D1048" s="226">
        <v>44280.4528125</v>
      </c>
      <c r="E1048" t="s">
        <v>6382</v>
      </c>
      <c r="F1048">
        <v>1640.1914083692761</v>
      </c>
    </row>
    <row r="1049" spans="1:6" hidden="1">
      <c r="A1049">
        <v>1</v>
      </c>
      <c r="B1049" s="226">
        <v>44259</v>
      </c>
      <c r="C1049" s="226">
        <v>44260</v>
      </c>
      <c r="D1049" s="226">
        <v>44280.4528125</v>
      </c>
      <c r="E1049" t="s">
        <v>6383</v>
      </c>
      <c r="F1049">
        <v>56.434322153197265</v>
      </c>
    </row>
    <row r="1050" spans="1:6" hidden="1">
      <c r="A1050">
        <v>1</v>
      </c>
      <c r="B1050" s="226">
        <v>44259</v>
      </c>
      <c r="C1050" s="226">
        <v>44260</v>
      </c>
      <c r="D1050" s="226">
        <v>44280.4528125</v>
      </c>
      <c r="E1050" t="s">
        <v>6384</v>
      </c>
      <c r="F1050">
        <v>0</v>
      </c>
    </row>
    <row r="1051" spans="1:6" hidden="1">
      <c r="A1051">
        <v>1</v>
      </c>
      <c r="B1051" s="226">
        <v>44259</v>
      </c>
      <c r="C1051" s="226">
        <v>44260</v>
      </c>
      <c r="D1051" s="226">
        <v>44280.4528125</v>
      </c>
      <c r="E1051" t="s">
        <v>6385</v>
      </c>
      <c r="F1051">
        <v>0.83999997377398783</v>
      </c>
    </row>
    <row r="1052" spans="1:6" hidden="1">
      <c r="A1052">
        <v>1</v>
      </c>
      <c r="B1052" s="226">
        <v>44259</v>
      </c>
      <c r="C1052" s="226">
        <v>44260</v>
      </c>
      <c r="D1052" s="226">
        <v>44280.4528125</v>
      </c>
      <c r="E1052" t="s">
        <v>6386</v>
      </c>
      <c r="F1052">
        <v>9.0200004577636719</v>
      </c>
    </row>
    <row r="1053" spans="1:6" hidden="1">
      <c r="A1053">
        <v>1</v>
      </c>
      <c r="B1053" s="226">
        <v>44259</v>
      </c>
      <c r="C1053" s="226">
        <v>44260</v>
      </c>
      <c r="D1053" s="226">
        <v>44280.4528125</v>
      </c>
      <c r="E1053" t="s">
        <v>6387</v>
      </c>
      <c r="F1053">
        <v>1.4900000095367725</v>
      </c>
    </row>
    <row r="1054" spans="1:6" hidden="1">
      <c r="A1054">
        <v>1</v>
      </c>
      <c r="B1054" s="226">
        <v>44259</v>
      </c>
      <c r="C1054" s="226">
        <v>44260</v>
      </c>
      <c r="D1054" s="226">
        <v>44280.4528125</v>
      </c>
      <c r="E1054" t="s">
        <v>6388</v>
      </c>
      <c r="F1054">
        <v>64.779998779296875</v>
      </c>
    </row>
    <row r="1055" spans="1:6" hidden="1">
      <c r="A1055">
        <v>1</v>
      </c>
      <c r="B1055" s="226">
        <v>44259</v>
      </c>
      <c r="C1055" s="226">
        <v>44260</v>
      </c>
      <c r="D1055" s="226">
        <v>44280.4528125</v>
      </c>
      <c r="E1055" t="s">
        <v>6389</v>
      </c>
      <c r="F1055">
        <v>21.979999542236563</v>
      </c>
    </row>
    <row r="1056" spans="1:6" hidden="1">
      <c r="A1056">
        <v>1</v>
      </c>
      <c r="B1056" s="226">
        <v>44259</v>
      </c>
      <c r="C1056" s="226">
        <v>44260</v>
      </c>
      <c r="D1056" s="226">
        <v>44280.4528125</v>
      </c>
      <c r="E1056" t="s">
        <v>6390</v>
      </c>
      <c r="F1056">
        <v>7.9999998211860726E-2</v>
      </c>
    </row>
    <row r="1057" spans="1:6" hidden="1">
      <c r="A1057">
        <v>1</v>
      </c>
      <c r="B1057" s="226">
        <v>44259</v>
      </c>
      <c r="C1057" s="226">
        <v>44260</v>
      </c>
      <c r="D1057" s="226">
        <v>44280.4528125</v>
      </c>
      <c r="E1057" t="s">
        <v>6391</v>
      </c>
      <c r="F1057">
        <v>1.7799999713898282</v>
      </c>
    </row>
    <row r="1058" spans="1:6" hidden="1">
      <c r="A1058">
        <v>1</v>
      </c>
      <c r="B1058" s="226">
        <v>44259</v>
      </c>
      <c r="C1058" s="226">
        <v>44260</v>
      </c>
      <c r="D1058" s="226">
        <v>44280.4528125</v>
      </c>
      <c r="E1058" t="s">
        <v>6392</v>
      </c>
      <c r="F1058">
        <v>1.9999999552965182E-2</v>
      </c>
    </row>
    <row r="1059" spans="1:6" hidden="1">
      <c r="A1059">
        <v>1</v>
      </c>
      <c r="B1059" s="226">
        <v>44259</v>
      </c>
      <c r="C1059" s="226">
        <v>44260</v>
      </c>
      <c r="D1059" s="226">
        <v>44280.4528125</v>
      </c>
      <c r="E1059" t="s">
        <v>6428</v>
      </c>
      <c r="F1059">
        <v>65.77181293965441</v>
      </c>
    </row>
    <row r="1060" spans="1:6" hidden="1">
      <c r="A1060">
        <v>1</v>
      </c>
      <c r="B1060" s="226">
        <v>44259</v>
      </c>
      <c r="C1060" s="226">
        <v>44260</v>
      </c>
      <c r="D1060" s="226">
        <v>44280.4528125</v>
      </c>
      <c r="E1060" t="s">
        <v>6498</v>
      </c>
      <c r="F1060">
        <v>7.791097566174901E-2</v>
      </c>
    </row>
    <row r="1061" spans="1:6" hidden="1">
      <c r="A1061">
        <v>1</v>
      </c>
      <c r="B1061" s="226">
        <v>44259</v>
      </c>
      <c r="C1061" s="226">
        <v>44260</v>
      </c>
      <c r="D1061" s="226">
        <v>44280.4528125</v>
      </c>
      <c r="E1061" t="s">
        <v>6499</v>
      </c>
      <c r="F1061">
        <v>222.84004181756015</v>
      </c>
    </row>
    <row r="1062" spans="1:6" hidden="1">
      <c r="A1062">
        <v>1</v>
      </c>
      <c r="B1062" s="226">
        <v>44259</v>
      </c>
      <c r="C1062" s="226">
        <v>44260</v>
      </c>
      <c r="D1062" s="226">
        <v>44280.4528125</v>
      </c>
      <c r="E1062" t="s">
        <v>6500</v>
      </c>
      <c r="F1062">
        <v>10642.301617431633</v>
      </c>
    </row>
    <row r="1063" spans="1:6" hidden="1">
      <c r="A1063">
        <v>1</v>
      </c>
      <c r="B1063" s="226">
        <v>44259</v>
      </c>
      <c r="C1063" s="226">
        <v>44260</v>
      </c>
      <c r="D1063" s="226">
        <v>44280.4528125</v>
      </c>
      <c r="E1063" t="s">
        <v>6429</v>
      </c>
      <c r="F1063">
        <v>352.40535371568518</v>
      </c>
    </row>
    <row r="1064" spans="1:6" hidden="1">
      <c r="A1064">
        <v>1</v>
      </c>
      <c r="B1064" s="226">
        <v>44259</v>
      </c>
      <c r="C1064" s="226">
        <v>44260</v>
      </c>
      <c r="D1064" s="226">
        <v>44280.4528125</v>
      </c>
      <c r="E1064" t="s">
        <v>6433</v>
      </c>
      <c r="F1064">
        <v>53.728118636873013</v>
      </c>
    </row>
    <row r="1065" spans="1:6" hidden="1">
      <c r="A1065">
        <v>1</v>
      </c>
      <c r="B1065" s="226">
        <v>44259</v>
      </c>
      <c r="C1065" s="226">
        <v>44260</v>
      </c>
      <c r="D1065" s="226">
        <v>44280.4528125</v>
      </c>
      <c r="E1065" t="s">
        <v>6671</v>
      </c>
      <c r="F1065">
        <v>-2.4607145140660349</v>
      </c>
    </row>
    <row r="1066" spans="1:6" hidden="1">
      <c r="A1066">
        <v>1</v>
      </c>
      <c r="B1066" s="226">
        <v>44259</v>
      </c>
      <c r="C1066" s="226">
        <v>44260</v>
      </c>
      <c r="D1066" s="226">
        <v>44280.4528125</v>
      </c>
      <c r="E1066" t="s">
        <v>6434</v>
      </c>
      <c r="F1066">
        <v>154.93340121375178</v>
      </c>
    </row>
    <row r="1067" spans="1:6" hidden="1">
      <c r="A1067">
        <v>1</v>
      </c>
      <c r="B1067" s="226">
        <v>44259</v>
      </c>
      <c r="C1067" s="226">
        <v>44260</v>
      </c>
      <c r="D1067" s="226">
        <v>44280.4528125</v>
      </c>
      <c r="E1067" t="s">
        <v>6435</v>
      </c>
      <c r="F1067">
        <v>59.428323025173491</v>
      </c>
    </row>
    <row r="1068" spans="1:6" hidden="1">
      <c r="A1068">
        <v>1</v>
      </c>
      <c r="B1068" s="226">
        <v>44259</v>
      </c>
      <c r="C1068" s="226">
        <v>44260</v>
      </c>
      <c r="D1068" s="226">
        <v>44280.4528125</v>
      </c>
      <c r="E1068" t="s">
        <v>6436</v>
      </c>
      <c r="F1068">
        <v>584.51332560645187</v>
      </c>
    </row>
    <row r="1069" spans="1:6" hidden="1">
      <c r="A1069">
        <v>1</v>
      </c>
      <c r="B1069" s="226">
        <v>44259</v>
      </c>
      <c r="C1069" s="226">
        <v>44260</v>
      </c>
      <c r="D1069" s="226">
        <v>44280.4528125</v>
      </c>
      <c r="E1069" t="s">
        <v>6438</v>
      </c>
      <c r="F1069">
        <v>3140.3208621554895</v>
      </c>
    </row>
    <row r="1070" spans="1:6" hidden="1">
      <c r="A1070">
        <v>1</v>
      </c>
      <c r="B1070" s="226">
        <v>44259</v>
      </c>
      <c r="C1070" s="226">
        <v>44260</v>
      </c>
      <c r="D1070" s="226">
        <v>44280.4528125</v>
      </c>
      <c r="E1070" t="s">
        <v>6439</v>
      </c>
      <c r="F1070">
        <v>147.30167792638142</v>
      </c>
    </row>
    <row r="1071" spans="1:6" hidden="1">
      <c r="A1071">
        <v>1</v>
      </c>
      <c r="B1071" s="226">
        <v>44259</v>
      </c>
      <c r="C1071" s="226">
        <v>44260</v>
      </c>
      <c r="D1071" s="226">
        <v>44280.4528125</v>
      </c>
      <c r="E1071" t="s">
        <v>6501</v>
      </c>
      <c r="F1071">
        <v>8.5080418884754216</v>
      </c>
    </row>
    <row r="1072" spans="1:6" hidden="1">
      <c r="A1072">
        <v>1</v>
      </c>
      <c r="B1072" s="226">
        <v>44259</v>
      </c>
      <c r="C1072" s="226">
        <v>44260</v>
      </c>
      <c r="D1072" s="226">
        <v>44280.4528125</v>
      </c>
      <c r="E1072" t="s">
        <v>6437</v>
      </c>
      <c r="F1072">
        <v>137.84460689756602</v>
      </c>
    </row>
    <row r="1073" spans="1:6" hidden="1">
      <c r="A1073">
        <v>1</v>
      </c>
      <c r="B1073" s="226">
        <v>44259</v>
      </c>
      <c r="C1073" s="226">
        <v>44260</v>
      </c>
      <c r="D1073" s="226">
        <v>44280.4528125</v>
      </c>
      <c r="E1073" t="s">
        <v>6502</v>
      </c>
      <c r="F1073">
        <v>75.05999755859375</v>
      </c>
    </row>
    <row r="1074" spans="1:6" hidden="1">
      <c r="A1074">
        <v>1</v>
      </c>
      <c r="B1074" s="226">
        <v>44259</v>
      </c>
      <c r="C1074" s="226">
        <v>44260</v>
      </c>
      <c r="D1074" s="226">
        <v>44280.4528125</v>
      </c>
      <c r="E1074" t="s">
        <v>6410</v>
      </c>
      <c r="F1074">
        <v>11.329999923705891</v>
      </c>
    </row>
    <row r="1075" spans="1:6" hidden="1">
      <c r="A1075">
        <v>1</v>
      </c>
      <c r="B1075" s="226">
        <v>44259</v>
      </c>
      <c r="C1075" s="226">
        <v>44260</v>
      </c>
      <c r="D1075" s="226">
        <v>44280.4528125</v>
      </c>
      <c r="E1075" t="s">
        <v>6411</v>
      </c>
      <c r="F1075">
        <v>0.55000001192095038</v>
      </c>
    </row>
    <row r="1076" spans="1:6" hidden="1">
      <c r="A1076">
        <v>1</v>
      </c>
      <c r="B1076" s="226">
        <v>44259</v>
      </c>
      <c r="C1076" s="226">
        <v>44260</v>
      </c>
      <c r="D1076" s="226">
        <v>44280.4528125</v>
      </c>
      <c r="E1076" t="s">
        <v>6412</v>
      </c>
      <c r="F1076">
        <v>3.1099998950959451</v>
      </c>
    </row>
    <row r="1077" spans="1:6" hidden="1">
      <c r="A1077">
        <v>1</v>
      </c>
      <c r="B1077" s="226">
        <v>44259</v>
      </c>
      <c r="C1077" s="226">
        <v>44260</v>
      </c>
      <c r="D1077" s="226">
        <v>44280.4528125</v>
      </c>
      <c r="E1077" t="s">
        <v>6413</v>
      </c>
      <c r="F1077">
        <v>5.8200001716616052</v>
      </c>
    </row>
    <row r="1078" spans="1:6" hidden="1">
      <c r="A1078">
        <v>1</v>
      </c>
      <c r="B1078" s="226">
        <v>44259</v>
      </c>
      <c r="C1078" s="226">
        <v>44260</v>
      </c>
      <c r="D1078" s="226">
        <v>44280.4528125</v>
      </c>
      <c r="E1078" t="s">
        <v>6414</v>
      </c>
      <c r="F1078">
        <v>0.75999999046325684</v>
      </c>
    </row>
    <row r="1079" spans="1:6" hidden="1">
      <c r="A1079">
        <v>1</v>
      </c>
      <c r="B1079" s="226">
        <v>44259</v>
      </c>
      <c r="C1079" s="226">
        <v>44260</v>
      </c>
      <c r="D1079" s="226">
        <v>44280.4528125</v>
      </c>
      <c r="E1079" t="s">
        <v>6415</v>
      </c>
      <c r="F1079">
        <v>0</v>
      </c>
    </row>
    <row r="1080" spans="1:6" hidden="1">
      <c r="A1080">
        <v>1</v>
      </c>
      <c r="B1080" s="226">
        <v>44259</v>
      </c>
      <c r="C1080" s="226">
        <v>44260</v>
      </c>
      <c r="D1080" s="226">
        <v>44280.4528125</v>
      </c>
      <c r="E1080" t="s">
        <v>6416</v>
      </c>
      <c r="F1080">
        <v>2.0499999523162074</v>
      </c>
    </row>
    <row r="1081" spans="1:6" hidden="1">
      <c r="A1081">
        <v>1</v>
      </c>
      <c r="B1081" s="226">
        <v>44259</v>
      </c>
      <c r="C1081" s="226">
        <v>44260</v>
      </c>
      <c r="D1081" s="226">
        <v>44280.4528125</v>
      </c>
      <c r="E1081" t="s">
        <v>6417</v>
      </c>
      <c r="F1081">
        <v>1.3200000524520348</v>
      </c>
    </row>
    <row r="1082" spans="1:6" hidden="1">
      <c r="A1082">
        <v>1</v>
      </c>
      <c r="B1082" s="226">
        <v>44259</v>
      </c>
      <c r="C1082" s="226">
        <v>44260</v>
      </c>
      <c r="D1082" s="226">
        <v>44280.4528125</v>
      </c>
      <c r="E1082" t="s">
        <v>6503</v>
      </c>
      <c r="F1082">
        <v>2.9999999329446688E-2</v>
      </c>
    </row>
    <row r="1083" spans="1:6" hidden="1">
      <c r="A1083">
        <v>1</v>
      </c>
      <c r="B1083" s="226">
        <v>44259</v>
      </c>
      <c r="C1083" s="226">
        <v>44260</v>
      </c>
      <c r="D1083" s="226">
        <v>44280.4528125</v>
      </c>
      <c r="E1083" t="s">
        <v>6504</v>
      </c>
      <c r="F1083">
        <v>1.0299999713897705</v>
      </c>
    </row>
    <row r="1084" spans="1:6" hidden="1">
      <c r="A1084">
        <v>1</v>
      </c>
      <c r="B1084" s="226">
        <v>44259</v>
      </c>
      <c r="C1084" s="226">
        <v>44260</v>
      </c>
      <c r="D1084" s="226">
        <v>44280.4528125</v>
      </c>
      <c r="E1084" t="s">
        <v>6505</v>
      </c>
      <c r="F1084">
        <v>2.630000114440918</v>
      </c>
    </row>
    <row r="1085" spans="1:6" hidden="1">
      <c r="A1085">
        <v>1</v>
      </c>
      <c r="B1085" s="226">
        <v>44259</v>
      </c>
      <c r="C1085" s="226">
        <v>44260</v>
      </c>
      <c r="D1085" s="226">
        <v>44280.4528125</v>
      </c>
      <c r="E1085" t="s">
        <v>6506</v>
      </c>
      <c r="F1085">
        <v>22.709999084472656</v>
      </c>
    </row>
    <row r="1086" spans="1:6" hidden="1">
      <c r="A1086">
        <v>1</v>
      </c>
      <c r="B1086" s="226">
        <v>44259</v>
      </c>
      <c r="C1086" s="226">
        <v>44260</v>
      </c>
      <c r="D1086" s="226">
        <v>44280.4528125</v>
      </c>
      <c r="E1086" t="s">
        <v>6507</v>
      </c>
      <c r="F1086">
        <v>50.400001525880157</v>
      </c>
    </row>
    <row r="1087" spans="1:6" hidden="1">
      <c r="A1087">
        <v>1</v>
      </c>
      <c r="B1087" s="226">
        <v>44259</v>
      </c>
      <c r="C1087" s="226">
        <v>44260</v>
      </c>
      <c r="D1087" s="226">
        <v>44280.4528125</v>
      </c>
      <c r="E1087" t="s">
        <v>6508</v>
      </c>
      <c r="F1087">
        <v>20.979999542236417</v>
      </c>
    </row>
    <row r="1088" spans="1:6" hidden="1">
      <c r="A1088">
        <v>1</v>
      </c>
      <c r="B1088" s="226">
        <v>44259</v>
      </c>
      <c r="C1088" s="226">
        <v>44260</v>
      </c>
      <c r="D1088" s="226">
        <v>44280.4528125</v>
      </c>
      <c r="E1088" t="s">
        <v>6509</v>
      </c>
      <c r="F1088">
        <v>0.64999997615814009</v>
      </c>
    </row>
    <row r="1089" spans="1:6" hidden="1">
      <c r="A1089">
        <v>1</v>
      </c>
      <c r="B1089" s="226">
        <v>44259</v>
      </c>
      <c r="C1089" s="226">
        <v>44260</v>
      </c>
      <c r="D1089" s="226">
        <v>44280.4528125</v>
      </c>
      <c r="E1089" t="s">
        <v>6510</v>
      </c>
      <c r="F1089">
        <v>1.559999942779541</v>
      </c>
    </row>
    <row r="1090" spans="1:6" hidden="1">
      <c r="A1090">
        <v>1</v>
      </c>
      <c r="B1090" s="226">
        <v>44259</v>
      </c>
      <c r="C1090" s="226">
        <v>44260</v>
      </c>
      <c r="D1090" s="226">
        <v>44280.4528125</v>
      </c>
      <c r="E1090" t="s">
        <v>6511</v>
      </c>
      <c r="F1090">
        <v>9.9999997764825908E-3</v>
      </c>
    </row>
    <row r="1091" spans="1:6" hidden="1">
      <c r="A1091">
        <v>1</v>
      </c>
      <c r="B1091" s="226">
        <v>44259</v>
      </c>
      <c r="C1091" s="226">
        <v>44260</v>
      </c>
      <c r="D1091" s="226">
        <v>44280.4528125</v>
      </c>
      <c r="E1091" t="s">
        <v>6728</v>
      </c>
      <c r="F1091">
        <v>6.9425131910376878</v>
      </c>
    </row>
    <row r="1092" spans="1:6" hidden="1">
      <c r="A1092">
        <v>1</v>
      </c>
      <c r="B1092" s="226">
        <v>44259</v>
      </c>
      <c r="C1092" s="226">
        <v>44260</v>
      </c>
      <c r="D1092" s="226">
        <v>44280.4528125</v>
      </c>
      <c r="E1092" t="s">
        <v>6525</v>
      </c>
    </row>
    <row r="1093" spans="1:6" hidden="1">
      <c r="A1093">
        <v>1</v>
      </c>
      <c r="B1093" s="226">
        <v>44259</v>
      </c>
      <c r="C1093" s="226">
        <v>44260</v>
      </c>
      <c r="D1093" s="226">
        <v>44280.4528125</v>
      </c>
      <c r="E1093" t="s">
        <v>6526</v>
      </c>
    </row>
    <row r="1094" spans="1:6" hidden="1">
      <c r="A1094">
        <v>1</v>
      </c>
      <c r="B1094" s="226">
        <v>44259</v>
      </c>
      <c r="C1094" s="226">
        <v>44260</v>
      </c>
      <c r="D1094" s="226">
        <v>44280.4528125</v>
      </c>
      <c r="E1094" t="s">
        <v>6679</v>
      </c>
      <c r="F1094">
        <v>1.4249000549316406</v>
      </c>
    </row>
    <row r="1095" spans="1:6" hidden="1">
      <c r="A1095">
        <v>1</v>
      </c>
      <c r="B1095" s="226">
        <v>44259</v>
      </c>
      <c r="C1095" s="226">
        <v>44260</v>
      </c>
      <c r="D1095" s="226">
        <v>44280.4528125</v>
      </c>
      <c r="E1095" t="s">
        <v>6680</v>
      </c>
      <c r="F1095">
        <v>1.6692999601363505</v>
      </c>
    </row>
    <row r="1096" spans="1:6" hidden="1">
      <c r="A1096">
        <v>1</v>
      </c>
      <c r="B1096" s="226">
        <v>44259</v>
      </c>
      <c r="C1096" s="226">
        <v>44260</v>
      </c>
      <c r="D1096" s="226">
        <v>44280.4528125</v>
      </c>
      <c r="E1096" t="s">
        <v>6681</v>
      </c>
      <c r="F1096">
        <v>7.3902001380923075</v>
      </c>
    </row>
    <row r="1097" spans="1:6" hidden="1">
      <c r="A1097">
        <v>1</v>
      </c>
      <c r="B1097" s="226">
        <v>44259</v>
      </c>
      <c r="C1097" s="226">
        <v>44260</v>
      </c>
      <c r="D1097" s="226">
        <v>44280.4528125</v>
      </c>
      <c r="E1097" t="s">
        <v>6682</v>
      </c>
      <c r="F1097">
        <v>22.981700897216427</v>
      </c>
    </row>
    <row r="1098" spans="1:6" hidden="1">
      <c r="A1098">
        <v>1</v>
      </c>
      <c r="B1098" s="226">
        <v>44259</v>
      </c>
      <c r="C1098" s="226">
        <v>44260</v>
      </c>
      <c r="D1098" s="226">
        <v>44280.4528125</v>
      </c>
      <c r="E1098" t="s">
        <v>6683</v>
      </c>
      <c r="F1098">
        <v>49.983600616457004</v>
      </c>
    </row>
    <row r="1099" spans="1:6" hidden="1">
      <c r="A1099">
        <v>1</v>
      </c>
      <c r="B1099" s="226">
        <v>44259</v>
      </c>
      <c r="C1099" s="226">
        <v>44260</v>
      </c>
      <c r="D1099" s="226">
        <v>44280.4528125</v>
      </c>
      <c r="E1099" t="s">
        <v>6684</v>
      </c>
      <c r="F1099">
        <v>16.455699920654297</v>
      </c>
    </row>
    <row r="1100" spans="1:6" hidden="1">
      <c r="A1100">
        <v>1</v>
      </c>
      <c r="B1100" s="226">
        <v>44259</v>
      </c>
      <c r="C1100" s="226">
        <v>44260</v>
      </c>
      <c r="D1100" s="226">
        <v>44280.4528125</v>
      </c>
      <c r="E1100" t="s">
        <v>6685</v>
      </c>
      <c r="F1100">
        <v>6.4099997282028198E-2</v>
      </c>
    </row>
    <row r="1101" spans="1:6" hidden="1">
      <c r="A1101">
        <v>1</v>
      </c>
      <c r="B1101" s="226">
        <v>44259</v>
      </c>
      <c r="C1101" s="226">
        <v>44260</v>
      </c>
      <c r="D1101" s="226">
        <v>44280.4528125</v>
      </c>
      <c r="E1101" t="s">
        <v>6670</v>
      </c>
      <c r="F1101">
        <v>-0.17150873239503156</v>
      </c>
    </row>
    <row r="1102" spans="1:6" hidden="1">
      <c r="A1102">
        <v>1</v>
      </c>
      <c r="B1102" s="226">
        <v>44259</v>
      </c>
      <c r="C1102" s="226">
        <v>44260</v>
      </c>
      <c r="D1102" s="226">
        <v>44280.4528125</v>
      </c>
      <c r="E1102" t="s">
        <v>6531</v>
      </c>
      <c r="F1102">
        <v>41.779269700580159</v>
      </c>
    </row>
    <row r="1103" spans="1:6" hidden="1">
      <c r="A1103">
        <v>1</v>
      </c>
      <c r="B1103" s="226">
        <v>44259</v>
      </c>
      <c r="C1103" s="226">
        <v>44260</v>
      </c>
      <c r="D1103" s="226">
        <v>44280.4528125</v>
      </c>
      <c r="E1103" t="s">
        <v>6532</v>
      </c>
      <c r="F1103">
        <v>1.9343339164223929</v>
      </c>
    </row>
    <row r="1104" spans="1:6" hidden="1">
      <c r="A1104">
        <v>1</v>
      </c>
      <c r="B1104" s="226">
        <v>44259</v>
      </c>
      <c r="C1104" s="226">
        <v>44260</v>
      </c>
      <c r="D1104" s="226">
        <v>44280.4528125</v>
      </c>
      <c r="E1104" t="s">
        <v>6533</v>
      </c>
      <c r="F1104">
        <v>150.99326985677021</v>
      </c>
    </row>
    <row r="1105" spans="1:6" hidden="1">
      <c r="A1105">
        <v>1</v>
      </c>
      <c r="B1105" s="226">
        <v>44259</v>
      </c>
      <c r="C1105" s="226">
        <v>44260</v>
      </c>
      <c r="D1105" s="226">
        <v>44280.4528125</v>
      </c>
      <c r="E1105" t="s">
        <v>6530</v>
      </c>
      <c r="F1105">
        <v>95.416865624322497</v>
      </c>
    </row>
    <row r="1106" spans="1:6" hidden="1">
      <c r="A1106">
        <v>1</v>
      </c>
      <c r="B1106" s="226">
        <v>44259</v>
      </c>
      <c r="C1106" s="226">
        <v>44260</v>
      </c>
      <c r="D1106" s="226">
        <v>44280.4528125</v>
      </c>
      <c r="E1106" t="s">
        <v>6534</v>
      </c>
      <c r="F1106">
        <v>113.69999694823849</v>
      </c>
    </row>
    <row r="1107" spans="1:6" hidden="1">
      <c r="A1107">
        <v>1</v>
      </c>
      <c r="B1107" s="226">
        <v>44259</v>
      </c>
      <c r="C1107" s="226">
        <v>44260</v>
      </c>
      <c r="D1107" s="226">
        <v>44280.4528125</v>
      </c>
      <c r="E1107" t="s">
        <v>6535</v>
      </c>
      <c r="F1107">
        <v>7.0799998939034534E-2</v>
      </c>
    </row>
    <row r="1108" spans="1:6" hidden="1">
      <c r="A1108">
        <v>1</v>
      </c>
      <c r="B1108" s="226">
        <v>44259</v>
      </c>
      <c r="C1108" s="226">
        <v>44260</v>
      </c>
      <c r="D1108" s="226">
        <v>44280.4528125</v>
      </c>
      <c r="E1108" t="s">
        <v>6536</v>
      </c>
      <c r="F1108">
        <v>99.685997009273493</v>
      </c>
    </row>
    <row r="1109" spans="1:6" hidden="1">
      <c r="A1109">
        <v>1</v>
      </c>
      <c r="B1109" s="226">
        <v>44259</v>
      </c>
      <c r="C1109" s="226">
        <v>44260</v>
      </c>
      <c r="D1109" s="226">
        <v>44280.4528125</v>
      </c>
      <c r="E1109" t="s">
        <v>6537</v>
      </c>
      <c r="F1109">
        <v>0.12600000202656261</v>
      </c>
    </row>
    <row r="1110" spans="1:6" hidden="1">
      <c r="A1110">
        <v>1</v>
      </c>
      <c r="B1110" s="226">
        <v>44259</v>
      </c>
      <c r="C1110" s="226">
        <v>44260</v>
      </c>
      <c r="D1110" s="226">
        <v>44280.4528125</v>
      </c>
      <c r="E1110" t="s">
        <v>6538</v>
      </c>
      <c r="F1110">
        <v>5.0999999046325684E-2</v>
      </c>
    </row>
    <row r="1111" spans="1:6" hidden="1">
      <c r="A1111">
        <v>1</v>
      </c>
      <c r="B1111" s="226">
        <v>44259</v>
      </c>
      <c r="C1111" s="226">
        <v>44260</v>
      </c>
      <c r="D1111" s="226">
        <v>44280.4528125</v>
      </c>
      <c r="E1111" t="s">
        <v>6539</v>
      </c>
      <c r="F1111">
        <v>3.7599999457599224E-2</v>
      </c>
    </row>
    <row r="1112" spans="1:6" hidden="1">
      <c r="A1112">
        <v>1</v>
      </c>
      <c r="B1112" s="226">
        <v>44259</v>
      </c>
      <c r="C1112" s="226">
        <v>44260</v>
      </c>
      <c r="D1112" s="226">
        <v>44280.4528125</v>
      </c>
      <c r="E1112" t="s">
        <v>6540</v>
      </c>
      <c r="F1112">
        <v>1.5100000426172667E-2</v>
      </c>
    </row>
    <row r="1113" spans="1:6" hidden="1">
      <c r="A1113">
        <v>1</v>
      </c>
      <c r="B1113" s="226">
        <v>44259</v>
      </c>
      <c r="C1113" s="226">
        <v>44260</v>
      </c>
      <c r="D1113" s="226">
        <v>44280.4528125</v>
      </c>
      <c r="E1113" t="s">
        <v>6541</v>
      </c>
      <c r="F1113">
        <v>4.3000001460313797E-3</v>
      </c>
    </row>
    <row r="1114" spans="1:6" hidden="1">
      <c r="A1114">
        <v>1</v>
      </c>
      <c r="B1114" s="226">
        <v>44259</v>
      </c>
      <c r="C1114" s="226">
        <v>44260</v>
      </c>
      <c r="D1114" s="226">
        <v>44280.4528125</v>
      </c>
      <c r="E1114" t="s">
        <v>6542</v>
      </c>
      <c r="F1114">
        <v>0.96499997377399038</v>
      </c>
    </row>
    <row r="1115" spans="1:6" hidden="1">
      <c r="A1115">
        <v>1</v>
      </c>
      <c r="B1115" s="226">
        <v>44259</v>
      </c>
      <c r="C1115" s="226">
        <v>44260</v>
      </c>
      <c r="D1115" s="226">
        <v>44280.4528125</v>
      </c>
      <c r="E1115" t="s">
        <v>6543</v>
      </c>
      <c r="F1115">
        <v>9.5403003692626953</v>
      </c>
    </row>
    <row r="1116" spans="1:6" hidden="1">
      <c r="A1116">
        <v>1</v>
      </c>
      <c r="B1116" s="226">
        <v>44259</v>
      </c>
      <c r="C1116" s="226">
        <v>44260</v>
      </c>
      <c r="D1116" s="226">
        <v>44280.4528125</v>
      </c>
      <c r="E1116" t="s">
        <v>6544</v>
      </c>
      <c r="F1116">
        <v>1.8344000577925972</v>
      </c>
    </row>
    <row r="1117" spans="1:6" hidden="1">
      <c r="A1117">
        <v>1</v>
      </c>
      <c r="B1117" s="226">
        <v>44259</v>
      </c>
      <c r="C1117" s="226">
        <v>44260</v>
      </c>
      <c r="D1117" s="226">
        <v>44280.4528125</v>
      </c>
      <c r="E1117" t="s">
        <v>6545</v>
      </c>
      <c r="F1117">
        <v>64.481597900390625</v>
      </c>
    </row>
    <row r="1118" spans="1:6" hidden="1">
      <c r="A1118">
        <v>1</v>
      </c>
      <c r="B1118" s="226">
        <v>44259</v>
      </c>
      <c r="C1118" s="226">
        <v>44260</v>
      </c>
      <c r="D1118" s="226">
        <v>44280.4528125</v>
      </c>
      <c r="E1118" t="s">
        <v>6546</v>
      </c>
      <c r="F1118">
        <v>21.258199691771615</v>
      </c>
    </row>
    <row r="1119" spans="1:6" hidden="1">
      <c r="A1119">
        <v>1</v>
      </c>
      <c r="B1119" s="226">
        <v>44259</v>
      </c>
      <c r="C1119" s="226">
        <v>44260</v>
      </c>
      <c r="D1119" s="226">
        <v>44280.4528125</v>
      </c>
      <c r="E1119" t="s">
        <v>6547</v>
      </c>
      <c r="F1119">
        <v>8.2900002598763012E-2</v>
      </c>
    </row>
    <row r="1120" spans="1:6" hidden="1">
      <c r="A1120">
        <v>1</v>
      </c>
      <c r="B1120" s="226">
        <v>44259</v>
      </c>
      <c r="C1120" s="226">
        <v>44260</v>
      </c>
      <c r="D1120" s="226">
        <v>44280.4528125</v>
      </c>
      <c r="E1120" t="s">
        <v>6548</v>
      </c>
      <c r="F1120">
        <v>1.8356000185013481</v>
      </c>
    </row>
    <row r="1121" spans="1:6" hidden="1">
      <c r="A1121">
        <v>1</v>
      </c>
      <c r="B1121" s="226">
        <v>44259</v>
      </c>
      <c r="C1121" s="226">
        <v>44260</v>
      </c>
      <c r="D1121" s="226">
        <v>44280.4528125</v>
      </c>
      <c r="E1121" t="s">
        <v>6721</v>
      </c>
      <c r="F1121">
        <v>3.2893807615670867</v>
      </c>
    </row>
    <row r="1122" spans="1:6" hidden="1">
      <c r="A1122">
        <v>1</v>
      </c>
      <c r="B1122" s="226">
        <v>44259</v>
      </c>
      <c r="C1122" s="226">
        <v>44260</v>
      </c>
      <c r="D1122" s="226">
        <v>44280.4528125</v>
      </c>
      <c r="E1122" t="s">
        <v>6720</v>
      </c>
      <c r="F1122">
        <v>95.191738409466268</v>
      </c>
    </row>
    <row r="1123" spans="1:6" hidden="1">
      <c r="A1123">
        <v>1</v>
      </c>
      <c r="B1123" s="226">
        <v>44259</v>
      </c>
      <c r="C1123" s="226">
        <v>44260</v>
      </c>
      <c r="D1123" s="226">
        <v>44280.4528125</v>
      </c>
      <c r="E1123" t="s">
        <v>6722</v>
      </c>
      <c r="F1123">
        <v>15.54382687498012</v>
      </c>
    </row>
    <row r="1124" spans="1:6" hidden="1">
      <c r="A1124">
        <v>1</v>
      </c>
      <c r="B1124" s="226">
        <v>44259</v>
      </c>
      <c r="C1124" s="226">
        <v>44260</v>
      </c>
      <c r="D1124" s="226">
        <v>44280.4528125</v>
      </c>
      <c r="E1124" t="s">
        <v>6723</v>
      </c>
      <c r="F1124">
        <v>51.821438667509035</v>
      </c>
    </row>
    <row r="1125" spans="1:6" hidden="1">
      <c r="A1125">
        <v>1</v>
      </c>
      <c r="B1125" s="226">
        <v>44259</v>
      </c>
      <c r="C1125" s="226">
        <v>44260</v>
      </c>
      <c r="D1125" s="226">
        <v>44280.4528125</v>
      </c>
      <c r="E1125" t="s">
        <v>6724</v>
      </c>
      <c r="F1125">
        <v>4.5077088859346235</v>
      </c>
    </row>
    <row r="1126" spans="1:6" hidden="1">
      <c r="A1126">
        <v>1</v>
      </c>
      <c r="B1126" s="226">
        <v>44259</v>
      </c>
      <c r="C1126" s="226">
        <v>44260</v>
      </c>
      <c r="D1126" s="226">
        <v>44280.4528125</v>
      </c>
      <c r="E1126" t="s">
        <v>6725</v>
      </c>
      <c r="F1126">
        <v>14.529741350368207</v>
      </c>
    </row>
    <row r="1127" spans="1:6" hidden="1">
      <c r="A1127">
        <v>1</v>
      </c>
      <c r="B1127" s="226">
        <v>44259</v>
      </c>
      <c r="C1127" s="226">
        <v>44260</v>
      </c>
      <c r="D1127" s="226">
        <v>44280.4528125</v>
      </c>
      <c r="E1127" t="s">
        <v>6726</v>
      </c>
      <c r="F1127">
        <v>8421.1462219238165</v>
      </c>
    </row>
    <row r="1128" spans="1:6" hidden="1">
      <c r="A1128">
        <v>1</v>
      </c>
      <c r="B1128" s="226">
        <v>44259</v>
      </c>
      <c r="C1128" s="226">
        <v>44260</v>
      </c>
      <c r="D1128" s="226">
        <v>44280.4528125</v>
      </c>
      <c r="E1128" t="s">
        <v>6549</v>
      </c>
      <c r="F1128">
        <v>6.2400570296578755</v>
      </c>
    </row>
    <row r="1129" spans="1:6" hidden="1">
      <c r="A1129">
        <v>1</v>
      </c>
      <c r="B1129" s="226">
        <v>44259</v>
      </c>
      <c r="C1129" s="226">
        <v>44260</v>
      </c>
      <c r="D1129" s="226">
        <v>44280.4528125</v>
      </c>
      <c r="E1129" t="s">
        <v>6550</v>
      </c>
      <c r="F1129">
        <v>4.6572489831182802</v>
      </c>
    </row>
    <row r="1130" spans="1:6" hidden="1">
      <c r="A1130">
        <v>1</v>
      </c>
      <c r="B1130" s="226">
        <v>44259</v>
      </c>
      <c r="C1130" s="226">
        <v>44260</v>
      </c>
      <c r="D1130" s="226">
        <v>44280.4528125</v>
      </c>
      <c r="E1130" t="s">
        <v>6551</v>
      </c>
      <c r="F1130">
        <v>30.049886030620804</v>
      </c>
    </row>
    <row r="1131" spans="1:6" hidden="1">
      <c r="A1131">
        <v>1</v>
      </c>
      <c r="B1131" s="226">
        <v>44259</v>
      </c>
      <c r="C1131" s="226">
        <v>44260</v>
      </c>
      <c r="D1131" s="226">
        <v>44280.4528125</v>
      </c>
      <c r="E1131" t="s">
        <v>6552</v>
      </c>
      <c r="F1131">
        <v>8.8161929700109756</v>
      </c>
    </row>
    <row r="1132" spans="1:6" hidden="1">
      <c r="A1132">
        <v>1</v>
      </c>
      <c r="B1132" s="226">
        <v>44259</v>
      </c>
      <c r="C1132" s="226">
        <v>44260</v>
      </c>
      <c r="D1132" s="226">
        <v>44280.4528125</v>
      </c>
      <c r="E1132" t="s">
        <v>6727</v>
      </c>
      <c r="F1132">
        <v>19.256192383059737</v>
      </c>
    </row>
    <row r="1133" spans="1:6" hidden="1">
      <c r="A1133">
        <v>1</v>
      </c>
      <c r="B1133" s="226">
        <v>44259</v>
      </c>
      <c r="C1133" s="226">
        <v>44260</v>
      </c>
      <c r="D1133" s="226">
        <v>44280.4528125</v>
      </c>
      <c r="E1133" t="s">
        <v>6672</v>
      </c>
      <c r="F1133">
        <v>207.47689789053248</v>
      </c>
    </row>
    <row r="1134" spans="1:6" hidden="1">
      <c r="A1134">
        <v>1</v>
      </c>
      <c r="B1134" s="226">
        <v>44259</v>
      </c>
      <c r="C1134" s="226">
        <v>44260</v>
      </c>
      <c r="D1134" s="226">
        <v>44280.4528125</v>
      </c>
      <c r="E1134" t="s">
        <v>6673</v>
      </c>
      <c r="F1134">
        <v>208.93994585473453</v>
      </c>
    </row>
    <row r="1135" spans="1:6" hidden="1">
      <c r="A1135">
        <v>1</v>
      </c>
      <c r="B1135" s="226">
        <v>44259</v>
      </c>
      <c r="C1135" s="226">
        <v>44260</v>
      </c>
      <c r="D1135" s="226">
        <v>44280.4528125</v>
      </c>
      <c r="E1135" t="s">
        <v>6674</v>
      </c>
      <c r="F1135">
        <v>-0.70516186576780737</v>
      </c>
    </row>
    <row r="1136" spans="1:6" hidden="1">
      <c r="A1136">
        <v>1</v>
      </c>
      <c r="B1136" s="226">
        <v>44259</v>
      </c>
      <c r="C1136" s="226">
        <v>44260</v>
      </c>
      <c r="D1136" s="226">
        <v>44280.4528125</v>
      </c>
      <c r="E1136" t="s">
        <v>6635</v>
      </c>
      <c r="F1136">
        <v>0.87</v>
      </c>
    </row>
    <row r="1137" spans="1:6" hidden="1">
      <c r="A1137">
        <v>1</v>
      </c>
      <c r="B1137" s="226">
        <v>44259</v>
      </c>
      <c r="C1137" s="226">
        <v>44260</v>
      </c>
      <c r="D1137" s="226">
        <v>44280.4528125</v>
      </c>
      <c r="E1137" t="s">
        <v>6637</v>
      </c>
      <c r="F1137">
        <v>0.88</v>
      </c>
    </row>
    <row r="1138" spans="1:6" hidden="1">
      <c r="A1138">
        <v>1</v>
      </c>
      <c r="B1138" s="226">
        <v>44259</v>
      </c>
      <c r="C1138" s="226">
        <v>44260</v>
      </c>
      <c r="D1138" s="226">
        <v>44280.4528125</v>
      </c>
      <c r="E1138" t="s">
        <v>6638</v>
      </c>
      <c r="F1138">
        <v>0.87728888900000002</v>
      </c>
    </row>
    <row r="1139" spans="1:6" hidden="1">
      <c r="A1139">
        <v>1</v>
      </c>
      <c r="B1139" s="226">
        <v>44259</v>
      </c>
      <c r="C1139" s="226">
        <v>44260</v>
      </c>
      <c r="D1139" s="226">
        <v>44280.4528125</v>
      </c>
      <c r="E1139" t="s">
        <v>6642</v>
      </c>
      <c r="F1139">
        <v>0.86831666699999999</v>
      </c>
    </row>
    <row r="1140" spans="1:6" hidden="1">
      <c r="A1140">
        <v>1</v>
      </c>
      <c r="B1140" s="226">
        <v>44259</v>
      </c>
      <c r="C1140" s="226">
        <v>44260</v>
      </c>
      <c r="D1140" s="226">
        <v>44280.4528125</v>
      </c>
      <c r="E1140" t="s">
        <v>6636</v>
      </c>
      <c r="F1140">
        <v>0.87</v>
      </c>
    </row>
    <row r="1141" spans="1:6" hidden="1">
      <c r="A1141">
        <v>1</v>
      </c>
      <c r="B1141" s="226">
        <v>44259</v>
      </c>
      <c r="C1141" s="226">
        <v>44260</v>
      </c>
      <c r="D1141" s="226">
        <v>44280.4528125</v>
      </c>
      <c r="E1141" t="s">
        <v>6646</v>
      </c>
      <c r="F1141">
        <v>0.87688888899999995</v>
      </c>
    </row>
    <row r="1142" spans="1:6" hidden="1">
      <c r="A1142">
        <v>1</v>
      </c>
      <c r="B1142" s="226">
        <v>44259</v>
      </c>
      <c r="C1142" s="226">
        <v>44260</v>
      </c>
      <c r="D1142" s="226">
        <v>44280.4528125</v>
      </c>
      <c r="E1142" t="s">
        <v>6647</v>
      </c>
      <c r="F1142">
        <v>0.88706562499999997</v>
      </c>
    </row>
    <row r="1143" spans="1:6" hidden="1">
      <c r="A1143">
        <v>1</v>
      </c>
      <c r="B1143" s="226">
        <v>44259</v>
      </c>
      <c r="C1143" s="226">
        <v>44260</v>
      </c>
      <c r="D1143" s="226">
        <v>44280.4528125</v>
      </c>
      <c r="E1143" t="s">
        <v>6648</v>
      </c>
      <c r="F1143">
        <v>0.75539321999999998</v>
      </c>
    </row>
    <row r="1144" spans="1:6" hidden="1">
      <c r="A1144">
        <v>1</v>
      </c>
      <c r="B1144" s="226">
        <v>44259</v>
      </c>
      <c r="C1144" s="226">
        <v>44260</v>
      </c>
      <c r="D1144" s="226">
        <v>44280.4528125</v>
      </c>
      <c r="E1144" t="s">
        <v>6643</v>
      </c>
      <c r="F1144">
        <v>0.87</v>
      </c>
    </row>
    <row r="1145" spans="1:6" hidden="1">
      <c r="A1145">
        <v>1</v>
      </c>
      <c r="B1145" s="226">
        <v>44259</v>
      </c>
      <c r="C1145" s="226">
        <v>44260</v>
      </c>
      <c r="D1145" s="226">
        <v>44280.4528125</v>
      </c>
      <c r="E1145" t="s">
        <v>6644</v>
      </c>
      <c r="F1145">
        <v>0.67601355900000004</v>
      </c>
    </row>
    <row r="1146" spans="1:6" hidden="1">
      <c r="A1146">
        <v>1</v>
      </c>
      <c r="B1146" s="226">
        <v>44259</v>
      </c>
      <c r="C1146" s="226">
        <v>44260</v>
      </c>
      <c r="D1146" s="226">
        <v>44280.4528125</v>
      </c>
      <c r="E1146" t="s">
        <v>6649</v>
      </c>
      <c r="F1146">
        <v>0.86760000000000004</v>
      </c>
    </row>
    <row r="1147" spans="1:6" hidden="1">
      <c r="A1147">
        <v>1</v>
      </c>
      <c r="B1147" s="226">
        <v>44259</v>
      </c>
      <c r="C1147" s="226">
        <v>44260</v>
      </c>
      <c r="D1147" s="226">
        <v>44280.4528125</v>
      </c>
      <c r="E1147" t="s">
        <v>6650</v>
      </c>
      <c r="F1147">
        <v>0.87610468799999996</v>
      </c>
    </row>
    <row r="1148" spans="1:6" hidden="1">
      <c r="A1148">
        <v>1</v>
      </c>
      <c r="B1148" s="226">
        <v>44259</v>
      </c>
      <c r="C1148" s="226">
        <v>44260</v>
      </c>
      <c r="D1148" s="226">
        <v>44280.4528125</v>
      </c>
      <c r="E1148" t="s">
        <v>6651</v>
      </c>
      <c r="F1148">
        <v>0.894277922</v>
      </c>
    </row>
    <row r="1149" spans="1:6" hidden="1">
      <c r="A1149">
        <v>1</v>
      </c>
      <c r="B1149" s="226">
        <v>44259</v>
      </c>
      <c r="C1149" s="226">
        <v>44260</v>
      </c>
      <c r="D1149" s="226">
        <v>44280.4528125</v>
      </c>
      <c r="E1149" t="s">
        <v>6645</v>
      </c>
      <c r="F1149">
        <v>0.875</v>
      </c>
    </row>
    <row r="1150" spans="1:6" hidden="1">
      <c r="A1150">
        <v>1</v>
      </c>
      <c r="B1150" s="226">
        <v>44259</v>
      </c>
      <c r="C1150" s="226">
        <v>44260</v>
      </c>
      <c r="D1150" s="226">
        <v>44280.4528125</v>
      </c>
      <c r="E1150" t="s">
        <v>6652</v>
      </c>
      <c r="F1150">
        <v>0.86570000000000003</v>
      </c>
    </row>
    <row r="1151" spans="1:6" hidden="1">
      <c r="A1151">
        <v>1</v>
      </c>
      <c r="B1151" s="226">
        <v>44259</v>
      </c>
      <c r="C1151" s="226">
        <v>44260</v>
      </c>
      <c r="D1151" s="226">
        <v>44280.4528125</v>
      </c>
      <c r="E1151" t="s">
        <v>6653</v>
      </c>
      <c r="F1151">
        <v>5.0000000000000001E-4</v>
      </c>
    </row>
    <row r="1152" spans="1:6" hidden="1">
      <c r="A1152">
        <v>1</v>
      </c>
      <c r="B1152" s="226">
        <v>44259</v>
      </c>
      <c r="C1152" s="226">
        <v>44260</v>
      </c>
      <c r="D1152" s="226">
        <v>44280.4528125</v>
      </c>
      <c r="E1152" t="s">
        <v>6654</v>
      </c>
      <c r="F1152">
        <v>4.6000000000000001E-4</v>
      </c>
    </row>
    <row r="1153" spans="1:6" hidden="1">
      <c r="A1153">
        <v>1</v>
      </c>
      <c r="B1153" s="226">
        <v>44259</v>
      </c>
      <c r="C1153" s="226">
        <v>44260</v>
      </c>
      <c r="D1153" s="226">
        <v>44280.4528125</v>
      </c>
      <c r="E1153" t="s">
        <v>6655</v>
      </c>
      <c r="F1153">
        <v>1.6999999999999999E-3</v>
      </c>
    </row>
    <row r="1154" spans="1:6" hidden="1">
      <c r="A1154">
        <v>1</v>
      </c>
      <c r="B1154" s="226">
        <v>44259</v>
      </c>
      <c r="C1154" s="226">
        <v>44260</v>
      </c>
      <c r="D1154" s="226">
        <v>44280.4528125</v>
      </c>
      <c r="E1154" t="s">
        <v>6766</v>
      </c>
      <c r="F1154">
        <v>102.1</v>
      </c>
    </row>
    <row r="1155" spans="1:6" hidden="1">
      <c r="A1155">
        <v>1</v>
      </c>
      <c r="B1155" s="226">
        <v>44259</v>
      </c>
      <c r="C1155" s="226">
        <v>44260</v>
      </c>
      <c r="D1155" s="226">
        <v>44280.4528125</v>
      </c>
      <c r="E1155" t="s">
        <v>6767</v>
      </c>
      <c r="F1155">
        <v>111</v>
      </c>
    </row>
    <row r="1156" spans="1:6" hidden="1">
      <c r="A1156">
        <v>1</v>
      </c>
      <c r="B1156" s="226">
        <v>44259</v>
      </c>
      <c r="C1156" s="226">
        <v>44260</v>
      </c>
      <c r="D1156" s="226">
        <v>44280.4528125</v>
      </c>
      <c r="E1156" t="s">
        <v>6764</v>
      </c>
      <c r="F1156">
        <v>99.7</v>
      </c>
    </row>
    <row r="1157" spans="1:6" hidden="1">
      <c r="A1157">
        <v>1</v>
      </c>
      <c r="B1157" s="226">
        <v>44259</v>
      </c>
      <c r="C1157" s="226">
        <v>44260</v>
      </c>
      <c r="D1157" s="226">
        <v>44280.4528125</v>
      </c>
      <c r="E1157" t="s">
        <v>6765</v>
      </c>
      <c r="F1157">
        <v>110</v>
      </c>
    </row>
    <row r="1158" spans="1:6" hidden="1">
      <c r="A1158">
        <v>2</v>
      </c>
      <c r="B1158" s="226">
        <v>44260</v>
      </c>
      <c r="C1158" s="226">
        <v>44261</v>
      </c>
      <c r="D1158" s="226">
        <v>44280.4528587963</v>
      </c>
      <c r="E1158" t="s">
        <v>5521</v>
      </c>
      <c r="F1158">
        <v>250.00947540071343</v>
      </c>
    </row>
    <row r="1159" spans="1:6" hidden="1">
      <c r="A1159">
        <v>2</v>
      </c>
      <c r="B1159" s="226">
        <v>44260</v>
      </c>
      <c r="C1159" s="226">
        <v>44261</v>
      </c>
      <c r="D1159" s="226">
        <v>44280.4528587963</v>
      </c>
      <c r="E1159" t="s">
        <v>6243</v>
      </c>
      <c r="F1159">
        <v>0</v>
      </c>
    </row>
    <row r="1160" spans="1:6" hidden="1">
      <c r="A1160">
        <v>2</v>
      </c>
      <c r="B1160" s="226">
        <v>44260</v>
      </c>
      <c r="C1160" s="226">
        <v>44261</v>
      </c>
      <c r="D1160" s="226">
        <v>44280.4528587963</v>
      </c>
      <c r="E1160" t="s">
        <v>6327</v>
      </c>
      <c r="F1160">
        <v>1.9382083289706837E-3</v>
      </c>
    </row>
    <row r="1161" spans="1:6" hidden="1">
      <c r="A1161">
        <v>2</v>
      </c>
      <c r="B1161" s="226">
        <v>44260</v>
      </c>
      <c r="C1161" s="226">
        <v>44261</v>
      </c>
      <c r="D1161" s="226">
        <v>44280.4528587963</v>
      </c>
      <c r="E1161" t="s">
        <v>6432</v>
      </c>
      <c r="F1161">
        <v>2.6245309730370878</v>
      </c>
    </row>
    <row r="1162" spans="1:6" hidden="1">
      <c r="A1162">
        <v>2</v>
      </c>
      <c r="B1162" s="226">
        <v>44260</v>
      </c>
      <c r="C1162" s="226">
        <v>44261</v>
      </c>
      <c r="D1162" s="226">
        <v>44280.4528587963</v>
      </c>
      <c r="E1162" t="s">
        <v>6244</v>
      </c>
      <c r="F1162">
        <v>15.588693604204389</v>
      </c>
    </row>
    <row r="1163" spans="1:6" hidden="1">
      <c r="A1163">
        <v>2</v>
      </c>
      <c r="B1163" s="226">
        <v>44260</v>
      </c>
      <c r="C1163" s="226">
        <v>44261</v>
      </c>
      <c r="D1163" s="226">
        <v>44280.4528587963</v>
      </c>
      <c r="E1163" t="s">
        <v>6246</v>
      </c>
    </row>
    <row r="1164" spans="1:6" hidden="1">
      <c r="A1164">
        <v>2</v>
      </c>
      <c r="B1164" s="226">
        <v>44260</v>
      </c>
      <c r="C1164" s="226">
        <v>44261</v>
      </c>
      <c r="D1164" s="226">
        <v>44280.4528587963</v>
      </c>
      <c r="E1164" t="s">
        <v>6259</v>
      </c>
      <c r="F1164">
        <v>4.0018387710054748</v>
      </c>
    </row>
    <row r="1165" spans="1:6" hidden="1">
      <c r="A1165">
        <v>2</v>
      </c>
      <c r="B1165" s="226">
        <v>44260</v>
      </c>
      <c r="C1165" s="226">
        <v>44261</v>
      </c>
      <c r="D1165" s="226">
        <v>44280.4528587963</v>
      </c>
      <c r="E1165" t="s">
        <v>6262</v>
      </c>
      <c r="F1165">
        <v>7.5305706302324893</v>
      </c>
    </row>
    <row r="1166" spans="1:6" hidden="1">
      <c r="A1166">
        <v>2</v>
      </c>
      <c r="B1166" s="226">
        <v>44260</v>
      </c>
      <c r="C1166" s="226">
        <v>44261</v>
      </c>
      <c r="D1166" s="226">
        <v>44280.4528587963</v>
      </c>
      <c r="E1166" t="s">
        <v>6665</v>
      </c>
      <c r="F1166">
        <v>0.10639957738005476</v>
      </c>
    </row>
    <row r="1167" spans="1:6" hidden="1">
      <c r="A1167">
        <v>2</v>
      </c>
      <c r="B1167" s="226">
        <v>44260</v>
      </c>
      <c r="C1167" s="226">
        <v>44261</v>
      </c>
      <c r="D1167" s="226">
        <v>44280.4528587963</v>
      </c>
      <c r="E1167" t="s">
        <v>6666</v>
      </c>
      <c r="F1167">
        <v>-2.4337392022264065E-2</v>
      </c>
    </row>
    <row r="1168" spans="1:6" hidden="1">
      <c r="A1168">
        <v>2</v>
      </c>
      <c r="B1168" s="226">
        <v>44260</v>
      </c>
      <c r="C1168" s="226">
        <v>44261</v>
      </c>
      <c r="D1168" s="226">
        <v>44280.4528587963</v>
      </c>
      <c r="E1168" t="s">
        <v>6289</v>
      </c>
      <c r="F1168">
        <v>39.195318577024622</v>
      </c>
    </row>
    <row r="1169" spans="1:6" hidden="1">
      <c r="A1169">
        <v>2</v>
      </c>
      <c r="B1169" s="226">
        <v>44260</v>
      </c>
      <c r="C1169" s="226">
        <v>44261</v>
      </c>
      <c r="D1169" s="226">
        <v>44280.4528587963</v>
      </c>
      <c r="E1169" t="s">
        <v>6290</v>
      </c>
      <c r="F1169">
        <v>9.065126109055953</v>
      </c>
    </row>
    <row r="1170" spans="1:6" hidden="1">
      <c r="A1170">
        <v>2</v>
      </c>
      <c r="B1170" s="226">
        <v>44260</v>
      </c>
      <c r="C1170" s="226">
        <v>44261</v>
      </c>
      <c r="D1170" s="226">
        <v>44280.4528587963</v>
      </c>
      <c r="E1170" t="s">
        <v>6291</v>
      </c>
      <c r="F1170">
        <v>6.593351647588908</v>
      </c>
    </row>
    <row r="1171" spans="1:6" hidden="1">
      <c r="A1171">
        <v>2</v>
      </c>
      <c r="B1171" s="226">
        <v>44260</v>
      </c>
      <c r="C1171" s="226">
        <v>44261</v>
      </c>
      <c r="D1171" s="226">
        <v>44280.4528587963</v>
      </c>
      <c r="E1171" t="s">
        <v>6328</v>
      </c>
      <c r="F1171">
        <v>1.9939828087161809E-2</v>
      </c>
    </row>
    <row r="1172" spans="1:6" hidden="1">
      <c r="A1172">
        <v>2</v>
      </c>
      <c r="B1172" s="226">
        <v>44260</v>
      </c>
      <c r="C1172" s="226">
        <v>44261</v>
      </c>
      <c r="D1172" s="226">
        <v>44280.4528587963</v>
      </c>
      <c r="E1172" t="s">
        <v>6329</v>
      </c>
      <c r="F1172">
        <v>6.5267902662356478</v>
      </c>
    </row>
    <row r="1173" spans="1:6" hidden="1">
      <c r="A1173">
        <v>2</v>
      </c>
      <c r="B1173" s="226">
        <v>44260</v>
      </c>
      <c r="C1173" s="226">
        <v>44261</v>
      </c>
      <c r="D1173" s="226">
        <v>44280.4528587963</v>
      </c>
      <c r="E1173" t="s">
        <v>6333</v>
      </c>
      <c r="F1173">
        <v>-1.225637119690276E-2</v>
      </c>
    </row>
    <row r="1174" spans="1:6" hidden="1">
      <c r="A1174">
        <v>2</v>
      </c>
      <c r="B1174" s="226">
        <v>44260</v>
      </c>
      <c r="C1174" s="226">
        <v>44261</v>
      </c>
      <c r="D1174" s="226">
        <v>44280.4528587963</v>
      </c>
      <c r="E1174" t="s">
        <v>6334</v>
      </c>
      <c r="F1174">
        <v>19.050783370600815</v>
      </c>
    </row>
    <row r="1175" spans="1:6" hidden="1">
      <c r="A1175">
        <v>2</v>
      </c>
      <c r="B1175" s="226">
        <v>44260</v>
      </c>
      <c r="C1175" s="226">
        <v>44261</v>
      </c>
      <c r="D1175" s="226">
        <v>44280.4528587963</v>
      </c>
      <c r="E1175" t="s">
        <v>6337</v>
      </c>
      <c r="F1175">
        <v>69.007421053780448</v>
      </c>
    </row>
    <row r="1176" spans="1:6" hidden="1">
      <c r="A1176">
        <v>2</v>
      </c>
      <c r="B1176" s="226">
        <v>44260</v>
      </c>
      <c r="C1176" s="226">
        <v>44261</v>
      </c>
      <c r="D1176" s="226">
        <v>44280.4528587963</v>
      </c>
      <c r="E1176" t="s">
        <v>6340</v>
      </c>
      <c r="F1176">
        <v>16.473922885788863</v>
      </c>
    </row>
    <row r="1177" spans="1:6" hidden="1">
      <c r="A1177">
        <v>2</v>
      </c>
      <c r="B1177" s="226">
        <v>44260</v>
      </c>
      <c r="C1177" s="226">
        <v>44261</v>
      </c>
      <c r="D1177" s="226">
        <v>44280.4528587963</v>
      </c>
      <c r="E1177" t="s">
        <v>6531</v>
      </c>
      <c r="F1177">
        <v>40.232945593198103</v>
      </c>
    </row>
    <row r="1178" spans="1:6" hidden="1">
      <c r="A1178">
        <v>2</v>
      </c>
      <c r="B1178" s="226">
        <v>44260</v>
      </c>
      <c r="C1178" s="226">
        <v>44261</v>
      </c>
      <c r="D1178" s="226">
        <v>44280.4528587963</v>
      </c>
      <c r="E1178" t="s">
        <v>6635</v>
      </c>
    </row>
    <row r="1179" spans="1:6" hidden="1">
      <c r="A1179">
        <v>2</v>
      </c>
      <c r="B1179" s="226">
        <v>44260</v>
      </c>
      <c r="C1179" s="226">
        <v>44261</v>
      </c>
      <c r="D1179" s="226">
        <v>44280.4528587963</v>
      </c>
      <c r="E1179" t="s">
        <v>6637</v>
      </c>
    </row>
    <row r="1180" spans="1:6" hidden="1">
      <c r="A1180">
        <v>2</v>
      </c>
      <c r="B1180" s="226">
        <v>44260</v>
      </c>
      <c r="C1180" s="226">
        <v>44261</v>
      </c>
      <c r="D1180" s="226">
        <v>44280.4528587963</v>
      </c>
      <c r="E1180" t="s">
        <v>6659</v>
      </c>
      <c r="F1180">
        <v>0.82450002431866387</v>
      </c>
    </row>
    <row r="1181" spans="1:6" hidden="1">
      <c r="A1181">
        <v>2</v>
      </c>
      <c r="B1181" s="226">
        <v>44260</v>
      </c>
      <c r="C1181" s="226">
        <v>44261</v>
      </c>
      <c r="D1181" s="226">
        <v>44280.4528587963</v>
      </c>
      <c r="E1181" t="s">
        <v>6639</v>
      </c>
      <c r="F1181">
        <v>0.72790002822875977</v>
      </c>
    </row>
    <row r="1182" spans="1:6" hidden="1">
      <c r="A1182">
        <v>2</v>
      </c>
      <c r="B1182" s="226">
        <v>44260</v>
      </c>
      <c r="C1182" s="226">
        <v>44261</v>
      </c>
      <c r="D1182" s="226">
        <v>44280.4528587963</v>
      </c>
      <c r="E1182" t="s">
        <v>6640</v>
      </c>
      <c r="F1182">
        <v>0.85219997167584105</v>
      </c>
    </row>
    <row r="1183" spans="1:6" hidden="1">
      <c r="A1183">
        <v>2</v>
      </c>
      <c r="B1183" s="226">
        <v>44260</v>
      </c>
      <c r="C1183" s="226">
        <v>44261</v>
      </c>
      <c r="D1183" s="226">
        <v>44280.4528587963</v>
      </c>
      <c r="E1183" t="s">
        <v>6641</v>
      </c>
      <c r="F1183">
        <v>0.8767666518688525</v>
      </c>
    </row>
    <row r="1184" spans="1:6" hidden="1">
      <c r="A1184">
        <v>2</v>
      </c>
      <c r="B1184" s="226">
        <v>44260</v>
      </c>
      <c r="C1184" s="226">
        <v>44261</v>
      </c>
      <c r="D1184" s="226">
        <v>44280.4528587963</v>
      </c>
      <c r="E1184" t="s">
        <v>6638</v>
      </c>
    </row>
    <row r="1185" spans="1:5" hidden="1">
      <c r="A1185">
        <v>2</v>
      </c>
      <c r="B1185" s="226">
        <v>44260</v>
      </c>
      <c r="C1185" s="226">
        <v>44261</v>
      </c>
      <c r="D1185" s="226">
        <v>44280.4528587963</v>
      </c>
      <c r="E1185" t="s">
        <v>6642</v>
      </c>
    </row>
    <row r="1186" spans="1:5" hidden="1">
      <c r="A1186">
        <v>2</v>
      </c>
      <c r="B1186" s="226">
        <v>44260</v>
      </c>
      <c r="C1186" s="226">
        <v>44261</v>
      </c>
      <c r="D1186" s="226">
        <v>44280.4528587963</v>
      </c>
      <c r="E1186" t="s">
        <v>6636</v>
      </c>
    </row>
    <row r="1187" spans="1:5" hidden="1">
      <c r="A1187">
        <v>2</v>
      </c>
      <c r="B1187" s="226">
        <v>44260</v>
      </c>
      <c r="C1187" s="226">
        <v>44261</v>
      </c>
      <c r="D1187" s="226">
        <v>44280.4528587963</v>
      </c>
      <c r="E1187" t="s">
        <v>6646</v>
      </c>
    </row>
    <row r="1188" spans="1:5" hidden="1">
      <c r="A1188">
        <v>2</v>
      </c>
      <c r="B1188" s="226">
        <v>44260</v>
      </c>
      <c r="C1188" s="226">
        <v>44261</v>
      </c>
      <c r="D1188" s="226">
        <v>44280.4528587963</v>
      </c>
      <c r="E1188" t="s">
        <v>6647</v>
      </c>
    </row>
    <row r="1189" spans="1:5" hidden="1">
      <c r="A1189">
        <v>2</v>
      </c>
      <c r="B1189" s="226">
        <v>44260</v>
      </c>
      <c r="C1189" s="226">
        <v>44261</v>
      </c>
      <c r="D1189" s="226">
        <v>44280.4528587963</v>
      </c>
      <c r="E1189" t="s">
        <v>6648</v>
      </c>
    </row>
    <row r="1190" spans="1:5" hidden="1">
      <c r="A1190">
        <v>2</v>
      </c>
      <c r="B1190" s="226">
        <v>44260</v>
      </c>
      <c r="C1190" s="226">
        <v>44261</v>
      </c>
      <c r="D1190" s="226">
        <v>44280.4528587963</v>
      </c>
      <c r="E1190" t="s">
        <v>6643</v>
      </c>
    </row>
    <row r="1191" spans="1:5" hidden="1">
      <c r="A1191">
        <v>2</v>
      </c>
      <c r="B1191" s="226">
        <v>44260</v>
      </c>
      <c r="C1191" s="226">
        <v>44261</v>
      </c>
      <c r="D1191" s="226">
        <v>44280.4528587963</v>
      </c>
      <c r="E1191" t="s">
        <v>6644</v>
      </c>
    </row>
    <row r="1192" spans="1:5" hidden="1">
      <c r="A1192">
        <v>2</v>
      </c>
      <c r="B1192" s="226">
        <v>44260</v>
      </c>
      <c r="C1192" s="226">
        <v>44261</v>
      </c>
      <c r="D1192" s="226">
        <v>44280.4528587963</v>
      </c>
      <c r="E1192" t="s">
        <v>6649</v>
      </c>
    </row>
    <row r="1193" spans="1:5" hidden="1">
      <c r="A1193">
        <v>2</v>
      </c>
      <c r="B1193" s="226">
        <v>44260</v>
      </c>
      <c r="C1193" s="226">
        <v>44261</v>
      </c>
      <c r="D1193" s="226">
        <v>44280.4528587963</v>
      </c>
      <c r="E1193" t="s">
        <v>6650</v>
      </c>
    </row>
    <row r="1194" spans="1:5" hidden="1">
      <c r="A1194">
        <v>2</v>
      </c>
      <c r="B1194" s="226">
        <v>44260</v>
      </c>
      <c r="C1194" s="226">
        <v>44261</v>
      </c>
      <c r="D1194" s="226">
        <v>44280.4528587963</v>
      </c>
      <c r="E1194" t="s">
        <v>6651</v>
      </c>
    </row>
    <row r="1195" spans="1:5" hidden="1">
      <c r="A1195">
        <v>2</v>
      </c>
      <c r="B1195" s="226">
        <v>44260</v>
      </c>
      <c r="C1195" s="226">
        <v>44261</v>
      </c>
      <c r="D1195" s="226">
        <v>44280.4528587963</v>
      </c>
      <c r="E1195" t="s">
        <v>6645</v>
      </c>
    </row>
    <row r="1196" spans="1:5" hidden="1">
      <c r="A1196">
        <v>2</v>
      </c>
      <c r="B1196" s="226">
        <v>44260</v>
      </c>
      <c r="C1196" s="226">
        <v>44261</v>
      </c>
      <c r="D1196" s="226">
        <v>44280.4528587963</v>
      </c>
      <c r="E1196" t="s">
        <v>6652</v>
      </c>
    </row>
    <row r="1197" spans="1:5" hidden="1">
      <c r="A1197">
        <v>2</v>
      </c>
      <c r="B1197" s="226">
        <v>44260</v>
      </c>
      <c r="C1197" s="226">
        <v>44261</v>
      </c>
      <c r="D1197" s="226">
        <v>44280.4528587963</v>
      </c>
      <c r="E1197" t="s">
        <v>6653</v>
      </c>
    </row>
    <row r="1198" spans="1:5" hidden="1">
      <c r="A1198">
        <v>2</v>
      </c>
      <c r="B1198" s="226">
        <v>44260</v>
      </c>
      <c r="C1198" s="226">
        <v>44261</v>
      </c>
      <c r="D1198" s="226">
        <v>44280.4528587963</v>
      </c>
      <c r="E1198" t="s">
        <v>6654</v>
      </c>
    </row>
    <row r="1199" spans="1:5" hidden="1">
      <c r="A1199">
        <v>2</v>
      </c>
      <c r="B1199" s="226">
        <v>44260</v>
      </c>
      <c r="C1199" s="226">
        <v>44261</v>
      </c>
      <c r="D1199" s="226">
        <v>44280.4528587963</v>
      </c>
      <c r="E1199" t="s">
        <v>6655</v>
      </c>
    </row>
    <row r="1200" spans="1:5" hidden="1">
      <c r="A1200">
        <v>2</v>
      </c>
      <c r="B1200" s="226">
        <v>44260</v>
      </c>
      <c r="C1200" s="226">
        <v>44261</v>
      </c>
      <c r="D1200" s="226">
        <v>44280.4528587963</v>
      </c>
      <c r="E1200" t="s">
        <v>5947</v>
      </c>
    </row>
    <row r="1201" spans="1:6" hidden="1">
      <c r="A1201">
        <v>2</v>
      </c>
      <c r="B1201" s="226">
        <v>44260</v>
      </c>
      <c r="C1201" s="226">
        <v>44261</v>
      </c>
      <c r="D1201" s="226">
        <v>44280.4528587963</v>
      </c>
      <c r="E1201" t="s">
        <v>5946</v>
      </c>
    </row>
    <row r="1202" spans="1:6" hidden="1">
      <c r="A1202">
        <v>2</v>
      </c>
      <c r="B1202" s="226">
        <v>44260</v>
      </c>
      <c r="C1202" s="226">
        <v>44261</v>
      </c>
      <c r="D1202" s="226">
        <v>44280.4528587963</v>
      </c>
      <c r="E1202" t="s">
        <v>6676</v>
      </c>
      <c r="F1202">
        <v>250.00947540071343</v>
      </c>
    </row>
    <row r="1203" spans="1:6" hidden="1">
      <c r="A1203">
        <v>2</v>
      </c>
      <c r="B1203" s="226">
        <v>44260</v>
      </c>
      <c r="C1203" s="226">
        <v>44261</v>
      </c>
      <c r="D1203" s="226">
        <v>44280.4528587963</v>
      </c>
      <c r="E1203" t="s">
        <v>5824</v>
      </c>
      <c r="F1203">
        <v>1.3116269952556607</v>
      </c>
    </row>
    <row r="1204" spans="1:6" hidden="1">
      <c r="A1204">
        <v>2</v>
      </c>
      <c r="B1204" s="226">
        <v>44260</v>
      </c>
      <c r="C1204" s="226">
        <v>44261</v>
      </c>
      <c r="D1204" s="226">
        <v>44280.4528587963</v>
      </c>
      <c r="E1204" t="s">
        <v>5825</v>
      </c>
      <c r="F1204">
        <v>1.6045804553842478</v>
      </c>
    </row>
    <row r="1205" spans="1:6" hidden="1">
      <c r="A1205">
        <v>2</v>
      </c>
      <c r="B1205" s="226">
        <v>44260</v>
      </c>
      <c r="C1205" s="226">
        <v>44261</v>
      </c>
      <c r="D1205" s="226">
        <v>44280.4528587963</v>
      </c>
      <c r="E1205" t="s">
        <v>5826</v>
      </c>
      <c r="F1205">
        <v>1.2978503789739149</v>
      </c>
    </row>
    <row r="1206" spans="1:6" hidden="1">
      <c r="A1206">
        <v>2</v>
      </c>
      <c r="B1206" s="226">
        <v>44260</v>
      </c>
      <c r="C1206" s="226">
        <v>44261</v>
      </c>
      <c r="D1206" s="226">
        <v>44280.4528587963</v>
      </c>
      <c r="E1206" t="s">
        <v>5827</v>
      </c>
      <c r="F1206">
        <v>0.21999999880790011</v>
      </c>
    </row>
    <row r="1207" spans="1:6" hidden="1">
      <c r="A1207">
        <v>2</v>
      </c>
      <c r="B1207" s="226">
        <v>44260</v>
      </c>
      <c r="C1207" s="226">
        <v>44261</v>
      </c>
      <c r="D1207" s="226">
        <v>44280.4528587963</v>
      </c>
      <c r="E1207" t="s">
        <v>5828</v>
      </c>
      <c r="F1207">
        <v>0</v>
      </c>
    </row>
    <row r="1208" spans="1:6" hidden="1">
      <c r="A1208">
        <v>2</v>
      </c>
      <c r="B1208" s="226">
        <v>44260</v>
      </c>
      <c r="C1208" s="226">
        <v>44261</v>
      </c>
      <c r="D1208" s="226">
        <v>44280.4528587963</v>
      </c>
      <c r="E1208" t="s">
        <v>5829</v>
      </c>
      <c r="F1208">
        <v>0</v>
      </c>
    </row>
    <row r="1209" spans="1:6" hidden="1">
      <c r="A1209">
        <v>2</v>
      </c>
      <c r="B1209" s="226">
        <v>44260</v>
      </c>
      <c r="C1209" s="226">
        <v>44261</v>
      </c>
      <c r="D1209" s="226">
        <v>44280.4528587963</v>
      </c>
      <c r="E1209" t="s">
        <v>5830</v>
      </c>
      <c r="F1209">
        <v>1.6347815051890957</v>
      </c>
    </row>
    <row r="1210" spans="1:6" hidden="1">
      <c r="A1210">
        <v>2</v>
      </c>
      <c r="B1210" s="226">
        <v>44260</v>
      </c>
      <c r="C1210" s="226">
        <v>44261</v>
      </c>
      <c r="D1210" s="226">
        <v>44280.4528587963</v>
      </c>
      <c r="E1210" t="s">
        <v>5831</v>
      </c>
      <c r="F1210">
        <v>3.7255777236177621</v>
      </c>
    </row>
    <row r="1211" spans="1:6" hidden="1">
      <c r="A1211">
        <v>2</v>
      </c>
      <c r="B1211" s="226">
        <v>44260</v>
      </c>
      <c r="C1211" s="226">
        <v>44261</v>
      </c>
      <c r="D1211" s="226">
        <v>44280.4528587963</v>
      </c>
      <c r="E1211" t="s">
        <v>5832</v>
      </c>
      <c r="F1211">
        <v>4.0984745625995966</v>
      </c>
    </row>
    <row r="1212" spans="1:6" hidden="1">
      <c r="A1212">
        <v>2</v>
      </c>
      <c r="B1212" s="226">
        <v>44260</v>
      </c>
      <c r="C1212" s="226">
        <v>44261</v>
      </c>
      <c r="D1212" s="226">
        <v>44280.4528587963</v>
      </c>
      <c r="E1212" t="s">
        <v>5833</v>
      </c>
      <c r="F1212">
        <v>1</v>
      </c>
    </row>
    <row r="1213" spans="1:6" hidden="1">
      <c r="A1213">
        <v>2</v>
      </c>
      <c r="B1213" s="226">
        <v>44260</v>
      </c>
      <c r="C1213" s="226">
        <v>44261</v>
      </c>
      <c r="D1213" s="226">
        <v>44280.4528587963</v>
      </c>
      <c r="E1213" t="s">
        <v>5834</v>
      </c>
      <c r="F1213">
        <v>0</v>
      </c>
    </row>
    <row r="1214" spans="1:6" hidden="1">
      <c r="A1214">
        <v>2</v>
      </c>
      <c r="B1214" s="226">
        <v>44260</v>
      </c>
      <c r="C1214" s="226">
        <v>44261</v>
      </c>
      <c r="D1214" s="226">
        <v>44280.4528587963</v>
      </c>
      <c r="E1214" t="s">
        <v>5835</v>
      </c>
      <c r="F1214">
        <v>0.20909995535487877</v>
      </c>
    </row>
    <row r="1215" spans="1:6" hidden="1">
      <c r="A1215">
        <v>2</v>
      </c>
      <c r="B1215" s="226">
        <v>44260</v>
      </c>
      <c r="C1215" s="226">
        <v>44261</v>
      </c>
      <c r="D1215" s="226">
        <v>44280.4528587963</v>
      </c>
      <c r="E1215" t="s">
        <v>5836</v>
      </c>
      <c r="F1215">
        <v>0.32583434085348084</v>
      </c>
    </row>
    <row r="1216" spans="1:6" hidden="1">
      <c r="A1216">
        <v>2</v>
      </c>
      <c r="B1216" s="226">
        <v>44260</v>
      </c>
      <c r="C1216" s="226">
        <v>44261</v>
      </c>
      <c r="D1216" s="226">
        <v>44280.4528587963</v>
      </c>
      <c r="E1216" t="s">
        <v>5837</v>
      </c>
      <c r="F1216">
        <v>0.90751941562563188</v>
      </c>
    </row>
    <row r="1217" spans="1:6" hidden="1">
      <c r="A1217">
        <v>2</v>
      </c>
      <c r="B1217" s="226">
        <v>44260</v>
      </c>
      <c r="C1217" s="226">
        <v>44261</v>
      </c>
      <c r="D1217" s="226">
        <v>44280.4528587963</v>
      </c>
      <c r="E1217" t="s">
        <v>5838</v>
      </c>
      <c r="F1217">
        <v>0</v>
      </c>
    </row>
    <row r="1218" spans="1:6" hidden="1">
      <c r="A1218">
        <v>2</v>
      </c>
      <c r="B1218" s="226">
        <v>44260</v>
      </c>
      <c r="C1218" s="226">
        <v>44261</v>
      </c>
      <c r="D1218" s="226">
        <v>44280.4528587963</v>
      </c>
      <c r="E1218" t="s">
        <v>5839</v>
      </c>
      <c r="F1218">
        <v>4.6501677953534735</v>
      </c>
    </row>
    <row r="1219" spans="1:6" hidden="1">
      <c r="A1219">
        <v>2</v>
      </c>
      <c r="B1219" s="226">
        <v>44260</v>
      </c>
      <c r="C1219" s="226">
        <v>44261</v>
      </c>
      <c r="D1219" s="226">
        <v>44280.4528587963</v>
      </c>
      <c r="E1219" t="s">
        <v>5840</v>
      </c>
      <c r="F1219">
        <v>18.837267747356066</v>
      </c>
    </row>
    <row r="1220" spans="1:6" hidden="1">
      <c r="A1220">
        <v>2</v>
      </c>
      <c r="B1220" s="226">
        <v>44260</v>
      </c>
      <c r="C1220" s="226">
        <v>44261</v>
      </c>
      <c r="D1220" s="226">
        <v>44280.4528587963</v>
      </c>
      <c r="E1220" t="s">
        <v>5841</v>
      </c>
      <c r="F1220">
        <v>4.5051545606719126</v>
      </c>
    </row>
    <row r="1221" spans="1:6" hidden="1">
      <c r="A1221">
        <v>2</v>
      </c>
      <c r="B1221" s="226">
        <v>44260</v>
      </c>
      <c r="C1221" s="226">
        <v>44261</v>
      </c>
      <c r="D1221" s="226">
        <v>44280.4528587963</v>
      </c>
      <c r="E1221" t="s">
        <v>5842</v>
      </c>
      <c r="F1221">
        <v>5.2461468759510632</v>
      </c>
    </row>
    <row r="1222" spans="1:6" hidden="1">
      <c r="A1222">
        <v>2</v>
      </c>
      <c r="B1222" s="226">
        <v>44260</v>
      </c>
      <c r="C1222" s="226">
        <v>44261</v>
      </c>
      <c r="D1222" s="226">
        <v>44280.4528587963</v>
      </c>
      <c r="E1222" t="s">
        <v>5843</v>
      </c>
      <c r="F1222">
        <v>12.367672520213487</v>
      </c>
    </row>
    <row r="1223" spans="1:6" hidden="1">
      <c r="A1223">
        <v>2</v>
      </c>
      <c r="B1223" s="226">
        <v>44260</v>
      </c>
      <c r="C1223" s="226">
        <v>44261</v>
      </c>
      <c r="D1223" s="226">
        <v>44280.4528587963</v>
      </c>
      <c r="E1223" t="s">
        <v>5844</v>
      </c>
      <c r="F1223">
        <v>6.5725952188173729</v>
      </c>
    </row>
    <row r="1224" spans="1:6" hidden="1">
      <c r="A1224">
        <v>2</v>
      </c>
      <c r="B1224" s="226">
        <v>44260</v>
      </c>
      <c r="C1224" s="226">
        <v>44261</v>
      </c>
      <c r="D1224" s="226">
        <v>44280.4528587963</v>
      </c>
      <c r="E1224" t="s">
        <v>5845</v>
      </c>
      <c r="F1224">
        <v>20.410391605295992</v>
      </c>
    </row>
    <row r="1225" spans="1:6" hidden="1">
      <c r="A1225">
        <v>2</v>
      </c>
      <c r="B1225" s="226">
        <v>44260</v>
      </c>
      <c r="C1225" s="226">
        <v>44261</v>
      </c>
      <c r="D1225" s="226">
        <v>44280.4528587963</v>
      </c>
      <c r="E1225" t="s">
        <v>5846</v>
      </c>
      <c r="F1225">
        <v>6.9352583351417127</v>
      </c>
    </row>
    <row r="1226" spans="1:6" hidden="1">
      <c r="A1226">
        <v>2</v>
      </c>
      <c r="B1226" s="226">
        <v>44260</v>
      </c>
      <c r="C1226" s="226">
        <v>44261</v>
      </c>
      <c r="D1226" s="226">
        <v>44280.4528587963</v>
      </c>
      <c r="E1226" t="s">
        <v>5847</v>
      </c>
      <c r="F1226">
        <v>0.74000000953674316</v>
      </c>
    </row>
    <row r="1227" spans="1:6" hidden="1">
      <c r="A1227">
        <v>2</v>
      </c>
      <c r="B1227" s="226">
        <v>44260</v>
      </c>
      <c r="C1227" s="226">
        <v>44261</v>
      </c>
      <c r="D1227" s="226">
        <v>44280.4528587963</v>
      </c>
      <c r="E1227" t="s">
        <v>5848</v>
      </c>
      <c r="F1227">
        <v>99.999999999999986</v>
      </c>
    </row>
    <row r="1228" spans="1:6" hidden="1">
      <c r="A1228">
        <v>2</v>
      </c>
      <c r="B1228" s="226">
        <v>44260</v>
      </c>
      <c r="C1228" s="226">
        <v>44261</v>
      </c>
      <c r="D1228" s="226">
        <v>44280.4528587963</v>
      </c>
      <c r="E1228" t="s">
        <v>5805</v>
      </c>
      <c r="F1228">
        <v>27.345649940437706</v>
      </c>
    </row>
    <row r="1229" spans="1:6" hidden="1">
      <c r="A1229">
        <v>2</v>
      </c>
      <c r="B1229" s="226">
        <v>44260</v>
      </c>
      <c r="C1229" s="226">
        <v>44261</v>
      </c>
      <c r="D1229" s="226">
        <v>44280.4528587963</v>
      </c>
      <c r="E1229" t="s">
        <v>5797</v>
      </c>
      <c r="F1229">
        <v>4.6501677953534735</v>
      </c>
    </row>
    <row r="1230" spans="1:6" hidden="1">
      <c r="A1230">
        <v>2</v>
      </c>
      <c r="B1230" s="226">
        <v>44260</v>
      </c>
      <c r="C1230" s="226">
        <v>44261</v>
      </c>
      <c r="D1230" s="226">
        <v>44280.4528587963</v>
      </c>
      <c r="E1230" t="s">
        <v>5798</v>
      </c>
      <c r="F1230">
        <v>18.289232005013375</v>
      </c>
    </row>
    <row r="1231" spans="1:6" hidden="1">
      <c r="A1231">
        <v>2</v>
      </c>
      <c r="B1231" s="226">
        <v>44260</v>
      </c>
      <c r="C1231" s="226">
        <v>44261</v>
      </c>
      <c r="D1231" s="226">
        <v>44280.4528587963</v>
      </c>
      <c r="E1231" t="s">
        <v>5799</v>
      </c>
      <c r="F1231">
        <v>4.5051545606719126</v>
      </c>
    </row>
    <row r="1232" spans="1:6" hidden="1">
      <c r="A1232">
        <v>2</v>
      </c>
      <c r="B1232" s="226">
        <v>44260</v>
      </c>
      <c r="C1232" s="226">
        <v>44261</v>
      </c>
      <c r="D1232" s="226">
        <v>44280.4528587963</v>
      </c>
      <c r="E1232" t="s">
        <v>5800</v>
      </c>
      <c r="F1232">
        <v>5.2461468759510632</v>
      </c>
    </row>
    <row r="1233" spans="1:6" hidden="1">
      <c r="A1233">
        <v>2</v>
      </c>
      <c r="B1233" s="226">
        <v>44260</v>
      </c>
      <c r="C1233" s="226">
        <v>44261</v>
      </c>
      <c r="D1233" s="226">
        <v>44280.4528587963</v>
      </c>
      <c r="E1233" t="s">
        <v>5801</v>
      </c>
      <c r="F1233">
        <v>12.367672520213487</v>
      </c>
    </row>
    <row r="1234" spans="1:6" hidden="1">
      <c r="A1234">
        <v>2</v>
      </c>
      <c r="B1234" s="226">
        <v>44260</v>
      </c>
      <c r="C1234" s="226">
        <v>44261</v>
      </c>
      <c r="D1234" s="226">
        <v>44280.4528587963</v>
      </c>
      <c r="E1234" t="s">
        <v>5802</v>
      </c>
      <c r="F1234">
        <v>0.40076569567123793</v>
      </c>
    </row>
    <row r="1235" spans="1:6" hidden="1">
      <c r="A1235">
        <v>2</v>
      </c>
      <c r="B1235" s="226">
        <v>44260</v>
      </c>
      <c r="C1235" s="226">
        <v>44261</v>
      </c>
      <c r="D1235" s="226">
        <v>44280.4528587963</v>
      </c>
      <c r="E1235" t="s">
        <v>5803</v>
      </c>
      <c r="F1235">
        <v>6.5725952188173729</v>
      </c>
    </row>
    <row r="1236" spans="1:6" hidden="1">
      <c r="A1236">
        <v>2</v>
      </c>
      <c r="B1236" s="226">
        <v>44260</v>
      </c>
      <c r="C1236" s="226">
        <v>44261</v>
      </c>
      <c r="D1236" s="226">
        <v>44280.4528587963</v>
      </c>
      <c r="E1236" t="s">
        <v>5804</v>
      </c>
      <c r="F1236">
        <v>27.746407075722537</v>
      </c>
    </row>
    <row r="1237" spans="1:6" hidden="1">
      <c r="A1237">
        <v>2</v>
      </c>
      <c r="B1237" s="226">
        <v>44260</v>
      </c>
      <c r="C1237" s="226">
        <v>44261</v>
      </c>
      <c r="D1237" s="226">
        <v>44280.4528587963</v>
      </c>
      <c r="E1237" t="s">
        <v>5913</v>
      </c>
      <c r="F1237">
        <v>3.1555084557996351</v>
      </c>
    </row>
    <row r="1238" spans="1:6" hidden="1">
      <c r="A1238">
        <v>2</v>
      </c>
      <c r="B1238" s="226">
        <v>44260</v>
      </c>
      <c r="C1238" s="226">
        <v>44261</v>
      </c>
      <c r="D1238" s="226">
        <v>44280.4528587963</v>
      </c>
      <c r="E1238" t="s">
        <v>5914</v>
      </c>
      <c r="F1238">
        <v>5.6559925198554915</v>
      </c>
    </row>
    <row r="1239" spans="1:6" hidden="1">
      <c r="A1239">
        <v>2</v>
      </c>
      <c r="B1239" s="226">
        <v>44260</v>
      </c>
      <c r="C1239" s="226">
        <v>44261</v>
      </c>
      <c r="D1239" s="226">
        <v>44280.4528587963</v>
      </c>
      <c r="E1239" t="s">
        <v>5915</v>
      </c>
      <c r="F1239">
        <v>6.3038443571991438</v>
      </c>
    </row>
    <row r="1240" spans="1:6" hidden="1">
      <c r="A1240">
        <v>2</v>
      </c>
      <c r="B1240" s="226">
        <v>44260</v>
      </c>
      <c r="C1240" s="226">
        <v>44261</v>
      </c>
      <c r="D1240" s="226">
        <v>44280.4528587963</v>
      </c>
      <c r="E1240" t="s">
        <v>5916</v>
      </c>
      <c r="F1240">
        <v>0.34018061150693368</v>
      </c>
    </row>
    <row r="1241" spans="1:6" hidden="1">
      <c r="A1241">
        <v>2</v>
      </c>
      <c r="B1241" s="226">
        <v>44260</v>
      </c>
      <c r="C1241" s="226">
        <v>44261</v>
      </c>
      <c r="D1241" s="226">
        <v>44280.4528587963</v>
      </c>
      <c r="E1241" t="s">
        <v>6692</v>
      </c>
      <c r="F1241">
        <v>3.9448131989532488E-2</v>
      </c>
    </row>
    <row r="1242" spans="1:6" hidden="1">
      <c r="A1242">
        <v>2</v>
      </c>
      <c r="B1242" s="226">
        <v>44260</v>
      </c>
      <c r="C1242" s="226">
        <v>44261</v>
      </c>
      <c r="D1242" s="226">
        <v>44280.4528587963</v>
      </c>
      <c r="E1242" t="s">
        <v>5849</v>
      </c>
      <c r="F1242">
        <v>0.82450002431866387</v>
      </c>
    </row>
    <row r="1243" spans="1:6" hidden="1">
      <c r="A1243">
        <v>2</v>
      </c>
      <c r="B1243" s="226">
        <v>44260</v>
      </c>
      <c r="C1243" s="226">
        <v>44261</v>
      </c>
      <c r="D1243" s="226">
        <v>44280.4528587963</v>
      </c>
      <c r="E1243" t="s">
        <v>5850</v>
      </c>
      <c r="F1243">
        <v>101.30000305176034</v>
      </c>
    </row>
    <row r="1244" spans="1:6" hidden="1">
      <c r="A1244">
        <v>2</v>
      </c>
      <c r="B1244" s="226">
        <v>44260</v>
      </c>
      <c r="C1244" s="226">
        <v>44261</v>
      </c>
      <c r="D1244" s="226">
        <v>44280.4528587963</v>
      </c>
      <c r="E1244" t="s">
        <v>5806</v>
      </c>
      <c r="F1244">
        <v>0.44778990159847099</v>
      </c>
    </row>
    <row r="1245" spans="1:6" hidden="1">
      <c r="A1245">
        <v>2</v>
      </c>
      <c r="B1245" s="226">
        <v>44260</v>
      </c>
      <c r="C1245" s="226">
        <v>44261</v>
      </c>
      <c r="D1245" s="226">
        <v>44280.4528587963</v>
      </c>
      <c r="E1245" t="s">
        <v>5883</v>
      </c>
      <c r="F1245">
        <v>0.30000001192092896</v>
      </c>
    </row>
    <row r="1246" spans="1:6" hidden="1">
      <c r="A1246">
        <v>2</v>
      </c>
      <c r="B1246" s="226">
        <v>44260</v>
      </c>
      <c r="C1246" s="226">
        <v>44261</v>
      </c>
      <c r="D1246" s="226">
        <v>44280.4528587963</v>
      </c>
      <c r="E1246" t="s">
        <v>5884</v>
      </c>
      <c r="F1246">
        <v>1.3799999952315736</v>
      </c>
    </row>
    <row r="1247" spans="1:6" hidden="1">
      <c r="A1247">
        <v>2</v>
      </c>
      <c r="B1247" s="226">
        <v>44260</v>
      </c>
      <c r="C1247" s="226">
        <v>44261</v>
      </c>
      <c r="D1247" s="226">
        <v>44280.4528587963</v>
      </c>
      <c r="E1247" t="s">
        <v>5885</v>
      </c>
      <c r="F1247">
        <v>2.6099998950959291</v>
      </c>
    </row>
    <row r="1248" spans="1:6" hidden="1">
      <c r="A1248">
        <v>2</v>
      </c>
      <c r="B1248" s="226">
        <v>44260</v>
      </c>
      <c r="C1248" s="226">
        <v>44261</v>
      </c>
      <c r="D1248" s="226">
        <v>44280.4528587963</v>
      </c>
      <c r="E1248" t="s">
        <v>5886</v>
      </c>
      <c r="F1248">
        <v>1.3300000429153973</v>
      </c>
    </row>
    <row r="1249" spans="1:6" hidden="1">
      <c r="A1249">
        <v>2</v>
      </c>
      <c r="B1249" s="226">
        <v>44260</v>
      </c>
      <c r="C1249" s="226">
        <v>44261</v>
      </c>
      <c r="D1249" s="226">
        <v>44280.4528587963</v>
      </c>
      <c r="E1249" t="s">
        <v>5887</v>
      </c>
      <c r="F1249">
        <v>0.21999999880790011</v>
      </c>
    </row>
    <row r="1250" spans="1:6" hidden="1">
      <c r="A1250">
        <v>2</v>
      </c>
      <c r="B1250" s="226">
        <v>44260</v>
      </c>
      <c r="C1250" s="226">
        <v>44261</v>
      </c>
      <c r="D1250" s="226">
        <v>44280.4528587963</v>
      </c>
      <c r="E1250" t="s">
        <v>5888</v>
      </c>
      <c r="F1250">
        <v>0</v>
      </c>
    </row>
    <row r="1251" spans="1:6" hidden="1">
      <c r="A1251">
        <v>2</v>
      </c>
      <c r="B1251" s="226">
        <v>44260</v>
      </c>
      <c r="C1251" s="226">
        <v>44261</v>
      </c>
      <c r="D1251" s="226">
        <v>44280.4528587963</v>
      </c>
      <c r="E1251" t="s">
        <v>5889</v>
      </c>
      <c r="F1251">
        <v>0</v>
      </c>
    </row>
    <row r="1252" spans="1:6" hidden="1">
      <c r="A1252">
        <v>2</v>
      </c>
      <c r="B1252" s="226">
        <v>44260</v>
      </c>
      <c r="C1252" s="226">
        <v>44261</v>
      </c>
      <c r="D1252" s="226">
        <v>44280.4528587963</v>
      </c>
      <c r="E1252" t="s">
        <v>5772</v>
      </c>
      <c r="F1252">
        <v>5.0000000745059975E-2</v>
      </c>
    </row>
    <row r="1253" spans="1:6" hidden="1">
      <c r="A1253">
        <v>2</v>
      </c>
      <c r="B1253" s="226">
        <v>44260</v>
      </c>
      <c r="C1253" s="226">
        <v>44261</v>
      </c>
      <c r="D1253" s="226">
        <v>44280.4528587963</v>
      </c>
      <c r="E1253" t="s">
        <v>5773</v>
      </c>
      <c r="F1253">
        <v>1.7200000286101769</v>
      </c>
    </row>
    <row r="1254" spans="1:6" hidden="1">
      <c r="A1254">
        <v>2</v>
      </c>
      <c r="B1254" s="226">
        <v>44260</v>
      </c>
      <c r="C1254" s="226">
        <v>44261</v>
      </c>
      <c r="D1254" s="226">
        <v>44280.4528587963</v>
      </c>
      <c r="E1254" t="s">
        <v>5774</v>
      </c>
      <c r="F1254">
        <v>6.0599999427797773</v>
      </c>
    </row>
    <row r="1255" spans="1:6" hidden="1">
      <c r="A1255">
        <v>2</v>
      </c>
      <c r="B1255" s="226">
        <v>44260</v>
      </c>
      <c r="C1255" s="226">
        <v>44261</v>
      </c>
      <c r="D1255" s="226">
        <v>44280.4528587963</v>
      </c>
      <c r="E1255" t="s">
        <v>5775</v>
      </c>
      <c r="F1255">
        <v>4.1999998092651367</v>
      </c>
    </row>
    <row r="1256" spans="1:6" hidden="1">
      <c r="A1256">
        <v>2</v>
      </c>
      <c r="B1256" s="226">
        <v>44260</v>
      </c>
      <c r="C1256" s="226">
        <v>44261</v>
      </c>
      <c r="D1256" s="226">
        <v>44280.4528587963</v>
      </c>
      <c r="E1256" t="s">
        <v>5776</v>
      </c>
      <c r="F1256">
        <v>1</v>
      </c>
    </row>
    <row r="1257" spans="1:6" hidden="1">
      <c r="A1257">
        <v>2</v>
      </c>
      <c r="B1257" s="226">
        <v>44260</v>
      </c>
      <c r="C1257" s="226">
        <v>44261</v>
      </c>
      <c r="D1257" s="226">
        <v>44280.4528587963</v>
      </c>
      <c r="E1257" t="s">
        <v>5777</v>
      </c>
      <c r="F1257">
        <v>0</v>
      </c>
    </row>
    <row r="1258" spans="1:6" hidden="1">
      <c r="A1258">
        <v>2</v>
      </c>
      <c r="B1258" s="226">
        <v>44260</v>
      </c>
      <c r="C1258" s="226">
        <v>44261</v>
      </c>
      <c r="D1258" s="226">
        <v>44280.4528587963</v>
      </c>
      <c r="E1258" t="s">
        <v>5778</v>
      </c>
      <c r="F1258">
        <v>0</v>
      </c>
    </row>
    <row r="1259" spans="1:6" hidden="1">
      <c r="A1259">
        <v>2</v>
      </c>
      <c r="B1259" s="226">
        <v>44260</v>
      </c>
      <c r="C1259" s="226">
        <v>44261</v>
      </c>
      <c r="D1259" s="226">
        <v>44280.4528587963</v>
      </c>
      <c r="E1259" t="s">
        <v>5890</v>
      </c>
      <c r="F1259">
        <v>0.21999999880790011</v>
      </c>
    </row>
    <row r="1260" spans="1:6" hidden="1">
      <c r="A1260">
        <v>2</v>
      </c>
      <c r="B1260" s="226">
        <v>44260</v>
      </c>
      <c r="C1260" s="226">
        <v>44261</v>
      </c>
      <c r="D1260" s="226">
        <v>44280.4528587963</v>
      </c>
      <c r="E1260" t="s">
        <v>5891</v>
      </c>
      <c r="F1260">
        <v>0.52999997138977051</v>
      </c>
    </row>
    <row r="1261" spans="1:6" hidden="1">
      <c r="A1261">
        <v>2</v>
      </c>
      <c r="B1261" s="226">
        <v>44260</v>
      </c>
      <c r="C1261" s="226">
        <v>44261</v>
      </c>
      <c r="D1261" s="226">
        <v>44280.4528587963</v>
      </c>
      <c r="E1261" t="s">
        <v>5892</v>
      </c>
      <c r="F1261">
        <v>0.93000000715252384</v>
      </c>
    </row>
    <row r="1262" spans="1:6" hidden="1">
      <c r="A1262">
        <v>2</v>
      </c>
      <c r="B1262" s="226">
        <v>44260</v>
      </c>
      <c r="C1262" s="226">
        <v>44261</v>
      </c>
      <c r="D1262" s="226">
        <v>44280.4528587963</v>
      </c>
      <c r="E1262" t="s">
        <v>5893</v>
      </c>
      <c r="F1262">
        <v>0</v>
      </c>
    </row>
    <row r="1263" spans="1:6" hidden="1">
      <c r="A1263">
        <v>2</v>
      </c>
      <c r="B1263" s="226">
        <v>44260</v>
      </c>
      <c r="C1263" s="226">
        <v>44261</v>
      </c>
      <c r="D1263" s="226">
        <v>44280.4528587963</v>
      </c>
      <c r="E1263" t="s">
        <v>5783</v>
      </c>
      <c r="F1263">
        <v>0</v>
      </c>
    </row>
    <row r="1264" spans="1:6" hidden="1">
      <c r="A1264">
        <v>2</v>
      </c>
      <c r="B1264" s="226">
        <v>44260</v>
      </c>
      <c r="C1264" s="226">
        <v>44261</v>
      </c>
      <c r="D1264" s="226">
        <v>44280.4528587963</v>
      </c>
      <c r="E1264" t="s">
        <v>5784</v>
      </c>
      <c r="F1264">
        <v>0</v>
      </c>
    </row>
    <row r="1265" spans="1:6" hidden="1">
      <c r="A1265">
        <v>2</v>
      </c>
      <c r="B1265" s="226">
        <v>44260</v>
      </c>
      <c r="C1265" s="226">
        <v>44261</v>
      </c>
      <c r="D1265" s="226">
        <v>44280.4528587963</v>
      </c>
      <c r="E1265" t="s">
        <v>5785</v>
      </c>
      <c r="F1265">
        <v>4.900000095367627</v>
      </c>
    </row>
    <row r="1266" spans="1:6" hidden="1">
      <c r="A1266">
        <v>2</v>
      </c>
      <c r="B1266" s="226">
        <v>44260</v>
      </c>
      <c r="C1266" s="226">
        <v>44261</v>
      </c>
      <c r="D1266" s="226">
        <v>44280.4528587963</v>
      </c>
      <c r="E1266" t="s">
        <v>5786</v>
      </c>
      <c r="F1266">
        <v>19.270000457763672</v>
      </c>
    </row>
    <row r="1267" spans="1:6" hidden="1">
      <c r="A1267">
        <v>2</v>
      </c>
      <c r="B1267" s="226">
        <v>44260</v>
      </c>
      <c r="C1267" s="226">
        <v>44261</v>
      </c>
      <c r="D1267" s="226">
        <v>44280.4528587963</v>
      </c>
      <c r="E1267" t="s">
        <v>5787</v>
      </c>
      <c r="F1267">
        <v>19.100000381470487</v>
      </c>
    </row>
    <row r="1268" spans="1:6" hidden="1">
      <c r="A1268">
        <v>2</v>
      </c>
      <c r="B1268" s="226">
        <v>44260</v>
      </c>
      <c r="C1268" s="226">
        <v>44261</v>
      </c>
      <c r="D1268" s="226">
        <v>44280.4528587963</v>
      </c>
      <c r="E1268" t="s">
        <v>5788</v>
      </c>
      <c r="F1268">
        <v>6.4899997711181641</v>
      </c>
    </row>
    <row r="1269" spans="1:6" hidden="1">
      <c r="A1269">
        <v>2</v>
      </c>
      <c r="B1269" s="226">
        <v>44260</v>
      </c>
      <c r="C1269" s="226">
        <v>44261</v>
      </c>
      <c r="D1269" s="226">
        <v>44280.4528587963</v>
      </c>
      <c r="E1269" t="s">
        <v>5895</v>
      </c>
      <c r="F1269">
        <v>0.74000000953674316</v>
      </c>
    </row>
    <row r="1270" spans="1:6" hidden="1">
      <c r="A1270">
        <v>2</v>
      </c>
      <c r="B1270" s="226">
        <v>44260</v>
      </c>
      <c r="C1270" s="226">
        <v>44261</v>
      </c>
      <c r="D1270" s="226">
        <v>44280.4528587963</v>
      </c>
      <c r="E1270" t="s">
        <v>5790</v>
      </c>
      <c r="F1270">
        <v>4.4600000381469727</v>
      </c>
    </row>
    <row r="1271" spans="1:6" hidden="1">
      <c r="A1271">
        <v>2</v>
      </c>
      <c r="B1271" s="226">
        <v>44260</v>
      </c>
      <c r="C1271" s="226">
        <v>44261</v>
      </c>
      <c r="D1271" s="226">
        <v>44280.4528587963</v>
      </c>
      <c r="E1271" t="s">
        <v>5791</v>
      </c>
      <c r="F1271">
        <v>5.1500000953676377</v>
      </c>
    </row>
    <row r="1272" spans="1:6" hidden="1">
      <c r="A1272">
        <v>2</v>
      </c>
      <c r="B1272" s="226">
        <v>44260</v>
      </c>
      <c r="C1272" s="226">
        <v>44261</v>
      </c>
      <c r="D1272" s="226">
        <v>44280.4528587963</v>
      </c>
      <c r="E1272" t="s">
        <v>5792</v>
      </c>
      <c r="F1272">
        <v>12.220000267028334</v>
      </c>
    </row>
    <row r="1273" spans="1:6" hidden="1">
      <c r="A1273">
        <v>2</v>
      </c>
      <c r="B1273" s="226">
        <v>44260</v>
      </c>
      <c r="C1273" s="226">
        <v>44261</v>
      </c>
      <c r="D1273" s="226">
        <v>44280.4528587963</v>
      </c>
      <c r="E1273" t="s">
        <v>5793</v>
      </c>
      <c r="F1273">
        <v>7.1599998474121094</v>
      </c>
    </row>
    <row r="1274" spans="1:6" hidden="1">
      <c r="A1274">
        <v>2</v>
      </c>
      <c r="B1274" s="226">
        <v>44260</v>
      </c>
      <c r="C1274" s="226">
        <v>44261</v>
      </c>
      <c r="D1274" s="226">
        <v>44280.4528587963</v>
      </c>
      <c r="E1274" t="s">
        <v>5794</v>
      </c>
      <c r="F1274">
        <v>28.989999771119219</v>
      </c>
    </row>
    <row r="1275" spans="1:6" hidden="1">
      <c r="A1275">
        <v>2</v>
      </c>
      <c r="B1275" s="226">
        <v>44260</v>
      </c>
      <c r="C1275" s="226">
        <v>44261</v>
      </c>
      <c r="D1275" s="226">
        <v>44280.4528587963</v>
      </c>
      <c r="E1275" t="s">
        <v>5896</v>
      </c>
      <c r="F1275">
        <v>17.840000152587891</v>
      </c>
    </row>
    <row r="1276" spans="1:6" hidden="1">
      <c r="A1276">
        <v>2</v>
      </c>
      <c r="B1276" s="226">
        <v>44260</v>
      </c>
      <c r="C1276" s="226">
        <v>44261</v>
      </c>
      <c r="D1276" s="226">
        <v>44280.4528587963</v>
      </c>
      <c r="E1276" t="s">
        <v>5894</v>
      </c>
      <c r="F1276">
        <v>0</v>
      </c>
    </row>
    <row r="1277" spans="1:6" hidden="1">
      <c r="A1277">
        <v>2</v>
      </c>
      <c r="B1277" s="226">
        <v>44260</v>
      </c>
      <c r="C1277" s="226">
        <v>44261</v>
      </c>
      <c r="D1277" s="226">
        <v>44280.4528587963</v>
      </c>
      <c r="E1277" t="s">
        <v>6455</v>
      </c>
      <c r="F1277">
        <v>51.763246787919108</v>
      </c>
    </row>
    <row r="1278" spans="1:6" hidden="1">
      <c r="A1278">
        <v>2</v>
      </c>
      <c r="B1278" s="226">
        <v>44260</v>
      </c>
      <c r="C1278" s="226">
        <v>44261</v>
      </c>
      <c r="D1278" s="226">
        <v>44280.4528587963</v>
      </c>
      <c r="E1278" t="s">
        <v>6456</v>
      </c>
      <c r="F1278">
        <v>57.539174045456932</v>
      </c>
    </row>
    <row r="1279" spans="1:6" hidden="1">
      <c r="A1279">
        <v>2</v>
      </c>
      <c r="B1279" s="226">
        <v>44260</v>
      </c>
      <c r="C1279" s="226">
        <v>44261</v>
      </c>
      <c r="D1279" s="226">
        <v>44280.4528587963</v>
      </c>
      <c r="E1279" t="s">
        <v>5973</v>
      </c>
      <c r="F1279">
        <v>6.6206836387515029</v>
      </c>
    </row>
    <row r="1280" spans="1:6" hidden="1">
      <c r="A1280">
        <v>2</v>
      </c>
      <c r="B1280" s="226">
        <v>44260</v>
      </c>
      <c r="C1280" s="226">
        <v>44261</v>
      </c>
      <c r="D1280" s="226">
        <v>44280.4528587963</v>
      </c>
      <c r="E1280" t="s">
        <v>6690</v>
      </c>
      <c r="F1280">
        <v>0.43653453319437047</v>
      </c>
    </row>
    <row r="1281" spans="1:6" hidden="1">
      <c r="A1281">
        <v>2</v>
      </c>
      <c r="B1281" s="226">
        <v>44260</v>
      </c>
      <c r="C1281" s="226">
        <v>44261</v>
      </c>
      <c r="D1281" s="226">
        <v>44280.4528587963</v>
      </c>
      <c r="E1281" t="s">
        <v>6691</v>
      </c>
      <c r="F1281">
        <v>1.3378501181801181</v>
      </c>
    </row>
    <row r="1282" spans="1:6" hidden="1">
      <c r="A1282">
        <v>2</v>
      </c>
      <c r="B1282" s="226">
        <v>44260</v>
      </c>
      <c r="C1282" s="226">
        <v>44261</v>
      </c>
      <c r="D1282" s="226">
        <v>44280.4528587963</v>
      </c>
      <c r="E1282" t="s">
        <v>6240</v>
      </c>
      <c r="F1282">
        <v>83.602222384347044</v>
      </c>
    </row>
    <row r="1283" spans="1:6" hidden="1">
      <c r="A1283">
        <v>2</v>
      </c>
      <c r="B1283" s="226">
        <v>44260</v>
      </c>
      <c r="C1283" s="226">
        <v>44261</v>
      </c>
      <c r="D1283" s="226">
        <v>44280.4528587963</v>
      </c>
      <c r="E1283" t="s">
        <v>5902</v>
      </c>
      <c r="F1283">
        <v>14.999899864196239</v>
      </c>
    </row>
    <row r="1284" spans="1:6" hidden="1">
      <c r="A1284">
        <v>2</v>
      </c>
      <c r="B1284" s="226">
        <v>44260</v>
      </c>
      <c r="C1284" s="226">
        <v>44261</v>
      </c>
      <c r="D1284" s="226">
        <v>44280.4528587963</v>
      </c>
      <c r="E1284" t="s">
        <v>5903</v>
      </c>
      <c r="F1284">
        <v>65.598800659179687</v>
      </c>
    </row>
    <row r="1285" spans="1:6" hidden="1">
      <c r="A1285">
        <v>2</v>
      </c>
      <c r="B1285" s="226">
        <v>44260</v>
      </c>
      <c r="C1285" s="226">
        <v>44261</v>
      </c>
      <c r="D1285" s="226">
        <v>44280.4528587963</v>
      </c>
      <c r="E1285" t="s">
        <v>5904</v>
      </c>
      <c r="F1285">
        <v>18.300800323486328</v>
      </c>
    </row>
    <row r="1286" spans="1:6" hidden="1">
      <c r="A1286">
        <v>2</v>
      </c>
      <c r="B1286" s="226">
        <v>44260</v>
      </c>
      <c r="C1286" s="226">
        <v>44261</v>
      </c>
      <c r="D1286" s="226">
        <v>44280.4528587963</v>
      </c>
      <c r="E1286" t="s">
        <v>5905</v>
      </c>
      <c r="F1286">
        <v>0.2734999954700576</v>
      </c>
    </row>
    <row r="1287" spans="1:6" hidden="1">
      <c r="A1287">
        <v>2</v>
      </c>
      <c r="B1287" s="226">
        <v>44260</v>
      </c>
      <c r="C1287" s="226">
        <v>44261</v>
      </c>
      <c r="D1287" s="226">
        <v>44280.4528587963</v>
      </c>
      <c r="E1287" t="s">
        <v>5906</v>
      </c>
      <c r="F1287">
        <v>0.22640000283717285</v>
      </c>
    </row>
    <row r="1288" spans="1:6" hidden="1">
      <c r="A1288">
        <v>2</v>
      </c>
      <c r="B1288" s="226">
        <v>44260</v>
      </c>
      <c r="C1288" s="226">
        <v>44261</v>
      </c>
      <c r="D1288" s="226">
        <v>44280.4528587963</v>
      </c>
      <c r="E1288" t="s">
        <v>5907</v>
      </c>
      <c r="F1288">
        <v>0.46790000796316378</v>
      </c>
    </row>
    <row r="1289" spans="1:6" hidden="1">
      <c r="A1289">
        <v>2</v>
      </c>
      <c r="B1289" s="226">
        <v>44260</v>
      </c>
      <c r="C1289" s="226">
        <v>44261</v>
      </c>
      <c r="D1289" s="226">
        <v>44280.4528587963</v>
      </c>
      <c r="E1289" t="s">
        <v>5908</v>
      </c>
      <c r="F1289">
        <v>0.11980000138282776</v>
      </c>
    </row>
    <row r="1290" spans="1:6" hidden="1">
      <c r="A1290">
        <v>2</v>
      </c>
      <c r="B1290" s="226">
        <v>44260</v>
      </c>
      <c r="C1290" s="226">
        <v>44261</v>
      </c>
      <c r="D1290" s="226">
        <v>44280.4528587963</v>
      </c>
      <c r="E1290" t="s">
        <v>6241</v>
      </c>
      <c r="F1290">
        <v>168.49753906461942</v>
      </c>
    </row>
    <row r="1291" spans="1:6" hidden="1">
      <c r="A1291">
        <v>2</v>
      </c>
      <c r="B1291" s="226">
        <v>44260</v>
      </c>
      <c r="C1291" s="226">
        <v>44261</v>
      </c>
      <c r="D1291" s="226">
        <v>44280.4528587963</v>
      </c>
      <c r="E1291" t="s">
        <v>5909</v>
      </c>
    </row>
    <row r="1292" spans="1:6" hidden="1">
      <c r="A1292">
        <v>2</v>
      </c>
      <c r="B1292" s="226">
        <v>44260</v>
      </c>
      <c r="C1292" s="226">
        <v>44261</v>
      </c>
      <c r="D1292" s="226">
        <v>44280.4528587963</v>
      </c>
      <c r="E1292" t="s">
        <v>5910</v>
      </c>
    </row>
    <row r="1293" spans="1:6" hidden="1">
      <c r="A1293">
        <v>2</v>
      </c>
      <c r="B1293" s="226">
        <v>44260</v>
      </c>
      <c r="C1293" s="226">
        <v>44261</v>
      </c>
      <c r="D1293" s="226">
        <v>44280.4528587963</v>
      </c>
      <c r="E1293" t="s">
        <v>5911</v>
      </c>
    </row>
    <row r="1294" spans="1:6" hidden="1">
      <c r="A1294">
        <v>2</v>
      </c>
      <c r="B1294" s="226">
        <v>44260</v>
      </c>
      <c r="C1294" s="226">
        <v>44261</v>
      </c>
      <c r="D1294" s="226">
        <v>44280.4528587963</v>
      </c>
      <c r="E1294" t="s">
        <v>5912</v>
      </c>
    </row>
    <row r="1295" spans="1:6" hidden="1">
      <c r="A1295">
        <v>2</v>
      </c>
      <c r="B1295" s="226">
        <v>44260</v>
      </c>
      <c r="C1295" s="226">
        <v>44261</v>
      </c>
      <c r="D1295" s="226">
        <v>44280.4528587963</v>
      </c>
      <c r="E1295" t="s">
        <v>6457</v>
      </c>
      <c r="F1295">
        <v>120.79314160876783</v>
      </c>
    </row>
    <row r="1296" spans="1:6" hidden="1">
      <c r="A1296">
        <v>2</v>
      </c>
      <c r="B1296" s="226">
        <v>44260</v>
      </c>
      <c r="C1296" s="226">
        <v>44261</v>
      </c>
      <c r="D1296" s="226">
        <v>44280.4528587963</v>
      </c>
      <c r="E1296" t="s">
        <v>6458</v>
      </c>
      <c r="F1296">
        <v>120.49948073493097</v>
      </c>
    </row>
    <row r="1297" spans="1:6" hidden="1">
      <c r="A1297">
        <v>2</v>
      </c>
      <c r="B1297" s="226">
        <v>44260</v>
      </c>
      <c r="C1297" s="226">
        <v>44261</v>
      </c>
      <c r="D1297" s="226">
        <v>44280.4528587963</v>
      </c>
      <c r="E1297" t="s">
        <v>6459</v>
      </c>
      <c r="F1297">
        <v>88.116521697574939</v>
      </c>
    </row>
    <row r="1298" spans="1:6" hidden="1">
      <c r="A1298">
        <v>2</v>
      </c>
      <c r="B1298" s="226">
        <v>44260</v>
      </c>
      <c r="C1298" s="226">
        <v>44261</v>
      </c>
      <c r="D1298" s="226">
        <v>44280.4528587963</v>
      </c>
      <c r="E1298" t="s">
        <v>5521</v>
      </c>
      <c r="F1298">
        <v>250.00947540071343</v>
      </c>
    </row>
    <row r="1299" spans="1:6" hidden="1">
      <c r="A1299">
        <v>2</v>
      </c>
      <c r="B1299" s="226">
        <v>44260</v>
      </c>
      <c r="C1299" s="226">
        <v>44261</v>
      </c>
      <c r="D1299" s="226">
        <v>44280.4528587963</v>
      </c>
      <c r="E1299" t="s">
        <v>6460</v>
      </c>
      <c r="F1299">
        <v>105.70129585266075</v>
      </c>
    </row>
    <row r="1300" spans="1:6" hidden="1">
      <c r="A1300">
        <v>2</v>
      </c>
      <c r="B1300" s="226">
        <v>44260</v>
      </c>
      <c r="C1300" s="226">
        <v>44261</v>
      </c>
      <c r="D1300" s="226">
        <v>44280.4528587963</v>
      </c>
      <c r="E1300" t="s">
        <v>6461</v>
      </c>
      <c r="F1300">
        <v>114.63020601802532</v>
      </c>
    </row>
    <row r="1301" spans="1:6" hidden="1">
      <c r="A1301">
        <v>2</v>
      </c>
      <c r="B1301" s="226">
        <v>44260</v>
      </c>
      <c r="C1301" s="226">
        <v>44261</v>
      </c>
      <c r="D1301" s="226">
        <v>44280.4528587963</v>
      </c>
      <c r="E1301" t="s">
        <v>6462</v>
      </c>
      <c r="F1301">
        <v>127.55754098362272</v>
      </c>
    </row>
    <row r="1302" spans="1:6" hidden="1">
      <c r="A1302">
        <v>2</v>
      </c>
      <c r="B1302" s="226">
        <v>44260</v>
      </c>
      <c r="C1302" s="226">
        <v>44261</v>
      </c>
      <c r="D1302" s="226">
        <v>44280.4528587963</v>
      </c>
      <c r="E1302" t="s">
        <v>6463</v>
      </c>
      <c r="F1302">
        <v>139.6912235683865</v>
      </c>
    </row>
    <row r="1303" spans="1:6" hidden="1">
      <c r="A1303">
        <v>2</v>
      </c>
      <c r="B1303" s="226">
        <v>44260</v>
      </c>
      <c r="C1303" s="226">
        <v>44261</v>
      </c>
      <c r="D1303" s="226">
        <v>44280.4528587963</v>
      </c>
      <c r="E1303" t="s">
        <v>5974</v>
      </c>
      <c r="F1303">
        <v>6.250799995991934</v>
      </c>
    </row>
    <row r="1304" spans="1:6" hidden="1">
      <c r="A1304">
        <v>2</v>
      </c>
      <c r="B1304" s="226">
        <v>44260</v>
      </c>
      <c r="C1304" s="226">
        <v>44261</v>
      </c>
      <c r="D1304" s="226">
        <v>44280.4528587963</v>
      </c>
      <c r="E1304" t="s">
        <v>5975</v>
      </c>
      <c r="F1304">
        <v>11.760794535610348</v>
      </c>
    </row>
    <row r="1305" spans="1:6" hidden="1">
      <c r="A1305">
        <v>2</v>
      </c>
      <c r="B1305" s="226">
        <v>44260</v>
      </c>
      <c r="C1305" s="226">
        <v>44261</v>
      </c>
      <c r="D1305" s="226">
        <v>44280.4528587963</v>
      </c>
      <c r="E1305" t="s">
        <v>5934</v>
      </c>
      <c r="F1305">
        <v>20.38365218771829</v>
      </c>
    </row>
    <row r="1306" spans="1:6" hidden="1">
      <c r="A1306">
        <v>2</v>
      </c>
      <c r="B1306" s="226">
        <v>44260</v>
      </c>
      <c r="C1306" s="226">
        <v>44261</v>
      </c>
      <c r="D1306" s="226">
        <v>44280.4528587963</v>
      </c>
      <c r="E1306" t="s">
        <v>6242</v>
      </c>
      <c r="F1306">
        <v>51.794276995129081</v>
      </c>
    </row>
    <row r="1307" spans="1:6" hidden="1">
      <c r="A1307">
        <v>2</v>
      </c>
      <c r="B1307" s="226">
        <v>44260</v>
      </c>
      <c r="C1307" s="226">
        <v>44261</v>
      </c>
      <c r="D1307" s="226">
        <v>44280.4528587963</v>
      </c>
      <c r="E1307" t="s">
        <v>6464</v>
      </c>
      <c r="F1307">
        <v>150.11191496319231</v>
      </c>
    </row>
    <row r="1308" spans="1:6" hidden="1">
      <c r="A1308">
        <v>2</v>
      </c>
      <c r="B1308" s="226">
        <v>44260</v>
      </c>
      <c r="C1308" s="226">
        <v>44261</v>
      </c>
      <c r="D1308" s="226">
        <v>44280.4528587963</v>
      </c>
      <c r="E1308" t="s">
        <v>6465</v>
      </c>
      <c r="F1308">
        <v>154.78194332122791</v>
      </c>
    </row>
    <row r="1309" spans="1:6" hidden="1">
      <c r="A1309">
        <v>2</v>
      </c>
      <c r="B1309" s="226">
        <v>44260</v>
      </c>
      <c r="C1309" s="226">
        <v>44261</v>
      </c>
      <c r="D1309" s="226">
        <v>44280.4528587963</v>
      </c>
      <c r="E1309" t="s">
        <v>6466</v>
      </c>
      <c r="F1309">
        <v>149.48953269322746</v>
      </c>
    </row>
    <row r="1310" spans="1:6" hidden="1">
      <c r="A1310">
        <v>2</v>
      </c>
      <c r="B1310" s="226">
        <v>44260</v>
      </c>
      <c r="C1310" s="226">
        <v>44261</v>
      </c>
      <c r="D1310" s="226">
        <v>44280.4528587963</v>
      </c>
      <c r="E1310" t="s">
        <v>6467</v>
      </c>
      <c r="F1310">
        <v>151.04972447289279</v>
      </c>
    </row>
    <row r="1311" spans="1:6" hidden="1">
      <c r="A1311">
        <v>2</v>
      </c>
      <c r="B1311" s="226">
        <v>44260</v>
      </c>
      <c r="C1311" s="226">
        <v>44261</v>
      </c>
      <c r="D1311" s="226">
        <v>44280.4528587963</v>
      </c>
      <c r="E1311" t="s">
        <v>5935</v>
      </c>
      <c r="F1311">
        <v>10.364837028582899</v>
      </c>
    </row>
    <row r="1312" spans="1:6" hidden="1">
      <c r="A1312">
        <v>2</v>
      </c>
      <c r="B1312" s="226">
        <v>44260</v>
      </c>
      <c r="C1312" s="226">
        <v>44261</v>
      </c>
      <c r="D1312" s="226">
        <v>44280.4528587963</v>
      </c>
      <c r="E1312" t="s">
        <v>6468</v>
      </c>
      <c r="F1312">
        <v>151.23764635721793</v>
      </c>
    </row>
    <row r="1313" spans="1:6" hidden="1">
      <c r="A1313">
        <v>2</v>
      </c>
      <c r="B1313" s="226">
        <v>44260</v>
      </c>
      <c r="C1313" s="226">
        <v>44261</v>
      </c>
      <c r="D1313" s="226">
        <v>44280.4528587963</v>
      </c>
      <c r="E1313" t="s">
        <v>5948</v>
      </c>
    </row>
    <row r="1314" spans="1:6" hidden="1">
      <c r="A1314">
        <v>2</v>
      </c>
      <c r="B1314" s="226">
        <v>44260</v>
      </c>
      <c r="C1314" s="226">
        <v>44261</v>
      </c>
      <c r="D1314" s="226">
        <v>44280.4528587963</v>
      </c>
      <c r="E1314" t="s">
        <v>5950</v>
      </c>
    </row>
    <row r="1315" spans="1:6" hidden="1">
      <c r="A1315">
        <v>2</v>
      </c>
      <c r="B1315" s="226">
        <v>44260</v>
      </c>
      <c r="C1315" s="226">
        <v>44261</v>
      </c>
      <c r="D1315" s="226">
        <v>44280.4528587963</v>
      </c>
      <c r="E1315" t="s">
        <v>5949</v>
      </c>
    </row>
    <row r="1316" spans="1:6" hidden="1">
      <c r="A1316">
        <v>2</v>
      </c>
      <c r="B1316" s="226">
        <v>44260</v>
      </c>
      <c r="C1316" s="226">
        <v>44261</v>
      </c>
      <c r="D1316" s="226">
        <v>44280.4528587963</v>
      </c>
      <c r="E1316" t="s">
        <v>6521</v>
      </c>
      <c r="F1316">
        <v>0.35238067344245028</v>
      </c>
    </row>
    <row r="1317" spans="1:6" hidden="1">
      <c r="A1317">
        <v>2</v>
      </c>
      <c r="B1317" s="226">
        <v>44260</v>
      </c>
      <c r="C1317" s="226">
        <v>44261</v>
      </c>
      <c r="D1317" s="226">
        <v>44280.4528587963</v>
      </c>
      <c r="E1317" t="s">
        <v>6522</v>
      </c>
      <c r="F1317">
        <v>1.0571752695159797</v>
      </c>
    </row>
    <row r="1318" spans="1:6" hidden="1">
      <c r="A1318">
        <v>2</v>
      </c>
      <c r="B1318" s="226">
        <v>44260</v>
      </c>
      <c r="C1318" s="226">
        <v>44261</v>
      </c>
      <c r="D1318" s="226">
        <v>44280.4528587963</v>
      </c>
      <c r="E1318" t="s">
        <v>6243</v>
      </c>
      <c r="F1318">
        <v>0</v>
      </c>
    </row>
    <row r="1319" spans="1:6" hidden="1">
      <c r="A1319">
        <v>2</v>
      </c>
      <c r="B1319" s="226">
        <v>44260</v>
      </c>
      <c r="C1319" s="226">
        <v>44261</v>
      </c>
      <c r="D1319" s="226">
        <v>44280.4528587963</v>
      </c>
      <c r="E1319" t="s">
        <v>5963</v>
      </c>
      <c r="F1319">
        <v>55.000931994120251</v>
      </c>
    </row>
    <row r="1320" spans="1:6" hidden="1">
      <c r="A1320">
        <v>2</v>
      </c>
      <c r="B1320" s="226">
        <v>44260</v>
      </c>
      <c r="C1320" s="226">
        <v>44261</v>
      </c>
      <c r="D1320" s="226">
        <v>44280.4528587963</v>
      </c>
      <c r="E1320" t="s">
        <v>6447</v>
      </c>
      <c r="F1320">
        <v>92.996541049745275</v>
      </c>
    </row>
    <row r="1321" spans="1:6" hidden="1">
      <c r="A1321">
        <v>2</v>
      </c>
      <c r="B1321" s="226">
        <v>44260</v>
      </c>
      <c r="C1321" s="226">
        <v>44261</v>
      </c>
      <c r="D1321" s="226">
        <v>44280.4528587963</v>
      </c>
      <c r="E1321" t="s">
        <v>6448</v>
      </c>
      <c r="F1321">
        <v>49.656876381238355</v>
      </c>
    </row>
    <row r="1322" spans="1:6" hidden="1">
      <c r="A1322">
        <v>2</v>
      </c>
      <c r="B1322" s="226">
        <v>44260</v>
      </c>
      <c r="C1322" s="226">
        <v>44261</v>
      </c>
      <c r="D1322" s="226">
        <v>44280.4528587963</v>
      </c>
      <c r="E1322" t="s">
        <v>5964</v>
      </c>
      <c r="F1322">
        <v>13.360400597916644</v>
      </c>
    </row>
    <row r="1323" spans="1:6" hidden="1">
      <c r="A1323">
        <v>2</v>
      </c>
      <c r="B1323" s="226">
        <v>44260</v>
      </c>
      <c r="C1323" s="226">
        <v>44261</v>
      </c>
      <c r="D1323" s="226">
        <v>44280.4528587963</v>
      </c>
      <c r="E1323" t="s">
        <v>6244</v>
      </c>
      <c r="F1323">
        <v>15.588693604204389</v>
      </c>
    </row>
    <row r="1324" spans="1:6" hidden="1">
      <c r="A1324">
        <v>2</v>
      </c>
      <c r="B1324" s="226">
        <v>44260</v>
      </c>
      <c r="C1324" s="226">
        <v>44261</v>
      </c>
      <c r="D1324" s="226">
        <v>44280.4528587963</v>
      </c>
      <c r="E1324" t="s">
        <v>6245</v>
      </c>
      <c r="F1324">
        <v>2.5850424543023111E-3</v>
      </c>
    </row>
    <row r="1325" spans="1:6" hidden="1">
      <c r="A1325">
        <v>2</v>
      </c>
      <c r="B1325" s="226">
        <v>44260</v>
      </c>
      <c r="C1325" s="226">
        <v>44261</v>
      </c>
      <c r="D1325" s="226">
        <v>44280.4528587963</v>
      </c>
      <c r="E1325" t="s">
        <v>6659</v>
      </c>
      <c r="F1325">
        <v>0.82450002431866387</v>
      </c>
    </row>
    <row r="1326" spans="1:6" hidden="1">
      <c r="A1326">
        <v>2</v>
      </c>
      <c r="B1326" s="226">
        <v>44260</v>
      </c>
      <c r="C1326" s="226">
        <v>44261</v>
      </c>
      <c r="D1326" s="226">
        <v>44280.4528587963</v>
      </c>
      <c r="E1326" t="s">
        <v>6639</v>
      </c>
      <c r="F1326">
        <v>0.72790002822875977</v>
      </c>
    </row>
    <row r="1327" spans="1:6" hidden="1">
      <c r="A1327">
        <v>2</v>
      </c>
      <c r="B1327" s="226">
        <v>44260</v>
      </c>
      <c r="C1327" s="226">
        <v>44261</v>
      </c>
      <c r="D1327" s="226">
        <v>44280.4528587963</v>
      </c>
      <c r="E1327" t="s">
        <v>6640</v>
      </c>
      <c r="F1327">
        <v>0.85219997167584105</v>
      </c>
    </row>
    <row r="1328" spans="1:6" hidden="1">
      <c r="A1328">
        <v>2</v>
      </c>
      <c r="B1328" s="226">
        <v>44260</v>
      </c>
      <c r="C1328" s="226">
        <v>44261</v>
      </c>
      <c r="D1328" s="226">
        <v>44280.4528587963</v>
      </c>
      <c r="E1328" t="s">
        <v>6641</v>
      </c>
      <c r="F1328">
        <v>0.8767666518688525</v>
      </c>
    </row>
    <row r="1329" spans="1:6" hidden="1">
      <c r="A1329">
        <v>2</v>
      </c>
      <c r="B1329" s="226">
        <v>44260</v>
      </c>
      <c r="C1329" s="226">
        <v>44261</v>
      </c>
      <c r="D1329" s="226">
        <v>44280.4528587963</v>
      </c>
      <c r="E1329" t="s">
        <v>6613</v>
      </c>
      <c r="F1329">
        <v>-1.2420346083611653</v>
      </c>
    </row>
    <row r="1330" spans="1:6" hidden="1">
      <c r="A1330">
        <v>2</v>
      </c>
      <c r="B1330" s="226">
        <v>44260</v>
      </c>
      <c r="C1330" s="226">
        <v>44261</v>
      </c>
      <c r="D1330" s="226">
        <v>44280.4528587963</v>
      </c>
      <c r="E1330" t="s">
        <v>6246</v>
      </c>
      <c r="F1330">
        <v>35.109823217263617</v>
      </c>
    </row>
    <row r="1331" spans="1:6" hidden="1">
      <c r="A1331">
        <v>2</v>
      </c>
      <c r="B1331" s="226">
        <v>44260</v>
      </c>
      <c r="C1331" s="226">
        <v>44261</v>
      </c>
      <c r="D1331" s="226">
        <v>44280.4528587963</v>
      </c>
      <c r="E1331" t="s">
        <v>6247</v>
      </c>
      <c r="F1331">
        <v>19.52112961305923</v>
      </c>
    </row>
    <row r="1332" spans="1:6" hidden="1">
      <c r="A1332">
        <v>2</v>
      </c>
      <c r="B1332" s="226">
        <v>44260</v>
      </c>
      <c r="C1332" s="226">
        <v>44261</v>
      </c>
      <c r="D1332" s="226">
        <v>44280.4528587963</v>
      </c>
      <c r="E1332" t="s">
        <v>6441</v>
      </c>
      <c r="F1332">
        <v>125.77232794761544</v>
      </c>
    </row>
    <row r="1333" spans="1:6" hidden="1">
      <c r="A1333">
        <v>2</v>
      </c>
      <c r="B1333" s="226">
        <v>44260</v>
      </c>
      <c r="C1333" s="226">
        <v>44261</v>
      </c>
      <c r="D1333" s="226">
        <v>44280.4528587963</v>
      </c>
      <c r="E1333" t="s">
        <v>6442</v>
      </c>
      <c r="F1333">
        <v>136.17444536421027</v>
      </c>
    </row>
    <row r="1334" spans="1:6" hidden="1">
      <c r="A1334">
        <v>2</v>
      </c>
      <c r="B1334" s="226">
        <v>44260</v>
      </c>
      <c r="C1334" s="226">
        <v>44261</v>
      </c>
      <c r="D1334" s="226">
        <v>44280.4528587963</v>
      </c>
      <c r="E1334" t="s">
        <v>6443</v>
      </c>
      <c r="F1334">
        <v>150.85303368038615</v>
      </c>
    </row>
    <row r="1335" spans="1:6" hidden="1">
      <c r="A1335">
        <v>2</v>
      </c>
      <c r="B1335" s="226">
        <v>44260</v>
      </c>
      <c r="C1335" s="226">
        <v>44261</v>
      </c>
      <c r="D1335" s="226">
        <v>44280.4528587963</v>
      </c>
      <c r="E1335" t="s">
        <v>6444</v>
      </c>
      <c r="F1335">
        <v>152.68427848815861</v>
      </c>
    </row>
    <row r="1336" spans="1:6" hidden="1">
      <c r="A1336">
        <v>2</v>
      </c>
      <c r="B1336" s="226">
        <v>44260</v>
      </c>
      <c r="C1336" s="226">
        <v>44261</v>
      </c>
      <c r="D1336" s="226">
        <v>44280.4528587963</v>
      </c>
      <c r="E1336" t="s">
        <v>6445</v>
      </c>
      <c r="F1336">
        <v>157.7113583670731</v>
      </c>
    </row>
    <row r="1337" spans="1:6" hidden="1">
      <c r="A1337">
        <v>2</v>
      </c>
      <c r="B1337" s="226">
        <v>44260</v>
      </c>
      <c r="C1337" s="226">
        <v>44261</v>
      </c>
      <c r="D1337" s="226">
        <v>44280.4528587963</v>
      </c>
      <c r="E1337" t="s">
        <v>6446</v>
      </c>
      <c r="F1337">
        <v>167.207404984368</v>
      </c>
    </row>
    <row r="1338" spans="1:6" hidden="1">
      <c r="A1338">
        <v>2</v>
      </c>
      <c r="B1338" s="226">
        <v>44260</v>
      </c>
      <c r="C1338" s="226">
        <v>44261</v>
      </c>
      <c r="D1338" s="226">
        <v>44280.4528587963</v>
      </c>
      <c r="E1338" t="s">
        <v>5971</v>
      </c>
      <c r="F1338">
        <v>7.561557306846006</v>
      </c>
    </row>
    <row r="1339" spans="1:6" hidden="1">
      <c r="A1339">
        <v>2</v>
      </c>
      <c r="B1339" s="226">
        <v>44260</v>
      </c>
      <c r="C1339" s="226">
        <v>44261</v>
      </c>
      <c r="D1339" s="226">
        <v>44280.4528587963</v>
      </c>
      <c r="E1339" t="s">
        <v>5972</v>
      </c>
      <c r="F1339">
        <v>10.498393542236757</v>
      </c>
    </row>
    <row r="1340" spans="1:6" hidden="1">
      <c r="A1340">
        <v>2</v>
      </c>
      <c r="B1340" s="226">
        <v>44260</v>
      </c>
      <c r="C1340" s="226">
        <v>44261</v>
      </c>
      <c r="D1340" s="226">
        <v>44280.4528587963</v>
      </c>
      <c r="E1340" t="s">
        <v>6449</v>
      </c>
      <c r="F1340">
        <v>75.284332217110446</v>
      </c>
    </row>
    <row r="1341" spans="1:6" hidden="1">
      <c r="A1341">
        <v>2</v>
      </c>
      <c r="B1341" s="226">
        <v>44260</v>
      </c>
      <c r="C1341" s="226">
        <v>44261</v>
      </c>
      <c r="D1341" s="226">
        <v>44280.4528587963</v>
      </c>
      <c r="E1341" t="s">
        <v>6248</v>
      </c>
      <c r="F1341">
        <v>126.07115965419383</v>
      </c>
    </row>
    <row r="1342" spans="1:6" hidden="1">
      <c r="A1342">
        <v>2</v>
      </c>
      <c r="B1342" s="226">
        <v>44260</v>
      </c>
      <c r="C1342" s="226">
        <v>44261</v>
      </c>
      <c r="D1342" s="226">
        <v>44280.4528587963</v>
      </c>
      <c r="E1342" t="s">
        <v>6249</v>
      </c>
      <c r="F1342">
        <v>135.27567591137358</v>
      </c>
    </row>
    <row r="1343" spans="1:6" hidden="1">
      <c r="A1343">
        <v>2</v>
      </c>
      <c r="B1343" s="226">
        <v>44260</v>
      </c>
      <c r="C1343" s="226">
        <v>44261</v>
      </c>
      <c r="D1343" s="226">
        <v>44280.4528587963</v>
      </c>
      <c r="E1343" t="s">
        <v>6250</v>
      </c>
      <c r="F1343">
        <v>5.4325842999749732</v>
      </c>
    </row>
    <row r="1344" spans="1:6" hidden="1">
      <c r="A1344">
        <v>2</v>
      </c>
      <c r="B1344" s="226">
        <v>44260</v>
      </c>
      <c r="C1344" s="226">
        <v>44261</v>
      </c>
      <c r="D1344" s="226">
        <v>44280.4528587963</v>
      </c>
      <c r="E1344" t="s">
        <v>6450</v>
      </c>
      <c r="F1344">
        <v>173.88248322804768</v>
      </c>
    </row>
    <row r="1345" spans="1:6" hidden="1">
      <c r="A1345">
        <v>2</v>
      </c>
      <c r="B1345" s="226">
        <v>44260</v>
      </c>
      <c r="C1345" s="226">
        <v>44261</v>
      </c>
      <c r="D1345" s="226">
        <v>44280.4528587963</v>
      </c>
      <c r="E1345" t="s">
        <v>6451</v>
      </c>
      <c r="F1345">
        <v>173.70027497609453</v>
      </c>
    </row>
    <row r="1346" spans="1:6" hidden="1">
      <c r="A1346">
        <v>2</v>
      </c>
      <c r="B1346" s="226">
        <v>44260</v>
      </c>
      <c r="C1346" s="226">
        <v>44261</v>
      </c>
      <c r="D1346" s="226">
        <v>44280.4528587963</v>
      </c>
      <c r="E1346" t="s">
        <v>5976</v>
      </c>
      <c r="F1346">
        <v>3.1338277063435913</v>
      </c>
    </row>
    <row r="1347" spans="1:6" hidden="1">
      <c r="A1347">
        <v>2</v>
      </c>
      <c r="B1347" s="226">
        <v>44260</v>
      </c>
      <c r="C1347" s="226">
        <v>44261</v>
      </c>
      <c r="D1347" s="226">
        <v>44280.4528587963</v>
      </c>
      <c r="E1347" t="s">
        <v>6452</v>
      </c>
      <c r="F1347">
        <v>173.5721735530432</v>
      </c>
    </row>
    <row r="1348" spans="1:6" hidden="1">
      <c r="A1348">
        <v>2</v>
      </c>
      <c r="B1348" s="226">
        <v>44260</v>
      </c>
      <c r="C1348" s="226">
        <v>44261</v>
      </c>
      <c r="D1348" s="226">
        <v>44280.4528587963</v>
      </c>
      <c r="E1348" t="s">
        <v>6453</v>
      </c>
      <c r="F1348">
        <v>173.95363883972172</v>
      </c>
    </row>
    <row r="1349" spans="1:6" hidden="1">
      <c r="A1349">
        <v>2</v>
      </c>
      <c r="B1349" s="226">
        <v>44260</v>
      </c>
      <c r="C1349" s="226">
        <v>44261</v>
      </c>
      <c r="D1349" s="226">
        <v>44280.4528587963</v>
      </c>
      <c r="E1349" t="s">
        <v>6454</v>
      </c>
      <c r="F1349">
        <v>174.04502129024942</v>
      </c>
    </row>
    <row r="1350" spans="1:6" hidden="1">
      <c r="A1350">
        <v>2</v>
      </c>
      <c r="B1350" s="226">
        <v>44260</v>
      </c>
      <c r="C1350" s="226">
        <v>44261</v>
      </c>
      <c r="D1350" s="226">
        <v>44280.4528587963</v>
      </c>
      <c r="E1350" t="s">
        <v>5957</v>
      </c>
      <c r="F1350">
        <v>0.32100000977517451</v>
      </c>
    </row>
    <row r="1351" spans="1:6" hidden="1">
      <c r="A1351">
        <v>2</v>
      </c>
      <c r="B1351" s="226">
        <v>44260</v>
      </c>
      <c r="C1351" s="226">
        <v>44261</v>
      </c>
      <c r="D1351" s="226">
        <v>44280.4528587963</v>
      </c>
      <c r="E1351" t="s">
        <v>5977</v>
      </c>
      <c r="F1351">
        <v>10.043100357055664</v>
      </c>
    </row>
    <row r="1352" spans="1:6" hidden="1">
      <c r="A1352">
        <v>2</v>
      </c>
      <c r="B1352" s="226">
        <v>44260</v>
      </c>
      <c r="C1352" s="226">
        <v>44261</v>
      </c>
      <c r="D1352" s="226">
        <v>44280.4528587963</v>
      </c>
      <c r="E1352" t="s">
        <v>5978</v>
      </c>
      <c r="F1352">
        <v>89.23919677734375</v>
      </c>
    </row>
    <row r="1353" spans="1:6" hidden="1">
      <c r="A1353">
        <v>2</v>
      </c>
      <c r="B1353" s="226">
        <v>44260</v>
      </c>
      <c r="C1353" s="226">
        <v>44261</v>
      </c>
      <c r="D1353" s="226">
        <v>44280.4528587963</v>
      </c>
      <c r="E1353" t="s">
        <v>5979</v>
      </c>
      <c r="F1353">
        <v>0.1421000063419342</v>
      </c>
    </row>
    <row r="1354" spans="1:6" hidden="1">
      <c r="A1354">
        <v>2</v>
      </c>
      <c r="B1354" s="226">
        <v>44260</v>
      </c>
      <c r="C1354" s="226">
        <v>44261</v>
      </c>
      <c r="D1354" s="226">
        <v>44280.4528587963</v>
      </c>
      <c r="E1354" t="s">
        <v>5980</v>
      </c>
      <c r="F1354">
        <v>8.6099997162819866E-2</v>
      </c>
    </row>
    <row r="1355" spans="1:6" hidden="1">
      <c r="A1355">
        <v>2</v>
      </c>
      <c r="B1355" s="226">
        <v>44260</v>
      </c>
      <c r="C1355" s="226">
        <v>44261</v>
      </c>
      <c r="D1355" s="226">
        <v>44280.4528587963</v>
      </c>
      <c r="E1355" t="s">
        <v>5981</v>
      </c>
      <c r="F1355">
        <v>0.15299999713897705</v>
      </c>
    </row>
    <row r="1356" spans="1:6" hidden="1">
      <c r="A1356">
        <v>2</v>
      </c>
      <c r="B1356" s="226">
        <v>44260</v>
      </c>
      <c r="C1356" s="226">
        <v>44261</v>
      </c>
      <c r="D1356" s="226">
        <v>44280.4528587963</v>
      </c>
      <c r="E1356" t="s">
        <v>5982</v>
      </c>
      <c r="F1356">
        <v>1.5399999916553497E-2</v>
      </c>
    </row>
    <row r="1357" spans="1:6" hidden="1">
      <c r="A1357">
        <v>2</v>
      </c>
      <c r="B1357" s="226">
        <v>44260</v>
      </c>
      <c r="C1357" s="226">
        <v>44261</v>
      </c>
      <c r="D1357" s="226">
        <v>44280.4528587963</v>
      </c>
      <c r="E1357" t="s">
        <v>5983</v>
      </c>
      <c r="F1357">
        <v>0</v>
      </c>
    </row>
    <row r="1358" spans="1:6" hidden="1">
      <c r="A1358">
        <v>2</v>
      </c>
      <c r="B1358" s="226">
        <v>44260</v>
      </c>
      <c r="C1358" s="226">
        <v>44261</v>
      </c>
      <c r="D1358" s="226">
        <v>44280.4528587963</v>
      </c>
      <c r="E1358" t="s">
        <v>5984</v>
      </c>
      <c r="F1358">
        <v>102.1</v>
      </c>
    </row>
    <row r="1359" spans="1:6" hidden="1">
      <c r="A1359">
        <v>2</v>
      </c>
      <c r="B1359" s="226">
        <v>44260</v>
      </c>
      <c r="C1359" s="226">
        <v>44261</v>
      </c>
      <c r="D1359" s="226">
        <v>44280.4528587963</v>
      </c>
      <c r="E1359" t="s">
        <v>5985</v>
      </c>
      <c r="F1359">
        <v>111</v>
      </c>
    </row>
    <row r="1360" spans="1:6" hidden="1">
      <c r="A1360">
        <v>2</v>
      </c>
      <c r="B1360" s="226">
        <v>44260</v>
      </c>
      <c r="C1360" s="226">
        <v>44261</v>
      </c>
      <c r="D1360" s="226">
        <v>44280.4528587963</v>
      </c>
      <c r="E1360" t="s">
        <v>6303</v>
      </c>
      <c r="F1360">
        <v>106.548408854</v>
      </c>
    </row>
    <row r="1361" spans="1:6" hidden="1">
      <c r="A1361">
        <v>2</v>
      </c>
      <c r="B1361" s="226">
        <v>44260</v>
      </c>
      <c r="C1361" s="226">
        <v>44261</v>
      </c>
      <c r="D1361" s="226">
        <v>44280.4528587963</v>
      </c>
      <c r="E1361" t="s">
        <v>5986</v>
      </c>
      <c r="F1361">
        <v>87.001390110000003</v>
      </c>
    </row>
    <row r="1362" spans="1:6" hidden="1">
      <c r="A1362">
        <v>2</v>
      </c>
      <c r="B1362" s="226">
        <v>44260</v>
      </c>
      <c r="C1362" s="226">
        <v>44261</v>
      </c>
      <c r="D1362" s="226">
        <v>44280.4528587963</v>
      </c>
      <c r="E1362" t="s">
        <v>5987</v>
      </c>
      <c r="F1362">
        <v>1.421666742923359E-2</v>
      </c>
    </row>
    <row r="1363" spans="1:6" hidden="1">
      <c r="A1363">
        <v>2</v>
      </c>
      <c r="B1363" s="226">
        <v>44260</v>
      </c>
      <c r="C1363" s="226">
        <v>44261</v>
      </c>
      <c r="D1363" s="226">
        <v>44280.4528587963</v>
      </c>
      <c r="E1363" t="s">
        <v>5988</v>
      </c>
      <c r="F1363">
        <v>0.89379998048149245</v>
      </c>
    </row>
    <row r="1364" spans="1:6" hidden="1">
      <c r="A1364">
        <v>2</v>
      </c>
      <c r="B1364" s="226">
        <v>44260</v>
      </c>
      <c r="C1364" s="226">
        <v>44261</v>
      </c>
      <c r="D1364" s="226">
        <v>44280.4528587963</v>
      </c>
      <c r="E1364" t="s">
        <v>5958</v>
      </c>
      <c r="F1364">
        <v>1.2055333554744256</v>
      </c>
    </row>
    <row r="1365" spans="1:6" hidden="1">
      <c r="A1365">
        <v>2</v>
      </c>
      <c r="B1365" s="226">
        <v>44260</v>
      </c>
      <c r="C1365" s="226">
        <v>44261</v>
      </c>
      <c r="D1365" s="226">
        <v>44280.4528587963</v>
      </c>
      <c r="E1365" t="s">
        <v>5989</v>
      </c>
      <c r="F1365">
        <v>47.832916339237208</v>
      </c>
    </row>
    <row r="1366" spans="1:6" hidden="1">
      <c r="A1366">
        <v>2</v>
      </c>
      <c r="B1366" s="226">
        <v>44260</v>
      </c>
      <c r="C1366" s="226">
        <v>44261</v>
      </c>
      <c r="D1366" s="226">
        <v>44280.4528587963</v>
      </c>
      <c r="E1366" t="s">
        <v>5990</v>
      </c>
      <c r="F1366">
        <v>7.2748666604359942</v>
      </c>
    </row>
    <row r="1367" spans="1:6" hidden="1">
      <c r="A1367">
        <v>2</v>
      </c>
      <c r="B1367" s="226">
        <v>44260</v>
      </c>
      <c r="C1367" s="226">
        <v>44261</v>
      </c>
      <c r="D1367" s="226">
        <v>44280.4528587963</v>
      </c>
      <c r="E1367" t="s">
        <v>5991</v>
      </c>
      <c r="F1367">
        <v>8.8726997375488281</v>
      </c>
    </row>
    <row r="1368" spans="1:6" hidden="1">
      <c r="A1368">
        <v>2</v>
      </c>
      <c r="B1368" s="226">
        <v>44260</v>
      </c>
      <c r="C1368" s="226">
        <v>44261</v>
      </c>
      <c r="D1368" s="226">
        <v>44280.4528587963</v>
      </c>
      <c r="E1368" t="s">
        <v>5992</v>
      </c>
      <c r="F1368">
        <v>20.453166961669094</v>
      </c>
    </row>
    <row r="1369" spans="1:6" hidden="1">
      <c r="A1369">
        <v>2</v>
      </c>
      <c r="B1369" s="226">
        <v>44260</v>
      </c>
      <c r="C1369" s="226">
        <v>44261</v>
      </c>
      <c r="D1369" s="226">
        <v>44280.4528587963</v>
      </c>
      <c r="E1369" t="s">
        <v>5993</v>
      </c>
      <c r="F1369">
        <v>11.232182979583291</v>
      </c>
    </row>
    <row r="1370" spans="1:6" hidden="1">
      <c r="A1370">
        <v>2</v>
      </c>
      <c r="B1370" s="226">
        <v>44260</v>
      </c>
      <c r="C1370" s="226">
        <v>44261</v>
      </c>
      <c r="D1370" s="226">
        <v>44280.4528587963</v>
      </c>
      <c r="E1370" t="s">
        <v>5994</v>
      </c>
      <c r="F1370">
        <v>33.550315221150719</v>
      </c>
    </row>
    <row r="1371" spans="1:6" hidden="1">
      <c r="A1371">
        <v>2</v>
      </c>
      <c r="B1371" s="226">
        <v>44260</v>
      </c>
      <c r="C1371" s="226">
        <v>44261</v>
      </c>
      <c r="D1371" s="226">
        <v>44280.4528587963</v>
      </c>
      <c r="E1371" t="s">
        <v>5995</v>
      </c>
      <c r="F1371">
        <v>12.091283003489636</v>
      </c>
    </row>
    <row r="1372" spans="1:6" hidden="1">
      <c r="A1372">
        <v>2</v>
      </c>
      <c r="B1372" s="226">
        <v>44260</v>
      </c>
      <c r="C1372" s="226">
        <v>44261</v>
      </c>
      <c r="D1372" s="226">
        <v>44280.4528587963</v>
      </c>
      <c r="E1372" t="s">
        <v>5996</v>
      </c>
      <c r="F1372">
        <v>3.1898833115894387</v>
      </c>
    </row>
    <row r="1373" spans="1:6" hidden="1">
      <c r="A1373">
        <v>2</v>
      </c>
      <c r="B1373" s="226">
        <v>44260</v>
      </c>
      <c r="C1373" s="226">
        <v>44261</v>
      </c>
      <c r="D1373" s="226">
        <v>44280.4528587963</v>
      </c>
      <c r="E1373" t="s">
        <v>6044</v>
      </c>
    </row>
    <row r="1374" spans="1:6" hidden="1">
      <c r="A1374">
        <v>2</v>
      </c>
      <c r="B1374" s="226">
        <v>44260</v>
      </c>
      <c r="C1374" s="226">
        <v>44261</v>
      </c>
      <c r="D1374" s="226">
        <v>44280.4528587963</v>
      </c>
      <c r="E1374" t="s">
        <v>6047</v>
      </c>
    </row>
    <row r="1375" spans="1:6" hidden="1">
      <c r="A1375">
        <v>2</v>
      </c>
      <c r="B1375" s="226">
        <v>44260</v>
      </c>
      <c r="C1375" s="226">
        <v>44261</v>
      </c>
      <c r="D1375" s="226">
        <v>44280.4528587963</v>
      </c>
      <c r="E1375" t="s">
        <v>6046</v>
      </c>
    </row>
    <row r="1376" spans="1:6" hidden="1">
      <c r="A1376">
        <v>2</v>
      </c>
      <c r="B1376" s="226">
        <v>44260</v>
      </c>
      <c r="C1376" s="226">
        <v>44261</v>
      </c>
      <c r="D1376" s="226">
        <v>44280.4528587963</v>
      </c>
      <c r="E1376" t="s">
        <v>6045</v>
      </c>
    </row>
    <row r="1377" spans="1:6" hidden="1">
      <c r="A1377">
        <v>2</v>
      </c>
      <c r="B1377" s="226">
        <v>44260</v>
      </c>
      <c r="C1377" s="226">
        <v>44261</v>
      </c>
      <c r="D1377" s="226">
        <v>44280.4528587963</v>
      </c>
      <c r="E1377" t="s">
        <v>6251</v>
      </c>
      <c r="F1377">
        <v>168.49753906461942</v>
      </c>
    </row>
    <row r="1378" spans="1:6" hidden="1">
      <c r="A1378">
        <v>2</v>
      </c>
      <c r="B1378" s="226">
        <v>44260</v>
      </c>
      <c r="C1378" s="226">
        <v>44261</v>
      </c>
      <c r="D1378" s="226">
        <v>44280.4528587963</v>
      </c>
      <c r="E1378" t="s">
        <v>6048</v>
      </c>
      <c r="F1378">
        <v>1.421666742923359E-2</v>
      </c>
    </row>
    <row r="1379" spans="1:6" hidden="1">
      <c r="A1379">
        <v>2</v>
      </c>
      <c r="B1379" s="226">
        <v>44260</v>
      </c>
      <c r="C1379" s="226">
        <v>44261</v>
      </c>
      <c r="D1379" s="226">
        <v>44280.4528587963</v>
      </c>
      <c r="E1379" t="s">
        <v>6049</v>
      </c>
      <c r="F1379">
        <v>0.89379998048149245</v>
      </c>
    </row>
    <row r="1380" spans="1:6" hidden="1">
      <c r="A1380">
        <v>2</v>
      </c>
      <c r="B1380" s="226">
        <v>44260</v>
      </c>
      <c r="C1380" s="226">
        <v>44261</v>
      </c>
      <c r="D1380" s="226">
        <v>44280.4528587963</v>
      </c>
      <c r="E1380" t="s">
        <v>6050</v>
      </c>
      <c r="F1380">
        <v>1.2055333554744256</v>
      </c>
    </row>
    <row r="1381" spans="1:6" hidden="1">
      <c r="A1381">
        <v>2</v>
      </c>
      <c r="B1381" s="226">
        <v>44260</v>
      </c>
      <c r="C1381" s="226">
        <v>44261</v>
      </c>
      <c r="D1381" s="226">
        <v>44280.4528587963</v>
      </c>
      <c r="E1381" t="s">
        <v>6051</v>
      </c>
      <c r="F1381">
        <v>7.2748666604359942</v>
      </c>
    </row>
    <row r="1382" spans="1:6" hidden="1">
      <c r="A1382">
        <v>2</v>
      </c>
      <c r="B1382" s="226">
        <v>44260</v>
      </c>
      <c r="C1382" s="226">
        <v>44261</v>
      </c>
      <c r="D1382" s="226">
        <v>44280.4528587963</v>
      </c>
      <c r="E1382" t="s">
        <v>6052</v>
      </c>
      <c r="F1382">
        <v>8.8726997375488281</v>
      </c>
    </row>
    <row r="1383" spans="1:6" hidden="1">
      <c r="A1383">
        <v>2</v>
      </c>
      <c r="B1383" s="226">
        <v>44260</v>
      </c>
      <c r="C1383" s="226">
        <v>44261</v>
      </c>
      <c r="D1383" s="226">
        <v>44280.4528587963</v>
      </c>
      <c r="E1383" t="s">
        <v>6053</v>
      </c>
      <c r="F1383">
        <v>20.453166961669094</v>
      </c>
    </row>
    <row r="1384" spans="1:6" hidden="1">
      <c r="A1384">
        <v>2</v>
      </c>
      <c r="B1384" s="226">
        <v>44260</v>
      </c>
      <c r="C1384" s="226">
        <v>44261</v>
      </c>
      <c r="D1384" s="226">
        <v>44280.4528587963</v>
      </c>
      <c r="E1384" t="s">
        <v>6054</v>
      </c>
      <c r="F1384">
        <v>11.232182979583291</v>
      </c>
    </row>
    <row r="1385" spans="1:6" hidden="1">
      <c r="A1385">
        <v>2</v>
      </c>
      <c r="B1385" s="226">
        <v>44260</v>
      </c>
      <c r="C1385" s="226">
        <v>44261</v>
      </c>
      <c r="D1385" s="226">
        <v>44280.4528587963</v>
      </c>
      <c r="E1385" t="s">
        <v>6055</v>
      </c>
      <c r="F1385">
        <v>33.550315221150719</v>
      </c>
    </row>
    <row r="1386" spans="1:6" hidden="1">
      <c r="A1386">
        <v>2</v>
      </c>
      <c r="B1386" s="226">
        <v>44260</v>
      </c>
      <c r="C1386" s="226">
        <v>44261</v>
      </c>
      <c r="D1386" s="226">
        <v>44280.4528587963</v>
      </c>
      <c r="E1386" t="s">
        <v>6056</v>
      </c>
      <c r="F1386">
        <v>12.091283003489636</v>
      </c>
    </row>
    <row r="1387" spans="1:6" hidden="1">
      <c r="A1387">
        <v>2</v>
      </c>
      <c r="B1387" s="226">
        <v>44260</v>
      </c>
      <c r="C1387" s="226">
        <v>44261</v>
      </c>
      <c r="D1387" s="226">
        <v>44280.4528587963</v>
      </c>
      <c r="E1387" t="s">
        <v>6057</v>
      </c>
      <c r="F1387">
        <v>3.1898833115894387</v>
      </c>
    </row>
    <row r="1388" spans="1:6" hidden="1">
      <c r="A1388">
        <v>2</v>
      </c>
      <c r="B1388" s="226">
        <v>44260</v>
      </c>
      <c r="C1388" s="226">
        <v>44261</v>
      </c>
      <c r="D1388" s="226">
        <v>44280.4528587963</v>
      </c>
      <c r="E1388" t="s">
        <v>6270</v>
      </c>
      <c r="F1388">
        <v>131.77089486122136</v>
      </c>
    </row>
    <row r="1389" spans="1:6" hidden="1">
      <c r="A1389">
        <v>2</v>
      </c>
      <c r="B1389" s="226">
        <v>44260</v>
      </c>
      <c r="C1389" s="226">
        <v>44261</v>
      </c>
      <c r="D1389" s="226">
        <v>44280.4528587963</v>
      </c>
      <c r="E1389" t="s">
        <v>6058</v>
      </c>
      <c r="F1389">
        <v>9.9999997764825908E-3</v>
      </c>
    </row>
    <row r="1390" spans="1:6" hidden="1">
      <c r="A1390">
        <v>2</v>
      </c>
      <c r="B1390" s="226">
        <v>44260</v>
      </c>
      <c r="C1390" s="226">
        <v>44261</v>
      </c>
      <c r="D1390" s="226">
        <v>44280.4528587963</v>
      </c>
      <c r="E1390" t="s">
        <v>6059</v>
      </c>
      <c r="F1390">
        <v>1.559999942779541</v>
      </c>
    </row>
    <row r="1391" spans="1:6" hidden="1">
      <c r="A1391">
        <v>2</v>
      </c>
      <c r="B1391" s="226">
        <v>44260</v>
      </c>
      <c r="C1391" s="226">
        <v>44261</v>
      </c>
      <c r="D1391" s="226">
        <v>44280.4528587963</v>
      </c>
      <c r="E1391" t="s">
        <v>6060</v>
      </c>
      <c r="F1391">
        <v>2.9999999329446688E-2</v>
      </c>
    </row>
    <row r="1392" spans="1:6" hidden="1">
      <c r="A1392">
        <v>2</v>
      </c>
      <c r="B1392" s="226">
        <v>44260</v>
      </c>
      <c r="C1392" s="226">
        <v>44261</v>
      </c>
      <c r="D1392" s="226">
        <v>44280.4528587963</v>
      </c>
      <c r="E1392" t="s">
        <v>6061</v>
      </c>
      <c r="F1392">
        <v>1.0299999713897705</v>
      </c>
    </row>
    <row r="1393" spans="1:6" hidden="1">
      <c r="A1393">
        <v>2</v>
      </c>
      <c r="B1393" s="226">
        <v>44260</v>
      </c>
      <c r="C1393" s="226">
        <v>44261</v>
      </c>
      <c r="D1393" s="226">
        <v>44280.4528587963</v>
      </c>
      <c r="E1393" t="s">
        <v>6062</v>
      </c>
      <c r="F1393">
        <v>2.630000114440918</v>
      </c>
    </row>
    <row r="1394" spans="1:6" hidden="1">
      <c r="A1394">
        <v>2</v>
      </c>
      <c r="B1394" s="226">
        <v>44260</v>
      </c>
      <c r="C1394" s="226">
        <v>44261</v>
      </c>
      <c r="D1394" s="226">
        <v>44280.4528587963</v>
      </c>
      <c r="E1394" t="s">
        <v>6063</v>
      </c>
      <c r="F1394">
        <v>22.709999084472656</v>
      </c>
    </row>
    <row r="1395" spans="1:6" hidden="1">
      <c r="A1395">
        <v>2</v>
      </c>
      <c r="B1395" s="226">
        <v>44260</v>
      </c>
      <c r="C1395" s="226">
        <v>44261</v>
      </c>
      <c r="D1395" s="226">
        <v>44280.4528587963</v>
      </c>
      <c r="E1395" t="s">
        <v>6064</v>
      </c>
      <c r="F1395">
        <v>50.400001525880157</v>
      </c>
    </row>
    <row r="1396" spans="1:6" hidden="1">
      <c r="A1396">
        <v>2</v>
      </c>
      <c r="B1396" s="226">
        <v>44260</v>
      </c>
      <c r="C1396" s="226">
        <v>44261</v>
      </c>
      <c r="D1396" s="226">
        <v>44280.4528587963</v>
      </c>
      <c r="E1396" t="s">
        <v>6065</v>
      </c>
      <c r="F1396">
        <v>20.979999542236417</v>
      </c>
    </row>
    <row r="1397" spans="1:6" hidden="1">
      <c r="A1397">
        <v>2</v>
      </c>
      <c r="B1397" s="226">
        <v>44260</v>
      </c>
      <c r="C1397" s="226">
        <v>44261</v>
      </c>
      <c r="D1397" s="226">
        <v>44280.4528587963</v>
      </c>
      <c r="E1397" t="s">
        <v>6066</v>
      </c>
      <c r="F1397">
        <v>0.64999997615814009</v>
      </c>
    </row>
    <row r="1398" spans="1:6" hidden="1">
      <c r="A1398">
        <v>2</v>
      </c>
      <c r="B1398" s="226">
        <v>44260</v>
      </c>
      <c r="C1398" s="226">
        <v>44261</v>
      </c>
      <c r="D1398" s="226">
        <v>44280.4528587963</v>
      </c>
      <c r="E1398" t="s">
        <v>6068</v>
      </c>
      <c r="F1398">
        <v>16.509808943006714</v>
      </c>
    </row>
    <row r="1399" spans="1:6" hidden="1">
      <c r="A1399">
        <v>2</v>
      </c>
      <c r="B1399" s="226">
        <v>44260</v>
      </c>
      <c r="C1399" s="226">
        <v>44261</v>
      </c>
      <c r="D1399" s="226">
        <v>44280.4528587963</v>
      </c>
      <c r="E1399" t="s">
        <v>6067</v>
      </c>
      <c r="F1399">
        <v>0.77277140406270628</v>
      </c>
    </row>
    <row r="1400" spans="1:6" hidden="1">
      <c r="A1400">
        <v>2</v>
      </c>
      <c r="B1400" s="226">
        <v>44260</v>
      </c>
      <c r="C1400" s="226">
        <v>44261</v>
      </c>
      <c r="D1400" s="226">
        <v>44280.4528587963</v>
      </c>
      <c r="E1400" t="s">
        <v>6069</v>
      </c>
      <c r="F1400">
        <v>259.72086141374314</v>
      </c>
    </row>
    <row r="1401" spans="1:6" hidden="1">
      <c r="A1401">
        <v>2</v>
      </c>
      <c r="B1401" s="226">
        <v>44260</v>
      </c>
      <c r="C1401" s="226">
        <v>44261</v>
      </c>
      <c r="D1401" s="226">
        <v>44280.4528587963</v>
      </c>
      <c r="E1401" t="s">
        <v>6469</v>
      </c>
      <c r="F1401">
        <v>207.34070668750542</v>
      </c>
    </row>
    <row r="1402" spans="1:6" hidden="1">
      <c r="A1402">
        <v>2</v>
      </c>
      <c r="B1402" s="226">
        <v>44260</v>
      </c>
      <c r="C1402" s="226">
        <v>44261</v>
      </c>
      <c r="D1402" s="226">
        <v>44280.4528587963</v>
      </c>
      <c r="E1402" t="s">
        <v>6470</v>
      </c>
      <c r="F1402">
        <v>33.294350902239444</v>
      </c>
    </row>
    <row r="1403" spans="1:6" hidden="1">
      <c r="A1403">
        <v>2</v>
      </c>
      <c r="B1403" s="226">
        <v>44260</v>
      </c>
      <c r="C1403" s="226">
        <v>44261</v>
      </c>
      <c r="D1403" s="226">
        <v>44280.4528587963</v>
      </c>
      <c r="E1403" t="s">
        <v>6070</v>
      </c>
      <c r="F1403">
        <v>0</v>
      </c>
    </row>
    <row r="1404" spans="1:6" hidden="1">
      <c r="A1404">
        <v>2</v>
      </c>
      <c r="B1404" s="226">
        <v>44260</v>
      </c>
      <c r="C1404" s="226">
        <v>44261</v>
      </c>
      <c r="D1404" s="226">
        <v>44280.4528587963</v>
      </c>
      <c r="E1404" t="s">
        <v>6471</v>
      </c>
      <c r="F1404">
        <v>210.00229751798844</v>
      </c>
    </row>
    <row r="1405" spans="1:6" hidden="1">
      <c r="A1405">
        <v>2</v>
      </c>
      <c r="B1405" s="226">
        <v>44260</v>
      </c>
      <c r="C1405" s="226">
        <v>44261</v>
      </c>
      <c r="D1405" s="226">
        <v>44280.4528587963</v>
      </c>
      <c r="E1405" t="s">
        <v>6472</v>
      </c>
      <c r="F1405">
        <v>244.80886757108857</v>
      </c>
    </row>
    <row r="1406" spans="1:6" hidden="1">
      <c r="A1406">
        <v>2</v>
      </c>
      <c r="B1406" s="226">
        <v>44260</v>
      </c>
      <c r="C1406" s="226">
        <v>44261</v>
      </c>
      <c r="D1406" s="226">
        <v>44280.4528587963</v>
      </c>
      <c r="E1406" t="s">
        <v>6473</v>
      </c>
      <c r="F1406">
        <v>264.2489247428046</v>
      </c>
    </row>
    <row r="1407" spans="1:6" hidden="1">
      <c r="A1407">
        <v>2</v>
      </c>
      <c r="B1407" s="226">
        <v>44260</v>
      </c>
      <c r="C1407" s="226">
        <v>44261</v>
      </c>
      <c r="D1407" s="226">
        <v>44280.4528587963</v>
      </c>
      <c r="E1407" t="s">
        <v>6071</v>
      </c>
      <c r="F1407">
        <v>601.93262023925786</v>
      </c>
    </row>
    <row r="1408" spans="1:6" hidden="1">
      <c r="A1408">
        <v>2</v>
      </c>
      <c r="B1408" s="226">
        <v>44260</v>
      </c>
      <c r="C1408" s="226">
        <v>44261</v>
      </c>
      <c r="D1408" s="226">
        <v>44280.4528587963</v>
      </c>
      <c r="E1408" t="s">
        <v>6252</v>
      </c>
      <c r="F1408">
        <v>181.73346921073139</v>
      </c>
    </row>
    <row r="1409" spans="1:6" hidden="1">
      <c r="A1409">
        <v>2</v>
      </c>
      <c r="B1409" s="226">
        <v>44260</v>
      </c>
      <c r="C1409" s="226">
        <v>44261</v>
      </c>
      <c r="D1409" s="226">
        <v>44280.4528587963</v>
      </c>
      <c r="E1409" t="s">
        <v>6253</v>
      </c>
      <c r="F1409">
        <v>81.1364560604096</v>
      </c>
    </row>
    <row r="1410" spans="1:6" hidden="1">
      <c r="A1410">
        <v>2</v>
      </c>
      <c r="B1410" s="226">
        <v>44260</v>
      </c>
      <c r="C1410" s="226">
        <v>44261</v>
      </c>
      <c r="D1410" s="226">
        <v>44280.4528587963</v>
      </c>
      <c r="E1410" t="s">
        <v>6076</v>
      </c>
      <c r="F1410">
        <v>1.8083166678745966</v>
      </c>
    </row>
    <row r="1411" spans="1:6" hidden="1">
      <c r="A1411">
        <v>2</v>
      </c>
      <c r="B1411" s="226">
        <v>44260</v>
      </c>
      <c r="C1411" s="226">
        <v>44261</v>
      </c>
      <c r="D1411" s="226">
        <v>44280.4528587963</v>
      </c>
      <c r="E1411" t="s">
        <v>6077</v>
      </c>
      <c r="F1411">
        <v>1.6340499718984594</v>
      </c>
    </row>
    <row r="1412" spans="1:6" hidden="1">
      <c r="A1412">
        <v>2</v>
      </c>
      <c r="B1412" s="226">
        <v>44260</v>
      </c>
      <c r="C1412" s="226">
        <v>44261</v>
      </c>
      <c r="D1412" s="226">
        <v>44280.4528587963</v>
      </c>
      <c r="E1412" t="s">
        <v>6078</v>
      </c>
      <c r="F1412">
        <v>6.8751166661577807</v>
      </c>
    </row>
    <row r="1413" spans="1:6" hidden="1">
      <c r="A1413">
        <v>2</v>
      </c>
      <c r="B1413" s="226">
        <v>44260</v>
      </c>
      <c r="C1413" s="226">
        <v>44261</v>
      </c>
      <c r="D1413" s="226">
        <v>44280.4528587963</v>
      </c>
      <c r="E1413" t="s">
        <v>6079</v>
      </c>
      <c r="F1413">
        <v>22.841116587320609</v>
      </c>
    </row>
    <row r="1414" spans="1:6" hidden="1">
      <c r="A1414">
        <v>2</v>
      </c>
      <c r="B1414" s="226">
        <v>44260</v>
      </c>
      <c r="C1414" s="226">
        <v>44261</v>
      </c>
      <c r="D1414" s="226">
        <v>44280.4528587963</v>
      </c>
      <c r="E1414" t="s">
        <v>6080</v>
      </c>
      <c r="F1414">
        <v>49.653015772501625</v>
      </c>
    </row>
    <row r="1415" spans="1:6" hidden="1">
      <c r="A1415">
        <v>2</v>
      </c>
      <c r="B1415" s="226">
        <v>44260</v>
      </c>
      <c r="C1415" s="226">
        <v>44261</v>
      </c>
      <c r="D1415" s="226">
        <v>44280.4528587963</v>
      </c>
      <c r="E1415" t="s">
        <v>6081</v>
      </c>
      <c r="F1415">
        <v>17.086116790771484</v>
      </c>
    </row>
    <row r="1416" spans="1:6" hidden="1">
      <c r="A1416">
        <v>2</v>
      </c>
      <c r="B1416" s="226">
        <v>44260</v>
      </c>
      <c r="C1416" s="226">
        <v>44261</v>
      </c>
      <c r="D1416" s="226">
        <v>44280.4528587963</v>
      </c>
      <c r="E1416" t="s">
        <v>6082</v>
      </c>
      <c r="F1416">
        <v>7.0933334529399872E-2</v>
      </c>
    </row>
    <row r="1417" spans="1:6" hidden="1">
      <c r="A1417">
        <v>2</v>
      </c>
      <c r="B1417" s="226">
        <v>44260</v>
      </c>
      <c r="C1417" s="226">
        <v>44261</v>
      </c>
      <c r="D1417" s="226">
        <v>44280.4528587963</v>
      </c>
      <c r="E1417" t="s">
        <v>6678</v>
      </c>
      <c r="F1417">
        <v>135.27567591137358</v>
      </c>
    </row>
    <row r="1418" spans="1:6" hidden="1">
      <c r="A1418">
        <v>2</v>
      </c>
      <c r="B1418" s="226">
        <v>44260</v>
      </c>
      <c r="C1418" s="226">
        <v>44261</v>
      </c>
      <c r="D1418" s="226">
        <v>44280.4528587963</v>
      </c>
      <c r="E1418" t="s">
        <v>6474</v>
      </c>
      <c r="F1418">
        <v>233.95039998160561</v>
      </c>
    </row>
    <row r="1419" spans="1:6" hidden="1">
      <c r="A1419">
        <v>2</v>
      </c>
      <c r="B1419" s="226">
        <v>44260</v>
      </c>
      <c r="C1419" s="226">
        <v>44261</v>
      </c>
      <c r="D1419" s="226">
        <v>44280.4528587963</v>
      </c>
      <c r="E1419" t="s">
        <v>6475</v>
      </c>
      <c r="F1419">
        <v>234.59466425577858</v>
      </c>
    </row>
    <row r="1420" spans="1:6" hidden="1">
      <c r="A1420">
        <v>2</v>
      </c>
      <c r="B1420" s="226">
        <v>44260</v>
      </c>
      <c r="C1420" s="226">
        <v>44261</v>
      </c>
      <c r="D1420" s="226">
        <v>44280.4528587963</v>
      </c>
      <c r="E1420" t="s">
        <v>6476</v>
      </c>
      <c r="F1420">
        <v>237.88936711417529</v>
      </c>
    </row>
    <row r="1421" spans="1:6" hidden="1">
      <c r="A1421">
        <v>2</v>
      </c>
      <c r="B1421" s="226">
        <v>44260</v>
      </c>
      <c r="C1421" s="226">
        <v>44261</v>
      </c>
      <c r="D1421" s="226">
        <v>44280.4528587963</v>
      </c>
      <c r="E1421" t="s">
        <v>6477</v>
      </c>
      <c r="F1421">
        <v>239.72441165712007</v>
      </c>
    </row>
    <row r="1422" spans="1:6" hidden="1">
      <c r="A1422">
        <v>2</v>
      </c>
      <c r="B1422" s="226">
        <v>44260</v>
      </c>
      <c r="C1422" s="226">
        <v>44261</v>
      </c>
      <c r="D1422" s="226">
        <v>44280.4528587963</v>
      </c>
      <c r="E1422" t="s">
        <v>6085</v>
      </c>
      <c r="F1422">
        <v>23.085648436016491</v>
      </c>
    </row>
    <row r="1423" spans="1:6" hidden="1">
      <c r="A1423">
        <v>2</v>
      </c>
      <c r="B1423" s="226">
        <v>44260</v>
      </c>
      <c r="C1423" s="226">
        <v>44261</v>
      </c>
      <c r="D1423" s="226">
        <v>44280.4528587963</v>
      </c>
      <c r="E1423" t="s">
        <v>6086</v>
      </c>
      <c r="F1423">
        <v>19.719858333799575</v>
      </c>
    </row>
    <row r="1424" spans="1:6" hidden="1">
      <c r="A1424">
        <v>2</v>
      </c>
      <c r="B1424" s="226">
        <v>44260</v>
      </c>
      <c r="C1424" s="226">
        <v>44261</v>
      </c>
      <c r="D1424" s="226">
        <v>44280.4528587963</v>
      </c>
      <c r="E1424" t="s">
        <v>6087</v>
      </c>
      <c r="F1424">
        <v>0</v>
      </c>
    </row>
    <row r="1425" spans="1:6" hidden="1">
      <c r="A1425">
        <v>2</v>
      </c>
      <c r="B1425" s="226">
        <v>44260</v>
      </c>
      <c r="C1425" s="226">
        <v>44261</v>
      </c>
      <c r="D1425" s="226">
        <v>44280.4528587963</v>
      </c>
      <c r="E1425" t="s">
        <v>6088</v>
      </c>
      <c r="F1425">
        <v>90.652176539103223</v>
      </c>
    </row>
    <row r="1426" spans="1:6" hidden="1">
      <c r="A1426">
        <v>2</v>
      </c>
      <c r="B1426" s="226">
        <v>44260</v>
      </c>
      <c r="C1426" s="226">
        <v>44261</v>
      </c>
      <c r="D1426" s="226">
        <v>44280.4528587963</v>
      </c>
      <c r="E1426" t="s">
        <v>6083</v>
      </c>
      <c r="F1426">
        <v>724.33973147074482</v>
      </c>
    </row>
    <row r="1427" spans="1:6" hidden="1">
      <c r="A1427">
        <v>2</v>
      </c>
      <c r="B1427" s="226">
        <v>44260</v>
      </c>
      <c r="C1427" s="226">
        <v>44261</v>
      </c>
      <c r="D1427" s="226">
        <v>44280.4528587963</v>
      </c>
      <c r="E1427" t="s">
        <v>6478</v>
      </c>
      <c r="F1427">
        <v>203.52691379123246</v>
      </c>
    </row>
    <row r="1428" spans="1:6" hidden="1">
      <c r="A1428">
        <v>2</v>
      </c>
      <c r="B1428" s="226">
        <v>44260</v>
      </c>
      <c r="C1428" s="226">
        <v>44261</v>
      </c>
      <c r="D1428" s="226">
        <v>44280.4528587963</v>
      </c>
      <c r="E1428" t="s">
        <v>6254</v>
      </c>
      <c r="F1428">
        <v>733.14632648891802</v>
      </c>
    </row>
    <row r="1429" spans="1:6" hidden="1">
      <c r="A1429">
        <v>2</v>
      </c>
      <c r="B1429" s="226">
        <v>44260</v>
      </c>
      <c r="C1429" s="226">
        <v>44261</v>
      </c>
      <c r="D1429" s="226">
        <v>44280.4528587963</v>
      </c>
      <c r="E1429" t="s">
        <v>6479</v>
      </c>
      <c r="F1429">
        <v>205.64759152730238</v>
      </c>
    </row>
    <row r="1430" spans="1:6" hidden="1">
      <c r="A1430">
        <v>2</v>
      </c>
      <c r="B1430" s="226">
        <v>44260</v>
      </c>
      <c r="C1430" s="226">
        <v>44261</v>
      </c>
      <c r="D1430" s="226">
        <v>44280.4528587963</v>
      </c>
      <c r="E1430" t="s">
        <v>6480</v>
      </c>
      <c r="F1430">
        <v>274.5087192959241</v>
      </c>
    </row>
    <row r="1431" spans="1:6" hidden="1">
      <c r="A1431">
        <v>2</v>
      </c>
      <c r="B1431" s="226">
        <v>44260</v>
      </c>
      <c r="C1431" s="226">
        <v>44261</v>
      </c>
      <c r="D1431" s="226">
        <v>44280.4528587963</v>
      </c>
      <c r="E1431" t="s">
        <v>6255</v>
      </c>
      <c r="F1431">
        <v>2743.6081198798311</v>
      </c>
    </row>
    <row r="1432" spans="1:6" hidden="1">
      <c r="A1432">
        <v>2</v>
      </c>
      <c r="B1432" s="226">
        <v>44260</v>
      </c>
      <c r="C1432" s="226">
        <v>44261</v>
      </c>
      <c r="D1432" s="226">
        <v>44280.4528587963</v>
      </c>
      <c r="E1432" t="s">
        <v>6481</v>
      </c>
      <c r="F1432">
        <v>277.8703422546418</v>
      </c>
    </row>
    <row r="1433" spans="1:6" hidden="1">
      <c r="A1433">
        <v>2</v>
      </c>
      <c r="B1433" s="226">
        <v>44260</v>
      </c>
      <c r="C1433" s="226">
        <v>44261</v>
      </c>
      <c r="D1433" s="226">
        <v>44280.4528587963</v>
      </c>
      <c r="E1433" t="s">
        <v>6084</v>
      </c>
      <c r="F1433">
        <v>94.577301306194627</v>
      </c>
    </row>
    <row r="1434" spans="1:6" hidden="1">
      <c r="A1434">
        <v>2</v>
      </c>
      <c r="B1434" s="226">
        <v>44260</v>
      </c>
      <c r="C1434" s="226">
        <v>44261</v>
      </c>
      <c r="D1434" s="226">
        <v>44280.4528587963</v>
      </c>
      <c r="E1434" t="s">
        <v>6482</v>
      </c>
      <c r="F1434">
        <v>273.89419551425328</v>
      </c>
    </row>
    <row r="1435" spans="1:6" hidden="1">
      <c r="A1435">
        <v>2</v>
      </c>
      <c r="B1435" s="226">
        <v>44260</v>
      </c>
      <c r="C1435" s="226">
        <v>44261</v>
      </c>
      <c r="D1435" s="226">
        <v>44280.4528587963</v>
      </c>
      <c r="E1435" t="s">
        <v>6483</v>
      </c>
      <c r="F1435">
        <v>209.20966547859828</v>
      </c>
    </row>
    <row r="1436" spans="1:6" hidden="1">
      <c r="A1436">
        <v>2</v>
      </c>
      <c r="B1436" s="226">
        <v>44260</v>
      </c>
      <c r="C1436" s="226">
        <v>44261</v>
      </c>
      <c r="D1436" s="226">
        <v>44280.4528587963</v>
      </c>
      <c r="E1436" t="s">
        <v>6484</v>
      </c>
      <c r="F1436">
        <v>209.46714593039454</v>
      </c>
    </row>
    <row r="1437" spans="1:6" hidden="1">
      <c r="A1437">
        <v>2</v>
      </c>
      <c r="B1437" s="226">
        <v>44260</v>
      </c>
      <c r="C1437" s="226">
        <v>44261</v>
      </c>
      <c r="D1437" s="226">
        <v>44280.4528587963</v>
      </c>
      <c r="E1437" t="s">
        <v>6235</v>
      </c>
    </row>
    <row r="1438" spans="1:6" hidden="1">
      <c r="A1438">
        <v>2</v>
      </c>
      <c r="B1438" s="226">
        <v>44260</v>
      </c>
      <c r="C1438" s="226">
        <v>44261</v>
      </c>
      <c r="D1438" s="226">
        <v>44280.4528587963</v>
      </c>
      <c r="E1438" t="s">
        <v>6256</v>
      </c>
      <c r="F1438">
        <v>1.7728466935377707</v>
      </c>
    </row>
    <row r="1439" spans="1:6" hidden="1">
      <c r="A1439">
        <v>2</v>
      </c>
      <c r="B1439" s="226">
        <v>44260</v>
      </c>
      <c r="C1439" s="226">
        <v>44261</v>
      </c>
      <c r="D1439" s="226">
        <v>44280.4528587963</v>
      </c>
      <c r="E1439" t="s">
        <v>6257</v>
      </c>
      <c r="F1439">
        <v>7.00024338298374</v>
      </c>
    </row>
    <row r="1440" spans="1:6" hidden="1">
      <c r="A1440">
        <v>2</v>
      </c>
      <c r="B1440" s="226">
        <v>44260</v>
      </c>
      <c r="C1440" s="226">
        <v>44261</v>
      </c>
      <c r="D1440" s="226">
        <v>44280.4528587963</v>
      </c>
      <c r="E1440" t="s">
        <v>6258</v>
      </c>
      <c r="F1440">
        <v>4.744865961703991</v>
      </c>
    </row>
    <row r="1441" spans="1:6" hidden="1">
      <c r="A1441">
        <v>2</v>
      </c>
      <c r="B1441" s="226">
        <v>44260</v>
      </c>
      <c r="C1441" s="226">
        <v>44261</v>
      </c>
      <c r="D1441" s="226">
        <v>44280.4528587963</v>
      </c>
      <c r="E1441" t="s">
        <v>6520</v>
      </c>
      <c r="F1441">
        <v>0.2431000024080362</v>
      </c>
    </row>
    <row r="1442" spans="1:6" hidden="1">
      <c r="A1442">
        <v>2</v>
      </c>
      <c r="B1442" s="226">
        <v>44260</v>
      </c>
      <c r="C1442" s="226">
        <v>44261</v>
      </c>
      <c r="D1442" s="226">
        <v>44280.4528587963</v>
      </c>
      <c r="E1442" t="s">
        <v>6259</v>
      </c>
      <c r="F1442">
        <v>4.0018387710054748</v>
      </c>
    </row>
    <row r="1443" spans="1:6" hidden="1">
      <c r="A1443">
        <v>2</v>
      </c>
      <c r="B1443" s="226">
        <v>44260</v>
      </c>
      <c r="C1443" s="226">
        <v>44261</v>
      </c>
      <c r="D1443" s="226">
        <v>44280.4528587963</v>
      </c>
      <c r="E1443" t="s">
        <v>6260</v>
      </c>
      <c r="F1443">
        <v>0</v>
      </c>
    </row>
    <row r="1444" spans="1:6" hidden="1">
      <c r="A1444">
        <v>2</v>
      </c>
      <c r="B1444" s="226">
        <v>44260</v>
      </c>
      <c r="C1444" s="226">
        <v>44261</v>
      </c>
      <c r="D1444" s="226">
        <v>44280.4528587963</v>
      </c>
      <c r="E1444" t="s">
        <v>6485</v>
      </c>
      <c r="F1444">
        <v>43.431127209133628</v>
      </c>
    </row>
    <row r="1445" spans="1:6" hidden="1">
      <c r="A1445">
        <v>2</v>
      </c>
      <c r="B1445" s="226">
        <v>44260</v>
      </c>
      <c r="C1445" s="226">
        <v>44261</v>
      </c>
      <c r="D1445" s="226">
        <v>44280.4528587963</v>
      </c>
      <c r="E1445" t="s">
        <v>6486</v>
      </c>
      <c r="F1445">
        <v>156.97195276684172</v>
      </c>
    </row>
    <row r="1446" spans="1:6" hidden="1">
      <c r="A1446">
        <v>2</v>
      </c>
      <c r="B1446" s="226">
        <v>44260</v>
      </c>
      <c r="C1446" s="226">
        <v>44261</v>
      </c>
      <c r="D1446" s="226">
        <v>44280.4528587963</v>
      </c>
      <c r="E1446" t="s">
        <v>6091</v>
      </c>
      <c r="F1446">
        <v>94.194076183107029</v>
      </c>
    </row>
    <row r="1447" spans="1:6" hidden="1">
      <c r="A1447">
        <v>2</v>
      </c>
      <c r="B1447" s="226">
        <v>44260</v>
      </c>
      <c r="C1447" s="226">
        <v>44261</v>
      </c>
      <c r="D1447" s="226">
        <v>44280.4528587963</v>
      </c>
      <c r="E1447" t="s">
        <v>6261</v>
      </c>
      <c r="F1447">
        <v>9.3352286871677812</v>
      </c>
    </row>
    <row r="1448" spans="1:6" hidden="1">
      <c r="A1448">
        <v>2</v>
      </c>
      <c r="B1448" s="226">
        <v>44260</v>
      </c>
      <c r="C1448" s="226">
        <v>44261</v>
      </c>
      <c r="D1448" s="226">
        <v>44280.4528587963</v>
      </c>
      <c r="E1448" t="s">
        <v>6269</v>
      </c>
      <c r="F1448">
        <v>51.294057713614563</v>
      </c>
    </row>
    <row r="1449" spans="1:6" hidden="1">
      <c r="A1449">
        <v>2</v>
      </c>
      <c r="B1449" s="226">
        <v>44260</v>
      </c>
      <c r="C1449" s="226">
        <v>44261</v>
      </c>
      <c r="D1449" s="226">
        <v>44280.4528587963</v>
      </c>
      <c r="E1449" t="s">
        <v>6661</v>
      </c>
      <c r="F1449">
        <v>2.7541335499190773</v>
      </c>
    </row>
    <row r="1450" spans="1:6" hidden="1">
      <c r="A1450">
        <v>2</v>
      </c>
      <c r="B1450" s="226">
        <v>44260</v>
      </c>
      <c r="C1450" s="226">
        <v>44261</v>
      </c>
      <c r="D1450" s="226">
        <v>44280.4528587963</v>
      </c>
      <c r="E1450" t="s">
        <v>6262</v>
      </c>
      <c r="F1450">
        <v>7.5305706302324893</v>
      </c>
    </row>
    <row r="1451" spans="1:6" hidden="1">
      <c r="A1451">
        <v>2</v>
      </c>
      <c r="B1451" s="226">
        <v>44260</v>
      </c>
      <c r="C1451" s="226">
        <v>44261</v>
      </c>
      <c r="D1451" s="226">
        <v>44280.4528587963</v>
      </c>
      <c r="E1451" t="s">
        <v>6263</v>
      </c>
      <c r="F1451">
        <v>11.532409401237963</v>
      </c>
    </row>
    <row r="1452" spans="1:6" hidden="1">
      <c r="A1452">
        <v>2</v>
      </c>
      <c r="B1452" s="226">
        <v>44260</v>
      </c>
      <c r="C1452" s="226">
        <v>44261</v>
      </c>
      <c r="D1452" s="226">
        <v>44280.4528587963</v>
      </c>
      <c r="E1452" t="s">
        <v>6264</v>
      </c>
      <c r="F1452">
        <v>29.796529707643757</v>
      </c>
    </row>
    <row r="1453" spans="1:6" hidden="1">
      <c r="A1453">
        <v>2</v>
      </c>
      <c r="B1453" s="226">
        <v>44260</v>
      </c>
      <c r="C1453" s="226">
        <v>44261</v>
      </c>
      <c r="D1453" s="226">
        <v>44280.4528587963</v>
      </c>
      <c r="E1453" t="s">
        <v>6267</v>
      </c>
      <c r="F1453">
        <v>51.294057713614563</v>
      </c>
    </row>
    <row r="1454" spans="1:6" hidden="1">
      <c r="A1454">
        <v>2</v>
      </c>
      <c r="B1454" s="226">
        <v>44260</v>
      </c>
      <c r="C1454" s="226">
        <v>44261</v>
      </c>
      <c r="D1454" s="226">
        <v>44280.4528587963</v>
      </c>
      <c r="E1454" t="s">
        <v>6440</v>
      </c>
      <c r="F1454">
        <v>60.629286400782348</v>
      </c>
    </row>
    <row r="1455" spans="1:6" hidden="1">
      <c r="A1455">
        <v>2</v>
      </c>
      <c r="B1455" s="226">
        <v>44260</v>
      </c>
      <c r="C1455" s="226">
        <v>44261</v>
      </c>
      <c r="D1455" s="226">
        <v>44280.4528587963</v>
      </c>
      <c r="E1455" t="s">
        <v>6100</v>
      </c>
      <c r="F1455">
        <v>0.24950000643729245</v>
      </c>
    </row>
    <row r="1456" spans="1:6" hidden="1">
      <c r="A1456">
        <v>2</v>
      </c>
      <c r="B1456" s="226">
        <v>44260</v>
      </c>
      <c r="C1456" s="226">
        <v>44261</v>
      </c>
      <c r="D1456" s="226">
        <v>44280.4528587963</v>
      </c>
      <c r="E1456" t="s">
        <v>6101</v>
      </c>
      <c r="F1456">
        <v>6.0000000521539297E-3</v>
      </c>
    </row>
    <row r="1457" spans="1:6" hidden="1">
      <c r="A1457">
        <v>2</v>
      </c>
      <c r="B1457" s="226">
        <v>44260</v>
      </c>
      <c r="C1457" s="226">
        <v>44261</v>
      </c>
      <c r="D1457" s="226">
        <v>44280.4528587963</v>
      </c>
      <c r="E1457" t="s">
        <v>6102</v>
      </c>
      <c r="F1457">
        <v>0.16189999878407171</v>
      </c>
    </row>
    <row r="1458" spans="1:6" hidden="1">
      <c r="A1458">
        <v>2</v>
      </c>
      <c r="B1458" s="226">
        <v>44260</v>
      </c>
      <c r="C1458" s="226">
        <v>44261</v>
      </c>
      <c r="D1458" s="226">
        <v>44280.4528587963</v>
      </c>
      <c r="E1458" t="s">
        <v>6103</v>
      </c>
      <c r="F1458">
        <v>0.51090002059936523</v>
      </c>
    </row>
    <row r="1459" spans="1:6" hidden="1">
      <c r="A1459">
        <v>2</v>
      </c>
      <c r="B1459" s="226">
        <v>44260</v>
      </c>
      <c r="C1459" s="226">
        <v>44261</v>
      </c>
      <c r="D1459" s="226">
        <v>44280.4528587963</v>
      </c>
      <c r="E1459" t="s">
        <v>6104</v>
      </c>
      <c r="F1459">
        <v>98.826698303226479</v>
      </c>
    </row>
    <row r="1460" spans="1:6" hidden="1">
      <c r="A1460">
        <v>2</v>
      </c>
      <c r="B1460" s="226">
        <v>44260</v>
      </c>
      <c r="C1460" s="226">
        <v>44261</v>
      </c>
      <c r="D1460" s="226">
        <v>44280.4528587963</v>
      </c>
      <c r="E1460" t="s">
        <v>6105</v>
      </c>
    </row>
    <row r="1461" spans="1:6" hidden="1">
      <c r="A1461">
        <v>2</v>
      </c>
      <c r="B1461" s="226">
        <v>44260</v>
      </c>
      <c r="C1461" s="226">
        <v>44261</v>
      </c>
      <c r="D1461" s="226">
        <v>44280.4528587963</v>
      </c>
      <c r="E1461" t="s">
        <v>6106</v>
      </c>
    </row>
    <row r="1462" spans="1:6" hidden="1">
      <c r="A1462">
        <v>2</v>
      </c>
      <c r="B1462" s="226">
        <v>44260</v>
      </c>
      <c r="C1462" s="226">
        <v>44261</v>
      </c>
      <c r="D1462" s="226">
        <v>44280.4528587963</v>
      </c>
      <c r="E1462" t="s">
        <v>6107</v>
      </c>
    </row>
    <row r="1463" spans="1:6" hidden="1">
      <c r="A1463">
        <v>2</v>
      </c>
      <c r="B1463" s="226">
        <v>44260</v>
      </c>
      <c r="C1463" s="226">
        <v>44261</v>
      </c>
      <c r="D1463" s="226">
        <v>44280.4528587963</v>
      </c>
      <c r="E1463" t="s">
        <v>6108</v>
      </c>
    </row>
    <row r="1464" spans="1:6" hidden="1">
      <c r="A1464">
        <v>2</v>
      </c>
      <c r="B1464" s="226">
        <v>44260</v>
      </c>
      <c r="C1464" s="226">
        <v>44261</v>
      </c>
      <c r="D1464" s="226">
        <v>44280.4528587963</v>
      </c>
      <c r="E1464" t="s">
        <v>6109</v>
      </c>
    </row>
    <row r="1465" spans="1:6" hidden="1">
      <c r="A1465">
        <v>2</v>
      </c>
      <c r="B1465" s="226">
        <v>44260</v>
      </c>
      <c r="C1465" s="226">
        <v>44261</v>
      </c>
      <c r="D1465" s="226">
        <v>44280.4528587963</v>
      </c>
      <c r="E1465" t="s">
        <v>6110</v>
      </c>
    </row>
    <row r="1466" spans="1:6" hidden="1">
      <c r="A1466">
        <v>2</v>
      </c>
      <c r="B1466" s="226">
        <v>44260</v>
      </c>
      <c r="C1466" s="226">
        <v>44261</v>
      </c>
      <c r="D1466" s="226">
        <v>44280.4528587963</v>
      </c>
      <c r="E1466" t="s">
        <v>6111</v>
      </c>
    </row>
    <row r="1467" spans="1:6" hidden="1">
      <c r="A1467">
        <v>2</v>
      </c>
      <c r="B1467" s="226">
        <v>44260</v>
      </c>
      <c r="C1467" s="226">
        <v>44261</v>
      </c>
      <c r="D1467" s="226">
        <v>44280.4528587963</v>
      </c>
      <c r="E1467" t="s">
        <v>6113</v>
      </c>
    </row>
    <row r="1468" spans="1:6" hidden="1">
      <c r="A1468">
        <v>2</v>
      </c>
      <c r="B1468" s="226">
        <v>44260</v>
      </c>
      <c r="C1468" s="226">
        <v>44261</v>
      </c>
      <c r="D1468" s="226">
        <v>44280.4528587963</v>
      </c>
      <c r="E1468" t="s">
        <v>6112</v>
      </c>
    </row>
    <row r="1469" spans="1:6" hidden="1">
      <c r="A1469">
        <v>2</v>
      </c>
      <c r="B1469" s="226">
        <v>44260</v>
      </c>
      <c r="C1469" s="226">
        <v>44261</v>
      </c>
      <c r="D1469" s="226">
        <v>44280.4528587963</v>
      </c>
      <c r="E1469" t="s">
        <v>6114</v>
      </c>
    </row>
    <row r="1470" spans="1:6" hidden="1">
      <c r="A1470">
        <v>2</v>
      </c>
      <c r="B1470" s="226">
        <v>44260</v>
      </c>
      <c r="C1470" s="226">
        <v>44261</v>
      </c>
      <c r="D1470" s="226">
        <v>44280.4528587963</v>
      </c>
      <c r="E1470" t="s">
        <v>6115</v>
      </c>
    </row>
    <row r="1471" spans="1:6" hidden="1">
      <c r="A1471">
        <v>2</v>
      </c>
      <c r="B1471" s="226">
        <v>44260</v>
      </c>
      <c r="C1471" s="226">
        <v>44261</v>
      </c>
      <c r="D1471" s="226">
        <v>44280.4528587963</v>
      </c>
      <c r="E1471" t="s">
        <v>6116</v>
      </c>
    </row>
    <row r="1472" spans="1:6" hidden="1">
      <c r="A1472">
        <v>2</v>
      </c>
      <c r="B1472" s="226">
        <v>44260</v>
      </c>
      <c r="C1472" s="226">
        <v>44261</v>
      </c>
      <c r="D1472" s="226">
        <v>44280.4528587963</v>
      </c>
      <c r="E1472" t="s">
        <v>6117</v>
      </c>
    </row>
    <row r="1473" spans="1:6" hidden="1">
      <c r="A1473">
        <v>2</v>
      </c>
      <c r="B1473" s="226">
        <v>44260</v>
      </c>
      <c r="C1473" s="226">
        <v>44261</v>
      </c>
      <c r="D1473" s="226">
        <v>44280.4528587963</v>
      </c>
      <c r="E1473" t="s">
        <v>6118</v>
      </c>
    </row>
    <row r="1474" spans="1:6" hidden="1">
      <c r="A1474">
        <v>2</v>
      </c>
      <c r="B1474" s="226">
        <v>44260</v>
      </c>
      <c r="C1474" s="226">
        <v>44261</v>
      </c>
      <c r="D1474" s="226">
        <v>44280.4528587963</v>
      </c>
      <c r="E1474" t="s">
        <v>6119</v>
      </c>
    </row>
    <row r="1475" spans="1:6" hidden="1">
      <c r="A1475">
        <v>2</v>
      </c>
      <c r="B1475" s="226">
        <v>44260</v>
      </c>
      <c r="C1475" s="226">
        <v>44261</v>
      </c>
      <c r="D1475" s="226">
        <v>44280.4528587963</v>
      </c>
      <c r="E1475" t="s">
        <v>6120</v>
      </c>
    </row>
    <row r="1476" spans="1:6" hidden="1">
      <c r="A1476">
        <v>2</v>
      </c>
      <c r="B1476" s="226">
        <v>44260</v>
      </c>
      <c r="C1476" s="226">
        <v>44261</v>
      </c>
      <c r="D1476" s="226">
        <v>44280.4528587963</v>
      </c>
      <c r="E1476" t="s">
        <v>6121</v>
      </c>
    </row>
    <row r="1477" spans="1:6" hidden="1">
      <c r="A1477">
        <v>2</v>
      </c>
      <c r="B1477" s="226">
        <v>44260</v>
      </c>
      <c r="C1477" s="226">
        <v>44261</v>
      </c>
      <c r="D1477" s="226">
        <v>44280.4528587963</v>
      </c>
      <c r="E1477" t="s">
        <v>6487</v>
      </c>
      <c r="F1477">
        <v>173.2948005994167</v>
      </c>
    </row>
    <row r="1478" spans="1:6" hidden="1">
      <c r="A1478">
        <v>2</v>
      </c>
      <c r="B1478" s="226">
        <v>44260</v>
      </c>
      <c r="C1478" s="226">
        <v>44261</v>
      </c>
      <c r="D1478" s="226">
        <v>44280.4528587963</v>
      </c>
      <c r="E1478" t="s">
        <v>6488</v>
      </c>
      <c r="F1478">
        <v>188.68196562661097</v>
      </c>
    </row>
    <row r="1479" spans="1:6" hidden="1">
      <c r="A1479">
        <v>2</v>
      </c>
      <c r="B1479" s="226">
        <v>44260</v>
      </c>
      <c r="C1479" s="226">
        <v>44261</v>
      </c>
      <c r="D1479" s="226">
        <v>44280.4528587963</v>
      </c>
      <c r="E1479" t="s">
        <v>6489</v>
      </c>
      <c r="F1479">
        <v>189.09233052995501</v>
      </c>
    </row>
    <row r="1480" spans="1:6" hidden="1">
      <c r="A1480">
        <v>2</v>
      </c>
      <c r="B1480" s="226">
        <v>44260</v>
      </c>
      <c r="C1480" s="226">
        <v>44261</v>
      </c>
      <c r="D1480" s="226">
        <v>44280.4528587963</v>
      </c>
      <c r="E1480" t="s">
        <v>6490</v>
      </c>
      <c r="F1480">
        <v>197.58011346393192</v>
      </c>
    </row>
    <row r="1481" spans="1:6" hidden="1">
      <c r="A1481">
        <v>2</v>
      </c>
      <c r="B1481" s="226">
        <v>44260</v>
      </c>
      <c r="C1481" s="226">
        <v>44261</v>
      </c>
      <c r="D1481" s="226">
        <v>44280.4528587963</v>
      </c>
      <c r="E1481" t="s">
        <v>6122</v>
      </c>
      <c r="F1481">
        <v>5.5269928306341249</v>
      </c>
    </row>
    <row r="1482" spans="1:6" hidden="1">
      <c r="A1482">
        <v>2</v>
      </c>
      <c r="B1482" s="226">
        <v>44260</v>
      </c>
      <c r="C1482" s="226">
        <v>44261</v>
      </c>
      <c r="D1482" s="226">
        <v>44280.4528587963</v>
      </c>
      <c r="E1482" t="s">
        <v>6123</v>
      </c>
      <c r="F1482">
        <v>19.410565543174684</v>
      </c>
    </row>
    <row r="1483" spans="1:6" hidden="1">
      <c r="A1483">
        <v>2</v>
      </c>
      <c r="B1483" s="226">
        <v>44260</v>
      </c>
      <c r="C1483" s="226">
        <v>44261</v>
      </c>
      <c r="D1483" s="226">
        <v>44280.4528587963</v>
      </c>
      <c r="E1483" t="s">
        <v>6491</v>
      </c>
      <c r="F1483">
        <v>166.48039639790798</v>
      </c>
    </row>
    <row r="1484" spans="1:6" hidden="1">
      <c r="A1484">
        <v>2</v>
      </c>
      <c r="B1484" s="226">
        <v>44260</v>
      </c>
      <c r="C1484" s="226">
        <v>44261</v>
      </c>
      <c r="D1484" s="226">
        <v>44280.4528587963</v>
      </c>
      <c r="E1484" t="s">
        <v>6492</v>
      </c>
      <c r="F1484">
        <v>169.41921661165091</v>
      </c>
    </row>
    <row r="1485" spans="1:6" hidden="1">
      <c r="A1485">
        <v>2</v>
      </c>
      <c r="B1485" s="226">
        <v>44260</v>
      </c>
      <c r="C1485" s="226">
        <v>44261</v>
      </c>
      <c r="D1485" s="226">
        <v>44280.4528587963</v>
      </c>
      <c r="E1485" t="s">
        <v>6493</v>
      </c>
      <c r="F1485">
        <v>134.67375327216266</v>
      </c>
    </row>
    <row r="1486" spans="1:6" hidden="1">
      <c r="A1486">
        <v>2</v>
      </c>
      <c r="B1486" s="226">
        <v>44260</v>
      </c>
      <c r="C1486" s="226">
        <v>44261</v>
      </c>
      <c r="D1486" s="226">
        <v>44280.4528587963</v>
      </c>
      <c r="E1486" t="s">
        <v>6265</v>
      </c>
      <c r="F1486">
        <v>22.100594594743544</v>
      </c>
    </row>
    <row r="1487" spans="1:6" hidden="1">
      <c r="A1487">
        <v>2</v>
      </c>
      <c r="B1487" s="226">
        <v>44260</v>
      </c>
      <c r="C1487" s="226">
        <v>44261</v>
      </c>
      <c r="D1487" s="226">
        <v>44280.4528587963</v>
      </c>
      <c r="E1487" t="s">
        <v>6266</v>
      </c>
      <c r="F1487">
        <v>131.69536121686284</v>
      </c>
    </row>
    <row r="1488" spans="1:6" hidden="1">
      <c r="A1488">
        <v>2</v>
      </c>
      <c r="B1488" s="226">
        <v>44260</v>
      </c>
      <c r="C1488" s="226">
        <v>44261</v>
      </c>
      <c r="D1488" s="226">
        <v>44280.4528587963</v>
      </c>
      <c r="E1488" t="s">
        <v>6494</v>
      </c>
      <c r="F1488">
        <v>199.63676116731426</v>
      </c>
    </row>
    <row r="1489" spans="1:6" hidden="1">
      <c r="A1489">
        <v>2</v>
      </c>
      <c r="B1489" s="226">
        <v>44260</v>
      </c>
      <c r="C1489" s="226">
        <v>44261</v>
      </c>
      <c r="D1489" s="226">
        <v>44280.4528587963</v>
      </c>
      <c r="E1489" t="s">
        <v>6495</v>
      </c>
      <c r="F1489">
        <v>208.51860634485772</v>
      </c>
    </row>
    <row r="1490" spans="1:6" hidden="1">
      <c r="A1490">
        <v>2</v>
      </c>
      <c r="B1490" s="226">
        <v>44260</v>
      </c>
      <c r="C1490" s="226">
        <v>44261</v>
      </c>
      <c r="D1490" s="226">
        <v>44280.4528587963</v>
      </c>
      <c r="E1490" t="s">
        <v>6268</v>
      </c>
      <c r="F1490">
        <v>176.90446195602507</v>
      </c>
    </row>
    <row r="1491" spans="1:6" hidden="1">
      <c r="A1491">
        <v>2</v>
      </c>
      <c r="B1491" s="226">
        <v>44260</v>
      </c>
      <c r="C1491" s="226">
        <v>44261</v>
      </c>
      <c r="D1491" s="226">
        <v>44280.4528587963</v>
      </c>
      <c r="E1491" t="s">
        <v>6496</v>
      </c>
      <c r="F1491">
        <v>208.59453004201166</v>
      </c>
    </row>
    <row r="1492" spans="1:6" hidden="1">
      <c r="A1492">
        <v>2</v>
      </c>
      <c r="B1492" s="226">
        <v>44260</v>
      </c>
      <c r="C1492" s="226">
        <v>44261</v>
      </c>
      <c r="D1492" s="226">
        <v>44280.4528587963</v>
      </c>
      <c r="E1492" t="s">
        <v>6497</v>
      </c>
      <c r="F1492">
        <v>209.15447707705837</v>
      </c>
    </row>
    <row r="1493" spans="1:6" hidden="1">
      <c r="A1493">
        <v>2</v>
      </c>
      <c r="B1493" s="226">
        <v>44260</v>
      </c>
      <c r="C1493" s="226">
        <v>44261</v>
      </c>
      <c r="D1493" s="226">
        <v>44280.4528587963</v>
      </c>
      <c r="E1493" t="s">
        <v>6124</v>
      </c>
      <c r="F1493">
        <v>11.392901496092506</v>
      </c>
    </row>
    <row r="1494" spans="1:6" hidden="1">
      <c r="A1494">
        <v>2</v>
      </c>
      <c r="B1494" s="226">
        <v>44260</v>
      </c>
      <c r="C1494" s="226">
        <v>44261</v>
      </c>
      <c r="D1494" s="226">
        <v>44280.4528587963</v>
      </c>
      <c r="E1494" t="s">
        <v>6315</v>
      </c>
    </row>
    <row r="1495" spans="1:6" hidden="1">
      <c r="A1495">
        <v>2</v>
      </c>
      <c r="B1495" s="226">
        <v>44260</v>
      </c>
      <c r="C1495" s="226">
        <v>44261</v>
      </c>
      <c r="D1495" s="226">
        <v>44280.4528587963</v>
      </c>
      <c r="E1495" t="s">
        <v>6316</v>
      </c>
    </row>
    <row r="1496" spans="1:6" hidden="1">
      <c r="A1496">
        <v>2</v>
      </c>
      <c r="B1496" s="226">
        <v>44260</v>
      </c>
      <c r="C1496" s="226">
        <v>44261</v>
      </c>
      <c r="D1496" s="226">
        <v>44280.4528587963</v>
      </c>
      <c r="E1496" t="s">
        <v>6553</v>
      </c>
    </row>
    <row r="1497" spans="1:6" hidden="1">
      <c r="A1497">
        <v>2</v>
      </c>
      <c r="B1497" s="226">
        <v>44260</v>
      </c>
      <c r="C1497" s="226">
        <v>44261</v>
      </c>
      <c r="D1497" s="226">
        <v>44280.4528587963</v>
      </c>
      <c r="E1497" t="s">
        <v>6554</v>
      </c>
    </row>
    <row r="1498" spans="1:6" hidden="1">
      <c r="A1498">
        <v>2</v>
      </c>
      <c r="B1498" s="226">
        <v>44260</v>
      </c>
      <c r="C1498" s="226">
        <v>44261</v>
      </c>
      <c r="D1498" s="226">
        <v>44280.4528587963</v>
      </c>
      <c r="E1498" t="s">
        <v>6555</v>
      </c>
    </row>
    <row r="1499" spans="1:6" hidden="1">
      <c r="A1499">
        <v>2</v>
      </c>
      <c r="B1499" s="226">
        <v>44260</v>
      </c>
      <c r="C1499" s="226">
        <v>44261</v>
      </c>
      <c r="D1499" s="226">
        <v>44280.4528587963</v>
      </c>
      <c r="E1499" t="s">
        <v>6556</v>
      </c>
    </row>
    <row r="1500" spans="1:6" hidden="1">
      <c r="A1500">
        <v>2</v>
      </c>
      <c r="B1500" s="226">
        <v>44260</v>
      </c>
      <c r="C1500" s="226">
        <v>44261</v>
      </c>
      <c r="D1500" s="226">
        <v>44280.4528587963</v>
      </c>
      <c r="E1500" t="s">
        <v>6557</v>
      </c>
    </row>
    <row r="1501" spans="1:6" hidden="1">
      <c r="A1501">
        <v>2</v>
      </c>
      <c r="B1501" s="226">
        <v>44260</v>
      </c>
      <c r="C1501" s="226">
        <v>44261</v>
      </c>
      <c r="D1501" s="226">
        <v>44280.4528587963</v>
      </c>
      <c r="E1501" t="s">
        <v>6558</v>
      </c>
    </row>
    <row r="1502" spans="1:6" hidden="1">
      <c r="A1502">
        <v>2</v>
      </c>
      <c r="B1502" s="226">
        <v>44260</v>
      </c>
      <c r="C1502" s="226">
        <v>44261</v>
      </c>
      <c r="D1502" s="226">
        <v>44280.4528587963</v>
      </c>
      <c r="E1502" t="s">
        <v>6559</v>
      </c>
    </row>
    <row r="1503" spans="1:6" hidden="1">
      <c r="A1503">
        <v>2</v>
      </c>
      <c r="B1503" s="226">
        <v>44260</v>
      </c>
      <c r="C1503" s="226">
        <v>44261</v>
      </c>
      <c r="D1503" s="226">
        <v>44280.4528587963</v>
      </c>
      <c r="E1503" t="s">
        <v>6560</v>
      </c>
    </row>
    <row r="1504" spans="1:6" hidden="1">
      <c r="A1504">
        <v>2</v>
      </c>
      <c r="B1504" s="226">
        <v>44260</v>
      </c>
      <c r="C1504" s="226">
        <v>44261</v>
      </c>
      <c r="D1504" s="226">
        <v>44280.4528587963</v>
      </c>
      <c r="E1504" t="s">
        <v>6561</v>
      </c>
    </row>
    <row r="1505" spans="1:6" hidden="1">
      <c r="A1505">
        <v>2</v>
      </c>
      <c r="B1505" s="226">
        <v>44260</v>
      </c>
      <c r="C1505" s="226">
        <v>44261</v>
      </c>
      <c r="D1505" s="226">
        <v>44280.4528587963</v>
      </c>
      <c r="E1505" t="s">
        <v>6562</v>
      </c>
    </row>
    <row r="1506" spans="1:6" hidden="1">
      <c r="A1506">
        <v>2</v>
      </c>
      <c r="B1506" s="226">
        <v>44260</v>
      </c>
      <c r="C1506" s="226">
        <v>44261</v>
      </c>
      <c r="D1506" s="226">
        <v>44280.4528587963</v>
      </c>
      <c r="E1506" t="s">
        <v>6563</v>
      </c>
    </row>
    <row r="1507" spans="1:6" hidden="1">
      <c r="A1507">
        <v>2</v>
      </c>
      <c r="B1507" s="226">
        <v>44260</v>
      </c>
      <c r="C1507" s="226">
        <v>44261</v>
      </c>
      <c r="D1507" s="226">
        <v>44280.4528587963</v>
      </c>
      <c r="E1507" t="s">
        <v>6564</v>
      </c>
    </row>
    <row r="1508" spans="1:6" hidden="1">
      <c r="A1508">
        <v>2</v>
      </c>
      <c r="B1508" s="226">
        <v>44260</v>
      </c>
      <c r="C1508" s="226">
        <v>44261</v>
      </c>
      <c r="D1508" s="226">
        <v>44280.4528587963</v>
      </c>
      <c r="E1508" t="s">
        <v>6565</v>
      </c>
    </row>
    <row r="1509" spans="1:6" hidden="1">
      <c r="A1509">
        <v>2</v>
      </c>
      <c r="B1509" s="226">
        <v>44260</v>
      </c>
      <c r="C1509" s="226">
        <v>44261</v>
      </c>
      <c r="D1509" s="226">
        <v>44280.4528587963</v>
      </c>
      <c r="E1509" t="s">
        <v>6566</v>
      </c>
    </row>
    <row r="1510" spans="1:6" hidden="1">
      <c r="A1510">
        <v>2</v>
      </c>
      <c r="B1510" s="226">
        <v>44260</v>
      </c>
      <c r="C1510" s="226">
        <v>44261</v>
      </c>
      <c r="D1510" s="226">
        <v>44280.4528587963</v>
      </c>
      <c r="E1510" t="s">
        <v>6567</v>
      </c>
    </row>
    <row r="1511" spans="1:6" hidden="1">
      <c r="A1511">
        <v>2</v>
      </c>
      <c r="B1511" s="226">
        <v>44260</v>
      </c>
      <c r="C1511" s="226">
        <v>44261</v>
      </c>
      <c r="D1511" s="226">
        <v>44280.4528587963</v>
      </c>
      <c r="E1511" t="s">
        <v>6568</v>
      </c>
    </row>
    <row r="1512" spans="1:6" hidden="1">
      <c r="A1512">
        <v>2</v>
      </c>
      <c r="B1512" s="226">
        <v>44260</v>
      </c>
      <c r="C1512" s="226">
        <v>44261</v>
      </c>
      <c r="D1512" s="226">
        <v>44280.4528587963</v>
      </c>
      <c r="E1512" t="s">
        <v>6569</v>
      </c>
    </row>
    <row r="1513" spans="1:6" hidden="1">
      <c r="A1513">
        <v>2</v>
      </c>
      <c r="B1513" s="226">
        <v>44260</v>
      </c>
      <c r="C1513" s="226">
        <v>44261</v>
      </c>
      <c r="D1513" s="226">
        <v>44280.4528587963</v>
      </c>
      <c r="E1513" t="s">
        <v>6570</v>
      </c>
    </row>
    <row r="1514" spans="1:6" hidden="1">
      <c r="A1514">
        <v>2</v>
      </c>
      <c r="B1514" s="226">
        <v>44260</v>
      </c>
      <c r="C1514" s="226">
        <v>44261</v>
      </c>
      <c r="D1514" s="226">
        <v>44280.4528587963</v>
      </c>
      <c r="E1514" t="s">
        <v>6665</v>
      </c>
      <c r="F1514">
        <v>0.10639957738005476</v>
      </c>
    </row>
    <row r="1515" spans="1:6" hidden="1">
      <c r="A1515">
        <v>2</v>
      </c>
      <c r="B1515" s="226">
        <v>44260</v>
      </c>
      <c r="C1515" s="226">
        <v>44261</v>
      </c>
      <c r="D1515" s="226">
        <v>44280.4528587963</v>
      </c>
      <c r="E1515" t="s">
        <v>6666</v>
      </c>
      <c r="F1515">
        <v>-2.4337392022264065E-2</v>
      </c>
    </row>
    <row r="1516" spans="1:6" hidden="1">
      <c r="A1516">
        <v>2</v>
      </c>
      <c r="B1516" s="226">
        <v>44260</v>
      </c>
      <c r="C1516" s="226">
        <v>44261</v>
      </c>
      <c r="D1516" s="226">
        <v>44280.4528587963</v>
      </c>
      <c r="E1516" t="s">
        <v>6662</v>
      </c>
      <c r="F1516">
        <v>-2.8659670419576151</v>
      </c>
    </row>
    <row r="1517" spans="1:6" hidden="1">
      <c r="A1517">
        <v>2</v>
      </c>
      <c r="B1517" s="226">
        <v>44260</v>
      </c>
      <c r="C1517" s="226">
        <v>44261</v>
      </c>
      <c r="D1517" s="226">
        <v>44280.4528587963</v>
      </c>
      <c r="E1517" t="s">
        <v>6289</v>
      </c>
      <c r="F1517">
        <v>39.195318577024622</v>
      </c>
    </row>
    <row r="1518" spans="1:6" hidden="1">
      <c r="A1518">
        <v>2</v>
      </c>
      <c r="B1518" s="226">
        <v>44260</v>
      </c>
      <c r="C1518" s="226">
        <v>44261</v>
      </c>
      <c r="D1518" s="226">
        <v>44280.4528587963</v>
      </c>
      <c r="E1518" t="s">
        <v>6290</v>
      </c>
      <c r="F1518">
        <v>9.065126109055953</v>
      </c>
    </row>
    <row r="1519" spans="1:6" hidden="1">
      <c r="A1519">
        <v>2</v>
      </c>
      <c r="B1519" s="226">
        <v>44260</v>
      </c>
      <c r="C1519" s="226">
        <v>44261</v>
      </c>
      <c r="D1519" s="226">
        <v>44280.4528587963</v>
      </c>
      <c r="E1519" t="s">
        <v>6291</v>
      </c>
      <c r="F1519">
        <v>6.593351647588908</v>
      </c>
    </row>
    <row r="1520" spans="1:6" hidden="1">
      <c r="A1520">
        <v>2</v>
      </c>
      <c r="B1520" s="226">
        <v>44260</v>
      </c>
      <c r="C1520" s="226">
        <v>44261</v>
      </c>
      <c r="D1520" s="226">
        <v>44280.4528587963</v>
      </c>
      <c r="E1520" t="s">
        <v>6292</v>
      </c>
      <c r="F1520">
        <v>18.673041473494646</v>
      </c>
    </row>
    <row r="1521" spans="1:6" hidden="1">
      <c r="A1521">
        <v>2</v>
      </c>
      <c r="B1521" s="226">
        <v>44260</v>
      </c>
      <c r="C1521" s="226">
        <v>44261</v>
      </c>
      <c r="D1521" s="226">
        <v>44280.4528587963</v>
      </c>
      <c r="E1521" t="s">
        <v>6293</v>
      </c>
      <c r="F1521">
        <v>99.7</v>
      </c>
    </row>
    <row r="1522" spans="1:6" hidden="1">
      <c r="A1522">
        <v>2</v>
      </c>
      <c r="B1522" s="226">
        <v>44260</v>
      </c>
      <c r="C1522" s="226">
        <v>44261</v>
      </c>
      <c r="D1522" s="226">
        <v>44280.4528587963</v>
      </c>
      <c r="E1522" t="s">
        <v>6294</v>
      </c>
      <c r="F1522">
        <v>110</v>
      </c>
    </row>
    <row r="1523" spans="1:6" hidden="1">
      <c r="A1523">
        <v>2</v>
      </c>
      <c r="B1523" s="226">
        <v>44260</v>
      </c>
      <c r="C1523" s="226">
        <v>44261</v>
      </c>
      <c r="D1523" s="226">
        <v>44280.4528587963</v>
      </c>
      <c r="E1523" t="s">
        <v>6295</v>
      </c>
      <c r="F1523">
        <v>105.56177195800001</v>
      </c>
    </row>
    <row r="1524" spans="1:6" hidden="1">
      <c r="A1524">
        <v>2</v>
      </c>
      <c r="B1524" s="226">
        <v>44260</v>
      </c>
      <c r="C1524" s="226">
        <v>44261</v>
      </c>
      <c r="D1524" s="226">
        <v>44280.4528587963</v>
      </c>
      <c r="E1524" t="s">
        <v>6296</v>
      </c>
      <c r="F1524">
        <v>85.014346750000016</v>
      </c>
    </row>
    <row r="1525" spans="1:6" hidden="1">
      <c r="A1525">
        <v>2</v>
      </c>
      <c r="B1525" s="226">
        <v>44260</v>
      </c>
      <c r="C1525" s="226">
        <v>44261</v>
      </c>
      <c r="D1525" s="226">
        <v>44280.4528587963</v>
      </c>
      <c r="E1525" t="s">
        <v>6317</v>
      </c>
    </row>
    <row r="1526" spans="1:6" hidden="1">
      <c r="A1526">
        <v>2</v>
      </c>
      <c r="B1526" s="226">
        <v>44260</v>
      </c>
      <c r="C1526" s="226">
        <v>44261</v>
      </c>
      <c r="D1526" s="226">
        <v>44280.4528587963</v>
      </c>
      <c r="E1526" t="s">
        <v>6318</v>
      </c>
    </row>
    <row r="1527" spans="1:6" hidden="1">
      <c r="A1527">
        <v>2</v>
      </c>
      <c r="B1527" s="226">
        <v>44260</v>
      </c>
      <c r="C1527" s="226">
        <v>44261</v>
      </c>
      <c r="D1527" s="226">
        <v>44280.4528587963</v>
      </c>
      <c r="E1527" t="s">
        <v>6319</v>
      </c>
    </row>
    <row r="1528" spans="1:6" hidden="1">
      <c r="A1528">
        <v>2</v>
      </c>
      <c r="B1528" s="226">
        <v>44260</v>
      </c>
      <c r="C1528" s="226">
        <v>44261</v>
      </c>
      <c r="D1528" s="226">
        <v>44280.4528587963</v>
      </c>
      <c r="E1528" t="s">
        <v>6320</v>
      </c>
    </row>
    <row r="1529" spans="1:6" hidden="1">
      <c r="A1529">
        <v>2</v>
      </c>
      <c r="B1529" s="226">
        <v>44260</v>
      </c>
      <c r="C1529" s="226">
        <v>44261</v>
      </c>
      <c r="D1529" s="226">
        <v>44280.4528587963</v>
      </c>
      <c r="E1529" t="s">
        <v>6321</v>
      </c>
    </row>
    <row r="1530" spans="1:6" hidden="1">
      <c r="A1530">
        <v>2</v>
      </c>
      <c r="B1530" s="226">
        <v>44260</v>
      </c>
      <c r="C1530" s="226">
        <v>44261</v>
      </c>
      <c r="D1530" s="226">
        <v>44280.4528587963</v>
      </c>
      <c r="E1530" t="s">
        <v>6323</v>
      </c>
    </row>
    <row r="1531" spans="1:6" hidden="1">
      <c r="A1531">
        <v>2</v>
      </c>
      <c r="B1531" s="226">
        <v>44260</v>
      </c>
      <c r="C1531" s="226">
        <v>44261</v>
      </c>
      <c r="D1531" s="226">
        <v>44280.4528587963</v>
      </c>
      <c r="E1531" t="s">
        <v>6611</v>
      </c>
      <c r="F1531">
        <v>30.435461050271964</v>
      </c>
    </row>
    <row r="1532" spans="1:6" hidden="1">
      <c r="A1532">
        <v>2</v>
      </c>
      <c r="B1532" s="226">
        <v>44260</v>
      </c>
      <c r="C1532" s="226">
        <v>44261</v>
      </c>
      <c r="D1532" s="226">
        <v>44280.4528587963</v>
      </c>
      <c r="E1532" t="s">
        <v>6612</v>
      </c>
      <c r="F1532">
        <v>0</v>
      </c>
    </row>
    <row r="1533" spans="1:6" hidden="1">
      <c r="A1533">
        <v>2</v>
      </c>
      <c r="B1533" s="226">
        <v>44260</v>
      </c>
      <c r="C1533" s="226">
        <v>44261</v>
      </c>
      <c r="D1533" s="226">
        <v>44280.4528587963</v>
      </c>
      <c r="E1533" t="s">
        <v>6719</v>
      </c>
      <c r="F1533">
        <v>30.435461050271964</v>
      </c>
    </row>
    <row r="1534" spans="1:6" hidden="1">
      <c r="A1534">
        <v>2</v>
      </c>
      <c r="B1534" s="226">
        <v>44260</v>
      </c>
      <c r="C1534" s="226">
        <v>44261</v>
      </c>
      <c r="D1534" s="226">
        <v>44280.4528587963</v>
      </c>
      <c r="E1534" t="s">
        <v>6325</v>
      </c>
      <c r="F1534">
        <v>113.126230589549</v>
      </c>
    </row>
    <row r="1535" spans="1:6" hidden="1">
      <c r="A1535">
        <v>2</v>
      </c>
      <c r="B1535" s="226">
        <v>44260</v>
      </c>
      <c r="C1535" s="226">
        <v>44261</v>
      </c>
      <c r="D1535" s="226">
        <v>44280.4528587963</v>
      </c>
      <c r="E1535" t="s">
        <v>6393</v>
      </c>
      <c r="F1535">
        <v>3.4700000286101007</v>
      </c>
    </row>
    <row r="1536" spans="1:6" hidden="1">
      <c r="A1536">
        <v>2</v>
      </c>
      <c r="B1536" s="226">
        <v>44260</v>
      </c>
      <c r="C1536" s="226">
        <v>44261</v>
      </c>
      <c r="D1536" s="226">
        <v>44280.4528587963</v>
      </c>
      <c r="E1536" t="s">
        <v>6394</v>
      </c>
      <c r="F1536">
        <v>6.4099998474121094</v>
      </c>
    </row>
    <row r="1537" spans="1:6" hidden="1">
      <c r="A1537">
        <v>2</v>
      </c>
      <c r="B1537" s="226">
        <v>44260</v>
      </c>
      <c r="C1537" s="226">
        <v>44261</v>
      </c>
      <c r="D1537" s="226">
        <v>44280.4528587963</v>
      </c>
      <c r="E1537" t="s">
        <v>6395</v>
      </c>
      <c r="F1537">
        <v>3.059999942779609</v>
      </c>
    </row>
    <row r="1538" spans="1:6" hidden="1">
      <c r="A1538">
        <v>2</v>
      </c>
      <c r="B1538" s="226">
        <v>44260</v>
      </c>
      <c r="C1538" s="226">
        <v>44261</v>
      </c>
      <c r="D1538" s="226">
        <v>44280.4528587963</v>
      </c>
      <c r="E1538" t="s">
        <v>6396</v>
      </c>
      <c r="F1538">
        <v>4.119999885559082</v>
      </c>
    </row>
    <row r="1539" spans="1:6" hidden="1">
      <c r="A1539">
        <v>2</v>
      </c>
      <c r="B1539" s="226">
        <v>44260</v>
      </c>
      <c r="C1539" s="226">
        <v>44261</v>
      </c>
      <c r="D1539" s="226">
        <v>44280.4528587963</v>
      </c>
      <c r="E1539" t="s">
        <v>6397</v>
      </c>
      <c r="F1539">
        <v>15.390000343323299</v>
      </c>
    </row>
    <row r="1540" spans="1:6" hidden="1">
      <c r="A1540">
        <v>2</v>
      </c>
      <c r="B1540" s="226">
        <v>44260</v>
      </c>
      <c r="C1540" s="226">
        <v>44261</v>
      </c>
      <c r="D1540" s="226">
        <v>44280.4528587963</v>
      </c>
      <c r="E1540" t="s">
        <v>6398</v>
      </c>
      <c r="F1540">
        <v>11.75</v>
      </c>
    </row>
    <row r="1541" spans="1:6" hidden="1">
      <c r="A1541">
        <v>2</v>
      </c>
      <c r="B1541" s="226">
        <v>44260</v>
      </c>
      <c r="C1541" s="226">
        <v>44261</v>
      </c>
      <c r="D1541" s="226">
        <v>44280.4528587963</v>
      </c>
      <c r="E1541" t="s">
        <v>6399</v>
      </c>
      <c r="F1541">
        <v>1.549999952316248</v>
      </c>
    </row>
    <row r="1542" spans="1:6" hidden="1">
      <c r="A1542">
        <v>2</v>
      </c>
      <c r="B1542" s="226">
        <v>44260</v>
      </c>
      <c r="C1542" s="226">
        <v>44261</v>
      </c>
      <c r="D1542" s="226">
        <v>44280.4528587963</v>
      </c>
      <c r="E1542" t="s">
        <v>6400</v>
      </c>
      <c r="F1542">
        <v>7.0000000298025958E-2</v>
      </c>
    </row>
    <row r="1543" spans="1:6" hidden="1">
      <c r="A1543">
        <v>2</v>
      </c>
      <c r="B1543" s="226">
        <v>44260</v>
      </c>
      <c r="C1543" s="226">
        <v>44261</v>
      </c>
      <c r="D1543" s="226">
        <v>44280.4528587963</v>
      </c>
      <c r="E1543" t="s">
        <v>6401</v>
      </c>
      <c r="F1543">
        <v>0.73000001907348633</v>
      </c>
    </row>
    <row r="1544" spans="1:6" hidden="1">
      <c r="A1544">
        <v>2</v>
      </c>
      <c r="B1544" s="226">
        <v>44260</v>
      </c>
      <c r="C1544" s="226">
        <v>44261</v>
      </c>
      <c r="D1544" s="226">
        <v>44280.4528587963</v>
      </c>
      <c r="E1544" t="s">
        <v>6402</v>
      </c>
      <c r="F1544">
        <v>1.0900000333785587</v>
      </c>
    </row>
    <row r="1545" spans="1:6" hidden="1">
      <c r="A1545">
        <v>2</v>
      </c>
      <c r="B1545" s="226">
        <v>44260</v>
      </c>
      <c r="C1545" s="226">
        <v>44261</v>
      </c>
      <c r="D1545" s="226">
        <v>44280.4528587963</v>
      </c>
      <c r="E1545" t="s">
        <v>6403</v>
      </c>
      <c r="F1545">
        <v>2.9999999329446688E-2</v>
      </c>
    </row>
    <row r="1546" spans="1:6" hidden="1">
      <c r="A1546">
        <v>2</v>
      </c>
      <c r="B1546" s="226">
        <v>44260</v>
      </c>
      <c r="C1546" s="226">
        <v>44261</v>
      </c>
      <c r="D1546" s="226">
        <v>44280.4528587963</v>
      </c>
      <c r="E1546" t="s">
        <v>6404</v>
      </c>
      <c r="F1546">
        <v>18.319999694824219</v>
      </c>
    </row>
    <row r="1547" spans="1:6" hidden="1">
      <c r="A1547">
        <v>2</v>
      </c>
      <c r="B1547" s="226">
        <v>44260</v>
      </c>
      <c r="C1547" s="226">
        <v>44261</v>
      </c>
      <c r="D1547" s="226">
        <v>44280.4528587963</v>
      </c>
      <c r="E1547" t="s">
        <v>6405</v>
      </c>
      <c r="F1547">
        <v>30.579999923704971</v>
      </c>
    </row>
    <row r="1548" spans="1:6" hidden="1">
      <c r="A1548">
        <v>2</v>
      </c>
      <c r="B1548" s="226">
        <v>44260</v>
      </c>
      <c r="C1548" s="226">
        <v>44261</v>
      </c>
      <c r="D1548" s="226">
        <v>44280.4528587963</v>
      </c>
      <c r="E1548" t="s">
        <v>6406</v>
      </c>
      <c r="F1548">
        <v>0.36000001430511475</v>
      </c>
    </row>
    <row r="1549" spans="1:6" hidden="1">
      <c r="A1549">
        <v>2</v>
      </c>
      <c r="B1549" s="226">
        <v>44260</v>
      </c>
      <c r="C1549" s="226">
        <v>44261</v>
      </c>
      <c r="D1549" s="226">
        <v>44280.4528587963</v>
      </c>
      <c r="E1549" t="s">
        <v>6407</v>
      </c>
      <c r="F1549">
        <v>0.57999998331072233</v>
      </c>
    </row>
    <row r="1550" spans="1:6" hidden="1">
      <c r="A1550">
        <v>2</v>
      </c>
      <c r="B1550" s="226">
        <v>44260</v>
      </c>
      <c r="C1550" s="226">
        <v>44261</v>
      </c>
      <c r="D1550" s="226">
        <v>44280.4528587963</v>
      </c>
      <c r="E1550" t="s">
        <v>6408</v>
      </c>
      <c r="F1550">
        <v>0.92000001668926734</v>
      </c>
    </row>
    <row r="1551" spans="1:6" hidden="1">
      <c r="A1551">
        <v>2</v>
      </c>
      <c r="B1551" s="226">
        <v>44260</v>
      </c>
      <c r="C1551" s="226">
        <v>44261</v>
      </c>
      <c r="D1551" s="226">
        <v>44280.4528587963</v>
      </c>
      <c r="E1551" t="s">
        <v>6409</v>
      </c>
      <c r="F1551">
        <v>0.18000000715255737</v>
      </c>
    </row>
    <row r="1552" spans="1:6" hidden="1">
      <c r="A1552">
        <v>2</v>
      </c>
      <c r="B1552" s="226">
        <v>44260</v>
      </c>
      <c r="C1552" s="226">
        <v>44261</v>
      </c>
      <c r="D1552" s="226">
        <v>44280.4528587963</v>
      </c>
      <c r="E1552" t="s">
        <v>6326</v>
      </c>
      <c r="F1552">
        <v>8.2278269506163095</v>
      </c>
    </row>
    <row r="1553" spans="1:6" hidden="1">
      <c r="A1553">
        <v>2</v>
      </c>
      <c r="B1553" s="226">
        <v>44260</v>
      </c>
      <c r="C1553" s="226">
        <v>44261</v>
      </c>
      <c r="D1553" s="226">
        <v>44280.4528587963</v>
      </c>
      <c r="E1553" t="s">
        <v>6512</v>
      </c>
      <c r="F1553">
        <v>11.329999923705891</v>
      </c>
    </row>
    <row r="1554" spans="1:6" hidden="1">
      <c r="A1554">
        <v>2</v>
      </c>
      <c r="B1554" s="226">
        <v>44260</v>
      </c>
      <c r="C1554" s="226">
        <v>44261</v>
      </c>
      <c r="D1554" s="226">
        <v>44280.4528587963</v>
      </c>
      <c r="E1554" t="s">
        <v>6513</v>
      </c>
      <c r="F1554">
        <v>0.55000001192095038</v>
      </c>
    </row>
    <row r="1555" spans="1:6" hidden="1">
      <c r="A1555">
        <v>2</v>
      </c>
      <c r="B1555" s="226">
        <v>44260</v>
      </c>
      <c r="C1555" s="226">
        <v>44261</v>
      </c>
      <c r="D1555" s="226">
        <v>44280.4528587963</v>
      </c>
      <c r="E1555" t="s">
        <v>6514</v>
      </c>
      <c r="F1555">
        <v>3.1099998950959451</v>
      </c>
    </row>
    <row r="1556" spans="1:6" hidden="1">
      <c r="A1556">
        <v>2</v>
      </c>
      <c r="B1556" s="226">
        <v>44260</v>
      </c>
      <c r="C1556" s="226">
        <v>44261</v>
      </c>
      <c r="D1556" s="226">
        <v>44280.4528587963</v>
      </c>
      <c r="E1556" t="s">
        <v>6515</v>
      </c>
      <c r="F1556">
        <v>5.8200001716616052</v>
      </c>
    </row>
    <row r="1557" spans="1:6" hidden="1">
      <c r="A1557">
        <v>2</v>
      </c>
      <c r="B1557" s="226">
        <v>44260</v>
      </c>
      <c r="C1557" s="226">
        <v>44261</v>
      </c>
      <c r="D1557" s="226">
        <v>44280.4528587963</v>
      </c>
      <c r="E1557" t="s">
        <v>6516</v>
      </c>
      <c r="F1557">
        <v>0.75999999046325684</v>
      </c>
    </row>
    <row r="1558" spans="1:6" hidden="1">
      <c r="A1558">
        <v>2</v>
      </c>
      <c r="B1558" s="226">
        <v>44260</v>
      </c>
      <c r="C1558" s="226">
        <v>44261</v>
      </c>
      <c r="D1558" s="226">
        <v>44280.4528587963</v>
      </c>
      <c r="E1558" t="s">
        <v>6517</v>
      </c>
      <c r="F1558">
        <v>0</v>
      </c>
    </row>
    <row r="1559" spans="1:6" hidden="1">
      <c r="A1559">
        <v>2</v>
      </c>
      <c r="B1559" s="226">
        <v>44260</v>
      </c>
      <c r="C1559" s="226">
        <v>44261</v>
      </c>
      <c r="D1559" s="226">
        <v>44280.4528587963</v>
      </c>
      <c r="E1559" t="s">
        <v>6518</v>
      </c>
      <c r="F1559">
        <v>2.0499999523162074</v>
      </c>
    </row>
    <row r="1560" spans="1:6" hidden="1">
      <c r="A1560">
        <v>2</v>
      </c>
      <c r="B1560" s="226">
        <v>44260</v>
      </c>
      <c r="C1560" s="226">
        <v>44261</v>
      </c>
      <c r="D1560" s="226">
        <v>44280.4528587963</v>
      </c>
      <c r="E1560" t="s">
        <v>6519</v>
      </c>
      <c r="F1560">
        <v>1.3200000524520348</v>
      </c>
    </row>
    <row r="1561" spans="1:6" hidden="1">
      <c r="A1561">
        <v>2</v>
      </c>
      <c r="B1561" s="226">
        <v>44260</v>
      </c>
      <c r="C1561" s="226">
        <v>44261</v>
      </c>
      <c r="D1561" s="226">
        <v>44280.4528587963</v>
      </c>
      <c r="E1561" t="s">
        <v>6327</v>
      </c>
      <c r="F1561">
        <v>1.9382083289706837E-3</v>
      </c>
    </row>
    <row r="1562" spans="1:6" hidden="1">
      <c r="A1562">
        <v>2</v>
      </c>
      <c r="B1562" s="226">
        <v>44260</v>
      </c>
      <c r="C1562" s="226">
        <v>44261</v>
      </c>
      <c r="D1562" s="226">
        <v>44280.4528587963</v>
      </c>
      <c r="E1562" t="s">
        <v>6418</v>
      </c>
    </row>
    <row r="1563" spans="1:6" hidden="1">
      <c r="A1563">
        <v>2</v>
      </c>
      <c r="B1563" s="226">
        <v>44260</v>
      </c>
      <c r="C1563" s="226">
        <v>44261</v>
      </c>
      <c r="D1563" s="226">
        <v>44280.4528587963</v>
      </c>
      <c r="E1563" t="s">
        <v>6419</v>
      </c>
    </row>
    <row r="1564" spans="1:6" hidden="1">
      <c r="A1564">
        <v>2</v>
      </c>
      <c r="B1564" s="226">
        <v>44260</v>
      </c>
      <c r="C1564" s="226">
        <v>44261</v>
      </c>
      <c r="D1564" s="226">
        <v>44280.4528587963</v>
      </c>
      <c r="E1564" t="s">
        <v>6420</v>
      </c>
    </row>
    <row r="1565" spans="1:6" hidden="1">
      <c r="A1565">
        <v>2</v>
      </c>
      <c r="B1565" s="226">
        <v>44260</v>
      </c>
      <c r="C1565" s="226">
        <v>44261</v>
      </c>
      <c r="D1565" s="226">
        <v>44280.4528587963</v>
      </c>
      <c r="E1565" t="s">
        <v>6421</v>
      </c>
    </row>
    <row r="1566" spans="1:6" hidden="1">
      <c r="A1566">
        <v>2</v>
      </c>
      <c r="B1566" s="226">
        <v>44260</v>
      </c>
      <c r="C1566" s="226">
        <v>44261</v>
      </c>
      <c r="D1566" s="226">
        <v>44280.4528587963</v>
      </c>
      <c r="E1566" t="s">
        <v>6422</v>
      </c>
    </row>
    <row r="1567" spans="1:6" hidden="1">
      <c r="A1567">
        <v>2</v>
      </c>
      <c r="B1567" s="226">
        <v>44260</v>
      </c>
      <c r="C1567" s="226">
        <v>44261</v>
      </c>
      <c r="D1567" s="226">
        <v>44280.4528587963</v>
      </c>
      <c r="E1567" t="s">
        <v>6423</v>
      </c>
    </row>
    <row r="1568" spans="1:6" hidden="1">
      <c r="A1568">
        <v>2</v>
      </c>
      <c r="B1568" s="226">
        <v>44260</v>
      </c>
      <c r="C1568" s="226">
        <v>44261</v>
      </c>
      <c r="D1568" s="226">
        <v>44280.4528587963</v>
      </c>
      <c r="E1568" t="s">
        <v>6424</v>
      </c>
    </row>
    <row r="1569" spans="1:6" hidden="1">
      <c r="A1569">
        <v>2</v>
      </c>
      <c r="B1569" s="226">
        <v>44260</v>
      </c>
      <c r="C1569" s="226">
        <v>44261</v>
      </c>
      <c r="D1569" s="226">
        <v>44280.4528587963</v>
      </c>
      <c r="E1569" t="s">
        <v>6425</v>
      </c>
    </row>
    <row r="1570" spans="1:6" hidden="1">
      <c r="A1570">
        <v>2</v>
      </c>
      <c r="B1570" s="226">
        <v>44260</v>
      </c>
      <c r="C1570" s="226">
        <v>44261</v>
      </c>
      <c r="D1570" s="226">
        <v>44280.4528587963</v>
      </c>
      <c r="E1570" t="s">
        <v>6426</v>
      </c>
    </row>
    <row r="1571" spans="1:6" hidden="1">
      <c r="A1571">
        <v>2</v>
      </c>
      <c r="B1571" s="226">
        <v>44260</v>
      </c>
      <c r="C1571" s="226">
        <v>44261</v>
      </c>
      <c r="D1571" s="226">
        <v>44280.4528587963</v>
      </c>
      <c r="E1571" t="s">
        <v>6427</v>
      </c>
    </row>
    <row r="1572" spans="1:6" hidden="1">
      <c r="A1572">
        <v>2</v>
      </c>
      <c r="B1572" s="226">
        <v>44260</v>
      </c>
      <c r="C1572" s="226">
        <v>44261</v>
      </c>
      <c r="D1572" s="226">
        <v>44280.4528587963</v>
      </c>
      <c r="E1572" t="s">
        <v>6328</v>
      </c>
      <c r="F1572">
        <v>1.9939828087161809E-2</v>
      </c>
    </row>
    <row r="1573" spans="1:6" hidden="1">
      <c r="A1573">
        <v>2</v>
      </c>
      <c r="B1573" s="226">
        <v>44260</v>
      </c>
      <c r="C1573" s="226">
        <v>44261</v>
      </c>
      <c r="D1573" s="226">
        <v>44280.4528587963</v>
      </c>
      <c r="E1573" t="s">
        <v>6329</v>
      </c>
      <c r="F1573">
        <v>6.5267902662356478</v>
      </c>
    </row>
    <row r="1574" spans="1:6" hidden="1">
      <c r="A1574">
        <v>2</v>
      </c>
      <c r="B1574" s="226">
        <v>44260</v>
      </c>
      <c r="C1574" s="226">
        <v>44261</v>
      </c>
      <c r="D1574" s="226">
        <v>44280.4528587963</v>
      </c>
      <c r="E1574" t="s">
        <v>6330</v>
      </c>
      <c r="F1574">
        <v>8.0012022064791353</v>
      </c>
    </row>
    <row r="1575" spans="1:6" hidden="1">
      <c r="A1575">
        <v>2</v>
      </c>
      <c r="B1575" s="226">
        <v>44260</v>
      </c>
      <c r="C1575" s="226">
        <v>44261</v>
      </c>
      <c r="D1575" s="226">
        <v>44280.4528587963</v>
      </c>
      <c r="E1575" t="s">
        <v>6332</v>
      </c>
      <c r="F1575">
        <v>0</v>
      </c>
    </row>
    <row r="1576" spans="1:6" hidden="1">
      <c r="A1576">
        <v>2</v>
      </c>
      <c r="B1576" s="226">
        <v>44260</v>
      </c>
      <c r="C1576" s="226">
        <v>44261</v>
      </c>
      <c r="D1576" s="226">
        <v>44280.4528587963</v>
      </c>
      <c r="E1576" t="s">
        <v>6331</v>
      </c>
      <c r="F1576">
        <v>0</v>
      </c>
    </row>
    <row r="1577" spans="1:6" hidden="1">
      <c r="A1577">
        <v>2</v>
      </c>
      <c r="B1577" s="226">
        <v>44260</v>
      </c>
      <c r="C1577" s="226">
        <v>44261</v>
      </c>
      <c r="D1577" s="226">
        <v>44280.4528587963</v>
      </c>
      <c r="E1577" t="s">
        <v>6669</v>
      </c>
      <c r="F1577">
        <v>0</v>
      </c>
    </row>
    <row r="1578" spans="1:6" hidden="1">
      <c r="A1578">
        <v>2</v>
      </c>
      <c r="B1578" s="226">
        <v>44260</v>
      </c>
      <c r="C1578" s="226">
        <v>44261</v>
      </c>
      <c r="D1578" s="226">
        <v>44280.4528587963</v>
      </c>
      <c r="E1578" t="s">
        <v>6668</v>
      </c>
      <c r="F1578">
        <v>-1.4725397629834307</v>
      </c>
    </row>
    <row r="1579" spans="1:6" hidden="1">
      <c r="A1579">
        <v>2</v>
      </c>
      <c r="B1579" s="226">
        <v>44260</v>
      </c>
      <c r="C1579" s="226">
        <v>44261</v>
      </c>
      <c r="D1579" s="226">
        <v>44280.4528587963</v>
      </c>
      <c r="E1579" t="s">
        <v>6719</v>
      </c>
      <c r="F1579">
        <v>30.435461050271964</v>
      </c>
    </row>
    <row r="1580" spans="1:6" hidden="1">
      <c r="A1580">
        <v>2</v>
      </c>
      <c r="B1580" s="226">
        <v>44260</v>
      </c>
      <c r="C1580" s="226">
        <v>44261</v>
      </c>
      <c r="D1580" s="226">
        <v>44280.4528587963</v>
      </c>
      <c r="E1580" t="s">
        <v>6333</v>
      </c>
      <c r="F1580">
        <v>-1.225637119690276E-2</v>
      </c>
    </row>
    <row r="1581" spans="1:6" hidden="1">
      <c r="A1581">
        <v>2</v>
      </c>
      <c r="B1581" s="226">
        <v>44260</v>
      </c>
      <c r="C1581" s="226">
        <v>44261</v>
      </c>
      <c r="D1581" s="226">
        <v>44280.4528587963</v>
      </c>
      <c r="E1581" t="s">
        <v>6334</v>
      </c>
      <c r="F1581">
        <v>19.050783370600815</v>
      </c>
    </row>
    <row r="1582" spans="1:6" hidden="1">
      <c r="A1582">
        <v>2</v>
      </c>
      <c r="B1582" s="226">
        <v>44260</v>
      </c>
      <c r="C1582" s="226">
        <v>44261</v>
      </c>
      <c r="D1582" s="226">
        <v>44280.4528587963</v>
      </c>
      <c r="E1582" t="s">
        <v>6339</v>
      </c>
      <c r="F1582">
        <v>3.0302380773955528</v>
      </c>
    </row>
    <row r="1583" spans="1:6" hidden="1">
      <c r="A1583">
        <v>2</v>
      </c>
      <c r="B1583" s="226">
        <v>44260</v>
      </c>
      <c r="C1583" s="226">
        <v>44261</v>
      </c>
      <c r="D1583" s="226">
        <v>44280.4528587963</v>
      </c>
      <c r="E1583" t="s">
        <v>6338</v>
      </c>
      <c r="F1583">
        <v>0.77087135150755381</v>
      </c>
    </row>
    <row r="1584" spans="1:6" hidden="1">
      <c r="A1584">
        <v>2</v>
      </c>
      <c r="B1584" s="226">
        <v>44260</v>
      </c>
      <c r="C1584" s="226">
        <v>44261</v>
      </c>
      <c r="D1584" s="226">
        <v>44280.4528587963</v>
      </c>
      <c r="E1584" t="s">
        <v>6337</v>
      </c>
      <c r="F1584">
        <v>69.007421053780448</v>
      </c>
    </row>
    <row r="1585" spans="1:6" hidden="1">
      <c r="A1585">
        <v>2</v>
      </c>
      <c r="B1585" s="226">
        <v>44260</v>
      </c>
      <c r="C1585" s="226">
        <v>44261</v>
      </c>
      <c r="D1585" s="226">
        <v>44280.4528587963</v>
      </c>
      <c r="E1585" t="s">
        <v>6340</v>
      </c>
      <c r="F1585">
        <v>16.473922885788863</v>
      </c>
    </row>
    <row r="1586" spans="1:6" hidden="1">
      <c r="A1586">
        <v>2</v>
      </c>
      <c r="B1586" s="226">
        <v>44260</v>
      </c>
      <c r="C1586" s="226">
        <v>44261</v>
      </c>
      <c r="D1586" s="226">
        <v>44280.4528587963</v>
      </c>
      <c r="E1586" t="s">
        <v>6341</v>
      </c>
      <c r="F1586">
        <v>25.585257093726721</v>
      </c>
    </row>
    <row r="1587" spans="1:6" hidden="1">
      <c r="A1587">
        <v>2</v>
      </c>
      <c r="B1587" s="226">
        <v>44260</v>
      </c>
      <c r="C1587" s="226">
        <v>44261</v>
      </c>
      <c r="D1587" s="226">
        <v>44280.4528587963</v>
      </c>
      <c r="E1587" t="s">
        <v>6342</v>
      </c>
      <c r="F1587">
        <v>3.8011094289031067</v>
      </c>
    </row>
    <row r="1588" spans="1:6" hidden="1">
      <c r="A1588">
        <v>2</v>
      </c>
      <c r="B1588" s="226">
        <v>44260</v>
      </c>
      <c r="C1588" s="226">
        <v>44261</v>
      </c>
      <c r="D1588" s="226">
        <v>44280.4528587963</v>
      </c>
      <c r="E1588" t="s">
        <v>6343</v>
      </c>
      <c r="F1588">
        <v>45.034930083486813</v>
      </c>
    </row>
    <row r="1589" spans="1:6" hidden="1">
      <c r="A1589">
        <v>2</v>
      </c>
      <c r="B1589" s="226">
        <v>44260</v>
      </c>
      <c r="C1589" s="226">
        <v>44261</v>
      </c>
      <c r="D1589" s="226">
        <v>44280.4528587963</v>
      </c>
      <c r="E1589" t="s">
        <v>6344</v>
      </c>
    </row>
    <row r="1590" spans="1:6" hidden="1">
      <c r="A1590">
        <v>2</v>
      </c>
      <c r="B1590" s="226">
        <v>44260</v>
      </c>
      <c r="C1590" s="226">
        <v>44261</v>
      </c>
      <c r="D1590" s="226">
        <v>44280.4528587963</v>
      </c>
      <c r="E1590" t="s">
        <v>6345</v>
      </c>
    </row>
    <row r="1591" spans="1:6" hidden="1">
      <c r="A1591">
        <v>2</v>
      </c>
      <c r="B1591" s="226">
        <v>44260</v>
      </c>
      <c r="C1591" s="226">
        <v>44261</v>
      </c>
      <c r="D1591" s="226">
        <v>44280.4528587963</v>
      </c>
      <c r="E1591" t="s">
        <v>6346</v>
      </c>
    </row>
    <row r="1592" spans="1:6" hidden="1">
      <c r="A1592">
        <v>2</v>
      </c>
      <c r="B1592" s="226">
        <v>44260</v>
      </c>
      <c r="C1592" s="226">
        <v>44261</v>
      </c>
      <c r="D1592" s="226">
        <v>44280.4528587963</v>
      </c>
      <c r="E1592" t="s">
        <v>6350</v>
      </c>
    </row>
    <row r="1593" spans="1:6" hidden="1">
      <c r="A1593">
        <v>2</v>
      </c>
      <c r="B1593" s="226">
        <v>44260</v>
      </c>
      <c r="C1593" s="226">
        <v>44261</v>
      </c>
      <c r="D1593" s="226">
        <v>44280.4528587963</v>
      </c>
      <c r="E1593" t="s">
        <v>6352</v>
      </c>
    </row>
    <row r="1594" spans="1:6" hidden="1">
      <c r="A1594">
        <v>2</v>
      </c>
      <c r="B1594" s="226">
        <v>44260</v>
      </c>
      <c r="C1594" s="226">
        <v>44261</v>
      </c>
      <c r="D1594" s="226">
        <v>44280.4528587963</v>
      </c>
      <c r="E1594" t="s">
        <v>6353</v>
      </c>
    </row>
    <row r="1595" spans="1:6" hidden="1">
      <c r="A1595">
        <v>2</v>
      </c>
      <c r="B1595" s="226">
        <v>44260</v>
      </c>
      <c r="C1595" s="226">
        <v>44261</v>
      </c>
      <c r="D1595" s="226">
        <v>44280.4528587963</v>
      </c>
      <c r="E1595" t="s">
        <v>6355</v>
      </c>
    </row>
    <row r="1596" spans="1:6" hidden="1">
      <c r="A1596">
        <v>2</v>
      </c>
      <c r="B1596" s="226">
        <v>44260</v>
      </c>
      <c r="C1596" s="226">
        <v>44261</v>
      </c>
      <c r="D1596" s="226">
        <v>44280.4528587963</v>
      </c>
      <c r="E1596" t="s">
        <v>6354</v>
      </c>
    </row>
    <row r="1597" spans="1:6" hidden="1">
      <c r="A1597">
        <v>2</v>
      </c>
      <c r="B1597" s="226">
        <v>44260</v>
      </c>
      <c r="C1597" s="226">
        <v>44261</v>
      </c>
      <c r="D1597" s="226">
        <v>44280.4528587963</v>
      </c>
      <c r="E1597" t="s">
        <v>6347</v>
      </c>
    </row>
    <row r="1598" spans="1:6" hidden="1">
      <c r="A1598">
        <v>2</v>
      </c>
      <c r="B1598" s="226">
        <v>44260</v>
      </c>
      <c r="C1598" s="226">
        <v>44261</v>
      </c>
      <c r="D1598" s="226">
        <v>44280.4528587963</v>
      </c>
      <c r="E1598" t="s">
        <v>6348</v>
      </c>
    </row>
    <row r="1599" spans="1:6" hidden="1">
      <c r="A1599">
        <v>2</v>
      </c>
      <c r="B1599" s="226">
        <v>44260</v>
      </c>
      <c r="C1599" s="226">
        <v>44261</v>
      </c>
      <c r="D1599" s="226">
        <v>44280.4528587963</v>
      </c>
      <c r="E1599" t="s">
        <v>6349</v>
      </c>
    </row>
    <row r="1600" spans="1:6" hidden="1">
      <c r="A1600">
        <v>2</v>
      </c>
      <c r="B1600" s="226">
        <v>44260</v>
      </c>
      <c r="C1600" s="226">
        <v>44261</v>
      </c>
      <c r="D1600" s="226">
        <v>44280.4528587963</v>
      </c>
      <c r="E1600" t="s">
        <v>6351</v>
      </c>
    </row>
    <row r="1601" spans="1:5" hidden="1">
      <c r="A1601">
        <v>2</v>
      </c>
      <c r="B1601" s="226">
        <v>44260</v>
      </c>
      <c r="C1601" s="226">
        <v>44261</v>
      </c>
      <c r="D1601" s="226">
        <v>44280.4528587963</v>
      </c>
      <c r="E1601" t="s">
        <v>6356</v>
      </c>
    </row>
    <row r="1602" spans="1:5" hidden="1">
      <c r="A1602">
        <v>2</v>
      </c>
      <c r="B1602" s="226">
        <v>44260</v>
      </c>
      <c r="C1602" s="226">
        <v>44261</v>
      </c>
      <c r="D1602" s="226">
        <v>44280.4528587963</v>
      </c>
      <c r="E1602" t="s">
        <v>6362</v>
      </c>
    </row>
    <row r="1603" spans="1:5" hidden="1">
      <c r="A1603">
        <v>2</v>
      </c>
      <c r="B1603" s="226">
        <v>44260</v>
      </c>
      <c r="C1603" s="226">
        <v>44261</v>
      </c>
      <c r="D1603" s="226">
        <v>44280.4528587963</v>
      </c>
      <c r="E1603" t="s">
        <v>6363</v>
      </c>
    </row>
    <row r="1604" spans="1:5" hidden="1">
      <c r="A1604">
        <v>2</v>
      </c>
      <c r="B1604" s="226">
        <v>44260</v>
      </c>
      <c r="C1604" s="226">
        <v>44261</v>
      </c>
      <c r="D1604" s="226">
        <v>44280.4528587963</v>
      </c>
      <c r="E1604" t="s">
        <v>6364</v>
      </c>
    </row>
    <row r="1605" spans="1:5" hidden="1">
      <c r="A1605">
        <v>2</v>
      </c>
      <c r="B1605" s="226">
        <v>44260</v>
      </c>
      <c r="C1605" s="226">
        <v>44261</v>
      </c>
      <c r="D1605" s="226">
        <v>44280.4528587963</v>
      </c>
      <c r="E1605" t="s">
        <v>6365</v>
      </c>
    </row>
    <row r="1606" spans="1:5" hidden="1">
      <c r="A1606">
        <v>2</v>
      </c>
      <c r="B1606" s="226">
        <v>44260</v>
      </c>
      <c r="C1606" s="226">
        <v>44261</v>
      </c>
      <c r="D1606" s="226">
        <v>44280.4528587963</v>
      </c>
      <c r="E1606" t="s">
        <v>6366</v>
      </c>
    </row>
    <row r="1607" spans="1:5" hidden="1">
      <c r="A1607">
        <v>2</v>
      </c>
      <c r="B1607" s="226">
        <v>44260</v>
      </c>
      <c r="C1607" s="226">
        <v>44261</v>
      </c>
      <c r="D1607" s="226">
        <v>44280.4528587963</v>
      </c>
      <c r="E1607" t="s">
        <v>6367</v>
      </c>
    </row>
    <row r="1608" spans="1:5" hidden="1">
      <c r="A1608">
        <v>2</v>
      </c>
      <c r="B1608" s="226">
        <v>44260</v>
      </c>
      <c r="C1608" s="226">
        <v>44261</v>
      </c>
      <c r="D1608" s="226">
        <v>44280.4528587963</v>
      </c>
      <c r="E1608" t="s">
        <v>6368</v>
      </c>
    </row>
    <row r="1609" spans="1:5" hidden="1">
      <c r="A1609">
        <v>2</v>
      </c>
      <c r="B1609" s="226">
        <v>44260</v>
      </c>
      <c r="C1609" s="226">
        <v>44261</v>
      </c>
      <c r="D1609" s="226">
        <v>44280.4528587963</v>
      </c>
      <c r="E1609" t="s">
        <v>6369</v>
      </c>
    </row>
    <row r="1610" spans="1:5" hidden="1">
      <c r="A1610">
        <v>2</v>
      </c>
      <c r="B1610" s="226">
        <v>44260</v>
      </c>
      <c r="C1610" s="226">
        <v>44261</v>
      </c>
      <c r="D1610" s="226">
        <v>44280.4528587963</v>
      </c>
      <c r="E1610" t="s">
        <v>6370</v>
      </c>
    </row>
    <row r="1611" spans="1:5" hidden="1">
      <c r="A1611">
        <v>2</v>
      </c>
      <c r="B1611" s="226">
        <v>44260</v>
      </c>
      <c r="C1611" s="226">
        <v>44261</v>
      </c>
      <c r="D1611" s="226">
        <v>44280.4528587963</v>
      </c>
      <c r="E1611" t="s">
        <v>6371</v>
      </c>
    </row>
    <row r="1612" spans="1:5" hidden="1">
      <c r="A1612">
        <v>2</v>
      </c>
      <c r="B1612" s="226">
        <v>44260</v>
      </c>
      <c r="C1612" s="226">
        <v>44261</v>
      </c>
      <c r="D1612" s="226">
        <v>44280.4528587963</v>
      </c>
      <c r="E1612" t="s">
        <v>6372</v>
      </c>
    </row>
    <row r="1613" spans="1:5" hidden="1">
      <c r="A1613">
        <v>2</v>
      </c>
      <c r="B1613" s="226">
        <v>44260</v>
      </c>
      <c r="C1613" s="226">
        <v>44261</v>
      </c>
      <c r="D1613" s="226">
        <v>44280.4528587963</v>
      </c>
      <c r="E1613" t="s">
        <v>6373</v>
      </c>
    </row>
    <row r="1614" spans="1:5" hidden="1">
      <c r="A1614">
        <v>2</v>
      </c>
      <c r="B1614" s="226">
        <v>44260</v>
      </c>
      <c r="C1614" s="226">
        <v>44261</v>
      </c>
      <c r="D1614" s="226">
        <v>44280.4528587963</v>
      </c>
      <c r="E1614" t="s">
        <v>6374</v>
      </c>
    </row>
    <row r="1615" spans="1:5" hidden="1">
      <c r="A1615">
        <v>2</v>
      </c>
      <c r="B1615" s="226">
        <v>44260</v>
      </c>
      <c r="C1615" s="226">
        <v>44261</v>
      </c>
      <c r="D1615" s="226">
        <v>44280.4528587963</v>
      </c>
      <c r="E1615" t="s">
        <v>6375</v>
      </c>
    </row>
    <row r="1616" spans="1:5" hidden="1">
      <c r="A1616">
        <v>2</v>
      </c>
      <c r="B1616" s="226">
        <v>44260</v>
      </c>
      <c r="C1616" s="226">
        <v>44261</v>
      </c>
      <c r="D1616" s="226">
        <v>44280.4528587963</v>
      </c>
      <c r="E1616" t="s">
        <v>6376</v>
      </c>
    </row>
    <row r="1617" spans="1:6" hidden="1">
      <c r="A1617">
        <v>2</v>
      </c>
      <c r="B1617" s="226">
        <v>44260</v>
      </c>
      <c r="C1617" s="226">
        <v>44261</v>
      </c>
      <c r="D1617" s="226">
        <v>44280.4528587963</v>
      </c>
      <c r="E1617" t="s">
        <v>6377</v>
      </c>
    </row>
    <row r="1618" spans="1:6" hidden="1">
      <c r="A1618">
        <v>2</v>
      </c>
      <c r="B1618" s="226">
        <v>44260</v>
      </c>
      <c r="C1618" s="226">
        <v>44261</v>
      </c>
      <c r="D1618" s="226">
        <v>44280.4528587963</v>
      </c>
      <c r="E1618" t="s">
        <v>6378</v>
      </c>
    </row>
    <row r="1619" spans="1:6" hidden="1">
      <c r="A1619">
        <v>2</v>
      </c>
      <c r="B1619" s="226">
        <v>44260</v>
      </c>
      <c r="C1619" s="226">
        <v>44261</v>
      </c>
      <c r="D1619" s="226">
        <v>44280.4528587963</v>
      </c>
      <c r="E1619" t="s">
        <v>6379</v>
      </c>
    </row>
    <row r="1620" spans="1:6" hidden="1">
      <c r="A1620">
        <v>2</v>
      </c>
      <c r="B1620" s="226">
        <v>44260</v>
      </c>
      <c r="C1620" s="226">
        <v>44261</v>
      </c>
      <c r="D1620" s="226">
        <v>44280.4528587963</v>
      </c>
      <c r="E1620" t="s">
        <v>6380</v>
      </c>
    </row>
    <row r="1621" spans="1:6" hidden="1">
      <c r="A1621">
        <v>2</v>
      </c>
      <c r="B1621" s="226">
        <v>44260</v>
      </c>
      <c r="C1621" s="226">
        <v>44261</v>
      </c>
      <c r="D1621" s="226">
        <v>44280.4528587963</v>
      </c>
      <c r="E1621" t="s">
        <v>5411</v>
      </c>
    </row>
    <row r="1622" spans="1:6" hidden="1">
      <c r="A1622">
        <v>2</v>
      </c>
      <c r="B1622" s="226">
        <v>44260</v>
      </c>
      <c r="C1622" s="226">
        <v>44261</v>
      </c>
      <c r="D1622" s="226">
        <v>44280.4528587963</v>
      </c>
      <c r="E1622" t="s">
        <v>6381</v>
      </c>
      <c r="F1622">
        <v>142.89638065762006</v>
      </c>
    </row>
    <row r="1623" spans="1:6" hidden="1">
      <c r="A1623">
        <v>2</v>
      </c>
      <c r="B1623" s="226">
        <v>44260</v>
      </c>
      <c r="C1623" s="226">
        <v>44261</v>
      </c>
      <c r="D1623" s="226">
        <v>44280.4528587963</v>
      </c>
      <c r="E1623" t="s">
        <v>6430</v>
      </c>
      <c r="F1623">
        <v>35.061251748932527</v>
      </c>
    </row>
    <row r="1624" spans="1:6" hidden="1">
      <c r="A1624">
        <v>2</v>
      </c>
      <c r="B1624" s="226">
        <v>44260</v>
      </c>
      <c r="C1624" s="226">
        <v>44261</v>
      </c>
      <c r="D1624" s="226">
        <v>44280.4528587963</v>
      </c>
      <c r="E1624" t="s">
        <v>6431</v>
      </c>
      <c r="F1624">
        <v>3813.8327043321406</v>
      </c>
    </row>
    <row r="1625" spans="1:6" hidden="1">
      <c r="A1625">
        <v>2</v>
      </c>
      <c r="B1625" s="226">
        <v>44260</v>
      </c>
      <c r="C1625" s="226">
        <v>44261</v>
      </c>
      <c r="D1625" s="226">
        <v>44280.4528587963</v>
      </c>
      <c r="E1625" t="s">
        <v>6432</v>
      </c>
      <c r="F1625">
        <v>2.6245309730370878</v>
      </c>
    </row>
    <row r="1626" spans="1:6" hidden="1">
      <c r="A1626">
        <v>2</v>
      </c>
      <c r="B1626" s="226">
        <v>44260</v>
      </c>
      <c r="C1626" s="226">
        <v>44261</v>
      </c>
      <c r="D1626" s="226">
        <v>44280.4528587963</v>
      </c>
      <c r="E1626" t="s">
        <v>6382</v>
      </c>
      <c r="F1626">
        <v>1641.10416022407</v>
      </c>
    </row>
    <row r="1627" spans="1:6" hidden="1">
      <c r="A1627">
        <v>2</v>
      </c>
      <c r="B1627" s="226">
        <v>44260</v>
      </c>
      <c r="C1627" s="226">
        <v>44261</v>
      </c>
      <c r="D1627" s="226">
        <v>44280.4528587963</v>
      </c>
      <c r="E1627" t="s">
        <v>6383</v>
      </c>
      <c r="F1627">
        <v>55.712892137633375</v>
      </c>
    </row>
    <row r="1628" spans="1:6" hidden="1">
      <c r="A1628">
        <v>2</v>
      </c>
      <c r="B1628" s="226">
        <v>44260</v>
      </c>
      <c r="C1628" s="226">
        <v>44261</v>
      </c>
      <c r="D1628" s="226">
        <v>44280.4528587963</v>
      </c>
      <c r="E1628" t="s">
        <v>6384</v>
      </c>
      <c r="F1628">
        <v>0</v>
      </c>
    </row>
    <row r="1629" spans="1:6" hidden="1">
      <c r="A1629">
        <v>2</v>
      </c>
      <c r="B1629" s="226">
        <v>44260</v>
      </c>
      <c r="C1629" s="226">
        <v>44261</v>
      </c>
      <c r="D1629" s="226">
        <v>44280.4528587963</v>
      </c>
      <c r="E1629" t="s">
        <v>6385</v>
      </c>
      <c r="F1629">
        <v>0.87333332498865568</v>
      </c>
    </row>
    <row r="1630" spans="1:6" hidden="1">
      <c r="A1630">
        <v>2</v>
      </c>
      <c r="B1630" s="226">
        <v>44260</v>
      </c>
      <c r="C1630" s="226">
        <v>44261</v>
      </c>
      <c r="D1630" s="226">
        <v>44280.4528587963</v>
      </c>
      <c r="E1630" t="s">
        <v>6386</v>
      </c>
      <c r="F1630">
        <v>8.6200000445044651</v>
      </c>
    </row>
    <row r="1631" spans="1:6" hidden="1">
      <c r="A1631">
        <v>2</v>
      </c>
      <c r="B1631" s="226">
        <v>44260</v>
      </c>
      <c r="C1631" s="226">
        <v>44261</v>
      </c>
      <c r="D1631" s="226">
        <v>44280.4528587963</v>
      </c>
      <c r="E1631" t="s">
        <v>6387</v>
      </c>
      <c r="F1631">
        <v>1.2650000254313152</v>
      </c>
    </row>
    <row r="1632" spans="1:6" hidden="1">
      <c r="A1632">
        <v>2</v>
      </c>
      <c r="B1632" s="226">
        <v>44260</v>
      </c>
      <c r="C1632" s="226">
        <v>44261</v>
      </c>
      <c r="D1632" s="226">
        <v>44280.4528587963</v>
      </c>
      <c r="E1632" t="s">
        <v>6388</v>
      </c>
      <c r="F1632">
        <v>64.430000305175781</v>
      </c>
    </row>
    <row r="1633" spans="1:6" hidden="1">
      <c r="A1633">
        <v>2</v>
      </c>
      <c r="B1633" s="226">
        <v>44260</v>
      </c>
      <c r="C1633" s="226">
        <v>44261</v>
      </c>
      <c r="D1633" s="226">
        <v>44280.4528587963</v>
      </c>
      <c r="E1633" t="s">
        <v>6389</v>
      </c>
      <c r="F1633">
        <v>22.505000432332356</v>
      </c>
    </row>
    <row r="1634" spans="1:6" hidden="1">
      <c r="A1634">
        <v>2</v>
      </c>
      <c r="B1634" s="226">
        <v>44260</v>
      </c>
      <c r="C1634" s="226">
        <v>44261</v>
      </c>
      <c r="D1634" s="226">
        <v>44280.4528587963</v>
      </c>
      <c r="E1634" t="s">
        <v>6390</v>
      </c>
      <c r="F1634">
        <v>8.8333336015542344E-2</v>
      </c>
    </row>
    <row r="1635" spans="1:6" hidden="1">
      <c r="A1635">
        <v>2</v>
      </c>
      <c r="B1635" s="226">
        <v>44260</v>
      </c>
      <c r="C1635" s="226">
        <v>44261</v>
      </c>
      <c r="D1635" s="226">
        <v>44280.4528587963</v>
      </c>
      <c r="E1635" t="s">
        <v>6391</v>
      </c>
      <c r="F1635">
        <v>2.1883333126703897</v>
      </c>
    </row>
    <row r="1636" spans="1:6" hidden="1">
      <c r="A1636">
        <v>2</v>
      </c>
      <c r="B1636" s="226">
        <v>44260</v>
      </c>
      <c r="C1636" s="226">
        <v>44261</v>
      </c>
      <c r="D1636" s="226">
        <v>44280.4528587963</v>
      </c>
      <c r="E1636" t="s">
        <v>6392</v>
      </c>
      <c r="F1636">
        <v>2.833333270003301E-2</v>
      </c>
    </row>
    <row r="1637" spans="1:6" hidden="1">
      <c r="A1637">
        <v>2</v>
      </c>
      <c r="B1637" s="226">
        <v>44260</v>
      </c>
      <c r="C1637" s="226">
        <v>44261</v>
      </c>
      <c r="D1637" s="226">
        <v>44280.4528587963</v>
      </c>
      <c r="E1637" t="s">
        <v>6428</v>
      </c>
      <c r="F1637">
        <v>69.565209333392971</v>
      </c>
    </row>
    <row r="1638" spans="1:6" hidden="1">
      <c r="A1638">
        <v>2</v>
      </c>
      <c r="B1638" s="226">
        <v>44260</v>
      </c>
      <c r="C1638" s="226">
        <v>44261</v>
      </c>
      <c r="D1638" s="226">
        <v>44280.4528587963</v>
      </c>
      <c r="E1638" t="s">
        <v>6498</v>
      </c>
      <c r="F1638">
        <v>7.7899276925663966E-2</v>
      </c>
    </row>
    <row r="1639" spans="1:6" hidden="1">
      <c r="A1639">
        <v>2</v>
      </c>
      <c r="B1639" s="226">
        <v>44260</v>
      </c>
      <c r="C1639" s="226">
        <v>44261</v>
      </c>
      <c r="D1639" s="226">
        <v>44280.4528587963</v>
      </c>
      <c r="E1639" t="s">
        <v>6499</v>
      </c>
      <c r="F1639">
        <v>220.30283009211271</v>
      </c>
    </row>
    <row r="1640" spans="1:6" hidden="1">
      <c r="A1640">
        <v>2</v>
      </c>
      <c r="B1640" s="226">
        <v>44260</v>
      </c>
      <c r="C1640" s="226">
        <v>44261</v>
      </c>
      <c r="D1640" s="226">
        <v>44280.4528587963</v>
      </c>
      <c r="E1640" t="s">
        <v>6500</v>
      </c>
      <c r="F1640">
        <v>10744.841138373495</v>
      </c>
    </row>
    <row r="1641" spans="1:6" hidden="1">
      <c r="A1641">
        <v>2</v>
      </c>
      <c r="B1641" s="226">
        <v>44260</v>
      </c>
      <c r="C1641" s="226">
        <v>44261</v>
      </c>
      <c r="D1641" s="226">
        <v>44280.4528587963</v>
      </c>
      <c r="E1641" t="s">
        <v>6429</v>
      </c>
      <c r="F1641">
        <v>351.43187230428009</v>
      </c>
    </row>
    <row r="1642" spans="1:6" hidden="1">
      <c r="A1642">
        <v>2</v>
      </c>
      <c r="B1642" s="226">
        <v>44260</v>
      </c>
      <c r="C1642" s="226">
        <v>44261</v>
      </c>
      <c r="D1642" s="226">
        <v>44280.4528587963</v>
      </c>
      <c r="E1642" t="s">
        <v>6433</v>
      </c>
      <c r="F1642">
        <v>54.584397310680806</v>
      </c>
    </row>
    <row r="1643" spans="1:6" hidden="1">
      <c r="A1643">
        <v>2</v>
      </c>
      <c r="B1643" s="226">
        <v>44260</v>
      </c>
      <c r="C1643" s="226">
        <v>44261</v>
      </c>
      <c r="D1643" s="226">
        <v>44280.4528587963</v>
      </c>
      <c r="E1643" t="s">
        <v>6671</v>
      </c>
      <c r="F1643">
        <v>-2.4218857978736552</v>
      </c>
    </row>
    <row r="1644" spans="1:6" hidden="1">
      <c r="A1644">
        <v>2</v>
      </c>
      <c r="B1644" s="226">
        <v>44260</v>
      </c>
      <c r="C1644" s="226">
        <v>44261</v>
      </c>
      <c r="D1644" s="226">
        <v>44280.4528587963</v>
      </c>
      <c r="E1644" t="s">
        <v>6434</v>
      </c>
      <c r="F1644">
        <v>148.39662887785161</v>
      </c>
    </row>
    <row r="1645" spans="1:6" hidden="1">
      <c r="A1645">
        <v>2</v>
      </c>
      <c r="B1645" s="226">
        <v>44260</v>
      </c>
      <c r="C1645" s="226">
        <v>44261</v>
      </c>
      <c r="D1645" s="226">
        <v>44280.4528587963</v>
      </c>
      <c r="E1645" t="s">
        <v>6435</v>
      </c>
      <c r="F1645">
        <v>60.281127227677281</v>
      </c>
    </row>
    <row r="1646" spans="1:6" hidden="1">
      <c r="A1646">
        <v>2</v>
      </c>
      <c r="B1646" s="226">
        <v>44260</v>
      </c>
      <c r="C1646" s="226">
        <v>44261</v>
      </c>
      <c r="D1646" s="226">
        <v>44280.4528587963</v>
      </c>
      <c r="E1646" t="s">
        <v>6436</v>
      </c>
      <c r="F1646">
        <v>579.44125949011891</v>
      </c>
    </row>
    <row r="1647" spans="1:6" hidden="1">
      <c r="A1647">
        <v>2</v>
      </c>
      <c r="B1647" s="226">
        <v>44260</v>
      </c>
      <c r="C1647" s="226">
        <v>44261</v>
      </c>
      <c r="D1647" s="226">
        <v>44280.4528587963</v>
      </c>
      <c r="E1647" t="s">
        <v>6438</v>
      </c>
      <c r="F1647">
        <v>3116.2538029988582</v>
      </c>
    </row>
    <row r="1648" spans="1:6" hidden="1">
      <c r="A1648">
        <v>2</v>
      </c>
      <c r="B1648" s="226">
        <v>44260</v>
      </c>
      <c r="C1648" s="226">
        <v>44261</v>
      </c>
      <c r="D1648" s="226">
        <v>44280.4528587963</v>
      </c>
      <c r="E1648" t="s">
        <v>6439</v>
      </c>
      <c r="F1648">
        <v>140.90833202997862</v>
      </c>
    </row>
    <row r="1649" spans="1:6" hidden="1">
      <c r="A1649">
        <v>2</v>
      </c>
      <c r="B1649" s="226">
        <v>44260</v>
      </c>
      <c r="C1649" s="226">
        <v>44261</v>
      </c>
      <c r="D1649" s="226">
        <v>44280.4528587963</v>
      </c>
      <c r="E1649" t="s">
        <v>6501</v>
      </c>
      <c r="F1649">
        <v>8.2278269506163095</v>
      </c>
    </row>
    <row r="1650" spans="1:6" hidden="1">
      <c r="A1650">
        <v>2</v>
      </c>
      <c r="B1650" s="226">
        <v>44260</v>
      </c>
      <c r="C1650" s="226">
        <v>44261</v>
      </c>
      <c r="D1650" s="226">
        <v>44280.4528587963</v>
      </c>
      <c r="E1650" t="s">
        <v>6437</v>
      </c>
      <c r="F1650">
        <v>131.77089486122136</v>
      </c>
    </row>
    <row r="1651" spans="1:6" hidden="1">
      <c r="A1651">
        <v>2</v>
      </c>
      <c r="B1651" s="226">
        <v>44260</v>
      </c>
      <c r="C1651" s="226">
        <v>44261</v>
      </c>
      <c r="D1651" s="226">
        <v>44280.4528587963</v>
      </c>
      <c r="E1651" t="s">
        <v>6502</v>
      </c>
      <c r="F1651">
        <v>75.05999755859375</v>
      </c>
    </row>
    <row r="1652" spans="1:6" hidden="1">
      <c r="A1652">
        <v>2</v>
      </c>
      <c r="B1652" s="226">
        <v>44260</v>
      </c>
      <c r="C1652" s="226">
        <v>44261</v>
      </c>
      <c r="D1652" s="226">
        <v>44280.4528587963</v>
      </c>
      <c r="E1652" t="s">
        <v>6410</v>
      </c>
      <c r="F1652">
        <v>11.329999923705891</v>
      </c>
    </row>
    <row r="1653" spans="1:6" hidden="1">
      <c r="A1653">
        <v>2</v>
      </c>
      <c r="B1653" s="226">
        <v>44260</v>
      </c>
      <c r="C1653" s="226">
        <v>44261</v>
      </c>
      <c r="D1653" s="226">
        <v>44280.4528587963</v>
      </c>
      <c r="E1653" t="s">
        <v>6411</v>
      </c>
      <c r="F1653">
        <v>0.55000001192095038</v>
      </c>
    </row>
    <row r="1654" spans="1:6" hidden="1">
      <c r="A1654">
        <v>2</v>
      </c>
      <c r="B1654" s="226">
        <v>44260</v>
      </c>
      <c r="C1654" s="226">
        <v>44261</v>
      </c>
      <c r="D1654" s="226">
        <v>44280.4528587963</v>
      </c>
      <c r="E1654" t="s">
        <v>6412</v>
      </c>
      <c r="F1654">
        <v>3.1099998950959451</v>
      </c>
    </row>
    <row r="1655" spans="1:6" hidden="1">
      <c r="A1655">
        <v>2</v>
      </c>
      <c r="B1655" s="226">
        <v>44260</v>
      </c>
      <c r="C1655" s="226">
        <v>44261</v>
      </c>
      <c r="D1655" s="226">
        <v>44280.4528587963</v>
      </c>
      <c r="E1655" t="s">
        <v>6413</v>
      </c>
      <c r="F1655">
        <v>5.8200001716616052</v>
      </c>
    </row>
    <row r="1656" spans="1:6" hidden="1">
      <c r="A1656">
        <v>2</v>
      </c>
      <c r="B1656" s="226">
        <v>44260</v>
      </c>
      <c r="C1656" s="226">
        <v>44261</v>
      </c>
      <c r="D1656" s="226">
        <v>44280.4528587963</v>
      </c>
      <c r="E1656" t="s">
        <v>6414</v>
      </c>
      <c r="F1656">
        <v>0.75999999046325684</v>
      </c>
    </row>
    <row r="1657" spans="1:6" hidden="1">
      <c r="A1657">
        <v>2</v>
      </c>
      <c r="B1657" s="226">
        <v>44260</v>
      </c>
      <c r="C1657" s="226">
        <v>44261</v>
      </c>
      <c r="D1657" s="226">
        <v>44280.4528587963</v>
      </c>
      <c r="E1657" t="s">
        <v>6415</v>
      </c>
      <c r="F1657">
        <v>0</v>
      </c>
    </row>
    <row r="1658" spans="1:6" hidden="1">
      <c r="A1658">
        <v>2</v>
      </c>
      <c r="B1658" s="226">
        <v>44260</v>
      </c>
      <c r="C1658" s="226">
        <v>44261</v>
      </c>
      <c r="D1658" s="226">
        <v>44280.4528587963</v>
      </c>
      <c r="E1658" t="s">
        <v>6416</v>
      </c>
      <c r="F1658">
        <v>2.0499999523162074</v>
      </c>
    </row>
    <row r="1659" spans="1:6" hidden="1">
      <c r="A1659">
        <v>2</v>
      </c>
      <c r="B1659" s="226">
        <v>44260</v>
      </c>
      <c r="C1659" s="226">
        <v>44261</v>
      </c>
      <c r="D1659" s="226">
        <v>44280.4528587963</v>
      </c>
      <c r="E1659" t="s">
        <v>6417</v>
      </c>
      <c r="F1659">
        <v>1.3200000524520348</v>
      </c>
    </row>
    <row r="1660" spans="1:6" hidden="1">
      <c r="A1660">
        <v>2</v>
      </c>
      <c r="B1660" s="226">
        <v>44260</v>
      </c>
      <c r="C1660" s="226">
        <v>44261</v>
      </c>
      <c r="D1660" s="226">
        <v>44280.4528587963</v>
      </c>
      <c r="E1660" t="s">
        <v>6503</v>
      </c>
      <c r="F1660">
        <v>2.9999999329446688E-2</v>
      </c>
    </row>
    <row r="1661" spans="1:6" hidden="1">
      <c r="A1661">
        <v>2</v>
      </c>
      <c r="B1661" s="226">
        <v>44260</v>
      </c>
      <c r="C1661" s="226">
        <v>44261</v>
      </c>
      <c r="D1661" s="226">
        <v>44280.4528587963</v>
      </c>
      <c r="E1661" t="s">
        <v>6504</v>
      </c>
      <c r="F1661">
        <v>1.0299999713897705</v>
      </c>
    </row>
    <row r="1662" spans="1:6" hidden="1">
      <c r="A1662">
        <v>2</v>
      </c>
      <c r="B1662" s="226">
        <v>44260</v>
      </c>
      <c r="C1662" s="226">
        <v>44261</v>
      </c>
      <c r="D1662" s="226">
        <v>44280.4528587963</v>
      </c>
      <c r="E1662" t="s">
        <v>6505</v>
      </c>
      <c r="F1662">
        <v>2.630000114440918</v>
      </c>
    </row>
    <row r="1663" spans="1:6" hidden="1">
      <c r="A1663">
        <v>2</v>
      </c>
      <c r="B1663" s="226">
        <v>44260</v>
      </c>
      <c r="C1663" s="226">
        <v>44261</v>
      </c>
      <c r="D1663" s="226">
        <v>44280.4528587963</v>
      </c>
      <c r="E1663" t="s">
        <v>6506</v>
      </c>
      <c r="F1663">
        <v>22.709999084472656</v>
      </c>
    </row>
    <row r="1664" spans="1:6" hidden="1">
      <c r="A1664">
        <v>2</v>
      </c>
      <c r="B1664" s="226">
        <v>44260</v>
      </c>
      <c r="C1664" s="226">
        <v>44261</v>
      </c>
      <c r="D1664" s="226">
        <v>44280.4528587963</v>
      </c>
      <c r="E1664" t="s">
        <v>6507</v>
      </c>
      <c r="F1664">
        <v>50.400001525880157</v>
      </c>
    </row>
    <row r="1665" spans="1:6" hidden="1">
      <c r="A1665">
        <v>2</v>
      </c>
      <c r="B1665" s="226">
        <v>44260</v>
      </c>
      <c r="C1665" s="226">
        <v>44261</v>
      </c>
      <c r="D1665" s="226">
        <v>44280.4528587963</v>
      </c>
      <c r="E1665" t="s">
        <v>6508</v>
      </c>
      <c r="F1665">
        <v>20.979999542236417</v>
      </c>
    </row>
    <row r="1666" spans="1:6" hidden="1">
      <c r="A1666">
        <v>2</v>
      </c>
      <c r="B1666" s="226">
        <v>44260</v>
      </c>
      <c r="C1666" s="226">
        <v>44261</v>
      </c>
      <c r="D1666" s="226">
        <v>44280.4528587963</v>
      </c>
      <c r="E1666" t="s">
        <v>6509</v>
      </c>
      <c r="F1666">
        <v>0.64999997615814009</v>
      </c>
    </row>
    <row r="1667" spans="1:6" hidden="1">
      <c r="A1667">
        <v>2</v>
      </c>
      <c r="B1667" s="226">
        <v>44260</v>
      </c>
      <c r="C1667" s="226">
        <v>44261</v>
      </c>
      <c r="D1667" s="226">
        <v>44280.4528587963</v>
      </c>
      <c r="E1667" t="s">
        <v>6510</v>
      </c>
      <c r="F1667">
        <v>1.559999942779541</v>
      </c>
    </row>
    <row r="1668" spans="1:6" hidden="1">
      <c r="A1668">
        <v>2</v>
      </c>
      <c r="B1668" s="226">
        <v>44260</v>
      </c>
      <c r="C1668" s="226">
        <v>44261</v>
      </c>
      <c r="D1668" s="226">
        <v>44280.4528587963</v>
      </c>
      <c r="E1668" t="s">
        <v>6511</v>
      </c>
      <c r="F1668">
        <v>9.9999997764825908E-3</v>
      </c>
    </row>
    <row r="1669" spans="1:6" hidden="1">
      <c r="A1669">
        <v>2</v>
      </c>
      <c r="B1669" s="226">
        <v>44260</v>
      </c>
      <c r="C1669" s="226">
        <v>44261</v>
      </c>
      <c r="D1669" s="226">
        <v>44280.4528587963</v>
      </c>
      <c r="E1669" t="s">
        <v>6728</v>
      </c>
      <c r="F1669">
        <v>6.5707642151249761</v>
      </c>
    </row>
    <row r="1670" spans="1:6" hidden="1">
      <c r="A1670">
        <v>2</v>
      </c>
      <c r="B1670" s="226">
        <v>44260</v>
      </c>
      <c r="C1670" s="226">
        <v>44261</v>
      </c>
      <c r="D1670" s="226">
        <v>44280.4528587963</v>
      </c>
      <c r="E1670" t="s">
        <v>6525</v>
      </c>
    </row>
    <row r="1671" spans="1:6" hidden="1">
      <c r="A1671">
        <v>2</v>
      </c>
      <c r="B1671" s="226">
        <v>44260</v>
      </c>
      <c r="C1671" s="226">
        <v>44261</v>
      </c>
      <c r="D1671" s="226">
        <v>44280.4528587963</v>
      </c>
      <c r="E1671" t="s">
        <v>6526</v>
      </c>
    </row>
    <row r="1672" spans="1:6" hidden="1">
      <c r="A1672">
        <v>2</v>
      </c>
      <c r="B1672" s="226">
        <v>44260</v>
      </c>
      <c r="C1672" s="226">
        <v>44261</v>
      </c>
      <c r="D1672" s="226">
        <v>44280.4528587963</v>
      </c>
      <c r="E1672" t="s">
        <v>6679</v>
      </c>
      <c r="F1672">
        <v>1.8083166678745966</v>
      </c>
    </row>
    <row r="1673" spans="1:6" hidden="1">
      <c r="A1673">
        <v>2</v>
      </c>
      <c r="B1673" s="226">
        <v>44260</v>
      </c>
      <c r="C1673" s="226">
        <v>44261</v>
      </c>
      <c r="D1673" s="226">
        <v>44280.4528587963</v>
      </c>
      <c r="E1673" t="s">
        <v>6680</v>
      </c>
      <c r="F1673">
        <v>1.6340499718984594</v>
      </c>
    </row>
    <row r="1674" spans="1:6" hidden="1">
      <c r="A1674">
        <v>2</v>
      </c>
      <c r="B1674" s="226">
        <v>44260</v>
      </c>
      <c r="C1674" s="226">
        <v>44261</v>
      </c>
      <c r="D1674" s="226">
        <v>44280.4528587963</v>
      </c>
      <c r="E1674" t="s">
        <v>6681</v>
      </c>
      <c r="F1674">
        <v>6.8751166661577807</v>
      </c>
    </row>
    <row r="1675" spans="1:6" hidden="1">
      <c r="A1675">
        <v>2</v>
      </c>
      <c r="B1675" s="226">
        <v>44260</v>
      </c>
      <c r="C1675" s="226">
        <v>44261</v>
      </c>
      <c r="D1675" s="226">
        <v>44280.4528587963</v>
      </c>
      <c r="E1675" t="s">
        <v>6682</v>
      </c>
      <c r="F1675">
        <v>22.841116587320609</v>
      </c>
    </row>
    <row r="1676" spans="1:6" hidden="1">
      <c r="A1676">
        <v>2</v>
      </c>
      <c r="B1676" s="226">
        <v>44260</v>
      </c>
      <c r="C1676" s="226">
        <v>44261</v>
      </c>
      <c r="D1676" s="226">
        <v>44280.4528587963</v>
      </c>
      <c r="E1676" t="s">
        <v>6683</v>
      </c>
      <c r="F1676">
        <v>49.653015772501625</v>
      </c>
    </row>
    <row r="1677" spans="1:6" hidden="1">
      <c r="A1677">
        <v>2</v>
      </c>
      <c r="B1677" s="226">
        <v>44260</v>
      </c>
      <c r="C1677" s="226">
        <v>44261</v>
      </c>
      <c r="D1677" s="226">
        <v>44280.4528587963</v>
      </c>
      <c r="E1677" t="s">
        <v>6684</v>
      </c>
      <c r="F1677">
        <v>17.086116790771484</v>
      </c>
    </row>
    <row r="1678" spans="1:6" hidden="1">
      <c r="A1678">
        <v>2</v>
      </c>
      <c r="B1678" s="226">
        <v>44260</v>
      </c>
      <c r="C1678" s="226">
        <v>44261</v>
      </c>
      <c r="D1678" s="226">
        <v>44280.4528587963</v>
      </c>
      <c r="E1678" t="s">
        <v>6685</v>
      </c>
      <c r="F1678">
        <v>7.0933334529399872E-2</v>
      </c>
    </row>
    <row r="1679" spans="1:6" hidden="1">
      <c r="A1679">
        <v>2</v>
      </c>
      <c r="B1679" s="226">
        <v>44260</v>
      </c>
      <c r="C1679" s="226">
        <v>44261</v>
      </c>
      <c r="D1679" s="226">
        <v>44280.4528587963</v>
      </c>
      <c r="E1679" t="s">
        <v>6670</v>
      </c>
      <c r="F1679">
        <v>0.48365654144784775</v>
      </c>
    </row>
    <row r="1680" spans="1:6" hidden="1">
      <c r="A1680">
        <v>2</v>
      </c>
      <c r="B1680" s="226">
        <v>44260</v>
      </c>
      <c r="C1680" s="226">
        <v>44261</v>
      </c>
      <c r="D1680" s="226">
        <v>44280.4528587963</v>
      </c>
      <c r="E1680" t="s">
        <v>6531</v>
      </c>
      <c r="F1680">
        <v>40.232945593198103</v>
      </c>
    </row>
    <row r="1681" spans="1:6" hidden="1">
      <c r="A1681">
        <v>2</v>
      </c>
      <c r="B1681" s="226">
        <v>44260</v>
      </c>
      <c r="C1681" s="226">
        <v>44261</v>
      </c>
      <c r="D1681" s="226">
        <v>44280.4528587963</v>
      </c>
      <c r="E1681" t="s">
        <v>6532</v>
      </c>
      <c r="F1681">
        <v>1.8570577987366259</v>
      </c>
    </row>
    <row r="1682" spans="1:6" hidden="1">
      <c r="A1682">
        <v>2</v>
      </c>
      <c r="B1682" s="226">
        <v>44260</v>
      </c>
      <c r="C1682" s="226">
        <v>44261</v>
      </c>
      <c r="D1682" s="226">
        <v>44280.4528587963</v>
      </c>
      <c r="E1682" t="s">
        <v>6533</v>
      </c>
      <c r="F1682">
        <v>145.07023971345797</v>
      </c>
    </row>
    <row r="1683" spans="1:6" hidden="1">
      <c r="A1683">
        <v>2</v>
      </c>
      <c r="B1683" s="226">
        <v>44260</v>
      </c>
      <c r="C1683" s="226">
        <v>44261</v>
      </c>
      <c r="D1683" s="226">
        <v>44280.4528587963</v>
      </c>
      <c r="E1683" t="s">
        <v>6530</v>
      </c>
      <c r="F1683">
        <v>95.839772579404766</v>
      </c>
    </row>
    <row r="1684" spans="1:6" hidden="1">
      <c r="A1684">
        <v>2</v>
      </c>
      <c r="B1684" s="226">
        <v>44260</v>
      </c>
      <c r="C1684" s="226">
        <v>44261</v>
      </c>
      <c r="D1684" s="226">
        <v>44280.4528587963</v>
      </c>
      <c r="E1684" t="s">
        <v>6534</v>
      </c>
      <c r="F1684">
        <v>57.866666793825857</v>
      </c>
    </row>
    <row r="1685" spans="1:6" hidden="1">
      <c r="A1685">
        <v>2</v>
      </c>
      <c r="B1685" s="226">
        <v>44260</v>
      </c>
      <c r="C1685" s="226">
        <v>44261</v>
      </c>
      <c r="D1685" s="226">
        <v>44280.4528587963</v>
      </c>
      <c r="E1685" t="s">
        <v>6535</v>
      </c>
      <c r="F1685">
        <v>6.5966664503018066E-2</v>
      </c>
    </row>
    <row r="1686" spans="1:6" hidden="1">
      <c r="A1686">
        <v>2</v>
      </c>
      <c r="B1686" s="226">
        <v>44260</v>
      </c>
      <c r="C1686" s="226">
        <v>44261</v>
      </c>
      <c r="D1686" s="226">
        <v>44280.4528587963</v>
      </c>
      <c r="E1686" t="s">
        <v>6536</v>
      </c>
      <c r="F1686">
        <v>99.701084136962891</v>
      </c>
    </row>
    <row r="1687" spans="1:6" hidden="1">
      <c r="A1687">
        <v>2</v>
      </c>
      <c r="B1687" s="226">
        <v>44260</v>
      </c>
      <c r="C1687" s="226">
        <v>44261</v>
      </c>
      <c r="D1687" s="226">
        <v>44280.4528587963</v>
      </c>
      <c r="E1687" t="s">
        <v>6537</v>
      </c>
      <c r="F1687">
        <v>0.12399999921520119</v>
      </c>
    </row>
    <row r="1688" spans="1:6" hidden="1">
      <c r="A1688">
        <v>2</v>
      </c>
      <c r="B1688" s="226">
        <v>44260</v>
      </c>
      <c r="C1688" s="226">
        <v>44261</v>
      </c>
      <c r="D1688" s="226">
        <v>44280.4528587963</v>
      </c>
      <c r="E1688" t="s">
        <v>6538</v>
      </c>
      <c r="F1688">
        <v>4.9250000466901818E-2</v>
      </c>
    </row>
    <row r="1689" spans="1:6" hidden="1">
      <c r="A1689">
        <v>2</v>
      </c>
      <c r="B1689" s="226">
        <v>44260</v>
      </c>
      <c r="C1689" s="226">
        <v>44261</v>
      </c>
      <c r="D1689" s="226">
        <v>44280.4528587963</v>
      </c>
      <c r="E1689" t="s">
        <v>6539</v>
      </c>
      <c r="F1689">
        <v>3.2433332254490535E-2</v>
      </c>
    </row>
    <row r="1690" spans="1:6" hidden="1">
      <c r="A1690">
        <v>2</v>
      </c>
      <c r="B1690" s="226">
        <v>44260</v>
      </c>
      <c r="C1690" s="226">
        <v>44261</v>
      </c>
      <c r="D1690" s="226">
        <v>44280.4528587963</v>
      </c>
      <c r="E1690" t="s">
        <v>6540</v>
      </c>
      <c r="F1690">
        <v>1.9183333031833172E-2</v>
      </c>
    </row>
    <row r="1691" spans="1:6" hidden="1">
      <c r="A1691">
        <v>2</v>
      </c>
      <c r="B1691" s="226">
        <v>44260</v>
      </c>
      <c r="C1691" s="226">
        <v>44261</v>
      </c>
      <c r="D1691" s="226">
        <v>44280.4528587963</v>
      </c>
      <c r="E1691" t="s">
        <v>6541</v>
      </c>
      <c r="F1691">
        <v>3.8000000252697485E-3</v>
      </c>
    </row>
    <row r="1692" spans="1:6" hidden="1">
      <c r="A1692">
        <v>2</v>
      </c>
      <c r="B1692" s="226">
        <v>44260</v>
      </c>
      <c r="C1692" s="226">
        <v>44261</v>
      </c>
      <c r="D1692" s="226">
        <v>44280.4528587963</v>
      </c>
      <c r="E1692" t="s">
        <v>6542</v>
      </c>
      <c r="F1692">
        <v>0.8872499863306349</v>
      </c>
    </row>
    <row r="1693" spans="1:6" hidden="1">
      <c r="A1693">
        <v>2</v>
      </c>
      <c r="B1693" s="226">
        <v>44260</v>
      </c>
      <c r="C1693" s="226">
        <v>44261</v>
      </c>
      <c r="D1693" s="226">
        <v>44280.4528587963</v>
      </c>
      <c r="E1693" t="s">
        <v>6543</v>
      </c>
      <c r="F1693">
        <v>8.7753001848860084</v>
      </c>
    </row>
    <row r="1694" spans="1:6" hidden="1">
      <c r="A1694">
        <v>2</v>
      </c>
      <c r="B1694" s="226">
        <v>44260</v>
      </c>
      <c r="C1694" s="226">
        <v>44261</v>
      </c>
      <c r="D1694" s="226">
        <v>44280.4528587963</v>
      </c>
      <c r="E1694" t="s">
        <v>6544</v>
      </c>
      <c r="F1694">
        <v>1.3467333316803556</v>
      </c>
    </row>
    <row r="1695" spans="1:6" hidden="1">
      <c r="A1695">
        <v>2</v>
      </c>
      <c r="B1695" s="226">
        <v>44260</v>
      </c>
      <c r="C1695" s="226">
        <v>44261</v>
      </c>
      <c r="D1695" s="226">
        <v>44280.4528587963</v>
      </c>
      <c r="E1695" t="s">
        <v>6545</v>
      </c>
      <c r="F1695">
        <v>63.760601043703524</v>
      </c>
    </row>
    <row r="1696" spans="1:6" hidden="1">
      <c r="A1696">
        <v>2</v>
      </c>
      <c r="B1696" s="226">
        <v>44260</v>
      </c>
      <c r="C1696" s="226">
        <v>44261</v>
      </c>
      <c r="D1696" s="226">
        <v>44280.4528587963</v>
      </c>
      <c r="E1696" t="s">
        <v>6546</v>
      </c>
      <c r="F1696">
        <v>22.815200169880299</v>
      </c>
    </row>
    <row r="1697" spans="1:6" hidden="1">
      <c r="A1697">
        <v>2</v>
      </c>
      <c r="B1697" s="226">
        <v>44260</v>
      </c>
      <c r="C1697" s="226">
        <v>44261</v>
      </c>
      <c r="D1697" s="226">
        <v>44280.4528587963</v>
      </c>
      <c r="E1697" t="s">
        <v>6547</v>
      </c>
      <c r="F1697">
        <v>8.2900002598763012E-2</v>
      </c>
    </row>
    <row r="1698" spans="1:6" hidden="1">
      <c r="A1698">
        <v>2</v>
      </c>
      <c r="B1698" s="226">
        <v>44260</v>
      </c>
      <c r="C1698" s="226">
        <v>44261</v>
      </c>
      <c r="D1698" s="226">
        <v>44280.4528587963</v>
      </c>
      <c r="E1698" t="s">
        <v>6548</v>
      </c>
      <c r="F1698">
        <v>2.3101834257444622</v>
      </c>
    </row>
    <row r="1699" spans="1:6" hidden="1">
      <c r="A1699">
        <v>2</v>
      </c>
      <c r="B1699" s="226">
        <v>44260</v>
      </c>
      <c r="C1699" s="226">
        <v>44261</v>
      </c>
      <c r="D1699" s="226">
        <v>44280.4528587963</v>
      </c>
      <c r="E1699" t="s">
        <v>6721</v>
      </c>
      <c r="F1699">
        <v>5.4325842999749732</v>
      </c>
    </row>
    <row r="1700" spans="1:6" hidden="1">
      <c r="A1700">
        <v>2</v>
      </c>
      <c r="B1700" s="226">
        <v>44260</v>
      </c>
      <c r="C1700" s="226">
        <v>44261</v>
      </c>
      <c r="D1700" s="226">
        <v>44280.4528587963</v>
      </c>
      <c r="E1700" t="s">
        <v>6720</v>
      </c>
      <c r="F1700">
        <v>94.577301306194627</v>
      </c>
    </row>
    <row r="1701" spans="1:6" hidden="1">
      <c r="A1701">
        <v>2</v>
      </c>
      <c r="B1701" s="226">
        <v>44260</v>
      </c>
      <c r="C1701" s="226">
        <v>44261</v>
      </c>
      <c r="D1701" s="226">
        <v>44280.4528587963</v>
      </c>
      <c r="E1701" t="s">
        <v>6722</v>
      </c>
      <c r="F1701">
        <v>15.190535328123341</v>
      </c>
    </row>
    <row r="1702" spans="1:6" hidden="1">
      <c r="A1702">
        <v>2</v>
      </c>
      <c r="B1702" s="226">
        <v>44260</v>
      </c>
      <c r="C1702" s="226">
        <v>44261</v>
      </c>
      <c r="D1702" s="226">
        <v>44280.4528587963</v>
      </c>
      <c r="E1702" t="s">
        <v>6723</v>
      </c>
      <c r="F1702">
        <v>50.25062258331792</v>
      </c>
    </row>
    <row r="1703" spans="1:6" hidden="1">
      <c r="A1703">
        <v>2</v>
      </c>
      <c r="B1703" s="226">
        <v>44260</v>
      </c>
      <c r="C1703" s="226">
        <v>44261</v>
      </c>
      <c r="D1703" s="226">
        <v>44280.4528587963</v>
      </c>
      <c r="E1703" t="s">
        <v>6724</v>
      </c>
      <c r="F1703">
        <v>4.4872379216882861</v>
      </c>
    </row>
    <row r="1704" spans="1:6" hidden="1">
      <c r="A1704">
        <v>2</v>
      </c>
      <c r="B1704" s="226">
        <v>44260</v>
      </c>
      <c r="C1704" s="226">
        <v>44261</v>
      </c>
      <c r="D1704" s="226">
        <v>44280.4528587963</v>
      </c>
      <c r="E1704" t="s">
        <v>6725</v>
      </c>
      <c r="F1704">
        <v>14.495531657006978</v>
      </c>
    </row>
    <row r="1705" spans="1:6" hidden="1">
      <c r="A1705">
        <v>2</v>
      </c>
      <c r="B1705" s="226">
        <v>44260</v>
      </c>
      <c r="C1705" s="226">
        <v>44261</v>
      </c>
      <c r="D1705" s="226">
        <v>44280.4528587963</v>
      </c>
      <c r="E1705" t="s">
        <v>6726</v>
      </c>
      <c r="F1705">
        <v>8291.2338656955344</v>
      </c>
    </row>
    <row r="1706" spans="1:6" hidden="1">
      <c r="A1706">
        <v>2</v>
      </c>
      <c r="B1706" s="226">
        <v>44260</v>
      </c>
      <c r="C1706" s="226">
        <v>44261</v>
      </c>
      <c r="D1706" s="226">
        <v>44280.4528587963</v>
      </c>
      <c r="E1706" t="s">
        <v>6549</v>
      </c>
      <c r="F1706">
        <v>6.301699061526155</v>
      </c>
    </row>
    <row r="1707" spans="1:6" hidden="1">
      <c r="A1707">
        <v>2</v>
      </c>
      <c r="B1707" s="226">
        <v>44260</v>
      </c>
      <c r="C1707" s="226">
        <v>44261</v>
      </c>
      <c r="D1707" s="226">
        <v>44280.4528587963</v>
      </c>
      <c r="E1707" t="s">
        <v>6550</v>
      </c>
      <c r="F1707">
        <v>4.5699496812290796</v>
      </c>
    </row>
    <row r="1708" spans="1:6" hidden="1">
      <c r="A1708">
        <v>2</v>
      </c>
      <c r="B1708" s="226">
        <v>44260</v>
      </c>
      <c r="C1708" s="226">
        <v>44261</v>
      </c>
      <c r="D1708" s="226">
        <v>44280.4528587963</v>
      </c>
      <c r="E1708" t="s">
        <v>6551</v>
      </c>
      <c r="F1708">
        <v>29.12145557271058</v>
      </c>
    </row>
    <row r="1709" spans="1:6" hidden="1">
      <c r="A1709">
        <v>2</v>
      </c>
      <c r="B1709" s="226">
        <v>44260</v>
      </c>
      <c r="C1709" s="226">
        <v>44261</v>
      </c>
      <c r="D1709" s="226">
        <v>44280.4528587963</v>
      </c>
      <c r="E1709" t="s">
        <v>6552</v>
      </c>
      <c r="F1709">
        <v>8.5665113647778632</v>
      </c>
    </row>
    <row r="1710" spans="1:6" hidden="1">
      <c r="A1710">
        <v>2</v>
      </c>
      <c r="B1710" s="226">
        <v>44260</v>
      </c>
      <c r="C1710" s="226">
        <v>44261</v>
      </c>
      <c r="D1710" s="226">
        <v>44280.4528587963</v>
      </c>
      <c r="E1710" t="s">
        <v>6727</v>
      </c>
      <c r="F1710">
        <v>17.813867463888858</v>
      </c>
    </row>
    <row r="1711" spans="1:6" hidden="1">
      <c r="A1711">
        <v>2</v>
      </c>
      <c r="B1711" s="226">
        <v>44260</v>
      </c>
      <c r="C1711" s="226">
        <v>44261</v>
      </c>
      <c r="D1711" s="226">
        <v>44280.4528587963</v>
      </c>
      <c r="E1711" t="s">
        <v>6672</v>
      </c>
      <c r="F1711">
        <v>207.44649485620053</v>
      </c>
    </row>
    <row r="1712" spans="1:6" hidden="1">
      <c r="A1712">
        <v>2</v>
      </c>
      <c r="B1712" s="226">
        <v>44260</v>
      </c>
      <c r="C1712" s="226">
        <v>44261</v>
      </c>
      <c r="D1712" s="226">
        <v>44280.4528587963</v>
      </c>
      <c r="E1712" t="s">
        <v>6673</v>
      </c>
      <c r="F1712">
        <v>207.73158213754414</v>
      </c>
    </row>
    <row r="1713" spans="1:6" hidden="1">
      <c r="A1713">
        <v>2</v>
      </c>
      <c r="B1713" s="226">
        <v>44260</v>
      </c>
      <c r="C1713" s="226">
        <v>44261</v>
      </c>
      <c r="D1713" s="226">
        <v>44280.4528587963</v>
      </c>
      <c r="E1713" t="s">
        <v>6674</v>
      </c>
      <c r="F1713">
        <v>-0.13742689725426602</v>
      </c>
    </row>
    <row r="1714" spans="1:6" hidden="1">
      <c r="A1714">
        <v>2</v>
      </c>
      <c r="B1714" s="226">
        <v>44260</v>
      </c>
      <c r="C1714" s="226">
        <v>44261</v>
      </c>
      <c r="D1714" s="226">
        <v>44280.4528587963</v>
      </c>
      <c r="E1714" t="s">
        <v>6635</v>
      </c>
      <c r="F1714">
        <v>0.87</v>
      </c>
    </row>
    <row r="1715" spans="1:6" hidden="1">
      <c r="A1715">
        <v>2</v>
      </c>
      <c r="B1715" s="226">
        <v>44260</v>
      </c>
      <c r="C1715" s="226">
        <v>44261</v>
      </c>
      <c r="D1715" s="226">
        <v>44280.4528587963</v>
      </c>
      <c r="E1715" t="s">
        <v>6637</v>
      </c>
      <c r="F1715">
        <v>0.88</v>
      </c>
    </row>
    <row r="1716" spans="1:6" hidden="1">
      <c r="A1716">
        <v>2</v>
      </c>
      <c r="B1716" s="226">
        <v>44260</v>
      </c>
      <c r="C1716" s="226">
        <v>44261</v>
      </c>
      <c r="D1716" s="226">
        <v>44280.4528587963</v>
      </c>
      <c r="E1716" t="s">
        <v>6638</v>
      </c>
      <c r="F1716">
        <v>0.87728888900000002</v>
      </c>
    </row>
    <row r="1717" spans="1:6" hidden="1">
      <c r="A1717">
        <v>2</v>
      </c>
      <c r="B1717" s="226">
        <v>44260</v>
      </c>
      <c r="C1717" s="226">
        <v>44261</v>
      </c>
      <c r="D1717" s="226">
        <v>44280.4528587963</v>
      </c>
      <c r="E1717" t="s">
        <v>6642</v>
      </c>
      <c r="F1717">
        <v>0.86831666699999999</v>
      </c>
    </row>
    <row r="1718" spans="1:6" hidden="1">
      <c r="A1718">
        <v>2</v>
      </c>
      <c r="B1718" s="226">
        <v>44260</v>
      </c>
      <c r="C1718" s="226">
        <v>44261</v>
      </c>
      <c r="D1718" s="226">
        <v>44280.4528587963</v>
      </c>
      <c r="E1718" t="s">
        <v>6636</v>
      </c>
      <c r="F1718">
        <v>0.87</v>
      </c>
    </row>
    <row r="1719" spans="1:6" hidden="1">
      <c r="A1719">
        <v>2</v>
      </c>
      <c r="B1719" s="226">
        <v>44260</v>
      </c>
      <c r="C1719" s="226">
        <v>44261</v>
      </c>
      <c r="D1719" s="226">
        <v>44280.4528587963</v>
      </c>
      <c r="E1719" t="s">
        <v>6646</v>
      </c>
      <c r="F1719">
        <v>0.87688888899999995</v>
      </c>
    </row>
    <row r="1720" spans="1:6" hidden="1">
      <c r="A1720">
        <v>2</v>
      </c>
      <c r="B1720" s="226">
        <v>44260</v>
      </c>
      <c r="C1720" s="226">
        <v>44261</v>
      </c>
      <c r="D1720" s="226">
        <v>44280.4528587963</v>
      </c>
      <c r="E1720" t="s">
        <v>6647</v>
      </c>
      <c r="F1720">
        <v>0.88706562499999997</v>
      </c>
    </row>
    <row r="1721" spans="1:6" hidden="1">
      <c r="A1721">
        <v>2</v>
      </c>
      <c r="B1721" s="226">
        <v>44260</v>
      </c>
      <c r="C1721" s="226">
        <v>44261</v>
      </c>
      <c r="D1721" s="226">
        <v>44280.4528587963</v>
      </c>
      <c r="E1721" t="s">
        <v>6648</v>
      </c>
      <c r="F1721">
        <v>0.75539321999999998</v>
      </c>
    </row>
    <row r="1722" spans="1:6" hidden="1">
      <c r="A1722">
        <v>2</v>
      </c>
      <c r="B1722" s="226">
        <v>44260</v>
      </c>
      <c r="C1722" s="226">
        <v>44261</v>
      </c>
      <c r="D1722" s="226">
        <v>44280.4528587963</v>
      </c>
      <c r="E1722" t="s">
        <v>6643</v>
      </c>
      <c r="F1722">
        <v>0.87</v>
      </c>
    </row>
    <row r="1723" spans="1:6" hidden="1">
      <c r="A1723">
        <v>2</v>
      </c>
      <c r="B1723" s="226">
        <v>44260</v>
      </c>
      <c r="C1723" s="226">
        <v>44261</v>
      </c>
      <c r="D1723" s="226">
        <v>44280.4528587963</v>
      </c>
      <c r="E1723" t="s">
        <v>6644</v>
      </c>
      <c r="F1723">
        <v>0.67601355900000004</v>
      </c>
    </row>
    <row r="1724" spans="1:6" hidden="1">
      <c r="A1724">
        <v>2</v>
      </c>
      <c r="B1724" s="226">
        <v>44260</v>
      </c>
      <c r="C1724" s="226">
        <v>44261</v>
      </c>
      <c r="D1724" s="226">
        <v>44280.4528587963</v>
      </c>
      <c r="E1724" t="s">
        <v>6649</v>
      </c>
      <c r="F1724">
        <v>0.86760000000000004</v>
      </c>
    </row>
    <row r="1725" spans="1:6" hidden="1">
      <c r="A1725">
        <v>2</v>
      </c>
      <c r="B1725" s="226">
        <v>44260</v>
      </c>
      <c r="C1725" s="226">
        <v>44261</v>
      </c>
      <c r="D1725" s="226">
        <v>44280.4528587963</v>
      </c>
      <c r="E1725" t="s">
        <v>6650</v>
      </c>
      <c r="F1725">
        <v>0.87610468799999996</v>
      </c>
    </row>
    <row r="1726" spans="1:6" hidden="1">
      <c r="A1726">
        <v>2</v>
      </c>
      <c r="B1726" s="226">
        <v>44260</v>
      </c>
      <c r="C1726" s="226">
        <v>44261</v>
      </c>
      <c r="D1726" s="226">
        <v>44280.4528587963</v>
      </c>
      <c r="E1726" t="s">
        <v>6651</v>
      </c>
      <c r="F1726">
        <v>0.894277922</v>
      </c>
    </row>
    <row r="1727" spans="1:6" hidden="1">
      <c r="A1727">
        <v>2</v>
      </c>
      <c r="B1727" s="226">
        <v>44260</v>
      </c>
      <c r="C1727" s="226">
        <v>44261</v>
      </c>
      <c r="D1727" s="226">
        <v>44280.4528587963</v>
      </c>
      <c r="E1727" t="s">
        <v>6645</v>
      </c>
      <c r="F1727">
        <v>0.875</v>
      </c>
    </row>
    <row r="1728" spans="1:6" hidden="1">
      <c r="A1728">
        <v>2</v>
      </c>
      <c r="B1728" s="226">
        <v>44260</v>
      </c>
      <c r="C1728" s="226">
        <v>44261</v>
      </c>
      <c r="D1728" s="226">
        <v>44280.4528587963</v>
      </c>
      <c r="E1728" t="s">
        <v>6652</v>
      </c>
      <c r="F1728">
        <v>0.86570000000000003</v>
      </c>
    </row>
    <row r="1729" spans="1:6" hidden="1">
      <c r="A1729">
        <v>2</v>
      </c>
      <c r="B1729" s="226">
        <v>44260</v>
      </c>
      <c r="C1729" s="226">
        <v>44261</v>
      </c>
      <c r="D1729" s="226">
        <v>44280.4528587963</v>
      </c>
      <c r="E1729" t="s">
        <v>6653</v>
      </c>
      <c r="F1729">
        <v>5.0000000000000001E-4</v>
      </c>
    </row>
    <row r="1730" spans="1:6" hidden="1">
      <c r="A1730">
        <v>2</v>
      </c>
      <c r="B1730" s="226">
        <v>44260</v>
      </c>
      <c r="C1730" s="226">
        <v>44261</v>
      </c>
      <c r="D1730" s="226">
        <v>44280.4528587963</v>
      </c>
      <c r="E1730" t="s">
        <v>6654</v>
      </c>
      <c r="F1730">
        <v>4.6000000000000001E-4</v>
      </c>
    </row>
    <row r="1731" spans="1:6" hidden="1">
      <c r="A1731">
        <v>2</v>
      </c>
      <c r="B1731" s="226">
        <v>44260</v>
      </c>
      <c r="C1731" s="226">
        <v>44261</v>
      </c>
      <c r="D1731" s="226">
        <v>44280.4528587963</v>
      </c>
      <c r="E1731" t="s">
        <v>6655</v>
      </c>
      <c r="F1731">
        <v>1.6999999999999999E-3</v>
      </c>
    </row>
    <row r="1732" spans="1:6" hidden="1">
      <c r="A1732">
        <v>2</v>
      </c>
      <c r="B1732" s="226">
        <v>44260</v>
      </c>
      <c r="C1732" s="226">
        <v>44261</v>
      </c>
      <c r="D1732" s="226">
        <v>44280.4528587963</v>
      </c>
      <c r="E1732" t="s">
        <v>6766</v>
      </c>
      <c r="F1732">
        <v>102.1</v>
      </c>
    </row>
    <row r="1733" spans="1:6" hidden="1">
      <c r="A1733">
        <v>2</v>
      </c>
      <c r="B1733" s="226">
        <v>44260</v>
      </c>
      <c r="C1733" s="226">
        <v>44261</v>
      </c>
      <c r="D1733" s="226">
        <v>44280.4528587963</v>
      </c>
      <c r="E1733" t="s">
        <v>6767</v>
      </c>
      <c r="F1733">
        <v>111</v>
      </c>
    </row>
    <row r="1734" spans="1:6" hidden="1">
      <c r="A1734">
        <v>2</v>
      </c>
      <c r="B1734" s="226">
        <v>44260</v>
      </c>
      <c r="C1734" s="226">
        <v>44261</v>
      </c>
      <c r="D1734" s="226">
        <v>44280.4528587963</v>
      </c>
      <c r="E1734" t="s">
        <v>6764</v>
      </c>
      <c r="F1734">
        <v>99.7</v>
      </c>
    </row>
    <row r="1735" spans="1:6" hidden="1">
      <c r="A1735">
        <v>2</v>
      </c>
      <c r="B1735" s="226">
        <v>44260</v>
      </c>
      <c r="C1735" s="226">
        <v>44261</v>
      </c>
      <c r="D1735" s="226">
        <v>44280.4528587963</v>
      </c>
      <c r="E1735" t="s">
        <v>6765</v>
      </c>
      <c r="F1735">
        <v>110</v>
      </c>
    </row>
    <row r="1736" spans="1:6" hidden="1">
      <c r="A1736">
        <v>3</v>
      </c>
      <c r="B1736" s="226">
        <v>44261</v>
      </c>
      <c r="C1736" s="226">
        <v>44262</v>
      </c>
      <c r="D1736" s="226">
        <v>44280.452916666669</v>
      </c>
      <c r="E1736" t="s">
        <v>5521</v>
      </c>
      <c r="F1736">
        <v>250.00335377587263</v>
      </c>
    </row>
    <row r="1737" spans="1:6" hidden="1">
      <c r="A1737">
        <v>3</v>
      </c>
      <c r="B1737" s="226">
        <v>44261</v>
      </c>
      <c r="C1737" s="226">
        <v>44262</v>
      </c>
      <c r="D1737" s="226">
        <v>44280.452916666669</v>
      </c>
      <c r="E1737" t="s">
        <v>6243</v>
      </c>
      <c r="F1737">
        <v>0</v>
      </c>
    </row>
    <row r="1738" spans="1:6" hidden="1">
      <c r="A1738">
        <v>3</v>
      </c>
      <c r="B1738" s="226">
        <v>44261</v>
      </c>
      <c r="C1738" s="226">
        <v>44262</v>
      </c>
      <c r="D1738" s="226">
        <v>44280.452916666669</v>
      </c>
      <c r="E1738" t="s">
        <v>6327</v>
      </c>
      <c r="F1738">
        <v>1.9330885705130707E-3</v>
      </c>
    </row>
    <row r="1739" spans="1:6" hidden="1">
      <c r="A1739">
        <v>3</v>
      </c>
      <c r="B1739" s="226">
        <v>44261</v>
      </c>
      <c r="C1739" s="226">
        <v>44262</v>
      </c>
      <c r="D1739" s="226">
        <v>44280.452916666669</v>
      </c>
      <c r="E1739" t="s">
        <v>6432</v>
      </c>
      <c r="F1739">
        <v>2.6192969337105736</v>
      </c>
    </row>
    <row r="1740" spans="1:6" hidden="1">
      <c r="A1740">
        <v>3</v>
      </c>
      <c r="B1740" s="226">
        <v>44261</v>
      </c>
      <c r="C1740" s="226">
        <v>44262</v>
      </c>
      <c r="D1740" s="226">
        <v>44280.452916666669</v>
      </c>
      <c r="E1740" t="s">
        <v>6244</v>
      </c>
      <c r="F1740">
        <v>15.471669315629512</v>
      </c>
    </row>
    <row r="1741" spans="1:6" hidden="1">
      <c r="A1741">
        <v>3</v>
      </c>
      <c r="B1741" s="226">
        <v>44261</v>
      </c>
      <c r="C1741" s="226">
        <v>44262</v>
      </c>
      <c r="D1741" s="226">
        <v>44280.452916666669</v>
      </c>
      <c r="E1741" t="s">
        <v>6246</v>
      </c>
    </row>
    <row r="1742" spans="1:6" hidden="1">
      <c r="A1742">
        <v>3</v>
      </c>
      <c r="B1742" s="226">
        <v>44261</v>
      </c>
      <c r="C1742" s="226">
        <v>44262</v>
      </c>
      <c r="D1742" s="226">
        <v>44280.452916666669</v>
      </c>
      <c r="E1742" t="s">
        <v>6259</v>
      </c>
      <c r="F1742">
        <v>4.0013096166981699</v>
      </c>
    </row>
    <row r="1743" spans="1:6" hidden="1">
      <c r="A1743">
        <v>3</v>
      </c>
      <c r="B1743" s="226">
        <v>44261</v>
      </c>
      <c r="C1743" s="226">
        <v>44262</v>
      </c>
      <c r="D1743" s="226">
        <v>44280.452916666669</v>
      </c>
      <c r="E1743" t="s">
        <v>6262</v>
      </c>
      <c r="F1743">
        <v>7.1267912019044077</v>
      </c>
    </row>
    <row r="1744" spans="1:6" hidden="1">
      <c r="A1744">
        <v>3</v>
      </c>
      <c r="B1744" s="226">
        <v>44261</v>
      </c>
      <c r="C1744" s="226">
        <v>44262</v>
      </c>
      <c r="D1744" s="226">
        <v>44280.452916666669</v>
      </c>
      <c r="E1744" t="s">
        <v>6665</v>
      </c>
      <c r="F1744">
        <v>0.10114822739010881</v>
      </c>
    </row>
    <row r="1745" spans="1:6" hidden="1">
      <c r="A1745">
        <v>3</v>
      </c>
      <c r="B1745" s="226">
        <v>44261</v>
      </c>
      <c r="C1745" s="226">
        <v>44262</v>
      </c>
      <c r="D1745" s="226">
        <v>44280.452916666669</v>
      </c>
      <c r="E1745" t="s">
        <v>6666</v>
      </c>
      <c r="F1745">
        <v>-2.4381941448276219E-2</v>
      </c>
    </row>
    <row r="1746" spans="1:6" hidden="1">
      <c r="A1746">
        <v>3</v>
      </c>
      <c r="B1746" s="226">
        <v>44261</v>
      </c>
      <c r="C1746" s="226">
        <v>44262</v>
      </c>
      <c r="D1746" s="226">
        <v>44280.452916666669</v>
      </c>
      <c r="E1746" t="s">
        <v>6289</v>
      </c>
      <c r="F1746">
        <v>39.334319408734707</v>
      </c>
    </row>
    <row r="1747" spans="1:6" hidden="1">
      <c r="A1747">
        <v>3</v>
      </c>
      <c r="B1747" s="226">
        <v>44261</v>
      </c>
      <c r="C1747" s="226">
        <v>44262</v>
      </c>
      <c r="D1747" s="226">
        <v>44280.452916666669</v>
      </c>
      <c r="E1747" t="s">
        <v>6290</v>
      </c>
      <c r="F1747">
        <v>9.0162460906638113</v>
      </c>
    </row>
    <row r="1748" spans="1:6" hidden="1">
      <c r="A1748">
        <v>3</v>
      </c>
      <c r="B1748" s="226">
        <v>44261</v>
      </c>
      <c r="C1748" s="226">
        <v>44262</v>
      </c>
      <c r="D1748" s="226">
        <v>44280.452916666669</v>
      </c>
      <c r="E1748" t="s">
        <v>6291</v>
      </c>
      <c r="F1748">
        <v>6.6447214331891642</v>
      </c>
    </row>
    <row r="1749" spans="1:6" hidden="1">
      <c r="A1749">
        <v>3</v>
      </c>
      <c r="B1749" s="226">
        <v>44261</v>
      </c>
      <c r="C1749" s="226">
        <v>44262</v>
      </c>
      <c r="D1749" s="226">
        <v>44280.452916666669</v>
      </c>
      <c r="E1749" t="s">
        <v>6328</v>
      </c>
      <c r="F1749">
        <v>1.8128196131955411E-2</v>
      </c>
    </row>
    <row r="1750" spans="1:6" hidden="1">
      <c r="A1750">
        <v>3</v>
      </c>
      <c r="B1750" s="226">
        <v>44261</v>
      </c>
      <c r="C1750" s="226">
        <v>44262</v>
      </c>
      <c r="D1750" s="226">
        <v>44280.452916666669</v>
      </c>
      <c r="E1750" t="s">
        <v>6329</v>
      </c>
      <c r="F1750">
        <v>6.5210630844036732</v>
      </c>
    </row>
    <row r="1751" spans="1:6" hidden="1">
      <c r="A1751">
        <v>3</v>
      </c>
      <c r="B1751" s="226">
        <v>44261</v>
      </c>
      <c r="C1751" s="226">
        <v>44262</v>
      </c>
      <c r="D1751" s="226">
        <v>44280.452916666669</v>
      </c>
      <c r="E1751" t="s">
        <v>6333</v>
      </c>
      <c r="F1751">
        <v>-1.7178157579231378E-2</v>
      </c>
    </row>
    <row r="1752" spans="1:6" hidden="1">
      <c r="A1752">
        <v>3</v>
      </c>
      <c r="B1752" s="226">
        <v>44261</v>
      </c>
      <c r="C1752" s="226">
        <v>44262</v>
      </c>
      <c r="D1752" s="226">
        <v>44280.452916666669</v>
      </c>
      <c r="E1752" t="s">
        <v>6334</v>
      </c>
      <c r="F1752">
        <v>18.679252498679691</v>
      </c>
    </row>
    <row r="1753" spans="1:6" hidden="1">
      <c r="A1753">
        <v>3</v>
      </c>
      <c r="B1753" s="226">
        <v>44261</v>
      </c>
      <c r="C1753" s="226">
        <v>44262</v>
      </c>
      <c r="D1753" s="226">
        <v>44280.452916666669</v>
      </c>
      <c r="E1753" t="s">
        <v>6337</v>
      </c>
      <c r="F1753">
        <v>69.676220517688321</v>
      </c>
    </row>
    <row r="1754" spans="1:6" hidden="1">
      <c r="A1754">
        <v>3</v>
      </c>
      <c r="B1754" s="226">
        <v>44261</v>
      </c>
      <c r="C1754" s="226">
        <v>44262</v>
      </c>
      <c r="D1754" s="226">
        <v>44280.452916666669</v>
      </c>
      <c r="E1754" t="s">
        <v>6340</v>
      </c>
      <c r="F1754">
        <v>16.877861256069618</v>
      </c>
    </row>
    <row r="1755" spans="1:6" hidden="1">
      <c r="A1755">
        <v>3</v>
      </c>
      <c r="B1755" s="226">
        <v>44261</v>
      </c>
      <c r="C1755" s="226">
        <v>44262</v>
      </c>
      <c r="D1755" s="226">
        <v>44280.452916666669</v>
      </c>
      <c r="E1755" t="s">
        <v>6531</v>
      </c>
      <c r="F1755">
        <v>39.920213720533567</v>
      </c>
    </row>
    <row r="1756" spans="1:6" hidden="1">
      <c r="A1756">
        <v>3</v>
      </c>
      <c r="B1756" s="226">
        <v>44261</v>
      </c>
      <c r="C1756" s="226">
        <v>44262</v>
      </c>
      <c r="D1756" s="226">
        <v>44280.452916666669</v>
      </c>
      <c r="E1756" t="s">
        <v>6635</v>
      </c>
    </row>
    <row r="1757" spans="1:6" hidden="1">
      <c r="A1757">
        <v>3</v>
      </c>
      <c r="B1757" s="226">
        <v>44261</v>
      </c>
      <c r="C1757" s="226">
        <v>44262</v>
      </c>
      <c r="D1757" s="226">
        <v>44280.452916666669</v>
      </c>
      <c r="E1757" t="s">
        <v>6637</v>
      </c>
    </row>
    <row r="1758" spans="1:6" hidden="1">
      <c r="A1758">
        <v>3</v>
      </c>
      <c r="B1758" s="226">
        <v>44261</v>
      </c>
      <c r="C1758" s="226">
        <v>44262</v>
      </c>
      <c r="D1758" s="226">
        <v>44280.452916666669</v>
      </c>
      <c r="E1758" t="s">
        <v>6659</v>
      </c>
      <c r="F1758">
        <v>0.82450002431866387</v>
      </c>
    </row>
    <row r="1759" spans="1:6" hidden="1">
      <c r="A1759">
        <v>3</v>
      </c>
      <c r="B1759" s="226">
        <v>44261</v>
      </c>
      <c r="C1759" s="226">
        <v>44262</v>
      </c>
      <c r="D1759" s="226">
        <v>44280.452916666669</v>
      </c>
      <c r="E1759" t="s">
        <v>6639</v>
      </c>
      <c r="F1759">
        <v>0.72790002822875977</v>
      </c>
    </row>
    <row r="1760" spans="1:6" hidden="1">
      <c r="A1760">
        <v>3</v>
      </c>
      <c r="B1760" s="226">
        <v>44261</v>
      </c>
      <c r="C1760" s="226">
        <v>44262</v>
      </c>
      <c r="D1760" s="226">
        <v>44280.452916666669</v>
      </c>
      <c r="E1760" t="s">
        <v>6640</v>
      </c>
      <c r="F1760">
        <v>0.85219997167584105</v>
      </c>
    </row>
    <row r="1761" spans="1:6" hidden="1">
      <c r="A1761">
        <v>3</v>
      </c>
      <c r="B1761" s="226">
        <v>44261</v>
      </c>
      <c r="C1761" s="226">
        <v>44262</v>
      </c>
      <c r="D1761" s="226">
        <v>44280.452916666669</v>
      </c>
      <c r="E1761" t="s">
        <v>6641</v>
      </c>
      <c r="F1761">
        <v>0.87669998407367122</v>
      </c>
    </row>
    <row r="1762" spans="1:6" hidden="1">
      <c r="A1762">
        <v>3</v>
      </c>
      <c r="B1762" s="226">
        <v>44261</v>
      </c>
      <c r="C1762" s="226">
        <v>44262</v>
      </c>
      <c r="D1762" s="226">
        <v>44280.452916666669</v>
      </c>
      <c r="E1762" t="s">
        <v>6638</v>
      </c>
    </row>
    <row r="1763" spans="1:6" hidden="1">
      <c r="A1763">
        <v>3</v>
      </c>
      <c r="B1763" s="226">
        <v>44261</v>
      </c>
      <c r="C1763" s="226">
        <v>44262</v>
      </c>
      <c r="D1763" s="226">
        <v>44280.452916666669</v>
      </c>
      <c r="E1763" t="s">
        <v>6642</v>
      </c>
    </row>
    <row r="1764" spans="1:6" hidden="1">
      <c r="A1764">
        <v>3</v>
      </c>
      <c r="B1764" s="226">
        <v>44261</v>
      </c>
      <c r="C1764" s="226">
        <v>44262</v>
      </c>
      <c r="D1764" s="226">
        <v>44280.452916666669</v>
      </c>
      <c r="E1764" t="s">
        <v>6636</v>
      </c>
    </row>
    <row r="1765" spans="1:6" hidden="1">
      <c r="A1765">
        <v>3</v>
      </c>
      <c r="B1765" s="226">
        <v>44261</v>
      </c>
      <c r="C1765" s="226">
        <v>44262</v>
      </c>
      <c r="D1765" s="226">
        <v>44280.452916666669</v>
      </c>
      <c r="E1765" t="s">
        <v>6646</v>
      </c>
    </row>
    <row r="1766" spans="1:6" hidden="1">
      <c r="A1766">
        <v>3</v>
      </c>
      <c r="B1766" s="226">
        <v>44261</v>
      </c>
      <c r="C1766" s="226">
        <v>44262</v>
      </c>
      <c r="D1766" s="226">
        <v>44280.452916666669</v>
      </c>
      <c r="E1766" t="s">
        <v>6647</v>
      </c>
    </row>
    <row r="1767" spans="1:6" hidden="1">
      <c r="A1767">
        <v>3</v>
      </c>
      <c r="B1767" s="226">
        <v>44261</v>
      </c>
      <c r="C1767" s="226">
        <v>44262</v>
      </c>
      <c r="D1767" s="226">
        <v>44280.452916666669</v>
      </c>
      <c r="E1767" t="s">
        <v>6648</v>
      </c>
    </row>
    <row r="1768" spans="1:6" hidden="1">
      <c r="A1768">
        <v>3</v>
      </c>
      <c r="B1768" s="226">
        <v>44261</v>
      </c>
      <c r="C1768" s="226">
        <v>44262</v>
      </c>
      <c r="D1768" s="226">
        <v>44280.452916666669</v>
      </c>
      <c r="E1768" t="s">
        <v>6643</v>
      </c>
    </row>
    <row r="1769" spans="1:6" hidden="1">
      <c r="A1769">
        <v>3</v>
      </c>
      <c r="B1769" s="226">
        <v>44261</v>
      </c>
      <c r="C1769" s="226">
        <v>44262</v>
      </c>
      <c r="D1769" s="226">
        <v>44280.452916666669</v>
      </c>
      <c r="E1769" t="s">
        <v>6644</v>
      </c>
    </row>
    <row r="1770" spans="1:6" hidden="1">
      <c r="A1770">
        <v>3</v>
      </c>
      <c r="B1770" s="226">
        <v>44261</v>
      </c>
      <c r="C1770" s="226">
        <v>44262</v>
      </c>
      <c r="D1770" s="226">
        <v>44280.452916666669</v>
      </c>
      <c r="E1770" t="s">
        <v>6649</v>
      </c>
    </row>
    <row r="1771" spans="1:6" hidden="1">
      <c r="A1771">
        <v>3</v>
      </c>
      <c r="B1771" s="226">
        <v>44261</v>
      </c>
      <c r="C1771" s="226">
        <v>44262</v>
      </c>
      <c r="D1771" s="226">
        <v>44280.452916666669</v>
      </c>
      <c r="E1771" t="s">
        <v>6650</v>
      </c>
    </row>
    <row r="1772" spans="1:6" hidden="1">
      <c r="A1772">
        <v>3</v>
      </c>
      <c r="B1772" s="226">
        <v>44261</v>
      </c>
      <c r="C1772" s="226">
        <v>44262</v>
      </c>
      <c r="D1772" s="226">
        <v>44280.452916666669</v>
      </c>
      <c r="E1772" t="s">
        <v>6651</v>
      </c>
    </row>
    <row r="1773" spans="1:6" hidden="1">
      <c r="A1773">
        <v>3</v>
      </c>
      <c r="B1773" s="226">
        <v>44261</v>
      </c>
      <c r="C1773" s="226">
        <v>44262</v>
      </c>
      <c r="D1773" s="226">
        <v>44280.452916666669</v>
      </c>
      <c r="E1773" t="s">
        <v>6645</v>
      </c>
    </row>
    <row r="1774" spans="1:6" hidden="1">
      <c r="A1774">
        <v>3</v>
      </c>
      <c r="B1774" s="226">
        <v>44261</v>
      </c>
      <c r="C1774" s="226">
        <v>44262</v>
      </c>
      <c r="D1774" s="226">
        <v>44280.452916666669</v>
      </c>
      <c r="E1774" t="s">
        <v>6652</v>
      </c>
    </row>
    <row r="1775" spans="1:6" hidden="1">
      <c r="A1775">
        <v>3</v>
      </c>
      <c r="B1775" s="226">
        <v>44261</v>
      </c>
      <c r="C1775" s="226">
        <v>44262</v>
      </c>
      <c r="D1775" s="226">
        <v>44280.452916666669</v>
      </c>
      <c r="E1775" t="s">
        <v>6653</v>
      </c>
    </row>
    <row r="1776" spans="1:6" hidden="1">
      <c r="A1776">
        <v>3</v>
      </c>
      <c r="B1776" s="226">
        <v>44261</v>
      </c>
      <c r="C1776" s="226">
        <v>44262</v>
      </c>
      <c r="D1776" s="226">
        <v>44280.452916666669</v>
      </c>
      <c r="E1776" t="s">
        <v>6654</v>
      </c>
    </row>
    <row r="1777" spans="1:6" hidden="1">
      <c r="A1777">
        <v>3</v>
      </c>
      <c r="B1777" s="226">
        <v>44261</v>
      </c>
      <c r="C1777" s="226">
        <v>44262</v>
      </c>
      <c r="D1777" s="226">
        <v>44280.452916666669</v>
      </c>
      <c r="E1777" t="s">
        <v>6655</v>
      </c>
    </row>
    <row r="1778" spans="1:6" hidden="1">
      <c r="A1778">
        <v>3</v>
      </c>
      <c r="B1778" s="226">
        <v>44261</v>
      </c>
      <c r="C1778" s="226">
        <v>44262</v>
      </c>
      <c r="D1778" s="226">
        <v>44280.452916666669</v>
      </c>
      <c r="E1778" t="s">
        <v>5947</v>
      </c>
    </row>
    <row r="1779" spans="1:6" hidden="1">
      <c r="A1779">
        <v>3</v>
      </c>
      <c r="B1779" s="226">
        <v>44261</v>
      </c>
      <c r="C1779" s="226">
        <v>44262</v>
      </c>
      <c r="D1779" s="226">
        <v>44280.452916666669</v>
      </c>
      <c r="E1779" t="s">
        <v>5946</v>
      </c>
    </row>
    <row r="1780" spans="1:6" hidden="1">
      <c r="A1780">
        <v>3</v>
      </c>
      <c r="B1780" s="226">
        <v>44261</v>
      </c>
      <c r="C1780" s="226">
        <v>44262</v>
      </c>
      <c r="D1780" s="226">
        <v>44280.452916666669</v>
      </c>
      <c r="E1780" t="s">
        <v>6676</v>
      </c>
      <c r="F1780">
        <v>250.00335377587263</v>
      </c>
    </row>
    <row r="1781" spans="1:6" hidden="1">
      <c r="A1781">
        <v>3</v>
      </c>
      <c r="B1781" s="226">
        <v>44261</v>
      </c>
      <c r="C1781" s="226">
        <v>44262</v>
      </c>
      <c r="D1781" s="226">
        <v>44280.452916666669</v>
      </c>
      <c r="E1781" t="s">
        <v>5824</v>
      </c>
      <c r="F1781">
        <v>1.2590998706337369</v>
      </c>
    </row>
    <row r="1782" spans="1:6" hidden="1">
      <c r="A1782">
        <v>3</v>
      </c>
      <c r="B1782" s="226">
        <v>44261</v>
      </c>
      <c r="C1782" s="226">
        <v>44262</v>
      </c>
      <c r="D1782" s="226">
        <v>44280.452916666669</v>
      </c>
      <c r="E1782" t="s">
        <v>5825</v>
      </c>
      <c r="F1782">
        <v>1.6042748415310111</v>
      </c>
    </row>
    <row r="1783" spans="1:6" hidden="1">
      <c r="A1783">
        <v>3</v>
      </c>
      <c r="B1783" s="226">
        <v>44261</v>
      </c>
      <c r="C1783" s="226">
        <v>44262</v>
      </c>
      <c r="D1783" s="226">
        <v>44280.452916666669</v>
      </c>
      <c r="E1783" t="s">
        <v>5826</v>
      </c>
      <c r="F1783">
        <v>1.3811423051278149</v>
      </c>
    </row>
    <row r="1784" spans="1:6" hidden="1">
      <c r="A1784">
        <v>3</v>
      </c>
      <c r="B1784" s="226">
        <v>44261</v>
      </c>
      <c r="C1784" s="226">
        <v>44262</v>
      </c>
      <c r="D1784" s="226">
        <v>44280.452916666669</v>
      </c>
      <c r="E1784" t="s">
        <v>5827</v>
      </c>
      <c r="F1784">
        <v>0.21999999880790011</v>
      </c>
    </row>
    <row r="1785" spans="1:6" hidden="1">
      <c r="A1785">
        <v>3</v>
      </c>
      <c r="B1785" s="226">
        <v>44261</v>
      </c>
      <c r="C1785" s="226">
        <v>44262</v>
      </c>
      <c r="D1785" s="226">
        <v>44280.452916666669</v>
      </c>
      <c r="E1785" t="s">
        <v>5828</v>
      </c>
      <c r="F1785">
        <v>0</v>
      </c>
    </row>
    <row r="1786" spans="1:6" hidden="1">
      <c r="A1786">
        <v>3</v>
      </c>
      <c r="B1786" s="226">
        <v>44261</v>
      </c>
      <c r="C1786" s="226">
        <v>44262</v>
      </c>
      <c r="D1786" s="226">
        <v>44280.452916666669</v>
      </c>
      <c r="E1786" t="s">
        <v>5829</v>
      </c>
      <c r="F1786">
        <v>0</v>
      </c>
    </row>
    <row r="1787" spans="1:6" hidden="1">
      <c r="A1787">
        <v>3</v>
      </c>
      <c r="B1787" s="226">
        <v>44261</v>
      </c>
      <c r="C1787" s="226">
        <v>44262</v>
      </c>
      <c r="D1787" s="226">
        <v>44280.452916666669</v>
      </c>
      <c r="E1787" t="s">
        <v>5830</v>
      </c>
      <c r="F1787">
        <v>1.5693129137653989</v>
      </c>
    </row>
    <row r="1788" spans="1:6" hidden="1">
      <c r="A1788">
        <v>3</v>
      </c>
      <c r="B1788" s="226">
        <v>44261</v>
      </c>
      <c r="C1788" s="226">
        <v>44262</v>
      </c>
      <c r="D1788" s="226">
        <v>44280.452916666669</v>
      </c>
      <c r="E1788" t="s">
        <v>5831</v>
      </c>
      <c r="F1788">
        <v>3.7248681374079671</v>
      </c>
    </row>
    <row r="1789" spans="1:6" hidden="1">
      <c r="A1789">
        <v>3</v>
      </c>
      <c r="B1789" s="226">
        <v>44261</v>
      </c>
      <c r="C1789" s="226">
        <v>44262</v>
      </c>
      <c r="D1789" s="226">
        <v>44280.452916666669</v>
      </c>
      <c r="E1789" t="s">
        <v>5832</v>
      </c>
      <c r="F1789">
        <v>4.3615016773904181</v>
      </c>
    </row>
    <row r="1790" spans="1:6" hidden="1">
      <c r="A1790">
        <v>3</v>
      </c>
      <c r="B1790" s="226">
        <v>44261</v>
      </c>
      <c r="C1790" s="226">
        <v>44262</v>
      </c>
      <c r="D1790" s="226">
        <v>44280.452916666669</v>
      </c>
      <c r="E1790" t="s">
        <v>5833</v>
      </c>
      <c r="F1790">
        <v>1</v>
      </c>
    </row>
    <row r="1791" spans="1:6" hidden="1">
      <c r="A1791">
        <v>3</v>
      </c>
      <c r="B1791" s="226">
        <v>44261</v>
      </c>
      <c r="C1791" s="226">
        <v>44262</v>
      </c>
      <c r="D1791" s="226">
        <v>44280.452916666669</v>
      </c>
      <c r="E1791" t="s">
        <v>5834</v>
      </c>
      <c r="F1791">
        <v>0</v>
      </c>
    </row>
    <row r="1792" spans="1:6" hidden="1">
      <c r="A1792">
        <v>3</v>
      </c>
      <c r="B1792" s="226">
        <v>44261</v>
      </c>
      <c r="C1792" s="226">
        <v>44262</v>
      </c>
      <c r="D1792" s="226">
        <v>44280.452916666669</v>
      </c>
      <c r="E1792" t="s">
        <v>5835</v>
      </c>
      <c r="F1792">
        <v>0.20072606593883824</v>
      </c>
    </row>
    <row r="1793" spans="1:6" hidden="1">
      <c r="A1793">
        <v>3</v>
      </c>
      <c r="B1793" s="226">
        <v>44261</v>
      </c>
      <c r="C1793" s="226">
        <v>44262</v>
      </c>
      <c r="D1793" s="226">
        <v>44280.452916666669</v>
      </c>
      <c r="E1793" t="s">
        <v>5836</v>
      </c>
      <c r="F1793">
        <v>0.32577228133624636</v>
      </c>
    </row>
    <row r="1794" spans="1:6" hidden="1">
      <c r="A1794">
        <v>3</v>
      </c>
      <c r="B1794" s="226">
        <v>44261</v>
      </c>
      <c r="C1794" s="226">
        <v>44262</v>
      </c>
      <c r="D1794" s="226">
        <v>44280.452916666669</v>
      </c>
      <c r="E1794" t="s">
        <v>5837</v>
      </c>
      <c r="F1794">
        <v>0.96576113699360777</v>
      </c>
    </row>
    <row r="1795" spans="1:6" hidden="1">
      <c r="A1795">
        <v>3</v>
      </c>
      <c r="B1795" s="226">
        <v>44261</v>
      </c>
      <c r="C1795" s="226">
        <v>44262</v>
      </c>
      <c r="D1795" s="226">
        <v>44280.452916666669</v>
      </c>
      <c r="E1795" t="s">
        <v>5838</v>
      </c>
      <c r="F1795">
        <v>0</v>
      </c>
    </row>
    <row r="1796" spans="1:6" hidden="1">
      <c r="A1796">
        <v>3</v>
      </c>
      <c r="B1796" s="226">
        <v>44261</v>
      </c>
      <c r="C1796" s="226">
        <v>44262</v>
      </c>
      <c r="D1796" s="226">
        <v>44280.452916666669</v>
      </c>
      <c r="E1796" t="s">
        <v>5839</v>
      </c>
      <c r="F1796">
        <v>4.847208285331722</v>
      </c>
    </row>
    <row r="1797" spans="1:6" hidden="1">
      <c r="A1797">
        <v>3</v>
      </c>
      <c r="B1797" s="226">
        <v>44261</v>
      </c>
      <c r="C1797" s="226">
        <v>44262</v>
      </c>
      <c r="D1797" s="226">
        <v>44280.452916666669</v>
      </c>
      <c r="E1797" t="s">
        <v>5840</v>
      </c>
      <c r="F1797">
        <v>19.518147414756555</v>
      </c>
    </row>
    <row r="1798" spans="1:6" hidden="1">
      <c r="A1798">
        <v>3</v>
      </c>
      <c r="B1798" s="226">
        <v>44261</v>
      </c>
      <c r="C1798" s="226">
        <v>44262</v>
      </c>
      <c r="D1798" s="226">
        <v>44280.452916666669</v>
      </c>
      <c r="E1798" t="s">
        <v>5841</v>
      </c>
      <c r="F1798">
        <v>4.4339619126584484</v>
      </c>
    </row>
    <row r="1799" spans="1:6" hidden="1">
      <c r="A1799">
        <v>3</v>
      </c>
      <c r="B1799" s="226">
        <v>44261</v>
      </c>
      <c r="C1799" s="226">
        <v>44262</v>
      </c>
      <c r="D1799" s="226">
        <v>44280.452916666669</v>
      </c>
      <c r="E1799" t="s">
        <v>5842</v>
      </c>
      <c r="F1799">
        <v>5.2237582799461242</v>
      </c>
    </row>
    <row r="1800" spans="1:6" hidden="1">
      <c r="A1800">
        <v>3</v>
      </c>
      <c r="B1800" s="226">
        <v>44261</v>
      </c>
      <c r="C1800" s="226">
        <v>44262</v>
      </c>
      <c r="D1800" s="226">
        <v>44280.452916666669</v>
      </c>
      <c r="E1800" t="s">
        <v>5843</v>
      </c>
      <c r="F1800">
        <v>12.281612667772631</v>
      </c>
    </row>
    <row r="1801" spans="1:6" hidden="1">
      <c r="A1801">
        <v>3</v>
      </c>
      <c r="B1801" s="226">
        <v>44261</v>
      </c>
      <c r="C1801" s="226">
        <v>44262</v>
      </c>
      <c r="D1801" s="226">
        <v>44280.452916666669</v>
      </c>
      <c r="E1801" t="s">
        <v>5844</v>
      </c>
      <c r="F1801">
        <v>6.5449452420077492</v>
      </c>
    </row>
    <row r="1802" spans="1:6" hidden="1">
      <c r="A1802">
        <v>3</v>
      </c>
      <c r="B1802" s="226">
        <v>44261</v>
      </c>
      <c r="C1802" s="226">
        <v>44262</v>
      </c>
      <c r="D1802" s="226">
        <v>44280.452916666669</v>
      </c>
      <c r="E1802" t="s">
        <v>5845</v>
      </c>
      <c r="F1802">
        <v>19.703010159498124</v>
      </c>
    </row>
    <row r="1803" spans="1:6" hidden="1">
      <c r="A1803">
        <v>3</v>
      </c>
      <c r="B1803" s="226">
        <v>44261</v>
      </c>
      <c r="C1803" s="226">
        <v>44262</v>
      </c>
      <c r="D1803" s="226">
        <v>44280.452916666669</v>
      </c>
      <c r="E1803" t="s">
        <v>5846</v>
      </c>
      <c r="F1803">
        <v>6.6948967995589603</v>
      </c>
    </row>
    <row r="1804" spans="1:6" hidden="1">
      <c r="A1804">
        <v>3</v>
      </c>
      <c r="B1804" s="226">
        <v>44261</v>
      </c>
      <c r="C1804" s="226">
        <v>44262</v>
      </c>
      <c r="D1804" s="226">
        <v>44280.452916666669</v>
      </c>
      <c r="E1804" t="s">
        <v>5847</v>
      </c>
      <c r="F1804">
        <v>0.74000000953674316</v>
      </c>
    </row>
    <row r="1805" spans="1:6" hidden="1">
      <c r="A1805">
        <v>3</v>
      </c>
      <c r="B1805" s="226">
        <v>44261</v>
      </c>
      <c r="C1805" s="226">
        <v>44262</v>
      </c>
      <c r="D1805" s="226">
        <v>44280.452916666669</v>
      </c>
      <c r="E1805" t="s">
        <v>5848</v>
      </c>
      <c r="F1805">
        <v>100</v>
      </c>
    </row>
    <row r="1806" spans="1:6" hidden="1">
      <c r="A1806">
        <v>3</v>
      </c>
      <c r="B1806" s="226">
        <v>44261</v>
      </c>
      <c r="C1806" s="226">
        <v>44262</v>
      </c>
      <c r="D1806" s="226">
        <v>44280.452916666669</v>
      </c>
      <c r="E1806" t="s">
        <v>5805</v>
      </c>
      <c r="F1806">
        <v>26.397906959057085</v>
      </c>
    </row>
    <row r="1807" spans="1:6" hidden="1">
      <c r="A1807">
        <v>3</v>
      </c>
      <c r="B1807" s="226">
        <v>44261</v>
      </c>
      <c r="C1807" s="226">
        <v>44262</v>
      </c>
      <c r="D1807" s="226">
        <v>44280.452916666669</v>
      </c>
      <c r="E1807" t="s">
        <v>5797</v>
      </c>
      <c r="F1807">
        <v>4.847208285331722</v>
      </c>
    </row>
    <row r="1808" spans="1:6" hidden="1">
      <c r="A1808">
        <v>3</v>
      </c>
      <c r="B1808" s="226">
        <v>44261</v>
      </c>
      <c r="C1808" s="226">
        <v>44262</v>
      </c>
      <c r="D1808" s="226">
        <v>44280.452916666669</v>
      </c>
      <c r="E1808" t="s">
        <v>5798</v>
      </c>
      <c r="F1808">
        <v>19.059403145313365</v>
      </c>
    </row>
    <row r="1809" spans="1:6" hidden="1">
      <c r="A1809">
        <v>3</v>
      </c>
      <c r="B1809" s="226">
        <v>44261</v>
      </c>
      <c r="C1809" s="226">
        <v>44262</v>
      </c>
      <c r="D1809" s="226">
        <v>44280.452916666669</v>
      </c>
      <c r="E1809" t="s">
        <v>5799</v>
      </c>
      <c r="F1809">
        <v>4.4339619126584484</v>
      </c>
    </row>
    <row r="1810" spans="1:6" hidden="1">
      <c r="A1810">
        <v>3</v>
      </c>
      <c r="B1810" s="226">
        <v>44261</v>
      </c>
      <c r="C1810" s="226">
        <v>44262</v>
      </c>
      <c r="D1810" s="226">
        <v>44280.452916666669</v>
      </c>
      <c r="E1810" t="s">
        <v>5800</v>
      </c>
      <c r="F1810">
        <v>5.2237582799461242</v>
      </c>
    </row>
    <row r="1811" spans="1:6" hidden="1">
      <c r="A1811">
        <v>3</v>
      </c>
      <c r="B1811" s="226">
        <v>44261</v>
      </c>
      <c r="C1811" s="226">
        <v>44262</v>
      </c>
      <c r="D1811" s="226">
        <v>44280.452916666669</v>
      </c>
      <c r="E1811" t="s">
        <v>5801</v>
      </c>
      <c r="F1811">
        <v>12.281612667772631</v>
      </c>
    </row>
    <row r="1812" spans="1:6" hidden="1">
      <c r="A1812">
        <v>3</v>
      </c>
      <c r="B1812" s="226">
        <v>44261</v>
      </c>
      <c r="C1812" s="226">
        <v>44262</v>
      </c>
      <c r="D1812" s="226">
        <v>44280.452916666669</v>
      </c>
      <c r="E1812" t="s">
        <v>5802</v>
      </c>
      <c r="F1812">
        <v>0.38903418077776536</v>
      </c>
    </row>
    <row r="1813" spans="1:6" hidden="1">
      <c r="A1813">
        <v>3</v>
      </c>
      <c r="B1813" s="226">
        <v>44261</v>
      </c>
      <c r="C1813" s="226">
        <v>44262</v>
      </c>
      <c r="D1813" s="226">
        <v>44280.452916666669</v>
      </c>
      <c r="E1813" t="s">
        <v>5803</v>
      </c>
      <c r="F1813">
        <v>6.5449452420077492</v>
      </c>
    </row>
    <row r="1814" spans="1:6" hidden="1">
      <c r="A1814">
        <v>3</v>
      </c>
      <c r="B1814" s="226">
        <v>44261</v>
      </c>
      <c r="C1814" s="226">
        <v>44262</v>
      </c>
      <c r="D1814" s="226">
        <v>44280.452916666669</v>
      </c>
      <c r="E1814" t="s">
        <v>5804</v>
      </c>
      <c r="F1814">
        <v>26.787001001834806</v>
      </c>
    </row>
    <row r="1815" spans="1:6" hidden="1">
      <c r="A1815">
        <v>3</v>
      </c>
      <c r="B1815" s="226">
        <v>44261</v>
      </c>
      <c r="C1815" s="226">
        <v>44262</v>
      </c>
      <c r="D1815" s="226">
        <v>44280.452916666669</v>
      </c>
      <c r="E1815" t="s">
        <v>5913</v>
      </c>
      <c r="F1815">
        <v>3.0291388503379739</v>
      </c>
    </row>
    <row r="1816" spans="1:6" hidden="1">
      <c r="A1816">
        <v>3</v>
      </c>
      <c r="B1816" s="226">
        <v>44261</v>
      </c>
      <c r="C1816" s="226">
        <v>44262</v>
      </c>
      <c r="D1816" s="226">
        <v>44280.452916666669</v>
      </c>
      <c r="E1816" t="s">
        <v>5914</v>
      </c>
      <c r="F1816">
        <v>5.6549152602752253</v>
      </c>
    </row>
    <row r="1817" spans="1:6" hidden="1">
      <c r="A1817">
        <v>3</v>
      </c>
      <c r="B1817" s="226">
        <v>44261</v>
      </c>
      <c r="C1817" s="226">
        <v>44262</v>
      </c>
      <c r="D1817" s="226">
        <v>44280.452916666669</v>
      </c>
      <c r="E1817" t="s">
        <v>5915</v>
      </c>
      <c r="F1817">
        <v>6.7084051195118413</v>
      </c>
    </row>
    <row r="1818" spans="1:6" hidden="1">
      <c r="A1818">
        <v>3</v>
      </c>
      <c r="B1818" s="226">
        <v>44261</v>
      </c>
      <c r="C1818" s="226">
        <v>44262</v>
      </c>
      <c r="D1818" s="226">
        <v>44280.452916666669</v>
      </c>
      <c r="E1818" t="s">
        <v>5916</v>
      </c>
      <c r="F1818">
        <v>0.35795291695330078</v>
      </c>
    </row>
    <row r="1819" spans="1:6" hidden="1">
      <c r="A1819">
        <v>3</v>
      </c>
      <c r="B1819" s="226">
        <v>44261</v>
      </c>
      <c r="C1819" s="226">
        <v>44262</v>
      </c>
      <c r="D1819" s="226">
        <v>44280.452916666669</v>
      </c>
      <c r="E1819" t="s">
        <v>6692</v>
      </c>
      <c r="F1819">
        <v>4.1775789972032656E-2</v>
      </c>
    </row>
    <row r="1820" spans="1:6" hidden="1">
      <c r="A1820">
        <v>3</v>
      </c>
      <c r="B1820" s="226">
        <v>44261</v>
      </c>
      <c r="C1820" s="226">
        <v>44262</v>
      </c>
      <c r="D1820" s="226">
        <v>44280.452916666669</v>
      </c>
      <c r="E1820" t="s">
        <v>5849</v>
      </c>
      <c r="F1820">
        <v>0.82450002431866387</v>
      </c>
    </row>
    <row r="1821" spans="1:6" hidden="1">
      <c r="A1821">
        <v>3</v>
      </c>
      <c r="B1821" s="226">
        <v>44261</v>
      </c>
      <c r="C1821" s="226">
        <v>44262</v>
      </c>
      <c r="D1821" s="226">
        <v>44280.452916666669</v>
      </c>
      <c r="E1821" t="s">
        <v>5850</v>
      </c>
      <c r="F1821">
        <v>101.30000305176034</v>
      </c>
    </row>
    <row r="1822" spans="1:6" hidden="1">
      <c r="A1822">
        <v>3</v>
      </c>
      <c r="B1822" s="226">
        <v>44261</v>
      </c>
      <c r="C1822" s="226">
        <v>44262</v>
      </c>
      <c r="D1822" s="226">
        <v>44280.452916666669</v>
      </c>
      <c r="E1822" t="s">
        <v>5806</v>
      </c>
      <c r="F1822">
        <v>0.43878348051674015</v>
      </c>
    </row>
    <row r="1823" spans="1:6" hidden="1">
      <c r="A1823">
        <v>3</v>
      </c>
      <c r="B1823" s="226">
        <v>44261</v>
      </c>
      <c r="C1823" s="226">
        <v>44262</v>
      </c>
      <c r="D1823" s="226">
        <v>44280.452916666669</v>
      </c>
      <c r="E1823" t="s">
        <v>5883</v>
      </c>
      <c r="F1823">
        <v>0.30000001192092896</v>
      </c>
    </row>
    <row r="1824" spans="1:6" hidden="1">
      <c r="A1824">
        <v>3</v>
      </c>
      <c r="B1824" s="226">
        <v>44261</v>
      </c>
      <c r="C1824" s="226">
        <v>44262</v>
      </c>
      <c r="D1824" s="226">
        <v>44280.452916666669</v>
      </c>
      <c r="E1824" t="s">
        <v>5884</v>
      </c>
      <c r="F1824">
        <v>1.3799999952315736</v>
      </c>
    </row>
    <row r="1825" spans="1:6" hidden="1">
      <c r="A1825">
        <v>3</v>
      </c>
      <c r="B1825" s="226">
        <v>44261</v>
      </c>
      <c r="C1825" s="226">
        <v>44262</v>
      </c>
      <c r="D1825" s="226">
        <v>44280.452916666669</v>
      </c>
      <c r="E1825" t="s">
        <v>5885</v>
      </c>
      <c r="F1825">
        <v>2.6099998950959291</v>
      </c>
    </row>
    <row r="1826" spans="1:6" hidden="1">
      <c r="A1826">
        <v>3</v>
      </c>
      <c r="B1826" s="226">
        <v>44261</v>
      </c>
      <c r="C1826" s="226">
        <v>44262</v>
      </c>
      <c r="D1826" s="226">
        <v>44280.452916666669</v>
      </c>
      <c r="E1826" t="s">
        <v>5886</v>
      </c>
      <c r="F1826">
        <v>1.3300000429153973</v>
      </c>
    </row>
    <row r="1827" spans="1:6" hidden="1">
      <c r="A1827">
        <v>3</v>
      </c>
      <c r="B1827" s="226">
        <v>44261</v>
      </c>
      <c r="C1827" s="226">
        <v>44262</v>
      </c>
      <c r="D1827" s="226">
        <v>44280.452916666669</v>
      </c>
      <c r="E1827" t="s">
        <v>5887</v>
      </c>
      <c r="F1827">
        <v>0.21999999880790011</v>
      </c>
    </row>
    <row r="1828" spans="1:6" hidden="1">
      <c r="A1828">
        <v>3</v>
      </c>
      <c r="B1828" s="226">
        <v>44261</v>
      </c>
      <c r="C1828" s="226">
        <v>44262</v>
      </c>
      <c r="D1828" s="226">
        <v>44280.452916666669</v>
      </c>
      <c r="E1828" t="s">
        <v>5888</v>
      </c>
      <c r="F1828">
        <v>0</v>
      </c>
    </row>
    <row r="1829" spans="1:6" hidden="1">
      <c r="A1829">
        <v>3</v>
      </c>
      <c r="B1829" s="226">
        <v>44261</v>
      </c>
      <c r="C1829" s="226">
        <v>44262</v>
      </c>
      <c r="D1829" s="226">
        <v>44280.452916666669</v>
      </c>
      <c r="E1829" t="s">
        <v>5889</v>
      </c>
      <c r="F1829">
        <v>0</v>
      </c>
    </row>
    <row r="1830" spans="1:6" hidden="1">
      <c r="A1830">
        <v>3</v>
      </c>
      <c r="B1830" s="226">
        <v>44261</v>
      </c>
      <c r="C1830" s="226">
        <v>44262</v>
      </c>
      <c r="D1830" s="226">
        <v>44280.452916666669</v>
      </c>
      <c r="E1830" t="s">
        <v>5772</v>
      </c>
      <c r="F1830">
        <v>5.0000000745059975E-2</v>
      </c>
    </row>
    <row r="1831" spans="1:6" hidden="1">
      <c r="A1831">
        <v>3</v>
      </c>
      <c r="B1831" s="226">
        <v>44261</v>
      </c>
      <c r="C1831" s="226">
        <v>44262</v>
      </c>
      <c r="D1831" s="226">
        <v>44280.452916666669</v>
      </c>
      <c r="E1831" t="s">
        <v>5773</v>
      </c>
      <c r="F1831">
        <v>1.7200000286101769</v>
      </c>
    </row>
    <row r="1832" spans="1:6" hidden="1">
      <c r="A1832">
        <v>3</v>
      </c>
      <c r="B1832" s="226">
        <v>44261</v>
      </c>
      <c r="C1832" s="226">
        <v>44262</v>
      </c>
      <c r="D1832" s="226">
        <v>44280.452916666669</v>
      </c>
      <c r="E1832" t="s">
        <v>5774</v>
      </c>
      <c r="F1832">
        <v>6.0599999427797773</v>
      </c>
    </row>
    <row r="1833" spans="1:6" hidden="1">
      <c r="A1833">
        <v>3</v>
      </c>
      <c r="B1833" s="226">
        <v>44261</v>
      </c>
      <c r="C1833" s="226">
        <v>44262</v>
      </c>
      <c r="D1833" s="226">
        <v>44280.452916666669</v>
      </c>
      <c r="E1833" t="s">
        <v>5775</v>
      </c>
      <c r="F1833">
        <v>4.1999998092651367</v>
      </c>
    </row>
    <row r="1834" spans="1:6" hidden="1">
      <c r="A1834">
        <v>3</v>
      </c>
      <c r="B1834" s="226">
        <v>44261</v>
      </c>
      <c r="C1834" s="226">
        <v>44262</v>
      </c>
      <c r="D1834" s="226">
        <v>44280.452916666669</v>
      </c>
      <c r="E1834" t="s">
        <v>5776</v>
      </c>
      <c r="F1834">
        <v>1</v>
      </c>
    </row>
    <row r="1835" spans="1:6" hidden="1">
      <c r="A1835">
        <v>3</v>
      </c>
      <c r="B1835" s="226">
        <v>44261</v>
      </c>
      <c r="C1835" s="226">
        <v>44262</v>
      </c>
      <c r="D1835" s="226">
        <v>44280.452916666669</v>
      </c>
      <c r="E1835" t="s">
        <v>5777</v>
      </c>
      <c r="F1835">
        <v>0</v>
      </c>
    </row>
    <row r="1836" spans="1:6" hidden="1">
      <c r="A1836">
        <v>3</v>
      </c>
      <c r="B1836" s="226">
        <v>44261</v>
      </c>
      <c r="C1836" s="226">
        <v>44262</v>
      </c>
      <c r="D1836" s="226">
        <v>44280.452916666669</v>
      </c>
      <c r="E1836" t="s">
        <v>5778</v>
      </c>
      <c r="F1836">
        <v>0</v>
      </c>
    </row>
    <row r="1837" spans="1:6" hidden="1">
      <c r="A1837">
        <v>3</v>
      </c>
      <c r="B1837" s="226">
        <v>44261</v>
      </c>
      <c r="C1837" s="226">
        <v>44262</v>
      </c>
      <c r="D1837" s="226">
        <v>44280.452916666669</v>
      </c>
      <c r="E1837" t="s">
        <v>5890</v>
      </c>
      <c r="F1837">
        <v>0.21999999880790011</v>
      </c>
    </row>
    <row r="1838" spans="1:6" hidden="1">
      <c r="A1838">
        <v>3</v>
      </c>
      <c r="B1838" s="226">
        <v>44261</v>
      </c>
      <c r="C1838" s="226">
        <v>44262</v>
      </c>
      <c r="D1838" s="226">
        <v>44280.452916666669</v>
      </c>
      <c r="E1838" t="s">
        <v>5891</v>
      </c>
      <c r="F1838">
        <v>0.52999997138977051</v>
      </c>
    </row>
    <row r="1839" spans="1:6" hidden="1">
      <c r="A1839">
        <v>3</v>
      </c>
      <c r="B1839" s="226">
        <v>44261</v>
      </c>
      <c r="C1839" s="226">
        <v>44262</v>
      </c>
      <c r="D1839" s="226">
        <v>44280.452916666669</v>
      </c>
      <c r="E1839" t="s">
        <v>5892</v>
      </c>
      <c r="F1839">
        <v>0.93000000715252384</v>
      </c>
    </row>
    <row r="1840" spans="1:6" hidden="1">
      <c r="A1840">
        <v>3</v>
      </c>
      <c r="B1840" s="226">
        <v>44261</v>
      </c>
      <c r="C1840" s="226">
        <v>44262</v>
      </c>
      <c r="D1840" s="226">
        <v>44280.452916666669</v>
      </c>
      <c r="E1840" t="s">
        <v>5893</v>
      </c>
      <c r="F1840">
        <v>0</v>
      </c>
    </row>
    <row r="1841" spans="1:6" hidden="1">
      <c r="A1841">
        <v>3</v>
      </c>
      <c r="B1841" s="226">
        <v>44261</v>
      </c>
      <c r="C1841" s="226">
        <v>44262</v>
      </c>
      <c r="D1841" s="226">
        <v>44280.452916666669</v>
      </c>
      <c r="E1841" t="s">
        <v>5783</v>
      </c>
      <c r="F1841">
        <v>0</v>
      </c>
    </row>
    <row r="1842" spans="1:6" hidden="1">
      <c r="A1842">
        <v>3</v>
      </c>
      <c r="B1842" s="226">
        <v>44261</v>
      </c>
      <c r="C1842" s="226">
        <v>44262</v>
      </c>
      <c r="D1842" s="226">
        <v>44280.452916666669</v>
      </c>
      <c r="E1842" t="s">
        <v>5784</v>
      </c>
      <c r="F1842">
        <v>0</v>
      </c>
    </row>
    <row r="1843" spans="1:6" hidden="1">
      <c r="A1843">
        <v>3</v>
      </c>
      <c r="B1843" s="226">
        <v>44261</v>
      </c>
      <c r="C1843" s="226">
        <v>44262</v>
      </c>
      <c r="D1843" s="226">
        <v>44280.452916666669</v>
      </c>
      <c r="E1843" t="s">
        <v>5785</v>
      </c>
      <c r="F1843">
        <v>4.900000095367627</v>
      </c>
    </row>
    <row r="1844" spans="1:6" hidden="1">
      <c r="A1844">
        <v>3</v>
      </c>
      <c r="B1844" s="226">
        <v>44261</v>
      </c>
      <c r="C1844" s="226">
        <v>44262</v>
      </c>
      <c r="D1844" s="226">
        <v>44280.452916666669</v>
      </c>
      <c r="E1844" t="s">
        <v>5786</v>
      </c>
      <c r="F1844">
        <v>19.270000457763672</v>
      </c>
    </row>
    <row r="1845" spans="1:6" hidden="1">
      <c r="A1845">
        <v>3</v>
      </c>
      <c r="B1845" s="226">
        <v>44261</v>
      </c>
      <c r="C1845" s="226">
        <v>44262</v>
      </c>
      <c r="D1845" s="226">
        <v>44280.452916666669</v>
      </c>
      <c r="E1845" t="s">
        <v>5787</v>
      </c>
      <c r="F1845">
        <v>19.100000381470487</v>
      </c>
    </row>
    <row r="1846" spans="1:6" hidden="1">
      <c r="A1846">
        <v>3</v>
      </c>
      <c r="B1846" s="226">
        <v>44261</v>
      </c>
      <c r="C1846" s="226">
        <v>44262</v>
      </c>
      <c r="D1846" s="226">
        <v>44280.452916666669</v>
      </c>
      <c r="E1846" t="s">
        <v>5788</v>
      </c>
      <c r="F1846">
        <v>6.4899997711181641</v>
      </c>
    </row>
    <row r="1847" spans="1:6" hidden="1">
      <c r="A1847">
        <v>3</v>
      </c>
      <c r="B1847" s="226">
        <v>44261</v>
      </c>
      <c r="C1847" s="226">
        <v>44262</v>
      </c>
      <c r="D1847" s="226">
        <v>44280.452916666669</v>
      </c>
      <c r="E1847" t="s">
        <v>5895</v>
      </c>
      <c r="F1847">
        <v>0.74000000953674316</v>
      </c>
    </row>
    <row r="1848" spans="1:6" hidden="1">
      <c r="A1848">
        <v>3</v>
      </c>
      <c r="B1848" s="226">
        <v>44261</v>
      </c>
      <c r="C1848" s="226">
        <v>44262</v>
      </c>
      <c r="D1848" s="226">
        <v>44280.452916666669</v>
      </c>
      <c r="E1848" t="s">
        <v>5790</v>
      </c>
      <c r="F1848">
        <v>4.4600000381469727</v>
      </c>
    </row>
    <row r="1849" spans="1:6" hidden="1">
      <c r="A1849">
        <v>3</v>
      </c>
      <c r="B1849" s="226">
        <v>44261</v>
      </c>
      <c r="C1849" s="226">
        <v>44262</v>
      </c>
      <c r="D1849" s="226">
        <v>44280.452916666669</v>
      </c>
      <c r="E1849" t="s">
        <v>5791</v>
      </c>
      <c r="F1849">
        <v>5.1500000953676377</v>
      </c>
    </row>
    <row r="1850" spans="1:6" hidden="1">
      <c r="A1850">
        <v>3</v>
      </c>
      <c r="B1850" s="226">
        <v>44261</v>
      </c>
      <c r="C1850" s="226">
        <v>44262</v>
      </c>
      <c r="D1850" s="226">
        <v>44280.452916666669</v>
      </c>
      <c r="E1850" t="s">
        <v>5792</v>
      </c>
      <c r="F1850">
        <v>12.220000267028334</v>
      </c>
    </row>
    <row r="1851" spans="1:6" hidden="1">
      <c r="A1851">
        <v>3</v>
      </c>
      <c r="B1851" s="226">
        <v>44261</v>
      </c>
      <c r="C1851" s="226">
        <v>44262</v>
      </c>
      <c r="D1851" s="226">
        <v>44280.452916666669</v>
      </c>
      <c r="E1851" t="s">
        <v>5793</v>
      </c>
      <c r="F1851">
        <v>7.1599998474121094</v>
      </c>
    </row>
    <row r="1852" spans="1:6" hidden="1">
      <c r="A1852">
        <v>3</v>
      </c>
      <c r="B1852" s="226">
        <v>44261</v>
      </c>
      <c r="C1852" s="226">
        <v>44262</v>
      </c>
      <c r="D1852" s="226">
        <v>44280.452916666669</v>
      </c>
      <c r="E1852" t="s">
        <v>5794</v>
      </c>
      <c r="F1852">
        <v>28.989999771119219</v>
      </c>
    </row>
    <row r="1853" spans="1:6" hidden="1">
      <c r="A1853">
        <v>3</v>
      </c>
      <c r="B1853" s="226">
        <v>44261</v>
      </c>
      <c r="C1853" s="226">
        <v>44262</v>
      </c>
      <c r="D1853" s="226">
        <v>44280.452916666669</v>
      </c>
      <c r="E1853" t="s">
        <v>5896</v>
      </c>
      <c r="F1853">
        <v>17.840000152587891</v>
      </c>
    </row>
    <row r="1854" spans="1:6" hidden="1">
      <c r="A1854">
        <v>3</v>
      </c>
      <c r="B1854" s="226">
        <v>44261</v>
      </c>
      <c r="C1854" s="226">
        <v>44262</v>
      </c>
      <c r="D1854" s="226">
        <v>44280.452916666669</v>
      </c>
      <c r="E1854" t="s">
        <v>5894</v>
      </c>
      <c r="F1854">
        <v>0</v>
      </c>
    </row>
    <row r="1855" spans="1:6" hidden="1">
      <c r="A1855">
        <v>3</v>
      </c>
      <c r="B1855" s="226">
        <v>44261</v>
      </c>
      <c r="C1855" s="226">
        <v>44262</v>
      </c>
      <c r="D1855" s="226">
        <v>44280.452916666669</v>
      </c>
      <c r="E1855" t="s">
        <v>6455</v>
      </c>
      <c r="F1855">
        <v>51.596813591321109</v>
      </c>
    </row>
    <row r="1856" spans="1:6" hidden="1">
      <c r="A1856">
        <v>3</v>
      </c>
      <c r="B1856" s="226">
        <v>44261</v>
      </c>
      <c r="C1856" s="226">
        <v>44262</v>
      </c>
      <c r="D1856" s="226">
        <v>44280.452916666669</v>
      </c>
      <c r="E1856" t="s">
        <v>6456</v>
      </c>
      <c r="F1856">
        <v>56.937019705772506</v>
      </c>
    </row>
    <row r="1857" spans="1:6" hidden="1">
      <c r="A1857">
        <v>3</v>
      </c>
      <c r="B1857" s="226">
        <v>44261</v>
      </c>
      <c r="C1857" s="226">
        <v>44262</v>
      </c>
      <c r="D1857" s="226">
        <v>44280.452916666669</v>
      </c>
      <c r="E1857" t="s">
        <v>5973</v>
      </c>
      <c r="F1857">
        <v>6.4998955349127492</v>
      </c>
    </row>
    <row r="1858" spans="1:6" hidden="1">
      <c r="A1858">
        <v>3</v>
      </c>
      <c r="B1858" s="226">
        <v>44261</v>
      </c>
      <c r="C1858" s="226">
        <v>44262</v>
      </c>
      <c r="D1858" s="226">
        <v>44280.452916666669</v>
      </c>
      <c r="E1858" t="s">
        <v>6690</v>
      </c>
      <c r="F1858">
        <v>0.42551471247441441</v>
      </c>
    </row>
    <row r="1859" spans="1:6" hidden="1">
      <c r="A1859">
        <v>3</v>
      </c>
      <c r="B1859" s="226">
        <v>44261</v>
      </c>
      <c r="C1859" s="226">
        <v>44262</v>
      </c>
      <c r="D1859" s="226">
        <v>44280.452916666669</v>
      </c>
      <c r="E1859" t="s">
        <v>6691</v>
      </c>
      <c r="F1859">
        <v>1.34192908489042</v>
      </c>
    </row>
    <row r="1860" spans="1:6" hidden="1">
      <c r="A1860">
        <v>3</v>
      </c>
      <c r="B1860" s="226">
        <v>44261</v>
      </c>
      <c r="C1860" s="226">
        <v>44262</v>
      </c>
      <c r="D1860" s="226">
        <v>44280.452916666669</v>
      </c>
      <c r="E1860" t="s">
        <v>6240</v>
      </c>
      <c r="F1860">
        <v>85.294882085588199</v>
      </c>
    </row>
    <row r="1861" spans="1:6" hidden="1">
      <c r="A1861">
        <v>3</v>
      </c>
      <c r="B1861" s="226">
        <v>44261</v>
      </c>
      <c r="C1861" s="226">
        <v>44262</v>
      </c>
      <c r="D1861" s="226">
        <v>44280.452916666669</v>
      </c>
      <c r="E1861" t="s">
        <v>5902</v>
      </c>
      <c r="F1861">
        <v>14.999899864196239</v>
      </c>
    </row>
    <row r="1862" spans="1:6" hidden="1">
      <c r="A1862">
        <v>3</v>
      </c>
      <c r="B1862" s="226">
        <v>44261</v>
      </c>
      <c r="C1862" s="226">
        <v>44262</v>
      </c>
      <c r="D1862" s="226">
        <v>44280.452916666669</v>
      </c>
      <c r="E1862" t="s">
        <v>5903</v>
      </c>
      <c r="F1862">
        <v>65.598800659179687</v>
      </c>
    </row>
    <row r="1863" spans="1:6" hidden="1">
      <c r="A1863">
        <v>3</v>
      </c>
      <c r="B1863" s="226">
        <v>44261</v>
      </c>
      <c r="C1863" s="226">
        <v>44262</v>
      </c>
      <c r="D1863" s="226">
        <v>44280.452916666669</v>
      </c>
      <c r="E1863" t="s">
        <v>5904</v>
      </c>
      <c r="F1863">
        <v>18.300800323486328</v>
      </c>
    </row>
    <row r="1864" spans="1:6" hidden="1">
      <c r="A1864">
        <v>3</v>
      </c>
      <c r="B1864" s="226">
        <v>44261</v>
      </c>
      <c r="C1864" s="226">
        <v>44262</v>
      </c>
      <c r="D1864" s="226">
        <v>44280.452916666669</v>
      </c>
      <c r="E1864" t="s">
        <v>5905</v>
      </c>
      <c r="F1864">
        <v>0.2734999954700576</v>
      </c>
    </row>
    <row r="1865" spans="1:6" hidden="1">
      <c r="A1865">
        <v>3</v>
      </c>
      <c r="B1865" s="226">
        <v>44261</v>
      </c>
      <c r="C1865" s="226">
        <v>44262</v>
      </c>
      <c r="D1865" s="226">
        <v>44280.452916666669</v>
      </c>
      <c r="E1865" t="s">
        <v>5906</v>
      </c>
      <c r="F1865">
        <v>0.22640000283717285</v>
      </c>
    </row>
    <row r="1866" spans="1:6" hidden="1">
      <c r="A1866">
        <v>3</v>
      </c>
      <c r="B1866" s="226">
        <v>44261</v>
      </c>
      <c r="C1866" s="226">
        <v>44262</v>
      </c>
      <c r="D1866" s="226">
        <v>44280.452916666669</v>
      </c>
      <c r="E1866" t="s">
        <v>5907</v>
      </c>
      <c r="F1866">
        <v>0.46790000796316378</v>
      </c>
    </row>
    <row r="1867" spans="1:6" hidden="1">
      <c r="A1867">
        <v>3</v>
      </c>
      <c r="B1867" s="226">
        <v>44261</v>
      </c>
      <c r="C1867" s="226">
        <v>44262</v>
      </c>
      <c r="D1867" s="226">
        <v>44280.452916666669</v>
      </c>
      <c r="E1867" t="s">
        <v>5908</v>
      </c>
      <c r="F1867">
        <v>0.11980000138282776</v>
      </c>
    </row>
    <row r="1868" spans="1:6" hidden="1">
      <c r="A1868">
        <v>3</v>
      </c>
      <c r="B1868" s="226">
        <v>44261</v>
      </c>
      <c r="C1868" s="226">
        <v>44262</v>
      </c>
      <c r="D1868" s="226">
        <v>44280.452916666669</v>
      </c>
      <c r="E1868" t="s">
        <v>6241</v>
      </c>
      <c r="F1868">
        <v>167.91453625361132</v>
      </c>
    </row>
    <row r="1869" spans="1:6" hidden="1">
      <c r="A1869">
        <v>3</v>
      </c>
      <c r="B1869" s="226">
        <v>44261</v>
      </c>
      <c r="C1869" s="226">
        <v>44262</v>
      </c>
      <c r="D1869" s="226">
        <v>44280.452916666669</v>
      </c>
      <c r="E1869" t="s">
        <v>5909</v>
      </c>
    </row>
    <row r="1870" spans="1:6" hidden="1">
      <c r="A1870">
        <v>3</v>
      </c>
      <c r="B1870" s="226">
        <v>44261</v>
      </c>
      <c r="C1870" s="226">
        <v>44262</v>
      </c>
      <c r="D1870" s="226">
        <v>44280.452916666669</v>
      </c>
      <c r="E1870" t="s">
        <v>5910</v>
      </c>
    </row>
    <row r="1871" spans="1:6" hidden="1">
      <c r="A1871">
        <v>3</v>
      </c>
      <c r="B1871" s="226">
        <v>44261</v>
      </c>
      <c r="C1871" s="226">
        <v>44262</v>
      </c>
      <c r="D1871" s="226">
        <v>44280.452916666669</v>
      </c>
      <c r="E1871" t="s">
        <v>5911</v>
      </c>
    </row>
    <row r="1872" spans="1:6" hidden="1">
      <c r="A1872">
        <v>3</v>
      </c>
      <c r="B1872" s="226">
        <v>44261</v>
      </c>
      <c r="C1872" s="226">
        <v>44262</v>
      </c>
      <c r="D1872" s="226">
        <v>44280.452916666669</v>
      </c>
      <c r="E1872" t="s">
        <v>5912</v>
      </c>
    </row>
    <row r="1873" spans="1:6" hidden="1">
      <c r="A1873">
        <v>3</v>
      </c>
      <c r="B1873" s="226">
        <v>44261</v>
      </c>
      <c r="C1873" s="226">
        <v>44262</v>
      </c>
      <c r="D1873" s="226">
        <v>44280.452916666669</v>
      </c>
      <c r="E1873" t="s">
        <v>6457</v>
      </c>
      <c r="F1873">
        <v>120.79625910123188</v>
      </c>
    </row>
    <row r="1874" spans="1:6" hidden="1">
      <c r="A1874">
        <v>3</v>
      </c>
      <c r="B1874" s="226">
        <v>44261</v>
      </c>
      <c r="C1874" s="226">
        <v>44262</v>
      </c>
      <c r="D1874" s="226">
        <v>44280.452916666669</v>
      </c>
      <c r="E1874" t="s">
        <v>6458</v>
      </c>
      <c r="F1874">
        <v>120.500105524063</v>
      </c>
    </row>
    <row r="1875" spans="1:6" hidden="1">
      <c r="A1875">
        <v>3</v>
      </c>
      <c r="B1875" s="226">
        <v>44261</v>
      </c>
      <c r="C1875" s="226">
        <v>44262</v>
      </c>
      <c r="D1875" s="226">
        <v>44280.452916666669</v>
      </c>
      <c r="E1875" t="s">
        <v>6459</v>
      </c>
      <c r="F1875">
        <v>88.679434039858549</v>
      </c>
    </row>
    <row r="1876" spans="1:6" hidden="1">
      <c r="A1876">
        <v>3</v>
      </c>
      <c r="B1876" s="226">
        <v>44261</v>
      </c>
      <c r="C1876" s="226">
        <v>44262</v>
      </c>
      <c r="D1876" s="226">
        <v>44280.452916666669</v>
      </c>
      <c r="E1876" t="s">
        <v>5521</v>
      </c>
      <c r="F1876">
        <v>250.00335377587263</v>
      </c>
    </row>
    <row r="1877" spans="1:6" hidden="1">
      <c r="A1877">
        <v>3</v>
      </c>
      <c r="B1877" s="226">
        <v>44261</v>
      </c>
      <c r="C1877" s="226">
        <v>44262</v>
      </c>
      <c r="D1877" s="226">
        <v>44280.452916666669</v>
      </c>
      <c r="E1877" t="s">
        <v>6460</v>
      </c>
      <c r="F1877">
        <v>105.90519410769103</v>
      </c>
    </row>
    <row r="1878" spans="1:6" hidden="1">
      <c r="A1878">
        <v>3</v>
      </c>
      <c r="B1878" s="226">
        <v>44261</v>
      </c>
      <c r="C1878" s="226">
        <v>44262</v>
      </c>
      <c r="D1878" s="226">
        <v>44280.452916666669</v>
      </c>
      <c r="E1878" t="s">
        <v>6461</v>
      </c>
      <c r="F1878">
        <v>114.42087367905543</v>
      </c>
    </row>
    <row r="1879" spans="1:6" hidden="1">
      <c r="A1879">
        <v>3</v>
      </c>
      <c r="B1879" s="226">
        <v>44261</v>
      </c>
      <c r="C1879" s="226">
        <v>44262</v>
      </c>
      <c r="D1879" s="226">
        <v>44280.452916666669</v>
      </c>
      <c r="E1879" t="s">
        <v>6462</v>
      </c>
      <c r="F1879">
        <v>126.98892708884371</v>
      </c>
    </row>
    <row r="1880" spans="1:6" hidden="1">
      <c r="A1880">
        <v>3</v>
      </c>
      <c r="B1880" s="226">
        <v>44261</v>
      </c>
      <c r="C1880" s="226">
        <v>44262</v>
      </c>
      <c r="D1880" s="226">
        <v>44280.452916666669</v>
      </c>
      <c r="E1880" t="s">
        <v>6463</v>
      </c>
      <c r="F1880">
        <v>138.88700093163371</v>
      </c>
    </row>
    <row r="1881" spans="1:6" hidden="1">
      <c r="A1881">
        <v>3</v>
      </c>
      <c r="B1881" s="226">
        <v>44261</v>
      </c>
      <c r="C1881" s="226">
        <v>44262</v>
      </c>
      <c r="D1881" s="226">
        <v>44280.452916666669</v>
      </c>
      <c r="E1881" t="s">
        <v>5974</v>
      </c>
      <c r="F1881">
        <v>6.291286573476266</v>
      </c>
    </row>
    <row r="1882" spans="1:6" hidden="1">
      <c r="A1882">
        <v>3</v>
      </c>
      <c r="B1882" s="226">
        <v>44261</v>
      </c>
      <c r="C1882" s="226">
        <v>44262</v>
      </c>
      <c r="D1882" s="226">
        <v>44280.452916666669</v>
      </c>
      <c r="E1882" t="s">
        <v>5975</v>
      </c>
      <c r="F1882">
        <v>11.834665209717157</v>
      </c>
    </row>
    <row r="1883" spans="1:6" hidden="1">
      <c r="A1883">
        <v>3</v>
      </c>
      <c r="B1883" s="226">
        <v>44261</v>
      </c>
      <c r="C1883" s="226">
        <v>44262</v>
      </c>
      <c r="D1883" s="226">
        <v>44280.452916666669</v>
      </c>
      <c r="E1883" t="s">
        <v>5934</v>
      </c>
      <c r="F1883">
        <v>20.691715104050122</v>
      </c>
    </row>
    <row r="1884" spans="1:6" hidden="1">
      <c r="A1884">
        <v>3</v>
      </c>
      <c r="B1884" s="226">
        <v>44261</v>
      </c>
      <c r="C1884" s="226">
        <v>44262</v>
      </c>
      <c r="D1884" s="226">
        <v>44280.452916666669</v>
      </c>
      <c r="E1884" t="s">
        <v>6242</v>
      </c>
      <c r="F1884">
        <v>51.704837568600951</v>
      </c>
    </row>
    <row r="1885" spans="1:6" hidden="1">
      <c r="A1885">
        <v>3</v>
      </c>
      <c r="B1885" s="226">
        <v>44261</v>
      </c>
      <c r="C1885" s="226">
        <v>44262</v>
      </c>
      <c r="D1885" s="226">
        <v>44280.452916666669</v>
      </c>
      <c r="E1885" t="s">
        <v>6464</v>
      </c>
      <c r="F1885">
        <v>149.40552096896775</v>
      </c>
    </row>
    <row r="1886" spans="1:6" hidden="1">
      <c r="A1886">
        <v>3</v>
      </c>
      <c r="B1886" s="226">
        <v>44261</v>
      </c>
      <c r="C1886" s="226">
        <v>44262</v>
      </c>
      <c r="D1886" s="226">
        <v>44280.452916666669</v>
      </c>
      <c r="E1886" t="s">
        <v>6465</v>
      </c>
      <c r="F1886">
        <v>154.14652875264508</v>
      </c>
    </row>
    <row r="1887" spans="1:6" hidden="1">
      <c r="A1887">
        <v>3</v>
      </c>
      <c r="B1887" s="226">
        <v>44261</v>
      </c>
      <c r="C1887" s="226">
        <v>44262</v>
      </c>
      <c r="D1887" s="226">
        <v>44280.452916666669</v>
      </c>
      <c r="E1887" t="s">
        <v>6466</v>
      </c>
      <c r="F1887">
        <v>148.78436942630321</v>
      </c>
    </row>
    <row r="1888" spans="1:6" hidden="1">
      <c r="A1888">
        <v>3</v>
      </c>
      <c r="B1888" s="226">
        <v>44261</v>
      </c>
      <c r="C1888" s="226">
        <v>44262</v>
      </c>
      <c r="D1888" s="226">
        <v>44280.452916666669</v>
      </c>
      <c r="E1888" t="s">
        <v>6467</v>
      </c>
      <c r="F1888">
        <v>150.42684499952514</v>
      </c>
    </row>
    <row r="1889" spans="1:6" hidden="1">
      <c r="A1889">
        <v>3</v>
      </c>
      <c r="B1889" s="226">
        <v>44261</v>
      </c>
      <c r="C1889" s="226">
        <v>44262</v>
      </c>
      <c r="D1889" s="226">
        <v>44280.452916666669</v>
      </c>
      <c r="E1889" t="s">
        <v>5935</v>
      </c>
      <c r="F1889">
        <v>10.573096226983589</v>
      </c>
    </row>
    <row r="1890" spans="1:6" hidden="1">
      <c r="A1890">
        <v>3</v>
      </c>
      <c r="B1890" s="226">
        <v>44261</v>
      </c>
      <c r="C1890" s="226">
        <v>44262</v>
      </c>
      <c r="D1890" s="226">
        <v>44280.452916666669</v>
      </c>
      <c r="E1890" t="s">
        <v>6468</v>
      </c>
      <c r="F1890">
        <v>150.56793492635188</v>
      </c>
    </row>
    <row r="1891" spans="1:6" hidden="1">
      <c r="A1891">
        <v>3</v>
      </c>
      <c r="B1891" s="226">
        <v>44261</v>
      </c>
      <c r="C1891" s="226">
        <v>44262</v>
      </c>
      <c r="D1891" s="226">
        <v>44280.452916666669</v>
      </c>
      <c r="E1891" t="s">
        <v>5948</v>
      </c>
    </row>
    <row r="1892" spans="1:6" hidden="1">
      <c r="A1892">
        <v>3</v>
      </c>
      <c r="B1892" s="226">
        <v>44261</v>
      </c>
      <c r="C1892" s="226">
        <v>44262</v>
      </c>
      <c r="D1892" s="226">
        <v>44280.452916666669</v>
      </c>
      <c r="E1892" t="s">
        <v>5950</v>
      </c>
    </row>
    <row r="1893" spans="1:6" hidden="1">
      <c r="A1893">
        <v>3</v>
      </c>
      <c r="B1893" s="226">
        <v>44261</v>
      </c>
      <c r="C1893" s="226">
        <v>44262</v>
      </c>
      <c r="D1893" s="226">
        <v>44280.452916666669</v>
      </c>
      <c r="E1893" t="s">
        <v>5949</v>
      </c>
    </row>
    <row r="1894" spans="1:6" hidden="1">
      <c r="A1894">
        <v>3</v>
      </c>
      <c r="B1894" s="226">
        <v>44261</v>
      </c>
      <c r="C1894" s="226">
        <v>44262</v>
      </c>
      <c r="D1894" s="226">
        <v>44280.452916666669</v>
      </c>
      <c r="E1894" t="s">
        <v>6521</v>
      </c>
      <c r="F1894">
        <v>0.31173565228366207</v>
      </c>
    </row>
    <row r="1895" spans="1:6" hidden="1">
      <c r="A1895">
        <v>3</v>
      </c>
      <c r="B1895" s="226">
        <v>44261</v>
      </c>
      <c r="C1895" s="226">
        <v>44262</v>
      </c>
      <c r="D1895" s="226">
        <v>44280.452916666669</v>
      </c>
      <c r="E1895" t="s">
        <v>6522</v>
      </c>
      <c r="F1895">
        <v>1.1086897643076024</v>
      </c>
    </row>
    <row r="1896" spans="1:6" hidden="1">
      <c r="A1896">
        <v>3</v>
      </c>
      <c r="B1896" s="226">
        <v>44261</v>
      </c>
      <c r="C1896" s="226">
        <v>44262</v>
      </c>
      <c r="D1896" s="226">
        <v>44280.452916666669</v>
      </c>
      <c r="E1896" t="s">
        <v>6243</v>
      </c>
      <c r="F1896">
        <v>0</v>
      </c>
    </row>
    <row r="1897" spans="1:6" hidden="1">
      <c r="A1897">
        <v>3</v>
      </c>
      <c r="B1897" s="226">
        <v>44261</v>
      </c>
      <c r="C1897" s="226">
        <v>44262</v>
      </c>
      <c r="D1897" s="226">
        <v>44280.452916666669</v>
      </c>
      <c r="E1897" t="s">
        <v>5963</v>
      </c>
      <c r="F1897">
        <v>55.000344875123787</v>
      </c>
    </row>
    <row r="1898" spans="1:6" hidden="1">
      <c r="A1898">
        <v>3</v>
      </c>
      <c r="B1898" s="226">
        <v>44261</v>
      </c>
      <c r="C1898" s="226">
        <v>44262</v>
      </c>
      <c r="D1898" s="226">
        <v>44280.452916666669</v>
      </c>
      <c r="E1898" t="s">
        <v>6447</v>
      </c>
      <c r="F1898">
        <v>92.896321853001794</v>
      </c>
    </row>
    <row r="1899" spans="1:6" hidden="1">
      <c r="A1899">
        <v>3</v>
      </c>
      <c r="B1899" s="226">
        <v>44261</v>
      </c>
      <c r="C1899" s="226">
        <v>44262</v>
      </c>
      <c r="D1899" s="226">
        <v>44280.452916666669</v>
      </c>
      <c r="E1899" t="s">
        <v>6448</v>
      </c>
      <c r="F1899">
        <v>51.751550287670625</v>
      </c>
    </row>
    <row r="1900" spans="1:6" hidden="1">
      <c r="A1900">
        <v>3</v>
      </c>
      <c r="B1900" s="226">
        <v>44261</v>
      </c>
      <c r="C1900" s="226">
        <v>44262</v>
      </c>
      <c r="D1900" s="226">
        <v>44280.452916666669</v>
      </c>
      <c r="E1900" t="s">
        <v>5964</v>
      </c>
      <c r="F1900">
        <v>13.770328217744769</v>
      </c>
    </row>
    <row r="1901" spans="1:6" hidden="1">
      <c r="A1901">
        <v>3</v>
      </c>
      <c r="B1901" s="226">
        <v>44261</v>
      </c>
      <c r="C1901" s="226">
        <v>44262</v>
      </c>
      <c r="D1901" s="226">
        <v>44280.452916666669</v>
      </c>
      <c r="E1901" t="s">
        <v>6244</v>
      </c>
      <c r="F1901">
        <v>15.471669315629512</v>
      </c>
    </row>
    <row r="1902" spans="1:6" hidden="1">
      <c r="A1902">
        <v>3</v>
      </c>
      <c r="B1902" s="226">
        <v>44261</v>
      </c>
      <c r="C1902" s="226">
        <v>44262</v>
      </c>
      <c r="D1902" s="226">
        <v>44280.452916666669</v>
      </c>
      <c r="E1902" t="s">
        <v>6245</v>
      </c>
      <c r="F1902">
        <v>0</v>
      </c>
    </row>
    <row r="1903" spans="1:6" hidden="1">
      <c r="A1903">
        <v>3</v>
      </c>
      <c r="B1903" s="226">
        <v>44261</v>
      </c>
      <c r="C1903" s="226">
        <v>44262</v>
      </c>
      <c r="D1903" s="226">
        <v>44280.452916666669</v>
      </c>
      <c r="E1903" t="s">
        <v>6659</v>
      </c>
      <c r="F1903">
        <v>0.82450002431866387</v>
      </c>
    </row>
    <row r="1904" spans="1:6" hidden="1">
      <c r="A1904">
        <v>3</v>
      </c>
      <c r="B1904" s="226">
        <v>44261</v>
      </c>
      <c r="C1904" s="226">
        <v>44262</v>
      </c>
      <c r="D1904" s="226">
        <v>44280.452916666669</v>
      </c>
      <c r="E1904" t="s">
        <v>6639</v>
      </c>
      <c r="F1904">
        <v>0.72790002822875977</v>
      </c>
    </row>
    <row r="1905" spans="1:6" hidden="1">
      <c r="A1905">
        <v>3</v>
      </c>
      <c r="B1905" s="226">
        <v>44261</v>
      </c>
      <c r="C1905" s="226">
        <v>44262</v>
      </c>
      <c r="D1905" s="226">
        <v>44280.452916666669</v>
      </c>
      <c r="E1905" t="s">
        <v>6640</v>
      </c>
      <c r="F1905">
        <v>0.85219997167584105</v>
      </c>
    </row>
    <row r="1906" spans="1:6" hidden="1">
      <c r="A1906">
        <v>3</v>
      </c>
      <c r="B1906" s="226">
        <v>44261</v>
      </c>
      <c r="C1906" s="226">
        <v>44262</v>
      </c>
      <c r="D1906" s="226">
        <v>44280.452916666669</v>
      </c>
      <c r="E1906" t="s">
        <v>6641</v>
      </c>
      <c r="F1906">
        <v>0.87669998407367122</v>
      </c>
    </row>
    <row r="1907" spans="1:6" hidden="1">
      <c r="A1907">
        <v>3</v>
      </c>
      <c r="B1907" s="226">
        <v>44261</v>
      </c>
      <c r="C1907" s="226">
        <v>44262</v>
      </c>
      <c r="D1907" s="226">
        <v>44280.452916666669</v>
      </c>
      <c r="E1907" t="s">
        <v>6613</v>
      </c>
      <c r="F1907">
        <v>-1.3553616714207926</v>
      </c>
    </row>
    <row r="1908" spans="1:6" hidden="1">
      <c r="A1908">
        <v>3</v>
      </c>
      <c r="B1908" s="226">
        <v>44261</v>
      </c>
      <c r="C1908" s="226">
        <v>44262</v>
      </c>
      <c r="D1908" s="226">
        <v>44280.452916666669</v>
      </c>
      <c r="E1908" t="s">
        <v>6246</v>
      </c>
      <c r="F1908">
        <v>37.272118680013484</v>
      </c>
    </row>
    <row r="1909" spans="1:6" hidden="1">
      <c r="A1909">
        <v>3</v>
      </c>
      <c r="B1909" s="226">
        <v>44261</v>
      </c>
      <c r="C1909" s="226">
        <v>44262</v>
      </c>
      <c r="D1909" s="226">
        <v>44280.452916666669</v>
      </c>
      <c r="E1909" t="s">
        <v>6247</v>
      </c>
      <c r="F1909">
        <v>21.800449364383972</v>
      </c>
    </row>
    <row r="1910" spans="1:6" hidden="1">
      <c r="A1910">
        <v>3</v>
      </c>
      <c r="B1910" s="226">
        <v>44261</v>
      </c>
      <c r="C1910" s="226">
        <v>44262</v>
      </c>
      <c r="D1910" s="226">
        <v>44280.452916666669</v>
      </c>
      <c r="E1910" t="s">
        <v>6441</v>
      </c>
      <c r="F1910">
        <v>125.7487460242362</v>
      </c>
    </row>
    <row r="1911" spans="1:6" hidden="1">
      <c r="A1911">
        <v>3</v>
      </c>
      <c r="B1911" s="226">
        <v>44261</v>
      </c>
      <c r="C1911" s="226">
        <v>44262</v>
      </c>
      <c r="D1911" s="226">
        <v>44280.452916666669</v>
      </c>
      <c r="E1911" t="s">
        <v>6442</v>
      </c>
      <c r="F1911">
        <v>135.76475532319822</v>
      </c>
    </row>
    <row r="1912" spans="1:6" hidden="1">
      <c r="A1912">
        <v>3</v>
      </c>
      <c r="B1912" s="226">
        <v>44261</v>
      </c>
      <c r="C1912" s="226">
        <v>44262</v>
      </c>
      <c r="D1912" s="226">
        <v>44280.452916666669</v>
      </c>
      <c r="E1912" t="s">
        <v>6443</v>
      </c>
      <c r="F1912">
        <v>150.21248941421592</v>
      </c>
    </row>
    <row r="1913" spans="1:6" hidden="1">
      <c r="A1913">
        <v>3</v>
      </c>
      <c r="B1913" s="226">
        <v>44261</v>
      </c>
      <c r="C1913" s="226">
        <v>44262</v>
      </c>
      <c r="D1913" s="226">
        <v>44280.452916666669</v>
      </c>
      <c r="E1913" t="s">
        <v>6444</v>
      </c>
      <c r="F1913">
        <v>151.9272636837419</v>
      </c>
    </row>
    <row r="1914" spans="1:6" hidden="1">
      <c r="A1914">
        <v>3</v>
      </c>
      <c r="B1914" s="226">
        <v>44261</v>
      </c>
      <c r="C1914" s="226">
        <v>44262</v>
      </c>
      <c r="D1914" s="226">
        <v>44280.452916666669</v>
      </c>
      <c r="E1914" t="s">
        <v>6445</v>
      </c>
      <c r="F1914">
        <v>156.98633747100857</v>
      </c>
    </row>
    <row r="1915" spans="1:6" hidden="1">
      <c r="A1915">
        <v>3</v>
      </c>
      <c r="B1915" s="226">
        <v>44261</v>
      </c>
      <c r="C1915" s="226">
        <v>44262</v>
      </c>
      <c r="D1915" s="226">
        <v>44280.452916666669</v>
      </c>
      <c r="E1915" t="s">
        <v>6446</v>
      </c>
      <c r="F1915">
        <v>166.49809612698039</v>
      </c>
    </row>
    <row r="1916" spans="1:6" hidden="1">
      <c r="A1916">
        <v>3</v>
      </c>
      <c r="B1916" s="226">
        <v>44261</v>
      </c>
      <c r="C1916" s="226">
        <v>44262</v>
      </c>
      <c r="D1916" s="226">
        <v>44280.452916666669</v>
      </c>
      <c r="E1916" t="s">
        <v>5971</v>
      </c>
      <c r="F1916">
        <v>7.5513936817646012</v>
      </c>
    </row>
    <row r="1917" spans="1:6" hidden="1">
      <c r="A1917">
        <v>3</v>
      </c>
      <c r="B1917" s="226">
        <v>44261</v>
      </c>
      <c r="C1917" s="226">
        <v>44262</v>
      </c>
      <c r="D1917" s="226">
        <v>44280.452916666669</v>
      </c>
      <c r="E1917" t="s">
        <v>5972</v>
      </c>
      <c r="F1917">
        <v>10.685835991965396</v>
      </c>
    </row>
    <row r="1918" spans="1:6" hidden="1">
      <c r="A1918">
        <v>3</v>
      </c>
      <c r="B1918" s="226">
        <v>44261</v>
      </c>
      <c r="C1918" s="226">
        <v>44262</v>
      </c>
      <c r="D1918" s="226">
        <v>44280.452916666669</v>
      </c>
      <c r="E1918" t="s">
        <v>6449</v>
      </c>
      <c r="F1918">
        <v>75.786789862314819</v>
      </c>
    </row>
    <row r="1919" spans="1:6" hidden="1">
      <c r="A1919">
        <v>3</v>
      </c>
      <c r="B1919" s="226">
        <v>44261</v>
      </c>
      <c r="C1919" s="226">
        <v>44262</v>
      </c>
      <c r="D1919" s="226">
        <v>44280.452916666669</v>
      </c>
      <c r="E1919" t="s">
        <v>6248</v>
      </c>
      <c r="F1919">
        <v>126.33842510647297</v>
      </c>
    </row>
    <row r="1920" spans="1:6" hidden="1">
      <c r="A1920">
        <v>3</v>
      </c>
      <c r="B1920" s="226">
        <v>44261</v>
      </c>
      <c r="C1920" s="226">
        <v>44262</v>
      </c>
      <c r="D1920" s="226">
        <v>44280.452916666669</v>
      </c>
      <c r="E1920" t="s">
        <v>6249</v>
      </c>
      <c r="F1920">
        <v>132.06536604033587</v>
      </c>
    </row>
    <row r="1921" spans="1:6" hidden="1">
      <c r="A1921">
        <v>3</v>
      </c>
      <c r="B1921" s="226">
        <v>44261</v>
      </c>
      <c r="C1921" s="226">
        <v>44262</v>
      </c>
      <c r="D1921" s="226">
        <v>44280.452916666669</v>
      </c>
      <c r="E1921" t="s">
        <v>6250</v>
      </c>
      <c r="F1921">
        <v>5.00365975399811</v>
      </c>
    </row>
    <row r="1922" spans="1:6" hidden="1">
      <c r="A1922">
        <v>3</v>
      </c>
      <c r="B1922" s="226">
        <v>44261</v>
      </c>
      <c r="C1922" s="226">
        <v>44262</v>
      </c>
      <c r="D1922" s="226">
        <v>44280.452916666669</v>
      </c>
      <c r="E1922" t="s">
        <v>6450</v>
      </c>
      <c r="F1922">
        <v>173.62433828777742</v>
      </c>
    </row>
    <row r="1923" spans="1:6" hidden="1">
      <c r="A1923">
        <v>3</v>
      </c>
      <c r="B1923" s="226">
        <v>44261</v>
      </c>
      <c r="C1923" s="226">
        <v>44262</v>
      </c>
      <c r="D1923" s="226">
        <v>44280.452916666669</v>
      </c>
      <c r="E1923" t="s">
        <v>6451</v>
      </c>
      <c r="F1923">
        <v>173.4383960405988</v>
      </c>
    </row>
    <row r="1924" spans="1:6" hidden="1">
      <c r="A1924">
        <v>3</v>
      </c>
      <c r="B1924" s="226">
        <v>44261</v>
      </c>
      <c r="C1924" s="226">
        <v>44262</v>
      </c>
      <c r="D1924" s="226">
        <v>44280.452916666669</v>
      </c>
      <c r="E1924" t="s">
        <v>5976</v>
      </c>
      <c r="F1924">
        <v>2.8877491359909375</v>
      </c>
    </row>
    <row r="1925" spans="1:6" hidden="1">
      <c r="A1925">
        <v>3</v>
      </c>
      <c r="B1925" s="226">
        <v>44261</v>
      </c>
      <c r="C1925" s="226">
        <v>44262</v>
      </c>
      <c r="D1925" s="226">
        <v>44280.452916666669</v>
      </c>
      <c r="E1925" t="s">
        <v>6452</v>
      </c>
      <c r="F1925">
        <v>173.31289726893186</v>
      </c>
    </row>
    <row r="1926" spans="1:6" hidden="1">
      <c r="A1926">
        <v>3</v>
      </c>
      <c r="B1926" s="226">
        <v>44261</v>
      </c>
      <c r="C1926" s="226">
        <v>44262</v>
      </c>
      <c r="D1926" s="226">
        <v>44280.452916666669</v>
      </c>
      <c r="E1926" t="s">
        <v>6453</v>
      </c>
      <c r="F1926">
        <v>173.68901749716866</v>
      </c>
    </row>
    <row r="1927" spans="1:6" hidden="1">
      <c r="A1927">
        <v>3</v>
      </c>
      <c r="B1927" s="226">
        <v>44261</v>
      </c>
      <c r="C1927" s="226">
        <v>44262</v>
      </c>
      <c r="D1927" s="226">
        <v>44280.452916666669</v>
      </c>
      <c r="E1927" t="s">
        <v>6454</v>
      </c>
      <c r="F1927">
        <v>173.7771215332879</v>
      </c>
    </row>
    <row r="1928" spans="1:6" hidden="1">
      <c r="A1928">
        <v>3</v>
      </c>
      <c r="B1928" s="226">
        <v>44261</v>
      </c>
      <c r="C1928" s="226">
        <v>44262</v>
      </c>
      <c r="D1928" s="226">
        <v>44280.452916666669</v>
      </c>
      <c r="E1928" t="s">
        <v>5957</v>
      </c>
      <c r="F1928">
        <v>0.32100000977517451</v>
      </c>
    </row>
    <row r="1929" spans="1:6" hidden="1">
      <c r="A1929">
        <v>3</v>
      </c>
      <c r="B1929" s="226">
        <v>44261</v>
      </c>
      <c r="C1929" s="226">
        <v>44262</v>
      </c>
      <c r="D1929" s="226">
        <v>44280.452916666669</v>
      </c>
      <c r="E1929" t="s">
        <v>5977</v>
      </c>
      <c r="F1929">
        <v>10.043100357055664</v>
      </c>
    </row>
    <row r="1930" spans="1:6" hidden="1">
      <c r="A1930">
        <v>3</v>
      </c>
      <c r="B1930" s="226">
        <v>44261</v>
      </c>
      <c r="C1930" s="226">
        <v>44262</v>
      </c>
      <c r="D1930" s="226">
        <v>44280.452916666669</v>
      </c>
      <c r="E1930" t="s">
        <v>5978</v>
      </c>
      <c r="F1930">
        <v>89.23919677734375</v>
      </c>
    </row>
    <row r="1931" spans="1:6" hidden="1">
      <c r="A1931">
        <v>3</v>
      </c>
      <c r="B1931" s="226">
        <v>44261</v>
      </c>
      <c r="C1931" s="226">
        <v>44262</v>
      </c>
      <c r="D1931" s="226">
        <v>44280.452916666669</v>
      </c>
      <c r="E1931" t="s">
        <v>5979</v>
      </c>
      <c r="F1931">
        <v>0.1421000063419342</v>
      </c>
    </row>
    <row r="1932" spans="1:6" hidden="1">
      <c r="A1932">
        <v>3</v>
      </c>
      <c r="B1932" s="226">
        <v>44261</v>
      </c>
      <c r="C1932" s="226">
        <v>44262</v>
      </c>
      <c r="D1932" s="226">
        <v>44280.452916666669</v>
      </c>
      <c r="E1932" t="s">
        <v>5980</v>
      </c>
      <c r="F1932">
        <v>8.6099997162819866E-2</v>
      </c>
    </row>
    <row r="1933" spans="1:6" hidden="1">
      <c r="A1933">
        <v>3</v>
      </c>
      <c r="B1933" s="226">
        <v>44261</v>
      </c>
      <c r="C1933" s="226">
        <v>44262</v>
      </c>
      <c r="D1933" s="226">
        <v>44280.452916666669</v>
      </c>
      <c r="E1933" t="s">
        <v>5981</v>
      </c>
      <c r="F1933">
        <v>0.15299999713897705</v>
      </c>
    </row>
    <row r="1934" spans="1:6" hidden="1">
      <c r="A1934">
        <v>3</v>
      </c>
      <c r="B1934" s="226">
        <v>44261</v>
      </c>
      <c r="C1934" s="226">
        <v>44262</v>
      </c>
      <c r="D1934" s="226">
        <v>44280.452916666669</v>
      </c>
      <c r="E1934" t="s">
        <v>5982</v>
      </c>
      <c r="F1934">
        <v>1.5399999916553497E-2</v>
      </c>
    </row>
    <row r="1935" spans="1:6" hidden="1">
      <c r="A1935">
        <v>3</v>
      </c>
      <c r="B1935" s="226">
        <v>44261</v>
      </c>
      <c r="C1935" s="226">
        <v>44262</v>
      </c>
      <c r="D1935" s="226">
        <v>44280.452916666669</v>
      </c>
      <c r="E1935" t="s">
        <v>5983</v>
      </c>
      <c r="F1935">
        <v>0</v>
      </c>
    </row>
    <row r="1936" spans="1:6" hidden="1">
      <c r="A1936">
        <v>3</v>
      </c>
      <c r="B1936" s="226">
        <v>44261</v>
      </c>
      <c r="C1936" s="226">
        <v>44262</v>
      </c>
      <c r="D1936" s="226">
        <v>44280.452916666669</v>
      </c>
      <c r="E1936" t="s">
        <v>5984</v>
      </c>
      <c r="F1936">
        <v>102.1</v>
      </c>
    </row>
    <row r="1937" spans="1:6" hidden="1">
      <c r="A1937">
        <v>3</v>
      </c>
      <c r="B1937" s="226">
        <v>44261</v>
      </c>
      <c r="C1937" s="226">
        <v>44262</v>
      </c>
      <c r="D1937" s="226">
        <v>44280.452916666669</v>
      </c>
      <c r="E1937" t="s">
        <v>5985</v>
      </c>
      <c r="F1937">
        <v>111</v>
      </c>
    </row>
    <row r="1938" spans="1:6" hidden="1">
      <c r="A1938">
        <v>3</v>
      </c>
      <c r="B1938" s="226">
        <v>44261</v>
      </c>
      <c r="C1938" s="226">
        <v>44262</v>
      </c>
      <c r="D1938" s="226">
        <v>44280.452916666669</v>
      </c>
      <c r="E1938" t="s">
        <v>6303</v>
      </c>
      <c r="F1938">
        <v>106.548408854</v>
      </c>
    </row>
    <row r="1939" spans="1:6" hidden="1">
      <c r="A1939">
        <v>3</v>
      </c>
      <c r="B1939" s="226">
        <v>44261</v>
      </c>
      <c r="C1939" s="226">
        <v>44262</v>
      </c>
      <c r="D1939" s="226">
        <v>44280.452916666669</v>
      </c>
      <c r="E1939" t="s">
        <v>5986</v>
      </c>
      <c r="F1939">
        <v>87.001390110000003</v>
      </c>
    </row>
    <row r="1940" spans="1:6" hidden="1">
      <c r="A1940">
        <v>3</v>
      </c>
      <c r="B1940" s="226">
        <v>44261</v>
      </c>
      <c r="C1940" s="226">
        <v>44262</v>
      </c>
      <c r="D1940" s="226">
        <v>44280.452916666669</v>
      </c>
      <c r="E1940" t="s">
        <v>5987</v>
      </c>
      <c r="F1940">
        <v>1.5900000929832458E-2</v>
      </c>
    </row>
    <row r="1941" spans="1:6" hidden="1">
      <c r="A1941">
        <v>3</v>
      </c>
      <c r="B1941" s="226">
        <v>44261</v>
      </c>
      <c r="C1941" s="226">
        <v>44262</v>
      </c>
      <c r="D1941" s="226">
        <v>44280.452916666669</v>
      </c>
      <c r="E1941" t="s">
        <v>5988</v>
      </c>
      <c r="F1941">
        <v>0.97039997577670745</v>
      </c>
    </row>
    <row r="1942" spans="1:6" hidden="1">
      <c r="A1942">
        <v>3</v>
      </c>
      <c r="B1942" s="226">
        <v>44261</v>
      </c>
      <c r="C1942" s="226">
        <v>44262</v>
      </c>
      <c r="D1942" s="226">
        <v>44280.452916666669</v>
      </c>
      <c r="E1942" t="s">
        <v>5958</v>
      </c>
      <c r="F1942">
        <v>1.2473000288009146</v>
      </c>
    </row>
    <row r="1943" spans="1:6" hidden="1">
      <c r="A1943">
        <v>3</v>
      </c>
      <c r="B1943" s="226">
        <v>44261</v>
      </c>
      <c r="C1943" s="226">
        <v>44262</v>
      </c>
      <c r="D1943" s="226">
        <v>44280.452916666669</v>
      </c>
      <c r="E1943" t="s">
        <v>5989</v>
      </c>
      <c r="F1943">
        <v>47.267899513243378</v>
      </c>
    </row>
    <row r="1944" spans="1:6" hidden="1">
      <c r="A1944">
        <v>3</v>
      </c>
      <c r="B1944" s="226">
        <v>44261</v>
      </c>
      <c r="C1944" s="226">
        <v>44262</v>
      </c>
      <c r="D1944" s="226">
        <v>44280.452916666669</v>
      </c>
      <c r="E1944" t="s">
        <v>5990</v>
      </c>
      <c r="F1944">
        <v>7.1784000396728516</v>
      </c>
    </row>
    <row r="1945" spans="1:6" hidden="1">
      <c r="A1945">
        <v>3</v>
      </c>
      <c r="B1945" s="226">
        <v>44261</v>
      </c>
      <c r="C1945" s="226">
        <v>44262</v>
      </c>
      <c r="D1945" s="226">
        <v>44280.452916666669</v>
      </c>
      <c r="E1945" t="s">
        <v>5991</v>
      </c>
      <c r="F1945">
        <v>8.7609996795654297</v>
      </c>
    </row>
    <row r="1946" spans="1:6" hidden="1">
      <c r="A1946">
        <v>3</v>
      </c>
      <c r="B1946" s="226">
        <v>44261</v>
      </c>
      <c r="C1946" s="226">
        <v>44262</v>
      </c>
      <c r="D1946" s="226">
        <v>44280.452916666669</v>
      </c>
      <c r="E1946" t="s">
        <v>5992</v>
      </c>
      <c r="F1946">
        <v>20.205900192259936</v>
      </c>
    </row>
    <row r="1947" spans="1:6" hidden="1">
      <c r="A1947">
        <v>3</v>
      </c>
      <c r="B1947" s="226">
        <v>44261</v>
      </c>
      <c r="C1947" s="226">
        <v>44262</v>
      </c>
      <c r="D1947" s="226">
        <v>44280.452916666669</v>
      </c>
      <c r="E1947" t="s">
        <v>5993</v>
      </c>
      <c r="F1947">
        <v>11.122599601745165</v>
      </c>
    </row>
    <row r="1948" spans="1:6" hidden="1">
      <c r="A1948">
        <v>3</v>
      </c>
      <c r="B1948" s="226">
        <v>44261</v>
      </c>
      <c r="C1948" s="226">
        <v>44262</v>
      </c>
      <c r="D1948" s="226">
        <v>44280.452916666669</v>
      </c>
      <c r="E1948" t="s">
        <v>5994</v>
      </c>
      <c r="F1948">
        <v>33.619598388671875</v>
      </c>
    </row>
    <row r="1949" spans="1:6" hidden="1">
      <c r="A1949">
        <v>3</v>
      </c>
      <c r="B1949" s="226">
        <v>44261</v>
      </c>
      <c r="C1949" s="226">
        <v>44262</v>
      </c>
      <c r="D1949" s="226">
        <v>44280.452916666669</v>
      </c>
      <c r="E1949" t="s">
        <v>5995</v>
      </c>
      <c r="F1949">
        <v>12.388699531555655</v>
      </c>
    </row>
    <row r="1950" spans="1:6" hidden="1">
      <c r="A1950">
        <v>3</v>
      </c>
      <c r="B1950" s="226">
        <v>44261</v>
      </c>
      <c r="C1950" s="226">
        <v>44262</v>
      </c>
      <c r="D1950" s="226">
        <v>44280.452916666669</v>
      </c>
      <c r="E1950" t="s">
        <v>5996</v>
      </c>
      <c r="F1950">
        <v>3.236799955367919</v>
      </c>
    </row>
    <row r="1951" spans="1:6" hidden="1">
      <c r="A1951">
        <v>3</v>
      </c>
      <c r="B1951" s="226">
        <v>44261</v>
      </c>
      <c r="C1951" s="226">
        <v>44262</v>
      </c>
      <c r="D1951" s="226">
        <v>44280.452916666669</v>
      </c>
      <c r="E1951" t="s">
        <v>6044</v>
      </c>
    </row>
    <row r="1952" spans="1:6" hidden="1">
      <c r="A1952">
        <v>3</v>
      </c>
      <c r="B1952" s="226">
        <v>44261</v>
      </c>
      <c r="C1952" s="226">
        <v>44262</v>
      </c>
      <c r="D1952" s="226">
        <v>44280.452916666669</v>
      </c>
      <c r="E1952" t="s">
        <v>6047</v>
      </c>
    </row>
    <row r="1953" spans="1:6" hidden="1">
      <c r="A1953">
        <v>3</v>
      </c>
      <c r="B1953" s="226">
        <v>44261</v>
      </c>
      <c r="C1953" s="226">
        <v>44262</v>
      </c>
      <c r="D1953" s="226">
        <v>44280.452916666669</v>
      </c>
      <c r="E1953" t="s">
        <v>6046</v>
      </c>
    </row>
    <row r="1954" spans="1:6" hidden="1">
      <c r="A1954">
        <v>3</v>
      </c>
      <c r="B1954" s="226">
        <v>44261</v>
      </c>
      <c r="C1954" s="226">
        <v>44262</v>
      </c>
      <c r="D1954" s="226">
        <v>44280.452916666669</v>
      </c>
      <c r="E1954" t="s">
        <v>6045</v>
      </c>
    </row>
    <row r="1955" spans="1:6" hidden="1">
      <c r="A1955">
        <v>3</v>
      </c>
      <c r="B1955" s="226">
        <v>44261</v>
      </c>
      <c r="C1955" s="226">
        <v>44262</v>
      </c>
      <c r="D1955" s="226">
        <v>44280.452916666669</v>
      </c>
      <c r="E1955" t="s">
        <v>6251</v>
      </c>
      <c r="F1955">
        <v>167.91453625361132</v>
      </c>
    </row>
    <row r="1956" spans="1:6" hidden="1">
      <c r="A1956">
        <v>3</v>
      </c>
      <c r="B1956" s="226">
        <v>44261</v>
      </c>
      <c r="C1956" s="226">
        <v>44262</v>
      </c>
      <c r="D1956" s="226">
        <v>44280.452916666669</v>
      </c>
      <c r="E1956" t="s">
        <v>6048</v>
      </c>
      <c r="F1956">
        <v>1.5900000929832458E-2</v>
      </c>
    </row>
    <row r="1957" spans="1:6" hidden="1">
      <c r="A1957">
        <v>3</v>
      </c>
      <c r="B1957" s="226">
        <v>44261</v>
      </c>
      <c r="C1957" s="226">
        <v>44262</v>
      </c>
      <c r="D1957" s="226">
        <v>44280.452916666669</v>
      </c>
      <c r="E1957" t="s">
        <v>6049</v>
      </c>
      <c r="F1957">
        <v>0.97039997577670745</v>
      </c>
    </row>
    <row r="1958" spans="1:6" hidden="1">
      <c r="A1958">
        <v>3</v>
      </c>
      <c r="B1958" s="226">
        <v>44261</v>
      </c>
      <c r="C1958" s="226">
        <v>44262</v>
      </c>
      <c r="D1958" s="226">
        <v>44280.452916666669</v>
      </c>
      <c r="E1958" t="s">
        <v>6050</v>
      </c>
      <c r="F1958">
        <v>1.2473000288009146</v>
      </c>
    </row>
    <row r="1959" spans="1:6" hidden="1">
      <c r="A1959">
        <v>3</v>
      </c>
      <c r="B1959" s="226">
        <v>44261</v>
      </c>
      <c r="C1959" s="226">
        <v>44262</v>
      </c>
      <c r="D1959" s="226">
        <v>44280.452916666669</v>
      </c>
      <c r="E1959" t="s">
        <v>6051</v>
      </c>
      <c r="F1959">
        <v>7.1784000396728516</v>
      </c>
    </row>
    <row r="1960" spans="1:6" hidden="1">
      <c r="A1960">
        <v>3</v>
      </c>
      <c r="B1960" s="226">
        <v>44261</v>
      </c>
      <c r="C1960" s="226">
        <v>44262</v>
      </c>
      <c r="D1960" s="226">
        <v>44280.452916666669</v>
      </c>
      <c r="E1960" t="s">
        <v>6052</v>
      </c>
      <c r="F1960">
        <v>8.7609996795654297</v>
      </c>
    </row>
    <row r="1961" spans="1:6" hidden="1">
      <c r="A1961">
        <v>3</v>
      </c>
      <c r="B1961" s="226">
        <v>44261</v>
      </c>
      <c r="C1961" s="226">
        <v>44262</v>
      </c>
      <c r="D1961" s="226">
        <v>44280.452916666669</v>
      </c>
      <c r="E1961" t="s">
        <v>6053</v>
      </c>
      <c r="F1961">
        <v>20.205900192259936</v>
      </c>
    </row>
    <row r="1962" spans="1:6" hidden="1">
      <c r="A1962">
        <v>3</v>
      </c>
      <c r="B1962" s="226">
        <v>44261</v>
      </c>
      <c r="C1962" s="226">
        <v>44262</v>
      </c>
      <c r="D1962" s="226">
        <v>44280.452916666669</v>
      </c>
      <c r="E1962" t="s">
        <v>6054</v>
      </c>
      <c r="F1962">
        <v>11.122599601745165</v>
      </c>
    </row>
    <row r="1963" spans="1:6" hidden="1">
      <c r="A1963">
        <v>3</v>
      </c>
      <c r="B1963" s="226">
        <v>44261</v>
      </c>
      <c r="C1963" s="226">
        <v>44262</v>
      </c>
      <c r="D1963" s="226">
        <v>44280.452916666669</v>
      </c>
      <c r="E1963" t="s">
        <v>6055</v>
      </c>
      <c r="F1963">
        <v>33.619598388671875</v>
      </c>
    </row>
    <row r="1964" spans="1:6" hidden="1">
      <c r="A1964">
        <v>3</v>
      </c>
      <c r="B1964" s="226">
        <v>44261</v>
      </c>
      <c r="C1964" s="226">
        <v>44262</v>
      </c>
      <c r="D1964" s="226">
        <v>44280.452916666669</v>
      </c>
      <c r="E1964" t="s">
        <v>6056</v>
      </c>
      <c r="F1964">
        <v>12.388699531555655</v>
      </c>
    </row>
    <row r="1965" spans="1:6" hidden="1">
      <c r="A1965">
        <v>3</v>
      </c>
      <c r="B1965" s="226">
        <v>44261</v>
      </c>
      <c r="C1965" s="226">
        <v>44262</v>
      </c>
      <c r="D1965" s="226">
        <v>44280.452916666669</v>
      </c>
      <c r="E1965" t="s">
        <v>6057</v>
      </c>
      <c r="F1965">
        <v>3.236799955367919</v>
      </c>
    </row>
    <row r="1966" spans="1:6" hidden="1">
      <c r="A1966">
        <v>3</v>
      </c>
      <c r="B1966" s="226">
        <v>44261</v>
      </c>
      <c r="C1966" s="226">
        <v>44262</v>
      </c>
      <c r="D1966" s="226">
        <v>44280.452916666669</v>
      </c>
      <c r="E1966" t="s">
        <v>6270</v>
      </c>
      <c r="F1966">
        <v>131.06013381216258</v>
      </c>
    </row>
    <row r="1967" spans="1:6" hidden="1">
      <c r="A1967">
        <v>3</v>
      </c>
      <c r="B1967" s="226">
        <v>44261</v>
      </c>
      <c r="C1967" s="226">
        <v>44262</v>
      </c>
      <c r="D1967" s="226">
        <v>44280.452916666669</v>
      </c>
      <c r="E1967" t="s">
        <v>6058</v>
      </c>
      <c r="F1967">
        <v>9.9999997764825908E-3</v>
      </c>
    </row>
    <row r="1968" spans="1:6" hidden="1">
      <c r="A1968">
        <v>3</v>
      </c>
      <c r="B1968" s="226">
        <v>44261</v>
      </c>
      <c r="C1968" s="226">
        <v>44262</v>
      </c>
      <c r="D1968" s="226">
        <v>44280.452916666669</v>
      </c>
      <c r="E1968" t="s">
        <v>6059</v>
      </c>
      <c r="F1968">
        <v>1.559999942779541</v>
      </c>
    </row>
    <row r="1969" spans="1:6" hidden="1">
      <c r="A1969">
        <v>3</v>
      </c>
      <c r="B1969" s="226">
        <v>44261</v>
      </c>
      <c r="C1969" s="226">
        <v>44262</v>
      </c>
      <c r="D1969" s="226">
        <v>44280.452916666669</v>
      </c>
      <c r="E1969" t="s">
        <v>6060</v>
      </c>
      <c r="F1969">
        <v>2.9999999329446688E-2</v>
      </c>
    </row>
    <row r="1970" spans="1:6" hidden="1">
      <c r="A1970">
        <v>3</v>
      </c>
      <c r="B1970" s="226">
        <v>44261</v>
      </c>
      <c r="C1970" s="226">
        <v>44262</v>
      </c>
      <c r="D1970" s="226">
        <v>44280.452916666669</v>
      </c>
      <c r="E1970" t="s">
        <v>6061</v>
      </c>
      <c r="F1970">
        <v>1.0299999713897705</v>
      </c>
    </row>
    <row r="1971" spans="1:6" hidden="1">
      <c r="A1971">
        <v>3</v>
      </c>
      <c r="B1971" s="226">
        <v>44261</v>
      </c>
      <c r="C1971" s="226">
        <v>44262</v>
      </c>
      <c r="D1971" s="226">
        <v>44280.452916666669</v>
      </c>
      <c r="E1971" t="s">
        <v>6062</v>
      </c>
      <c r="F1971">
        <v>2.630000114440918</v>
      </c>
    </row>
    <row r="1972" spans="1:6" hidden="1">
      <c r="A1972">
        <v>3</v>
      </c>
      <c r="B1972" s="226">
        <v>44261</v>
      </c>
      <c r="C1972" s="226">
        <v>44262</v>
      </c>
      <c r="D1972" s="226">
        <v>44280.452916666669</v>
      </c>
      <c r="E1972" t="s">
        <v>6063</v>
      </c>
      <c r="F1972">
        <v>22.709999084472656</v>
      </c>
    </row>
    <row r="1973" spans="1:6" hidden="1">
      <c r="A1973">
        <v>3</v>
      </c>
      <c r="B1973" s="226">
        <v>44261</v>
      </c>
      <c r="C1973" s="226">
        <v>44262</v>
      </c>
      <c r="D1973" s="226">
        <v>44280.452916666669</v>
      </c>
      <c r="E1973" t="s">
        <v>6064</v>
      </c>
      <c r="F1973">
        <v>50.400001525880157</v>
      </c>
    </row>
    <row r="1974" spans="1:6" hidden="1">
      <c r="A1974">
        <v>3</v>
      </c>
      <c r="B1974" s="226">
        <v>44261</v>
      </c>
      <c r="C1974" s="226">
        <v>44262</v>
      </c>
      <c r="D1974" s="226">
        <v>44280.452916666669</v>
      </c>
      <c r="E1974" t="s">
        <v>6065</v>
      </c>
      <c r="F1974">
        <v>20.979999542236417</v>
      </c>
    </row>
    <row r="1975" spans="1:6" hidden="1">
      <c r="A1975">
        <v>3</v>
      </c>
      <c r="B1975" s="226">
        <v>44261</v>
      </c>
      <c r="C1975" s="226">
        <v>44262</v>
      </c>
      <c r="D1975" s="226">
        <v>44280.452916666669</v>
      </c>
      <c r="E1975" t="s">
        <v>6066</v>
      </c>
      <c r="F1975">
        <v>0.64999997615814009</v>
      </c>
    </row>
    <row r="1976" spans="1:6" hidden="1">
      <c r="A1976">
        <v>3</v>
      </c>
      <c r="B1976" s="226">
        <v>44261</v>
      </c>
      <c r="C1976" s="226">
        <v>44262</v>
      </c>
      <c r="D1976" s="226">
        <v>44280.452916666669</v>
      </c>
      <c r="E1976" t="s">
        <v>6068</v>
      </c>
      <c r="F1976">
        <v>16.704615820778574</v>
      </c>
    </row>
    <row r="1977" spans="1:6" hidden="1">
      <c r="A1977">
        <v>3</v>
      </c>
      <c r="B1977" s="226">
        <v>44261</v>
      </c>
      <c r="C1977" s="226">
        <v>44262</v>
      </c>
      <c r="D1977" s="226">
        <v>44280.452916666669</v>
      </c>
      <c r="E1977" t="s">
        <v>6067</v>
      </c>
      <c r="F1977">
        <v>0.68473705926703188</v>
      </c>
    </row>
    <row r="1978" spans="1:6" hidden="1">
      <c r="A1978">
        <v>3</v>
      </c>
      <c r="B1978" s="226">
        <v>44261</v>
      </c>
      <c r="C1978" s="226">
        <v>44262</v>
      </c>
      <c r="D1978" s="226">
        <v>44280.452916666669</v>
      </c>
      <c r="E1978" t="s">
        <v>6069</v>
      </c>
      <c r="F1978">
        <v>259.71369037628131</v>
      </c>
    </row>
    <row r="1979" spans="1:6" hidden="1">
      <c r="A1979">
        <v>3</v>
      </c>
      <c r="B1979" s="226">
        <v>44261</v>
      </c>
      <c r="C1979" s="226">
        <v>44262</v>
      </c>
      <c r="D1979" s="226">
        <v>44280.452916666669</v>
      </c>
      <c r="E1979" t="s">
        <v>6469</v>
      </c>
      <c r="F1979">
        <v>207.28493110868845</v>
      </c>
    </row>
    <row r="1980" spans="1:6" hidden="1">
      <c r="A1980">
        <v>3</v>
      </c>
      <c r="B1980" s="226">
        <v>44261</v>
      </c>
      <c r="C1980" s="226">
        <v>44262</v>
      </c>
      <c r="D1980" s="226">
        <v>44280.452916666669</v>
      </c>
      <c r="E1980" t="s">
        <v>6470</v>
      </c>
      <c r="F1980">
        <v>33.083277526166505</v>
      </c>
    </row>
    <row r="1981" spans="1:6" hidden="1">
      <c r="A1981">
        <v>3</v>
      </c>
      <c r="B1981" s="226">
        <v>44261</v>
      </c>
      <c r="C1981" s="226">
        <v>44262</v>
      </c>
      <c r="D1981" s="226">
        <v>44280.452916666669</v>
      </c>
      <c r="E1981" t="s">
        <v>6070</v>
      </c>
      <c r="F1981">
        <v>0</v>
      </c>
    </row>
    <row r="1982" spans="1:6" hidden="1">
      <c r="A1982">
        <v>3</v>
      </c>
      <c r="B1982" s="226">
        <v>44261</v>
      </c>
      <c r="C1982" s="226">
        <v>44262</v>
      </c>
      <c r="D1982" s="226">
        <v>44280.452916666669</v>
      </c>
      <c r="E1982" t="s">
        <v>6471</v>
      </c>
      <c r="F1982">
        <v>209.99578056335423</v>
      </c>
    </row>
    <row r="1983" spans="1:6" hidden="1">
      <c r="A1983">
        <v>3</v>
      </c>
      <c r="B1983" s="226">
        <v>44261</v>
      </c>
      <c r="C1983" s="226">
        <v>44262</v>
      </c>
      <c r="D1983" s="226">
        <v>44280.452916666669</v>
      </c>
      <c r="E1983" t="s">
        <v>6472</v>
      </c>
      <c r="F1983">
        <v>244.38556200663282</v>
      </c>
    </row>
    <row r="1984" spans="1:6" hidden="1">
      <c r="A1984">
        <v>3</v>
      </c>
      <c r="B1984" s="226">
        <v>44261</v>
      </c>
      <c r="C1984" s="226">
        <v>44262</v>
      </c>
      <c r="D1984" s="226">
        <v>44280.452916666669</v>
      </c>
      <c r="E1984" t="s">
        <v>6473</v>
      </c>
      <c r="F1984">
        <v>264.26121398078061</v>
      </c>
    </row>
    <row r="1985" spans="1:6" hidden="1">
      <c r="A1985">
        <v>3</v>
      </c>
      <c r="B1985" s="226">
        <v>44261</v>
      </c>
      <c r="C1985" s="226">
        <v>44262</v>
      </c>
      <c r="D1985" s="226">
        <v>44280.452916666669</v>
      </c>
      <c r="E1985" t="s">
        <v>6071</v>
      </c>
      <c r="F1985">
        <v>602.22381587558289</v>
      </c>
    </row>
    <row r="1986" spans="1:6" hidden="1">
      <c r="A1986">
        <v>3</v>
      </c>
      <c r="B1986" s="226">
        <v>44261</v>
      </c>
      <c r="C1986" s="226">
        <v>44262</v>
      </c>
      <c r="D1986" s="226">
        <v>44280.452916666669</v>
      </c>
      <c r="E1986" t="s">
        <v>6252</v>
      </c>
      <c r="F1986">
        <v>180.76302320692454</v>
      </c>
    </row>
    <row r="1987" spans="1:6" hidden="1">
      <c r="A1987">
        <v>3</v>
      </c>
      <c r="B1987" s="226">
        <v>44261</v>
      </c>
      <c r="C1987" s="226">
        <v>44262</v>
      </c>
      <c r="D1987" s="226">
        <v>44280.452916666669</v>
      </c>
      <c r="E1987" t="s">
        <v>6253</v>
      </c>
      <c r="F1987">
        <v>78.236961693234036</v>
      </c>
    </row>
    <row r="1988" spans="1:6" hidden="1">
      <c r="A1988">
        <v>3</v>
      </c>
      <c r="B1988" s="226">
        <v>44261</v>
      </c>
      <c r="C1988" s="226">
        <v>44262</v>
      </c>
      <c r="D1988" s="226">
        <v>44280.452916666669</v>
      </c>
      <c r="E1988" t="s">
        <v>6076</v>
      </c>
      <c r="F1988">
        <v>1.8849999904631907</v>
      </c>
    </row>
    <row r="1989" spans="1:6" hidden="1">
      <c r="A1989">
        <v>3</v>
      </c>
      <c r="B1989" s="226">
        <v>44261</v>
      </c>
      <c r="C1989" s="226">
        <v>44262</v>
      </c>
      <c r="D1989" s="226">
        <v>44280.452916666669</v>
      </c>
      <c r="E1989" t="s">
        <v>6077</v>
      </c>
      <c r="F1989">
        <v>1.6269999742508554</v>
      </c>
    </row>
    <row r="1990" spans="1:6" hidden="1">
      <c r="A1990">
        <v>3</v>
      </c>
      <c r="B1990" s="226">
        <v>44261</v>
      </c>
      <c r="C1990" s="226">
        <v>44262</v>
      </c>
      <c r="D1990" s="226">
        <v>44280.452916666669</v>
      </c>
      <c r="E1990" t="s">
        <v>6078</v>
      </c>
      <c r="F1990">
        <v>6.7720999717709871</v>
      </c>
    </row>
    <row r="1991" spans="1:6" hidden="1">
      <c r="A1991">
        <v>3</v>
      </c>
      <c r="B1991" s="226">
        <v>44261</v>
      </c>
      <c r="C1991" s="226">
        <v>44262</v>
      </c>
      <c r="D1991" s="226">
        <v>44280.452916666669</v>
      </c>
      <c r="E1991" t="s">
        <v>6079</v>
      </c>
      <c r="F1991">
        <v>22.812999725341452</v>
      </c>
    </row>
    <row r="1992" spans="1:6" hidden="1">
      <c r="A1992">
        <v>3</v>
      </c>
      <c r="B1992" s="226">
        <v>44261</v>
      </c>
      <c r="C1992" s="226">
        <v>44262</v>
      </c>
      <c r="D1992" s="226">
        <v>44280.452916666669</v>
      </c>
      <c r="E1992" t="s">
        <v>6080</v>
      </c>
      <c r="F1992">
        <v>49.586898803710938</v>
      </c>
    </row>
    <row r="1993" spans="1:6" hidden="1">
      <c r="A1993">
        <v>3</v>
      </c>
      <c r="B1993" s="226">
        <v>44261</v>
      </c>
      <c r="C1993" s="226">
        <v>44262</v>
      </c>
      <c r="D1993" s="226">
        <v>44280.452916666669</v>
      </c>
      <c r="E1993" t="s">
        <v>6081</v>
      </c>
      <c r="F1993">
        <v>17.212200164794922</v>
      </c>
    </row>
    <row r="1994" spans="1:6" hidden="1">
      <c r="A1994">
        <v>3</v>
      </c>
      <c r="B1994" s="226">
        <v>44261</v>
      </c>
      <c r="C1994" s="226">
        <v>44262</v>
      </c>
      <c r="D1994" s="226">
        <v>44280.452916666669</v>
      </c>
      <c r="E1994" t="s">
        <v>6082</v>
      </c>
      <c r="F1994">
        <v>7.2300001978874207E-2</v>
      </c>
    </row>
    <row r="1995" spans="1:6" hidden="1">
      <c r="A1995">
        <v>3</v>
      </c>
      <c r="B1995" s="226">
        <v>44261</v>
      </c>
      <c r="C1995" s="226">
        <v>44262</v>
      </c>
      <c r="D1995" s="226">
        <v>44280.452916666669</v>
      </c>
      <c r="E1995" t="s">
        <v>6678</v>
      </c>
      <c r="F1995">
        <v>132.06536604033587</v>
      </c>
    </row>
    <row r="1996" spans="1:6" hidden="1">
      <c r="A1996">
        <v>3</v>
      </c>
      <c r="B1996" s="226">
        <v>44261</v>
      </c>
      <c r="C1996" s="226">
        <v>44262</v>
      </c>
      <c r="D1996" s="226">
        <v>44280.452916666669</v>
      </c>
      <c r="E1996" t="s">
        <v>6474</v>
      </c>
      <c r="F1996">
        <v>233.95821015040173</v>
      </c>
    </row>
    <row r="1997" spans="1:6" hidden="1">
      <c r="A1997">
        <v>3</v>
      </c>
      <c r="B1997" s="226">
        <v>44261</v>
      </c>
      <c r="C1997" s="226">
        <v>44262</v>
      </c>
      <c r="D1997" s="226">
        <v>44280.452916666669</v>
      </c>
      <c r="E1997" t="s">
        <v>6475</v>
      </c>
      <c r="F1997">
        <v>234.62678510877967</v>
      </c>
    </row>
    <row r="1998" spans="1:6" hidden="1">
      <c r="A1998">
        <v>3</v>
      </c>
      <c r="B1998" s="226">
        <v>44261</v>
      </c>
      <c r="C1998" s="226">
        <v>44262</v>
      </c>
      <c r="D1998" s="226">
        <v>44280.452916666669</v>
      </c>
      <c r="E1998" t="s">
        <v>6476</v>
      </c>
      <c r="F1998">
        <v>237.84879904853176</v>
      </c>
    </row>
    <row r="1999" spans="1:6" hidden="1">
      <c r="A1999">
        <v>3</v>
      </c>
      <c r="B1999" s="226">
        <v>44261</v>
      </c>
      <c r="C1999" s="226">
        <v>44262</v>
      </c>
      <c r="D1999" s="226">
        <v>44280.452916666669</v>
      </c>
      <c r="E1999" t="s">
        <v>6477</v>
      </c>
      <c r="F1999">
        <v>239.66099472045642</v>
      </c>
    </row>
    <row r="2000" spans="1:6" hidden="1">
      <c r="A2000">
        <v>3</v>
      </c>
      <c r="B2000" s="226">
        <v>44261</v>
      </c>
      <c r="C2000" s="226">
        <v>44262</v>
      </c>
      <c r="D2000" s="226">
        <v>44280.452916666669</v>
      </c>
      <c r="E2000" t="s">
        <v>6085</v>
      </c>
      <c r="F2000">
        <v>22.773991351657429</v>
      </c>
    </row>
    <row r="2001" spans="1:6" hidden="1">
      <c r="A2001">
        <v>3</v>
      </c>
      <c r="B2001" s="226">
        <v>44261</v>
      </c>
      <c r="C2001" s="226">
        <v>44262</v>
      </c>
      <c r="D2001" s="226">
        <v>44280.452916666669</v>
      </c>
      <c r="E2001" t="s">
        <v>6086</v>
      </c>
      <c r="F2001">
        <v>19.998821458551618</v>
      </c>
    </row>
    <row r="2002" spans="1:6" hidden="1">
      <c r="A2002">
        <v>3</v>
      </c>
      <c r="B2002" s="226">
        <v>44261</v>
      </c>
      <c r="C2002" s="226">
        <v>44262</v>
      </c>
      <c r="D2002" s="226">
        <v>44280.452916666669</v>
      </c>
      <c r="E2002" t="s">
        <v>6087</v>
      </c>
      <c r="F2002">
        <v>0</v>
      </c>
    </row>
    <row r="2003" spans="1:6" hidden="1">
      <c r="A2003">
        <v>3</v>
      </c>
      <c r="B2003" s="226">
        <v>44261</v>
      </c>
      <c r="C2003" s="226">
        <v>44262</v>
      </c>
      <c r="D2003" s="226">
        <v>44280.452916666669</v>
      </c>
      <c r="E2003" t="s">
        <v>6088</v>
      </c>
      <c r="F2003">
        <v>90.45549248589424</v>
      </c>
    </row>
    <row r="2004" spans="1:6" hidden="1">
      <c r="A2004">
        <v>3</v>
      </c>
      <c r="B2004" s="226">
        <v>44261</v>
      </c>
      <c r="C2004" s="226">
        <v>44262</v>
      </c>
      <c r="D2004" s="226">
        <v>44280.452916666669</v>
      </c>
      <c r="E2004" t="s">
        <v>6083</v>
      </c>
      <c r="F2004">
        <v>724.59060605366983</v>
      </c>
    </row>
    <row r="2005" spans="1:6" hidden="1">
      <c r="A2005">
        <v>3</v>
      </c>
      <c r="B2005" s="226">
        <v>44261</v>
      </c>
      <c r="C2005" s="226">
        <v>44262</v>
      </c>
      <c r="D2005" s="226">
        <v>44280.452916666669</v>
      </c>
      <c r="E2005" t="s">
        <v>6478</v>
      </c>
      <c r="F2005">
        <v>203.16451851526924</v>
      </c>
    </row>
    <row r="2006" spans="1:6" hidden="1">
      <c r="A2006">
        <v>3</v>
      </c>
      <c r="B2006" s="226">
        <v>44261</v>
      </c>
      <c r="C2006" s="226">
        <v>44262</v>
      </c>
      <c r="D2006" s="226">
        <v>44280.452916666669</v>
      </c>
      <c r="E2006" t="s">
        <v>6254</v>
      </c>
      <c r="F2006">
        <v>733.63295220269231</v>
      </c>
    </row>
    <row r="2007" spans="1:6" hidden="1">
      <c r="A2007">
        <v>3</v>
      </c>
      <c r="B2007" s="226">
        <v>44261</v>
      </c>
      <c r="C2007" s="226">
        <v>44262</v>
      </c>
      <c r="D2007" s="226">
        <v>44280.452916666669</v>
      </c>
      <c r="E2007" t="s">
        <v>6479</v>
      </c>
      <c r="F2007">
        <v>205.45719934039627</v>
      </c>
    </row>
    <row r="2008" spans="1:6" hidden="1">
      <c r="A2008">
        <v>3</v>
      </c>
      <c r="B2008" s="226">
        <v>44261</v>
      </c>
      <c r="C2008" s="226">
        <v>44262</v>
      </c>
      <c r="D2008" s="226">
        <v>44280.452916666669</v>
      </c>
      <c r="E2008" t="s">
        <v>6480</v>
      </c>
      <c r="F2008">
        <v>274.53885553147774</v>
      </c>
    </row>
    <row r="2009" spans="1:6" hidden="1">
      <c r="A2009">
        <v>3</v>
      </c>
      <c r="B2009" s="226">
        <v>44261</v>
      </c>
      <c r="C2009" s="226">
        <v>44262</v>
      </c>
      <c r="D2009" s="226">
        <v>44280.452916666669</v>
      </c>
      <c r="E2009" t="s">
        <v>6255</v>
      </c>
      <c r="F2009">
        <v>2743.3329710218668</v>
      </c>
    </row>
    <row r="2010" spans="1:6" hidden="1">
      <c r="A2010">
        <v>3</v>
      </c>
      <c r="B2010" s="226">
        <v>44261</v>
      </c>
      <c r="C2010" s="226">
        <v>44262</v>
      </c>
      <c r="D2010" s="226">
        <v>44280.452916666669</v>
      </c>
      <c r="E2010" t="s">
        <v>6481</v>
      </c>
      <c r="F2010">
        <v>277.88386927710923</v>
      </c>
    </row>
    <row r="2011" spans="1:6" hidden="1">
      <c r="A2011">
        <v>3</v>
      </c>
      <c r="B2011" s="226">
        <v>44261</v>
      </c>
      <c r="C2011" s="226">
        <v>44262</v>
      </c>
      <c r="D2011" s="226">
        <v>44280.452916666669</v>
      </c>
      <c r="E2011" t="s">
        <v>6084</v>
      </c>
      <c r="F2011">
        <v>94.992798762851379</v>
      </c>
    </row>
    <row r="2012" spans="1:6" hidden="1">
      <c r="A2012">
        <v>3</v>
      </c>
      <c r="B2012" s="226">
        <v>44261</v>
      </c>
      <c r="C2012" s="226">
        <v>44262</v>
      </c>
      <c r="D2012" s="226">
        <v>44280.452916666669</v>
      </c>
      <c r="E2012" t="s">
        <v>6482</v>
      </c>
      <c r="F2012">
        <v>273.91230307684822</v>
      </c>
    </row>
    <row r="2013" spans="1:6" hidden="1">
      <c r="A2013">
        <v>3</v>
      </c>
      <c r="B2013" s="226">
        <v>44261</v>
      </c>
      <c r="C2013" s="226">
        <v>44262</v>
      </c>
      <c r="D2013" s="226">
        <v>44280.452916666669</v>
      </c>
      <c r="E2013" t="s">
        <v>6483</v>
      </c>
      <c r="F2013">
        <v>209.01862849129347</v>
      </c>
    </row>
    <row r="2014" spans="1:6" hidden="1">
      <c r="A2014">
        <v>3</v>
      </c>
      <c r="B2014" s="226">
        <v>44261</v>
      </c>
      <c r="C2014" s="226">
        <v>44262</v>
      </c>
      <c r="D2014" s="226">
        <v>44280.452916666669</v>
      </c>
      <c r="E2014" t="s">
        <v>6484</v>
      </c>
      <c r="F2014">
        <v>209.27311294343522</v>
      </c>
    </row>
    <row r="2015" spans="1:6" hidden="1">
      <c r="A2015">
        <v>3</v>
      </c>
      <c r="B2015" s="226">
        <v>44261</v>
      </c>
      <c r="C2015" s="226">
        <v>44262</v>
      </c>
      <c r="D2015" s="226">
        <v>44280.452916666669</v>
      </c>
      <c r="E2015" t="s">
        <v>6235</v>
      </c>
    </row>
    <row r="2016" spans="1:6" hidden="1">
      <c r="A2016">
        <v>3</v>
      </c>
      <c r="B2016" s="226">
        <v>44261</v>
      </c>
      <c r="C2016" s="226">
        <v>44262</v>
      </c>
      <c r="D2016" s="226">
        <v>44280.452916666669</v>
      </c>
      <c r="E2016" t="s">
        <v>6256</v>
      </c>
      <c r="F2016">
        <v>1.7933014933621247</v>
      </c>
    </row>
    <row r="2017" spans="1:6" hidden="1">
      <c r="A2017">
        <v>3</v>
      </c>
      <c r="B2017" s="226">
        <v>44261</v>
      </c>
      <c r="C2017" s="226">
        <v>44262</v>
      </c>
      <c r="D2017" s="226">
        <v>44280.452916666669</v>
      </c>
      <c r="E2017" t="s">
        <v>6257</v>
      </c>
      <c r="F2017">
        <v>7.0001819031106125</v>
      </c>
    </row>
    <row r="2018" spans="1:6" hidden="1">
      <c r="A2018">
        <v>3</v>
      </c>
      <c r="B2018" s="226">
        <v>44261</v>
      </c>
      <c r="C2018" s="226">
        <v>44262</v>
      </c>
      <c r="D2018" s="226">
        <v>44280.452916666669</v>
      </c>
      <c r="E2018" t="s">
        <v>6258</v>
      </c>
      <c r="F2018">
        <v>4.8804404904134637</v>
      </c>
    </row>
    <row r="2019" spans="1:6" hidden="1">
      <c r="A2019">
        <v>3</v>
      </c>
      <c r="B2019" s="226">
        <v>44261</v>
      </c>
      <c r="C2019" s="226">
        <v>44262</v>
      </c>
      <c r="D2019" s="226">
        <v>44280.452916666669</v>
      </c>
      <c r="E2019" t="s">
        <v>6520</v>
      </c>
      <c r="F2019">
        <v>0.2431000024080362</v>
      </c>
    </row>
    <row r="2020" spans="1:6" hidden="1">
      <c r="A2020">
        <v>3</v>
      </c>
      <c r="B2020" s="226">
        <v>44261</v>
      </c>
      <c r="C2020" s="226">
        <v>44262</v>
      </c>
      <c r="D2020" s="226">
        <v>44280.452916666669</v>
      </c>
      <c r="E2020" t="s">
        <v>6259</v>
      </c>
      <c r="F2020">
        <v>4.0013096166981699</v>
      </c>
    </row>
    <row r="2021" spans="1:6" hidden="1">
      <c r="A2021">
        <v>3</v>
      </c>
      <c r="B2021" s="226">
        <v>44261</v>
      </c>
      <c r="C2021" s="226">
        <v>44262</v>
      </c>
      <c r="D2021" s="226">
        <v>44280.452916666669</v>
      </c>
      <c r="E2021" t="s">
        <v>6260</v>
      </c>
      <c r="F2021">
        <v>0</v>
      </c>
    </row>
    <row r="2022" spans="1:6" hidden="1">
      <c r="A2022">
        <v>3</v>
      </c>
      <c r="B2022" s="226">
        <v>44261</v>
      </c>
      <c r="C2022" s="226">
        <v>44262</v>
      </c>
      <c r="D2022" s="226">
        <v>44280.452916666669</v>
      </c>
      <c r="E2022" t="s">
        <v>6485</v>
      </c>
      <c r="F2022">
        <v>37.43740328417875</v>
      </c>
    </row>
    <row r="2023" spans="1:6" hidden="1">
      <c r="A2023">
        <v>3</v>
      </c>
      <c r="B2023" s="226">
        <v>44261</v>
      </c>
      <c r="C2023" s="226">
        <v>44262</v>
      </c>
      <c r="D2023" s="226">
        <v>44280.452916666669</v>
      </c>
      <c r="E2023" t="s">
        <v>6486</v>
      </c>
      <c r="F2023">
        <v>156.27409453921859</v>
      </c>
    </row>
    <row r="2024" spans="1:6" hidden="1">
      <c r="A2024">
        <v>3</v>
      </c>
      <c r="B2024" s="226">
        <v>44261</v>
      </c>
      <c r="C2024" s="226">
        <v>44262</v>
      </c>
      <c r="D2024" s="226">
        <v>44280.452916666669</v>
      </c>
      <c r="E2024" t="s">
        <v>6091</v>
      </c>
      <c r="F2024">
        <v>93.887079721027277</v>
      </c>
    </row>
    <row r="2025" spans="1:6" hidden="1">
      <c r="A2025">
        <v>3</v>
      </c>
      <c r="B2025" s="226">
        <v>44261</v>
      </c>
      <c r="C2025" s="226">
        <v>44262</v>
      </c>
      <c r="D2025" s="226">
        <v>44280.452916666669</v>
      </c>
      <c r="E2025" t="s">
        <v>6261</v>
      </c>
      <c r="F2025">
        <v>6.9711386187209046</v>
      </c>
    </row>
    <row r="2026" spans="1:6" hidden="1">
      <c r="A2026">
        <v>3</v>
      </c>
      <c r="B2026" s="226">
        <v>44261</v>
      </c>
      <c r="C2026" s="226">
        <v>44262</v>
      </c>
      <c r="D2026" s="226">
        <v>44280.452916666669</v>
      </c>
      <c r="E2026" t="s">
        <v>6269</v>
      </c>
      <c r="F2026">
        <v>51.295199598206459</v>
      </c>
    </row>
    <row r="2027" spans="1:6" hidden="1">
      <c r="A2027">
        <v>3</v>
      </c>
      <c r="B2027" s="226">
        <v>44261</v>
      </c>
      <c r="C2027" s="226">
        <v>44262</v>
      </c>
      <c r="D2027" s="226">
        <v>44280.452916666669</v>
      </c>
      <c r="E2027" t="s">
        <v>6661</v>
      </c>
      <c r="F2027">
        <v>2.7274577426004538</v>
      </c>
    </row>
    <row r="2028" spans="1:6" hidden="1">
      <c r="A2028">
        <v>3</v>
      </c>
      <c r="B2028" s="226">
        <v>44261</v>
      </c>
      <c r="C2028" s="226">
        <v>44262</v>
      </c>
      <c r="D2028" s="226">
        <v>44280.452916666669</v>
      </c>
      <c r="E2028" t="s">
        <v>6262</v>
      </c>
      <c r="F2028">
        <v>7.1267912019044077</v>
      </c>
    </row>
    <row r="2029" spans="1:6" hidden="1">
      <c r="A2029">
        <v>3</v>
      </c>
      <c r="B2029" s="226">
        <v>44261</v>
      </c>
      <c r="C2029" s="226">
        <v>44262</v>
      </c>
      <c r="D2029" s="226">
        <v>44280.452916666669</v>
      </c>
      <c r="E2029" t="s">
        <v>6263</v>
      </c>
      <c r="F2029">
        <v>11.128100818602578</v>
      </c>
    </row>
    <row r="2030" spans="1:6" hidden="1">
      <c r="A2030">
        <v>3</v>
      </c>
      <c r="B2030" s="226">
        <v>44261</v>
      </c>
      <c r="C2030" s="226">
        <v>44262</v>
      </c>
      <c r="D2030" s="226">
        <v>44280.452916666669</v>
      </c>
      <c r="E2030" t="s">
        <v>6264</v>
      </c>
      <c r="F2030">
        <v>29.788669965002256</v>
      </c>
    </row>
    <row r="2031" spans="1:6" hidden="1">
      <c r="A2031">
        <v>3</v>
      </c>
      <c r="B2031" s="226">
        <v>44261</v>
      </c>
      <c r="C2031" s="226">
        <v>44262</v>
      </c>
      <c r="D2031" s="226">
        <v>44280.452916666669</v>
      </c>
      <c r="E2031" t="s">
        <v>6267</v>
      </c>
      <c r="F2031">
        <v>51.295199598206459</v>
      </c>
    </row>
    <row r="2032" spans="1:6" hidden="1">
      <c r="A2032">
        <v>3</v>
      </c>
      <c r="B2032" s="226">
        <v>44261</v>
      </c>
      <c r="C2032" s="226">
        <v>44262</v>
      </c>
      <c r="D2032" s="226">
        <v>44280.452916666669</v>
      </c>
      <c r="E2032" t="s">
        <v>6440</v>
      </c>
      <c r="F2032">
        <v>58.266338216927366</v>
      </c>
    </row>
    <row r="2033" spans="1:6" hidden="1">
      <c r="A2033">
        <v>3</v>
      </c>
      <c r="B2033" s="226">
        <v>44261</v>
      </c>
      <c r="C2033" s="226">
        <v>44262</v>
      </c>
      <c r="D2033" s="226">
        <v>44280.452916666669</v>
      </c>
      <c r="E2033" t="s">
        <v>6100</v>
      </c>
      <c r="F2033">
        <v>0.24950000643729245</v>
      </c>
    </row>
    <row r="2034" spans="1:6" hidden="1">
      <c r="A2034">
        <v>3</v>
      </c>
      <c r="B2034" s="226">
        <v>44261</v>
      </c>
      <c r="C2034" s="226">
        <v>44262</v>
      </c>
      <c r="D2034" s="226">
        <v>44280.452916666669</v>
      </c>
      <c r="E2034" t="s">
        <v>6101</v>
      </c>
      <c r="F2034">
        <v>6.0000000521539297E-3</v>
      </c>
    </row>
    <row r="2035" spans="1:6" hidden="1">
      <c r="A2035">
        <v>3</v>
      </c>
      <c r="B2035" s="226">
        <v>44261</v>
      </c>
      <c r="C2035" s="226">
        <v>44262</v>
      </c>
      <c r="D2035" s="226">
        <v>44280.452916666669</v>
      </c>
      <c r="E2035" t="s">
        <v>6102</v>
      </c>
      <c r="F2035">
        <v>0.16189999878407171</v>
      </c>
    </row>
    <row r="2036" spans="1:6" hidden="1">
      <c r="A2036">
        <v>3</v>
      </c>
      <c r="B2036" s="226">
        <v>44261</v>
      </c>
      <c r="C2036" s="226">
        <v>44262</v>
      </c>
      <c r="D2036" s="226">
        <v>44280.452916666669</v>
      </c>
      <c r="E2036" t="s">
        <v>6103</v>
      </c>
      <c r="F2036">
        <v>0.51090002059936523</v>
      </c>
    </row>
    <row r="2037" spans="1:6" hidden="1">
      <c r="A2037">
        <v>3</v>
      </c>
      <c r="B2037" s="226">
        <v>44261</v>
      </c>
      <c r="C2037" s="226">
        <v>44262</v>
      </c>
      <c r="D2037" s="226">
        <v>44280.452916666669</v>
      </c>
      <c r="E2037" t="s">
        <v>6104</v>
      </c>
      <c r="F2037">
        <v>98.826698303226479</v>
      </c>
    </row>
    <row r="2038" spans="1:6" hidden="1">
      <c r="A2038">
        <v>3</v>
      </c>
      <c r="B2038" s="226">
        <v>44261</v>
      </c>
      <c r="C2038" s="226">
        <v>44262</v>
      </c>
      <c r="D2038" s="226">
        <v>44280.452916666669</v>
      </c>
      <c r="E2038" t="s">
        <v>6105</v>
      </c>
    </row>
    <row r="2039" spans="1:6" hidden="1">
      <c r="A2039">
        <v>3</v>
      </c>
      <c r="B2039" s="226">
        <v>44261</v>
      </c>
      <c r="C2039" s="226">
        <v>44262</v>
      </c>
      <c r="D2039" s="226">
        <v>44280.452916666669</v>
      </c>
      <c r="E2039" t="s">
        <v>6106</v>
      </c>
    </row>
    <row r="2040" spans="1:6" hidden="1">
      <c r="A2040">
        <v>3</v>
      </c>
      <c r="B2040" s="226">
        <v>44261</v>
      </c>
      <c r="C2040" s="226">
        <v>44262</v>
      </c>
      <c r="D2040" s="226">
        <v>44280.452916666669</v>
      </c>
      <c r="E2040" t="s">
        <v>6107</v>
      </c>
    </row>
    <row r="2041" spans="1:6" hidden="1">
      <c r="A2041">
        <v>3</v>
      </c>
      <c r="B2041" s="226">
        <v>44261</v>
      </c>
      <c r="C2041" s="226">
        <v>44262</v>
      </c>
      <c r="D2041" s="226">
        <v>44280.452916666669</v>
      </c>
      <c r="E2041" t="s">
        <v>6108</v>
      </c>
    </row>
    <row r="2042" spans="1:6" hidden="1">
      <c r="A2042">
        <v>3</v>
      </c>
      <c r="B2042" s="226">
        <v>44261</v>
      </c>
      <c r="C2042" s="226">
        <v>44262</v>
      </c>
      <c r="D2042" s="226">
        <v>44280.452916666669</v>
      </c>
      <c r="E2042" t="s">
        <v>6109</v>
      </c>
    </row>
    <row r="2043" spans="1:6" hidden="1">
      <c r="A2043">
        <v>3</v>
      </c>
      <c r="B2043" s="226">
        <v>44261</v>
      </c>
      <c r="C2043" s="226">
        <v>44262</v>
      </c>
      <c r="D2043" s="226">
        <v>44280.452916666669</v>
      </c>
      <c r="E2043" t="s">
        <v>6110</v>
      </c>
    </row>
    <row r="2044" spans="1:6" hidden="1">
      <c r="A2044">
        <v>3</v>
      </c>
      <c r="B2044" s="226">
        <v>44261</v>
      </c>
      <c r="C2044" s="226">
        <v>44262</v>
      </c>
      <c r="D2044" s="226">
        <v>44280.452916666669</v>
      </c>
      <c r="E2044" t="s">
        <v>6111</v>
      </c>
    </row>
    <row r="2045" spans="1:6" hidden="1">
      <c r="A2045">
        <v>3</v>
      </c>
      <c r="B2045" s="226">
        <v>44261</v>
      </c>
      <c r="C2045" s="226">
        <v>44262</v>
      </c>
      <c r="D2045" s="226">
        <v>44280.452916666669</v>
      </c>
      <c r="E2045" t="s">
        <v>6113</v>
      </c>
    </row>
    <row r="2046" spans="1:6" hidden="1">
      <c r="A2046">
        <v>3</v>
      </c>
      <c r="B2046" s="226">
        <v>44261</v>
      </c>
      <c r="C2046" s="226">
        <v>44262</v>
      </c>
      <c r="D2046" s="226">
        <v>44280.452916666669</v>
      </c>
      <c r="E2046" t="s">
        <v>6112</v>
      </c>
    </row>
    <row r="2047" spans="1:6" hidden="1">
      <c r="A2047">
        <v>3</v>
      </c>
      <c r="B2047" s="226">
        <v>44261</v>
      </c>
      <c r="C2047" s="226">
        <v>44262</v>
      </c>
      <c r="D2047" s="226">
        <v>44280.452916666669</v>
      </c>
      <c r="E2047" t="s">
        <v>6114</v>
      </c>
    </row>
    <row r="2048" spans="1:6" hidden="1">
      <c r="A2048">
        <v>3</v>
      </c>
      <c r="B2048" s="226">
        <v>44261</v>
      </c>
      <c r="C2048" s="226">
        <v>44262</v>
      </c>
      <c r="D2048" s="226">
        <v>44280.452916666669</v>
      </c>
      <c r="E2048" t="s">
        <v>6115</v>
      </c>
    </row>
    <row r="2049" spans="1:6" hidden="1">
      <c r="A2049">
        <v>3</v>
      </c>
      <c r="B2049" s="226">
        <v>44261</v>
      </c>
      <c r="C2049" s="226">
        <v>44262</v>
      </c>
      <c r="D2049" s="226">
        <v>44280.452916666669</v>
      </c>
      <c r="E2049" t="s">
        <v>6116</v>
      </c>
    </row>
    <row r="2050" spans="1:6" hidden="1">
      <c r="A2050">
        <v>3</v>
      </c>
      <c r="B2050" s="226">
        <v>44261</v>
      </c>
      <c r="C2050" s="226">
        <v>44262</v>
      </c>
      <c r="D2050" s="226">
        <v>44280.452916666669</v>
      </c>
      <c r="E2050" t="s">
        <v>6117</v>
      </c>
    </row>
    <row r="2051" spans="1:6" hidden="1">
      <c r="A2051">
        <v>3</v>
      </c>
      <c r="B2051" s="226">
        <v>44261</v>
      </c>
      <c r="C2051" s="226">
        <v>44262</v>
      </c>
      <c r="D2051" s="226">
        <v>44280.452916666669</v>
      </c>
      <c r="E2051" t="s">
        <v>6118</v>
      </c>
    </row>
    <row r="2052" spans="1:6" hidden="1">
      <c r="A2052">
        <v>3</v>
      </c>
      <c r="B2052" s="226">
        <v>44261</v>
      </c>
      <c r="C2052" s="226">
        <v>44262</v>
      </c>
      <c r="D2052" s="226">
        <v>44280.452916666669</v>
      </c>
      <c r="E2052" t="s">
        <v>6119</v>
      </c>
    </row>
    <row r="2053" spans="1:6" hidden="1">
      <c r="A2053">
        <v>3</v>
      </c>
      <c r="B2053" s="226">
        <v>44261</v>
      </c>
      <c r="C2053" s="226">
        <v>44262</v>
      </c>
      <c r="D2053" s="226">
        <v>44280.452916666669</v>
      </c>
      <c r="E2053" t="s">
        <v>6120</v>
      </c>
    </row>
    <row r="2054" spans="1:6" hidden="1">
      <c r="A2054">
        <v>3</v>
      </c>
      <c r="B2054" s="226">
        <v>44261</v>
      </c>
      <c r="C2054" s="226">
        <v>44262</v>
      </c>
      <c r="D2054" s="226">
        <v>44280.452916666669</v>
      </c>
      <c r="E2054" t="s">
        <v>6121</v>
      </c>
    </row>
    <row r="2055" spans="1:6" hidden="1">
      <c r="A2055">
        <v>3</v>
      </c>
      <c r="B2055" s="226">
        <v>44261</v>
      </c>
      <c r="C2055" s="226">
        <v>44262</v>
      </c>
      <c r="D2055" s="226">
        <v>44280.452916666669</v>
      </c>
      <c r="E2055" t="s">
        <v>6487</v>
      </c>
      <c r="F2055">
        <v>173.17780191633537</v>
      </c>
    </row>
    <row r="2056" spans="1:6" hidden="1">
      <c r="A2056">
        <v>3</v>
      </c>
      <c r="B2056" s="226">
        <v>44261</v>
      </c>
      <c r="C2056" s="226">
        <v>44262</v>
      </c>
      <c r="D2056" s="226">
        <v>44280.452916666669</v>
      </c>
      <c r="E2056" t="s">
        <v>6488</v>
      </c>
      <c r="F2056">
        <v>188.35944657855603</v>
      </c>
    </row>
    <row r="2057" spans="1:6" hidden="1">
      <c r="A2057">
        <v>3</v>
      </c>
      <c r="B2057" s="226">
        <v>44261</v>
      </c>
      <c r="C2057" s="226">
        <v>44262</v>
      </c>
      <c r="D2057" s="226">
        <v>44280.452916666669</v>
      </c>
      <c r="E2057" t="s">
        <v>6489</v>
      </c>
      <c r="F2057">
        <v>188.84144643147783</v>
      </c>
    </row>
    <row r="2058" spans="1:6" hidden="1">
      <c r="A2058">
        <v>3</v>
      </c>
      <c r="B2058" s="226">
        <v>44261</v>
      </c>
      <c r="C2058" s="226">
        <v>44262</v>
      </c>
      <c r="D2058" s="226">
        <v>44280.452916666669</v>
      </c>
      <c r="E2058" t="s">
        <v>6490</v>
      </c>
      <c r="F2058">
        <v>197.58129954867843</v>
      </c>
    </row>
    <row r="2059" spans="1:6" hidden="1">
      <c r="A2059">
        <v>3</v>
      </c>
      <c r="B2059" s="226">
        <v>44261</v>
      </c>
      <c r="C2059" s="226">
        <v>44262</v>
      </c>
      <c r="D2059" s="226">
        <v>44280.452916666669</v>
      </c>
      <c r="E2059" t="s">
        <v>6122</v>
      </c>
      <c r="F2059">
        <v>5.4560378650824291</v>
      </c>
    </row>
    <row r="2060" spans="1:6" hidden="1">
      <c r="A2060">
        <v>3</v>
      </c>
      <c r="B2060" s="226">
        <v>44261</v>
      </c>
      <c r="C2060" s="226">
        <v>44262</v>
      </c>
      <c r="D2060" s="226">
        <v>44280.452916666669</v>
      </c>
      <c r="E2060" t="s">
        <v>6123</v>
      </c>
      <c r="F2060">
        <v>19.256779775354616</v>
      </c>
    </row>
    <row r="2061" spans="1:6" hidden="1">
      <c r="A2061">
        <v>3</v>
      </c>
      <c r="B2061" s="226">
        <v>44261</v>
      </c>
      <c r="C2061" s="226">
        <v>44262</v>
      </c>
      <c r="D2061" s="226">
        <v>44280.452916666669</v>
      </c>
      <c r="E2061" t="s">
        <v>6491</v>
      </c>
      <c r="F2061">
        <v>166.4507087813478</v>
      </c>
    </row>
    <row r="2062" spans="1:6" hidden="1">
      <c r="A2062">
        <v>3</v>
      </c>
      <c r="B2062" s="226">
        <v>44261</v>
      </c>
      <c r="C2062" s="226">
        <v>44262</v>
      </c>
      <c r="D2062" s="226">
        <v>44280.452916666669</v>
      </c>
      <c r="E2062" t="s">
        <v>6492</v>
      </c>
      <c r="F2062">
        <v>169.37609035703917</v>
      </c>
    </row>
    <row r="2063" spans="1:6" hidden="1">
      <c r="A2063">
        <v>3</v>
      </c>
      <c r="B2063" s="226">
        <v>44261</v>
      </c>
      <c r="C2063" s="226">
        <v>44262</v>
      </c>
      <c r="D2063" s="226">
        <v>44280.452916666669</v>
      </c>
      <c r="E2063" t="s">
        <v>6493</v>
      </c>
      <c r="F2063">
        <v>136.17644517686637</v>
      </c>
    </row>
    <row r="2064" spans="1:6" hidden="1">
      <c r="A2064">
        <v>3</v>
      </c>
      <c r="B2064" s="226">
        <v>44261</v>
      </c>
      <c r="C2064" s="226">
        <v>44262</v>
      </c>
      <c r="D2064" s="226">
        <v>44280.452916666669</v>
      </c>
      <c r="E2064" t="s">
        <v>6265</v>
      </c>
      <c r="F2064">
        <v>22.706662285327926</v>
      </c>
    </row>
    <row r="2065" spans="1:6" hidden="1">
      <c r="A2065">
        <v>3</v>
      </c>
      <c r="B2065" s="226">
        <v>44261</v>
      </c>
      <c r="C2065" s="226">
        <v>44262</v>
      </c>
      <c r="D2065" s="226">
        <v>44280.452916666669</v>
      </c>
      <c r="E2065" t="s">
        <v>6266</v>
      </c>
      <c r="F2065">
        <v>131.25819093386335</v>
      </c>
    </row>
    <row r="2066" spans="1:6" hidden="1">
      <c r="A2066">
        <v>3</v>
      </c>
      <c r="B2066" s="226">
        <v>44261</v>
      </c>
      <c r="C2066" s="226">
        <v>44262</v>
      </c>
      <c r="D2066" s="226">
        <v>44280.452916666669</v>
      </c>
      <c r="E2066" t="s">
        <v>6494</v>
      </c>
      <c r="F2066">
        <v>199.62362212075101</v>
      </c>
    </row>
    <row r="2067" spans="1:6" hidden="1">
      <c r="A2067">
        <v>3</v>
      </c>
      <c r="B2067" s="226">
        <v>44261</v>
      </c>
      <c r="C2067" s="226">
        <v>44262</v>
      </c>
      <c r="D2067" s="226">
        <v>44280.452916666669</v>
      </c>
      <c r="E2067" t="s">
        <v>6495</v>
      </c>
      <c r="F2067">
        <v>208.37322359085155</v>
      </c>
    </row>
    <row r="2068" spans="1:6" hidden="1">
      <c r="A2068">
        <v>3</v>
      </c>
      <c r="B2068" s="226">
        <v>44261</v>
      </c>
      <c r="C2068" s="226">
        <v>44262</v>
      </c>
      <c r="D2068" s="226">
        <v>44280.452916666669</v>
      </c>
      <c r="E2068" t="s">
        <v>6268</v>
      </c>
      <c r="F2068">
        <v>174.17614721722015</v>
      </c>
    </row>
    <row r="2069" spans="1:6" hidden="1">
      <c r="A2069">
        <v>3</v>
      </c>
      <c r="B2069" s="226">
        <v>44261</v>
      </c>
      <c r="C2069" s="226">
        <v>44262</v>
      </c>
      <c r="D2069" s="226">
        <v>44280.452916666669</v>
      </c>
      <c r="E2069" t="s">
        <v>6496</v>
      </c>
      <c r="F2069">
        <v>208.47581459681192</v>
      </c>
    </row>
    <row r="2070" spans="1:6" hidden="1">
      <c r="A2070">
        <v>3</v>
      </c>
      <c r="B2070" s="226">
        <v>44261</v>
      </c>
      <c r="C2070" s="226">
        <v>44262</v>
      </c>
      <c r="D2070" s="226">
        <v>44280.452916666669</v>
      </c>
      <c r="E2070" t="s">
        <v>6497</v>
      </c>
      <c r="F2070">
        <v>209.0532815827257</v>
      </c>
    </row>
    <row r="2071" spans="1:6" hidden="1">
      <c r="A2071">
        <v>3</v>
      </c>
      <c r="B2071" s="226">
        <v>44261</v>
      </c>
      <c r="C2071" s="226">
        <v>44262</v>
      </c>
      <c r="D2071" s="226">
        <v>44280.452916666669</v>
      </c>
      <c r="E2071" t="s">
        <v>6124</v>
      </c>
      <c r="F2071">
        <v>11.217818539010249</v>
      </c>
    </row>
    <row r="2072" spans="1:6" hidden="1">
      <c r="A2072">
        <v>3</v>
      </c>
      <c r="B2072" s="226">
        <v>44261</v>
      </c>
      <c r="C2072" s="226">
        <v>44262</v>
      </c>
      <c r="D2072" s="226">
        <v>44280.452916666669</v>
      </c>
      <c r="E2072" t="s">
        <v>6315</v>
      </c>
    </row>
    <row r="2073" spans="1:6" hidden="1">
      <c r="A2073">
        <v>3</v>
      </c>
      <c r="B2073" s="226">
        <v>44261</v>
      </c>
      <c r="C2073" s="226">
        <v>44262</v>
      </c>
      <c r="D2073" s="226">
        <v>44280.452916666669</v>
      </c>
      <c r="E2073" t="s">
        <v>6316</v>
      </c>
    </row>
    <row r="2074" spans="1:6" hidden="1">
      <c r="A2074">
        <v>3</v>
      </c>
      <c r="B2074" s="226">
        <v>44261</v>
      </c>
      <c r="C2074" s="226">
        <v>44262</v>
      </c>
      <c r="D2074" s="226">
        <v>44280.452916666669</v>
      </c>
      <c r="E2074" t="s">
        <v>6553</v>
      </c>
    </row>
    <row r="2075" spans="1:6" hidden="1">
      <c r="A2075">
        <v>3</v>
      </c>
      <c r="B2075" s="226">
        <v>44261</v>
      </c>
      <c r="C2075" s="226">
        <v>44262</v>
      </c>
      <c r="D2075" s="226">
        <v>44280.452916666669</v>
      </c>
      <c r="E2075" t="s">
        <v>6554</v>
      </c>
    </row>
    <row r="2076" spans="1:6" hidden="1">
      <c r="A2076">
        <v>3</v>
      </c>
      <c r="B2076" s="226">
        <v>44261</v>
      </c>
      <c r="C2076" s="226">
        <v>44262</v>
      </c>
      <c r="D2076" s="226">
        <v>44280.452916666669</v>
      </c>
      <c r="E2076" t="s">
        <v>6555</v>
      </c>
    </row>
    <row r="2077" spans="1:6" hidden="1">
      <c r="A2077">
        <v>3</v>
      </c>
      <c r="B2077" s="226">
        <v>44261</v>
      </c>
      <c r="C2077" s="226">
        <v>44262</v>
      </c>
      <c r="D2077" s="226">
        <v>44280.452916666669</v>
      </c>
      <c r="E2077" t="s">
        <v>6556</v>
      </c>
    </row>
    <row r="2078" spans="1:6" hidden="1">
      <c r="A2078">
        <v>3</v>
      </c>
      <c r="B2078" s="226">
        <v>44261</v>
      </c>
      <c r="C2078" s="226">
        <v>44262</v>
      </c>
      <c r="D2078" s="226">
        <v>44280.452916666669</v>
      </c>
      <c r="E2078" t="s">
        <v>6557</v>
      </c>
    </row>
    <row r="2079" spans="1:6" hidden="1">
      <c r="A2079">
        <v>3</v>
      </c>
      <c r="B2079" s="226">
        <v>44261</v>
      </c>
      <c r="C2079" s="226">
        <v>44262</v>
      </c>
      <c r="D2079" s="226">
        <v>44280.452916666669</v>
      </c>
      <c r="E2079" t="s">
        <v>6558</v>
      </c>
    </row>
    <row r="2080" spans="1:6" hidden="1">
      <c r="A2080">
        <v>3</v>
      </c>
      <c r="B2080" s="226">
        <v>44261</v>
      </c>
      <c r="C2080" s="226">
        <v>44262</v>
      </c>
      <c r="D2080" s="226">
        <v>44280.452916666669</v>
      </c>
      <c r="E2080" t="s">
        <v>6559</v>
      </c>
    </row>
    <row r="2081" spans="1:6" hidden="1">
      <c r="A2081">
        <v>3</v>
      </c>
      <c r="B2081" s="226">
        <v>44261</v>
      </c>
      <c r="C2081" s="226">
        <v>44262</v>
      </c>
      <c r="D2081" s="226">
        <v>44280.452916666669</v>
      </c>
      <c r="E2081" t="s">
        <v>6560</v>
      </c>
    </row>
    <row r="2082" spans="1:6" hidden="1">
      <c r="A2082">
        <v>3</v>
      </c>
      <c r="B2082" s="226">
        <v>44261</v>
      </c>
      <c r="C2082" s="226">
        <v>44262</v>
      </c>
      <c r="D2082" s="226">
        <v>44280.452916666669</v>
      </c>
      <c r="E2082" t="s">
        <v>6561</v>
      </c>
    </row>
    <row r="2083" spans="1:6" hidden="1">
      <c r="A2083">
        <v>3</v>
      </c>
      <c r="B2083" s="226">
        <v>44261</v>
      </c>
      <c r="C2083" s="226">
        <v>44262</v>
      </c>
      <c r="D2083" s="226">
        <v>44280.452916666669</v>
      </c>
      <c r="E2083" t="s">
        <v>6562</v>
      </c>
    </row>
    <row r="2084" spans="1:6" hidden="1">
      <c r="A2084">
        <v>3</v>
      </c>
      <c r="B2084" s="226">
        <v>44261</v>
      </c>
      <c r="C2084" s="226">
        <v>44262</v>
      </c>
      <c r="D2084" s="226">
        <v>44280.452916666669</v>
      </c>
      <c r="E2084" t="s">
        <v>6563</v>
      </c>
    </row>
    <row r="2085" spans="1:6" hidden="1">
      <c r="A2085">
        <v>3</v>
      </c>
      <c r="B2085" s="226">
        <v>44261</v>
      </c>
      <c r="C2085" s="226">
        <v>44262</v>
      </c>
      <c r="D2085" s="226">
        <v>44280.452916666669</v>
      </c>
      <c r="E2085" t="s">
        <v>6564</v>
      </c>
    </row>
    <row r="2086" spans="1:6" hidden="1">
      <c r="A2086">
        <v>3</v>
      </c>
      <c r="B2086" s="226">
        <v>44261</v>
      </c>
      <c r="C2086" s="226">
        <v>44262</v>
      </c>
      <c r="D2086" s="226">
        <v>44280.452916666669</v>
      </c>
      <c r="E2086" t="s">
        <v>6565</v>
      </c>
    </row>
    <row r="2087" spans="1:6" hidden="1">
      <c r="A2087">
        <v>3</v>
      </c>
      <c r="B2087" s="226">
        <v>44261</v>
      </c>
      <c r="C2087" s="226">
        <v>44262</v>
      </c>
      <c r="D2087" s="226">
        <v>44280.452916666669</v>
      </c>
      <c r="E2087" t="s">
        <v>6566</v>
      </c>
    </row>
    <row r="2088" spans="1:6" hidden="1">
      <c r="A2088">
        <v>3</v>
      </c>
      <c r="B2088" s="226">
        <v>44261</v>
      </c>
      <c r="C2088" s="226">
        <v>44262</v>
      </c>
      <c r="D2088" s="226">
        <v>44280.452916666669</v>
      </c>
      <c r="E2088" t="s">
        <v>6567</v>
      </c>
    </row>
    <row r="2089" spans="1:6" hidden="1">
      <c r="A2089">
        <v>3</v>
      </c>
      <c r="B2089" s="226">
        <v>44261</v>
      </c>
      <c r="C2089" s="226">
        <v>44262</v>
      </c>
      <c r="D2089" s="226">
        <v>44280.452916666669</v>
      </c>
      <c r="E2089" t="s">
        <v>6568</v>
      </c>
    </row>
    <row r="2090" spans="1:6" hidden="1">
      <c r="A2090">
        <v>3</v>
      </c>
      <c r="B2090" s="226">
        <v>44261</v>
      </c>
      <c r="C2090" s="226">
        <v>44262</v>
      </c>
      <c r="D2090" s="226">
        <v>44280.452916666669</v>
      </c>
      <c r="E2090" t="s">
        <v>6569</v>
      </c>
    </row>
    <row r="2091" spans="1:6" hidden="1">
      <c r="A2091">
        <v>3</v>
      </c>
      <c r="B2091" s="226">
        <v>44261</v>
      </c>
      <c r="C2091" s="226">
        <v>44262</v>
      </c>
      <c r="D2091" s="226">
        <v>44280.452916666669</v>
      </c>
      <c r="E2091" t="s">
        <v>6570</v>
      </c>
    </row>
    <row r="2092" spans="1:6" hidden="1">
      <c r="A2092">
        <v>3</v>
      </c>
      <c r="B2092" s="226">
        <v>44261</v>
      </c>
      <c r="C2092" s="226">
        <v>44262</v>
      </c>
      <c r="D2092" s="226">
        <v>44280.452916666669</v>
      </c>
      <c r="E2092" t="s">
        <v>6665</v>
      </c>
      <c r="F2092">
        <v>0.10114822739010881</v>
      </c>
    </row>
    <row r="2093" spans="1:6" hidden="1">
      <c r="A2093">
        <v>3</v>
      </c>
      <c r="B2093" s="226">
        <v>44261</v>
      </c>
      <c r="C2093" s="226">
        <v>44262</v>
      </c>
      <c r="D2093" s="226">
        <v>44280.452916666669</v>
      </c>
      <c r="E2093" t="s">
        <v>6666</v>
      </c>
      <c r="F2093">
        <v>-2.4381941448276219E-2</v>
      </c>
    </row>
    <row r="2094" spans="1:6" hidden="1">
      <c r="A2094">
        <v>3</v>
      </c>
      <c r="B2094" s="226">
        <v>44261</v>
      </c>
      <c r="C2094" s="226">
        <v>44262</v>
      </c>
      <c r="D2094" s="226">
        <v>44280.452916666669</v>
      </c>
      <c r="E2094" t="s">
        <v>6662</v>
      </c>
      <c r="F2094">
        <v>-3.1256102188231583</v>
      </c>
    </row>
    <row r="2095" spans="1:6" hidden="1">
      <c r="A2095">
        <v>3</v>
      </c>
      <c r="B2095" s="226">
        <v>44261</v>
      </c>
      <c r="C2095" s="226">
        <v>44262</v>
      </c>
      <c r="D2095" s="226">
        <v>44280.452916666669</v>
      </c>
      <c r="E2095" t="s">
        <v>6289</v>
      </c>
      <c r="F2095">
        <v>39.334319408734707</v>
      </c>
    </row>
    <row r="2096" spans="1:6" hidden="1">
      <c r="A2096">
        <v>3</v>
      </c>
      <c r="B2096" s="226">
        <v>44261</v>
      </c>
      <c r="C2096" s="226">
        <v>44262</v>
      </c>
      <c r="D2096" s="226">
        <v>44280.452916666669</v>
      </c>
      <c r="E2096" t="s">
        <v>6290</v>
      </c>
      <c r="F2096">
        <v>9.0162460906638113</v>
      </c>
    </row>
    <row r="2097" spans="1:6" hidden="1">
      <c r="A2097">
        <v>3</v>
      </c>
      <c r="B2097" s="226">
        <v>44261</v>
      </c>
      <c r="C2097" s="226">
        <v>44262</v>
      </c>
      <c r="D2097" s="226">
        <v>44280.452916666669</v>
      </c>
      <c r="E2097" t="s">
        <v>6291</v>
      </c>
      <c r="F2097">
        <v>6.6447214331891642</v>
      </c>
    </row>
    <row r="2098" spans="1:6" hidden="1">
      <c r="A2098">
        <v>3</v>
      </c>
      <c r="B2098" s="226">
        <v>44261</v>
      </c>
      <c r="C2098" s="226">
        <v>44262</v>
      </c>
      <c r="D2098" s="226">
        <v>44280.452916666669</v>
      </c>
      <c r="E2098" t="s">
        <v>6292</v>
      </c>
      <c r="F2098">
        <v>18.56681878964104</v>
      </c>
    </row>
    <row r="2099" spans="1:6" hidden="1">
      <c r="A2099">
        <v>3</v>
      </c>
      <c r="B2099" s="226">
        <v>44261</v>
      </c>
      <c r="C2099" s="226">
        <v>44262</v>
      </c>
      <c r="D2099" s="226">
        <v>44280.452916666669</v>
      </c>
      <c r="E2099" t="s">
        <v>6293</v>
      </c>
      <c r="F2099">
        <v>99.7</v>
      </c>
    </row>
    <row r="2100" spans="1:6" hidden="1">
      <c r="A2100">
        <v>3</v>
      </c>
      <c r="B2100" s="226">
        <v>44261</v>
      </c>
      <c r="C2100" s="226">
        <v>44262</v>
      </c>
      <c r="D2100" s="226">
        <v>44280.452916666669</v>
      </c>
      <c r="E2100" t="s">
        <v>6294</v>
      </c>
      <c r="F2100">
        <v>110</v>
      </c>
    </row>
    <row r="2101" spans="1:6" hidden="1">
      <c r="A2101">
        <v>3</v>
      </c>
      <c r="B2101" s="226">
        <v>44261</v>
      </c>
      <c r="C2101" s="226">
        <v>44262</v>
      </c>
      <c r="D2101" s="226">
        <v>44280.452916666669</v>
      </c>
      <c r="E2101" t="s">
        <v>6295</v>
      </c>
      <c r="F2101">
        <v>105.56177195800001</v>
      </c>
    </row>
    <row r="2102" spans="1:6" hidden="1">
      <c r="A2102">
        <v>3</v>
      </c>
      <c r="B2102" s="226">
        <v>44261</v>
      </c>
      <c r="C2102" s="226">
        <v>44262</v>
      </c>
      <c r="D2102" s="226">
        <v>44280.452916666669</v>
      </c>
      <c r="E2102" t="s">
        <v>6296</v>
      </c>
      <c r="F2102">
        <v>85.014346750000016</v>
      </c>
    </row>
    <row r="2103" spans="1:6" hidden="1">
      <c r="A2103">
        <v>3</v>
      </c>
      <c r="B2103" s="226">
        <v>44261</v>
      </c>
      <c r="C2103" s="226">
        <v>44262</v>
      </c>
      <c r="D2103" s="226">
        <v>44280.452916666669</v>
      </c>
      <c r="E2103" t="s">
        <v>6317</v>
      </c>
    </row>
    <row r="2104" spans="1:6" hidden="1">
      <c r="A2104">
        <v>3</v>
      </c>
      <c r="B2104" s="226">
        <v>44261</v>
      </c>
      <c r="C2104" s="226">
        <v>44262</v>
      </c>
      <c r="D2104" s="226">
        <v>44280.452916666669</v>
      </c>
      <c r="E2104" t="s">
        <v>6318</v>
      </c>
    </row>
    <row r="2105" spans="1:6" hidden="1">
      <c r="A2105">
        <v>3</v>
      </c>
      <c r="B2105" s="226">
        <v>44261</v>
      </c>
      <c r="C2105" s="226">
        <v>44262</v>
      </c>
      <c r="D2105" s="226">
        <v>44280.452916666669</v>
      </c>
      <c r="E2105" t="s">
        <v>6319</v>
      </c>
    </row>
    <row r="2106" spans="1:6" hidden="1">
      <c r="A2106">
        <v>3</v>
      </c>
      <c r="B2106" s="226">
        <v>44261</v>
      </c>
      <c r="C2106" s="226">
        <v>44262</v>
      </c>
      <c r="D2106" s="226">
        <v>44280.452916666669</v>
      </c>
      <c r="E2106" t="s">
        <v>6320</v>
      </c>
    </row>
    <row r="2107" spans="1:6" hidden="1">
      <c r="A2107">
        <v>3</v>
      </c>
      <c r="B2107" s="226">
        <v>44261</v>
      </c>
      <c r="C2107" s="226">
        <v>44262</v>
      </c>
      <c r="D2107" s="226">
        <v>44280.452916666669</v>
      </c>
      <c r="E2107" t="s">
        <v>6321</v>
      </c>
    </row>
    <row r="2108" spans="1:6" hidden="1">
      <c r="A2108">
        <v>3</v>
      </c>
      <c r="B2108" s="226">
        <v>44261</v>
      </c>
      <c r="C2108" s="226">
        <v>44262</v>
      </c>
      <c r="D2108" s="226">
        <v>44280.452916666669</v>
      </c>
      <c r="E2108" t="s">
        <v>6323</v>
      </c>
    </row>
    <row r="2109" spans="1:6" hidden="1">
      <c r="A2109">
        <v>3</v>
      </c>
      <c r="B2109" s="226">
        <v>44261</v>
      </c>
      <c r="C2109" s="226">
        <v>44262</v>
      </c>
      <c r="D2109" s="226">
        <v>44280.452916666669</v>
      </c>
      <c r="E2109" t="s">
        <v>6611</v>
      </c>
      <c r="F2109">
        <v>31.273679578304225</v>
      </c>
    </row>
    <row r="2110" spans="1:6" hidden="1">
      <c r="A2110">
        <v>3</v>
      </c>
      <c r="B2110" s="226">
        <v>44261</v>
      </c>
      <c r="C2110" s="226">
        <v>44262</v>
      </c>
      <c r="D2110" s="226">
        <v>44280.452916666669</v>
      </c>
      <c r="E2110" t="s">
        <v>6612</v>
      </c>
      <c r="F2110">
        <v>0</v>
      </c>
    </row>
    <row r="2111" spans="1:6" hidden="1">
      <c r="A2111">
        <v>3</v>
      </c>
      <c r="B2111" s="226">
        <v>44261</v>
      </c>
      <c r="C2111" s="226">
        <v>44262</v>
      </c>
      <c r="D2111" s="226">
        <v>44280.452916666669</v>
      </c>
      <c r="E2111" t="s">
        <v>6719</v>
      </c>
      <c r="F2111">
        <v>31.273679578304225</v>
      </c>
    </row>
    <row r="2112" spans="1:6" hidden="1">
      <c r="A2112">
        <v>3</v>
      </c>
      <c r="B2112" s="226">
        <v>44261</v>
      </c>
      <c r="C2112" s="226">
        <v>44262</v>
      </c>
      <c r="D2112" s="226">
        <v>44280.452916666669</v>
      </c>
      <c r="E2112" t="s">
        <v>6325</v>
      </c>
      <c r="F2112">
        <v>114.9047547711267</v>
      </c>
    </row>
    <row r="2113" spans="1:6" hidden="1">
      <c r="A2113">
        <v>3</v>
      </c>
      <c r="B2113" s="226">
        <v>44261</v>
      </c>
      <c r="C2113" s="226">
        <v>44262</v>
      </c>
      <c r="D2113" s="226">
        <v>44280.452916666669</v>
      </c>
      <c r="E2113" t="s">
        <v>6393</v>
      </c>
      <c r="F2113">
        <v>3.4700000286101007</v>
      </c>
    </row>
    <row r="2114" spans="1:6" hidden="1">
      <c r="A2114">
        <v>3</v>
      </c>
      <c r="B2114" s="226">
        <v>44261</v>
      </c>
      <c r="C2114" s="226">
        <v>44262</v>
      </c>
      <c r="D2114" s="226">
        <v>44280.452916666669</v>
      </c>
      <c r="E2114" t="s">
        <v>6394</v>
      </c>
      <c r="F2114">
        <v>6.4099998474121094</v>
      </c>
    </row>
    <row r="2115" spans="1:6" hidden="1">
      <c r="A2115">
        <v>3</v>
      </c>
      <c r="B2115" s="226">
        <v>44261</v>
      </c>
      <c r="C2115" s="226">
        <v>44262</v>
      </c>
      <c r="D2115" s="226">
        <v>44280.452916666669</v>
      </c>
      <c r="E2115" t="s">
        <v>6395</v>
      </c>
      <c r="F2115">
        <v>3.059999942779609</v>
      </c>
    </row>
    <row r="2116" spans="1:6" hidden="1">
      <c r="A2116">
        <v>3</v>
      </c>
      <c r="B2116" s="226">
        <v>44261</v>
      </c>
      <c r="C2116" s="226">
        <v>44262</v>
      </c>
      <c r="D2116" s="226">
        <v>44280.452916666669</v>
      </c>
      <c r="E2116" t="s">
        <v>6396</v>
      </c>
      <c r="F2116">
        <v>4.119999885559082</v>
      </c>
    </row>
    <row r="2117" spans="1:6" hidden="1">
      <c r="A2117">
        <v>3</v>
      </c>
      <c r="B2117" s="226">
        <v>44261</v>
      </c>
      <c r="C2117" s="226">
        <v>44262</v>
      </c>
      <c r="D2117" s="226">
        <v>44280.452916666669</v>
      </c>
      <c r="E2117" t="s">
        <v>6397</v>
      </c>
      <c r="F2117">
        <v>15.390000343323299</v>
      </c>
    </row>
    <row r="2118" spans="1:6" hidden="1">
      <c r="A2118">
        <v>3</v>
      </c>
      <c r="B2118" s="226">
        <v>44261</v>
      </c>
      <c r="C2118" s="226">
        <v>44262</v>
      </c>
      <c r="D2118" s="226">
        <v>44280.452916666669</v>
      </c>
      <c r="E2118" t="s">
        <v>6398</v>
      </c>
      <c r="F2118">
        <v>11.75</v>
      </c>
    </row>
    <row r="2119" spans="1:6" hidden="1">
      <c r="A2119">
        <v>3</v>
      </c>
      <c r="B2119" s="226">
        <v>44261</v>
      </c>
      <c r="C2119" s="226">
        <v>44262</v>
      </c>
      <c r="D2119" s="226">
        <v>44280.452916666669</v>
      </c>
      <c r="E2119" t="s">
        <v>6399</v>
      </c>
      <c r="F2119">
        <v>1.549999952316248</v>
      </c>
    </row>
    <row r="2120" spans="1:6" hidden="1">
      <c r="A2120">
        <v>3</v>
      </c>
      <c r="B2120" s="226">
        <v>44261</v>
      </c>
      <c r="C2120" s="226">
        <v>44262</v>
      </c>
      <c r="D2120" s="226">
        <v>44280.452916666669</v>
      </c>
      <c r="E2120" t="s">
        <v>6400</v>
      </c>
      <c r="F2120">
        <v>7.0000000298025958E-2</v>
      </c>
    </row>
    <row r="2121" spans="1:6" hidden="1">
      <c r="A2121">
        <v>3</v>
      </c>
      <c r="B2121" s="226">
        <v>44261</v>
      </c>
      <c r="C2121" s="226">
        <v>44262</v>
      </c>
      <c r="D2121" s="226">
        <v>44280.452916666669</v>
      </c>
      <c r="E2121" t="s">
        <v>6401</v>
      </c>
      <c r="F2121">
        <v>0.73000001907348633</v>
      </c>
    </row>
    <row r="2122" spans="1:6" hidden="1">
      <c r="A2122">
        <v>3</v>
      </c>
      <c r="B2122" s="226">
        <v>44261</v>
      </c>
      <c r="C2122" s="226">
        <v>44262</v>
      </c>
      <c r="D2122" s="226">
        <v>44280.452916666669</v>
      </c>
      <c r="E2122" t="s">
        <v>6402</v>
      </c>
      <c r="F2122">
        <v>1.0900000333785587</v>
      </c>
    </row>
    <row r="2123" spans="1:6" hidden="1">
      <c r="A2123">
        <v>3</v>
      </c>
      <c r="B2123" s="226">
        <v>44261</v>
      </c>
      <c r="C2123" s="226">
        <v>44262</v>
      </c>
      <c r="D2123" s="226">
        <v>44280.452916666669</v>
      </c>
      <c r="E2123" t="s">
        <v>6403</v>
      </c>
      <c r="F2123">
        <v>2.9999999329446688E-2</v>
      </c>
    </row>
    <row r="2124" spans="1:6" hidden="1">
      <c r="A2124">
        <v>3</v>
      </c>
      <c r="B2124" s="226">
        <v>44261</v>
      </c>
      <c r="C2124" s="226">
        <v>44262</v>
      </c>
      <c r="D2124" s="226">
        <v>44280.452916666669</v>
      </c>
      <c r="E2124" t="s">
        <v>6404</v>
      </c>
      <c r="F2124">
        <v>18.319999694824219</v>
      </c>
    </row>
    <row r="2125" spans="1:6" hidden="1">
      <c r="A2125">
        <v>3</v>
      </c>
      <c r="B2125" s="226">
        <v>44261</v>
      </c>
      <c r="C2125" s="226">
        <v>44262</v>
      </c>
      <c r="D2125" s="226">
        <v>44280.452916666669</v>
      </c>
      <c r="E2125" t="s">
        <v>6405</v>
      </c>
      <c r="F2125">
        <v>30.579999923704971</v>
      </c>
    </row>
    <row r="2126" spans="1:6" hidden="1">
      <c r="A2126">
        <v>3</v>
      </c>
      <c r="B2126" s="226">
        <v>44261</v>
      </c>
      <c r="C2126" s="226">
        <v>44262</v>
      </c>
      <c r="D2126" s="226">
        <v>44280.452916666669</v>
      </c>
      <c r="E2126" t="s">
        <v>6406</v>
      </c>
      <c r="F2126">
        <v>0.36000001430511475</v>
      </c>
    </row>
    <row r="2127" spans="1:6" hidden="1">
      <c r="A2127">
        <v>3</v>
      </c>
      <c r="B2127" s="226">
        <v>44261</v>
      </c>
      <c r="C2127" s="226">
        <v>44262</v>
      </c>
      <c r="D2127" s="226">
        <v>44280.452916666669</v>
      </c>
      <c r="E2127" t="s">
        <v>6407</v>
      </c>
      <c r="F2127">
        <v>0.57999998331072233</v>
      </c>
    </row>
    <row r="2128" spans="1:6" hidden="1">
      <c r="A2128">
        <v>3</v>
      </c>
      <c r="B2128" s="226">
        <v>44261</v>
      </c>
      <c r="C2128" s="226">
        <v>44262</v>
      </c>
      <c r="D2128" s="226">
        <v>44280.452916666669</v>
      </c>
      <c r="E2128" t="s">
        <v>6408</v>
      </c>
      <c r="F2128">
        <v>0.92000001668926734</v>
      </c>
    </row>
    <row r="2129" spans="1:6" hidden="1">
      <c r="A2129">
        <v>3</v>
      </c>
      <c r="B2129" s="226">
        <v>44261</v>
      </c>
      <c r="C2129" s="226">
        <v>44262</v>
      </c>
      <c r="D2129" s="226">
        <v>44280.452916666669</v>
      </c>
      <c r="E2129" t="s">
        <v>6409</v>
      </c>
      <c r="F2129">
        <v>0.18000000715255737</v>
      </c>
    </row>
    <row r="2130" spans="1:6" hidden="1">
      <c r="A2130">
        <v>3</v>
      </c>
      <c r="B2130" s="226">
        <v>44261</v>
      </c>
      <c r="C2130" s="226">
        <v>44262</v>
      </c>
      <c r="D2130" s="226">
        <v>44280.452916666669</v>
      </c>
      <c r="E2130" t="s">
        <v>6326</v>
      </c>
      <c r="F2130">
        <v>8.0914506114191127</v>
      </c>
    </row>
    <row r="2131" spans="1:6" hidden="1">
      <c r="A2131">
        <v>3</v>
      </c>
      <c r="B2131" s="226">
        <v>44261</v>
      </c>
      <c r="C2131" s="226">
        <v>44262</v>
      </c>
      <c r="D2131" s="226">
        <v>44280.452916666669</v>
      </c>
      <c r="E2131" t="s">
        <v>6512</v>
      </c>
      <c r="F2131">
        <v>11.329999923705891</v>
      </c>
    </row>
    <row r="2132" spans="1:6" hidden="1">
      <c r="A2132">
        <v>3</v>
      </c>
      <c r="B2132" s="226">
        <v>44261</v>
      </c>
      <c r="C2132" s="226">
        <v>44262</v>
      </c>
      <c r="D2132" s="226">
        <v>44280.452916666669</v>
      </c>
      <c r="E2132" t="s">
        <v>6513</v>
      </c>
      <c r="F2132">
        <v>0.55000001192095038</v>
      </c>
    </row>
    <row r="2133" spans="1:6" hidden="1">
      <c r="A2133">
        <v>3</v>
      </c>
      <c r="B2133" s="226">
        <v>44261</v>
      </c>
      <c r="C2133" s="226">
        <v>44262</v>
      </c>
      <c r="D2133" s="226">
        <v>44280.452916666669</v>
      </c>
      <c r="E2133" t="s">
        <v>6514</v>
      </c>
      <c r="F2133">
        <v>3.1099998950959451</v>
      </c>
    </row>
    <row r="2134" spans="1:6" hidden="1">
      <c r="A2134">
        <v>3</v>
      </c>
      <c r="B2134" s="226">
        <v>44261</v>
      </c>
      <c r="C2134" s="226">
        <v>44262</v>
      </c>
      <c r="D2134" s="226">
        <v>44280.452916666669</v>
      </c>
      <c r="E2134" t="s">
        <v>6515</v>
      </c>
      <c r="F2134">
        <v>5.8200001716616052</v>
      </c>
    </row>
    <row r="2135" spans="1:6" hidden="1">
      <c r="A2135">
        <v>3</v>
      </c>
      <c r="B2135" s="226">
        <v>44261</v>
      </c>
      <c r="C2135" s="226">
        <v>44262</v>
      </c>
      <c r="D2135" s="226">
        <v>44280.452916666669</v>
      </c>
      <c r="E2135" t="s">
        <v>6516</v>
      </c>
      <c r="F2135">
        <v>0.75999999046325684</v>
      </c>
    </row>
    <row r="2136" spans="1:6" hidden="1">
      <c r="A2136">
        <v>3</v>
      </c>
      <c r="B2136" s="226">
        <v>44261</v>
      </c>
      <c r="C2136" s="226">
        <v>44262</v>
      </c>
      <c r="D2136" s="226">
        <v>44280.452916666669</v>
      </c>
      <c r="E2136" t="s">
        <v>6517</v>
      </c>
      <c r="F2136">
        <v>0</v>
      </c>
    </row>
    <row r="2137" spans="1:6" hidden="1">
      <c r="A2137">
        <v>3</v>
      </c>
      <c r="B2137" s="226">
        <v>44261</v>
      </c>
      <c r="C2137" s="226">
        <v>44262</v>
      </c>
      <c r="D2137" s="226">
        <v>44280.452916666669</v>
      </c>
      <c r="E2137" t="s">
        <v>6518</v>
      </c>
      <c r="F2137">
        <v>2.0499999523162074</v>
      </c>
    </row>
    <row r="2138" spans="1:6" hidden="1">
      <c r="A2138">
        <v>3</v>
      </c>
      <c r="B2138" s="226">
        <v>44261</v>
      </c>
      <c r="C2138" s="226">
        <v>44262</v>
      </c>
      <c r="D2138" s="226">
        <v>44280.452916666669</v>
      </c>
      <c r="E2138" t="s">
        <v>6519</v>
      </c>
      <c r="F2138">
        <v>1.3200000524520348</v>
      </c>
    </row>
    <row r="2139" spans="1:6" hidden="1">
      <c r="A2139">
        <v>3</v>
      </c>
      <c r="B2139" s="226">
        <v>44261</v>
      </c>
      <c r="C2139" s="226">
        <v>44262</v>
      </c>
      <c r="D2139" s="226">
        <v>44280.452916666669</v>
      </c>
      <c r="E2139" t="s">
        <v>6327</v>
      </c>
      <c r="F2139">
        <v>1.9330885705130707E-3</v>
      </c>
    </row>
    <row r="2140" spans="1:6" hidden="1">
      <c r="A2140">
        <v>3</v>
      </c>
      <c r="B2140" s="226">
        <v>44261</v>
      </c>
      <c r="C2140" s="226">
        <v>44262</v>
      </c>
      <c r="D2140" s="226">
        <v>44280.452916666669</v>
      </c>
      <c r="E2140" t="s">
        <v>6418</v>
      </c>
    </row>
    <row r="2141" spans="1:6" hidden="1">
      <c r="A2141">
        <v>3</v>
      </c>
      <c r="B2141" s="226">
        <v>44261</v>
      </c>
      <c r="C2141" s="226">
        <v>44262</v>
      </c>
      <c r="D2141" s="226">
        <v>44280.452916666669</v>
      </c>
      <c r="E2141" t="s">
        <v>6419</v>
      </c>
    </row>
    <row r="2142" spans="1:6" hidden="1">
      <c r="A2142">
        <v>3</v>
      </c>
      <c r="B2142" s="226">
        <v>44261</v>
      </c>
      <c r="C2142" s="226">
        <v>44262</v>
      </c>
      <c r="D2142" s="226">
        <v>44280.452916666669</v>
      </c>
      <c r="E2142" t="s">
        <v>6420</v>
      </c>
    </row>
    <row r="2143" spans="1:6" hidden="1">
      <c r="A2143">
        <v>3</v>
      </c>
      <c r="B2143" s="226">
        <v>44261</v>
      </c>
      <c r="C2143" s="226">
        <v>44262</v>
      </c>
      <c r="D2143" s="226">
        <v>44280.452916666669</v>
      </c>
      <c r="E2143" t="s">
        <v>6421</v>
      </c>
    </row>
    <row r="2144" spans="1:6" hidden="1">
      <c r="A2144">
        <v>3</v>
      </c>
      <c r="B2144" s="226">
        <v>44261</v>
      </c>
      <c r="C2144" s="226">
        <v>44262</v>
      </c>
      <c r="D2144" s="226">
        <v>44280.452916666669</v>
      </c>
      <c r="E2144" t="s">
        <v>6422</v>
      </c>
    </row>
    <row r="2145" spans="1:6" hidden="1">
      <c r="A2145">
        <v>3</v>
      </c>
      <c r="B2145" s="226">
        <v>44261</v>
      </c>
      <c r="C2145" s="226">
        <v>44262</v>
      </c>
      <c r="D2145" s="226">
        <v>44280.452916666669</v>
      </c>
      <c r="E2145" t="s">
        <v>6423</v>
      </c>
    </row>
    <row r="2146" spans="1:6" hidden="1">
      <c r="A2146">
        <v>3</v>
      </c>
      <c r="B2146" s="226">
        <v>44261</v>
      </c>
      <c r="C2146" s="226">
        <v>44262</v>
      </c>
      <c r="D2146" s="226">
        <v>44280.452916666669</v>
      </c>
      <c r="E2146" t="s">
        <v>6424</v>
      </c>
    </row>
    <row r="2147" spans="1:6" hidden="1">
      <c r="A2147">
        <v>3</v>
      </c>
      <c r="B2147" s="226">
        <v>44261</v>
      </c>
      <c r="C2147" s="226">
        <v>44262</v>
      </c>
      <c r="D2147" s="226">
        <v>44280.452916666669</v>
      </c>
      <c r="E2147" t="s">
        <v>6425</v>
      </c>
    </row>
    <row r="2148" spans="1:6" hidden="1">
      <c r="A2148">
        <v>3</v>
      </c>
      <c r="B2148" s="226">
        <v>44261</v>
      </c>
      <c r="C2148" s="226">
        <v>44262</v>
      </c>
      <c r="D2148" s="226">
        <v>44280.452916666669</v>
      </c>
      <c r="E2148" t="s">
        <v>6426</v>
      </c>
    </row>
    <row r="2149" spans="1:6" hidden="1">
      <c r="A2149">
        <v>3</v>
      </c>
      <c r="B2149" s="226">
        <v>44261</v>
      </c>
      <c r="C2149" s="226">
        <v>44262</v>
      </c>
      <c r="D2149" s="226">
        <v>44280.452916666669</v>
      </c>
      <c r="E2149" t="s">
        <v>6427</v>
      </c>
    </row>
    <row r="2150" spans="1:6" hidden="1">
      <c r="A2150">
        <v>3</v>
      </c>
      <c r="B2150" s="226">
        <v>44261</v>
      </c>
      <c r="C2150" s="226">
        <v>44262</v>
      </c>
      <c r="D2150" s="226">
        <v>44280.452916666669</v>
      </c>
      <c r="E2150" t="s">
        <v>6328</v>
      </c>
      <c r="F2150">
        <v>1.8128196131955411E-2</v>
      </c>
    </row>
    <row r="2151" spans="1:6" hidden="1">
      <c r="A2151">
        <v>3</v>
      </c>
      <c r="B2151" s="226">
        <v>44261</v>
      </c>
      <c r="C2151" s="226">
        <v>44262</v>
      </c>
      <c r="D2151" s="226">
        <v>44280.452916666669</v>
      </c>
      <c r="E2151" t="s">
        <v>6329</v>
      </c>
      <c r="F2151">
        <v>6.5210630844036732</v>
      </c>
    </row>
    <row r="2152" spans="1:6" hidden="1">
      <c r="A2152">
        <v>3</v>
      </c>
      <c r="B2152" s="226">
        <v>44261</v>
      </c>
      <c r="C2152" s="226">
        <v>44262</v>
      </c>
      <c r="D2152" s="226">
        <v>44280.452916666669</v>
      </c>
      <c r="E2152" t="s">
        <v>6330</v>
      </c>
      <c r="F2152">
        <v>8.0008027275402789</v>
      </c>
    </row>
    <row r="2153" spans="1:6" hidden="1">
      <c r="A2153">
        <v>3</v>
      </c>
      <c r="B2153" s="226">
        <v>44261</v>
      </c>
      <c r="C2153" s="226">
        <v>44262</v>
      </c>
      <c r="D2153" s="226">
        <v>44280.452916666669</v>
      </c>
      <c r="E2153" t="s">
        <v>6332</v>
      </c>
      <c r="F2153">
        <v>0</v>
      </c>
    </row>
    <row r="2154" spans="1:6" hidden="1">
      <c r="A2154">
        <v>3</v>
      </c>
      <c r="B2154" s="226">
        <v>44261</v>
      </c>
      <c r="C2154" s="226">
        <v>44262</v>
      </c>
      <c r="D2154" s="226">
        <v>44280.452916666669</v>
      </c>
      <c r="E2154" t="s">
        <v>6331</v>
      </c>
      <c r="F2154">
        <v>0</v>
      </c>
    </row>
    <row r="2155" spans="1:6" hidden="1">
      <c r="A2155">
        <v>3</v>
      </c>
      <c r="B2155" s="226">
        <v>44261</v>
      </c>
      <c r="C2155" s="226">
        <v>44262</v>
      </c>
      <c r="D2155" s="226">
        <v>44280.452916666669</v>
      </c>
      <c r="E2155" t="s">
        <v>6669</v>
      </c>
      <c r="F2155">
        <v>0</v>
      </c>
    </row>
    <row r="2156" spans="1:6" hidden="1">
      <c r="A2156">
        <v>3</v>
      </c>
      <c r="B2156" s="226">
        <v>44261</v>
      </c>
      <c r="C2156" s="226">
        <v>44262</v>
      </c>
      <c r="D2156" s="226">
        <v>44280.452916666669</v>
      </c>
      <c r="E2156" t="s">
        <v>6668</v>
      </c>
      <c r="F2156">
        <v>-1.6541850404022302</v>
      </c>
    </row>
    <row r="2157" spans="1:6" hidden="1">
      <c r="A2157">
        <v>3</v>
      </c>
      <c r="B2157" s="226">
        <v>44261</v>
      </c>
      <c r="C2157" s="226">
        <v>44262</v>
      </c>
      <c r="D2157" s="226">
        <v>44280.452916666669</v>
      </c>
      <c r="E2157" t="s">
        <v>6719</v>
      </c>
      <c r="F2157">
        <v>31.273679578304225</v>
      </c>
    </row>
    <row r="2158" spans="1:6" hidden="1">
      <c r="A2158">
        <v>3</v>
      </c>
      <c r="B2158" s="226">
        <v>44261</v>
      </c>
      <c r="C2158" s="226">
        <v>44262</v>
      </c>
      <c r="D2158" s="226">
        <v>44280.452916666669</v>
      </c>
      <c r="E2158" t="s">
        <v>6333</v>
      </c>
      <c r="F2158">
        <v>-1.7178157579231378E-2</v>
      </c>
    </row>
    <row r="2159" spans="1:6" hidden="1">
      <c r="A2159">
        <v>3</v>
      </c>
      <c r="B2159" s="226">
        <v>44261</v>
      </c>
      <c r="C2159" s="226">
        <v>44262</v>
      </c>
      <c r="D2159" s="226">
        <v>44280.452916666669</v>
      </c>
      <c r="E2159" t="s">
        <v>6334</v>
      </c>
      <c r="F2159">
        <v>18.679252498679691</v>
      </c>
    </row>
    <row r="2160" spans="1:6" hidden="1">
      <c r="A2160">
        <v>3</v>
      </c>
      <c r="B2160" s="226">
        <v>44261</v>
      </c>
      <c r="C2160" s="226">
        <v>44262</v>
      </c>
      <c r="D2160" s="226">
        <v>44280.452916666669</v>
      </c>
      <c r="E2160" t="s">
        <v>6339</v>
      </c>
      <c r="F2160">
        <v>4.2094609548104973</v>
      </c>
    </row>
    <row r="2161" spans="1:6" hidden="1">
      <c r="A2161">
        <v>3</v>
      </c>
      <c r="B2161" s="226">
        <v>44261</v>
      </c>
      <c r="C2161" s="226">
        <v>44262</v>
      </c>
      <c r="D2161" s="226">
        <v>44280.452916666669</v>
      </c>
      <c r="E2161" t="s">
        <v>6338</v>
      </c>
      <c r="F2161">
        <v>0.79558265002237416</v>
      </c>
    </row>
    <row r="2162" spans="1:6" hidden="1">
      <c r="A2162">
        <v>3</v>
      </c>
      <c r="B2162" s="226">
        <v>44261</v>
      </c>
      <c r="C2162" s="226">
        <v>44262</v>
      </c>
      <c r="D2162" s="226">
        <v>44280.452916666669</v>
      </c>
      <c r="E2162" t="s">
        <v>6337</v>
      </c>
      <c r="F2162">
        <v>69.676220517688321</v>
      </c>
    </row>
    <row r="2163" spans="1:6" hidden="1">
      <c r="A2163">
        <v>3</v>
      </c>
      <c r="B2163" s="226">
        <v>44261</v>
      </c>
      <c r="C2163" s="226">
        <v>44262</v>
      </c>
      <c r="D2163" s="226">
        <v>44280.452916666669</v>
      </c>
      <c r="E2163" t="s">
        <v>6340</v>
      </c>
      <c r="F2163">
        <v>16.877861256069618</v>
      </c>
    </row>
    <row r="2164" spans="1:6" hidden="1">
      <c r="A2164">
        <v>3</v>
      </c>
      <c r="B2164" s="226">
        <v>44261</v>
      </c>
      <c r="C2164" s="226">
        <v>44262</v>
      </c>
      <c r="D2164" s="226">
        <v>44280.452916666669</v>
      </c>
      <c r="E2164" t="s">
        <v>6341</v>
      </c>
      <c r="F2164">
        <v>25.20126562163609</v>
      </c>
    </row>
    <row r="2165" spans="1:6" hidden="1">
      <c r="A2165">
        <v>3</v>
      </c>
      <c r="B2165" s="226">
        <v>44261</v>
      </c>
      <c r="C2165" s="226">
        <v>44262</v>
      </c>
      <c r="D2165" s="226">
        <v>44280.452916666669</v>
      </c>
      <c r="E2165" t="s">
        <v>6342</v>
      </c>
      <c r="F2165">
        <v>5.0050436048328715</v>
      </c>
    </row>
    <row r="2166" spans="1:6" hidden="1">
      <c r="A2166">
        <v>3</v>
      </c>
      <c r="B2166" s="226">
        <v>44261</v>
      </c>
      <c r="C2166" s="226">
        <v>44262</v>
      </c>
      <c r="D2166" s="226">
        <v>44280.452916666669</v>
      </c>
      <c r="E2166" t="s">
        <v>6343</v>
      </c>
      <c r="F2166">
        <v>46.386656920115044</v>
      </c>
    </row>
    <row r="2167" spans="1:6" hidden="1">
      <c r="A2167">
        <v>3</v>
      </c>
      <c r="B2167" s="226">
        <v>44261</v>
      </c>
      <c r="C2167" s="226">
        <v>44262</v>
      </c>
      <c r="D2167" s="226">
        <v>44280.452916666669</v>
      </c>
      <c r="E2167" t="s">
        <v>6344</v>
      </c>
    </row>
    <row r="2168" spans="1:6" hidden="1">
      <c r="A2168">
        <v>3</v>
      </c>
      <c r="B2168" s="226">
        <v>44261</v>
      </c>
      <c r="C2168" s="226">
        <v>44262</v>
      </c>
      <c r="D2168" s="226">
        <v>44280.452916666669</v>
      </c>
      <c r="E2168" t="s">
        <v>6345</v>
      </c>
    </row>
    <row r="2169" spans="1:6" hidden="1">
      <c r="A2169">
        <v>3</v>
      </c>
      <c r="B2169" s="226">
        <v>44261</v>
      </c>
      <c r="C2169" s="226">
        <v>44262</v>
      </c>
      <c r="D2169" s="226">
        <v>44280.452916666669</v>
      </c>
      <c r="E2169" t="s">
        <v>6346</v>
      </c>
    </row>
    <row r="2170" spans="1:6" hidden="1">
      <c r="A2170">
        <v>3</v>
      </c>
      <c r="B2170" s="226">
        <v>44261</v>
      </c>
      <c r="C2170" s="226">
        <v>44262</v>
      </c>
      <c r="D2170" s="226">
        <v>44280.452916666669</v>
      </c>
      <c r="E2170" t="s">
        <v>6350</v>
      </c>
    </row>
    <row r="2171" spans="1:6" hidden="1">
      <c r="A2171">
        <v>3</v>
      </c>
      <c r="B2171" s="226">
        <v>44261</v>
      </c>
      <c r="C2171" s="226">
        <v>44262</v>
      </c>
      <c r="D2171" s="226">
        <v>44280.452916666669</v>
      </c>
      <c r="E2171" t="s">
        <v>6352</v>
      </c>
    </row>
    <row r="2172" spans="1:6" hidden="1">
      <c r="A2172">
        <v>3</v>
      </c>
      <c r="B2172" s="226">
        <v>44261</v>
      </c>
      <c r="C2172" s="226">
        <v>44262</v>
      </c>
      <c r="D2172" s="226">
        <v>44280.452916666669</v>
      </c>
      <c r="E2172" t="s">
        <v>6353</v>
      </c>
    </row>
    <row r="2173" spans="1:6" hidden="1">
      <c r="A2173">
        <v>3</v>
      </c>
      <c r="B2173" s="226">
        <v>44261</v>
      </c>
      <c r="C2173" s="226">
        <v>44262</v>
      </c>
      <c r="D2173" s="226">
        <v>44280.452916666669</v>
      </c>
      <c r="E2173" t="s">
        <v>6355</v>
      </c>
    </row>
    <row r="2174" spans="1:6" hidden="1">
      <c r="A2174">
        <v>3</v>
      </c>
      <c r="B2174" s="226">
        <v>44261</v>
      </c>
      <c r="C2174" s="226">
        <v>44262</v>
      </c>
      <c r="D2174" s="226">
        <v>44280.452916666669</v>
      </c>
      <c r="E2174" t="s">
        <v>6354</v>
      </c>
    </row>
    <row r="2175" spans="1:6" hidden="1">
      <c r="A2175">
        <v>3</v>
      </c>
      <c r="B2175" s="226">
        <v>44261</v>
      </c>
      <c r="C2175" s="226">
        <v>44262</v>
      </c>
      <c r="D2175" s="226">
        <v>44280.452916666669</v>
      </c>
      <c r="E2175" t="s">
        <v>6347</v>
      </c>
    </row>
    <row r="2176" spans="1:6" hidden="1">
      <c r="A2176">
        <v>3</v>
      </c>
      <c r="B2176" s="226">
        <v>44261</v>
      </c>
      <c r="C2176" s="226">
        <v>44262</v>
      </c>
      <c r="D2176" s="226">
        <v>44280.452916666669</v>
      </c>
      <c r="E2176" t="s">
        <v>6348</v>
      </c>
    </row>
    <row r="2177" spans="1:5" hidden="1">
      <c r="A2177">
        <v>3</v>
      </c>
      <c r="B2177" s="226">
        <v>44261</v>
      </c>
      <c r="C2177" s="226">
        <v>44262</v>
      </c>
      <c r="D2177" s="226">
        <v>44280.452916666669</v>
      </c>
      <c r="E2177" t="s">
        <v>6349</v>
      </c>
    </row>
    <row r="2178" spans="1:5" hidden="1">
      <c r="A2178">
        <v>3</v>
      </c>
      <c r="B2178" s="226">
        <v>44261</v>
      </c>
      <c r="C2178" s="226">
        <v>44262</v>
      </c>
      <c r="D2178" s="226">
        <v>44280.452916666669</v>
      </c>
      <c r="E2178" t="s">
        <v>6351</v>
      </c>
    </row>
    <row r="2179" spans="1:5" hidden="1">
      <c r="A2179">
        <v>3</v>
      </c>
      <c r="B2179" s="226">
        <v>44261</v>
      </c>
      <c r="C2179" s="226">
        <v>44262</v>
      </c>
      <c r="D2179" s="226">
        <v>44280.452916666669</v>
      </c>
      <c r="E2179" t="s">
        <v>6356</v>
      </c>
    </row>
    <row r="2180" spans="1:5" hidden="1">
      <c r="A2180">
        <v>3</v>
      </c>
      <c r="B2180" s="226">
        <v>44261</v>
      </c>
      <c r="C2180" s="226">
        <v>44262</v>
      </c>
      <c r="D2180" s="226">
        <v>44280.452916666669</v>
      </c>
      <c r="E2180" t="s">
        <v>6362</v>
      </c>
    </row>
    <row r="2181" spans="1:5" hidden="1">
      <c r="A2181">
        <v>3</v>
      </c>
      <c r="B2181" s="226">
        <v>44261</v>
      </c>
      <c r="C2181" s="226">
        <v>44262</v>
      </c>
      <c r="D2181" s="226">
        <v>44280.452916666669</v>
      </c>
      <c r="E2181" t="s">
        <v>6363</v>
      </c>
    </row>
    <row r="2182" spans="1:5" hidden="1">
      <c r="A2182">
        <v>3</v>
      </c>
      <c r="B2182" s="226">
        <v>44261</v>
      </c>
      <c r="C2182" s="226">
        <v>44262</v>
      </c>
      <c r="D2182" s="226">
        <v>44280.452916666669</v>
      </c>
      <c r="E2182" t="s">
        <v>6364</v>
      </c>
    </row>
    <row r="2183" spans="1:5" hidden="1">
      <c r="A2183">
        <v>3</v>
      </c>
      <c r="B2183" s="226">
        <v>44261</v>
      </c>
      <c r="C2183" s="226">
        <v>44262</v>
      </c>
      <c r="D2183" s="226">
        <v>44280.452916666669</v>
      </c>
      <c r="E2183" t="s">
        <v>6365</v>
      </c>
    </row>
    <row r="2184" spans="1:5" hidden="1">
      <c r="A2184">
        <v>3</v>
      </c>
      <c r="B2184" s="226">
        <v>44261</v>
      </c>
      <c r="C2184" s="226">
        <v>44262</v>
      </c>
      <c r="D2184" s="226">
        <v>44280.452916666669</v>
      </c>
      <c r="E2184" t="s">
        <v>6366</v>
      </c>
    </row>
    <row r="2185" spans="1:5" hidden="1">
      <c r="A2185">
        <v>3</v>
      </c>
      <c r="B2185" s="226">
        <v>44261</v>
      </c>
      <c r="C2185" s="226">
        <v>44262</v>
      </c>
      <c r="D2185" s="226">
        <v>44280.452916666669</v>
      </c>
      <c r="E2185" t="s">
        <v>6367</v>
      </c>
    </row>
    <row r="2186" spans="1:5" hidden="1">
      <c r="A2186">
        <v>3</v>
      </c>
      <c r="B2186" s="226">
        <v>44261</v>
      </c>
      <c r="C2186" s="226">
        <v>44262</v>
      </c>
      <c r="D2186" s="226">
        <v>44280.452916666669</v>
      </c>
      <c r="E2186" t="s">
        <v>6368</v>
      </c>
    </row>
    <row r="2187" spans="1:5" hidden="1">
      <c r="A2187">
        <v>3</v>
      </c>
      <c r="B2187" s="226">
        <v>44261</v>
      </c>
      <c r="C2187" s="226">
        <v>44262</v>
      </c>
      <c r="D2187" s="226">
        <v>44280.452916666669</v>
      </c>
      <c r="E2187" t="s">
        <v>6369</v>
      </c>
    </row>
    <row r="2188" spans="1:5" hidden="1">
      <c r="A2188">
        <v>3</v>
      </c>
      <c r="B2188" s="226">
        <v>44261</v>
      </c>
      <c r="C2188" s="226">
        <v>44262</v>
      </c>
      <c r="D2188" s="226">
        <v>44280.452916666669</v>
      </c>
      <c r="E2188" t="s">
        <v>6370</v>
      </c>
    </row>
    <row r="2189" spans="1:5" hidden="1">
      <c r="A2189">
        <v>3</v>
      </c>
      <c r="B2189" s="226">
        <v>44261</v>
      </c>
      <c r="C2189" s="226">
        <v>44262</v>
      </c>
      <c r="D2189" s="226">
        <v>44280.452916666669</v>
      </c>
      <c r="E2189" t="s">
        <v>6371</v>
      </c>
    </row>
    <row r="2190" spans="1:5" hidden="1">
      <c r="A2190">
        <v>3</v>
      </c>
      <c r="B2190" s="226">
        <v>44261</v>
      </c>
      <c r="C2190" s="226">
        <v>44262</v>
      </c>
      <c r="D2190" s="226">
        <v>44280.452916666669</v>
      </c>
      <c r="E2190" t="s">
        <v>6372</v>
      </c>
    </row>
    <row r="2191" spans="1:5" hidden="1">
      <c r="A2191">
        <v>3</v>
      </c>
      <c r="B2191" s="226">
        <v>44261</v>
      </c>
      <c r="C2191" s="226">
        <v>44262</v>
      </c>
      <c r="D2191" s="226">
        <v>44280.452916666669</v>
      </c>
      <c r="E2191" t="s">
        <v>6373</v>
      </c>
    </row>
    <row r="2192" spans="1:5" hidden="1">
      <c r="A2192">
        <v>3</v>
      </c>
      <c r="B2192" s="226">
        <v>44261</v>
      </c>
      <c r="C2192" s="226">
        <v>44262</v>
      </c>
      <c r="D2192" s="226">
        <v>44280.452916666669</v>
      </c>
      <c r="E2192" t="s">
        <v>6374</v>
      </c>
    </row>
    <row r="2193" spans="1:6" hidden="1">
      <c r="A2193">
        <v>3</v>
      </c>
      <c r="B2193" s="226">
        <v>44261</v>
      </c>
      <c r="C2193" s="226">
        <v>44262</v>
      </c>
      <c r="D2193" s="226">
        <v>44280.452916666669</v>
      </c>
      <c r="E2193" t="s">
        <v>6375</v>
      </c>
    </row>
    <row r="2194" spans="1:6" hidden="1">
      <c r="A2194">
        <v>3</v>
      </c>
      <c r="B2194" s="226">
        <v>44261</v>
      </c>
      <c r="C2194" s="226">
        <v>44262</v>
      </c>
      <c r="D2194" s="226">
        <v>44280.452916666669</v>
      </c>
      <c r="E2194" t="s">
        <v>6376</v>
      </c>
    </row>
    <row r="2195" spans="1:6" hidden="1">
      <c r="A2195">
        <v>3</v>
      </c>
      <c r="B2195" s="226">
        <v>44261</v>
      </c>
      <c r="C2195" s="226">
        <v>44262</v>
      </c>
      <c r="D2195" s="226">
        <v>44280.452916666669</v>
      </c>
      <c r="E2195" t="s">
        <v>6377</v>
      </c>
    </row>
    <row r="2196" spans="1:6" hidden="1">
      <c r="A2196">
        <v>3</v>
      </c>
      <c r="B2196" s="226">
        <v>44261</v>
      </c>
      <c r="C2196" s="226">
        <v>44262</v>
      </c>
      <c r="D2196" s="226">
        <v>44280.452916666669</v>
      </c>
      <c r="E2196" t="s">
        <v>6378</v>
      </c>
    </row>
    <row r="2197" spans="1:6" hidden="1">
      <c r="A2197">
        <v>3</v>
      </c>
      <c r="B2197" s="226">
        <v>44261</v>
      </c>
      <c r="C2197" s="226">
        <v>44262</v>
      </c>
      <c r="D2197" s="226">
        <v>44280.452916666669</v>
      </c>
      <c r="E2197" t="s">
        <v>6379</v>
      </c>
    </row>
    <row r="2198" spans="1:6" hidden="1">
      <c r="A2198">
        <v>3</v>
      </c>
      <c r="B2198" s="226">
        <v>44261</v>
      </c>
      <c r="C2198" s="226">
        <v>44262</v>
      </c>
      <c r="D2198" s="226">
        <v>44280.452916666669</v>
      </c>
      <c r="E2198" t="s">
        <v>6380</v>
      </c>
    </row>
    <row r="2199" spans="1:6" hidden="1">
      <c r="A2199">
        <v>3</v>
      </c>
      <c r="B2199" s="226">
        <v>44261</v>
      </c>
      <c r="C2199" s="226">
        <v>44262</v>
      </c>
      <c r="D2199" s="226">
        <v>44280.452916666669</v>
      </c>
      <c r="E2199" t="s">
        <v>5411</v>
      </c>
    </row>
    <row r="2200" spans="1:6" hidden="1">
      <c r="A2200">
        <v>3</v>
      </c>
      <c r="B2200" s="226">
        <v>44261</v>
      </c>
      <c r="C2200" s="226">
        <v>44262</v>
      </c>
      <c r="D2200" s="226">
        <v>44280.452916666669</v>
      </c>
      <c r="E2200" t="s">
        <v>6381</v>
      </c>
      <c r="F2200">
        <v>142.21109383900964</v>
      </c>
    </row>
    <row r="2201" spans="1:6" hidden="1">
      <c r="A2201">
        <v>3</v>
      </c>
      <c r="B2201" s="226">
        <v>44261</v>
      </c>
      <c r="C2201" s="226">
        <v>44262</v>
      </c>
      <c r="D2201" s="226">
        <v>44280.452916666669</v>
      </c>
      <c r="E2201" t="s">
        <v>6430</v>
      </c>
      <c r="F2201">
        <v>34.655184925926996</v>
      </c>
    </row>
    <row r="2202" spans="1:6" hidden="1">
      <c r="A2202">
        <v>3</v>
      </c>
      <c r="B2202" s="226">
        <v>44261</v>
      </c>
      <c r="C2202" s="226">
        <v>44262</v>
      </c>
      <c r="D2202" s="226">
        <v>44280.452916666669</v>
      </c>
      <c r="E2202" t="s">
        <v>6431</v>
      </c>
      <c r="F2202">
        <v>3821.0792056613586</v>
      </c>
    </row>
    <row r="2203" spans="1:6" hidden="1">
      <c r="A2203">
        <v>3</v>
      </c>
      <c r="B2203" s="226">
        <v>44261</v>
      </c>
      <c r="C2203" s="226">
        <v>44262</v>
      </c>
      <c r="D2203" s="226">
        <v>44280.452916666669</v>
      </c>
      <c r="E2203" t="s">
        <v>6432</v>
      </c>
      <c r="F2203">
        <v>2.6192969337105736</v>
      </c>
    </row>
    <row r="2204" spans="1:6" hidden="1">
      <c r="A2204">
        <v>3</v>
      </c>
      <c r="B2204" s="226">
        <v>44261</v>
      </c>
      <c r="C2204" s="226">
        <v>44262</v>
      </c>
      <c r="D2204" s="226">
        <v>44280.452916666669</v>
      </c>
      <c r="E2204" t="s">
        <v>6382</v>
      </c>
      <c r="F2204">
        <v>1641.133978949651</v>
      </c>
    </row>
    <row r="2205" spans="1:6" hidden="1">
      <c r="A2205">
        <v>3</v>
      </c>
      <c r="B2205" s="226">
        <v>44261</v>
      </c>
      <c r="C2205" s="226">
        <v>44262</v>
      </c>
      <c r="D2205" s="226">
        <v>44280.452916666669</v>
      </c>
      <c r="E2205" t="s">
        <v>6383</v>
      </c>
      <c r="F2205">
        <v>55.316046619415381</v>
      </c>
    </row>
    <row r="2206" spans="1:6" hidden="1">
      <c r="A2206">
        <v>3</v>
      </c>
      <c r="B2206" s="226">
        <v>44261</v>
      </c>
      <c r="C2206" s="226">
        <v>44262</v>
      </c>
      <c r="D2206" s="226">
        <v>44280.452916666669</v>
      </c>
      <c r="E2206" t="s">
        <v>6384</v>
      </c>
      <c r="F2206">
        <v>0</v>
      </c>
    </row>
    <row r="2207" spans="1:6" hidden="1">
      <c r="A2207">
        <v>3</v>
      </c>
      <c r="B2207" s="226">
        <v>44261</v>
      </c>
      <c r="C2207" s="226">
        <v>44262</v>
      </c>
      <c r="D2207" s="226">
        <v>44280.452916666669</v>
      </c>
      <c r="E2207" t="s">
        <v>6385</v>
      </c>
      <c r="F2207">
        <v>0.87999999523160044</v>
      </c>
    </row>
    <row r="2208" spans="1:6" hidden="1">
      <c r="A2208">
        <v>3</v>
      </c>
      <c r="B2208" s="226">
        <v>44261</v>
      </c>
      <c r="C2208" s="226">
        <v>44262</v>
      </c>
      <c r="D2208" s="226">
        <v>44280.452916666669</v>
      </c>
      <c r="E2208" t="s">
        <v>6386</v>
      </c>
      <c r="F2208">
        <v>8.5399999618526987</v>
      </c>
    </row>
    <row r="2209" spans="1:6" hidden="1">
      <c r="A2209">
        <v>3</v>
      </c>
      <c r="B2209" s="226">
        <v>44261</v>
      </c>
      <c r="C2209" s="226">
        <v>44262</v>
      </c>
      <c r="D2209" s="226">
        <v>44280.452916666669</v>
      </c>
      <c r="E2209" t="s">
        <v>6387</v>
      </c>
      <c r="F2209">
        <v>1.2200000286102295</v>
      </c>
    </row>
    <row r="2210" spans="1:6" hidden="1">
      <c r="A2210">
        <v>3</v>
      </c>
      <c r="B2210" s="226">
        <v>44261</v>
      </c>
      <c r="C2210" s="226">
        <v>44262</v>
      </c>
      <c r="D2210" s="226">
        <v>44280.452916666669</v>
      </c>
      <c r="E2210" t="s">
        <v>6388</v>
      </c>
      <c r="F2210">
        <v>64.360000610351563</v>
      </c>
    </row>
    <row r="2211" spans="1:6" hidden="1">
      <c r="A2211">
        <v>3</v>
      </c>
      <c r="B2211" s="226">
        <v>44261</v>
      </c>
      <c r="C2211" s="226">
        <v>44262</v>
      </c>
      <c r="D2211" s="226">
        <v>44280.452916666669</v>
      </c>
      <c r="E2211" t="s">
        <v>6389</v>
      </c>
      <c r="F2211">
        <v>22.610000610351563</v>
      </c>
    </row>
    <row r="2212" spans="1:6" hidden="1">
      <c r="A2212">
        <v>3</v>
      </c>
      <c r="B2212" s="226">
        <v>44261</v>
      </c>
      <c r="C2212" s="226">
        <v>44262</v>
      </c>
      <c r="D2212" s="226">
        <v>44280.452916666669</v>
      </c>
      <c r="E2212" t="s">
        <v>6390</v>
      </c>
      <c r="F2212">
        <v>9.0000003576278687E-2</v>
      </c>
    </row>
    <row r="2213" spans="1:6" hidden="1">
      <c r="A2213">
        <v>3</v>
      </c>
      <c r="B2213" s="226">
        <v>44261</v>
      </c>
      <c r="C2213" s="226">
        <v>44262</v>
      </c>
      <c r="D2213" s="226">
        <v>44280.452916666669</v>
      </c>
      <c r="E2213" t="s">
        <v>6391</v>
      </c>
      <c r="F2213">
        <v>2.2699999809265137</v>
      </c>
    </row>
    <row r="2214" spans="1:6" hidden="1">
      <c r="A2214">
        <v>3</v>
      </c>
      <c r="B2214" s="226">
        <v>44261</v>
      </c>
      <c r="C2214" s="226">
        <v>44262</v>
      </c>
      <c r="D2214" s="226">
        <v>44280.452916666669</v>
      </c>
      <c r="E2214" t="s">
        <v>6392</v>
      </c>
      <c r="F2214">
        <v>2.9999999329446688E-2</v>
      </c>
    </row>
    <row r="2215" spans="1:6" hidden="1">
      <c r="A2215">
        <v>3</v>
      </c>
      <c r="B2215" s="226">
        <v>44261</v>
      </c>
      <c r="C2215" s="226">
        <v>44262</v>
      </c>
      <c r="D2215" s="226">
        <v>44280.452916666669</v>
      </c>
      <c r="E2215" t="s">
        <v>6428</v>
      </c>
      <c r="F2215">
        <v>70.491793026882092</v>
      </c>
    </row>
    <row r="2216" spans="1:6" hidden="1">
      <c r="A2216">
        <v>3</v>
      </c>
      <c r="B2216" s="226">
        <v>44261</v>
      </c>
      <c r="C2216" s="226">
        <v>44262</v>
      </c>
      <c r="D2216" s="226">
        <v>44280.452916666669</v>
      </c>
      <c r="E2216" t="s">
        <v>6498</v>
      </c>
      <c r="F2216">
        <v>7.7834743897739464E-2</v>
      </c>
    </row>
    <row r="2217" spans="1:6" hidden="1">
      <c r="A2217">
        <v>3</v>
      </c>
      <c r="B2217" s="226">
        <v>44261</v>
      </c>
      <c r="C2217" s="226">
        <v>44262</v>
      </c>
      <c r="D2217" s="226">
        <v>44280.452916666669</v>
      </c>
      <c r="E2217" t="s">
        <v>6499</v>
      </c>
      <c r="F2217">
        <v>216.58049587673599</v>
      </c>
    </row>
    <row r="2218" spans="1:6" hidden="1">
      <c r="A2218">
        <v>3</v>
      </c>
      <c r="B2218" s="226">
        <v>44261</v>
      </c>
      <c r="C2218" s="226">
        <v>44262</v>
      </c>
      <c r="D2218" s="226">
        <v>44280.452916666669</v>
      </c>
      <c r="E2218" t="s">
        <v>6500</v>
      </c>
      <c r="F2218">
        <v>10688.885325113944</v>
      </c>
    </row>
    <row r="2219" spans="1:6" hidden="1">
      <c r="A2219">
        <v>3</v>
      </c>
      <c r="B2219" s="226">
        <v>44261</v>
      </c>
      <c r="C2219" s="226">
        <v>44262</v>
      </c>
      <c r="D2219" s="226">
        <v>44280.452916666669</v>
      </c>
      <c r="E2219" t="s">
        <v>6429</v>
      </c>
      <c r="F2219">
        <v>351.01852133009203</v>
      </c>
    </row>
    <row r="2220" spans="1:6" hidden="1">
      <c r="A2220">
        <v>3</v>
      </c>
      <c r="B2220" s="226">
        <v>44261</v>
      </c>
      <c r="C2220" s="226">
        <v>44262</v>
      </c>
      <c r="D2220" s="226">
        <v>44280.452916666669</v>
      </c>
      <c r="E2220" t="s">
        <v>6433</v>
      </c>
      <c r="F2220">
        <v>55.384143349859436</v>
      </c>
    </row>
    <row r="2221" spans="1:6" hidden="1">
      <c r="A2221">
        <v>3</v>
      </c>
      <c r="B2221" s="226">
        <v>44261</v>
      </c>
      <c r="C2221" s="226">
        <v>44262</v>
      </c>
      <c r="D2221" s="226">
        <v>44280.452916666669</v>
      </c>
      <c r="E2221" t="s">
        <v>6671</v>
      </c>
      <c r="F2221">
        <v>-2.3532180407099537</v>
      </c>
    </row>
    <row r="2222" spans="1:6" hidden="1">
      <c r="A2222">
        <v>3</v>
      </c>
      <c r="B2222" s="226">
        <v>44261</v>
      </c>
      <c r="C2222" s="226">
        <v>44262</v>
      </c>
      <c r="D2222" s="226">
        <v>44280.452916666669</v>
      </c>
      <c r="E2222" t="s">
        <v>6434</v>
      </c>
      <c r="F2222">
        <v>147.7119163725111</v>
      </c>
    </row>
    <row r="2223" spans="1:6" hidden="1">
      <c r="A2223">
        <v>3</v>
      </c>
      <c r="B2223" s="226">
        <v>44261</v>
      </c>
      <c r="C2223" s="226">
        <v>44262</v>
      </c>
      <c r="D2223" s="226">
        <v>44280.452916666669</v>
      </c>
      <c r="E2223" t="s">
        <v>6435</v>
      </c>
      <c r="F2223">
        <v>61.177729185422379</v>
      </c>
    </row>
    <row r="2224" spans="1:6" hidden="1">
      <c r="A2224">
        <v>3</v>
      </c>
      <c r="B2224" s="226">
        <v>44261</v>
      </c>
      <c r="C2224" s="226">
        <v>44262</v>
      </c>
      <c r="D2224" s="226">
        <v>44280.452916666669</v>
      </c>
      <c r="E2224" t="s">
        <v>6436</v>
      </c>
      <c r="F2224">
        <v>586.3861489613854</v>
      </c>
    </row>
    <row r="2225" spans="1:6" hidden="1">
      <c r="A2225">
        <v>3</v>
      </c>
      <c r="B2225" s="226">
        <v>44261</v>
      </c>
      <c r="C2225" s="226">
        <v>44262</v>
      </c>
      <c r="D2225" s="226">
        <v>44280.452916666669</v>
      </c>
      <c r="E2225" t="s">
        <v>6438</v>
      </c>
      <c r="F2225">
        <v>3140.8053663465739</v>
      </c>
    </row>
    <row r="2226" spans="1:6" hidden="1">
      <c r="A2226">
        <v>3</v>
      </c>
      <c r="B2226" s="226">
        <v>44261</v>
      </c>
      <c r="C2226" s="226">
        <v>44262</v>
      </c>
      <c r="D2226" s="226">
        <v>44280.452916666669</v>
      </c>
      <c r="E2226" t="s">
        <v>6439</v>
      </c>
      <c r="F2226">
        <v>140.1306491004097</v>
      </c>
    </row>
    <row r="2227" spans="1:6" hidden="1">
      <c r="A2227">
        <v>3</v>
      </c>
      <c r="B2227" s="226">
        <v>44261</v>
      </c>
      <c r="C2227" s="226">
        <v>44262</v>
      </c>
      <c r="D2227" s="226">
        <v>44280.452916666669</v>
      </c>
      <c r="E2227" t="s">
        <v>6501</v>
      </c>
      <c r="F2227">
        <v>8.0914506114191127</v>
      </c>
    </row>
    <row r="2228" spans="1:6" hidden="1">
      <c r="A2228">
        <v>3</v>
      </c>
      <c r="B2228" s="226">
        <v>44261</v>
      </c>
      <c r="C2228" s="226">
        <v>44262</v>
      </c>
      <c r="D2228" s="226">
        <v>44280.452916666669</v>
      </c>
      <c r="E2228" t="s">
        <v>6437</v>
      </c>
      <c r="F2228">
        <v>131.06013381216258</v>
      </c>
    </row>
    <row r="2229" spans="1:6" hidden="1">
      <c r="A2229">
        <v>3</v>
      </c>
      <c r="B2229" s="226">
        <v>44261</v>
      </c>
      <c r="C2229" s="226">
        <v>44262</v>
      </c>
      <c r="D2229" s="226">
        <v>44280.452916666669</v>
      </c>
      <c r="E2229" t="s">
        <v>6502</v>
      </c>
      <c r="F2229">
        <v>75.05999755859375</v>
      </c>
    </row>
    <row r="2230" spans="1:6" hidden="1">
      <c r="A2230">
        <v>3</v>
      </c>
      <c r="B2230" s="226">
        <v>44261</v>
      </c>
      <c r="C2230" s="226">
        <v>44262</v>
      </c>
      <c r="D2230" s="226">
        <v>44280.452916666669</v>
      </c>
      <c r="E2230" t="s">
        <v>6410</v>
      </c>
      <c r="F2230">
        <v>11.329999923705891</v>
      </c>
    </row>
    <row r="2231" spans="1:6" hidden="1">
      <c r="A2231">
        <v>3</v>
      </c>
      <c r="B2231" s="226">
        <v>44261</v>
      </c>
      <c r="C2231" s="226">
        <v>44262</v>
      </c>
      <c r="D2231" s="226">
        <v>44280.452916666669</v>
      </c>
      <c r="E2231" t="s">
        <v>6411</v>
      </c>
      <c r="F2231">
        <v>0.55000001192095038</v>
      </c>
    </row>
    <row r="2232" spans="1:6" hidden="1">
      <c r="A2232">
        <v>3</v>
      </c>
      <c r="B2232" s="226">
        <v>44261</v>
      </c>
      <c r="C2232" s="226">
        <v>44262</v>
      </c>
      <c r="D2232" s="226">
        <v>44280.452916666669</v>
      </c>
      <c r="E2232" t="s">
        <v>6412</v>
      </c>
      <c r="F2232">
        <v>3.1099998950959451</v>
      </c>
    </row>
    <row r="2233" spans="1:6" hidden="1">
      <c r="A2233">
        <v>3</v>
      </c>
      <c r="B2233" s="226">
        <v>44261</v>
      </c>
      <c r="C2233" s="226">
        <v>44262</v>
      </c>
      <c r="D2233" s="226">
        <v>44280.452916666669</v>
      </c>
      <c r="E2233" t="s">
        <v>6413</v>
      </c>
      <c r="F2233">
        <v>5.8200001716616052</v>
      </c>
    </row>
    <row r="2234" spans="1:6" hidden="1">
      <c r="A2234">
        <v>3</v>
      </c>
      <c r="B2234" s="226">
        <v>44261</v>
      </c>
      <c r="C2234" s="226">
        <v>44262</v>
      </c>
      <c r="D2234" s="226">
        <v>44280.452916666669</v>
      </c>
      <c r="E2234" t="s">
        <v>6414</v>
      </c>
      <c r="F2234">
        <v>0.75999999046325684</v>
      </c>
    </row>
    <row r="2235" spans="1:6" hidden="1">
      <c r="A2235">
        <v>3</v>
      </c>
      <c r="B2235" s="226">
        <v>44261</v>
      </c>
      <c r="C2235" s="226">
        <v>44262</v>
      </c>
      <c r="D2235" s="226">
        <v>44280.452916666669</v>
      </c>
      <c r="E2235" t="s">
        <v>6415</v>
      </c>
      <c r="F2235">
        <v>0</v>
      </c>
    </row>
    <row r="2236" spans="1:6" hidden="1">
      <c r="A2236">
        <v>3</v>
      </c>
      <c r="B2236" s="226">
        <v>44261</v>
      </c>
      <c r="C2236" s="226">
        <v>44262</v>
      </c>
      <c r="D2236" s="226">
        <v>44280.452916666669</v>
      </c>
      <c r="E2236" t="s">
        <v>6416</v>
      </c>
      <c r="F2236">
        <v>2.0499999523162074</v>
      </c>
    </row>
    <row r="2237" spans="1:6" hidden="1">
      <c r="A2237">
        <v>3</v>
      </c>
      <c r="B2237" s="226">
        <v>44261</v>
      </c>
      <c r="C2237" s="226">
        <v>44262</v>
      </c>
      <c r="D2237" s="226">
        <v>44280.452916666669</v>
      </c>
      <c r="E2237" t="s">
        <v>6417</v>
      </c>
      <c r="F2237">
        <v>1.3200000524520348</v>
      </c>
    </row>
    <row r="2238" spans="1:6" hidden="1">
      <c r="A2238">
        <v>3</v>
      </c>
      <c r="B2238" s="226">
        <v>44261</v>
      </c>
      <c r="C2238" s="226">
        <v>44262</v>
      </c>
      <c r="D2238" s="226">
        <v>44280.452916666669</v>
      </c>
      <c r="E2238" t="s">
        <v>6503</v>
      </c>
      <c r="F2238">
        <v>2.9999999329446688E-2</v>
      </c>
    </row>
    <row r="2239" spans="1:6" hidden="1">
      <c r="A2239">
        <v>3</v>
      </c>
      <c r="B2239" s="226">
        <v>44261</v>
      </c>
      <c r="C2239" s="226">
        <v>44262</v>
      </c>
      <c r="D2239" s="226">
        <v>44280.452916666669</v>
      </c>
      <c r="E2239" t="s">
        <v>6504</v>
      </c>
      <c r="F2239">
        <v>1.0299999713897705</v>
      </c>
    </row>
    <row r="2240" spans="1:6" hidden="1">
      <c r="A2240">
        <v>3</v>
      </c>
      <c r="B2240" s="226">
        <v>44261</v>
      </c>
      <c r="C2240" s="226">
        <v>44262</v>
      </c>
      <c r="D2240" s="226">
        <v>44280.452916666669</v>
      </c>
      <c r="E2240" t="s">
        <v>6505</v>
      </c>
      <c r="F2240">
        <v>2.630000114440918</v>
      </c>
    </row>
    <row r="2241" spans="1:6" hidden="1">
      <c r="A2241">
        <v>3</v>
      </c>
      <c r="B2241" s="226">
        <v>44261</v>
      </c>
      <c r="C2241" s="226">
        <v>44262</v>
      </c>
      <c r="D2241" s="226">
        <v>44280.452916666669</v>
      </c>
      <c r="E2241" t="s">
        <v>6506</v>
      </c>
      <c r="F2241">
        <v>22.709999084472656</v>
      </c>
    </row>
    <row r="2242" spans="1:6" hidden="1">
      <c r="A2242">
        <v>3</v>
      </c>
      <c r="B2242" s="226">
        <v>44261</v>
      </c>
      <c r="C2242" s="226">
        <v>44262</v>
      </c>
      <c r="D2242" s="226">
        <v>44280.452916666669</v>
      </c>
      <c r="E2242" t="s">
        <v>6507</v>
      </c>
      <c r="F2242">
        <v>50.400001525880157</v>
      </c>
    </row>
    <row r="2243" spans="1:6" hidden="1">
      <c r="A2243">
        <v>3</v>
      </c>
      <c r="B2243" s="226">
        <v>44261</v>
      </c>
      <c r="C2243" s="226">
        <v>44262</v>
      </c>
      <c r="D2243" s="226">
        <v>44280.452916666669</v>
      </c>
      <c r="E2243" t="s">
        <v>6508</v>
      </c>
      <c r="F2243">
        <v>20.979999542236417</v>
      </c>
    </row>
    <row r="2244" spans="1:6" hidden="1">
      <c r="A2244">
        <v>3</v>
      </c>
      <c r="B2244" s="226">
        <v>44261</v>
      </c>
      <c r="C2244" s="226">
        <v>44262</v>
      </c>
      <c r="D2244" s="226">
        <v>44280.452916666669</v>
      </c>
      <c r="E2244" t="s">
        <v>6509</v>
      </c>
      <c r="F2244">
        <v>0.64999997615814009</v>
      </c>
    </row>
    <row r="2245" spans="1:6" hidden="1">
      <c r="A2245">
        <v>3</v>
      </c>
      <c r="B2245" s="226">
        <v>44261</v>
      </c>
      <c r="C2245" s="226">
        <v>44262</v>
      </c>
      <c r="D2245" s="226">
        <v>44280.452916666669</v>
      </c>
      <c r="E2245" t="s">
        <v>6510</v>
      </c>
      <c r="F2245">
        <v>1.559999942779541</v>
      </c>
    </row>
    <row r="2246" spans="1:6" hidden="1">
      <c r="A2246">
        <v>3</v>
      </c>
      <c r="B2246" s="226">
        <v>44261</v>
      </c>
      <c r="C2246" s="226">
        <v>44262</v>
      </c>
      <c r="D2246" s="226">
        <v>44280.452916666669</v>
      </c>
      <c r="E2246" t="s">
        <v>6511</v>
      </c>
      <c r="F2246">
        <v>9.9999997764825908E-3</v>
      </c>
    </row>
    <row r="2247" spans="1:6" hidden="1">
      <c r="A2247">
        <v>3</v>
      </c>
      <c r="B2247" s="226">
        <v>44261</v>
      </c>
      <c r="C2247" s="226">
        <v>44262</v>
      </c>
      <c r="D2247" s="226">
        <v>44280.452916666669</v>
      </c>
      <c r="E2247" t="s">
        <v>6728</v>
      </c>
      <c r="F2247">
        <v>6.5473381956418368</v>
      </c>
    </row>
    <row r="2248" spans="1:6" hidden="1">
      <c r="A2248">
        <v>3</v>
      </c>
      <c r="B2248" s="226">
        <v>44261</v>
      </c>
      <c r="C2248" s="226">
        <v>44262</v>
      </c>
      <c r="D2248" s="226">
        <v>44280.452916666669</v>
      </c>
      <c r="E2248" t="s">
        <v>6525</v>
      </c>
    </row>
    <row r="2249" spans="1:6" hidden="1">
      <c r="A2249">
        <v>3</v>
      </c>
      <c r="B2249" s="226">
        <v>44261</v>
      </c>
      <c r="C2249" s="226">
        <v>44262</v>
      </c>
      <c r="D2249" s="226">
        <v>44280.452916666669</v>
      </c>
      <c r="E2249" t="s">
        <v>6526</v>
      </c>
    </row>
    <row r="2250" spans="1:6" hidden="1">
      <c r="A2250">
        <v>3</v>
      </c>
      <c r="B2250" s="226">
        <v>44261</v>
      </c>
      <c r="C2250" s="226">
        <v>44262</v>
      </c>
      <c r="D2250" s="226">
        <v>44280.452916666669</v>
      </c>
      <c r="E2250" t="s">
        <v>6679</v>
      </c>
      <c r="F2250">
        <v>1.8849999904631907</v>
      </c>
    </row>
    <row r="2251" spans="1:6" hidden="1">
      <c r="A2251">
        <v>3</v>
      </c>
      <c r="B2251" s="226">
        <v>44261</v>
      </c>
      <c r="C2251" s="226">
        <v>44262</v>
      </c>
      <c r="D2251" s="226">
        <v>44280.452916666669</v>
      </c>
      <c r="E2251" t="s">
        <v>6680</v>
      </c>
      <c r="F2251">
        <v>1.6269999742508554</v>
      </c>
    </row>
    <row r="2252" spans="1:6" hidden="1">
      <c r="A2252">
        <v>3</v>
      </c>
      <c r="B2252" s="226">
        <v>44261</v>
      </c>
      <c r="C2252" s="226">
        <v>44262</v>
      </c>
      <c r="D2252" s="226">
        <v>44280.452916666669</v>
      </c>
      <c r="E2252" t="s">
        <v>6681</v>
      </c>
      <c r="F2252">
        <v>6.7720999717709871</v>
      </c>
    </row>
    <row r="2253" spans="1:6" hidden="1">
      <c r="A2253">
        <v>3</v>
      </c>
      <c r="B2253" s="226">
        <v>44261</v>
      </c>
      <c r="C2253" s="226">
        <v>44262</v>
      </c>
      <c r="D2253" s="226">
        <v>44280.452916666669</v>
      </c>
      <c r="E2253" t="s">
        <v>6682</v>
      </c>
      <c r="F2253">
        <v>22.812999725341452</v>
      </c>
    </row>
    <row r="2254" spans="1:6" hidden="1">
      <c r="A2254">
        <v>3</v>
      </c>
      <c r="B2254" s="226">
        <v>44261</v>
      </c>
      <c r="C2254" s="226">
        <v>44262</v>
      </c>
      <c r="D2254" s="226">
        <v>44280.452916666669</v>
      </c>
      <c r="E2254" t="s">
        <v>6683</v>
      </c>
      <c r="F2254">
        <v>49.586898803710938</v>
      </c>
    </row>
    <row r="2255" spans="1:6" hidden="1">
      <c r="A2255">
        <v>3</v>
      </c>
      <c r="B2255" s="226">
        <v>44261</v>
      </c>
      <c r="C2255" s="226">
        <v>44262</v>
      </c>
      <c r="D2255" s="226">
        <v>44280.452916666669</v>
      </c>
      <c r="E2255" t="s">
        <v>6684</v>
      </c>
      <c r="F2255">
        <v>17.212200164794922</v>
      </c>
    </row>
    <row r="2256" spans="1:6" hidden="1">
      <c r="A2256">
        <v>3</v>
      </c>
      <c r="B2256" s="226">
        <v>44261</v>
      </c>
      <c r="C2256" s="226">
        <v>44262</v>
      </c>
      <c r="D2256" s="226">
        <v>44280.452916666669</v>
      </c>
      <c r="E2256" t="s">
        <v>6685</v>
      </c>
      <c r="F2256">
        <v>7.2300001978874207E-2</v>
      </c>
    </row>
    <row r="2257" spans="1:6" hidden="1">
      <c r="A2257">
        <v>3</v>
      </c>
      <c r="B2257" s="226">
        <v>44261</v>
      </c>
      <c r="C2257" s="226">
        <v>44262</v>
      </c>
      <c r="D2257" s="226">
        <v>44280.452916666669</v>
      </c>
      <c r="E2257" t="s">
        <v>6670</v>
      </c>
      <c r="F2257">
        <v>0.42026186858271458</v>
      </c>
    </row>
    <row r="2258" spans="1:6" hidden="1">
      <c r="A2258">
        <v>3</v>
      </c>
      <c r="B2258" s="226">
        <v>44261</v>
      </c>
      <c r="C2258" s="226">
        <v>44262</v>
      </c>
      <c r="D2258" s="226">
        <v>44280.452916666669</v>
      </c>
      <c r="E2258" t="s">
        <v>6531</v>
      </c>
      <c r="F2258">
        <v>39.920213720533567</v>
      </c>
    </row>
    <row r="2259" spans="1:6" hidden="1">
      <c r="A2259">
        <v>3</v>
      </c>
      <c r="B2259" s="226">
        <v>44261</v>
      </c>
      <c r="C2259" s="226">
        <v>44262</v>
      </c>
      <c r="D2259" s="226">
        <v>44280.452916666669</v>
      </c>
      <c r="E2259" t="s">
        <v>6532</v>
      </c>
      <c r="F2259">
        <v>1.8948287201424414</v>
      </c>
    </row>
    <row r="2260" spans="1:6" hidden="1">
      <c r="A2260">
        <v>3</v>
      </c>
      <c r="B2260" s="226">
        <v>44261</v>
      </c>
      <c r="C2260" s="226">
        <v>44262</v>
      </c>
      <c r="D2260" s="226">
        <v>44280.452916666669</v>
      </c>
      <c r="E2260" t="s">
        <v>6533</v>
      </c>
      <c r="F2260">
        <v>144.4997566752956</v>
      </c>
    </row>
    <row r="2261" spans="1:6" hidden="1">
      <c r="A2261">
        <v>3</v>
      </c>
      <c r="B2261" s="226">
        <v>44261</v>
      </c>
      <c r="C2261" s="226">
        <v>44262</v>
      </c>
      <c r="D2261" s="226">
        <v>44280.452916666669</v>
      </c>
      <c r="E2261" t="s">
        <v>6530</v>
      </c>
      <c r="F2261">
        <v>96.094587214788234</v>
      </c>
    </row>
    <row r="2262" spans="1:6" hidden="1">
      <c r="A2262">
        <v>3</v>
      </c>
      <c r="B2262" s="226">
        <v>44261</v>
      </c>
      <c r="C2262" s="226">
        <v>44262</v>
      </c>
      <c r="D2262" s="226">
        <v>44280.452916666669</v>
      </c>
      <c r="E2262" t="s">
        <v>6534</v>
      </c>
      <c r="F2262">
        <v>46.700000762941286</v>
      </c>
    </row>
    <row r="2263" spans="1:6" hidden="1">
      <c r="A2263">
        <v>3</v>
      </c>
      <c r="B2263" s="226">
        <v>44261</v>
      </c>
      <c r="C2263" s="226">
        <v>44262</v>
      </c>
      <c r="D2263" s="226">
        <v>44280.452916666669</v>
      </c>
      <c r="E2263" t="s">
        <v>6535</v>
      </c>
      <c r="F2263">
        <v>6.4999997615814209E-2</v>
      </c>
    </row>
    <row r="2264" spans="1:6" hidden="1">
      <c r="A2264">
        <v>3</v>
      </c>
      <c r="B2264" s="226">
        <v>44261</v>
      </c>
      <c r="C2264" s="226">
        <v>44262</v>
      </c>
      <c r="D2264" s="226">
        <v>44280.452916666669</v>
      </c>
      <c r="E2264" t="s">
        <v>6536</v>
      </c>
      <c r="F2264">
        <v>99.7041015625</v>
      </c>
    </row>
    <row r="2265" spans="1:6" hidden="1">
      <c r="A2265">
        <v>3</v>
      </c>
      <c r="B2265" s="226">
        <v>44261</v>
      </c>
      <c r="C2265" s="226">
        <v>44262</v>
      </c>
      <c r="D2265" s="226">
        <v>44280.452916666669</v>
      </c>
      <c r="E2265" t="s">
        <v>6537</v>
      </c>
      <c r="F2265">
        <v>0.12359999865293071</v>
      </c>
    </row>
    <row r="2266" spans="1:6" hidden="1">
      <c r="A2266">
        <v>3</v>
      </c>
      <c r="B2266" s="226">
        <v>44261</v>
      </c>
      <c r="C2266" s="226">
        <v>44262</v>
      </c>
      <c r="D2266" s="226">
        <v>44280.452916666669</v>
      </c>
      <c r="E2266" t="s">
        <v>6538</v>
      </c>
      <c r="F2266">
        <v>4.8900000751017338E-2</v>
      </c>
    </row>
    <row r="2267" spans="1:6" hidden="1">
      <c r="A2267">
        <v>3</v>
      </c>
      <c r="B2267" s="226">
        <v>44261</v>
      </c>
      <c r="C2267" s="226">
        <v>44262</v>
      </c>
      <c r="D2267" s="226">
        <v>44280.452916666669</v>
      </c>
      <c r="E2267" t="s">
        <v>6539</v>
      </c>
      <c r="F2267">
        <v>3.1399998813868735E-2</v>
      </c>
    </row>
    <row r="2268" spans="1:6" hidden="1">
      <c r="A2268">
        <v>3</v>
      </c>
      <c r="B2268" s="226">
        <v>44261</v>
      </c>
      <c r="C2268" s="226">
        <v>44262</v>
      </c>
      <c r="D2268" s="226">
        <v>44280.452916666669</v>
      </c>
      <c r="E2268" t="s">
        <v>6540</v>
      </c>
      <c r="F2268">
        <v>1.9999999552965182E-2</v>
      </c>
    </row>
    <row r="2269" spans="1:6" hidden="1">
      <c r="A2269">
        <v>3</v>
      </c>
      <c r="B2269" s="226">
        <v>44261</v>
      </c>
      <c r="C2269" s="226">
        <v>44262</v>
      </c>
      <c r="D2269" s="226">
        <v>44280.452916666669</v>
      </c>
      <c r="E2269" t="s">
        <v>6541</v>
      </c>
      <c r="F2269">
        <v>3.7000000011174553E-3</v>
      </c>
    </row>
    <row r="2270" spans="1:6" hidden="1">
      <c r="A2270">
        <v>3</v>
      </c>
      <c r="B2270" s="226">
        <v>44261</v>
      </c>
      <c r="C2270" s="226">
        <v>44262</v>
      </c>
      <c r="D2270" s="226">
        <v>44280.452916666669</v>
      </c>
      <c r="E2270" t="s">
        <v>6542</v>
      </c>
      <c r="F2270">
        <v>0.8716999888419783</v>
      </c>
    </row>
    <row r="2271" spans="1:6" hidden="1">
      <c r="A2271">
        <v>3</v>
      </c>
      <c r="B2271" s="226">
        <v>44261</v>
      </c>
      <c r="C2271" s="226">
        <v>44262</v>
      </c>
      <c r="D2271" s="226">
        <v>44280.452916666669</v>
      </c>
      <c r="E2271" t="s">
        <v>6543</v>
      </c>
      <c r="F2271">
        <v>8.6223001480105861</v>
      </c>
    </row>
    <row r="2272" spans="1:6" hidden="1">
      <c r="A2272">
        <v>3</v>
      </c>
      <c r="B2272" s="226">
        <v>44261</v>
      </c>
      <c r="C2272" s="226">
        <v>44262</v>
      </c>
      <c r="D2272" s="226">
        <v>44280.452916666669</v>
      </c>
      <c r="E2272" t="s">
        <v>6544</v>
      </c>
      <c r="F2272">
        <v>1.2491999864578744</v>
      </c>
    </row>
    <row r="2273" spans="1:6" hidden="1">
      <c r="A2273">
        <v>3</v>
      </c>
      <c r="B2273" s="226">
        <v>44261</v>
      </c>
      <c r="C2273" s="226">
        <v>44262</v>
      </c>
      <c r="D2273" s="226">
        <v>44280.452916666669</v>
      </c>
      <c r="E2273" t="s">
        <v>6545</v>
      </c>
      <c r="F2273">
        <v>63.616401672365612</v>
      </c>
    </row>
    <row r="2274" spans="1:6" hidden="1">
      <c r="A2274">
        <v>3</v>
      </c>
      <c r="B2274" s="226">
        <v>44261</v>
      </c>
      <c r="C2274" s="226">
        <v>44262</v>
      </c>
      <c r="D2274" s="226">
        <v>44280.452916666669</v>
      </c>
      <c r="E2274" t="s">
        <v>6546</v>
      </c>
      <c r="F2274">
        <v>23.12660026550202</v>
      </c>
    </row>
    <row r="2275" spans="1:6" hidden="1">
      <c r="A2275">
        <v>3</v>
      </c>
      <c r="B2275" s="226">
        <v>44261</v>
      </c>
      <c r="C2275" s="226">
        <v>44262</v>
      </c>
      <c r="D2275" s="226">
        <v>44280.452916666669</v>
      </c>
      <c r="E2275" t="s">
        <v>6547</v>
      </c>
      <c r="F2275">
        <v>8.2900002598763012E-2</v>
      </c>
    </row>
    <row r="2276" spans="1:6" hidden="1">
      <c r="A2276">
        <v>3</v>
      </c>
      <c r="B2276" s="226">
        <v>44261</v>
      </c>
      <c r="C2276" s="226">
        <v>44262</v>
      </c>
      <c r="D2276" s="226">
        <v>44280.452916666669</v>
      </c>
      <c r="E2276" t="s">
        <v>6548</v>
      </c>
      <c r="F2276">
        <v>2.4051001071930886</v>
      </c>
    </row>
    <row r="2277" spans="1:6" hidden="1">
      <c r="A2277">
        <v>3</v>
      </c>
      <c r="B2277" s="226">
        <v>44261</v>
      </c>
      <c r="C2277" s="226">
        <v>44262</v>
      </c>
      <c r="D2277" s="226">
        <v>44280.452916666669</v>
      </c>
      <c r="E2277" t="s">
        <v>6721</v>
      </c>
      <c r="F2277">
        <v>5.00365975399811</v>
      </c>
    </row>
    <row r="2278" spans="1:6" hidden="1">
      <c r="A2278">
        <v>3</v>
      </c>
      <c r="B2278" s="226">
        <v>44261</v>
      </c>
      <c r="C2278" s="226">
        <v>44262</v>
      </c>
      <c r="D2278" s="226">
        <v>44280.452916666669</v>
      </c>
      <c r="E2278" t="s">
        <v>6720</v>
      </c>
      <c r="F2278">
        <v>94.992798762851379</v>
      </c>
    </row>
    <row r="2279" spans="1:6" hidden="1">
      <c r="A2279">
        <v>3</v>
      </c>
      <c r="B2279" s="226">
        <v>44261</v>
      </c>
      <c r="C2279" s="226">
        <v>44262</v>
      </c>
      <c r="D2279" s="226">
        <v>44280.452916666669</v>
      </c>
      <c r="E2279" t="s">
        <v>6722</v>
      </c>
      <c r="F2279">
        <v>14.957091385346999</v>
      </c>
    </row>
    <row r="2280" spans="1:6" hidden="1">
      <c r="A2280">
        <v>3</v>
      </c>
      <c r="B2280" s="226">
        <v>44261</v>
      </c>
      <c r="C2280" s="226">
        <v>44262</v>
      </c>
      <c r="D2280" s="226">
        <v>44280.452916666669</v>
      </c>
      <c r="E2280" t="s">
        <v>6723</v>
      </c>
      <c r="F2280">
        <v>49.863557885310321</v>
      </c>
    </row>
    <row r="2281" spans="1:6" hidden="1">
      <c r="A2281">
        <v>3</v>
      </c>
      <c r="B2281" s="226">
        <v>44261</v>
      </c>
      <c r="C2281" s="226">
        <v>44262</v>
      </c>
      <c r="D2281" s="226">
        <v>44280.452916666669</v>
      </c>
      <c r="E2281" t="s">
        <v>6724</v>
      </c>
      <c r="F2281">
        <v>4.3549346208572448</v>
      </c>
    </row>
    <row r="2282" spans="1:6" hidden="1">
      <c r="A2282">
        <v>3</v>
      </c>
      <c r="B2282" s="226">
        <v>44261</v>
      </c>
      <c r="C2282" s="226">
        <v>44262</v>
      </c>
      <c r="D2282" s="226">
        <v>44280.452916666669</v>
      </c>
      <c r="E2282" t="s">
        <v>6725</v>
      </c>
      <c r="F2282">
        <v>14.697164412339475</v>
      </c>
    </row>
    <row r="2283" spans="1:6" hidden="1">
      <c r="A2283">
        <v>3</v>
      </c>
      <c r="B2283" s="226">
        <v>44261</v>
      </c>
      <c r="C2283" s="226">
        <v>44262</v>
      </c>
      <c r="D2283" s="226">
        <v>44280.452916666669</v>
      </c>
      <c r="E2283" t="s">
        <v>6726</v>
      </c>
      <c r="F2283">
        <v>8451.250291273318</v>
      </c>
    </row>
    <row r="2284" spans="1:6" hidden="1">
      <c r="A2284">
        <v>3</v>
      </c>
      <c r="B2284" s="226">
        <v>44261</v>
      </c>
      <c r="C2284" s="226">
        <v>44262</v>
      </c>
      <c r="D2284" s="226">
        <v>44280.452916666669</v>
      </c>
      <c r="E2284" t="s">
        <v>6549</v>
      </c>
      <c r="F2284">
        <v>6.3220270686679392</v>
      </c>
    </row>
    <row r="2285" spans="1:6" hidden="1">
      <c r="A2285">
        <v>3</v>
      </c>
      <c r="B2285" s="226">
        <v>44261</v>
      </c>
      <c r="C2285" s="226">
        <v>44262</v>
      </c>
      <c r="D2285" s="226">
        <v>44280.452916666669</v>
      </c>
      <c r="E2285" t="s">
        <v>6550</v>
      </c>
      <c r="F2285">
        <v>4.7008462405866673</v>
      </c>
    </row>
    <row r="2286" spans="1:6" hidden="1">
      <c r="A2286">
        <v>3</v>
      </c>
      <c r="B2286" s="226">
        <v>44261</v>
      </c>
      <c r="C2286" s="226">
        <v>44262</v>
      </c>
      <c r="D2286" s="226">
        <v>44280.452916666669</v>
      </c>
      <c r="E2286" t="s">
        <v>6551</v>
      </c>
      <c r="F2286">
        <v>28.844674370023235</v>
      </c>
    </row>
    <row r="2287" spans="1:6" hidden="1">
      <c r="A2287">
        <v>3</v>
      </c>
      <c r="B2287" s="226">
        <v>44261</v>
      </c>
      <c r="C2287" s="226">
        <v>44262</v>
      </c>
      <c r="D2287" s="226">
        <v>44280.452916666669</v>
      </c>
      <c r="E2287" t="s">
        <v>6552</v>
      </c>
      <c r="F2287">
        <v>8.5529940439595116</v>
      </c>
    </row>
    <row r="2288" spans="1:6" hidden="1">
      <c r="A2288">
        <v>3</v>
      </c>
      <c r="B2288" s="226">
        <v>44261</v>
      </c>
      <c r="C2288" s="226">
        <v>44262</v>
      </c>
      <c r="D2288" s="226">
        <v>44280.452916666669</v>
      </c>
      <c r="E2288" t="s">
        <v>6727</v>
      </c>
      <c r="F2288">
        <v>18.360437623659692</v>
      </c>
    </row>
    <row r="2289" spans="1:6" hidden="1">
      <c r="A2289">
        <v>3</v>
      </c>
      <c r="B2289" s="226">
        <v>44261</v>
      </c>
      <c r="C2289" s="226">
        <v>44262</v>
      </c>
      <c r="D2289" s="226">
        <v>44280.452916666669</v>
      </c>
      <c r="E2289" t="s">
        <v>6672</v>
      </c>
      <c r="F2289">
        <v>207.43882683003483</v>
      </c>
    </row>
    <row r="2290" spans="1:6" hidden="1">
      <c r="A2290">
        <v>3</v>
      </c>
      <c r="B2290" s="226">
        <v>44261</v>
      </c>
      <c r="C2290" s="226">
        <v>44262</v>
      </c>
      <c r="D2290" s="226">
        <v>44280.452916666669</v>
      </c>
      <c r="E2290" t="s">
        <v>6673</v>
      </c>
      <c r="F2290">
        <v>207.54707699770768</v>
      </c>
    </row>
    <row r="2291" spans="1:6" hidden="1">
      <c r="A2291">
        <v>3</v>
      </c>
      <c r="B2291" s="226">
        <v>44261</v>
      </c>
      <c r="C2291" s="226">
        <v>44262</v>
      </c>
      <c r="D2291" s="226">
        <v>44280.452916666669</v>
      </c>
      <c r="E2291" t="s">
        <v>6674</v>
      </c>
      <c r="F2291">
        <v>-5.2184139935164908E-2</v>
      </c>
    </row>
    <row r="2292" spans="1:6" hidden="1">
      <c r="A2292">
        <v>3</v>
      </c>
      <c r="B2292" s="226">
        <v>44261</v>
      </c>
      <c r="C2292" s="226">
        <v>44262</v>
      </c>
      <c r="D2292" s="226">
        <v>44280.452916666669</v>
      </c>
      <c r="E2292" t="s">
        <v>6635</v>
      </c>
      <c r="F2292">
        <v>0.87</v>
      </c>
    </row>
    <row r="2293" spans="1:6" hidden="1">
      <c r="A2293">
        <v>3</v>
      </c>
      <c r="B2293" s="226">
        <v>44261</v>
      </c>
      <c r="C2293" s="226">
        <v>44262</v>
      </c>
      <c r="D2293" s="226">
        <v>44280.452916666669</v>
      </c>
      <c r="E2293" t="s">
        <v>6637</v>
      </c>
      <c r="F2293">
        <v>0.88</v>
      </c>
    </row>
    <row r="2294" spans="1:6" hidden="1">
      <c r="A2294">
        <v>3</v>
      </c>
      <c r="B2294" s="226">
        <v>44261</v>
      </c>
      <c r="C2294" s="226">
        <v>44262</v>
      </c>
      <c r="D2294" s="226">
        <v>44280.452916666669</v>
      </c>
      <c r="E2294" t="s">
        <v>6638</v>
      </c>
      <c r="F2294">
        <v>0.87728888900000002</v>
      </c>
    </row>
    <row r="2295" spans="1:6" hidden="1">
      <c r="A2295">
        <v>3</v>
      </c>
      <c r="B2295" s="226">
        <v>44261</v>
      </c>
      <c r="C2295" s="226">
        <v>44262</v>
      </c>
      <c r="D2295" s="226">
        <v>44280.452916666669</v>
      </c>
      <c r="E2295" t="s">
        <v>6642</v>
      </c>
      <c r="F2295">
        <v>0.86831666699999999</v>
      </c>
    </row>
    <row r="2296" spans="1:6" hidden="1">
      <c r="A2296">
        <v>3</v>
      </c>
      <c r="B2296" s="226">
        <v>44261</v>
      </c>
      <c r="C2296" s="226">
        <v>44262</v>
      </c>
      <c r="D2296" s="226">
        <v>44280.452916666669</v>
      </c>
      <c r="E2296" t="s">
        <v>6636</v>
      </c>
      <c r="F2296">
        <v>0.87</v>
      </c>
    </row>
    <row r="2297" spans="1:6" hidden="1">
      <c r="A2297">
        <v>3</v>
      </c>
      <c r="B2297" s="226">
        <v>44261</v>
      </c>
      <c r="C2297" s="226">
        <v>44262</v>
      </c>
      <c r="D2297" s="226">
        <v>44280.452916666669</v>
      </c>
      <c r="E2297" t="s">
        <v>6646</v>
      </c>
      <c r="F2297">
        <v>0.87688888899999995</v>
      </c>
    </row>
    <row r="2298" spans="1:6" hidden="1">
      <c r="A2298">
        <v>3</v>
      </c>
      <c r="B2298" s="226">
        <v>44261</v>
      </c>
      <c r="C2298" s="226">
        <v>44262</v>
      </c>
      <c r="D2298" s="226">
        <v>44280.452916666669</v>
      </c>
      <c r="E2298" t="s">
        <v>6647</v>
      </c>
      <c r="F2298">
        <v>0.88706562499999997</v>
      </c>
    </row>
    <row r="2299" spans="1:6" hidden="1">
      <c r="A2299">
        <v>3</v>
      </c>
      <c r="B2299" s="226">
        <v>44261</v>
      </c>
      <c r="C2299" s="226">
        <v>44262</v>
      </c>
      <c r="D2299" s="226">
        <v>44280.452916666669</v>
      </c>
      <c r="E2299" t="s">
        <v>6648</v>
      </c>
      <c r="F2299">
        <v>0.75539321999999998</v>
      </c>
    </row>
    <row r="2300" spans="1:6" hidden="1">
      <c r="A2300">
        <v>3</v>
      </c>
      <c r="B2300" s="226">
        <v>44261</v>
      </c>
      <c r="C2300" s="226">
        <v>44262</v>
      </c>
      <c r="D2300" s="226">
        <v>44280.452916666669</v>
      </c>
      <c r="E2300" t="s">
        <v>6643</v>
      </c>
      <c r="F2300">
        <v>0.87</v>
      </c>
    </row>
    <row r="2301" spans="1:6" hidden="1">
      <c r="A2301">
        <v>3</v>
      </c>
      <c r="B2301" s="226">
        <v>44261</v>
      </c>
      <c r="C2301" s="226">
        <v>44262</v>
      </c>
      <c r="D2301" s="226">
        <v>44280.452916666669</v>
      </c>
      <c r="E2301" t="s">
        <v>6644</v>
      </c>
      <c r="F2301">
        <v>0.67601355900000004</v>
      </c>
    </row>
    <row r="2302" spans="1:6" hidden="1">
      <c r="A2302">
        <v>3</v>
      </c>
      <c r="B2302" s="226">
        <v>44261</v>
      </c>
      <c r="C2302" s="226">
        <v>44262</v>
      </c>
      <c r="D2302" s="226">
        <v>44280.452916666669</v>
      </c>
      <c r="E2302" t="s">
        <v>6649</v>
      </c>
      <c r="F2302">
        <v>0.86760000000000004</v>
      </c>
    </row>
    <row r="2303" spans="1:6" hidden="1">
      <c r="A2303">
        <v>3</v>
      </c>
      <c r="B2303" s="226">
        <v>44261</v>
      </c>
      <c r="C2303" s="226">
        <v>44262</v>
      </c>
      <c r="D2303" s="226">
        <v>44280.452916666669</v>
      </c>
      <c r="E2303" t="s">
        <v>6650</v>
      </c>
      <c r="F2303">
        <v>0.87610468799999996</v>
      </c>
    </row>
    <row r="2304" spans="1:6" hidden="1">
      <c r="A2304">
        <v>3</v>
      </c>
      <c r="B2304" s="226">
        <v>44261</v>
      </c>
      <c r="C2304" s="226">
        <v>44262</v>
      </c>
      <c r="D2304" s="226">
        <v>44280.452916666669</v>
      </c>
      <c r="E2304" t="s">
        <v>6651</v>
      </c>
      <c r="F2304">
        <v>0.894277922</v>
      </c>
    </row>
    <row r="2305" spans="1:6" hidden="1">
      <c r="A2305">
        <v>3</v>
      </c>
      <c r="B2305" s="226">
        <v>44261</v>
      </c>
      <c r="C2305" s="226">
        <v>44262</v>
      </c>
      <c r="D2305" s="226">
        <v>44280.452916666669</v>
      </c>
      <c r="E2305" t="s">
        <v>6645</v>
      </c>
      <c r="F2305">
        <v>0.875</v>
      </c>
    </row>
    <row r="2306" spans="1:6" hidden="1">
      <c r="A2306">
        <v>3</v>
      </c>
      <c r="B2306" s="226">
        <v>44261</v>
      </c>
      <c r="C2306" s="226">
        <v>44262</v>
      </c>
      <c r="D2306" s="226">
        <v>44280.452916666669</v>
      </c>
      <c r="E2306" t="s">
        <v>6652</v>
      </c>
      <c r="F2306">
        <v>0.86570000000000003</v>
      </c>
    </row>
    <row r="2307" spans="1:6" hidden="1">
      <c r="A2307">
        <v>3</v>
      </c>
      <c r="B2307" s="226">
        <v>44261</v>
      </c>
      <c r="C2307" s="226">
        <v>44262</v>
      </c>
      <c r="D2307" s="226">
        <v>44280.452916666669</v>
      </c>
      <c r="E2307" t="s">
        <v>6653</v>
      </c>
      <c r="F2307">
        <v>5.0000000000000001E-4</v>
      </c>
    </row>
    <row r="2308" spans="1:6" hidden="1">
      <c r="A2308">
        <v>3</v>
      </c>
      <c r="B2308" s="226">
        <v>44261</v>
      </c>
      <c r="C2308" s="226">
        <v>44262</v>
      </c>
      <c r="D2308" s="226">
        <v>44280.452916666669</v>
      </c>
      <c r="E2308" t="s">
        <v>6654</v>
      </c>
      <c r="F2308">
        <v>4.6000000000000001E-4</v>
      </c>
    </row>
    <row r="2309" spans="1:6" hidden="1">
      <c r="A2309">
        <v>3</v>
      </c>
      <c r="B2309" s="226">
        <v>44261</v>
      </c>
      <c r="C2309" s="226">
        <v>44262</v>
      </c>
      <c r="D2309" s="226">
        <v>44280.452916666669</v>
      </c>
      <c r="E2309" t="s">
        <v>6655</v>
      </c>
      <c r="F2309">
        <v>1.6999999999999999E-3</v>
      </c>
    </row>
    <row r="2310" spans="1:6" hidden="1">
      <c r="A2310">
        <v>3</v>
      </c>
      <c r="B2310" s="226">
        <v>44261</v>
      </c>
      <c r="C2310" s="226">
        <v>44262</v>
      </c>
      <c r="D2310" s="226">
        <v>44280.452916666669</v>
      </c>
      <c r="E2310" t="s">
        <v>6766</v>
      </c>
      <c r="F2310">
        <v>102.1</v>
      </c>
    </row>
    <row r="2311" spans="1:6" hidden="1">
      <c r="A2311">
        <v>3</v>
      </c>
      <c r="B2311" s="226">
        <v>44261</v>
      </c>
      <c r="C2311" s="226">
        <v>44262</v>
      </c>
      <c r="D2311" s="226">
        <v>44280.452916666669</v>
      </c>
      <c r="E2311" t="s">
        <v>6767</v>
      </c>
      <c r="F2311">
        <v>111</v>
      </c>
    </row>
    <row r="2312" spans="1:6" hidden="1">
      <c r="A2312">
        <v>3</v>
      </c>
      <c r="B2312" s="226">
        <v>44261</v>
      </c>
      <c r="C2312" s="226">
        <v>44262</v>
      </c>
      <c r="D2312" s="226">
        <v>44280.452916666669</v>
      </c>
      <c r="E2312" t="s">
        <v>6764</v>
      </c>
      <c r="F2312">
        <v>99.7</v>
      </c>
    </row>
    <row r="2313" spans="1:6" hidden="1">
      <c r="A2313">
        <v>3</v>
      </c>
      <c r="B2313" s="226">
        <v>44261</v>
      </c>
      <c r="C2313" s="226">
        <v>44262</v>
      </c>
      <c r="D2313" s="226">
        <v>44280.452916666669</v>
      </c>
      <c r="E2313" t="s">
        <v>6765</v>
      </c>
      <c r="F2313">
        <v>110</v>
      </c>
    </row>
    <row r="2314" spans="1:6" hidden="1">
      <c r="A2314">
        <v>4</v>
      </c>
      <c r="B2314" s="226">
        <v>44262</v>
      </c>
      <c r="C2314" s="226">
        <v>44263</v>
      </c>
      <c r="D2314" s="226">
        <v>44280.452962962961</v>
      </c>
      <c r="E2314" t="s">
        <v>5521</v>
      </c>
      <c r="F2314">
        <v>250.88436591890169</v>
      </c>
    </row>
    <row r="2315" spans="1:6" hidden="1">
      <c r="A2315">
        <v>4</v>
      </c>
      <c r="B2315" s="226">
        <v>44262</v>
      </c>
      <c r="C2315" s="226">
        <v>44263</v>
      </c>
      <c r="D2315" s="226">
        <v>44280.452962962961</v>
      </c>
      <c r="E2315" t="s">
        <v>6243</v>
      </c>
      <c r="F2315">
        <v>0</v>
      </c>
    </row>
    <row r="2316" spans="1:6" hidden="1">
      <c r="A2316">
        <v>4</v>
      </c>
      <c r="B2316" s="226">
        <v>44262</v>
      </c>
      <c r="C2316" s="226">
        <v>44263</v>
      </c>
      <c r="D2316" s="226">
        <v>44280.452962962961</v>
      </c>
      <c r="E2316" t="s">
        <v>6327</v>
      </c>
      <c r="F2316">
        <v>1.9786555795386972E-3</v>
      </c>
    </row>
    <row r="2317" spans="1:6" hidden="1">
      <c r="A2317">
        <v>4</v>
      </c>
      <c r="B2317" s="226">
        <v>44262</v>
      </c>
      <c r="C2317" s="226">
        <v>44263</v>
      </c>
      <c r="D2317" s="226">
        <v>44280.452962962961</v>
      </c>
      <c r="E2317" t="s">
        <v>6432</v>
      </c>
      <c r="F2317">
        <v>2.569935917357602</v>
      </c>
    </row>
    <row r="2318" spans="1:6" hidden="1">
      <c r="A2318">
        <v>4</v>
      </c>
      <c r="B2318" s="226">
        <v>44262</v>
      </c>
      <c r="C2318" s="226">
        <v>44263</v>
      </c>
      <c r="D2318" s="226">
        <v>44280.452962962961</v>
      </c>
      <c r="E2318" t="s">
        <v>6244</v>
      </c>
      <c r="F2318">
        <v>15.388895535469048</v>
      </c>
    </row>
    <row r="2319" spans="1:6" hidden="1">
      <c r="A2319">
        <v>4</v>
      </c>
      <c r="B2319" s="226">
        <v>44262</v>
      </c>
      <c r="C2319" s="226">
        <v>44263</v>
      </c>
      <c r="D2319" s="226">
        <v>44280.452962962961</v>
      </c>
      <c r="E2319" t="s">
        <v>6246</v>
      </c>
    </row>
    <row r="2320" spans="1:6" hidden="1">
      <c r="A2320">
        <v>4</v>
      </c>
      <c r="B2320" s="226">
        <v>44262</v>
      </c>
      <c r="C2320" s="226">
        <v>44263</v>
      </c>
      <c r="D2320" s="226">
        <v>44280.452962962961</v>
      </c>
      <c r="E2320" t="s">
        <v>6259</v>
      </c>
      <c r="F2320">
        <v>4.012067381706494</v>
      </c>
    </row>
    <row r="2321" spans="1:6" hidden="1">
      <c r="A2321">
        <v>4</v>
      </c>
      <c r="B2321" s="226">
        <v>44262</v>
      </c>
      <c r="C2321" s="226">
        <v>44263</v>
      </c>
      <c r="D2321" s="226">
        <v>44280.452962962961</v>
      </c>
      <c r="E2321" t="s">
        <v>6262</v>
      </c>
      <c r="F2321">
        <v>7.3144275624408399</v>
      </c>
    </row>
    <row r="2322" spans="1:6" hidden="1">
      <c r="A2322">
        <v>4</v>
      </c>
      <c r="B2322" s="226">
        <v>44262</v>
      </c>
      <c r="C2322" s="226">
        <v>44263</v>
      </c>
      <c r="D2322" s="226">
        <v>44280.452962962961</v>
      </c>
      <c r="E2322" t="s">
        <v>6665</v>
      </c>
      <c r="F2322">
        <v>0.10065676320033773</v>
      </c>
    </row>
    <row r="2323" spans="1:6" hidden="1">
      <c r="A2323">
        <v>4</v>
      </c>
      <c r="B2323" s="226">
        <v>44262</v>
      </c>
      <c r="C2323" s="226">
        <v>44263</v>
      </c>
      <c r="D2323" s="226">
        <v>44280.452962962961</v>
      </c>
      <c r="E2323" t="s">
        <v>6666</v>
      </c>
      <c r="F2323">
        <v>-2.4816938423706868E-2</v>
      </c>
    </row>
    <row r="2324" spans="1:6" hidden="1">
      <c r="A2324">
        <v>4</v>
      </c>
      <c r="B2324" s="226">
        <v>44262</v>
      </c>
      <c r="C2324" s="226">
        <v>44263</v>
      </c>
      <c r="D2324" s="226">
        <v>44280.452962962961</v>
      </c>
      <c r="E2324" t="s">
        <v>6289</v>
      </c>
      <c r="F2324">
        <v>38.956399423546195</v>
      </c>
    </row>
    <row r="2325" spans="1:6" hidden="1">
      <c r="A2325">
        <v>4</v>
      </c>
      <c r="B2325" s="226">
        <v>44262</v>
      </c>
      <c r="C2325" s="226">
        <v>44263</v>
      </c>
      <c r="D2325" s="226">
        <v>44280.452962962961</v>
      </c>
      <c r="E2325" t="s">
        <v>6290</v>
      </c>
      <c r="F2325">
        <v>9.1232110659281354</v>
      </c>
    </row>
    <row r="2326" spans="1:6" hidden="1">
      <c r="A2326">
        <v>4</v>
      </c>
      <c r="B2326" s="226">
        <v>44262</v>
      </c>
      <c r="C2326" s="226">
        <v>44263</v>
      </c>
      <c r="D2326" s="226">
        <v>44280.452962962961</v>
      </c>
      <c r="E2326" t="s">
        <v>6291</v>
      </c>
      <c r="F2326">
        <v>6.7627058866951399</v>
      </c>
    </row>
    <row r="2327" spans="1:6" hidden="1">
      <c r="A2327">
        <v>4</v>
      </c>
      <c r="B2327" s="226">
        <v>44262</v>
      </c>
      <c r="C2327" s="226">
        <v>44263</v>
      </c>
      <c r="D2327" s="226">
        <v>44280.452962962961</v>
      </c>
      <c r="E2327" t="s">
        <v>6328</v>
      </c>
      <c r="F2327">
        <v>1.6980578730969389E-2</v>
      </c>
    </row>
    <row r="2328" spans="1:6" hidden="1">
      <c r="A2328">
        <v>4</v>
      </c>
      <c r="B2328" s="226">
        <v>44262</v>
      </c>
      <c r="C2328" s="226">
        <v>44263</v>
      </c>
      <c r="D2328" s="226">
        <v>44280.452962962961</v>
      </c>
      <c r="E2328" t="s">
        <v>6329</v>
      </c>
      <c r="F2328">
        <v>6.4718777037329192</v>
      </c>
    </row>
    <row r="2329" spans="1:6" hidden="1">
      <c r="A2329">
        <v>4</v>
      </c>
      <c r="B2329" s="226">
        <v>44262</v>
      </c>
      <c r="C2329" s="226">
        <v>44263</v>
      </c>
      <c r="D2329" s="226">
        <v>44280.452962962961</v>
      </c>
      <c r="E2329" t="s">
        <v>6333</v>
      </c>
      <c r="F2329">
        <v>-1.4903750839746681E-2</v>
      </c>
    </row>
    <row r="2330" spans="1:6" hidden="1">
      <c r="A2330">
        <v>4</v>
      </c>
      <c r="B2330" s="226">
        <v>44262</v>
      </c>
      <c r="C2330" s="226">
        <v>44263</v>
      </c>
      <c r="D2330" s="226">
        <v>44280.452962962961</v>
      </c>
      <c r="E2330" t="s">
        <v>6334</v>
      </c>
      <c r="F2330">
        <v>19.211469697952278</v>
      </c>
    </row>
    <row r="2331" spans="1:6" hidden="1">
      <c r="A2331">
        <v>4</v>
      </c>
      <c r="B2331" s="226">
        <v>44262</v>
      </c>
      <c r="C2331" s="226">
        <v>44263</v>
      </c>
      <c r="D2331" s="226">
        <v>44280.452962962961</v>
      </c>
      <c r="E2331" t="s">
        <v>6337</v>
      </c>
      <c r="F2331">
        <v>69.502040733231482</v>
      </c>
    </row>
    <row r="2332" spans="1:6" hidden="1">
      <c r="A2332">
        <v>4</v>
      </c>
      <c r="B2332" s="226">
        <v>44262</v>
      </c>
      <c r="C2332" s="226">
        <v>44263</v>
      </c>
      <c r="D2332" s="226">
        <v>44280.452962962961</v>
      </c>
      <c r="E2332" t="s">
        <v>6340</v>
      </c>
      <c r="F2332">
        <v>17.101866169108224</v>
      </c>
    </row>
    <row r="2333" spans="1:6" hidden="1">
      <c r="A2333">
        <v>4</v>
      </c>
      <c r="B2333" s="226">
        <v>44262</v>
      </c>
      <c r="C2333" s="226">
        <v>44263</v>
      </c>
      <c r="D2333" s="226">
        <v>44280.452962962961</v>
      </c>
      <c r="E2333" t="s">
        <v>6531</v>
      </c>
      <c r="F2333">
        <v>39.207715508672926</v>
      </c>
    </row>
    <row r="2334" spans="1:6" hidden="1">
      <c r="A2334">
        <v>4</v>
      </c>
      <c r="B2334" s="226">
        <v>44262</v>
      </c>
      <c r="C2334" s="226">
        <v>44263</v>
      </c>
      <c r="D2334" s="226">
        <v>44280.452962962961</v>
      </c>
      <c r="E2334" t="s">
        <v>6635</v>
      </c>
    </row>
    <row r="2335" spans="1:6" hidden="1">
      <c r="A2335">
        <v>4</v>
      </c>
      <c r="B2335" s="226">
        <v>44262</v>
      </c>
      <c r="C2335" s="226">
        <v>44263</v>
      </c>
      <c r="D2335" s="226">
        <v>44280.452962962961</v>
      </c>
      <c r="E2335" t="s">
        <v>6637</v>
      </c>
    </row>
    <row r="2336" spans="1:6" hidden="1">
      <c r="A2336">
        <v>4</v>
      </c>
      <c r="B2336" s="226">
        <v>44262</v>
      </c>
      <c r="C2336" s="226">
        <v>44263</v>
      </c>
      <c r="D2336" s="226">
        <v>44280.452962962961</v>
      </c>
      <c r="E2336" t="s">
        <v>6659</v>
      </c>
      <c r="F2336">
        <v>0.82450002431866387</v>
      </c>
    </row>
    <row r="2337" spans="1:6" hidden="1">
      <c r="A2337">
        <v>4</v>
      </c>
      <c r="B2337" s="226">
        <v>44262</v>
      </c>
      <c r="C2337" s="226">
        <v>44263</v>
      </c>
      <c r="D2337" s="226">
        <v>44280.452962962961</v>
      </c>
      <c r="E2337" t="s">
        <v>6639</v>
      </c>
      <c r="F2337">
        <v>0.72790002822875977</v>
      </c>
    </row>
    <row r="2338" spans="1:6" hidden="1">
      <c r="A2338">
        <v>4</v>
      </c>
      <c r="B2338" s="226">
        <v>44262</v>
      </c>
      <c r="C2338" s="226">
        <v>44263</v>
      </c>
      <c r="D2338" s="226">
        <v>44280.452962962961</v>
      </c>
      <c r="E2338" t="s">
        <v>6640</v>
      </c>
      <c r="F2338">
        <v>0.85219997167584105</v>
      </c>
    </row>
    <row r="2339" spans="1:6" hidden="1">
      <c r="A2339">
        <v>4</v>
      </c>
      <c r="B2339" s="226">
        <v>44262</v>
      </c>
      <c r="C2339" s="226">
        <v>44263</v>
      </c>
      <c r="D2339" s="226">
        <v>44280.452962962961</v>
      </c>
      <c r="E2339" t="s">
        <v>6641</v>
      </c>
      <c r="F2339">
        <v>0.87669998407367122</v>
      </c>
    </row>
    <row r="2340" spans="1:6" hidden="1">
      <c r="A2340">
        <v>4</v>
      </c>
      <c r="B2340" s="226">
        <v>44262</v>
      </c>
      <c r="C2340" s="226">
        <v>44263</v>
      </c>
      <c r="D2340" s="226">
        <v>44280.452962962961</v>
      </c>
      <c r="E2340" t="s">
        <v>6638</v>
      </c>
    </row>
    <row r="2341" spans="1:6" hidden="1">
      <c r="A2341">
        <v>4</v>
      </c>
      <c r="B2341" s="226">
        <v>44262</v>
      </c>
      <c r="C2341" s="226">
        <v>44263</v>
      </c>
      <c r="D2341" s="226">
        <v>44280.452962962961</v>
      </c>
      <c r="E2341" t="s">
        <v>6642</v>
      </c>
    </row>
    <row r="2342" spans="1:6" hidden="1">
      <c r="A2342">
        <v>4</v>
      </c>
      <c r="B2342" s="226">
        <v>44262</v>
      </c>
      <c r="C2342" s="226">
        <v>44263</v>
      </c>
      <c r="D2342" s="226">
        <v>44280.452962962961</v>
      </c>
      <c r="E2342" t="s">
        <v>6636</v>
      </c>
    </row>
    <row r="2343" spans="1:6" hidden="1">
      <c r="A2343">
        <v>4</v>
      </c>
      <c r="B2343" s="226">
        <v>44262</v>
      </c>
      <c r="C2343" s="226">
        <v>44263</v>
      </c>
      <c r="D2343" s="226">
        <v>44280.452962962961</v>
      </c>
      <c r="E2343" t="s">
        <v>6646</v>
      </c>
    </row>
    <row r="2344" spans="1:6" hidden="1">
      <c r="A2344">
        <v>4</v>
      </c>
      <c r="B2344" s="226">
        <v>44262</v>
      </c>
      <c r="C2344" s="226">
        <v>44263</v>
      </c>
      <c r="D2344" s="226">
        <v>44280.452962962961</v>
      </c>
      <c r="E2344" t="s">
        <v>6647</v>
      </c>
    </row>
    <row r="2345" spans="1:6" hidden="1">
      <c r="A2345">
        <v>4</v>
      </c>
      <c r="B2345" s="226">
        <v>44262</v>
      </c>
      <c r="C2345" s="226">
        <v>44263</v>
      </c>
      <c r="D2345" s="226">
        <v>44280.452962962961</v>
      </c>
      <c r="E2345" t="s">
        <v>6648</v>
      </c>
    </row>
    <row r="2346" spans="1:6" hidden="1">
      <c r="A2346">
        <v>4</v>
      </c>
      <c r="B2346" s="226">
        <v>44262</v>
      </c>
      <c r="C2346" s="226">
        <v>44263</v>
      </c>
      <c r="D2346" s="226">
        <v>44280.452962962961</v>
      </c>
      <c r="E2346" t="s">
        <v>6643</v>
      </c>
    </row>
    <row r="2347" spans="1:6" hidden="1">
      <c r="A2347">
        <v>4</v>
      </c>
      <c r="B2347" s="226">
        <v>44262</v>
      </c>
      <c r="C2347" s="226">
        <v>44263</v>
      </c>
      <c r="D2347" s="226">
        <v>44280.452962962961</v>
      </c>
      <c r="E2347" t="s">
        <v>6644</v>
      </c>
    </row>
    <row r="2348" spans="1:6" hidden="1">
      <c r="A2348">
        <v>4</v>
      </c>
      <c r="B2348" s="226">
        <v>44262</v>
      </c>
      <c r="C2348" s="226">
        <v>44263</v>
      </c>
      <c r="D2348" s="226">
        <v>44280.452962962961</v>
      </c>
      <c r="E2348" t="s">
        <v>6649</v>
      </c>
    </row>
    <row r="2349" spans="1:6" hidden="1">
      <c r="A2349">
        <v>4</v>
      </c>
      <c r="B2349" s="226">
        <v>44262</v>
      </c>
      <c r="C2349" s="226">
        <v>44263</v>
      </c>
      <c r="D2349" s="226">
        <v>44280.452962962961</v>
      </c>
      <c r="E2349" t="s">
        <v>6650</v>
      </c>
    </row>
    <row r="2350" spans="1:6" hidden="1">
      <c r="A2350">
        <v>4</v>
      </c>
      <c r="B2350" s="226">
        <v>44262</v>
      </c>
      <c r="C2350" s="226">
        <v>44263</v>
      </c>
      <c r="D2350" s="226">
        <v>44280.452962962961</v>
      </c>
      <c r="E2350" t="s">
        <v>6651</v>
      </c>
    </row>
    <row r="2351" spans="1:6" hidden="1">
      <c r="A2351">
        <v>4</v>
      </c>
      <c r="B2351" s="226">
        <v>44262</v>
      </c>
      <c r="C2351" s="226">
        <v>44263</v>
      </c>
      <c r="D2351" s="226">
        <v>44280.452962962961</v>
      </c>
      <c r="E2351" t="s">
        <v>6645</v>
      </c>
    </row>
    <row r="2352" spans="1:6" hidden="1">
      <c r="A2352">
        <v>4</v>
      </c>
      <c r="B2352" s="226">
        <v>44262</v>
      </c>
      <c r="C2352" s="226">
        <v>44263</v>
      </c>
      <c r="D2352" s="226">
        <v>44280.452962962961</v>
      </c>
      <c r="E2352" t="s">
        <v>6652</v>
      </c>
    </row>
    <row r="2353" spans="1:6" hidden="1">
      <c r="A2353">
        <v>4</v>
      </c>
      <c r="B2353" s="226">
        <v>44262</v>
      </c>
      <c r="C2353" s="226">
        <v>44263</v>
      </c>
      <c r="D2353" s="226">
        <v>44280.452962962961</v>
      </c>
      <c r="E2353" t="s">
        <v>6653</v>
      </c>
    </row>
    <row r="2354" spans="1:6" hidden="1">
      <c r="A2354">
        <v>4</v>
      </c>
      <c r="B2354" s="226">
        <v>44262</v>
      </c>
      <c r="C2354" s="226">
        <v>44263</v>
      </c>
      <c r="D2354" s="226">
        <v>44280.452962962961</v>
      </c>
      <c r="E2354" t="s">
        <v>6654</v>
      </c>
    </row>
    <row r="2355" spans="1:6" hidden="1">
      <c r="A2355">
        <v>4</v>
      </c>
      <c r="B2355" s="226">
        <v>44262</v>
      </c>
      <c r="C2355" s="226">
        <v>44263</v>
      </c>
      <c r="D2355" s="226">
        <v>44280.452962962961</v>
      </c>
      <c r="E2355" t="s">
        <v>6655</v>
      </c>
    </row>
    <row r="2356" spans="1:6" hidden="1">
      <c r="A2356">
        <v>4</v>
      </c>
      <c r="B2356" s="226">
        <v>44262</v>
      </c>
      <c r="C2356" s="226">
        <v>44263</v>
      </c>
      <c r="D2356" s="226">
        <v>44280.452962962961</v>
      </c>
      <c r="E2356" t="s">
        <v>5947</v>
      </c>
    </row>
    <row r="2357" spans="1:6" hidden="1">
      <c r="A2357">
        <v>4</v>
      </c>
      <c r="B2357" s="226">
        <v>44262</v>
      </c>
      <c r="C2357" s="226">
        <v>44263</v>
      </c>
      <c r="D2357" s="226">
        <v>44280.452962962961</v>
      </c>
      <c r="E2357" t="s">
        <v>5946</v>
      </c>
    </row>
    <row r="2358" spans="1:6" hidden="1">
      <c r="A2358">
        <v>4</v>
      </c>
      <c r="B2358" s="226">
        <v>44262</v>
      </c>
      <c r="C2358" s="226">
        <v>44263</v>
      </c>
      <c r="D2358" s="226">
        <v>44280.452962962961</v>
      </c>
      <c r="E2358" t="s">
        <v>6676</v>
      </c>
      <c r="F2358">
        <v>250.88436591890169</v>
      </c>
    </row>
    <row r="2359" spans="1:6" hidden="1">
      <c r="A2359">
        <v>4</v>
      </c>
      <c r="B2359" s="226">
        <v>44262</v>
      </c>
      <c r="C2359" s="226">
        <v>44263</v>
      </c>
      <c r="D2359" s="226">
        <v>44280.452962962961</v>
      </c>
      <c r="E2359" t="s">
        <v>5824</v>
      </c>
      <c r="F2359">
        <v>1.2061271604171855</v>
      </c>
    </row>
    <row r="2360" spans="1:6" hidden="1">
      <c r="A2360">
        <v>4</v>
      </c>
      <c r="B2360" s="226">
        <v>44262</v>
      </c>
      <c r="C2360" s="226">
        <v>44263</v>
      </c>
      <c r="D2360" s="226">
        <v>44280.452962962961</v>
      </c>
      <c r="E2360" t="s">
        <v>5825</v>
      </c>
      <c r="F2360">
        <v>1.6368645601695972</v>
      </c>
    </row>
    <row r="2361" spans="1:6" hidden="1">
      <c r="A2361">
        <v>4</v>
      </c>
      <c r="B2361" s="226">
        <v>44262</v>
      </c>
      <c r="C2361" s="226">
        <v>44263</v>
      </c>
      <c r="D2361" s="226">
        <v>44280.452962962961</v>
      </c>
      <c r="E2361" t="s">
        <v>5826</v>
      </c>
      <c r="F2361">
        <v>1.439536262365027</v>
      </c>
    </row>
    <row r="2362" spans="1:6" hidden="1">
      <c r="A2362">
        <v>4</v>
      </c>
      <c r="B2362" s="226">
        <v>44262</v>
      </c>
      <c r="C2362" s="226">
        <v>44263</v>
      </c>
      <c r="D2362" s="226">
        <v>44280.452962962961</v>
      </c>
      <c r="E2362" t="s">
        <v>5827</v>
      </c>
      <c r="F2362">
        <v>0.21999999880790011</v>
      </c>
    </row>
    <row r="2363" spans="1:6" hidden="1">
      <c r="A2363">
        <v>4</v>
      </c>
      <c r="B2363" s="226">
        <v>44262</v>
      </c>
      <c r="C2363" s="226">
        <v>44263</v>
      </c>
      <c r="D2363" s="226">
        <v>44280.452962962961</v>
      </c>
      <c r="E2363" t="s">
        <v>5828</v>
      </c>
      <c r="F2363">
        <v>0</v>
      </c>
    </row>
    <row r="2364" spans="1:6" hidden="1">
      <c r="A2364">
        <v>4</v>
      </c>
      <c r="B2364" s="226">
        <v>44262</v>
      </c>
      <c r="C2364" s="226">
        <v>44263</v>
      </c>
      <c r="D2364" s="226">
        <v>44280.452962962961</v>
      </c>
      <c r="E2364" t="s">
        <v>5829</v>
      </c>
      <c r="F2364">
        <v>0</v>
      </c>
    </row>
    <row r="2365" spans="1:6" hidden="1">
      <c r="A2365">
        <v>4</v>
      </c>
      <c r="B2365" s="226">
        <v>44262</v>
      </c>
      <c r="C2365" s="226">
        <v>44263</v>
      </c>
      <c r="D2365" s="226">
        <v>44280.452962962961</v>
      </c>
      <c r="E2365" t="s">
        <v>5830</v>
      </c>
      <c r="F2365">
        <v>1.5032889547778212</v>
      </c>
    </row>
    <row r="2366" spans="1:6" hidden="1">
      <c r="A2366">
        <v>4</v>
      </c>
      <c r="B2366" s="226">
        <v>44262</v>
      </c>
      <c r="C2366" s="226">
        <v>44263</v>
      </c>
      <c r="D2366" s="226">
        <v>44280.452962962961</v>
      </c>
      <c r="E2366" t="s">
        <v>5831</v>
      </c>
      <c r="F2366">
        <v>3.8005362220910825</v>
      </c>
    </row>
    <row r="2367" spans="1:6" hidden="1">
      <c r="A2367">
        <v>4</v>
      </c>
      <c r="B2367" s="226">
        <v>44262</v>
      </c>
      <c r="C2367" s="226">
        <v>44263</v>
      </c>
      <c r="D2367" s="226">
        <v>44280.452962962961</v>
      </c>
      <c r="E2367" t="s">
        <v>5832</v>
      </c>
      <c r="F2367">
        <v>4.5459036332887974</v>
      </c>
    </row>
    <row r="2368" spans="1:6" hidden="1">
      <c r="A2368">
        <v>4</v>
      </c>
      <c r="B2368" s="226">
        <v>44262</v>
      </c>
      <c r="C2368" s="226">
        <v>44263</v>
      </c>
      <c r="D2368" s="226">
        <v>44280.452962962961</v>
      </c>
      <c r="E2368" t="s">
        <v>5833</v>
      </c>
      <c r="F2368">
        <v>1</v>
      </c>
    </row>
    <row r="2369" spans="1:6" hidden="1">
      <c r="A2369">
        <v>4</v>
      </c>
      <c r="B2369" s="226">
        <v>44262</v>
      </c>
      <c r="C2369" s="226">
        <v>44263</v>
      </c>
      <c r="D2369" s="226">
        <v>44280.452962962961</v>
      </c>
      <c r="E2369" t="s">
        <v>5834</v>
      </c>
      <c r="F2369">
        <v>0</v>
      </c>
    </row>
    <row r="2370" spans="1:6" hidden="1">
      <c r="A2370">
        <v>4</v>
      </c>
      <c r="B2370" s="226">
        <v>44262</v>
      </c>
      <c r="C2370" s="226">
        <v>44263</v>
      </c>
      <c r="D2370" s="226">
        <v>44280.452962962961</v>
      </c>
      <c r="E2370" t="s">
        <v>5835</v>
      </c>
      <c r="F2370">
        <v>0.19228114113828643</v>
      </c>
    </row>
    <row r="2371" spans="1:6" hidden="1">
      <c r="A2371">
        <v>4</v>
      </c>
      <c r="B2371" s="226">
        <v>44262</v>
      </c>
      <c r="C2371" s="226">
        <v>44263</v>
      </c>
      <c r="D2371" s="226">
        <v>44280.452962962961</v>
      </c>
      <c r="E2371" t="s">
        <v>5836</v>
      </c>
      <c r="F2371">
        <v>0.33239011683061004</v>
      </c>
    </row>
    <row r="2372" spans="1:6" hidden="1">
      <c r="A2372">
        <v>4</v>
      </c>
      <c r="B2372" s="226">
        <v>44262</v>
      </c>
      <c r="C2372" s="226">
        <v>44263</v>
      </c>
      <c r="D2372" s="226">
        <v>44280.452962962961</v>
      </c>
      <c r="E2372" t="s">
        <v>5837</v>
      </c>
      <c r="F2372">
        <v>1.0065930008251534</v>
      </c>
    </row>
    <row r="2373" spans="1:6" hidden="1">
      <c r="A2373">
        <v>4</v>
      </c>
      <c r="B2373" s="226">
        <v>44262</v>
      </c>
      <c r="C2373" s="226">
        <v>44263</v>
      </c>
      <c r="D2373" s="226">
        <v>44280.452962962961</v>
      </c>
      <c r="E2373" t="s">
        <v>5838</v>
      </c>
      <c r="F2373">
        <v>0</v>
      </c>
    </row>
    <row r="2374" spans="1:6" hidden="1">
      <c r="A2374">
        <v>4</v>
      </c>
      <c r="B2374" s="226">
        <v>44262</v>
      </c>
      <c r="C2374" s="226">
        <v>44263</v>
      </c>
      <c r="D2374" s="226">
        <v>44280.452962962961</v>
      </c>
      <c r="E2374" t="s">
        <v>5839</v>
      </c>
      <c r="F2374">
        <v>5.104296535584635</v>
      </c>
    </row>
    <row r="2375" spans="1:6" hidden="1">
      <c r="A2375">
        <v>4</v>
      </c>
      <c r="B2375" s="226">
        <v>44262</v>
      </c>
      <c r="C2375" s="226">
        <v>44263</v>
      </c>
      <c r="D2375" s="226">
        <v>44280.452962962961</v>
      </c>
      <c r="E2375" t="s">
        <v>5840</v>
      </c>
      <c r="F2375">
        <v>18.829243995580427</v>
      </c>
    </row>
    <row r="2376" spans="1:6" hidden="1">
      <c r="A2376">
        <v>4</v>
      </c>
      <c r="B2376" s="226">
        <v>44262</v>
      </c>
      <c r="C2376" s="226">
        <v>44263</v>
      </c>
      <c r="D2376" s="226">
        <v>44280.452962962961</v>
      </c>
      <c r="E2376" t="s">
        <v>5841</v>
      </c>
      <c r="F2376">
        <v>4.5261439892980864</v>
      </c>
    </row>
    <row r="2377" spans="1:6" hidden="1">
      <c r="A2377">
        <v>4</v>
      </c>
      <c r="B2377" s="226">
        <v>44262</v>
      </c>
      <c r="C2377" s="226">
        <v>44263</v>
      </c>
      <c r="D2377" s="226">
        <v>44280.452962962961</v>
      </c>
      <c r="E2377" t="s">
        <v>5842</v>
      </c>
      <c r="F2377">
        <v>5.3125882486502123</v>
      </c>
    </row>
    <row r="2378" spans="1:6" hidden="1">
      <c r="A2378">
        <v>4</v>
      </c>
      <c r="B2378" s="226">
        <v>44262</v>
      </c>
      <c r="C2378" s="226">
        <v>44263</v>
      </c>
      <c r="D2378" s="226">
        <v>44280.452962962961</v>
      </c>
      <c r="E2378" t="s">
        <v>5843</v>
      </c>
      <c r="F2378">
        <v>12.293951715363534</v>
      </c>
    </row>
    <row r="2379" spans="1:6" hidden="1">
      <c r="A2379">
        <v>4</v>
      </c>
      <c r="B2379" s="226">
        <v>44262</v>
      </c>
      <c r="C2379" s="226">
        <v>44263</v>
      </c>
      <c r="D2379" s="226">
        <v>44280.452962962961</v>
      </c>
      <c r="E2379" t="s">
        <v>5844</v>
      </c>
      <c r="F2379">
        <v>6.5472092966238904</v>
      </c>
    </row>
    <row r="2380" spans="1:6" hidden="1">
      <c r="A2380">
        <v>4</v>
      </c>
      <c r="B2380" s="226">
        <v>44262</v>
      </c>
      <c r="C2380" s="226">
        <v>44263</v>
      </c>
      <c r="D2380" s="226">
        <v>44280.452962962961</v>
      </c>
      <c r="E2380" t="s">
        <v>5845</v>
      </c>
      <c r="F2380">
        <v>19.676989823543288</v>
      </c>
    </row>
    <row r="2381" spans="1:6" hidden="1">
      <c r="A2381">
        <v>4</v>
      </c>
      <c r="B2381" s="226">
        <v>44262</v>
      </c>
      <c r="C2381" s="226">
        <v>44263</v>
      </c>
      <c r="D2381" s="226">
        <v>44280.452962962961</v>
      </c>
      <c r="E2381" t="s">
        <v>5846</v>
      </c>
      <c r="F2381">
        <v>6.686055335107727</v>
      </c>
    </row>
    <row r="2382" spans="1:6" hidden="1">
      <c r="A2382">
        <v>4</v>
      </c>
      <c r="B2382" s="226">
        <v>44262</v>
      </c>
      <c r="C2382" s="226">
        <v>44263</v>
      </c>
      <c r="D2382" s="226">
        <v>44280.452962962961</v>
      </c>
      <c r="E2382" t="s">
        <v>5847</v>
      </c>
      <c r="F2382">
        <v>0.74000000953674316</v>
      </c>
    </row>
    <row r="2383" spans="1:6" hidden="1">
      <c r="A2383">
        <v>4</v>
      </c>
      <c r="B2383" s="226">
        <v>44262</v>
      </c>
      <c r="C2383" s="226">
        <v>44263</v>
      </c>
      <c r="D2383" s="226">
        <v>44280.452962962961</v>
      </c>
      <c r="E2383" t="s">
        <v>5848</v>
      </c>
      <c r="F2383">
        <v>100.00000000000001</v>
      </c>
    </row>
    <row r="2384" spans="1:6" hidden="1">
      <c r="A2384">
        <v>4</v>
      </c>
      <c r="B2384" s="226">
        <v>44262</v>
      </c>
      <c r="C2384" s="226">
        <v>44263</v>
      </c>
      <c r="D2384" s="226">
        <v>44280.452962962961</v>
      </c>
      <c r="E2384" t="s">
        <v>5805</v>
      </c>
      <c r="F2384">
        <v>26.363045158651015</v>
      </c>
    </row>
    <row r="2385" spans="1:6" hidden="1">
      <c r="A2385">
        <v>4</v>
      </c>
      <c r="B2385" s="226">
        <v>44262</v>
      </c>
      <c r="C2385" s="226">
        <v>44263</v>
      </c>
      <c r="D2385" s="226">
        <v>44280.452962962961</v>
      </c>
      <c r="E2385" t="s">
        <v>5797</v>
      </c>
      <c r="F2385">
        <v>5.104296535584635</v>
      </c>
    </row>
    <row r="2386" spans="1:6" hidden="1">
      <c r="A2386">
        <v>4</v>
      </c>
      <c r="B2386" s="226">
        <v>44262</v>
      </c>
      <c r="C2386" s="226">
        <v>44263</v>
      </c>
      <c r="D2386" s="226">
        <v>44280.452962962961</v>
      </c>
      <c r="E2386" t="s">
        <v>5798</v>
      </c>
      <c r="F2386">
        <v>19.999866533279558</v>
      </c>
    </row>
    <row r="2387" spans="1:6" hidden="1">
      <c r="A2387">
        <v>4</v>
      </c>
      <c r="B2387" s="226">
        <v>44262</v>
      </c>
      <c r="C2387" s="226">
        <v>44263</v>
      </c>
      <c r="D2387" s="226">
        <v>44280.452962962961</v>
      </c>
      <c r="E2387" t="s">
        <v>5799</v>
      </c>
      <c r="F2387">
        <v>4.5261439892980864</v>
      </c>
    </row>
    <row r="2388" spans="1:6" hidden="1">
      <c r="A2388">
        <v>4</v>
      </c>
      <c r="B2388" s="226">
        <v>44262</v>
      </c>
      <c r="C2388" s="226">
        <v>44263</v>
      </c>
      <c r="D2388" s="226">
        <v>44280.452962962961</v>
      </c>
      <c r="E2388" t="s">
        <v>5800</v>
      </c>
      <c r="F2388">
        <v>5.3125882486502123</v>
      </c>
    </row>
    <row r="2389" spans="1:6" hidden="1">
      <c r="A2389">
        <v>4</v>
      </c>
      <c r="B2389" s="226">
        <v>44262</v>
      </c>
      <c r="C2389" s="226">
        <v>44263</v>
      </c>
      <c r="D2389" s="226">
        <v>44280.452962962961</v>
      </c>
      <c r="E2389" t="s">
        <v>5801</v>
      </c>
      <c r="F2389">
        <v>12.293951715363534</v>
      </c>
    </row>
    <row r="2390" spans="1:6" hidden="1">
      <c r="A2390">
        <v>4</v>
      </c>
      <c r="B2390" s="226">
        <v>44262</v>
      </c>
      <c r="C2390" s="226">
        <v>44263</v>
      </c>
      <c r="D2390" s="226">
        <v>44280.452962962961</v>
      </c>
      <c r="E2390" t="s">
        <v>5802</v>
      </c>
      <c r="F2390">
        <v>0.39840294400023035</v>
      </c>
    </row>
    <row r="2391" spans="1:6" hidden="1">
      <c r="A2391">
        <v>4</v>
      </c>
      <c r="B2391" s="226">
        <v>44262</v>
      </c>
      <c r="C2391" s="226">
        <v>44263</v>
      </c>
      <c r="D2391" s="226">
        <v>44280.452962962961</v>
      </c>
      <c r="E2391" t="s">
        <v>5803</v>
      </c>
      <c r="F2391">
        <v>6.5472092966238904</v>
      </c>
    </row>
    <row r="2392" spans="1:6" hidden="1">
      <c r="A2392">
        <v>4</v>
      </c>
      <c r="B2392" s="226">
        <v>44262</v>
      </c>
      <c r="C2392" s="226">
        <v>44263</v>
      </c>
      <c r="D2392" s="226">
        <v>44280.452962962961</v>
      </c>
      <c r="E2392" t="s">
        <v>5804</v>
      </c>
      <c r="F2392">
        <v>26.761436708767967</v>
      </c>
    </row>
    <row r="2393" spans="1:6" hidden="1">
      <c r="A2393">
        <v>4</v>
      </c>
      <c r="B2393" s="226">
        <v>44262</v>
      </c>
      <c r="C2393" s="226">
        <v>44263</v>
      </c>
      <c r="D2393" s="226">
        <v>44280.452962962961</v>
      </c>
      <c r="E2393" t="s">
        <v>5913</v>
      </c>
      <c r="F2393">
        <v>2.9016972563332932</v>
      </c>
    </row>
    <row r="2394" spans="1:6" hidden="1">
      <c r="A2394">
        <v>4</v>
      </c>
      <c r="B2394" s="226">
        <v>44262</v>
      </c>
      <c r="C2394" s="226">
        <v>44263</v>
      </c>
      <c r="D2394" s="226">
        <v>44280.452962962961</v>
      </c>
      <c r="E2394" t="s">
        <v>5914</v>
      </c>
      <c r="F2394">
        <v>5.7697908990912907</v>
      </c>
    </row>
    <row r="2395" spans="1:6" hidden="1">
      <c r="A2395">
        <v>4</v>
      </c>
      <c r="B2395" s="226">
        <v>44262</v>
      </c>
      <c r="C2395" s="226">
        <v>44263</v>
      </c>
      <c r="D2395" s="226">
        <v>44280.452962962961</v>
      </c>
      <c r="E2395" t="s">
        <v>5915</v>
      </c>
      <c r="F2395">
        <v>6.9920328964789782</v>
      </c>
    </row>
    <row r="2396" spans="1:6" hidden="1">
      <c r="A2396">
        <v>4</v>
      </c>
      <c r="B2396" s="226">
        <v>44262</v>
      </c>
      <c r="C2396" s="226">
        <v>44263</v>
      </c>
      <c r="D2396" s="226">
        <v>44280.452962962961</v>
      </c>
      <c r="E2396" t="s">
        <v>5916</v>
      </c>
      <c r="F2396">
        <v>0.35971542284306379</v>
      </c>
    </row>
    <row r="2397" spans="1:6" hidden="1">
      <c r="A2397">
        <v>4</v>
      </c>
      <c r="B2397" s="226">
        <v>44262</v>
      </c>
      <c r="C2397" s="226">
        <v>44263</v>
      </c>
      <c r="D2397" s="226">
        <v>44280.452962962961</v>
      </c>
      <c r="E2397" t="s">
        <v>6692</v>
      </c>
      <c r="F2397">
        <v>3.9859044923084841E-2</v>
      </c>
    </row>
    <row r="2398" spans="1:6" hidden="1">
      <c r="A2398">
        <v>4</v>
      </c>
      <c r="B2398" s="226">
        <v>44262</v>
      </c>
      <c r="C2398" s="226">
        <v>44263</v>
      </c>
      <c r="D2398" s="226">
        <v>44280.452962962961</v>
      </c>
      <c r="E2398" t="s">
        <v>5849</v>
      </c>
      <c r="F2398">
        <v>0.82450002431866387</v>
      </c>
    </row>
    <row r="2399" spans="1:6" hidden="1">
      <c r="A2399">
        <v>4</v>
      </c>
      <c r="B2399" s="226">
        <v>44262</v>
      </c>
      <c r="C2399" s="226">
        <v>44263</v>
      </c>
      <c r="D2399" s="226">
        <v>44280.452962962961</v>
      </c>
      <c r="E2399" t="s">
        <v>5850</v>
      </c>
      <c r="F2399">
        <v>101.30000305176034</v>
      </c>
    </row>
    <row r="2400" spans="1:6" hidden="1">
      <c r="A2400">
        <v>4</v>
      </c>
      <c r="B2400" s="226">
        <v>44262</v>
      </c>
      <c r="C2400" s="226">
        <v>44263</v>
      </c>
      <c r="D2400" s="226">
        <v>44280.452962962961</v>
      </c>
      <c r="E2400" t="s">
        <v>5806</v>
      </c>
      <c r="F2400">
        <v>0.25063820456982416</v>
      </c>
    </row>
    <row r="2401" spans="1:6" hidden="1">
      <c r="A2401">
        <v>4</v>
      </c>
      <c r="B2401" s="226">
        <v>44262</v>
      </c>
      <c r="C2401" s="226">
        <v>44263</v>
      </c>
      <c r="D2401" s="226">
        <v>44280.452962962961</v>
      </c>
      <c r="E2401" t="s">
        <v>5883</v>
      </c>
      <c r="F2401">
        <v>0.30000001192092896</v>
      </c>
    </row>
    <row r="2402" spans="1:6" hidden="1">
      <c r="A2402">
        <v>4</v>
      </c>
      <c r="B2402" s="226">
        <v>44262</v>
      </c>
      <c r="C2402" s="226">
        <v>44263</v>
      </c>
      <c r="D2402" s="226">
        <v>44280.452962962961</v>
      </c>
      <c r="E2402" t="s">
        <v>5884</v>
      </c>
      <c r="F2402">
        <v>1.3799999952315736</v>
      </c>
    </row>
    <row r="2403" spans="1:6" hidden="1">
      <c r="A2403">
        <v>4</v>
      </c>
      <c r="B2403" s="226">
        <v>44262</v>
      </c>
      <c r="C2403" s="226">
        <v>44263</v>
      </c>
      <c r="D2403" s="226">
        <v>44280.452962962961</v>
      </c>
      <c r="E2403" t="s">
        <v>5885</v>
      </c>
      <c r="F2403">
        <v>2.6099998950959291</v>
      </c>
    </row>
    <row r="2404" spans="1:6" hidden="1">
      <c r="A2404">
        <v>4</v>
      </c>
      <c r="B2404" s="226">
        <v>44262</v>
      </c>
      <c r="C2404" s="226">
        <v>44263</v>
      </c>
      <c r="D2404" s="226">
        <v>44280.452962962961</v>
      </c>
      <c r="E2404" t="s">
        <v>5886</v>
      </c>
      <c r="F2404">
        <v>1.3300000429153973</v>
      </c>
    </row>
    <row r="2405" spans="1:6" hidden="1">
      <c r="A2405">
        <v>4</v>
      </c>
      <c r="B2405" s="226">
        <v>44262</v>
      </c>
      <c r="C2405" s="226">
        <v>44263</v>
      </c>
      <c r="D2405" s="226">
        <v>44280.452962962961</v>
      </c>
      <c r="E2405" t="s">
        <v>5887</v>
      </c>
      <c r="F2405">
        <v>0.21999999880790011</v>
      </c>
    </row>
    <row r="2406" spans="1:6" hidden="1">
      <c r="A2406">
        <v>4</v>
      </c>
      <c r="B2406" s="226">
        <v>44262</v>
      </c>
      <c r="C2406" s="226">
        <v>44263</v>
      </c>
      <c r="D2406" s="226">
        <v>44280.452962962961</v>
      </c>
      <c r="E2406" t="s">
        <v>5888</v>
      </c>
      <c r="F2406">
        <v>0</v>
      </c>
    </row>
    <row r="2407" spans="1:6" hidden="1">
      <c r="A2407">
        <v>4</v>
      </c>
      <c r="B2407" s="226">
        <v>44262</v>
      </c>
      <c r="C2407" s="226">
        <v>44263</v>
      </c>
      <c r="D2407" s="226">
        <v>44280.452962962961</v>
      </c>
      <c r="E2407" t="s">
        <v>5889</v>
      </c>
      <c r="F2407">
        <v>0</v>
      </c>
    </row>
    <row r="2408" spans="1:6" hidden="1">
      <c r="A2408">
        <v>4</v>
      </c>
      <c r="B2408" s="226">
        <v>44262</v>
      </c>
      <c r="C2408" s="226">
        <v>44263</v>
      </c>
      <c r="D2408" s="226">
        <v>44280.452962962961</v>
      </c>
      <c r="E2408" t="s">
        <v>5772</v>
      </c>
      <c r="F2408">
        <v>5.0000000745059975E-2</v>
      </c>
    </row>
    <row r="2409" spans="1:6" hidden="1">
      <c r="A2409">
        <v>4</v>
      </c>
      <c r="B2409" s="226">
        <v>44262</v>
      </c>
      <c r="C2409" s="226">
        <v>44263</v>
      </c>
      <c r="D2409" s="226">
        <v>44280.452962962961</v>
      </c>
      <c r="E2409" t="s">
        <v>5773</v>
      </c>
      <c r="F2409">
        <v>1.7200000286101769</v>
      </c>
    </row>
    <row r="2410" spans="1:6" hidden="1">
      <c r="A2410">
        <v>4</v>
      </c>
      <c r="B2410" s="226">
        <v>44262</v>
      </c>
      <c r="C2410" s="226">
        <v>44263</v>
      </c>
      <c r="D2410" s="226">
        <v>44280.452962962961</v>
      </c>
      <c r="E2410" t="s">
        <v>5774</v>
      </c>
      <c r="F2410">
        <v>6.0599999427797773</v>
      </c>
    </row>
    <row r="2411" spans="1:6" hidden="1">
      <c r="A2411">
        <v>4</v>
      </c>
      <c r="B2411" s="226">
        <v>44262</v>
      </c>
      <c r="C2411" s="226">
        <v>44263</v>
      </c>
      <c r="D2411" s="226">
        <v>44280.452962962961</v>
      </c>
      <c r="E2411" t="s">
        <v>5775</v>
      </c>
      <c r="F2411">
        <v>4.1999998092651367</v>
      </c>
    </row>
    <row r="2412" spans="1:6" hidden="1">
      <c r="A2412">
        <v>4</v>
      </c>
      <c r="B2412" s="226">
        <v>44262</v>
      </c>
      <c r="C2412" s="226">
        <v>44263</v>
      </c>
      <c r="D2412" s="226">
        <v>44280.452962962961</v>
      </c>
      <c r="E2412" t="s">
        <v>5776</v>
      </c>
      <c r="F2412">
        <v>1</v>
      </c>
    </row>
    <row r="2413" spans="1:6" hidden="1">
      <c r="A2413">
        <v>4</v>
      </c>
      <c r="B2413" s="226">
        <v>44262</v>
      </c>
      <c r="C2413" s="226">
        <v>44263</v>
      </c>
      <c r="D2413" s="226">
        <v>44280.452962962961</v>
      </c>
      <c r="E2413" t="s">
        <v>5777</v>
      </c>
      <c r="F2413">
        <v>0</v>
      </c>
    </row>
    <row r="2414" spans="1:6" hidden="1">
      <c r="A2414">
        <v>4</v>
      </c>
      <c r="B2414" s="226">
        <v>44262</v>
      </c>
      <c r="C2414" s="226">
        <v>44263</v>
      </c>
      <c r="D2414" s="226">
        <v>44280.452962962961</v>
      </c>
      <c r="E2414" t="s">
        <v>5778</v>
      </c>
      <c r="F2414">
        <v>0</v>
      </c>
    </row>
    <row r="2415" spans="1:6" hidden="1">
      <c r="A2415">
        <v>4</v>
      </c>
      <c r="B2415" s="226">
        <v>44262</v>
      </c>
      <c r="C2415" s="226">
        <v>44263</v>
      </c>
      <c r="D2415" s="226">
        <v>44280.452962962961</v>
      </c>
      <c r="E2415" t="s">
        <v>5890</v>
      </c>
      <c r="F2415">
        <v>0.21999999880790011</v>
      </c>
    </row>
    <row r="2416" spans="1:6" hidden="1">
      <c r="A2416">
        <v>4</v>
      </c>
      <c r="B2416" s="226">
        <v>44262</v>
      </c>
      <c r="C2416" s="226">
        <v>44263</v>
      </c>
      <c r="D2416" s="226">
        <v>44280.452962962961</v>
      </c>
      <c r="E2416" t="s">
        <v>5891</v>
      </c>
      <c r="F2416">
        <v>0.52999997138977051</v>
      </c>
    </row>
    <row r="2417" spans="1:6" hidden="1">
      <c r="A2417">
        <v>4</v>
      </c>
      <c r="B2417" s="226">
        <v>44262</v>
      </c>
      <c r="C2417" s="226">
        <v>44263</v>
      </c>
      <c r="D2417" s="226">
        <v>44280.452962962961</v>
      </c>
      <c r="E2417" t="s">
        <v>5892</v>
      </c>
      <c r="F2417">
        <v>0.93000000715252384</v>
      </c>
    </row>
    <row r="2418" spans="1:6" hidden="1">
      <c r="A2418">
        <v>4</v>
      </c>
      <c r="B2418" s="226">
        <v>44262</v>
      </c>
      <c r="C2418" s="226">
        <v>44263</v>
      </c>
      <c r="D2418" s="226">
        <v>44280.452962962961</v>
      </c>
      <c r="E2418" t="s">
        <v>5893</v>
      </c>
      <c r="F2418">
        <v>0</v>
      </c>
    </row>
    <row r="2419" spans="1:6" hidden="1">
      <c r="A2419">
        <v>4</v>
      </c>
      <c r="B2419" s="226">
        <v>44262</v>
      </c>
      <c r="C2419" s="226">
        <v>44263</v>
      </c>
      <c r="D2419" s="226">
        <v>44280.452962962961</v>
      </c>
      <c r="E2419" t="s">
        <v>5783</v>
      </c>
      <c r="F2419">
        <v>0</v>
      </c>
    </row>
    <row r="2420" spans="1:6" hidden="1">
      <c r="A2420">
        <v>4</v>
      </c>
      <c r="B2420" s="226">
        <v>44262</v>
      </c>
      <c r="C2420" s="226">
        <v>44263</v>
      </c>
      <c r="D2420" s="226">
        <v>44280.452962962961</v>
      </c>
      <c r="E2420" t="s">
        <v>5784</v>
      </c>
      <c r="F2420">
        <v>0</v>
      </c>
    </row>
    <row r="2421" spans="1:6" hidden="1">
      <c r="A2421">
        <v>4</v>
      </c>
      <c r="B2421" s="226">
        <v>44262</v>
      </c>
      <c r="C2421" s="226">
        <v>44263</v>
      </c>
      <c r="D2421" s="226">
        <v>44280.452962962961</v>
      </c>
      <c r="E2421" t="s">
        <v>5785</v>
      </c>
      <c r="F2421">
        <v>4.900000095367627</v>
      </c>
    </row>
    <row r="2422" spans="1:6" hidden="1">
      <c r="A2422">
        <v>4</v>
      </c>
      <c r="B2422" s="226">
        <v>44262</v>
      </c>
      <c r="C2422" s="226">
        <v>44263</v>
      </c>
      <c r="D2422" s="226">
        <v>44280.452962962961</v>
      </c>
      <c r="E2422" t="s">
        <v>5786</v>
      </c>
      <c r="F2422">
        <v>19.270000457763672</v>
      </c>
    </row>
    <row r="2423" spans="1:6" hidden="1">
      <c r="A2423">
        <v>4</v>
      </c>
      <c r="B2423" s="226">
        <v>44262</v>
      </c>
      <c r="C2423" s="226">
        <v>44263</v>
      </c>
      <c r="D2423" s="226">
        <v>44280.452962962961</v>
      </c>
      <c r="E2423" t="s">
        <v>5787</v>
      </c>
      <c r="F2423">
        <v>19.100000381470487</v>
      </c>
    </row>
    <row r="2424" spans="1:6" hidden="1">
      <c r="A2424">
        <v>4</v>
      </c>
      <c r="B2424" s="226">
        <v>44262</v>
      </c>
      <c r="C2424" s="226">
        <v>44263</v>
      </c>
      <c r="D2424" s="226">
        <v>44280.452962962961</v>
      </c>
      <c r="E2424" t="s">
        <v>5788</v>
      </c>
      <c r="F2424">
        <v>6.4899997711181641</v>
      </c>
    </row>
    <row r="2425" spans="1:6" hidden="1">
      <c r="A2425">
        <v>4</v>
      </c>
      <c r="B2425" s="226">
        <v>44262</v>
      </c>
      <c r="C2425" s="226">
        <v>44263</v>
      </c>
      <c r="D2425" s="226">
        <v>44280.452962962961</v>
      </c>
      <c r="E2425" t="s">
        <v>5895</v>
      </c>
      <c r="F2425">
        <v>0.74000000953674316</v>
      </c>
    </row>
    <row r="2426" spans="1:6" hidden="1">
      <c r="A2426">
        <v>4</v>
      </c>
      <c r="B2426" s="226">
        <v>44262</v>
      </c>
      <c r="C2426" s="226">
        <v>44263</v>
      </c>
      <c r="D2426" s="226">
        <v>44280.452962962961</v>
      </c>
      <c r="E2426" t="s">
        <v>5790</v>
      </c>
      <c r="F2426">
        <v>4.4600000381469727</v>
      </c>
    </row>
    <row r="2427" spans="1:6" hidden="1">
      <c r="A2427">
        <v>4</v>
      </c>
      <c r="B2427" s="226">
        <v>44262</v>
      </c>
      <c r="C2427" s="226">
        <v>44263</v>
      </c>
      <c r="D2427" s="226">
        <v>44280.452962962961</v>
      </c>
      <c r="E2427" t="s">
        <v>5791</v>
      </c>
      <c r="F2427">
        <v>5.1500000953676377</v>
      </c>
    </row>
    <row r="2428" spans="1:6" hidden="1">
      <c r="A2428">
        <v>4</v>
      </c>
      <c r="B2428" s="226">
        <v>44262</v>
      </c>
      <c r="C2428" s="226">
        <v>44263</v>
      </c>
      <c r="D2428" s="226">
        <v>44280.452962962961</v>
      </c>
      <c r="E2428" t="s">
        <v>5792</v>
      </c>
      <c r="F2428">
        <v>12.220000267028334</v>
      </c>
    </row>
    <row r="2429" spans="1:6" hidden="1">
      <c r="A2429">
        <v>4</v>
      </c>
      <c r="B2429" s="226">
        <v>44262</v>
      </c>
      <c r="C2429" s="226">
        <v>44263</v>
      </c>
      <c r="D2429" s="226">
        <v>44280.452962962961</v>
      </c>
      <c r="E2429" t="s">
        <v>5793</v>
      </c>
      <c r="F2429">
        <v>7.1599998474121094</v>
      </c>
    </row>
    <row r="2430" spans="1:6" hidden="1">
      <c r="A2430">
        <v>4</v>
      </c>
      <c r="B2430" s="226">
        <v>44262</v>
      </c>
      <c r="C2430" s="226">
        <v>44263</v>
      </c>
      <c r="D2430" s="226">
        <v>44280.452962962961</v>
      </c>
      <c r="E2430" t="s">
        <v>5794</v>
      </c>
      <c r="F2430">
        <v>28.989999771119219</v>
      </c>
    </row>
    <row r="2431" spans="1:6" hidden="1">
      <c r="A2431">
        <v>4</v>
      </c>
      <c r="B2431" s="226">
        <v>44262</v>
      </c>
      <c r="C2431" s="226">
        <v>44263</v>
      </c>
      <c r="D2431" s="226">
        <v>44280.452962962961</v>
      </c>
      <c r="E2431" t="s">
        <v>5896</v>
      </c>
      <c r="F2431">
        <v>17.840000152587891</v>
      </c>
    </row>
    <row r="2432" spans="1:6" hidden="1">
      <c r="A2432">
        <v>4</v>
      </c>
      <c r="B2432" s="226">
        <v>44262</v>
      </c>
      <c r="C2432" s="226">
        <v>44263</v>
      </c>
      <c r="D2432" s="226">
        <v>44280.452962962961</v>
      </c>
      <c r="E2432" t="s">
        <v>5894</v>
      </c>
      <c r="F2432">
        <v>0</v>
      </c>
    </row>
    <row r="2433" spans="1:6" hidden="1">
      <c r="A2433">
        <v>4</v>
      </c>
      <c r="B2433" s="226">
        <v>44262</v>
      </c>
      <c r="C2433" s="226">
        <v>44263</v>
      </c>
      <c r="D2433" s="226">
        <v>44280.452962962961</v>
      </c>
      <c r="E2433" t="s">
        <v>6455</v>
      </c>
      <c r="F2433">
        <v>49.264151538742865</v>
      </c>
    </row>
    <row r="2434" spans="1:6" hidden="1">
      <c r="A2434">
        <v>4</v>
      </c>
      <c r="B2434" s="226">
        <v>44262</v>
      </c>
      <c r="C2434" s="226">
        <v>44263</v>
      </c>
      <c r="D2434" s="226">
        <v>44280.452962962961</v>
      </c>
      <c r="E2434" t="s">
        <v>6456</v>
      </c>
      <c r="F2434">
        <v>53.089850674735132</v>
      </c>
    </row>
    <row r="2435" spans="1:6" hidden="1">
      <c r="A2435">
        <v>4</v>
      </c>
      <c r="B2435" s="226">
        <v>44262</v>
      </c>
      <c r="C2435" s="226">
        <v>44263</v>
      </c>
      <c r="D2435" s="226">
        <v>44280.452962962961</v>
      </c>
      <c r="E2435" t="s">
        <v>5973</v>
      </c>
      <c r="F2435">
        <v>5.0921719854076644</v>
      </c>
    </row>
    <row r="2436" spans="1:6" hidden="1">
      <c r="A2436">
        <v>4</v>
      </c>
      <c r="B2436" s="226">
        <v>44262</v>
      </c>
      <c r="C2436" s="226">
        <v>44263</v>
      </c>
      <c r="D2436" s="226">
        <v>44280.452962962961</v>
      </c>
      <c r="E2436" t="s">
        <v>6690</v>
      </c>
      <c r="F2436">
        <v>0.45210310202091908</v>
      </c>
    </row>
    <row r="2437" spans="1:6" hidden="1">
      <c r="A2437">
        <v>4</v>
      </c>
      <c r="B2437" s="226">
        <v>44262</v>
      </c>
      <c r="C2437" s="226">
        <v>44263</v>
      </c>
      <c r="D2437" s="226">
        <v>44280.452962962961</v>
      </c>
      <c r="E2437" t="s">
        <v>6691</v>
      </c>
      <c r="F2437">
        <v>1.331087633801824</v>
      </c>
    </row>
    <row r="2438" spans="1:6" hidden="1">
      <c r="A2438">
        <v>4</v>
      </c>
      <c r="B2438" s="226">
        <v>44262</v>
      </c>
      <c r="C2438" s="226">
        <v>44263</v>
      </c>
      <c r="D2438" s="226">
        <v>44280.452962962961</v>
      </c>
      <c r="E2438" t="s">
        <v>6240</v>
      </c>
      <c r="F2438">
        <v>86.276948383119247</v>
      </c>
    </row>
    <row r="2439" spans="1:6" hidden="1">
      <c r="A2439">
        <v>4</v>
      </c>
      <c r="B2439" s="226">
        <v>44262</v>
      </c>
      <c r="C2439" s="226">
        <v>44263</v>
      </c>
      <c r="D2439" s="226">
        <v>44280.452962962961</v>
      </c>
      <c r="E2439" t="s">
        <v>5902</v>
      </c>
      <c r="F2439">
        <v>14.999899864196239</v>
      </c>
    </row>
    <row r="2440" spans="1:6" hidden="1">
      <c r="A2440">
        <v>4</v>
      </c>
      <c r="B2440" s="226">
        <v>44262</v>
      </c>
      <c r="C2440" s="226">
        <v>44263</v>
      </c>
      <c r="D2440" s="226">
        <v>44280.452962962961</v>
      </c>
      <c r="E2440" t="s">
        <v>5903</v>
      </c>
      <c r="F2440">
        <v>65.598800659179687</v>
      </c>
    </row>
    <row r="2441" spans="1:6" hidden="1">
      <c r="A2441">
        <v>4</v>
      </c>
      <c r="B2441" s="226">
        <v>44262</v>
      </c>
      <c r="C2441" s="226">
        <v>44263</v>
      </c>
      <c r="D2441" s="226">
        <v>44280.452962962961</v>
      </c>
      <c r="E2441" t="s">
        <v>5904</v>
      </c>
      <c r="F2441">
        <v>18.300800323486328</v>
      </c>
    </row>
    <row r="2442" spans="1:6" hidden="1">
      <c r="A2442">
        <v>4</v>
      </c>
      <c r="B2442" s="226">
        <v>44262</v>
      </c>
      <c r="C2442" s="226">
        <v>44263</v>
      </c>
      <c r="D2442" s="226">
        <v>44280.452962962961</v>
      </c>
      <c r="E2442" t="s">
        <v>5905</v>
      </c>
      <c r="F2442">
        <v>0.2734999954700576</v>
      </c>
    </row>
    <row r="2443" spans="1:6" hidden="1">
      <c r="A2443">
        <v>4</v>
      </c>
      <c r="B2443" s="226">
        <v>44262</v>
      </c>
      <c r="C2443" s="226">
        <v>44263</v>
      </c>
      <c r="D2443" s="226">
        <v>44280.452962962961</v>
      </c>
      <c r="E2443" t="s">
        <v>5906</v>
      </c>
      <c r="F2443">
        <v>0.22640000283717285</v>
      </c>
    </row>
    <row r="2444" spans="1:6" hidden="1">
      <c r="A2444">
        <v>4</v>
      </c>
      <c r="B2444" s="226">
        <v>44262</v>
      </c>
      <c r="C2444" s="226">
        <v>44263</v>
      </c>
      <c r="D2444" s="226">
        <v>44280.452962962961</v>
      </c>
      <c r="E2444" t="s">
        <v>5907</v>
      </c>
      <c r="F2444">
        <v>0.46790000796316378</v>
      </c>
    </row>
    <row r="2445" spans="1:6" hidden="1">
      <c r="A2445">
        <v>4</v>
      </c>
      <c r="B2445" s="226">
        <v>44262</v>
      </c>
      <c r="C2445" s="226">
        <v>44263</v>
      </c>
      <c r="D2445" s="226">
        <v>44280.452962962961</v>
      </c>
      <c r="E2445" t="s">
        <v>5908</v>
      </c>
      <c r="F2445">
        <v>0.11980000138282776</v>
      </c>
    </row>
    <row r="2446" spans="1:6" hidden="1">
      <c r="A2446">
        <v>4</v>
      </c>
      <c r="B2446" s="226">
        <v>44262</v>
      </c>
      <c r="C2446" s="226">
        <v>44263</v>
      </c>
      <c r="D2446" s="226">
        <v>44280.452962962961</v>
      </c>
      <c r="E2446" t="s">
        <v>6241</v>
      </c>
      <c r="F2446">
        <v>167.0641703605651</v>
      </c>
    </row>
    <row r="2447" spans="1:6" hidden="1">
      <c r="A2447">
        <v>4</v>
      </c>
      <c r="B2447" s="226">
        <v>44262</v>
      </c>
      <c r="C2447" s="226">
        <v>44263</v>
      </c>
      <c r="D2447" s="226">
        <v>44280.452962962961</v>
      </c>
      <c r="E2447" t="s">
        <v>5909</v>
      </c>
    </row>
    <row r="2448" spans="1:6" hidden="1">
      <c r="A2448">
        <v>4</v>
      </c>
      <c r="B2448" s="226">
        <v>44262</v>
      </c>
      <c r="C2448" s="226">
        <v>44263</v>
      </c>
      <c r="D2448" s="226">
        <v>44280.452962962961</v>
      </c>
      <c r="E2448" t="s">
        <v>5910</v>
      </c>
    </row>
    <row r="2449" spans="1:6" hidden="1">
      <c r="A2449">
        <v>4</v>
      </c>
      <c r="B2449" s="226">
        <v>44262</v>
      </c>
      <c r="C2449" s="226">
        <v>44263</v>
      </c>
      <c r="D2449" s="226">
        <v>44280.452962962961</v>
      </c>
      <c r="E2449" t="s">
        <v>5911</v>
      </c>
    </row>
    <row r="2450" spans="1:6" hidden="1">
      <c r="A2450">
        <v>4</v>
      </c>
      <c r="B2450" s="226">
        <v>44262</v>
      </c>
      <c r="C2450" s="226">
        <v>44263</v>
      </c>
      <c r="D2450" s="226">
        <v>44280.452962962961</v>
      </c>
      <c r="E2450" t="s">
        <v>5912</v>
      </c>
    </row>
    <row r="2451" spans="1:6" hidden="1">
      <c r="A2451">
        <v>4</v>
      </c>
      <c r="B2451" s="226">
        <v>44262</v>
      </c>
      <c r="C2451" s="226">
        <v>44263</v>
      </c>
      <c r="D2451" s="226">
        <v>44280.452962962961</v>
      </c>
      <c r="E2451" t="s">
        <v>6457</v>
      </c>
      <c r="F2451">
        <v>120.79211471875517</v>
      </c>
    </row>
    <row r="2452" spans="1:6" hidden="1">
      <c r="A2452">
        <v>4</v>
      </c>
      <c r="B2452" s="226">
        <v>44262</v>
      </c>
      <c r="C2452" s="226">
        <v>44263</v>
      </c>
      <c r="D2452" s="226">
        <v>44280.452962962961</v>
      </c>
      <c r="E2452" t="s">
        <v>6458</v>
      </c>
      <c r="F2452">
        <v>120.4908919758268</v>
      </c>
    </row>
    <row r="2453" spans="1:6" hidden="1">
      <c r="A2453">
        <v>4</v>
      </c>
      <c r="B2453" s="226">
        <v>44262</v>
      </c>
      <c r="C2453" s="226">
        <v>44263</v>
      </c>
      <c r="D2453" s="226">
        <v>44280.452962962961</v>
      </c>
      <c r="E2453" t="s">
        <v>6459</v>
      </c>
      <c r="F2453">
        <v>89.029425605137718</v>
      </c>
    </row>
    <row r="2454" spans="1:6" hidden="1">
      <c r="A2454">
        <v>4</v>
      </c>
      <c r="B2454" s="226">
        <v>44262</v>
      </c>
      <c r="C2454" s="226">
        <v>44263</v>
      </c>
      <c r="D2454" s="226">
        <v>44280.452962962961</v>
      </c>
      <c r="E2454" t="s">
        <v>5521</v>
      </c>
      <c r="F2454">
        <v>250.88436591890169</v>
      </c>
    </row>
    <row r="2455" spans="1:6" hidden="1">
      <c r="A2455">
        <v>4</v>
      </c>
      <c r="B2455" s="226">
        <v>44262</v>
      </c>
      <c r="C2455" s="226">
        <v>44263</v>
      </c>
      <c r="D2455" s="226">
        <v>44280.452962962961</v>
      </c>
      <c r="E2455" t="s">
        <v>6460</v>
      </c>
      <c r="F2455">
        <v>105.97090719540918</v>
      </c>
    </row>
    <row r="2456" spans="1:6" hidden="1">
      <c r="A2456">
        <v>4</v>
      </c>
      <c r="B2456" s="226">
        <v>44262</v>
      </c>
      <c r="C2456" s="226">
        <v>44263</v>
      </c>
      <c r="D2456" s="226">
        <v>44280.452962962961</v>
      </c>
      <c r="E2456" t="s">
        <v>6461</v>
      </c>
      <c r="F2456">
        <v>114.25518200132643</v>
      </c>
    </row>
    <row r="2457" spans="1:6" hidden="1">
      <c r="A2457">
        <v>4</v>
      </c>
      <c r="B2457" s="226">
        <v>44262</v>
      </c>
      <c r="C2457" s="226">
        <v>44263</v>
      </c>
      <c r="D2457" s="226">
        <v>44280.452962962961</v>
      </c>
      <c r="E2457" t="s">
        <v>6462</v>
      </c>
      <c r="F2457">
        <v>126.45339580112069</v>
      </c>
    </row>
    <row r="2458" spans="1:6" hidden="1">
      <c r="A2458">
        <v>4</v>
      </c>
      <c r="B2458" s="226">
        <v>44262</v>
      </c>
      <c r="C2458" s="226">
        <v>44263</v>
      </c>
      <c r="D2458" s="226">
        <v>44280.452962962961</v>
      </c>
      <c r="E2458" t="s">
        <v>6463</v>
      </c>
      <c r="F2458">
        <v>138.46964201397356</v>
      </c>
    </row>
    <row r="2459" spans="1:6" hidden="1">
      <c r="A2459">
        <v>4</v>
      </c>
      <c r="B2459" s="226">
        <v>44262</v>
      </c>
      <c r="C2459" s="226">
        <v>44263</v>
      </c>
      <c r="D2459" s="226">
        <v>44280.452962962961</v>
      </c>
      <c r="E2459" t="s">
        <v>5974</v>
      </c>
      <c r="F2459">
        <v>6.2899203975995324</v>
      </c>
    </row>
    <row r="2460" spans="1:6" hidden="1">
      <c r="A2460">
        <v>4</v>
      </c>
      <c r="B2460" s="226">
        <v>44262</v>
      </c>
      <c r="C2460" s="226">
        <v>44263</v>
      </c>
      <c r="D2460" s="226">
        <v>44280.452962962961</v>
      </c>
      <c r="E2460" t="s">
        <v>5975</v>
      </c>
      <c r="F2460">
        <v>11.856392349799508</v>
      </c>
    </row>
    <row r="2461" spans="1:6" hidden="1">
      <c r="A2461">
        <v>4</v>
      </c>
      <c r="B2461" s="226">
        <v>44262</v>
      </c>
      <c r="C2461" s="226">
        <v>44263</v>
      </c>
      <c r="D2461" s="226">
        <v>44280.452962962961</v>
      </c>
      <c r="E2461" t="s">
        <v>5934</v>
      </c>
      <c r="F2461">
        <v>19.999642160203702</v>
      </c>
    </row>
    <row r="2462" spans="1:6" hidden="1">
      <c r="A2462">
        <v>4</v>
      </c>
      <c r="B2462" s="226">
        <v>44262</v>
      </c>
      <c r="C2462" s="226">
        <v>44263</v>
      </c>
      <c r="D2462" s="226">
        <v>44280.452962962961</v>
      </c>
      <c r="E2462" t="s">
        <v>6242</v>
      </c>
      <c r="F2462">
        <v>50.427777430746268</v>
      </c>
    </row>
    <row r="2463" spans="1:6" hidden="1">
      <c r="A2463">
        <v>4</v>
      </c>
      <c r="B2463" s="226">
        <v>44262</v>
      </c>
      <c r="C2463" s="226">
        <v>44263</v>
      </c>
      <c r="D2463" s="226">
        <v>44280.452962962961</v>
      </c>
      <c r="E2463" t="s">
        <v>6464</v>
      </c>
      <c r="F2463">
        <v>148.8685426818007</v>
      </c>
    </row>
    <row r="2464" spans="1:6" hidden="1">
      <c r="A2464">
        <v>4</v>
      </c>
      <c r="B2464" s="226">
        <v>44262</v>
      </c>
      <c r="C2464" s="226">
        <v>44263</v>
      </c>
      <c r="D2464" s="226">
        <v>44280.452962962961</v>
      </c>
      <c r="E2464" t="s">
        <v>6465</v>
      </c>
      <c r="F2464">
        <v>153.46635053422762</v>
      </c>
    </row>
    <row r="2465" spans="1:6" hidden="1">
      <c r="A2465">
        <v>4</v>
      </c>
      <c r="B2465" s="226">
        <v>44262</v>
      </c>
      <c r="C2465" s="226">
        <v>44263</v>
      </c>
      <c r="D2465" s="226">
        <v>44280.452962962961</v>
      </c>
      <c r="E2465" t="s">
        <v>6466</v>
      </c>
      <c r="F2465">
        <v>148.20972468058181</v>
      </c>
    </row>
    <row r="2466" spans="1:6" hidden="1">
      <c r="A2466">
        <v>4</v>
      </c>
      <c r="B2466" s="226">
        <v>44262</v>
      </c>
      <c r="C2466" s="226">
        <v>44263</v>
      </c>
      <c r="D2466" s="226">
        <v>44280.452962962961</v>
      </c>
      <c r="E2466" t="s">
        <v>6467</v>
      </c>
      <c r="F2466">
        <v>149.88396923277122</v>
      </c>
    </row>
    <row r="2467" spans="1:6" hidden="1">
      <c r="A2467">
        <v>4</v>
      </c>
      <c r="B2467" s="226">
        <v>44262</v>
      </c>
      <c r="C2467" s="226">
        <v>44263</v>
      </c>
      <c r="D2467" s="226">
        <v>44280.452962962961</v>
      </c>
      <c r="E2467" t="s">
        <v>5935</v>
      </c>
      <c r="F2467">
        <v>10.78084346585803</v>
      </c>
    </row>
    <row r="2468" spans="1:6" hidden="1">
      <c r="A2468">
        <v>4</v>
      </c>
      <c r="B2468" s="226">
        <v>44262</v>
      </c>
      <c r="C2468" s="226">
        <v>44263</v>
      </c>
      <c r="D2468" s="226">
        <v>44280.452962962961</v>
      </c>
      <c r="E2468" t="s">
        <v>6468</v>
      </c>
      <c r="F2468">
        <v>150.01105580859851</v>
      </c>
    </row>
    <row r="2469" spans="1:6" hidden="1">
      <c r="A2469">
        <v>4</v>
      </c>
      <c r="B2469" s="226">
        <v>44262</v>
      </c>
      <c r="C2469" s="226">
        <v>44263</v>
      </c>
      <c r="D2469" s="226">
        <v>44280.452962962961</v>
      </c>
      <c r="E2469" t="s">
        <v>5948</v>
      </c>
    </row>
    <row r="2470" spans="1:6" hidden="1">
      <c r="A2470">
        <v>4</v>
      </c>
      <c r="B2470" s="226">
        <v>44262</v>
      </c>
      <c r="C2470" s="226">
        <v>44263</v>
      </c>
      <c r="D2470" s="226">
        <v>44280.452962962961</v>
      </c>
      <c r="E2470" t="s">
        <v>5950</v>
      </c>
    </row>
    <row r="2471" spans="1:6" hidden="1">
      <c r="A2471">
        <v>4</v>
      </c>
      <c r="B2471" s="226">
        <v>44262</v>
      </c>
      <c r="C2471" s="226">
        <v>44263</v>
      </c>
      <c r="D2471" s="226">
        <v>44280.452962962961</v>
      </c>
      <c r="E2471" t="s">
        <v>5949</v>
      </c>
    </row>
    <row r="2472" spans="1:6" hidden="1">
      <c r="A2472">
        <v>4</v>
      </c>
      <c r="B2472" s="226">
        <v>44262</v>
      </c>
      <c r="C2472" s="226">
        <v>44263</v>
      </c>
      <c r="D2472" s="226">
        <v>44280.452962962961</v>
      </c>
      <c r="E2472" t="s">
        <v>6521</v>
      </c>
      <c r="F2472">
        <v>0.31680636175183807</v>
      </c>
    </row>
    <row r="2473" spans="1:6" hidden="1">
      <c r="A2473">
        <v>4</v>
      </c>
      <c r="B2473" s="226">
        <v>44262</v>
      </c>
      <c r="C2473" s="226">
        <v>44263</v>
      </c>
      <c r="D2473" s="226">
        <v>44280.452962962961</v>
      </c>
      <c r="E2473" t="s">
        <v>6522</v>
      </c>
      <c r="F2473">
        <v>1.0957144642869636</v>
      </c>
    </row>
    <row r="2474" spans="1:6" hidden="1">
      <c r="A2474">
        <v>4</v>
      </c>
      <c r="B2474" s="226">
        <v>44262</v>
      </c>
      <c r="C2474" s="226">
        <v>44263</v>
      </c>
      <c r="D2474" s="226">
        <v>44280.452962962961</v>
      </c>
      <c r="E2474" t="s">
        <v>6243</v>
      </c>
      <c r="F2474">
        <v>0</v>
      </c>
    </row>
    <row r="2475" spans="1:6" hidden="1">
      <c r="A2475">
        <v>4</v>
      </c>
      <c r="B2475" s="226">
        <v>44262</v>
      </c>
      <c r="C2475" s="226">
        <v>44263</v>
      </c>
      <c r="D2475" s="226">
        <v>44280.452962962961</v>
      </c>
      <c r="E2475" t="s">
        <v>5963</v>
      </c>
      <c r="F2475">
        <v>54.999458254708173</v>
      </c>
    </row>
    <row r="2476" spans="1:6" hidden="1">
      <c r="A2476">
        <v>4</v>
      </c>
      <c r="B2476" s="226">
        <v>44262</v>
      </c>
      <c r="C2476" s="226">
        <v>44263</v>
      </c>
      <c r="D2476" s="226">
        <v>44280.452962962961</v>
      </c>
      <c r="E2476" t="s">
        <v>6447</v>
      </c>
      <c r="F2476">
        <v>93.147150892681466</v>
      </c>
    </row>
    <row r="2477" spans="1:6" hidden="1">
      <c r="A2477">
        <v>4</v>
      </c>
      <c r="B2477" s="226">
        <v>44262</v>
      </c>
      <c r="C2477" s="226">
        <v>44263</v>
      </c>
      <c r="D2477" s="226">
        <v>44280.452962962961</v>
      </c>
      <c r="E2477" t="s">
        <v>6448</v>
      </c>
      <c r="F2477">
        <v>47.541317823197964</v>
      </c>
    </row>
    <row r="2478" spans="1:6" hidden="1">
      <c r="A2478">
        <v>4</v>
      </c>
      <c r="B2478" s="226">
        <v>44262</v>
      </c>
      <c r="C2478" s="226">
        <v>44263</v>
      </c>
      <c r="D2478" s="226">
        <v>44280.452962962961</v>
      </c>
      <c r="E2478" t="s">
        <v>5964</v>
      </c>
      <c r="F2478">
        <v>13.405413238207514</v>
      </c>
    </row>
    <row r="2479" spans="1:6" hidden="1">
      <c r="A2479">
        <v>4</v>
      </c>
      <c r="B2479" s="226">
        <v>44262</v>
      </c>
      <c r="C2479" s="226">
        <v>44263</v>
      </c>
      <c r="D2479" s="226">
        <v>44280.452962962961</v>
      </c>
      <c r="E2479" t="s">
        <v>6244</v>
      </c>
      <c r="F2479">
        <v>15.388895535469048</v>
      </c>
    </row>
    <row r="2480" spans="1:6" hidden="1">
      <c r="A2480">
        <v>4</v>
      </c>
      <c r="B2480" s="226">
        <v>44262</v>
      </c>
      <c r="C2480" s="226">
        <v>44263</v>
      </c>
      <c r="D2480" s="226">
        <v>44280.452962962961</v>
      </c>
      <c r="E2480" t="s">
        <v>6245</v>
      </c>
      <c r="F2480">
        <v>0</v>
      </c>
    </row>
    <row r="2481" spans="1:6" hidden="1">
      <c r="A2481">
        <v>4</v>
      </c>
      <c r="B2481" s="226">
        <v>44262</v>
      </c>
      <c r="C2481" s="226">
        <v>44263</v>
      </c>
      <c r="D2481" s="226">
        <v>44280.452962962961</v>
      </c>
      <c r="E2481" t="s">
        <v>6659</v>
      </c>
      <c r="F2481">
        <v>0.82450002431866387</v>
      </c>
    </row>
    <row r="2482" spans="1:6" hidden="1">
      <c r="A2482">
        <v>4</v>
      </c>
      <c r="B2482" s="226">
        <v>44262</v>
      </c>
      <c r="C2482" s="226">
        <v>44263</v>
      </c>
      <c r="D2482" s="226">
        <v>44280.452962962961</v>
      </c>
      <c r="E2482" t="s">
        <v>6639</v>
      </c>
      <c r="F2482">
        <v>0.72790002822875977</v>
      </c>
    </row>
    <row r="2483" spans="1:6" hidden="1">
      <c r="A2483">
        <v>4</v>
      </c>
      <c r="B2483" s="226">
        <v>44262</v>
      </c>
      <c r="C2483" s="226">
        <v>44263</v>
      </c>
      <c r="D2483" s="226">
        <v>44280.452962962961</v>
      </c>
      <c r="E2483" t="s">
        <v>6640</v>
      </c>
      <c r="F2483">
        <v>0.85219997167584105</v>
      </c>
    </row>
    <row r="2484" spans="1:6" hidden="1">
      <c r="A2484">
        <v>4</v>
      </c>
      <c r="B2484" s="226">
        <v>44262</v>
      </c>
      <c r="C2484" s="226">
        <v>44263</v>
      </c>
      <c r="D2484" s="226">
        <v>44280.452962962961</v>
      </c>
      <c r="E2484" t="s">
        <v>6641</v>
      </c>
      <c r="F2484">
        <v>0.87669998407367122</v>
      </c>
    </row>
    <row r="2485" spans="1:6" hidden="1">
      <c r="A2485">
        <v>4</v>
      </c>
      <c r="B2485" s="226">
        <v>44262</v>
      </c>
      <c r="C2485" s="226">
        <v>44263</v>
      </c>
      <c r="D2485" s="226">
        <v>44280.452962962961</v>
      </c>
      <c r="E2485" t="s">
        <v>6613</v>
      </c>
      <c r="F2485">
        <v>-1.0349672772503926</v>
      </c>
    </row>
    <row r="2486" spans="1:6" hidden="1">
      <c r="A2486">
        <v>4</v>
      </c>
      <c r="B2486" s="226">
        <v>44262</v>
      </c>
      <c r="C2486" s="226">
        <v>44263</v>
      </c>
      <c r="D2486" s="226">
        <v>44280.452962962961</v>
      </c>
      <c r="E2486" t="s">
        <v>6246</v>
      </c>
      <c r="F2486">
        <v>37.98535370528699</v>
      </c>
    </row>
    <row r="2487" spans="1:6" hidden="1">
      <c r="A2487">
        <v>4</v>
      </c>
      <c r="B2487" s="226">
        <v>44262</v>
      </c>
      <c r="C2487" s="226">
        <v>44263</v>
      </c>
      <c r="D2487" s="226">
        <v>44280.452962962961</v>
      </c>
      <c r="E2487" t="s">
        <v>6247</v>
      </c>
      <c r="F2487">
        <v>22.596458169817939</v>
      </c>
    </row>
    <row r="2488" spans="1:6" hidden="1">
      <c r="A2488">
        <v>4</v>
      </c>
      <c r="B2488" s="226">
        <v>44262</v>
      </c>
      <c r="C2488" s="226">
        <v>44263</v>
      </c>
      <c r="D2488" s="226">
        <v>44280.452962962961</v>
      </c>
      <c r="E2488" t="s">
        <v>6441</v>
      </c>
      <c r="F2488">
        <v>125.74392164018354</v>
      </c>
    </row>
    <row r="2489" spans="1:6" hidden="1">
      <c r="A2489">
        <v>4</v>
      </c>
      <c r="B2489" s="226">
        <v>44262</v>
      </c>
      <c r="C2489" s="226">
        <v>44263</v>
      </c>
      <c r="D2489" s="226">
        <v>44280.452962962961</v>
      </c>
      <c r="E2489" t="s">
        <v>6442</v>
      </c>
      <c r="F2489">
        <v>135.66066699557823</v>
      </c>
    </row>
    <row r="2490" spans="1:6" hidden="1">
      <c r="A2490">
        <v>4</v>
      </c>
      <c r="B2490" s="226">
        <v>44262</v>
      </c>
      <c r="C2490" s="226">
        <v>44263</v>
      </c>
      <c r="D2490" s="226">
        <v>44280.452962962961</v>
      </c>
      <c r="E2490" t="s">
        <v>6443</v>
      </c>
      <c r="F2490">
        <v>149.9288513395532</v>
      </c>
    </row>
    <row r="2491" spans="1:6" hidden="1">
      <c r="A2491">
        <v>4</v>
      </c>
      <c r="B2491" s="226">
        <v>44262</v>
      </c>
      <c r="C2491" s="226">
        <v>44263</v>
      </c>
      <c r="D2491" s="226">
        <v>44280.452962962961</v>
      </c>
      <c r="E2491" t="s">
        <v>6444</v>
      </c>
      <c r="F2491">
        <v>151.63629069858095</v>
      </c>
    </row>
    <row r="2492" spans="1:6" hidden="1">
      <c r="A2492">
        <v>4</v>
      </c>
      <c r="B2492" s="226">
        <v>44262</v>
      </c>
      <c r="C2492" s="226">
        <v>44263</v>
      </c>
      <c r="D2492" s="226">
        <v>44280.452962962961</v>
      </c>
      <c r="E2492" t="s">
        <v>6445</v>
      </c>
      <c r="F2492">
        <v>156.69813835355953</v>
      </c>
    </row>
    <row r="2493" spans="1:6" hidden="1">
      <c r="A2493">
        <v>4</v>
      </c>
      <c r="B2493" s="226">
        <v>44262</v>
      </c>
      <c r="C2493" s="226">
        <v>44263</v>
      </c>
      <c r="D2493" s="226">
        <v>44280.452962962961</v>
      </c>
      <c r="E2493" t="s">
        <v>6446</v>
      </c>
      <c r="F2493">
        <v>166.18707103729236</v>
      </c>
    </row>
    <row r="2494" spans="1:6" hidden="1">
      <c r="A2494">
        <v>4</v>
      </c>
      <c r="B2494" s="226">
        <v>44262</v>
      </c>
      <c r="C2494" s="226">
        <v>44263</v>
      </c>
      <c r="D2494" s="226">
        <v>44280.452962962961</v>
      </c>
      <c r="E2494" t="s">
        <v>5971</v>
      </c>
      <c r="F2494">
        <v>7.3662363946437788</v>
      </c>
    </row>
    <row r="2495" spans="1:6" hidden="1">
      <c r="A2495">
        <v>4</v>
      </c>
      <c r="B2495" s="226">
        <v>44262</v>
      </c>
      <c r="C2495" s="226">
        <v>44263</v>
      </c>
      <c r="D2495" s="226">
        <v>44280.452962962961</v>
      </c>
      <c r="E2495" t="s">
        <v>5972</v>
      </c>
      <c r="F2495">
        <v>10.929237327973013</v>
      </c>
    </row>
    <row r="2496" spans="1:6" hidden="1">
      <c r="A2496">
        <v>4</v>
      </c>
      <c r="B2496" s="226">
        <v>44262</v>
      </c>
      <c r="C2496" s="226">
        <v>44263</v>
      </c>
      <c r="D2496" s="226">
        <v>44280.452962962961</v>
      </c>
      <c r="E2496" t="s">
        <v>6449</v>
      </c>
      <c r="F2496">
        <v>75.032565201653483</v>
      </c>
    </row>
    <row r="2497" spans="1:6" hidden="1">
      <c r="A2497">
        <v>4</v>
      </c>
      <c r="B2497" s="226">
        <v>44262</v>
      </c>
      <c r="C2497" s="226">
        <v>44263</v>
      </c>
      <c r="D2497" s="226">
        <v>44280.452962962961</v>
      </c>
      <c r="E2497" t="s">
        <v>6248</v>
      </c>
      <c r="F2497">
        <v>125.43421031104195</v>
      </c>
    </row>
    <row r="2498" spans="1:6" hidden="1">
      <c r="A2498">
        <v>4</v>
      </c>
      <c r="B2498" s="226">
        <v>44262</v>
      </c>
      <c r="C2498" s="226">
        <v>44263</v>
      </c>
      <c r="D2498" s="226">
        <v>44280.452962962961</v>
      </c>
      <c r="E2498" t="s">
        <v>6249</v>
      </c>
      <c r="F2498">
        <v>130.68394723998182</v>
      </c>
    </row>
    <row r="2499" spans="1:6" hidden="1">
      <c r="A2499">
        <v>4</v>
      </c>
      <c r="B2499" s="226">
        <v>44262</v>
      </c>
      <c r="C2499" s="226">
        <v>44263</v>
      </c>
      <c r="D2499" s="226">
        <v>44280.452962962961</v>
      </c>
      <c r="E2499" t="s">
        <v>6250</v>
      </c>
      <c r="F2499">
        <v>5.8584471921126031</v>
      </c>
    </row>
    <row r="2500" spans="1:6" hidden="1">
      <c r="A2500">
        <v>4</v>
      </c>
      <c r="B2500" s="226">
        <v>44262</v>
      </c>
      <c r="C2500" s="226">
        <v>44263</v>
      </c>
      <c r="D2500" s="226">
        <v>44280.452962962961</v>
      </c>
      <c r="E2500" t="s">
        <v>6450</v>
      </c>
      <c r="F2500">
        <v>173.56884104410832</v>
      </c>
    </row>
    <row r="2501" spans="1:6" hidden="1">
      <c r="A2501">
        <v>4</v>
      </c>
      <c r="B2501" s="226">
        <v>44262</v>
      </c>
      <c r="C2501" s="226">
        <v>44263</v>
      </c>
      <c r="D2501" s="226">
        <v>44280.452962962961</v>
      </c>
      <c r="E2501" t="s">
        <v>6451</v>
      </c>
      <c r="F2501">
        <v>173.42659500969836</v>
      </c>
    </row>
    <row r="2502" spans="1:6" hidden="1">
      <c r="A2502">
        <v>4</v>
      </c>
      <c r="B2502" s="226">
        <v>44262</v>
      </c>
      <c r="C2502" s="226">
        <v>44263</v>
      </c>
      <c r="D2502" s="226">
        <v>44280.452962962961</v>
      </c>
      <c r="E2502" t="s">
        <v>5976</v>
      </c>
      <c r="F2502">
        <v>3.3799659522043299</v>
      </c>
    </row>
    <row r="2503" spans="1:6" hidden="1">
      <c r="A2503">
        <v>4</v>
      </c>
      <c r="B2503" s="226">
        <v>44262</v>
      </c>
      <c r="C2503" s="226">
        <v>44263</v>
      </c>
      <c r="D2503" s="226">
        <v>44280.452962962961</v>
      </c>
      <c r="E2503" t="s">
        <v>6452</v>
      </c>
      <c r="F2503">
        <v>173.35404262542875</v>
      </c>
    </row>
    <row r="2504" spans="1:6" hidden="1">
      <c r="A2504">
        <v>4</v>
      </c>
      <c r="B2504" s="226">
        <v>44262</v>
      </c>
      <c r="C2504" s="226">
        <v>44263</v>
      </c>
      <c r="D2504" s="226">
        <v>44280.452962962961</v>
      </c>
      <c r="E2504" t="s">
        <v>6453</v>
      </c>
      <c r="F2504">
        <v>173.77241432401888</v>
      </c>
    </row>
    <row r="2505" spans="1:6" hidden="1">
      <c r="A2505">
        <v>4</v>
      </c>
      <c r="B2505" s="226">
        <v>44262</v>
      </c>
      <c r="C2505" s="226">
        <v>44263</v>
      </c>
      <c r="D2505" s="226">
        <v>44280.452962962961</v>
      </c>
      <c r="E2505" t="s">
        <v>6454</v>
      </c>
      <c r="F2505">
        <v>173.74109212027679</v>
      </c>
    </row>
    <row r="2506" spans="1:6" hidden="1">
      <c r="A2506">
        <v>4</v>
      </c>
      <c r="B2506" s="226">
        <v>44262</v>
      </c>
      <c r="C2506" s="226">
        <v>44263</v>
      </c>
      <c r="D2506" s="226">
        <v>44280.452962962961</v>
      </c>
      <c r="E2506" t="s">
        <v>5957</v>
      </c>
      <c r="F2506">
        <v>0.32100000977517451</v>
      </c>
    </row>
    <row r="2507" spans="1:6" hidden="1">
      <c r="A2507">
        <v>4</v>
      </c>
      <c r="B2507" s="226">
        <v>44262</v>
      </c>
      <c r="C2507" s="226">
        <v>44263</v>
      </c>
      <c r="D2507" s="226">
        <v>44280.452962962961</v>
      </c>
      <c r="E2507" t="s">
        <v>5977</v>
      </c>
      <c r="F2507">
        <v>10.043100357055664</v>
      </c>
    </row>
    <row r="2508" spans="1:6" hidden="1">
      <c r="A2508">
        <v>4</v>
      </c>
      <c r="B2508" s="226">
        <v>44262</v>
      </c>
      <c r="C2508" s="226">
        <v>44263</v>
      </c>
      <c r="D2508" s="226">
        <v>44280.452962962961</v>
      </c>
      <c r="E2508" t="s">
        <v>5978</v>
      </c>
      <c r="F2508">
        <v>89.23919677734375</v>
      </c>
    </row>
    <row r="2509" spans="1:6" hidden="1">
      <c r="A2509">
        <v>4</v>
      </c>
      <c r="B2509" s="226">
        <v>44262</v>
      </c>
      <c r="C2509" s="226">
        <v>44263</v>
      </c>
      <c r="D2509" s="226">
        <v>44280.452962962961</v>
      </c>
      <c r="E2509" t="s">
        <v>5979</v>
      </c>
      <c r="F2509">
        <v>0.1421000063419342</v>
      </c>
    </row>
    <row r="2510" spans="1:6" hidden="1">
      <c r="A2510">
        <v>4</v>
      </c>
      <c r="B2510" s="226">
        <v>44262</v>
      </c>
      <c r="C2510" s="226">
        <v>44263</v>
      </c>
      <c r="D2510" s="226">
        <v>44280.452962962961</v>
      </c>
      <c r="E2510" t="s">
        <v>5980</v>
      </c>
      <c r="F2510">
        <v>8.6099997162819866E-2</v>
      </c>
    </row>
    <row r="2511" spans="1:6" hidden="1">
      <c r="A2511">
        <v>4</v>
      </c>
      <c r="B2511" s="226">
        <v>44262</v>
      </c>
      <c r="C2511" s="226">
        <v>44263</v>
      </c>
      <c r="D2511" s="226">
        <v>44280.452962962961</v>
      </c>
      <c r="E2511" t="s">
        <v>5981</v>
      </c>
      <c r="F2511">
        <v>0.15299999713897705</v>
      </c>
    </row>
    <row r="2512" spans="1:6" hidden="1">
      <c r="A2512">
        <v>4</v>
      </c>
      <c r="B2512" s="226">
        <v>44262</v>
      </c>
      <c r="C2512" s="226">
        <v>44263</v>
      </c>
      <c r="D2512" s="226">
        <v>44280.452962962961</v>
      </c>
      <c r="E2512" t="s">
        <v>5982</v>
      </c>
      <c r="F2512">
        <v>1.5399999916553497E-2</v>
      </c>
    </row>
    <row r="2513" spans="1:6" hidden="1">
      <c r="A2513">
        <v>4</v>
      </c>
      <c r="B2513" s="226">
        <v>44262</v>
      </c>
      <c r="C2513" s="226">
        <v>44263</v>
      </c>
      <c r="D2513" s="226">
        <v>44280.452962962961</v>
      </c>
      <c r="E2513" t="s">
        <v>5983</v>
      </c>
      <c r="F2513">
        <v>0</v>
      </c>
    </row>
    <row r="2514" spans="1:6" hidden="1">
      <c r="A2514">
        <v>4</v>
      </c>
      <c r="B2514" s="226">
        <v>44262</v>
      </c>
      <c r="C2514" s="226">
        <v>44263</v>
      </c>
      <c r="D2514" s="226">
        <v>44280.452962962961</v>
      </c>
      <c r="E2514" t="s">
        <v>5984</v>
      </c>
      <c r="F2514">
        <v>102.1</v>
      </c>
    </row>
    <row r="2515" spans="1:6" hidden="1">
      <c r="A2515">
        <v>4</v>
      </c>
      <c r="B2515" s="226">
        <v>44262</v>
      </c>
      <c r="C2515" s="226">
        <v>44263</v>
      </c>
      <c r="D2515" s="226">
        <v>44280.452962962961</v>
      </c>
      <c r="E2515" t="s">
        <v>5985</v>
      </c>
      <c r="F2515">
        <v>111</v>
      </c>
    </row>
    <row r="2516" spans="1:6" hidden="1">
      <c r="A2516">
        <v>4</v>
      </c>
      <c r="B2516" s="226">
        <v>44262</v>
      </c>
      <c r="C2516" s="226">
        <v>44263</v>
      </c>
      <c r="D2516" s="226">
        <v>44280.452962962961</v>
      </c>
      <c r="E2516" t="s">
        <v>6303</v>
      </c>
      <c r="F2516">
        <v>106.548408854</v>
      </c>
    </row>
    <row r="2517" spans="1:6" hidden="1">
      <c r="A2517">
        <v>4</v>
      </c>
      <c r="B2517" s="226">
        <v>44262</v>
      </c>
      <c r="C2517" s="226">
        <v>44263</v>
      </c>
      <c r="D2517" s="226">
        <v>44280.452962962961</v>
      </c>
      <c r="E2517" t="s">
        <v>5986</v>
      </c>
      <c r="F2517">
        <v>87.001390110000003</v>
      </c>
    </row>
    <row r="2518" spans="1:6" hidden="1">
      <c r="A2518">
        <v>4</v>
      </c>
      <c r="B2518" s="226">
        <v>44262</v>
      </c>
      <c r="C2518" s="226">
        <v>44263</v>
      </c>
      <c r="D2518" s="226">
        <v>44280.452962962961</v>
      </c>
      <c r="E2518" t="s">
        <v>5987</v>
      </c>
      <c r="F2518">
        <v>1.5900000929832458E-2</v>
      </c>
    </row>
    <row r="2519" spans="1:6" hidden="1">
      <c r="A2519">
        <v>4</v>
      </c>
      <c r="B2519" s="226">
        <v>44262</v>
      </c>
      <c r="C2519" s="226">
        <v>44263</v>
      </c>
      <c r="D2519" s="226">
        <v>44280.452962962961</v>
      </c>
      <c r="E2519" t="s">
        <v>5988</v>
      </c>
      <c r="F2519">
        <v>0.97039997577670745</v>
      </c>
    </row>
    <row r="2520" spans="1:6" hidden="1">
      <c r="A2520">
        <v>4</v>
      </c>
      <c r="B2520" s="226">
        <v>44262</v>
      </c>
      <c r="C2520" s="226">
        <v>44263</v>
      </c>
      <c r="D2520" s="226">
        <v>44280.452962962961</v>
      </c>
      <c r="E2520" t="s">
        <v>5958</v>
      </c>
      <c r="F2520">
        <v>1.2473000288009146</v>
      </c>
    </row>
    <row r="2521" spans="1:6" hidden="1">
      <c r="A2521">
        <v>4</v>
      </c>
      <c r="B2521" s="226">
        <v>44262</v>
      </c>
      <c r="C2521" s="226">
        <v>44263</v>
      </c>
      <c r="D2521" s="226">
        <v>44280.452962962961</v>
      </c>
      <c r="E2521" t="s">
        <v>5989</v>
      </c>
      <c r="F2521">
        <v>47.267899513243378</v>
      </c>
    </row>
    <row r="2522" spans="1:6" hidden="1">
      <c r="A2522">
        <v>4</v>
      </c>
      <c r="B2522" s="226">
        <v>44262</v>
      </c>
      <c r="C2522" s="226">
        <v>44263</v>
      </c>
      <c r="D2522" s="226">
        <v>44280.452962962961</v>
      </c>
      <c r="E2522" t="s">
        <v>5990</v>
      </c>
      <c r="F2522">
        <v>7.1784000396728516</v>
      </c>
    </row>
    <row r="2523" spans="1:6" hidden="1">
      <c r="A2523">
        <v>4</v>
      </c>
      <c r="B2523" s="226">
        <v>44262</v>
      </c>
      <c r="C2523" s="226">
        <v>44263</v>
      </c>
      <c r="D2523" s="226">
        <v>44280.452962962961</v>
      </c>
      <c r="E2523" t="s">
        <v>5991</v>
      </c>
      <c r="F2523">
        <v>8.7609996795654297</v>
      </c>
    </row>
    <row r="2524" spans="1:6" hidden="1">
      <c r="A2524">
        <v>4</v>
      </c>
      <c r="B2524" s="226">
        <v>44262</v>
      </c>
      <c r="C2524" s="226">
        <v>44263</v>
      </c>
      <c r="D2524" s="226">
        <v>44280.452962962961</v>
      </c>
      <c r="E2524" t="s">
        <v>5992</v>
      </c>
      <c r="F2524">
        <v>20.205900192259936</v>
      </c>
    </row>
    <row r="2525" spans="1:6" hidden="1">
      <c r="A2525">
        <v>4</v>
      </c>
      <c r="B2525" s="226">
        <v>44262</v>
      </c>
      <c r="C2525" s="226">
        <v>44263</v>
      </c>
      <c r="D2525" s="226">
        <v>44280.452962962961</v>
      </c>
      <c r="E2525" t="s">
        <v>5993</v>
      </c>
      <c r="F2525">
        <v>11.122599601745165</v>
      </c>
    </row>
    <row r="2526" spans="1:6" hidden="1">
      <c r="A2526">
        <v>4</v>
      </c>
      <c r="B2526" s="226">
        <v>44262</v>
      </c>
      <c r="C2526" s="226">
        <v>44263</v>
      </c>
      <c r="D2526" s="226">
        <v>44280.452962962961</v>
      </c>
      <c r="E2526" t="s">
        <v>5994</v>
      </c>
      <c r="F2526">
        <v>33.619598388671875</v>
      </c>
    </row>
    <row r="2527" spans="1:6" hidden="1">
      <c r="A2527">
        <v>4</v>
      </c>
      <c r="B2527" s="226">
        <v>44262</v>
      </c>
      <c r="C2527" s="226">
        <v>44263</v>
      </c>
      <c r="D2527" s="226">
        <v>44280.452962962961</v>
      </c>
      <c r="E2527" t="s">
        <v>5995</v>
      </c>
      <c r="F2527">
        <v>12.388699531555655</v>
      </c>
    </row>
    <row r="2528" spans="1:6" hidden="1">
      <c r="A2528">
        <v>4</v>
      </c>
      <c r="B2528" s="226">
        <v>44262</v>
      </c>
      <c r="C2528" s="226">
        <v>44263</v>
      </c>
      <c r="D2528" s="226">
        <v>44280.452962962961</v>
      </c>
      <c r="E2528" t="s">
        <v>5996</v>
      </c>
      <c r="F2528">
        <v>3.236799955367919</v>
      </c>
    </row>
    <row r="2529" spans="1:6" hidden="1">
      <c r="A2529">
        <v>4</v>
      </c>
      <c r="B2529" s="226">
        <v>44262</v>
      </c>
      <c r="C2529" s="226">
        <v>44263</v>
      </c>
      <c r="D2529" s="226">
        <v>44280.452962962961</v>
      </c>
      <c r="E2529" t="s">
        <v>6044</v>
      </c>
    </row>
    <row r="2530" spans="1:6" hidden="1">
      <c r="A2530">
        <v>4</v>
      </c>
      <c r="B2530" s="226">
        <v>44262</v>
      </c>
      <c r="C2530" s="226">
        <v>44263</v>
      </c>
      <c r="D2530" s="226">
        <v>44280.452962962961</v>
      </c>
      <c r="E2530" t="s">
        <v>6047</v>
      </c>
    </row>
    <row r="2531" spans="1:6" hidden="1">
      <c r="A2531">
        <v>4</v>
      </c>
      <c r="B2531" s="226">
        <v>44262</v>
      </c>
      <c r="C2531" s="226">
        <v>44263</v>
      </c>
      <c r="D2531" s="226">
        <v>44280.452962962961</v>
      </c>
      <c r="E2531" t="s">
        <v>6046</v>
      </c>
    </row>
    <row r="2532" spans="1:6" hidden="1">
      <c r="A2532">
        <v>4</v>
      </c>
      <c r="B2532" s="226">
        <v>44262</v>
      </c>
      <c r="C2532" s="226">
        <v>44263</v>
      </c>
      <c r="D2532" s="226">
        <v>44280.452962962961</v>
      </c>
      <c r="E2532" t="s">
        <v>6045</v>
      </c>
    </row>
    <row r="2533" spans="1:6" hidden="1">
      <c r="A2533">
        <v>4</v>
      </c>
      <c r="B2533" s="226">
        <v>44262</v>
      </c>
      <c r="C2533" s="226">
        <v>44263</v>
      </c>
      <c r="D2533" s="226">
        <v>44280.452962962961</v>
      </c>
      <c r="E2533" t="s">
        <v>6251</v>
      </c>
      <c r="F2533">
        <v>167.0641703605651</v>
      </c>
    </row>
    <row r="2534" spans="1:6" hidden="1">
      <c r="A2534">
        <v>4</v>
      </c>
      <c r="B2534" s="226">
        <v>44262</v>
      </c>
      <c r="C2534" s="226">
        <v>44263</v>
      </c>
      <c r="D2534" s="226">
        <v>44280.452962962961</v>
      </c>
      <c r="E2534" t="s">
        <v>6048</v>
      </c>
      <c r="F2534">
        <v>1.5900000929832458E-2</v>
      </c>
    </row>
    <row r="2535" spans="1:6" hidden="1">
      <c r="A2535">
        <v>4</v>
      </c>
      <c r="B2535" s="226">
        <v>44262</v>
      </c>
      <c r="C2535" s="226">
        <v>44263</v>
      </c>
      <c r="D2535" s="226">
        <v>44280.452962962961</v>
      </c>
      <c r="E2535" t="s">
        <v>6049</v>
      </c>
      <c r="F2535">
        <v>0.97039997577670745</v>
      </c>
    </row>
    <row r="2536" spans="1:6" hidden="1">
      <c r="A2536">
        <v>4</v>
      </c>
      <c r="B2536" s="226">
        <v>44262</v>
      </c>
      <c r="C2536" s="226">
        <v>44263</v>
      </c>
      <c r="D2536" s="226">
        <v>44280.452962962961</v>
      </c>
      <c r="E2536" t="s">
        <v>6050</v>
      </c>
      <c r="F2536">
        <v>1.2473000288009146</v>
      </c>
    </row>
    <row r="2537" spans="1:6" hidden="1">
      <c r="A2537">
        <v>4</v>
      </c>
      <c r="B2537" s="226">
        <v>44262</v>
      </c>
      <c r="C2537" s="226">
        <v>44263</v>
      </c>
      <c r="D2537" s="226">
        <v>44280.452962962961</v>
      </c>
      <c r="E2537" t="s">
        <v>6051</v>
      </c>
      <c r="F2537">
        <v>7.1784000396728516</v>
      </c>
    </row>
    <row r="2538" spans="1:6" hidden="1">
      <c r="A2538">
        <v>4</v>
      </c>
      <c r="B2538" s="226">
        <v>44262</v>
      </c>
      <c r="C2538" s="226">
        <v>44263</v>
      </c>
      <c r="D2538" s="226">
        <v>44280.452962962961</v>
      </c>
      <c r="E2538" t="s">
        <v>6052</v>
      </c>
      <c r="F2538">
        <v>8.7609996795654297</v>
      </c>
    </row>
    <row r="2539" spans="1:6" hidden="1">
      <c r="A2539">
        <v>4</v>
      </c>
      <c r="B2539" s="226">
        <v>44262</v>
      </c>
      <c r="C2539" s="226">
        <v>44263</v>
      </c>
      <c r="D2539" s="226">
        <v>44280.452962962961</v>
      </c>
      <c r="E2539" t="s">
        <v>6053</v>
      </c>
      <c r="F2539">
        <v>20.205900192259936</v>
      </c>
    </row>
    <row r="2540" spans="1:6" hidden="1">
      <c r="A2540">
        <v>4</v>
      </c>
      <c r="B2540" s="226">
        <v>44262</v>
      </c>
      <c r="C2540" s="226">
        <v>44263</v>
      </c>
      <c r="D2540" s="226">
        <v>44280.452962962961</v>
      </c>
      <c r="E2540" t="s">
        <v>6054</v>
      </c>
      <c r="F2540">
        <v>11.122599601745165</v>
      </c>
    </row>
    <row r="2541" spans="1:6" hidden="1">
      <c r="A2541">
        <v>4</v>
      </c>
      <c r="B2541" s="226">
        <v>44262</v>
      </c>
      <c r="C2541" s="226">
        <v>44263</v>
      </c>
      <c r="D2541" s="226">
        <v>44280.452962962961</v>
      </c>
      <c r="E2541" t="s">
        <v>6055</v>
      </c>
      <c r="F2541">
        <v>33.619598388671875</v>
      </c>
    </row>
    <row r="2542" spans="1:6" hidden="1">
      <c r="A2542">
        <v>4</v>
      </c>
      <c r="B2542" s="226">
        <v>44262</v>
      </c>
      <c r="C2542" s="226">
        <v>44263</v>
      </c>
      <c r="D2542" s="226">
        <v>44280.452962962961</v>
      </c>
      <c r="E2542" t="s">
        <v>6056</v>
      </c>
      <c r="F2542">
        <v>12.388699531555655</v>
      </c>
    </row>
    <row r="2543" spans="1:6" hidden="1">
      <c r="A2543">
        <v>4</v>
      </c>
      <c r="B2543" s="226">
        <v>44262</v>
      </c>
      <c r="C2543" s="226">
        <v>44263</v>
      </c>
      <c r="D2543" s="226">
        <v>44280.452962962961</v>
      </c>
      <c r="E2543" t="s">
        <v>6057</v>
      </c>
      <c r="F2543">
        <v>3.236799955367919</v>
      </c>
    </row>
    <row r="2544" spans="1:6" hidden="1">
      <c r="A2544">
        <v>4</v>
      </c>
      <c r="B2544" s="226">
        <v>44262</v>
      </c>
      <c r="C2544" s="226">
        <v>44263</v>
      </c>
      <c r="D2544" s="226">
        <v>44280.452962962961</v>
      </c>
      <c r="E2544" t="s">
        <v>6270</v>
      </c>
      <c r="F2544">
        <v>128.42950576676284</v>
      </c>
    </row>
    <row r="2545" spans="1:6" hidden="1">
      <c r="A2545">
        <v>4</v>
      </c>
      <c r="B2545" s="226">
        <v>44262</v>
      </c>
      <c r="C2545" s="226">
        <v>44263</v>
      </c>
      <c r="D2545" s="226">
        <v>44280.452962962961</v>
      </c>
      <c r="E2545" t="s">
        <v>6058</v>
      </c>
      <c r="F2545">
        <v>9.9999997764825908E-3</v>
      </c>
    </row>
    <row r="2546" spans="1:6" hidden="1">
      <c r="A2546">
        <v>4</v>
      </c>
      <c r="B2546" s="226">
        <v>44262</v>
      </c>
      <c r="C2546" s="226">
        <v>44263</v>
      </c>
      <c r="D2546" s="226">
        <v>44280.452962962961</v>
      </c>
      <c r="E2546" t="s">
        <v>6059</v>
      </c>
      <c r="F2546">
        <v>1.559999942779541</v>
      </c>
    </row>
    <row r="2547" spans="1:6" hidden="1">
      <c r="A2547">
        <v>4</v>
      </c>
      <c r="B2547" s="226">
        <v>44262</v>
      </c>
      <c r="C2547" s="226">
        <v>44263</v>
      </c>
      <c r="D2547" s="226">
        <v>44280.452962962961</v>
      </c>
      <c r="E2547" t="s">
        <v>6060</v>
      </c>
      <c r="F2547">
        <v>2.9999999329446688E-2</v>
      </c>
    </row>
    <row r="2548" spans="1:6" hidden="1">
      <c r="A2548">
        <v>4</v>
      </c>
      <c r="B2548" s="226">
        <v>44262</v>
      </c>
      <c r="C2548" s="226">
        <v>44263</v>
      </c>
      <c r="D2548" s="226">
        <v>44280.452962962961</v>
      </c>
      <c r="E2548" t="s">
        <v>6061</v>
      </c>
      <c r="F2548">
        <v>1.0299999713897705</v>
      </c>
    </row>
    <row r="2549" spans="1:6" hidden="1">
      <c r="A2549">
        <v>4</v>
      </c>
      <c r="B2549" s="226">
        <v>44262</v>
      </c>
      <c r="C2549" s="226">
        <v>44263</v>
      </c>
      <c r="D2549" s="226">
        <v>44280.452962962961</v>
      </c>
      <c r="E2549" t="s">
        <v>6062</v>
      </c>
      <c r="F2549">
        <v>2.630000114440918</v>
      </c>
    </row>
    <row r="2550" spans="1:6" hidden="1">
      <c r="A2550">
        <v>4</v>
      </c>
      <c r="B2550" s="226">
        <v>44262</v>
      </c>
      <c r="C2550" s="226">
        <v>44263</v>
      </c>
      <c r="D2550" s="226">
        <v>44280.452962962961</v>
      </c>
      <c r="E2550" t="s">
        <v>6063</v>
      </c>
      <c r="F2550">
        <v>22.709999084472656</v>
      </c>
    </row>
    <row r="2551" spans="1:6" hidden="1">
      <c r="A2551">
        <v>4</v>
      </c>
      <c r="B2551" s="226">
        <v>44262</v>
      </c>
      <c r="C2551" s="226">
        <v>44263</v>
      </c>
      <c r="D2551" s="226">
        <v>44280.452962962961</v>
      </c>
      <c r="E2551" t="s">
        <v>6064</v>
      </c>
      <c r="F2551">
        <v>50.400001525880157</v>
      </c>
    </row>
    <row r="2552" spans="1:6" hidden="1">
      <c r="A2552">
        <v>4</v>
      </c>
      <c r="B2552" s="226">
        <v>44262</v>
      </c>
      <c r="C2552" s="226">
        <v>44263</v>
      </c>
      <c r="D2552" s="226">
        <v>44280.452962962961</v>
      </c>
      <c r="E2552" t="s">
        <v>6065</v>
      </c>
      <c r="F2552">
        <v>20.979999542236417</v>
      </c>
    </row>
    <row r="2553" spans="1:6" hidden="1">
      <c r="A2553">
        <v>4</v>
      </c>
      <c r="B2553" s="226">
        <v>44262</v>
      </c>
      <c r="C2553" s="226">
        <v>44263</v>
      </c>
      <c r="D2553" s="226">
        <v>44280.452962962961</v>
      </c>
      <c r="E2553" t="s">
        <v>6066</v>
      </c>
      <c r="F2553">
        <v>0.64999997615814009</v>
      </c>
    </row>
    <row r="2554" spans="1:6" hidden="1">
      <c r="A2554">
        <v>4</v>
      </c>
      <c r="B2554" s="226">
        <v>44262</v>
      </c>
      <c r="C2554" s="226">
        <v>44263</v>
      </c>
      <c r="D2554" s="226">
        <v>44280.452962962961</v>
      </c>
      <c r="E2554" t="s">
        <v>6068</v>
      </c>
      <c r="F2554">
        <v>16.621817740466689</v>
      </c>
    </row>
    <row r="2555" spans="1:6" hidden="1">
      <c r="A2555">
        <v>4</v>
      </c>
      <c r="B2555" s="226">
        <v>44262</v>
      </c>
      <c r="C2555" s="226">
        <v>44263</v>
      </c>
      <c r="D2555" s="226">
        <v>44280.452962962961</v>
      </c>
      <c r="E2555" t="s">
        <v>6067</v>
      </c>
      <c r="F2555">
        <v>0.71909590206212293</v>
      </c>
    </row>
    <row r="2556" spans="1:6" hidden="1">
      <c r="A2556">
        <v>4</v>
      </c>
      <c r="B2556" s="226">
        <v>44262</v>
      </c>
      <c r="C2556" s="226">
        <v>44263</v>
      </c>
      <c r="D2556" s="226">
        <v>44280.452962962961</v>
      </c>
      <c r="E2556" t="s">
        <v>6069</v>
      </c>
      <c r="F2556">
        <v>259.73277799818266</v>
      </c>
    </row>
    <row r="2557" spans="1:6" hidden="1">
      <c r="A2557">
        <v>4</v>
      </c>
      <c r="B2557" s="226">
        <v>44262</v>
      </c>
      <c r="C2557" s="226">
        <v>44263</v>
      </c>
      <c r="D2557" s="226">
        <v>44280.452962962961</v>
      </c>
      <c r="E2557" t="s">
        <v>6469</v>
      </c>
      <c r="F2557">
        <v>207.15924663543848</v>
      </c>
    </row>
    <row r="2558" spans="1:6" hidden="1">
      <c r="A2558">
        <v>4</v>
      </c>
      <c r="B2558" s="226">
        <v>44262</v>
      </c>
      <c r="C2558" s="226">
        <v>44263</v>
      </c>
      <c r="D2558" s="226">
        <v>44280.452962962961</v>
      </c>
      <c r="E2558" t="s">
        <v>6470</v>
      </c>
      <c r="F2558">
        <v>31.315429332521212</v>
      </c>
    </row>
    <row r="2559" spans="1:6" hidden="1">
      <c r="A2559">
        <v>4</v>
      </c>
      <c r="B2559" s="226">
        <v>44262</v>
      </c>
      <c r="C2559" s="226">
        <v>44263</v>
      </c>
      <c r="D2559" s="226">
        <v>44280.452962962961</v>
      </c>
      <c r="E2559" t="s">
        <v>6070</v>
      </c>
      <c r="F2559">
        <v>0</v>
      </c>
    </row>
    <row r="2560" spans="1:6" hidden="1">
      <c r="A2560">
        <v>4</v>
      </c>
      <c r="B2560" s="226">
        <v>44262</v>
      </c>
      <c r="C2560" s="226">
        <v>44263</v>
      </c>
      <c r="D2560" s="226">
        <v>44280.452962962961</v>
      </c>
      <c r="E2560" t="s">
        <v>6471</v>
      </c>
      <c r="F2560">
        <v>209.97842786576976</v>
      </c>
    </row>
    <row r="2561" spans="1:6" hidden="1">
      <c r="A2561">
        <v>4</v>
      </c>
      <c r="B2561" s="226">
        <v>44262</v>
      </c>
      <c r="C2561" s="226">
        <v>44263</v>
      </c>
      <c r="D2561" s="226">
        <v>44280.452962962961</v>
      </c>
      <c r="E2561" t="s">
        <v>6472</v>
      </c>
      <c r="F2561">
        <v>244.12110286288794</v>
      </c>
    </row>
    <row r="2562" spans="1:6" hidden="1">
      <c r="A2562">
        <v>4</v>
      </c>
      <c r="B2562" s="226">
        <v>44262</v>
      </c>
      <c r="C2562" s="226">
        <v>44263</v>
      </c>
      <c r="D2562" s="226">
        <v>44280.452962962961</v>
      </c>
      <c r="E2562" t="s">
        <v>6473</v>
      </c>
      <c r="F2562">
        <v>264.16655881669794</v>
      </c>
    </row>
    <row r="2563" spans="1:6" hidden="1">
      <c r="A2563">
        <v>4</v>
      </c>
      <c r="B2563" s="226">
        <v>44262</v>
      </c>
      <c r="C2563" s="226">
        <v>44263</v>
      </c>
      <c r="D2563" s="226">
        <v>44280.452962962961</v>
      </c>
      <c r="E2563" t="s">
        <v>6071</v>
      </c>
      <c r="F2563">
        <v>602.62767643398774</v>
      </c>
    </row>
    <row r="2564" spans="1:6" hidden="1">
      <c r="A2564">
        <v>4</v>
      </c>
      <c r="B2564" s="226">
        <v>44262</v>
      </c>
      <c r="C2564" s="226">
        <v>44263</v>
      </c>
      <c r="D2564" s="226">
        <v>44280.452962962961</v>
      </c>
      <c r="E2564" t="s">
        <v>6252</v>
      </c>
      <c r="F2564">
        <v>177.16508915159272</v>
      </c>
    </row>
    <row r="2565" spans="1:6" hidden="1">
      <c r="A2565">
        <v>4</v>
      </c>
      <c r="B2565" s="226">
        <v>44262</v>
      </c>
      <c r="C2565" s="226">
        <v>44263</v>
      </c>
      <c r="D2565" s="226">
        <v>44280.452962962961</v>
      </c>
      <c r="E2565" t="s">
        <v>6253</v>
      </c>
      <c r="F2565">
        <v>77.577543788486182</v>
      </c>
    </row>
    <row r="2566" spans="1:6" hidden="1">
      <c r="A2566">
        <v>4</v>
      </c>
      <c r="B2566" s="226">
        <v>44262</v>
      </c>
      <c r="C2566" s="226">
        <v>44263</v>
      </c>
      <c r="D2566" s="226">
        <v>44280.452962962961</v>
      </c>
      <c r="E2566" t="s">
        <v>6076</v>
      </c>
      <c r="F2566">
        <v>1.8849999904631907</v>
      </c>
    </row>
    <row r="2567" spans="1:6" hidden="1">
      <c r="A2567">
        <v>4</v>
      </c>
      <c r="B2567" s="226">
        <v>44262</v>
      </c>
      <c r="C2567" s="226">
        <v>44263</v>
      </c>
      <c r="D2567" s="226">
        <v>44280.452962962961</v>
      </c>
      <c r="E2567" t="s">
        <v>6077</v>
      </c>
      <c r="F2567">
        <v>1.6269999742508554</v>
      </c>
    </row>
    <row r="2568" spans="1:6" hidden="1">
      <c r="A2568">
        <v>4</v>
      </c>
      <c r="B2568" s="226">
        <v>44262</v>
      </c>
      <c r="C2568" s="226">
        <v>44263</v>
      </c>
      <c r="D2568" s="226">
        <v>44280.452962962961</v>
      </c>
      <c r="E2568" t="s">
        <v>6078</v>
      </c>
      <c r="F2568">
        <v>6.7720999717709871</v>
      </c>
    </row>
    <row r="2569" spans="1:6" hidden="1">
      <c r="A2569">
        <v>4</v>
      </c>
      <c r="B2569" s="226">
        <v>44262</v>
      </c>
      <c r="C2569" s="226">
        <v>44263</v>
      </c>
      <c r="D2569" s="226">
        <v>44280.452962962961</v>
      </c>
      <c r="E2569" t="s">
        <v>6079</v>
      </c>
      <c r="F2569">
        <v>22.812999725341452</v>
      </c>
    </row>
    <row r="2570" spans="1:6" hidden="1">
      <c r="A2570">
        <v>4</v>
      </c>
      <c r="B2570" s="226">
        <v>44262</v>
      </c>
      <c r="C2570" s="226">
        <v>44263</v>
      </c>
      <c r="D2570" s="226">
        <v>44280.452962962961</v>
      </c>
      <c r="E2570" t="s">
        <v>6080</v>
      </c>
      <c r="F2570">
        <v>49.586898803710938</v>
      </c>
    </row>
    <row r="2571" spans="1:6" hidden="1">
      <c r="A2571">
        <v>4</v>
      </c>
      <c r="B2571" s="226">
        <v>44262</v>
      </c>
      <c r="C2571" s="226">
        <v>44263</v>
      </c>
      <c r="D2571" s="226">
        <v>44280.452962962961</v>
      </c>
      <c r="E2571" t="s">
        <v>6081</v>
      </c>
      <c r="F2571">
        <v>17.212200164794922</v>
      </c>
    </row>
    <row r="2572" spans="1:6" hidden="1">
      <c r="A2572">
        <v>4</v>
      </c>
      <c r="B2572" s="226">
        <v>44262</v>
      </c>
      <c r="C2572" s="226">
        <v>44263</v>
      </c>
      <c r="D2572" s="226">
        <v>44280.452962962961</v>
      </c>
      <c r="E2572" t="s">
        <v>6082</v>
      </c>
      <c r="F2572">
        <v>7.2300001978874207E-2</v>
      </c>
    </row>
    <row r="2573" spans="1:6" hidden="1">
      <c r="A2573">
        <v>4</v>
      </c>
      <c r="B2573" s="226">
        <v>44262</v>
      </c>
      <c r="C2573" s="226">
        <v>44263</v>
      </c>
      <c r="D2573" s="226">
        <v>44280.452962962961</v>
      </c>
      <c r="E2573" t="s">
        <v>6678</v>
      </c>
      <c r="F2573">
        <v>130.68394723998182</v>
      </c>
    </row>
    <row r="2574" spans="1:6" hidden="1">
      <c r="A2574">
        <v>4</v>
      </c>
      <c r="B2574" s="226">
        <v>44262</v>
      </c>
      <c r="C2574" s="226">
        <v>44263</v>
      </c>
      <c r="D2574" s="226">
        <v>44280.452962962961</v>
      </c>
      <c r="E2574" t="s">
        <v>6474</v>
      </c>
      <c r="F2574">
        <v>233.97081085841015</v>
      </c>
    </row>
    <row r="2575" spans="1:6" hidden="1">
      <c r="A2575">
        <v>4</v>
      </c>
      <c r="B2575" s="226">
        <v>44262</v>
      </c>
      <c r="C2575" s="226">
        <v>44263</v>
      </c>
      <c r="D2575" s="226">
        <v>44280.452962962961</v>
      </c>
      <c r="E2575" t="s">
        <v>6475</v>
      </c>
      <c r="F2575">
        <v>234.64439313676661</v>
      </c>
    </row>
    <row r="2576" spans="1:6" hidden="1">
      <c r="A2576">
        <v>4</v>
      </c>
      <c r="B2576" s="226">
        <v>44262</v>
      </c>
      <c r="C2576" s="226">
        <v>44263</v>
      </c>
      <c r="D2576" s="226">
        <v>44280.452962962961</v>
      </c>
      <c r="E2576" t="s">
        <v>6476</v>
      </c>
      <c r="F2576">
        <v>237.89371907976081</v>
      </c>
    </row>
    <row r="2577" spans="1:6" hidden="1">
      <c r="A2577">
        <v>4</v>
      </c>
      <c r="B2577" s="226">
        <v>44262</v>
      </c>
      <c r="C2577" s="226">
        <v>44263</v>
      </c>
      <c r="D2577" s="226">
        <v>44280.452962962961</v>
      </c>
      <c r="E2577" t="s">
        <v>6477</v>
      </c>
      <c r="F2577">
        <v>239.69412903255719</v>
      </c>
    </row>
    <row r="2578" spans="1:6" hidden="1">
      <c r="A2578">
        <v>4</v>
      </c>
      <c r="B2578" s="226">
        <v>44262</v>
      </c>
      <c r="C2578" s="226">
        <v>44263</v>
      </c>
      <c r="D2578" s="226">
        <v>44280.452962962961</v>
      </c>
      <c r="E2578" t="s">
        <v>6085</v>
      </c>
      <c r="F2578">
        <v>22.660950713687495</v>
      </c>
    </row>
    <row r="2579" spans="1:6" hidden="1">
      <c r="A2579">
        <v>4</v>
      </c>
      <c r="B2579" s="226">
        <v>44262</v>
      </c>
      <c r="C2579" s="226">
        <v>44263</v>
      </c>
      <c r="D2579" s="226">
        <v>44280.452962962961</v>
      </c>
      <c r="E2579" t="s">
        <v>6086</v>
      </c>
      <c r="F2579">
        <v>20</v>
      </c>
    </row>
    <row r="2580" spans="1:6" hidden="1">
      <c r="A2580">
        <v>4</v>
      </c>
      <c r="B2580" s="226">
        <v>44262</v>
      </c>
      <c r="C2580" s="226">
        <v>44263</v>
      </c>
      <c r="D2580" s="226">
        <v>44280.452962962961</v>
      </c>
      <c r="E2580" t="s">
        <v>6087</v>
      </c>
      <c r="F2580">
        <v>0</v>
      </c>
    </row>
    <row r="2581" spans="1:6" hidden="1">
      <c r="A2581">
        <v>4</v>
      </c>
      <c r="B2581" s="226">
        <v>44262</v>
      </c>
      <c r="C2581" s="226">
        <v>44263</v>
      </c>
      <c r="D2581" s="226">
        <v>44280.452962962961</v>
      </c>
      <c r="E2581" t="s">
        <v>6088</v>
      </c>
      <c r="F2581">
        <v>90.413796001010454</v>
      </c>
    </row>
    <row r="2582" spans="1:6" hidden="1">
      <c r="A2582">
        <v>4</v>
      </c>
      <c r="B2582" s="226">
        <v>44262</v>
      </c>
      <c r="C2582" s="226">
        <v>44263</v>
      </c>
      <c r="D2582" s="226">
        <v>44280.452962962961</v>
      </c>
      <c r="E2582" t="s">
        <v>6083</v>
      </c>
      <c r="F2582">
        <v>725.52375441657193</v>
      </c>
    </row>
    <row r="2583" spans="1:6" hidden="1">
      <c r="A2583">
        <v>4</v>
      </c>
      <c r="B2583" s="226">
        <v>44262</v>
      </c>
      <c r="C2583" s="226">
        <v>44263</v>
      </c>
      <c r="D2583" s="226">
        <v>44280.452962962961</v>
      </c>
      <c r="E2583" t="s">
        <v>6478</v>
      </c>
      <c r="F2583">
        <v>203.19692016177697</v>
      </c>
    </row>
    <row r="2584" spans="1:6" hidden="1">
      <c r="A2584">
        <v>4</v>
      </c>
      <c r="B2584" s="226">
        <v>44262</v>
      </c>
      <c r="C2584" s="226">
        <v>44263</v>
      </c>
      <c r="D2584" s="226">
        <v>44280.452962962961</v>
      </c>
      <c r="E2584" t="s">
        <v>6254</v>
      </c>
      <c r="F2584">
        <v>734.17600178188775</v>
      </c>
    </row>
    <row r="2585" spans="1:6" hidden="1">
      <c r="A2585">
        <v>4</v>
      </c>
      <c r="B2585" s="226">
        <v>44262</v>
      </c>
      <c r="C2585" s="226">
        <v>44263</v>
      </c>
      <c r="D2585" s="226">
        <v>44280.452962962961</v>
      </c>
      <c r="E2585" t="s">
        <v>6479</v>
      </c>
      <c r="F2585">
        <v>205.4729737811611</v>
      </c>
    </row>
    <row r="2586" spans="1:6" hidden="1">
      <c r="A2586">
        <v>4</v>
      </c>
      <c r="B2586" s="226">
        <v>44262</v>
      </c>
      <c r="C2586" s="226">
        <v>44263</v>
      </c>
      <c r="D2586" s="226">
        <v>44280.452962962961</v>
      </c>
      <c r="E2586" t="s">
        <v>6480</v>
      </c>
      <c r="F2586">
        <v>274.38087408277556</v>
      </c>
    </row>
    <row r="2587" spans="1:6" hidden="1">
      <c r="A2587">
        <v>4</v>
      </c>
      <c r="B2587" s="226">
        <v>44262</v>
      </c>
      <c r="C2587" s="226">
        <v>44263</v>
      </c>
      <c r="D2587" s="226">
        <v>44280.452962962961</v>
      </c>
      <c r="E2587" t="s">
        <v>6255</v>
      </c>
      <c r="F2587">
        <v>2744.1510965983039</v>
      </c>
    </row>
    <row r="2588" spans="1:6" hidden="1">
      <c r="A2588">
        <v>4</v>
      </c>
      <c r="B2588" s="226">
        <v>44262</v>
      </c>
      <c r="C2588" s="226">
        <v>44263</v>
      </c>
      <c r="D2588" s="226">
        <v>44280.452962962961</v>
      </c>
      <c r="E2588" t="s">
        <v>6481</v>
      </c>
      <c r="F2588">
        <v>277.78232536316131</v>
      </c>
    </row>
    <row r="2589" spans="1:6" hidden="1">
      <c r="A2589">
        <v>4</v>
      </c>
      <c r="B2589" s="226">
        <v>44262</v>
      </c>
      <c r="C2589" s="226">
        <v>44263</v>
      </c>
      <c r="D2589" s="226">
        <v>44280.452962962961</v>
      </c>
      <c r="E2589" t="s">
        <v>6084</v>
      </c>
      <c r="F2589">
        <v>95.783562782075649</v>
      </c>
    </row>
    <row r="2590" spans="1:6" hidden="1">
      <c r="A2590">
        <v>4</v>
      </c>
      <c r="B2590" s="226">
        <v>44262</v>
      </c>
      <c r="C2590" s="226">
        <v>44263</v>
      </c>
      <c r="D2590" s="226">
        <v>44280.452962962961</v>
      </c>
      <c r="E2590" t="s">
        <v>6482</v>
      </c>
      <c r="F2590">
        <v>273.76453899807245</v>
      </c>
    </row>
    <row r="2591" spans="1:6" hidden="1">
      <c r="A2591">
        <v>4</v>
      </c>
      <c r="B2591" s="226">
        <v>44262</v>
      </c>
      <c r="C2591" s="226">
        <v>44263</v>
      </c>
      <c r="D2591" s="226">
        <v>44280.452962962961</v>
      </c>
      <c r="E2591" t="s">
        <v>6483</v>
      </c>
      <c r="F2591">
        <v>208.85533844629794</v>
      </c>
    </row>
    <row r="2592" spans="1:6" hidden="1">
      <c r="A2592">
        <v>4</v>
      </c>
      <c r="B2592" s="226">
        <v>44262</v>
      </c>
      <c r="C2592" s="226">
        <v>44263</v>
      </c>
      <c r="D2592" s="226">
        <v>44280.452962962961</v>
      </c>
      <c r="E2592" t="s">
        <v>6484</v>
      </c>
      <c r="F2592">
        <v>209.10229940414317</v>
      </c>
    </row>
    <row r="2593" spans="1:6" hidden="1">
      <c r="A2593">
        <v>4</v>
      </c>
      <c r="B2593" s="226">
        <v>44262</v>
      </c>
      <c r="C2593" s="226">
        <v>44263</v>
      </c>
      <c r="D2593" s="226">
        <v>44280.452962962961</v>
      </c>
      <c r="E2593" t="s">
        <v>6235</v>
      </c>
    </row>
    <row r="2594" spans="1:6" hidden="1">
      <c r="A2594">
        <v>4</v>
      </c>
      <c r="B2594" s="226">
        <v>44262</v>
      </c>
      <c r="C2594" s="226">
        <v>44263</v>
      </c>
      <c r="D2594" s="226">
        <v>44280.452962962961</v>
      </c>
      <c r="E2594" t="s">
        <v>6256</v>
      </c>
      <c r="F2594">
        <v>1.9069017672438815</v>
      </c>
    </row>
    <row r="2595" spans="1:6" hidden="1">
      <c r="A2595">
        <v>4</v>
      </c>
      <c r="B2595" s="226">
        <v>44262</v>
      </c>
      <c r="C2595" s="226">
        <v>44263</v>
      </c>
      <c r="D2595" s="226">
        <v>44280.452962962961</v>
      </c>
      <c r="E2595" t="s">
        <v>6257</v>
      </c>
      <c r="F2595">
        <v>7.0000047077735301</v>
      </c>
    </row>
    <row r="2596" spans="1:6" hidden="1">
      <c r="A2596">
        <v>4</v>
      </c>
      <c r="B2596" s="226">
        <v>44262</v>
      </c>
      <c r="C2596" s="226">
        <v>44263</v>
      </c>
      <c r="D2596" s="226">
        <v>44280.452962962961</v>
      </c>
      <c r="E2596" t="s">
        <v>6258</v>
      </c>
      <c r="F2596">
        <v>5.6332195002171837</v>
      </c>
    </row>
    <row r="2597" spans="1:6" hidden="1">
      <c r="A2597">
        <v>4</v>
      </c>
      <c r="B2597" s="226">
        <v>44262</v>
      </c>
      <c r="C2597" s="226">
        <v>44263</v>
      </c>
      <c r="D2597" s="226">
        <v>44280.452962962961</v>
      </c>
      <c r="E2597" t="s">
        <v>6520</v>
      </c>
      <c r="F2597">
        <v>0.2431000024080362</v>
      </c>
    </row>
    <row r="2598" spans="1:6" hidden="1">
      <c r="A2598">
        <v>4</v>
      </c>
      <c r="B2598" s="226">
        <v>44262</v>
      </c>
      <c r="C2598" s="226">
        <v>44263</v>
      </c>
      <c r="D2598" s="226">
        <v>44280.452962962961</v>
      </c>
      <c r="E2598" t="s">
        <v>6259</v>
      </c>
      <c r="F2598">
        <v>4.012067381706494</v>
      </c>
    </row>
    <row r="2599" spans="1:6" hidden="1">
      <c r="A2599">
        <v>4</v>
      </c>
      <c r="B2599" s="226">
        <v>44262</v>
      </c>
      <c r="C2599" s="226">
        <v>44263</v>
      </c>
      <c r="D2599" s="226">
        <v>44280.452962962961</v>
      </c>
      <c r="E2599" t="s">
        <v>6260</v>
      </c>
      <c r="F2599">
        <v>0</v>
      </c>
    </row>
    <row r="2600" spans="1:6" hidden="1">
      <c r="A2600">
        <v>4</v>
      </c>
      <c r="B2600" s="226">
        <v>44262</v>
      </c>
      <c r="C2600" s="226">
        <v>44263</v>
      </c>
      <c r="D2600" s="226">
        <v>44280.452962962961</v>
      </c>
      <c r="E2600" t="s">
        <v>6485</v>
      </c>
      <c r="F2600">
        <v>34.654135998090027</v>
      </c>
    </row>
    <row r="2601" spans="1:6" hidden="1">
      <c r="A2601">
        <v>4</v>
      </c>
      <c r="B2601" s="226">
        <v>44262</v>
      </c>
      <c r="C2601" s="226">
        <v>44263</v>
      </c>
      <c r="D2601" s="226">
        <v>44280.452962962961</v>
      </c>
      <c r="E2601" t="s">
        <v>6486</v>
      </c>
      <c r="F2601">
        <v>155.12155547671856</v>
      </c>
    </row>
    <row r="2602" spans="1:6" hidden="1">
      <c r="A2602">
        <v>4</v>
      </c>
      <c r="B2602" s="226">
        <v>44262</v>
      </c>
      <c r="C2602" s="226">
        <v>44263</v>
      </c>
      <c r="D2602" s="226">
        <v>44280.452962962961</v>
      </c>
      <c r="E2602" t="s">
        <v>6091</v>
      </c>
      <c r="F2602">
        <v>94.020809560351722</v>
      </c>
    </row>
    <row r="2603" spans="1:6" hidden="1">
      <c r="A2603">
        <v>4</v>
      </c>
      <c r="B2603" s="226">
        <v>44262</v>
      </c>
      <c r="C2603" s="226">
        <v>44263</v>
      </c>
      <c r="D2603" s="226">
        <v>44280.452962962961</v>
      </c>
      <c r="E2603" t="s">
        <v>6261</v>
      </c>
      <c r="F2603">
        <v>6.1414927722058437</v>
      </c>
    </row>
    <row r="2604" spans="1:6" hidden="1">
      <c r="A2604">
        <v>4</v>
      </c>
      <c r="B2604" s="226">
        <v>44262</v>
      </c>
      <c r="C2604" s="226">
        <v>44263</v>
      </c>
      <c r="D2604" s="226">
        <v>44280.452962962961</v>
      </c>
      <c r="E2604" t="s">
        <v>6269</v>
      </c>
      <c r="F2604">
        <v>51.141231165991847</v>
      </c>
    </row>
    <row r="2605" spans="1:6" hidden="1">
      <c r="A2605">
        <v>4</v>
      </c>
      <c r="B2605" s="226">
        <v>44262</v>
      </c>
      <c r="C2605" s="226">
        <v>44263</v>
      </c>
      <c r="D2605" s="226">
        <v>44280.452962962961</v>
      </c>
      <c r="E2605" t="s">
        <v>6661</v>
      </c>
      <c r="F2605">
        <v>2.9040527625815136</v>
      </c>
    </row>
    <row r="2606" spans="1:6" hidden="1">
      <c r="A2606">
        <v>4</v>
      </c>
      <c r="B2606" s="226">
        <v>44262</v>
      </c>
      <c r="C2606" s="226">
        <v>44263</v>
      </c>
      <c r="D2606" s="226">
        <v>44280.452962962961</v>
      </c>
      <c r="E2606" t="s">
        <v>6262</v>
      </c>
      <c r="F2606">
        <v>7.3144275624408399</v>
      </c>
    </row>
    <row r="2607" spans="1:6" hidden="1">
      <c r="A2607">
        <v>4</v>
      </c>
      <c r="B2607" s="226">
        <v>44262</v>
      </c>
      <c r="C2607" s="226">
        <v>44263</v>
      </c>
      <c r="D2607" s="226">
        <v>44280.452962962961</v>
      </c>
      <c r="E2607" t="s">
        <v>6263</v>
      </c>
      <c r="F2607">
        <v>11.326494944147335</v>
      </c>
    </row>
    <row r="2608" spans="1:6" hidden="1">
      <c r="A2608">
        <v>4</v>
      </c>
      <c r="B2608" s="226">
        <v>44262</v>
      </c>
      <c r="C2608" s="226">
        <v>44263</v>
      </c>
      <c r="D2608" s="226">
        <v>44280.452962962961</v>
      </c>
      <c r="E2608" t="s">
        <v>6264</v>
      </c>
      <c r="F2608">
        <v>29.806173376242292</v>
      </c>
    </row>
    <row r="2609" spans="1:6" hidden="1">
      <c r="A2609">
        <v>4</v>
      </c>
      <c r="B2609" s="226">
        <v>44262</v>
      </c>
      <c r="C2609" s="226">
        <v>44263</v>
      </c>
      <c r="D2609" s="226">
        <v>44280.452962962961</v>
      </c>
      <c r="E2609" t="s">
        <v>6267</v>
      </c>
      <c r="F2609">
        <v>51.141231165991847</v>
      </c>
    </row>
    <row r="2610" spans="1:6" hidden="1">
      <c r="A2610">
        <v>4</v>
      </c>
      <c r="B2610" s="226">
        <v>44262</v>
      </c>
      <c r="C2610" s="226">
        <v>44263</v>
      </c>
      <c r="D2610" s="226">
        <v>44280.452962962961</v>
      </c>
      <c r="E2610" t="s">
        <v>6440</v>
      </c>
      <c r="F2610">
        <v>57.282723938197691</v>
      </c>
    </row>
    <row r="2611" spans="1:6" hidden="1">
      <c r="A2611">
        <v>4</v>
      </c>
      <c r="B2611" s="226">
        <v>44262</v>
      </c>
      <c r="C2611" s="226">
        <v>44263</v>
      </c>
      <c r="D2611" s="226">
        <v>44280.452962962961</v>
      </c>
      <c r="E2611" t="s">
        <v>6100</v>
      </c>
      <c r="F2611">
        <v>0.24950000643729245</v>
      </c>
    </row>
    <row r="2612" spans="1:6" hidden="1">
      <c r="A2612">
        <v>4</v>
      </c>
      <c r="B2612" s="226">
        <v>44262</v>
      </c>
      <c r="C2612" s="226">
        <v>44263</v>
      </c>
      <c r="D2612" s="226">
        <v>44280.452962962961</v>
      </c>
      <c r="E2612" t="s">
        <v>6101</v>
      </c>
      <c r="F2612">
        <v>6.0000000521539297E-3</v>
      </c>
    </row>
    <row r="2613" spans="1:6" hidden="1">
      <c r="A2613">
        <v>4</v>
      </c>
      <c r="B2613" s="226">
        <v>44262</v>
      </c>
      <c r="C2613" s="226">
        <v>44263</v>
      </c>
      <c r="D2613" s="226">
        <v>44280.452962962961</v>
      </c>
      <c r="E2613" t="s">
        <v>6102</v>
      </c>
      <c r="F2613">
        <v>0.16189999878407171</v>
      </c>
    </row>
    <row r="2614" spans="1:6" hidden="1">
      <c r="A2614">
        <v>4</v>
      </c>
      <c r="B2614" s="226">
        <v>44262</v>
      </c>
      <c r="C2614" s="226">
        <v>44263</v>
      </c>
      <c r="D2614" s="226">
        <v>44280.452962962961</v>
      </c>
      <c r="E2614" t="s">
        <v>6103</v>
      </c>
      <c r="F2614">
        <v>0.51090002059936523</v>
      </c>
    </row>
    <row r="2615" spans="1:6" hidden="1">
      <c r="A2615">
        <v>4</v>
      </c>
      <c r="B2615" s="226">
        <v>44262</v>
      </c>
      <c r="C2615" s="226">
        <v>44263</v>
      </c>
      <c r="D2615" s="226">
        <v>44280.452962962961</v>
      </c>
      <c r="E2615" t="s">
        <v>6104</v>
      </c>
      <c r="F2615">
        <v>98.826698303226479</v>
      </c>
    </row>
    <row r="2616" spans="1:6" hidden="1">
      <c r="A2616">
        <v>4</v>
      </c>
      <c r="B2616" s="226">
        <v>44262</v>
      </c>
      <c r="C2616" s="226">
        <v>44263</v>
      </c>
      <c r="D2616" s="226">
        <v>44280.452962962961</v>
      </c>
      <c r="E2616" t="s">
        <v>6105</v>
      </c>
    </row>
    <row r="2617" spans="1:6" hidden="1">
      <c r="A2617">
        <v>4</v>
      </c>
      <c r="B2617" s="226">
        <v>44262</v>
      </c>
      <c r="C2617" s="226">
        <v>44263</v>
      </c>
      <c r="D2617" s="226">
        <v>44280.452962962961</v>
      </c>
      <c r="E2617" t="s">
        <v>6106</v>
      </c>
    </row>
    <row r="2618" spans="1:6" hidden="1">
      <c r="A2618">
        <v>4</v>
      </c>
      <c r="B2618" s="226">
        <v>44262</v>
      </c>
      <c r="C2618" s="226">
        <v>44263</v>
      </c>
      <c r="D2618" s="226">
        <v>44280.452962962961</v>
      </c>
      <c r="E2618" t="s">
        <v>6107</v>
      </c>
    </row>
    <row r="2619" spans="1:6" hidden="1">
      <c r="A2619">
        <v>4</v>
      </c>
      <c r="B2619" s="226">
        <v>44262</v>
      </c>
      <c r="C2619" s="226">
        <v>44263</v>
      </c>
      <c r="D2619" s="226">
        <v>44280.452962962961</v>
      </c>
      <c r="E2619" t="s">
        <v>6108</v>
      </c>
    </row>
    <row r="2620" spans="1:6" hidden="1">
      <c r="A2620">
        <v>4</v>
      </c>
      <c r="B2620" s="226">
        <v>44262</v>
      </c>
      <c r="C2620" s="226">
        <v>44263</v>
      </c>
      <c r="D2620" s="226">
        <v>44280.452962962961</v>
      </c>
      <c r="E2620" t="s">
        <v>6109</v>
      </c>
    </row>
    <row r="2621" spans="1:6" hidden="1">
      <c r="A2621">
        <v>4</v>
      </c>
      <c r="B2621" s="226">
        <v>44262</v>
      </c>
      <c r="C2621" s="226">
        <v>44263</v>
      </c>
      <c r="D2621" s="226">
        <v>44280.452962962961</v>
      </c>
      <c r="E2621" t="s">
        <v>6110</v>
      </c>
    </row>
    <row r="2622" spans="1:6" hidden="1">
      <c r="A2622">
        <v>4</v>
      </c>
      <c r="B2622" s="226">
        <v>44262</v>
      </c>
      <c r="C2622" s="226">
        <v>44263</v>
      </c>
      <c r="D2622" s="226">
        <v>44280.452962962961</v>
      </c>
      <c r="E2622" t="s">
        <v>6111</v>
      </c>
    </row>
    <row r="2623" spans="1:6" hidden="1">
      <c r="A2623">
        <v>4</v>
      </c>
      <c r="B2623" s="226">
        <v>44262</v>
      </c>
      <c r="C2623" s="226">
        <v>44263</v>
      </c>
      <c r="D2623" s="226">
        <v>44280.452962962961</v>
      </c>
      <c r="E2623" t="s">
        <v>6113</v>
      </c>
    </row>
    <row r="2624" spans="1:6" hidden="1">
      <c r="A2624">
        <v>4</v>
      </c>
      <c r="B2624" s="226">
        <v>44262</v>
      </c>
      <c r="C2624" s="226">
        <v>44263</v>
      </c>
      <c r="D2624" s="226">
        <v>44280.452962962961</v>
      </c>
      <c r="E2624" t="s">
        <v>6112</v>
      </c>
    </row>
    <row r="2625" spans="1:6" hidden="1">
      <c r="A2625">
        <v>4</v>
      </c>
      <c r="B2625" s="226">
        <v>44262</v>
      </c>
      <c r="C2625" s="226">
        <v>44263</v>
      </c>
      <c r="D2625" s="226">
        <v>44280.452962962961</v>
      </c>
      <c r="E2625" t="s">
        <v>6114</v>
      </c>
    </row>
    <row r="2626" spans="1:6" hidden="1">
      <c r="A2626">
        <v>4</v>
      </c>
      <c r="B2626" s="226">
        <v>44262</v>
      </c>
      <c r="C2626" s="226">
        <v>44263</v>
      </c>
      <c r="D2626" s="226">
        <v>44280.452962962961</v>
      </c>
      <c r="E2626" t="s">
        <v>6115</v>
      </c>
    </row>
    <row r="2627" spans="1:6" hidden="1">
      <c r="A2627">
        <v>4</v>
      </c>
      <c r="B2627" s="226">
        <v>44262</v>
      </c>
      <c r="C2627" s="226">
        <v>44263</v>
      </c>
      <c r="D2627" s="226">
        <v>44280.452962962961</v>
      </c>
      <c r="E2627" t="s">
        <v>6116</v>
      </c>
    </row>
    <row r="2628" spans="1:6" hidden="1">
      <c r="A2628">
        <v>4</v>
      </c>
      <c r="B2628" s="226">
        <v>44262</v>
      </c>
      <c r="C2628" s="226">
        <v>44263</v>
      </c>
      <c r="D2628" s="226">
        <v>44280.452962962961</v>
      </c>
      <c r="E2628" t="s">
        <v>6117</v>
      </c>
    </row>
    <row r="2629" spans="1:6" hidden="1">
      <c r="A2629">
        <v>4</v>
      </c>
      <c r="B2629" s="226">
        <v>44262</v>
      </c>
      <c r="C2629" s="226">
        <v>44263</v>
      </c>
      <c r="D2629" s="226">
        <v>44280.452962962961</v>
      </c>
      <c r="E2629" t="s">
        <v>6118</v>
      </c>
    </row>
    <row r="2630" spans="1:6" hidden="1">
      <c r="A2630">
        <v>4</v>
      </c>
      <c r="B2630" s="226">
        <v>44262</v>
      </c>
      <c r="C2630" s="226">
        <v>44263</v>
      </c>
      <c r="D2630" s="226">
        <v>44280.452962962961</v>
      </c>
      <c r="E2630" t="s">
        <v>6119</v>
      </c>
    </row>
    <row r="2631" spans="1:6" hidden="1">
      <c r="A2631">
        <v>4</v>
      </c>
      <c r="B2631" s="226">
        <v>44262</v>
      </c>
      <c r="C2631" s="226">
        <v>44263</v>
      </c>
      <c r="D2631" s="226">
        <v>44280.452962962961</v>
      </c>
      <c r="E2631" t="s">
        <v>6120</v>
      </c>
    </row>
    <row r="2632" spans="1:6" hidden="1">
      <c r="A2632">
        <v>4</v>
      </c>
      <c r="B2632" s="226">
        <v>44262</v>
      </c>
      <c r="C2632" s="226">
        <v>44263</v>
      </c>
      <c r="D2632" s="226">
        <v>44280.452962962961</v>
      </c>
      <c r="E2632" t="s">
        <v>6121</v>
      </c>
    </row>
    <row r="2633" spans="1:6" hidden="1">
      <c r="A2633">
        <v>4</v>
      </c>
      <c r="B2633" s="226">
        <v>44262</v>
      </c>
      <c r="C2633" s="226">
        <v>44263</v>
      </c>
      <c r="D2633" s="226">
        <v>44280.452962962961</v>
      </c>
      <c r="E2633" t="s">
        <v>6487</v>
      </c>
      <c r="F2633">
        <v>173.15340454313545</v>
      </c>
    </row>
    <row r="2634" spans="1:6" hidden="1">
      <c r="A2634">
        <v>4</v>
      </c>
      <c r="B2634" s="226">
        <v>44262</v>
      </c>
      <c r="C2634" s="226">
        <v>44263</v>
      </c>
      <c r="D2634" s="226">
        <v>44280.452962962961</v>
      </c>
      <c r="E2634" t="s">
        <v>6488</v>
      </c>
      <c r="F2634">
        <v>188.17320056491491</v>
      </c>
    </row>
    <row r="2635" spans="1:6" hidden="1">
      <c r="A2635">
        <v>4</v>
      </c>
      <c r="B2635" s="226">
        <v>44262</v>
      </c>
      <c r="C2635" s="226">
        <v>44263</v>
      </c>
      <c r="D2635" s="226">
        <v>44280.452962962961</v>
      </c>
      <c r="E2635" t="s">
        <v>6489</v>
      </c>
      <c r="F2635">
        <v>188.85972361034831</v>
      </c>
    </row>
    <row r="2636" spans="1:6" hidden="1">
      <c r="A2636">
        <v>4</v>
      </c>
      <c r="B2636" s="226">
        <v>44262</v>
      </c>
      <c r="C2636" s="226">
        <v>44263</v>
      </c>
      <c r="D2636" s="226">
        <v>44280.452962962961</v>
      </c>
      <c r="E2636" t="s">
        <v>6490</v>
      </c>
      <c r="F2636">
        <v>197.68120902379349</v>
      </c>
    </row>
    <row r="2637" spans="1:6" hidden="1">
      <c r="A2637">
        <v>4</v>
      </c>
      <c r="B2637" s="226">
        <v>44262</v>
      </c>
      <c r="C2637" s="226">
        <v>44263</v>
      </c>
      <c r="D2637" s="226">
        <v>44280.452962962961</v>
      </c>
      <c r="E2637" t="s">
        <v>6122</v>
      </c>
      <c r="F2637">
        <v>4.7411510837464883</v>
      </c>
    </row>
    <row r="2638" spans="1:6" hidden="1">
      <c r="A2638">
        <v>4</v>
      </c>
      <c r="B2638" s="226">
        <v>44262</v>
      </c>
      <c r="C2638" s="226">
        <v>44263</v>
      </c>
      <c r="D2638" s="226">
        <v>44280.452962962961</v>
      </c>
      <c r="E2638" t="s">
        <v>6123</v>
      </c>
      <c r="F2638">
        <v>19.340420340167118</v>
      </c>
    </row>
    <row r="2639" spans="1:6" hidden="1">
      <c r="A2639">
        <v>4</v>
      </c>
      <c r="B2639" s="226">
        <v>44262</v>
      </c>
      <c r="C2639" s="226">
        <v>44263</v>
      </c>
      <c r="D2639" s="226">
        <v>44280.452962962961</v>
      </c>
      <c r="E2639" t="s">
        <v>6491</v>
      </c>
      <c r="F2639">
        <v>166.35629696316161</v>
      </c>
    </row>
    <row r="2640" spans="1:6" hidden="1">
      <c r="A2640">
        <v>4</v>
      </c>
      <c r="B2640" s="226">
        <v>44262</v>
      </c>
      <c r="C2640" s="226">
        <v>44263</v>
      </c>
      <c r="D2640" s="226">
        <v>44280.452962962961</v>
      </c>
      <c r="E2640" t="s">
        <v>6492</v>
      </c>
      <c r="F2640">
        <v>169.2903670310981</v>
      </c>
    </row>
    <row r="2641" spans="1:6" hidden="1">
      <c r="A2641">
        <v>4</v>
      </c>
      <c r="B2641" s="226">
        <v>44262</v>
      </c>
      <c r="C2641" s="226">
        <v>44263</v>
      </c>
      <c r="D2641" s="226">
        <v>44280.452962962961</v>
      </c>
      <c r="E2641" t="s">
        <v>6493</v>
      </c>
      <c r="F2641">
        <v>135.31312896940469</v>
      </c>
    </row>
    <row r="2642" spans="1:6" hidden="1">
      <c r="A2642">
        <v>4</v>
      </c>
      <c r="B2642" s="226">
        <v>44262</v>
      </c>
      <c r="C2642" s="226">
        <v>44263</v>
      </c>
      <c r="D2642" s="226">
        <v>44280.452962962961</v>
      </c>
      <c r="E2642" t="s">
        <v>6265</v>
      </c>
      <c r="F2642">
        <v>23.078707733419218</v>
      </c>
    </row>
    <row r="2643" spans="1:6" hidden="1">
      <c r="A2643">
        <v>4</v>
      </c>
      <c r="B2643" s="226">
        <v>44262</v>
      </c>
      <c r="C2643" s="226">
        <v>44263</v>
      </c>
      <c r="D2643" s="226">
        <v>44280.452962962961</v>
      </c>
      <c r="E2643" t="s">
        <v>6266</v>
      </c>
      <c r="F2643">
        <v>130.55826060507013</v>
      </c>
    </row>
    <row r="2644" spans="1:6" hidden="1">
      <c r="A2644">
        <v>4</v>
      </c>
      <c r="B2644" s="226">
        <v>44262</v>
      </c>
      <c r="C2644" s="226">
        <v>44263</v>
      </c>
      <c r="D2644" s="226">
        <v>44280.452962962961</v>
      </c>
      <c r="E2644" t="s">
        <v>6494</v>
      </c>
      <c r="F2644">
        <v>199.67005043029829</v>
      </c>
    </row>
    <row r="2645" spans="1:6" hidden="1">
      <c r="A2645">
        <v>4</v>
      </c>
      <c r="B2645" s="226">
        <v>44262</v>
      </c>
      <c r="C2645" s="226">
        <v>44263</v>
      </c>
      <c r="D2645" s="226">
        <v>44280.452962962961</v>
      </c>
      <c r="E2645" t="s">
        <v>6495</v>
      </c>
      <c r="F2645">
        <v>208.28714395099189</v>
      </c>
    </row>
    <row r="2646" spans="1:6" hidden="1">
      <c r="A2646">
        <v>4</v>
      </c>
      <c r="B2646" s="226">
        <v>44262</v>
      </c>
      <c r="C2646" s="226">
        <v>44263</v>
      </c>
      <c r="D2646" s="226">
        <v>44280.452962962961</v>
      </c>
      <c r="E2646" t="s">
        <v>6268</v>
      </c>
      <c r="F2646">
        <v>174.99434655507358</v>
      </c>
    </row>
    <row r="2647" spans="1:6" hidden="1">
      <c r="A2647">
        <v>4</v>
      </c>
      <c r="B2647" s="226">
        <v>44262</v>
      </c>
      <c r="C2647" s="226">
        <v>44263</v>
      </c>
      <c r="D2647" s="226">
        <v>44280.452962962961</v>
      </c>
      <c r="E2647" t="s">
        <v>6496</v>
      </c>
      <c r="F2647">
        <v>208.41370830535843</v>
      </c>
    </row>
    <row r="2648" spans="1:6" hidden="1">
      <c r="A2648">
        <v>4</v>
      </c>
      <c r="B2648" s="226">
        <v>44262</v>
      </c>
      <c r="C2648" s="226">
        <v>44263</v>
      </c>
      <c r="D2648" s="226">
        <v>44280.452962962961</v>
      </c>
      <c r="E2648" t="s">
        <v>6497</v>
      </c>
      <c r="F2648">
        <v>209.01579892900151</v>
      </c>
    </row>
    <row r="2649" spans="1:6" hidden="1">
      <c r="A2649">
        <v>4</v>
      </c>
      <c r="B2649" s="226">
        <v>44262</v>
      </c>
      <c r="C2649" s="226">
        <v>44263</v>
      </c>
      <c r="D2649" s="226">
        <v>44280.452962962961</v>
      </c>
      <c r="E2649" t="s">
        <v>6124</v>
      </c>
      <c r="F2649">
        <v>11.270607756243768</v>
      </c>
    </row>
    <row r="2650" spans="1:6" hidden="1">
      <c r="A2650">
        <v>4</v>
      </c>
      <c r="B2650" s="226">
        <v>44262</v>
      </c>
      <c r="C2650" s="226">
        <v>44263</v>
      </c>
      <c r="D2650" s="226">
        <v>44280.452962962961</v>
      </c>
      <c r="E2650" t="s">
        <v>6315</v>
      </c>
    </row>
    <row r="2651" spans="1:6" hidden="1">
      <c r="A2651">
        <v>4</v>
      </c>
      <c r="B2651" s="226">
        <v>44262</v>
      </c>
      <c r="C2651" s="226">
        <v>44263</v>
      </c>
      <c r="D2651" s="226">
        <v>44280.452962962961</v>
      </c>
      <c r="E2651" t="s">
        <v>6316</v>
      </c>
    </row>
    <row r="2652" spans="1:6" hidden="1">
      <c r="A2652">
        <v>4</v>
      </c>
      <c r="B2652" s="226">
        <v>44262</v>
      </c>
      <c r="C2652" s="226">
        <v>44263</v>
      </c>
      <c r="D2652" s="226">
        <v>44280.452962962961</v>
      </c>
      <c r="E2652" t="s">
        <v>6553</v>
      </c>
    </row>
    <row r="2653" spans="1:6" hidden="1">
      <c r="A2653">
        <v>4</v>
      </c>
      <c r="B2653" s="226">
        <v>44262</v>
      </c>
      <c r="C2653" s="226">
        <v>44263</v>
      </c>
      <c r="D2653" s="226">
        <v>44280.452962962961</v>
      </c>
      <c r="E2653" t="s">
        <v>6554</v>
      </c>
    </row>
    <row r="2654" spans="1:6" hidden="1">
      <c r="A2654">
        <v>4</v>
      </c>
      <c r="B2654" s="226">
        <v>44262</v>
      </c>
      <c r="C2654" s="226">
        <v>44263</v>
      </c>
      <c r="D2654" s="226">
        <v>44280.452962962961</v>
      </c>
      <c r="E2654" t="s">
        <v>6555</v>
      </c>
    </row>
    <row r="2655" spans="1:6" hidden="1">
      <c r="A2655">
        <v>4</v>
      </c>
      <c r="B2655" s="226">
        <v>44262</v>
      </c>
      <c r="C2655" s="226">
        <v>44263</v>
      </c>
      <c r="D2655" s="226">
        <v>44280.452962962961</v>
      </c>
      <c r="E2655" t="s">
        <v>6556</v>
      </c>
    </row>
    <row r="2656" spans="1:6" hidden="1">
      <c r="A2656">
        <v>4</v>
      </c>
      <c r="B2656" s="226">
        <v>44262</v>
      </c>
      <c r="C2656" s="226">
        <v>44263</v>
      </c>
      <c r="D2656" s="226">
        <v>44280.452962962961</v>
      </c>
      <c r="E2656" t="s">
        <v>6557</v>
      </c>
    </row>
    <row r="2657" spans="1:6" hidden="1">
      <c r="A2657">
        <v>4</v>
      </c>
      <c r="B2657" s="226">
        <v>44262</v>
      </c>
      <c r="C2657" s="226">
        <v>44263</v>
      </c>
      <c r="D2657" s="226">
        <v>44280.452962962961</v>
      </c>
      <c r="E2657" t="s">
        <v>6558</v>
      </c>
    </row>
    <row r="2658" spans="1:6" hidden="1">
      <c r="A2658">
        <v>4</v>
      </c>
      <c r="B2658" s="226">
        <v>44262</v>
      </c>
      <c r="C2658" s="226">
        <v>44263</v>
      </c>
      <c r="D2658" s="226">
        <v>44280.452962962961</v>
      </c>
      <c r="E2658" t="s">
        <v>6559</v>
      </c>
    </row>
    <row r="2659" spans="1:6" hidden="1">
      <c r="A2659">
        <v>4</v>
      </c>
      <c r="B2659" s="226">
        <v>44262</v>
      </c>
      <c r="C2659" s="226">
        <v>44263</v>
      </c>
      <c r="D2659" s="226">
        <v>44280.452962962961</v>
      </c>
      <c r="E2659" t="s">
        <v>6560</v>
      </c>
    </row>
    <row r="2660" spans="1:6" hidden="1">
      <c r="A2660">
        <v>4</v>
      </c>
      <c r="B2660" s="226">
        <v>44262</v>
      </c>
      <c r="C2660" s="226">
        <v>44263</v>
      </c>
      <c r="D2660" s="226">
        <v>44280.452962962961</v>
      </c>
      <c r="E2660" t="s">
        <v>6561</v>
      </c>
    </row>
    <row r="2661" spans="1:6" hidden="1">
      <c r="A2661">
        <v>4</v>
      </c>
      <c r="B2661" s="226">
        <v>44262</v>
      </c>
      <c r="C2661" s="226">
        <v>44263</v>
      </c>
      <c r="D2661" s="226">
        <v>44280.452962962961</v>
      </c>
      <c r="E2661" t="s">
        <v>6562</v>
      </c>
    </row>
    <row r="2662" spans="1:6" hidden="1">
      <c r="A2662">
        <v>4</v>
      </c>
      <c r="B2662" s="226">
        <v>44262</v>
      </c>
      <c r="C2662" s="226">
        <v>44263</v>
      </c>
      <c r="D2662" s="226">
        <v>44280.452962962961</v>
      </c>
      <c r="E2662" t="s">
        <v>6563</v>
      </c>
    </row>
    <row r="2663" spans="1:6" hidden="1">
      <c r="A2663">
        <v>4</v>
      </c>
      <c r="B2663" s="226">
        <v>44262</v>
      </c>
      <c r="C2663" s="226">
        <v>44263</v>
      </c>
      <c r="D2663" s="226">
        <v>44280.452962962961</v>
      </c>
      <c r="E2663" t="s">
        <v>6564</v>
      </c>
    </row>
    <row r="2664" spans="1:6" hidden="1">
      <c r="A2664">
        <v>4</v>
      </c>
      <c r="B2664" s="226">
        <v>44262</v>
      </c>
      <c r="C2664" s="226">
        <v>44263</v>
      </c>
      <c r="D2664" s="226">
        <v>44280.452962962961</v>
      </c>
      <c r="E2664" t="s">
        <v>6565</v>
      </c>
    </row>
    <row r="2665" spans="1:6" hidden="1">
      <c r="A2665">
        <v>4</v>
      </c>
      <c r="B2665" s="226">
        <v>44262</v>
      </c>
      <c r="C2665" s="226">
        <v>44263</v>
      </c>
      <c r="D2665" s="226">
        <v>44280.452962962961</v>
      </c>
      <c r="E2665" t="s">
        <v>6566</v>
      </c>
    </row>
    <row r="2666" spans="1:6" hidden="1">
      <c r="A2666">
        <v>4</v>
      </c>
      <c r="B2666" s="226">
        <v>44262</v>
      </c>
      <c r="C2666" s="226">
        <v>44263</v>
      </c>
      <c r="D2666" s="226">
        <v>44280.452962962961</v>
      </c>
      <c r="E2666" t="s">
        <v>6567</v>
      </c>
    </row>
    <row r="2667" spans="1:6" hidden="1">
      <c r="A2667">
        <v>4</v>
      </c>
      <c r="B2667" s="226">
        <v>44262</v>
      </c>
      <c r="C2667" s="226">
        <v>44263</v>
      </c>
      <c r="D2667" s="226">
        <v>44280.452962962961</v>
      </c>
      <c r="E2667" t="s">
        <v>6568</v>
      </c>
    </row>
    <row r="2668" spans="1:6" hidden="1">
      <c r="A2668">
        <v>4</v>
      </c>
      <c r="B2668" s="226">
        <v>44262</v>
      </c>
      <c r="C2668" s="226">
        <v>44263</v>
      </c>
      <c r="D2668" s="226">
        <v>44280.452962962961</v>
      </c>
      <c r="E2668" t="s">
        <v>6569</v>
      </c>
    </row>
    <row r="2669" spans="1:6" hidden="1">
      <c r="A2669">
        <v>4</v>
      </c>
      <c r="B2669" s="226">
        <v>44262</v>
      </c>
      <c r="C2669" s="226">
        <v>44263</v>
      </c>
      <c r="D2669" s="226">
        <v>44280.452962962961</v>
      </c>
      <c r="E2669" t="s">
        <v>6570</v>
      </c>
    </row>
    <row r="2670" spans="1:6" hidden="1">
      <c r="A2670">
        <v>4</v>
      </c>
      <c r="B2670" s="226">
        <v>44262</v>
      </c>
      <c r="C2670" s="226">
        <v>44263</v>
      </c>
      <c r="D2670" s="226">
        <v>44280.452962962961</v>
      </c>
      <c r="E2670" t="s">
        <v>6665</v>
      </c>
      <c r="F2670">
        <v>0.10065676320033773</v>
      </c>
    </row>
    <row r="2671" spans="1:6" hidden="1">
      <c r="A2671">
        <v>4</v>
      </c>
      <c r="B2671" s="226">
        <v>44262</v>
      </c>
      <c r="C2671" s="226">
        <v>44263</v>
      </c>
      <c r="D2671" s="226">
        <v>44280.452962962961</v>
      </c>
      <c r="E2671" t="s">
        <v>6666</v>
      </c>
      <c r="F2671">
        <v>-2.4816938423706868E-2</v>
      </c>
    </row>
    <row r="2672" spans="1:6" hidden="1">
      <c r="A2672">
        <v>4</v>
      </c>
      <c r="B2672" s="226">
        <v>44262</v>
      </c>
      <c r="C2672" s="226">
        <v>44263</v>
      </c>
      <c r="D2672" s="226">
        <v>44280.452962962961</v>
      </c>
      <c r="E2672" t="s">
        <v>6662</v>
      </c>
      <c r="F2672">
        <v>-3.1476171881045589</v>
      </c>
    </row>
    <row r="2673" spans="1:6" hidden="1">
      <c r="A2673">
        <v>4</v>
      </c>
      <c r="B2673" s="226">
        <v>44262</v>
      </c>
      <c r="C2673" s="226">
        <v>44263</v>
      </c>
      <c r="D2673" s="226">
        <v>44280.452962962961</v>
      </c>
      <c r="E2673" t="s">
        <v>6289</v>
      </c>
      <c r="F2673">
        <v>38.956399423546195</v>
      </c>
    </row>
    <row r="2674" spans="1:6" hidden="1">
      <c r="A2674">
        <v>4</v>
      </c>
      <c r="B2674" s="226">
        <v>44262</v>
      </c>
      <c r="C2674" s="226">
        <v>44263</v>
      </c>
      <c r="D2674" s="226">
        <v>44280.452962962961</v>
      </c>
      <c r="E2674" t="s">
        <v>6290</v>
      </c>
      <c r="F2674">
        <v>9.1232110659281354</v>
      </c>
    </row>
    <row r="2675" spans="1:6" hidden="1">
      <c r="A2675">
        <v>4</v>
      </c>
      <c r="B2675" s="226">
        <v>44262</v>
      </c>
      <c r="C2675" s="226">
        <v>44263</v>
      </c>
      <c r="D2675" s="226">
        <v>44280.452962962961</v>
      </c>
      <c r="E2675" t="s">
        <v>6291</v>
      </c>
      <c r="F2675">
        <v>6.7627058866951399</v>
      </c>
    </row>
    <row r="2676" spans="1:6" hidden="1">
      <c r="A2676">
        <v>4</v>
      </c>
      <c r="B2676" s="226">
        <v>44262</v>
      </c>
      <c r="C2676" s="226">
        <v>44263</v>
      </c>
      <c r="D2676" s="226">
        <v>44280.452962962961</v>
      </c>
      <c r="E2676" t="s">
        <v>6292</v>
      </c>
      <c r="F2676">
        <v>18.884143100844522</v>
      </c>
    </row>
    <row r="2677" spans="1:6" hidden="1">
      <c r="A2677">
        <v>4</v>
      </c>
      <c r="B2677" s="226">
        <v>44262</v>
      </c>
      <c r="C2677" s="226">
        <v>44263</v>
      </c>
      <c r="D2677" s="226">
        <v>44280.452962962961</v>
      </c>
      <c r="E2677" t="s">
        <v>6293</v>
      </c>
      <c r="F2677">
        <v>99.7</v>
      </c>
    </row>
    <row r="2678" spans="1:6" hidden="1">
      <c r="A2678">
        <v>4</v>
      </c>
      <c r="B2678" s="226">
        <v>44262</v>
      </c>
      <c r="C2678" s="226">
        <v>44263</v>
      </c>
      <c r="D2678" s="226">
        <v>44280.452962962961</v>
      </c>
      <c r="E2678" t="s">
        <v>6294</v>
      </c>
      <c r="F2678">
        <v>110</v>
      </c>
    </row>
    <row r="2679" spans="1:6" hidden="1">
      <c r="A2679">
        <v>4</v>
      </c>
      <c r="B2679" s="226">
        <v>44262</v>
      </c>
      <c r="C2679" s="226">
        <v>44263</v>
      </c>
      <c r="D2679" s="226">
        <v>44280.452962962961</v>
      </c>
      <c r="E2679" t="s">
        <v>6295</v>
      </c>
      <c r="F2679">
        <v>105.56177195800001</v>
      </c>
    </row>
    <row r="2680" spans="1:6" hidden="1">
      <c r="A2680">
        <v>4</v>
      </c>
      <c r="B2680" s="226">
        <v>44262</v>
      </c>
      <c r="C2680" s="226">
        <v>44263</v>
      </c>
      <c r="D2680" s="226">
        <v>44280.452962962961</v>
      </c>
      <c r="E2680" t="s">
        <v>6296</v>
      </c>
      <c r="F2680">
        <v>85.014346750000016</v>
      </c>
    </row>
    <row r="2681" spans="1:6" hidden="1">
      <c r="A2681">
        <v>4</v>
      </c>
      <c r="B2681" s="226">
        <v>44262</v>
      </c>
      <c r="C2681" s="226">
        <v>44263</v>
      </c>
      <c r="D2681" s="226">
        <v>44280.452962962961</v>
      </c>
      <c r="E2681" t="s">
        <v>6317</v>
      </c>
    </row>
    <row r="2682" spans="1:6" hidden="1">
      <c r="A2682">
        <v>4</v>
      </c>
      <c r="B2682" s="226">
        <v>44262</v>
      </c>
      <c r="C2682" s="226">
        <v>44263</v>
      </c>
      <c r="D2682" s="226">
        <v>44280.452962962961</v>
      </c>
      <c r="E2682" t="s">
        <v>6318</v>
      </c>
    </row>
    <row r="2683" spans="1:6" hidden="1">
      <c r="A2683">
        <v>4</v>
      </c>
      <c r="B2683" s="226">
        <v>44262</v>
      </c>
      <c r="C2683" s="226">
        <v>44263</v>
      </c>
      <c r="D2683" s="226">
        <v>44280.452962962961</v>
      </c>
      <c r="E2683" t="s">
        <v>6319</v>
      </c>
    </row>
    <row r="2684" spans="1:6" hidden="1">
      <c r="A2684">
        <v>4</v>
      </c>
      <c r="B2684" s="226">
        <v>44262</v>
      </c>
      <c r="C2684" s="226">
        <v>44263</v>
      </c>
      <c r="D2684" s="226">
        <v>44280.452962962961</v>
      </c>
      <c r="E2684" t="s">
        <v>6320</v>
      </c>
    </row>
    <row r="2685" spans="1:6" hidden="1">
      <c r="A2685">
        <v>4</v>
      </c>
      <c r="B2685" s="226">
        <v>44262</v>
      </c>
      <c r="C2685" s="226">
        <v>44263</v>
      </c>
      <c r="D2685" s="226">
        <v>44280.452962962961</v>
      </c>
      <c r="E2685" t="s">
        <v>6321</v>
      </c>
    </row>
    <row r="2686" spans="1:6" hidden="1">
      <c r="A2686">
        <v>4</v>
      </c>
      <c r="B2686" s="226">
        <v>44262</v>
      </c>
      <c r="C2686" s="226">
        <v>44263</v>
      </c>
      <c r="D2686" s="226">
        <v>44280.452962962961</v>
      </c>
      <c r="E2686" t="s">
        <v>6323</v>
      </c>
    </row>
    <row r="2687" spans="1:6" hidden="1">
      <c r="A2687">
        <v>4</v>
      </c>
      <c r="B2687" s="226">
        <v>44262</v>
      </c>
      <c r="C2687" s="226">
        <v>44263</v>
      </c>
      <c r="D2687" s="226">
        <v>44280.452962962961</v>
      </c>
      <c r="E2687" t="s">
        <v>6611</v>
      </c>
      <c r="F2687">
        <v>31.332345611188074</v>
      </c>
    </row>
    <row r="2688" spans="1:6" hidden="1">
      <c r="A2688">
        <v>4</v>
      </c>
      <c r="B2688" s="226">
        <v>44262</v>
      </c>
      <c r="C2688" s="226">
        <v>44263</v>
      </c>
      <c r="D2688" s="226">
        <v>44280.452962962961</v>
      </c>
      <c r="E2688" t="s">
        <v>6612</v>
      </c>
      <c r="F2688">
        <v>0</v>
      </c>
    </row>
    <row r="2689" spans="1:6" hidden="1">
      <c r="A2689">
        <v>4</v>
      </c>
      <c r="B2689" s="226">
        <v>44262</v>
      </c>
      <c r="C2689" s="226">
        <v>44263</v>
      </c>
      <c r="D2689" s="226">
        <v>44280.452962962961</v>
      </c>
      <c r="E2689" t="s">
        <v>6719</v>
      </c>
      <c r="F2689">
        <v>31.332345611188074</v>
      </c>
    </row>
    <row r="2690" spans="1:6" hidden="1">
      <c r="A2690">
        <v>4</v>
      </c>
      <c r="B2690" s="226">
        <v>44262</v>
      </c>
      <c r="C2690" s="226">
        <v>44263</v>
      </c>
      <c r="D2690" s="226">
        <v>44280.452962962961</v>
      </c>
      <c r="E2690" t="s">
        <v>6325</v>
      </c>
      <c r="F2690">
        <v>115.62747791078372</v>
      </c>
    </row>
    <row r="2691" spans="1:6" hidden="1">
      <c r="A2691">
        <v>4</v>
      </c>
      <c r="B2691" s="226">
        <v>44262</v>
      </c>
      <c r="C2691" s="226">
        <v>44263</v>
      </c>
      <c r="D2691" s="226">
        <v>44280.452962962961</v>
      </c>
      <c r="E2691" t="s">
        <v>6393</v>
      </c>
      <c r="F2691">
        <v>3.4700000286101007</v>
      </c>
    </row>
    <row r="2692" spans="1:6" hidden="1">
      <c r="A2692">
        <v>4</v>
      </c>
      <c r="B2692" s="226">
        <v>44262</v>
      </c>
      <c r="C2692" s="226">
        <v>44263</v>
      </c>
      <c r="D2692" s="226">
        <v>44280.452962962961</v>
      </c>
      <c r="E2692" t="s">
        <v>6394</v>
      </c>
      <c r="F2692">
        <v>6.4099998474121094</v>
      </c>
    </row>
    <row r="2693" spans="1:6" hidden="1">
      <c r="A2693">
        <v>4</v>
      </c>
      <c r="B2693" s="226">
        <v>44262</v>
      </c>
      <c r="C2693" s="226">
        <v>44263</v>
      </c>
      <c r="D2693" s="226">
        <v>44280.452962962961</v>
      </c>
      <c r="E2693" t="s">
        <v>6395</v>
      </c>
      <c r="F2693">
        <v>3.059999942779609</v>
      </c>
    </row>
    <row r="2694" spans="1:6" hidden="1">
      <c r="A2694">
        <v>4</v>
      </c>
      <c r="B2694" s="226">
        <v>44262</v>
      </c>
      <c r="C2694" s="226">
        <v>44263</v>
      </c>
      <c r="D2694" s="226">
        <v>44280.452962962961</v>
      </c>
      <c r="E2694" t="s">
        <v>6396</v>
      </c>
      <c r="F2694">
        <v>4.119999885559082</v>
      </c>
    </row>
    <row r="2695" spans="1:6" hidden="1">
      <c r="A2695">
        <v>4</v>
      </c>
      <c r="B2695" s="226">
        <v>44262</v>
      </c>
      <c r="C2695" s="226">
        <v>44263</v>
      </c>
      <c r="D2695" s="226">
        <v>44280.452962962961</v>
      </c>
      <c r="E2695" t="s">
        <v>6397</v>
      </c>
      <c r="F2695">
        <v>15.390000343323299</v>
      </c>
    </row>
    <row r="2696" spans="1:6" hidden="1">
      <c r="A2696">
        <v>4</v>
      </c>
      <c r="B2696" s="226">
        <v>44262</v>
      </c>
      <c r="C2696" s="226">
        <v>44263</v>
      </c>
      <c r="D2696" s="226">
        <v>44280.452962962961</v>
      </c>
      <c r="E2696" t="s">
        <v>6398</v>
      </c>
      <c r="F2696">
        <v>11.75</v>
      </c>
    </row>
    <row r="2697" spans="1:6" hidden="1">
      <c r="A2697">
        <v>4</v>
      </c>
      <c r="B2697" s="226">
        <v>44262</v>
      </c>
      <c r="C2697" s="226">
        <v>44263</v>
      </c>
      <c r="D2697" s="226">
        <v>44280.452962962961</v>
      </c>
      <c r="E2697" t="s">
        <v>6399</v>
      </c>
      <c r="F2697">
        <v>1.549999952316248</v>
      </c>
    </row>
    <row r="2698" spans="1:6" hidden="1">
      <c r="A2698">
        <v>4</v>
      </c>
      <c r="B2698" s="226">
        <v>44262</v>
      </c>
      <c r="C2698" s="226">
        <v>44263</v>
      </c>
      <c r="D2698" s="226">
        <v>44280.452962962961</v>
      </c>
      <c r="E2698" t="s">
        <v>6400</v>
      </c>
      <c r="F2698">
        <v>7.0000000298025958E-2</v>
      </c>
    </row>
    <row r="2699" spans="1:6" hidden="1">
      <c r="A2699">
        <v>4</v>
      </c>
      <c r="B2699" s="226">
        <v>44262</v>
      </c>
      <c r="C2699" s="226">
        <v>44263</v>
      </c>
      <c r="D2699" s="226">
        <v>44280.452962962961</v>
      </c>
      <c r="E2699" t="s">
        <v>6401</v>
      </c>
      <c r="F2699">
        <v>0.73000001907348633</v>
      </c>
    </row>
    <row r="2700" spans="1:6" hidden="1">
      <c r="A2700">
        <v>4</v>
      </c>
      <c r="B2700" s="226">
        <v>44262</v>
      </c>
      <c r="C2700" s="226">
        <v>44263</v>
      </c>
      <c r="D2700" s="226">
        <v>44280.452962962961</v>
      </c>
      <c r="E2700" t="s">
        <v>6402</v>
      </c>
      <c r="F2700">
        <v>1.0900000333785587</v>
      </c>
    </row>
    <row r="2701" spans="1:6" hidden="1">
      <c r="A2701">
        <v>4</v>
      </c>
      <c r="B2701" s="226">
        <v>44262</v>
      </c>
      <c r="C2701" s="226">
        <v>44263</v>
      </c>
      <c r="D2701" s="226">
        <v>44280.452962962961</v>
      </c>
      <c r="E2701" t="s">
        <v>6403</v>
      </c>
      <c r="F2701">
        <v>2.9999999329446688E-2</v>
      </c>
    </row>
    <row r="2702" spans="1:6" hidden="1">
      <c r="A2702">
        <v>4</v>
      </c>
      <c r="B2702" s="226">
        <v>44262</v>
      </c>
      <c r="C2702" s="226">
        <v>44263</v>
      </c>
      <c r="D2702" s="226">
        <v>44280.452962962961</v>
      </c>
      <c r="E2702" t="s">
        <v>6404</v>
      </c>
      <c r="F2702">
        <v>18.319999694824219</v>
      </c>
    </row>
    <row r="2703" spans="1:6" hidden="1">
      <c r="A2703">
        <v>4</v>
      </c>
      <c r="B2703" s="226">
        <v>44262</v>
      </c>
      <c r="C2703" s="226">
        <v>44263</v>
      </c>
      <c r="D2703" s="226">
        <v>44280.452962962961</v>
      </c>
      <c r="E2703" t="s">
        <v>6405</v>
      </c>
      <c r="F2703">
        <v>30.579999923704971</v>
      </c>
    </row>
    <row r="2704" spans="1:6" hidden="1">
      <c r="A2704">
        <v>4</v>
      </c>
      <c r="B2704" s="226">
        <v>44262</v>
      </c>
      <c r="C2704" s="226">
        <v>44263</v>
      </c>
      <c r="D2704" s="226">
        <v>44280.452962962961</v>
      </c>
      <c r="E2704" t="s">
        <v>6406</v>
      </c>
      <c r="F2704">
        <v>0.36000001430511475</v>
      </c>
    </row>
    <row r="2705" spans="1:6" hidden="1">
      <c r="A2705">
        <v>4</v>
      </c>
      <c r="B2705" s="226">
        <v>44262</v>
      </c>
      <c r="C2705" s="226">
        <v>44263</v>
      </c>
      <c r="D2705" s="226">
        <v>44280.452962962961</v>
      </c>
      <c r="E2705" t="s">
        <v>6407</v>
      </c>
      <c r="F2705">
        <v>0.57999998331072233</v>
      </c>
    </row>
    <row r="2706" spans="1:6" hidden="1">
      <c r="A2706">
        <v>4</v>
      </c>
      <c r="B2706" s="226">
        <v>44262</v>
      </c>
      <c r="C2706" s="226">
        <v>44263</v>
      </c>
      <c r="D2706" s="226">
        <v>44280.452962962961</v>
      </c>
      <c r="E2706" t="s">
        <v>6408</v>
      </c>
      <c r="F2706">
        <v>0.92000001668926734</v>
      </c>
    </row>
    <row r="2707" spans="1:6" hidden="1">
      <c r="A2707">
        <v>4</v>
      </c>
      <c r="B2707" s="226">
        <v>44262</v>
      </c>
      <c r="C2707" s="226">
        <v>44263</v>
      </c>
      <c r="D2707" s="226">
        <v>44280.452962962961</v>
      </c>
      <c r="E2707" t="s">
        <v>6409</v>
      </c>
      <c r="F2707">
        <v>0.18000000715255737</v>
      </c>
    </row>
    <row r="2708" spans="1:6" hidden="1">
      <c r="A2708">
        <v>4</v>
      </c>
      <c r="B2708" s="226">
        <v>44262</v>
      </c>
      <c r="C2708" s="226">
        <v>44263</v>
      </c>
      <c r="D2708" s="226">
        <v>44280.452962962961</v>
      </c>
      <c r="E2708" t="s">
        <v>6326</v>
      </c>
      <c r="F2708">
        <v>7.9438085549407429</v>
      </c>
    </row>
    <row r="2709" spans="1:6" hidden="1">
      <c r="A2709">
        <v>4</v>
      </c>
      <c r="B2709" s="226">
        <v>44262</v>
      </c>
      <c r="C2709" s="226">
        <v>44263</v>
      </c>
      <c r="D2709" s="226">
        <v>44280.452962962961</v>
      </c>
      <c r="E2709" t="s">
        <v>6512</v>
      </c>
      <c r="F2709">
        <v>11.329999923705891</v>
      </c>
    </row>
    <row r="2710" spans="1:6" hidden="1">
      <c r="A2710">
        <v>4</v>
      </c>
      <c r="B2710" s="226">
        <v>44262</v>
      </c>
      <c r="C2710" s="226">
        <v>44263</v>
      </c>
      <c r="D2710" s="226">
        <v>44280.452962962961</v>
      </c>
      <c r="E2710" t="s">
        <v>6513</v>
      </c>
      <c r="F2710">
        <v>0.55000001192095038</v>
      </c>
    </row>
    <row r="2711" spans="1:6" hidden="1">
      <c r="A2711">
        <v>4</v>
      </c>
      <c r="B2711" s="226">
        <v>44262</v>
      </c>
      <c r="C2711" s="226">
        <v>44263</v>
      </c>
      <c r="D2711" s="226">
        <v>44280.452962962961</v>
      </c>
      <c r="E2711" t="s">
        <v>6514</v>
      </c>
      <c r="F2711">
        <v>3.1099998950959451</v>
      </c>
    </row>
    <row r="2712" spans="1:6" hidden="1">
      <c r="A2712">
        <v>4</v>
      </c>
      <c r="B2712" s="226">
        <v>44262</v>
      </c>
      <c r="C2712" s="226">
        <v>44263</v>
      </c>
      <c r="D2712" s="226">
        <v>44280.452962962961</v>
      </c>
      <c r="E2712" t="s">
        <v>6515</v>
      </c>
      <c r="F2712">
        <v>5.8200001716616052</v>
      </c>
    </row>
    <row r="2713" spans="1:6" hidden="1">
      <c r="A2713">
        <v>4</v>
      </c>
      <c r="B2713" s="226">
        <v>44262</v>
      </c>
      <c r="C2713" s="226">
        <v>44263</v>
      </c>
      <c r="D2713" s="226">
        <v>44280.452962962961</v>
      </c>
      <c r="E2713" t="s">
        <v>6516</v>
      </c>
      <c r="F2713">
        <v>0.75999999046325684</v>
      </c>
    </row>
    <row r="2714" spans="1:6" hidden="1">
      <c r="A2714">
        <v>4</v>
      </c>
      <c r="B2714" s="226">
        <v>44262</v>
      </c>
      <c r="C2714" s="226">
        <v>44263</v>
      </c>
      <c r="D2714" s="226">
        <v>44280.452962962961</v>
      </c>
      <c r="E2714" t="s">
        <v>6517</v>
      </c>
      <c r="F2714">
        <v>0</v>
      </c>
    </row>
    <row r="2715" spans="1:6" hidden="1">
      <c r="A2715">
        <v>4</v>
      </c>
      <c r="B2715" s="226">
        <v>44262</v>
      </c>
      <c r="C2715" s="226">
        <v>44263</v>
      </c>
      <c r="D2715" s="226">
        <v>44280.452962962961</v>
      </c>
      <c r="E2715" t="s">
        <v>6518</v>
      </c>
      <c r="F2715">
        <v>2.0499999523162074</v>
      </c>
    </row>
    <row r="2716" spans="1:6" hidden="1">
      <c r="A2716">
        <v>4</v>
      </c>
      <c r="B2716" s="226">
        <v>44262</v>
      </c>
      <c r="C2716" s="226">
        <v>44263</v>
      </c>
      <c r="D2716" s="226">
        <v>44280.452962962961</v>
      </c>
      <c r="E2716" t="s">
        <v>6519</v>
      </c>
      <c r="F2716">
        <v>1.3200000524520348</v>
      </c>
    </row>
    <row r="2717" spans="1:6" hidden="1">
      <c r="A2717">
        <v>4</v>
      </c>
      <c r="B2717" s="226">
        <v>44262</v>
      </c>
      <c r="C2717" s="226">
        <v>44263</v>
      </c>
      <c r="D2717" s="226">
        <v>44280.452962962961</v>
      </c>
      <c r="E2717" t="s">
        <v>6327</v>
      </c>
      <c r="F2717">
        <v>1.9786555795386972E-3</v>
      </c>
    </row>
    <row r="2718" spans="1:6" hidden="1">
      <c r="A2718">
        <v>4</v>
      </c>
      <c r="B2718" s="226">
        <v>44262</v>
      </c>
      <c r="C2718" s="226">
        <v>44263</v>
      </c>
      <c r="D2718" s="226">
        <v>44280.452962962961</v>
      </c>
      <c r="E2718" t="s">
        <v>6418</v>
      </c>
    </row>
    <row r="2719" spans="1:6" hidden="1">
      <c r="A2719">
        <v>4</v>
      </c>
      <c r="B2719" s="226">
        <v>44262</v>
      </c>
      <c r="C2719" s="226">
        <v>44263</v>
      </c>
      <c r="D2719" s="226">
        <v>44280.452962962961</v>
      </c>
      <c r="E2719" t="s">
        <v>6419</v>
      </c>
    </row>
    <row r="2720" spans="1:6" hidden="1">
      <c r="A2720">
        <v>4</v>
      </c>
      <c r="B2720" s="226">
        <v>44262</v>
      </c>
      <c r="C2720" s="226">
        <v>44263</v>
      </c>
      <c r="D2720" s="226">
        <v>44280.452962962961</v>
      </c>
      <c r="E2720" t="s">
        <v>6420</v>
      </c>
    </row>
    <row r="2721" spans="1:6" hidden="1">
      <c r="A2721">
        <v>4</v>
      </c>
      <c r="B2721" s="226">
        <v>44262</v>
      </c>
      <c r="C2721" s="226">
        <v>44263</v>
      </c>
      <c r="D2721" s="226">
        <v>44280.452962962961</v>
      </c>
      <c r="E2721" t="s">
        <v>6421</v>
      </c>
    </row>
    <row r="2722" spans="1:6" hidden="1">
      <c r="A2722">
        <v>4</v>
      </c>
      <c r="B2722" s="226">
        <v>44262</v>
      </c>
      <c r="C2722" s="226">
        <v>44263</v>
      </c>
      <c r="D2722" s="226">
        <v>44280.452962962961</v>
      </c>
      <c r="E2722" t="s">
        <v>6422</v>
      </c>
    </row>
    <row r="2723" spans="1:6" hidden="1">
      <c r="A2723">
        <v>4</v>
      </c>
      <c r="B2723" s="226">
        <v>44262</v>
      </c>
      <c r="C2723" s="226">
        <v>44263</v>
      </c>
      <c r="D2723" s="226">
        <v>44280.452962962961</v>
      </c>
      <c r="E2723" t="s">
        <v>6423</v>
      </c>
    </row>
    <row r="2724" spans="1:6" hidden="1">
      <c r="A2724">
        <v>4</v>
      </c>
      <c r="B2724" s="226">
        <v>44262</v>
      </c>
      <c r="C2724" s="226">
        <v>44263</v>
      </c>
      <c r="D2724" s="226">
        <v>44280.452962962961</v>
      </c>
      <c r="E2724" t="s">
        <v>6424</v>
      </c>
    </row>
    <row r="2725" spans="1:6" hidden="1">
      <c r="A2725">
        <v>4</v>
      </c>
      <c r="B2725" s="226">
        <v>44262</v>
      </c>
      <c r="C2725" s="226">
        <v>44263</v>
      </c>
      <c r="D2725" s="226">
        <v>44280.452962962961</v>
      </c>
      <c r="E2725" t="s">
        <v>6425</v>
      </c>
    </row>
    <row r="2726" spans="1:6" hidden="1">
      <c r="A2726">
        <v>4</v>
      </c>
      <c r="B2726" s="226">
        <v>44262</v>
      </c>
      <c r="C2726" s="226">
        <v>44263</v>
      </c>
      <c r="D2726" s="226">
        <v>44280.452962962961</v>
      </c>
      <c r="E2726" t="s">
        <v>6426</v>
      </c>
    </row>
    <row r="2727" spans="1:6" hidden="1">
      <c r="A2727">
        <v>4</v>
      </c>
      <c r="B2727" s="226">
        <v>44262</v>
      </c>
      <c r="C2727" s="226">
        <v>44263</v>
      </c>
      <c r="D2727" s="226">
        <v>44280.452962962961</v>
      </c>
      <c r="E2727" t="s">
        <v>6427</v>
      </c>
    </row>
    <row r="2728" spans="1:6" hidden="1">
      <c r="A2728">
        <v>4</v>
      </c>
      <c r="B2728" s="226">
        <v>44262</v>
      </c>
      <c r="C2728" s="226">
        <v>44263</v>
      </c>
      <c r="D2728" s="226">
        <v>44280.452962962961</v>
      </c>
      <c r="E2728" t="s">
        <v>6328</v>
      </c>
      <c r="F2728">
        <v>1.6980578730969389E-2</v>
      </c>
    </row>
    <row r="2729" spans="1:6" hidden="1">
      <c r="A2729">
        <v>4</v>
      </c>
      <c r="B2729" s="226">
        <v>44262</v>
      </c>
      <c r="C2729" s="226">
        <v>44263</v>
      </c>
      <c r="D2729" s="226">
        <v>44280.452962962961</v>
      </c>
      <c r="E2729" t="s">
        <v>6329</v>
      </c>
      <c r="F2729">
        <v>6.4718777037329192</v>
      </c>
    </row>
    <row r="2730" spans="1:6" hidden="1">
      <c r="A2730">
        <v>4</v>
      </c>
      <c r="B2730" s="226">
        <v>44262</v>
      </c>
      <c r="C2730" s="226">
        <v>44263</v>
      </c>
      <c r="D2730" s="226">
        <v>44280.452962962961</v>
      </c>
      <c r="E2730" t="s">
        <v>6330</v>
      </c>
      <c r="F2730">
        <v>8.0004620495769228</v>
      </c>
    </row>
    <row r="2731" spans="1:6" hidden="1">
      <c r="A2731">
        <v>4</v>
      </c>
      <c r="B2731" s="226">
        <v>44262</v>
      </c>
      <c r="C2731" s="226">
        <v>44263</v>
      </c>
      <c r="D2731" s="226">
        <v>44280.452962962961</v>
      </c>
      <c r="E2731" t="s">
        <v>6332</v>
      </c>
      <c r="F2731">
        <v>0</v>
      </c>
    </row>
    <row r="2732" spans="1:6" hidden="1">
      <c r="A2732">
        <v>4</v>
      </c>
      <c r="B2732" s="226">
        <v>44262</v>
      </c>
      <c r="C2732" s="226">
        <v>44263</v>
      </c>
      <c r="D2732" s="226">
        <v>44280.452962962961</v>
      </c>
      <c r="E2732" t="s">
        <v>6331</v>
      </c>
      <c r="F2732">
        <v>0</v>
      </c>
    </row>
    <row r="2733" spans="1:6" hidden="1">
      <c r="A2733">
        <v>4</v>
      </c>
      <c r="B2733" s="226">
        <v>44262</v>
      </c>
      <c r="C2733" s="226">
        <v>44263</v>
      </c>
      <c r="D2733" s="226">
        <v>44280.452962962961</v>
      </c>
      <c r="E2733" t="s">
        <v>6669</v>
      </c>
      <c r="F2733">
        <v>0</v>
      </c>
    </row>
    <row r="2734" spans="1:6" hidden="1">
      <c r="A2734">
        <v>4</v>
      </c>
      <c r="B2734" s="226">
        <v>44262</v>
      </c>
      <c r="C2734" s="226">
        <v>44263</v>
      </c>
      <c r="D2734" s="226">
        <v>44280.452962962961</v>
      </c>
      <c r="E2734" t="s">
        <v>6668</v>
      </c>
      <c r="F2734">
        <v>-1.160844911645444</v>
      </c>
    </row>
    <row r="2735" spans="1:6" hidden="1">
      <c r="A2735">
        <v>4</v>
      </c>
      <c r="B2735" s="226">
        <v>44262</v>
      </c>
      <c r="C2735" s="226">
        <v>44263</v>
      </c>
      <c r="D2735" s="226">
        <v>44280.452962962961</v>
      </c>
      <c r="E2735" t="s">
        <v>6719</v>
      </c>
      <c r="F2735">
        <v>31.332345611188074</v>
      </c>
    </row>
    <row r="2736" spans="1:6" hidden="1">
      <c r="A2736">
        <v>4</v>
      </c>
      <c r="B2736" s="226">
        <v>44262</v>
      </c>
      <c r="C2736" s="226">
        <v>44263</v>
      </c>
      <c r="D2736" s="226">
        <v>44280.452962962961</v>
      </c>
      <c r="E2736" t="s">
        <v>6333</v>
      </c>
      <c r="F2736">
        <v>-1.4903750839746681E-2</v>
      </c>
    </row>
    <row r="2737" spans="1:6" hidden="1">
      <c r="A2737">
        <v>4</v>
      </c>
      <c r="B2737" s="226">
        <v>44262</v>
      </c>
      <c r="C2737" s="226">
        <v>44263</v>
      </c>
      <c r="D2737" s="226">
        <v>44280.452962962961</v>
      </c>
      <c r="E2737" t="s">
        <v>6334</v>
      </c>
      <c r="F2737">
        <v>19.211469697952278</v>
      </c>
    </row>
    <row r="2738" spans="1:6" hidden="1">
      <c r="A2738">
        <v>4</v>
      </c>
      <c r="B2738" s="226">
        <v>44262</v>
      </c>
      <c r="C2738" s="226">
        <v>44263</v>
      </c>
      <c r="D2738" s="226">
        <v>44280.452962962961</v>
      </c>
      <c r="E2738" t="s">
        <v>6339</v>
      </c>
      <c r="F2738">
        <v>3.7313134218570134</v>
      </c>
    </row>
    <row r="2739" spans="1:6" hidden="1">
      <c r="A2739">
        <v>4</v>
      </c>
      <c r="B2739" s="226">
        <v>44262</v>
      </c>
      <c r="C2739" s="226">
        <v>44263</v>
      </c>
      <c r="D2739" s="226">
        <v>44280.452962962961</v>
      </c>
      <c r="E2739" t="s">
        <v>6338</v>
      </c>
      <c r="F2739">
        <v>0.84094001230461912</v>
      </c>
    </row>
    <row r="2740" spans="1:6" hidden="1">
      <c r="A2740">
        <v>4</v>
      </c>
      <c r="B2740" s="226">
        <v>44262</v>
      </c>
      <c r="C2740" s="226">
        <v>44263</v>
      </c>
      <c r="D2740" s="226">
        <v>44280.452962962961</v>
      </c>
      <c r="E2740" t="s">
        <v>6337</v>
      </c>
      <c r="F2740">
        <v>69.502040733231482</v>
      </c>
    </row>
    <row r="2741" spans="1:6" hidden="1">
      <c r="A2741">
        <v>4</v>
      </c>
      <c r="B2741" s="226">
        <v>44262</v>
      </c>
      <c r="C2741" s="226">
        <v>44263</v>
      </c>
      <c r="D2741" s="226">
        <v>44280.452962962961</v>
      </c>
      <c r="E2741" t="s">
        <v>6340</v>
      </c>
      <c r="F2741">
        <v>17.101866169108224</v>
      </c>
    </row>
    <row r="2742" spans="1:6" hidden="1">
      <c r="A2742">
        <v>4</v>
      </c>
      <c r="B2742" s="226">
        <v>44262</v>
      </c>
      <c r="C2742" s="226">
        <v>44263</v>
      </c>
      <c r="D2742" s="226">
        <v>44280.452962962961</v>
      </c>
      <c r="E2742" t="s">
        <v>6341</v>
      </c>
      <c r="F2742">
        <v>25.685424229576419</v>
      </c>
    </row>
    <row r="2743" spans="1:6" hidden="1">
      <c r="A2743">
        <v>4</v>
      </c>
      <c r="B2743" s="226">
        <v>44262</v>
      </c>
      <c r="C2743" s="226">
        <v>44263</v>
      </c>
      <c r="D2743" s="226">
        <v>44280.452962962961</v>
      </c>
      <c r="E2743" t="s">
        <v>6342</v>
      </c>
      <c r="F2743">
        <v>4.5722534341616328</v>
      </c>
    </row>
    <row r="2744" spans="1:6" hidden="1">
      <c r="A2744">
        <v>4</v>
      </c>
      <c r="B2744" s="226">
        <v>44262</v>
      </c>
      <c r="C2744" s="226">
        <v>44263</v>
      </c>
      <c r="D2744" s="226">
        <v>44280.452962962961</v>
      </c>
      <c r="E2744" t="s">
        <v>6343</v>
      </c>
      <c r="F2744">
        <v>46.728540306621092</v>
      </c>
    </row>
    <row r="2745" spans="1:6" hidden="1">
      <c r="A2745">
        <v>4</v>
      </c>
      <c r="B2745" s="226">
        <v>44262</v>
      </c>
      <c r="C2745" s="226">
        <v>44263</v>
      </c>
      <c r="D2745" s="226">
        <v>44280.452962962961</v>
      </c>
      <c r="E2745" t="s">
        <v>6344</v>
      </c>
    </row>
    <row r="2746" spans="1:6" hidden="1">
      <c r="A2746">
        <v>4</v>
      </c>
      <c r="B2746" s="226">
        <v>44262</v>
      </c>
      <c r="C2746" s="226">
        <v>44263</v>
      </c>
      <c r="D2746" s="226">
        <v>44280.452962962961</v>
      </c>
      <c r="E2746" t="s">
        <v>6345</v>
      </c>
    </row>
    <row r="2747" spans="1:6" hidden="1">
      <c r="A2747">
        <v>4</v>
      </c>
      <c r="B2747" s="226">
        <v>44262</v>
      </c>
      <c r="C2747" s="226">
        <v>44263</v>
      </c>
      <c r="D2747" s="226">
        <v>44280.452962962961</v>
      </c>
      <c r="E2747" t="s">
        <v>6346</v>
      </c>
    </row>
    <row r="2748" spans="1:6" hidden="1">
      <c r="A2748">
        <v>4</v>
      </c>
      <c r="B2748" s="226">
        <v>44262</v>
      </c>
      <c r="C2748" s="226">
        <v>44263</v>
      </c>
      <c r="D2748" s="226">
        <v>44280.452962962961</v>
      </c>
      <c r="E2748" t="s">
        <v>6350</v>
      </c>
    </row>
    <row r="2749" spans="1:6" hidden="1">
      <c r="A2749">
        <v>4</v>
      </c>
      <c r="B2749" s="226">
        <v>44262</v>
      </c>
      <c r="C2749" s="226">
        <v>44263</v>
      </c>
      <c r="D2749" s="226">
        <v>44280.452962962961</v>
      </c>
      <c r="E2749" t="s">
        <v>6352</v>
      </c>
    </row>
    <row r="2750" spans="1:6" hidden="1">
      <c r="A2750">
        <v>4</v>
      </c>
      <c r="B2750" s="226">
        <v>44262</v>
      </c>
      <c r="C2750" s="226">
        <v>44263</v>
      </c>
      <c r="D2750" s="226">
        <v>44280.452962962961</v>
      </c>
      <c r="E2750" t="s">
        <v>6353</v>
      </c>
    </row>
    <row r="2751" spans="1:6" hidden="1">
      <c r="A2751">
        <v>4</v>
      </c>
      <c r="B2751" s="226">
        <v>44262</v>
      </c>
      <c r="C2751" s="226">
        <v>44263</v>
      </c>
      <c r="D2751" s="226">
        <v>44280.452962962961</v>
      </c>
      <c r="E2751" t="s">
        <v>6355</v>
      </c>
    </row>
    <row r="2752" spans="1:6" hidden="1">
      <c r="A2752">
        <v>4</v>
      </c>
      <c r="B2752" s="226">
        <v>44262</v>
      </c>
      <c r="C2752" s="226">
        <v>44263</v>
      </c>
      <c r="D2752" s="226">
        <v>44280.452962962961</v>
      </c>
      <c r="E2752" t="s">
        <v>6354</v>
      </c>
    </row>
    <row r="2753" spans="1:5" hidden="1">
      <c r="A2753">
        <v>4</v>
      </c>
      <c r="B2753" s="226">
        <v>44262</v>
      </c>
      <c r="C2753" s="226">
        <v>44263</v>
      </c>
      <c r="D2753" s="226">
        <v>44280.452962962961</v>
      </c>
      <c r="E2753" t="s">
        <v>6347</v>
      </c>
    </row>
    <row r="2754" spans="1:5" hidden="1">
      <c r="A2754">
        <v>4</v>
      </c>
      <c r="B2754" s="226">
        <v>44262</v>
      </c>
      <c r="C2754" s="226">
        <v>44263</v>
      </c>
      <c r="D2754" s="226">
        <v>44280.452962962961</v>
      </c>
      <c r="E2754" t="s">
        <v>6348</v>
      </c>
    </row>
    <row r="2755" spans="1:5" hidden="1">
      <c r="A2755">
        <v>4</v>
      </c>
      <c r="B2755" s="226">
        <v>44262</v>
      </c>
      <c r="C2755" s="226">
        <v>44263</v>
      </c>
      <c r="D2755" s="226">
        <v>44280.452962962961</v>
      </c>
      <c r="E2755" t="s">
        <v>6349</v>
      </c>
    </row>
    <row r="2756" spans="1:5" hidden="1">
      <c r="A2756">
        <v>4</v>
      </c>
      <c r="B2756" s="226">
        <v>44262</v>
      </c>
      <c r="C2756" s="226">
        <v>44263</v>
      </c>
      <c r="D2756" s="226">
        <v>44280.452962962961</v>
      </c>
      <c r="E2756" t="s">
        <v>6351</v>
      </c>
    </row>
    <row r="2757" spans="1:5" hidden="1">
      <c r="A2757">
        <v>4</v>
      </c>
      <c r="B2757" s="226">
        <v>44262</v>
      </c>
      <c r="C2757" s="226">
        <v>44263</v>
      </c>
      <c r="D2757" s="226">
        <v>44280.452962962961</v>
      </c>
      <c r="E2757" t="s">
        <v>6356</v>
      </c>
    </row>
    <row r="2758" spans="1:5" hidden="1">
      <c r="A2758">
        <v>4</v>
      </c>
      <c r="B2758" s="226">
        <v>44262</v>
      </c>
      <c r="C2758" s="226">
        <v>44263</v>
      </c>
      <c r="D2758" s="226">
        <v>44280.452962962961</v>
      </c>
      <c r="E2758" t="s">
        <v>6362</v>
      </c>
    </row>
    <row r="2759" spans="1:5" hidden="1">
      <c r="A2759">
        <v>4</v>
      </c>
      <c r="B2759" s="226">
        <v>44262</v>
      </c>
      <c r="C2759" s="226">
        <v>44263</v>
      </c>
      <c r="D2759" s="226">
        <v>44280.452962962961</v>
      </c>
      <c r="E2759" t="s">
        <v>6363</v>
      </c>
    </row>
    <row r="2760" spans="1:5" hidden="1">
      <c r="A2760">
        <v>4</v>
      </c>
      <c r="B2760" s="226">
        <v>44262</v>
      </c>
      <c r="C2760" s="226">
        <v>44263</v>
      </c>
      <c r="D2760" s="226">
        <v>44280.452962962961</v>
      </c>
      <c r="E2760" t="s">
        <v>6364</v>
      </c>
    </row>
    <row r="2761" spans="1:5" hidden="1">
      <c r="A2761">
        <v>4</v>
      </c>
      <c r="B2761" s="226">
        <v>44262</v>
      </c>
      <c r="C2761" s="226">
        <v>44263</v>
      </c>
      <c r="D2761" s="226">
        <v>44280.452962962961</v>
      </c>
      <c r="E2761" t="s">
        <v>6365</v>
      </c>
    </row>
    <row r="2762" spans="1:5" hidden="1">
      <c r="A2762">
        <v>4</v>
      </c>
      <c r="B2762" s="226">
        <v>44262</v>
      </c>
      <c r="C2762" s="226">
        <v>44263</v>
      </c>
      <c r="D2762" s="226">
        <v>44280.452962962961</v>
      </c>
      <c r="E2762" t="s">
        <v>6366</v>
      </c>
    </row>
    <row r="2763" spans="1:5" hidden="1">
      <c r="A2763">
        <v>4</v>
      </c>
      <c r="B2763" s="226">
        <v>44262</v>
      </c>
      <c r="C2763" s="226">
        <v>44263</v>
      </c>
      <c r="D2763" s="226">
        <v>44280.452962962961</v>
      </c>
      <c r="E2763" t="s">
        <v>6367</v>
      </c>
    </row>
    <row r="2764" spans="1:5" hidden="1">
      <c r="A2764">
        <v>4</v>
      </c>
      <c r="B2764" s="226">
        <v>44262</v>
      </c>
      <c r="C2764" s="226">
        <v>44263</v>
      </c>
      <c r="D2764" s="226">
        <v>44280.452962962961</v>
      </c>
      <c r="E2764" t="s">
        <v>6368</v>
      </c>
    </row>
    <row r="2765" spans="1:5" hidden="1">
      <c r="A2765">
        <v>4</v>
      </c>
      <c r="B2765" s="226">
        <v>44262</v>
      </c>
      <c r="C2765" s="226">
        <v>44263</v>
      </c>
      <c r="D2765" s="226">
        <v>44280.452962962961</v>
      </c>
      <c r="E2765" t="s">
        <v>6369</v>
      </c>
    </row>
    <row r="2766" spans="1:5" hidden="1">
      <c r="A2766">
        <v>4</v>
      </c>
      <c r="B2766" s="226">
        <v>44262</v>
      </c>
      <c r="C2766" s="226">
        <v>44263</v>
      </c>
      <c r="D2766" s="226">
        <v>44280.452962962961</v>
      </c>
      <c r="E2766" t="s">
        <v>6370</v>
      </c>
    </row>
    <row r="2767" spans="1:5" hidden="1">
      <c r="A2767">
        <v>4</v>
      </c>
      <c r="B2767" s="226">
        <v>44262</v>
      </c>
      <c r="C2767" s="226">
        <v>44263</v>
      </c>
      <c r="D2767" s="226">
        <v>44280.452962962961</v>
      </c>
      <c r="E2767" t="s">
        <v>6371</v>
      </c>
    </row>
    <row r="2768" spans="1:5" hidden="1">
      <c r="A2768">
        <v>4</v>
      </c>
      <c r="B2768" s="226">
        <v>44262</v>
      </c>
      <c r="C2768" s="226">
        <v>44263</v>
      </c>
      <c r="D2768" s="226">
        <v>44280.452962962961</v>
      </c>
      <c r="E2768" t="s">
        <v>6372</v>
      </c>
    </row>
    <row r="2769" spans="1:6" hidden="1">
      <c r="A2769">
        <v>4</v>
      </c>
      <c r="B2769" s="226">
        <v>44262</v>
      </c>
      <c r="C2769" s="226">
        <v>44263</v>
      </c>
      <c r="D2769" s="226">
        <v>44280.452962962961</v>
      </c>
      <c r="E2769" t="s">
        <v>6373</v>
      </c>
    </row>
    <row r="2770" spans="1:6" hidden="1">
      <c r="A2770">
        <v>4</v>
      </c>
      <c r="B2770" s="226">
        <v>44262</v>
      </c>
      <c r="C2770" s="226">
        <v>44263</v>
      </c>
      <c r="D2770" s="226">
        <v>44280.452962962961</v>
      </c>
      <c r="E2770" t="s">
        <v>6374</v>
      </c>
    </row>
    <row r="2771" spans="1:6" hidden="1">
      <c r="A2771">
        <v>4</v>
      </c>
      <c r="B2771" s="226">
        <v>44262</v>
      </c>
      <c r="C2771" s="226">
        <v>44263</v>
      </c>
      <c r="D2771" s="226">
        <v>44280.452962962961</v>
      </c>
      <c r="E2771" t="s">
        <v>6375</v>
      </c>
    </row>
    <row r="2772" spans="1:6" hidden="1">
      <c r="A2772">
        <v>4</v>
      </c>
      <c r="B2772" s="226">
        <v>44262</v>
      </c>
      <c r="C2772" s="226">
        <v>44263</v>
      </c>
      <c r="D2772" s="226">
        <v>44280.452962962961</v>
      </c>
      <c r="E2772" t="s">
        <v>6376</v>
      </c>
    </row>
    <row r="2773" spans="1:6" hidden="1">
      <c r="A2773">
        <v>4</v>
      </c>
      <c r="B2773" s="226">
        <v>44262</v>
      </c>
      <c r="C2773" s="226">
        <v>44263</v>
      </c>
      <c r="D2773" s="226">
        <v>44280.452962962961</v>
      </c>
      <c r="E2773" t="s">
        <v>6377</v>
      </c>
    </row>
    <row r="2774" spans="1:6" hidden="1">
      <c r="A2774">
        <v>4</v>
      </c>
      <c r="B2774" s="226">
        <v>44262</v>
      </c>
      <c r="C2774" s="226">
        <v>44263</v>
      </c>
      <c r="D2774" s="226">
        <v>44280.452962962961</v>
      </c>
      <c r="E2774" t="s">
        <v>6378</v>
      </c>
    </row>
    <row r="2775" spans="1:6" hidden="1">
      <c r="A2775">
        <v>4</v>
      </c>
      <c r="B2775" s="226">
        <v>44262</v>
      </c>
      <c r="C2775" s="226">
        <v>44263</v>
      </c>
      <c r="D2775" s="226">
        <v>44280.452962962961</v>
      </c>
      <c r="E2775" t="s">
        <v>6379</v>
      </c>
    </row>
    <row r="2776" spans="1:6" hidden="1">
      <c r="A2776">
        <v>4</v>
      </c>
      <c r="B2776" s="226">
        <v>44262</v>
      </c>
      <c r="C2776" s="226">
        <v>44263</v>
      </c>
      <c r="D2776" s="226">
        <v>44280.452962962961</v>
      </c>
      <c r="E2776" t="s">
        <v>6380</v>
      </c>
    </row>
    <row r="2777" spans="1:6" hidden="1">
      <c r="A2777">
        <v>4</v>
      </c>
      <c r="B2777" s="226">
        <v>44262</v>
      </c>
      <c r="C2777" s="226">
        <v>44263</v>
      </c>
      <c r="D2777" s="226">
        <v>44280.452962962961</v>
      </c>
      <c r="E2777" t="s">
        <v>5411</v>
      </c>
    </row>
    <row r="2778" spans="1:6" hidden="1">
      <c r="A2778">
        <v>4</v>
      </c>
      <c r="B2778" s="226">
        <v>44262</v>
      </c>
      <c r="C2778" s="226">
        <v>44263</v>
      </c>
      <c r="D2778" s="226">
        <v>44280.452962962961</v>
      </c>
      <c r="E2778" t="s">
        <v>6381</v>
      </c>
      <c r="F2778">
        <v>139.46968891355712</v>
      </c>
    </row>
    <row r="2779" spans="1:6" hidden="1">
      <c r="A2779">
        <v>4</v>
      </c>
      <c r="B2779" s="226">
        <v>44262</v>
      </c>
      <c r="C2779" s="226">
        <v>44263</v>
      </c>
      <c r="D2779" s="226">
        <v>44280.452962962961</v>
      </c>
      <c r="E2779" t="s">
        <v>6430</v>
      </c>
      <c r="F2779">
        <v>31.931994627581666</v>
      </c>
    </row>
    <row r="2780" spans="1:6" hidden="1">
      <c r="A2780">
        <v>4</v>
      </c>
      <c r="B2780" s="226">
        <v>44262</v>
      </c>
      <c r="C2780" s="226">
        <v>44263</v>
      </c>
      <c r="D2780" s="226">
        <v>44280.452962962961</v>
      </c>
      <c r="E2780" t="s">
        <v>6431</v>
      </c>
      <c r="F2780">
        <v>3801.1922929551911</v>
      </c>
    </row>
    <row r="2781" spans="1:6" hidden="1">
      <c r="A2781">
        <v>4</v>
      </c>
      <c r="B2781" s="226">
        <v>44262</v>
      </c>
      <c r="C2781" s="226">
        <v>44263</v>
      </c>
      <c r="D2781" s="226">
        <v>44280.452962962961</v>
      </c>
      <c r="E2781" t="s">
        <v>6432</v>
      </c>
      <c r="F2781">
        <v>2.569935917357602</v>
      </c>
    </row>
    <row r="2782" spans="1:6" hidden="1">
      <c r="A2782">
        <v>4</v>
      </c>
      <c r="B2782" s="226">
        <v>44262</v>
      </c>
      <c r="C2782" s="226">
        <v>44263</v>
      </c>
      <c r="D2782" s="226">
        <v>44280.452962962961</v>
      </c>
      <c r="E2782" t="s">
        <v>6382</v>
      </c>
      <c r="F2782">
        <v>1642.5270662943524</v>
      </c>
    </row>
    <row r="2783" spans="1:6" hidden="1">
      <c r="A2783">
        <v>4</v>
      </c>
      <c r="B2783" s="226">
        <v>44262</v>
      </c>
      <c r="C2783" s="226">
        <v>44263</v>
      </c>
      <c r="D2783" s="226">
        <v>44280.452962962961</v>
      </c>
      <c r="E2783" t="s">
        <v>6383</v>
      </c>
      <c r="F2783">
        <v>52.387054295009889</v>
      </c>
    </row>
    <row r="2784" spans="1:6" hidden="1">
      <c r="A2784">
        <v>4</v>
      </c>
      <c r="B2784" s="226">
        <v>44262</v>
      </c>
      <c r="C2784" s="226">
        <v>44263</v>
      </c>
      <c r="D2784" s="226">
        <v>44280.452962962961</v>
      </c>
      <c r="E2784" t="s">
        <v>6384</v>
      </c>
      <c r="F2784">
        <v>0</v>
      </c>
    </row>
    <row r="2785" spans="1:6" hidden="1">
      <c r="A2785">
        <v>4</v>
      </c>
      <c r="B2785" s="226">
        <v>44262</v>
      </c>
      <c r="C2785" s="226">
        <v>44263</v>
      </c>
      <c r="D2785" s="226">
        <v>44280.452962962961</v>
      </c>
      <c r="E2785" t="s">
        <v>6385</v>
      </c>
      <c r="F2785">
        <v>0.87999999523160044</v>
      </c>
    </row>
    <row r="2786" spans="1:6" hidden="1">
      <c r="A2786">
        <v>4</v>
      </c>
      <c r="B2786" s="226">
        <v>44262</v>
      </c>
      <c r="C2786" s="226">
        <v>44263</v>
      </c>
      <c r="D2786" s="226">
        <v>44280.452962962961</v>
      </c>
      <c r="E2786" t="s">
        <v>6386</v>
      </c>
      <c r="F2786">
        <v>8.5399999618526987</v>
      </c>
    </row>
    <row r="2787" spans="1:6" hidden="1">
      <c r="A2787">
        <v>4</v>
      </c>
      <c r="B2787" s="226">
        <v>44262</v>
      </c>
      <c r="C2787" s="226">
        <v>44263</v>
      </c>
      <c r="D2787" s="226">
        <v>44280.452962962961</v>
      </c>
      <c r="E2787" t="s">
        <v>6387</v>
      </c>
      <c r="F2787">
        <v>1.2200000286102295</v>
      </c>
    </row>
    <row r="2788" spans="1:6" hidden="1">
      <c r="A2788">
        <v>4</v>
      </c>
      <c r="B2788" s="226">
        <v>44262</v>
      </c>
      <c r="C2788" s="226">
        <v>44263</v>
      </c>
      <c r="D2788" s="226">
        <v>44280.452962962961</v>
      </c>
      <c r="E2788" t="s">
        <v>6388</v>
      </c>
      <c r="F2788">
        <v>64.360000610351563</v>
      </c>
    </row>
    <row r="2789" spans="1:6" hidden="1">
      <c r="A2789">
        <v>4</v>
      </c>
      <c r="B2789" s="226">
        <v>44262</v>
      </c>
      <c r="C2789" s="226">
        <v>44263</v>
      </c>
      <c r="D2789" s="226">
        <v>44280.452962962961</v>
      </c>
      <c r="E2789" t="s">
        <v>6389</v>
      </c>
      <c r="F2789">
        <v>22.610000610351563</v>
      </c>
    </row>
    <row r="2790" spans="1:6" hidden="1">
      <c r="A2790">
        <v>4</v>
      </c>
      <c r="B2790" s="226">
        <v>44262</v>
      </c>
      <c r="C2790" s="226">
        <v>44263</v>
      </c>
      <c r="D2790" s="226">
        <v>44280.452962962961</v>
      </c>
      <c r="E2790" t="s">
        <v>6390</v>
      </c>
      <c r="F2790">
        <v>9.0000003576278687E-2</v>
      </c>
    </row>
    <row r="2791" spans="1:6" hidden="1">
      <c r="A2791">
        <v>4</v>
      </c>
      <c r="B2791" s="226">
        <v>44262</v>
      </c>
      <c r="C2791" s="226">
        <v>44263</v>
      </c>
      <c r="D2791" s="226">
        <v>44280.452962962961</v>
      </c>
      <c r="E2791" t="s">
        <v>6391</v>
      </c>
      <c r="F2791">
        <v>2.2699999809265137</v>
      </c>
    </row>
    <row r="2792" spans="1:6" hidden="1">
      <c r="A2792">
        <v>4</v>
      </c>
      <c r="B2792" s="226">
        <v>44262</v>
      </c>
      <c r="C2792" s="226">
        <v>44263</v>
      </c>
      <c r="D2792" s="226">
        <v>44280.452962962961</v>
      </c>
      <c r="E2792" t="s">
        <v>6392</v>
      </c>
      <c r="F2792">
        <v>2.9999999329446688E-2</v>
      </c>
    </row>
    <row r="2793" spans="1:6" hidden="1">
      <c r="A2793">
        <v>4</v>
      </c>
      <c r="B2793" s="226">
        <v>44262</v>
      </c>
      <c r="C2793" s="226">
        <v>44263</v>
      </c>
      <c r="D2793" s="226">
        <v>44280.452962962961</v>
      </c>
      <c r="E2793" t="s">
        <v>6428</v>
      </c>
      <c r="F2793">
        <v>70.491793026882092</v>
      </c>
    </row>
    <row r="2794" spans="1:6" hidden="1">
      <c r="A2794">
        <v>4</v>
      </c>
      <c r="B2794" s="226">
        <v>44262</v>
      </c>
      <c r="C2794" s="226">
        <v>44263</v>
      </c>
      <c r="D2794" s="226">
        <v>44280.452962962961</v>
      </c>
      <c r="E2794" t="s">
        <v>6498</v>
      </c>
      <c r="F2794">
        <v>7.781827740578047E-2</v>
      </c>
    </row>
    <row r="2795" spans="1:6" hidden="1">
      <c r="A2795">
        <v>4</v>
      </c>
      <c r="B2795" s="226">
        <v>44262</v>
      </c>
      <c r="C2795" s="226">
        <v>44263</v>
      </c>
      <c r="D2795" s="226">
        <v>44280.452962962961</v>
      </c>
      <c r="E2795" t="s">
        <v>6499</v>
      </c>
      <c r="F2795">
        <v>200.20454386075346</v>
      </c>
    </row>
    <row r="2796" spans="1:6" hidden="1">
      <c r="A2796">
        <v>4</v>
      </c>
      <c r="B2796" s="226">
        <v>44262</v>
      </c>
      <c r="C2796" s="226">
        <v>44263</v>
      </c>
      <c r="D2796" s="226">
        <v>44280.452962962961</v>
      </c>
      <c r="E2796" t="s">
        <v>6500</v>
      </c>
      <c r="F2796">
        <v>10898.475263807495</v>
      </c>
    </row>
    <row r="2797" spans="1:6" hidden="1">
      <c r="A2797">
        <v>4</v>
      </c>
      <c r="B2797" s="226">
        <v>44262</v>
      </c>
      <c r="C2797" s="226">
        <v>44263</v>
      </c>
      <c r="D2797" s="226">
        <v>44280.452962962961</v>
      </c>
      <c r="E2797" t="s">
        <v>6429</v>
      </c>
      <c r="F2797">
        <v>350.55380980173697</v>
      </c>
    </row>
    <row r="2798" spans="1:6" hidden="1">
      <c r="A2798">
        <v>4</v>
      </c>
      <c r="B2798" s="226">
        <v>44262</v>
      </c>
      <c r="C2798" s="226">
        <v>44263</v>
      </c>
      <c r="D2798" s="226">
        <v>44280.452962962961</v>
      </c>
      <c r="E2798" t="s">
        <v>6433</v>
      </c>
      <c r="F2798">
        <v>55.134116003248387</v>
      </c>
    </row>
    <row r="2799" spans="1:6" hidden="1">
      <c r="A2799">
        <v>4</v>
      </c>
      <c r="B2799" s="226">
        <v>44262</v>
      </c>
      <c r="C2799" s="226">
        <v>44263</v>
      </c>
      <c r="D2799" s="226">
        <v>44280.452962962961</v>
      </c>
      <c r="E2799" t="s">
        <v>6671</v>
      </c>
      <c r="F2799">
        <v>-2.290012716899271</v>
      </c>
    </row>
    <row r="2800" spans="1:6" hidden="1">
      <c r="A2800">
        <v>4</v>
      </c>
      <c r="B2800" s="226">
        <v>44262</v>
      </c>
      <c r="C2800" s="226">
        <v>44263</v>
      </c>
      <c r="D2800" s="226">
        <v>44280.452962962961</v>
      </c>
      <c r="E2800" t="s">
        <v>6434</v>
      </c>
      <c r="F2800">
        <v>144.64440919028391</v>
      </c>
    </row>
    <row r="2801" spans="1:6" hidden="1">
      <c r="A2801">
        <v>4</v>
      </c>
      <c r="B2801" s="226">
        <v>44262</v>
      </c>
      <c r="C2801" s="226">
        <v>44263</v>
      </c>
      <c r="D2801" s="226">
        <v>44280.452962962961</v>
      </c>
      <c r="E2801" t="s">
        <v>6435</v>
      </c>
      <c r="F2801">
        <v>60.82514892154277</v>
      </c>
    </row>
    <row r="2802" spans="1:6" hidden="1">
      <c r="A2802">
        <v>4</v>
      </c>
      <c r="B2802" s="226">
        <v>44262</v>
      </c>
      <c r="C2802" s="226">
        <v>44263</v>
      </c>
      <c r="D2802" s="226">
        <v>44280.452962962961</v>
      </c>
      <c r="E2802" t="s">
        <v>6436</v>
      </c>
      <c r="F2802">
        <v>591.23367748260534</v>
      </c>
    </row>
    <row r="2803" spans="1:6" hidden="1">
      <c r="A2803">
        <v>4</v>
      </c>
      <c r="B2803" s="226">
        <v>44262</v>
      </c>
      <c r="C2803" s="226">
        <v>44263</v>
      </c>
      <c r="D2803" s="226">
        <v>44280.452962962961</v>
      </c>
      <c r="E2803" t="s">
        <v>6438</v>
      </c>
      <c r="F2803">
        <v>3080.2596308390243</v>
      </c>
    </row>
    <row r="2804" spans="1:6" hidden="1">
      <c r="A2804">
        <v>4</v>
      </c>
      <c r="B2804" s="226">
        <v>44262</v>
      </c>
      <c r="C2804" s="226">
        <v>44263</v>
      </c>
      <c r="D2804" s="226">
        <v>44280.452962962961</v>
      </c>
      <c r="E2804" t="s">
        <v>6439</v>
      </c>
      <c r="F2804">
        <v>137.34933691024798</v>
      </c>
    </row>
    <row r="2805" spans="1:6" hidden="1">
      <c r="A2805">
        <v>4</v>
      </c>
      <c r="B2805" s="226">
        <v>44262</v>
      </c>
      <c r="C2805" s="226">
        <v>44263</v>
      </c>
      <c r="D2805" s="226">
        <v>44280.452962962961</v>
      </c>
      <c r="E2805" t="s">
        <v>6501</v>
      </c>
      <c r="F2805">
        <v>7.9438085549407429</v>
      </c>
    </row>
    <row r="2806" spans="1:6" hidden="1">
      <c r="A2806">
        <v>4</v>
      </c>
      <c r="B2806" s="226">
        <v>44262</v>
      </c>
      <c r="C2806" s="226">
        <v>44263</v>
      </c>
      <c r="D2806" s="226">
        <v>44280.452962962961</v>
      </c>
      <c r="E2806" t="s">
        <v>6437</v>
      </c>
      <c r="F2806">
        <v>128.42950576676284</v>
      </c>
    </row>
    <row r="2807" spans="1:6" hidden="1">
      <c r="A2807">
        <v>4</v>
      </c>
      <c r="B2807" s="226">
        <v>44262</v>
      </c>
      <c r="C2807" s="226">
        <v>44263</v>
      </c>
      <c r="D2807" s="226">
        <v>44280.452962962961</v>
      </c>
      <c r="E2807" t="s">
        <v>6502</v>
      </c>
      <c r="F2807">
        <v>75.05999755859375</v>
      </c>
    </row>
    <row r="2808" spans="1:6" hidden="1">
      <c r="A2808">
        <v>4</v>
      </c>
      <c r="B2808" s="226">
        <v>44262</v>
      </c>
      <c r="C2808" s="226">
        <v>44263</v>
      </c>
      <c r="D2808" s="226">
        <v>44280.452962962961</v>
      </c>
      <c r="E2808" t="s">
        <v>6410</v>
      </c>
      <c r="F2808">
        <v>11.329999923705891</v>
      </c>
    </row>
    <row r="2809" spans="1:6" hidden="1">
      <c r="A2809">
        <v>4</v>
      </c>
      <c r="B2809" s="226">
        <v>44262</v>
      </c>
      <c r="C2809" s="226">
        <v>44263</v>
      </c>
      <c r="D2809" s="226">
        <v>44280.452962962961</v>
      </c>
      <c r="E2809" t="s">
        <v>6411</v>
      </c>
      <c r="F2809">
        <v>0.55000001192095038</v>
      </c>
    </row>
    <row r="2810" spans="1:6" hidden="1">
      <c r="A2810">
        <v>4</v>
      </c>
      <c r="B2810" s="226">
        <v>44262</v>
      </c>
      <c r="C2810" s="226">
        <v>44263</v>
      </c>
      <c r="D2810" s="226">
        <v>44280.452962962961</v>
      </c>
      <c r="E2810" t="s">
        <v>6412</v>
      </c>
      <c r="F2810">
        <v>3.1099998950959451</v>
      </c>
    </row>
    <row r="2811" spans="1:6" hidden="1">
      <c r="A2811">
        <v>4</v>
      </c>
      <c r="B2811" s="226">
        <v>44262</v>
      </c>
      <c r="C2811" s="226">
        <v>44263</v>
      </c>
      <c r="D2811" s="226">
        <v>44280.452962962961</v>
      </c>
      <c r="E2811" t="s">
        <v>6413</v>
      </c>
      <c r="F2811">
        <v>5.8200001716616052</v>
      </c>
    </row>
    <row r="2812" spans="1:6" hidden="1">
      <c r="A2812">
        <v>4</v>
      </c>
      <c r="B2812" s="226">
        <v>44262</v>
      </c>
      <c r="C2812" s="226">
        <v>44263</v>
      </c>
      <c r="D2812" s="226">
        <v>44280.452962962961</v>
      </c>
      <c r="E2812" t="s">
        <v>6414</v>
      </c>
      <c r="F2812">
        <v>0.75999999046325684</v>
      </c>
    </row>
    <row r="2813" spans="1:6" hidden="1">
      <c r="A2813">
        <v>4</v>
      </c>
      <c r="B2813" s="226">
        <v>44262</v>
      </c>
      <c r="C2813" s="226">
        <v>44263</v>
      </c>
      <c r="D2813" s="226">
        <v>44280.452962962961</v>
      </c>
      <c r="E2813" t="s">
        <v>6415</v>
      </c>
      <c r="F2813">
        <v>0</v>
      </c>
    </row>
    <row r="2814" spans="1:6" hidden="1">
      <c r="A2814">
        <v>4</v>
      </c>
      <c r="B2814" s="226">
        <v>44262</v>
      </c>
      <c r="C2814" s="226">
        <v>44263</v>
      </c>
      <c r="D2814" s="226">
        <v>44280.452962962961</v>
      </c>
      <c r="E2814" t="s">
        <v>6416</v>
      </c>
      <c r="F2814">
        <v>2.0499999523162074</v>
      </c>
    </row>
    <row r="2815" spans="1:6" hidden="1">
      <c r="A2815">
        <v>4</v>
      </c>
      <c r="B2815" s="226">
        <v>44262</v>
      </c>
      <c r="C2815" s="226">
        <v>44263</v>
      </c>
      <c r="D2815" s="226">
        <v>44280.452962962961</v>
      </c>
      <c r="E2815" t="s">
        <v>6417</v>
      </c>
      <c r="F2815">
        <v>1.3200000524520348</v>
      </c>
    </row>
    <row r="2816" spans="1:6" hidden="1">
      <c r="A2816">
        <v>4</v>
      </c>
      <c r="B2816" s="226">
        <v>44262</v>
      </c>
      <c r="C2816" s="226">
        <v>44263</v>
      </c>
      <c r="D2816" s="226">
        <v>44280.452962962961</v>
      </c>
      <c r="E2816" t="s">
        <v>6503</v>
      </c>
      <c r="F2816">
        <v>2.9999999329446688E-2</v>
      </c>
    </row>
    <row r="2817" spans="1:6" hidden="1">
      <c r="A2817">
        <v>4</v>
      </c>
      <c r="B2817" s="226">
        <v>44262</v>
      </c>
      <c r="C2817" s="226">
        <v>44263</v>
      </c>
      <c r="D2817" s="226">
        <v>44280.452962962961</v>
      </c>
      <c r="E2817" t="s">
        <v>6504</v>
      </c>
      <c r="F2817">
        <v>1.0299999713897705</v>
      </c>
    </row>
    <row r="2818" spans="1:6" hidden="1">
      <c r="A2818">
        <v>4</v>
      </c>
      <c r="B2818" s="226">
        <v>44262</v>
      </c>
      <c r="C2818" s="226">
        <v>44263</v>
      </c>
      <c r="D2818" s="226">
        <v>44280.452962962961</v>
      </c>
      <c r="E2818" t="s">
        <v>6505</v>
      </c>
      <c r="F2818">
        <v>2.630000114440918</v>
      </c>
    </row>
    <row r="2819" spans="1:6" hidden="1">
      <c r="A2819">
        <v>4</v>
      </c>
      <c r="B2819" s="226">
        <v>44262</v>
      </c>
      <c r="C2819" s="226">
        <v>44263</v>
      </c>
      <c r="D2819" s="226">
        <v>44280.452962962961</v>
      </c>
      <c r="E2819" t="s">
        <v>6506</v>
      </c>
      <c r="F2819">
        <v>22.709999084472656</v>
      </c>
    </row>
    <row r="2820" spans="1:6" hidden="1">
      <c r="A2820">
        <v>4</v>
      </c>
      <c r="B2820" s="226">
        <v>44262</v>
      </c>
      <c r="C2820" s="226">
        <v>44263</v>
      </c>
      <c r="D2820" s="226">
        <v>44280.452962962961</v>
      </c>
      <c r="E2820" t="s">
        <v>6507</v>
      </c>
      <c r="F2820">
        <v>50.400001525880157</v>
      </c>
    </row>
    <row r="2821" spans="1:6" hidden="1">
      <c r="A2821">
        <v>4</v>
      </c>
      <c r="B2821" s="226">
        <v>44262</v>
      </c>
      <c r="C2821" s="226">
        <v>44263</v>
      </c>
      <c r="D2821" s="226">
        <v>44280.452962962961</v>
      </c>
      <c r="E2821" t="s">
        <v>6508</v>
      </c>
      <c r="F2821">
        <v>20.979999542236417</v>
      </c>
    </row>
    <row r="2822" spans="1:6" hidden="1">
      <c r="A2822">
        <v>4</v>
      </c>
      <c r="B2822" s="226">
        <v>44262</v>
      </c>
      <c r="C2822" s="226">
        <v>44263</v>
      </c>
      <c r="D2822" s="226">
        <v>44280.452962962961</v>
      </c>
      <c r="E2822" t="s">
        <v>6509</v>
      </c>
      <c r="F2822">
        <v>0.64999997615814009</v>
      </c>
    </row>
    <row r="2823" spans="1:6" hidden="1">
      <c r="A2823">
        <v>4</v>
      </c>
      <c r="B2823" s="226">
        <v>44262</v>
      </c>
      <c r="C2823" s="226">
        <v>44263</v>
      </c>
      <c r="D2823" s="226">
        <v>44280.452962962961</v>
      </c>
      <c r="E2823" t="s">
        <v>6510</v>
      </c>
      <c r="F2823">
        <v>1.559999942779541</v>
      </c>
    </row>
    <row r="2824" spans="1:6" hidden="1">
      <c r="A2824">
        <v>4</v>
      </c>
      <c r="B2824" s="226">
        <v>44262</v>
      </c>
      <c r="C2824" s="226">
        <v>44263</v>
      </c>
      <c r="D2824" s="226">
        <v>44280.452962962961</v>
      </c>
      <c r="E2824" t="s">
        <v>6511</v>
      </c>
      <c r="F2824">
        <v>9.9999997764825908E-3</v>
      </c>
    </row>
    <row r="2825" spans="1:6" hidden="1">
      <c r="A2825">
        <v>4</v>
      </c>
      <c r="B2825" s="226">
        <v>44262</v>
      </c>
      <c r="C2825" s="226">
        <v>44263</v>
      </c>
      <c r="D2825" s="226">
        <v>44280.452962962961</v>
      </c>
      <c r="E2825" t="s">
        <v>6728</v>
      </c>
      <c r="F2825">
        <v>6.4587706595659098</v>
      </c>
    </row>
    <row r="2826" spans="1:6" hidden="1">
      <c r="A2826">
        <v>4</v>
      </c>
      <c r="B2826" s="226">
        <v>44262</v>
      </c>
      <c r="C2826" s="226">
        <v>44263</v>
      </c>
      <c r="D2826" s="226">
        <v>44280.452962962961</v>
      </c>
      <c r="E2826" t="s">
        <v>6525</v>
      </c>
    </row>
    <row r="2827" spans="1:6" hidden="1">
      <c r="A2827">
        <v>4</v>
      </c>
      <c r="B2827" s="226">
        <v>44262</v>
      </c>
      <c r="C2827" s="226">
        <v>44263</v>
      </c>
      <c r="D2827" s="226">
        <v>44280.452962962961</v>
      </c>
      <c r="E2827" t="s">
        <v>6526</v>
      </c>
    </row>
    <row r="2828" spans="1:6" hidden="1">
      <c r="A2828">
        <v>4</v>
      </c>
      <c r="B2828" s="226">
        <v>44262</v>
      </c>
      <c r="C2828" s="226">
        <v>44263</v>
      </c>
      <c r="D2828" s="226">
        <v>44280.452962962961</v>
      </c>
      <c r="E2828" t="s">
        <v>6679</v>
      </c>
      <c r="F2828">
        <v>1.8849999904631907</v>
      </c>
    </row>
    <row r="2829" spans="1:6" hidden="1">
      <c r="A2829">
        <v>4</v>
      </c>
      <c r="B2829" s="226">
        <v>44262</v>
      </c>
      <c r="C2829" s="226">
        <v>44263</v>
      </c>
      <c r="D2829" s="226">
        <v>44280.452962962961</v>
      </c>
      <c r="E2829" t="s">
        <v>6680</v>
      </c>
      <c r="F2829">
        <v>1.6269999742508554</v>
      </c>
    </row>
    <row r="2830" spans="1:6" hidden="1">
      <c r="A2830">
        <v>4</v>
      </c>
      <c r="B2830" s="226">
        <v>44262</v>
      </c>
      <c r="C2830" s="226">
        <v>44263</v>
      </c>
      <c r="D2830" s="226">
        <v>44280.452962962961</v>
      </c>
      <c r="E2830" t="s">
        <v>6681</v>
      </c>
      <c r="F2830">
        <v>6.7720999717709871</v>
      </c>
    </row>
    <row r="2831" spans="1:6" hidden="1">
      <c r="A2831">
        <v>4</v>
      </c>
      <c r="B2831" s="226">
        <v>44262</v>
      </c>
      <c r="C2831" s="226">
        <v>44263</v>
      </c>
      <c r="D2831" s="226">
        <v>44280.452962962961</v>
      </c>
      <c r="E2831" t="s">
        <v>6682</v>
      </c>
      <c r="F2831">
        <v>22.812999725341452</v>
      </c>
    </row>
    <row r="2832" spans="1:6" hidden="1">
      <c r="A2832">
        <v>4</v>
      </c>
      <c r="B2832" s="226">
        <v>44262</v>
      </c>
      <c r="C2832" s="226">
        <v>44263</v>
      </c>
      <c r="D2832" s="226">
        <v>44280.452962962961</v>
      </c>
      <c r="E2832" t="s">
        <v>6683</v>
      </c>
      <c r="F2832">
        <v>49.586898803710938</v>
      </c>
    </row>
    <row r="2833" spans="1:6" hidden="1">
      <c r="A2833">
        <v>4</v>
      </c>
      <c r="B2833" s="226">
        <v>44262</v>
      </c>
      <c r="C2833" s="226">
        <v>44263</v>
      </c>
      <c r="D2833" s="226">
        <v>44280.452962962961</v>
      </c>
      <c r="E2833" t="s">
        <v>6684</v>
      </c>
      <c r="F2833">
        <v>17.212200164794922</v>
      </c>
    </row>
    <row r="2834" spans="1:6" hidden="1">
      <c r="A2834">
        <v>4</v>
      </c>
      <c r="B2834" s="226">
        <v>44262</v>
      </c>
      <c r="C2834" s="226">
        <v>44263</v>
      </c>
      <c r="D2834" s="226">
        <v>44280.452962962961</v>
      </c>
      <c r="E2834" t="s">
        <v>6685</v>
      </c>
      <c r="F2834">
        <v>7.2300001978874207E-2</v>
      </c>
    </row>
    <row r="2835" spans="1:6" hidden="1">
      <c r="A2835">
        <v>4</v>
      </c>
      <c r="B2835" s="226">
        <v>44262</v>
      </c>
      <c r="C2835" s="226">
        <v>44263</v>
      </c>
      <c r="D2835" s="226">
        <v>44280.452962962961</v>
      </c>
      <c r="E2835" t="s">
        <v>6670</v>
      </c>
      <c r="F2835">
        <v>0.36215250562309298</v>
      </c>
    </row>
    <row r="2836" spans="1:6" hidden="1">
      <c r="A2836">
        <v>4</v>
      </c>
      <c r="B2836" s="226">
        <v>44262</v>
      </c>
      <c r="C2836" s="226">
        <v>44263</v>
      </c>
      <c r="D2836" s="226">
        <v>44280.452962962961</v>
      </c>
      <c r="E2836" t="s">
        <v>6531</v>
      </c>
      <c r="F2836">
        <v>39.207715508672926</v>
      </c>
    </row>
    <row r="2837" spans="1:6" hidden="1">
      <c r="A2837">
        <v>4</v>
      </c>
      <c r="B2837" s="226">
        <v>44262</v>
      </c>
      <c r="C2837" s="226">
        <v>44263</v>
      </c>
      <c r="D2837" s="226">
        <v>44280.452962962961</v>
      </c>
      <c r="E2837" t="s">
        <v>6532</v>
      </c>
      <c r="F2837">
        <v>1.8794781626926471</v>
      </c>
    </row>
    <row r="2838" spans="1:6" hidden="1">
      <c r="A2838">
        <v>4</v>
      </c>
      <c r="B2838" s="226">
        <v>44262</v>
      </c>
      <c r="C2838" s="226">
        <v>44263</v>
      </c>
      <c r="D2838" s="226">
        <v>44280.452962962961</v>
      </c>
      <c r="E2838" t="s">
        <v>6533</v>
      </c>
      <c r="F2838">
        <v>141.5785965071783</v>
      </c>
    </row>
    <row r="2839" spans="1:6" hidden="1">
      <c r="A2839">
        <v>4</v>
      </c>
      <c r="B2839" s="226">
        <v>44262</v>
      </c>
      <c r="C2839" s="226">
        <v>44263</v>
      </c>
      <c r="D2839" s="226">
        <v>44280.452962962961</v>
      </c>
      <c r="E2839" t="s">
        <v>6530</v>
      </c>
      <c r="F2839">
        <v>95.920077980889502</v>
      </c>
    </row>
    <row r="2840" spans="1:6" hidden="1">
      <c r="A2840">
        <v>4</v>
      </c>
      <c r="B2840" s="226">
        <v>44262</v>
      </c>
      <c r="C2840" s="226">
        <v>44263</v>
      </c>
      <c r="D2840" s="226">
        <v>44280.452962962961</v>
      </c>
      <c r="E2840" t="s">
        <v>6534</v>
      </c>
      <c r="F2840">
        <v>46.700000762941286</v>
      </c>
    </row>
    <row r="2841" spans="1:6" hidden="1">
      <c r="A2841">
        <v>4</v>
      </c>
      <c r="B2841" s="226">
        <v>44262</v>
      </c>
      <c r="C2841" s="226">
        <v>44263</v>
      </c>
      <c r="D2841" s="226">
        <v>44280.452962962961</v>
      </c>
      <c r="E2841" t="s">
        <v>6535</v>
      </c>
      <c r="F2841">
        <v>6.4999997615814209E-2</v>
      </c>
    </row>
    <row r="2842" spans="1:6" hidden="1">
      <c r="A2842">
        <v>4</v>
      </c>
      <c r="B2842" s="226">
        <v>44262</v>
      </c>
      <c r="C2842" s="226">
        <v>44263</v>
      </c>
      <c r="D2842" s="226">
        <v>44280.452962962961</v>
      </c>
      <c r="E2842" t="s">
        <v>6536</v>
      </c>
      <c r="F2842">
        <v>99.7041015625</v>
      </c>
    </row>
    <row r="2843" spans="1:6" hidden="1">
      <c r="A2843">
        <v>4</v>
      </c>
      <c r="B2843" s="226">
        <v>44262</v>
      </c>
      <c r="C2843" s="226">
        <v>44263</v>
      </c>
      <c r="D2843" s="226">
        <v>44280.452962962961</v>
      </c>
      <c r="E2843" t="s">
        <v>6537</v>
      </c>
      <c r="F2843">
        <v>0.12359999865293071</v>
      </c>
    </row>
    <row r="2844" spans="1:6" hidden="1">
      <c r="A2844">
        <v>4</v>
      </c>
      <c r="B2844" s="226">
        <v>44262</v>
      </c>
      <c r="C2844" s="226">
        <v>44263</v>
      </c>
      <c r="D2844" s="226">
        <v>44280.452962962961</v>
      </c>
      <c r="E2844" t="s">
        <v>6538</v>
      </c>
      <c r="F2844">
        <v>4.8900000751017338E-2</v>
      </c>
    </row>
    <row r="2845" spans="1:6" hidden="1">
      <c r="A2845">
        <v>4</v>
      </c>
      <c r="B2845" s="226">
        <v>44262</v>
      </c>
      <c r="C2845" s="226">
        <v>44263</v>
      </c>
      <c r="D2845" s="226">
        <v>44280.452962962961</v>
      </c>
      <c r="E2845" t="s">
        <v>6539</v>
      </c>
      <c r="F2845">
        <v>3.1399998813868735E-2</v>
      </c>
    </row>
    <row r="2846" spans="1:6" hidden="1">
      <c r="A2846">
        <v>4</v>
      </c>
      <c r="B2846" s="226">
        <v>44262</v>
      </c>
      <c r="C2846" s="226">
        <v>44263</v>
      </c>
      <c r="D2846" s="226">
        <v>44280.452962962961</v>
      </c>
      <c r="E2846" t="s">
        <v>6540</v>
      </c>
      <c r="F2846">
        <v>1.9999999552965182E-2</v>
      </c>
    </row>
    <row r="2847" spans="1:6" hidden="1">
      <c r="A2847">
        <v>4</v>
      </c>
      <c r="B2847" s="226">
        <v>44262</v>
      </c>
      <c r="C2847" s="226">
        <v>44263</v>
      </c>
      <c r="D2847" s="226">
        <v>44280.452962962961</v>
      </c>
      <c r="E2847" t="s">
        <v>6541</v>
      </c>
      <c r="F2847">
        <v>3.7000000011174553E-3</v>
      </c>
    </row>
    <row r="2848" spans="1:6" hidden="1">
      <c r="A2848">
        <v>4</v>
      </c>
      <c r="B2848" s="226">
        <v>44262</v>
      </c>
      <c r="C2848" s="226">
        <v>44263</v>
      </c>
      <c r="D2848" s="226">
        <v>44280.452962962961</v>
      </c>
      <c r="E2848" t="s">
        <v>6542</v>
      </c>
      <c r="F2848">
        <v>0.8716999888419783</v>
      </c>
    </row>
    <row r="2849" spans="1:6" hidden="1">
      <c r="A2849">
        <v>4</v>
      </c>
      <c r="B2849" s="226">
        <v>44262</v>
      </c>
      <c r="C2849" s="226">
        <v>44263</v>
      </c>
      <c r="D2849" s="226">
        <v>44280.452962962961</v>
      </c>
      <c r="E2849" t="s">
        <v>6543</v>
      </c>
      <c r="F2849">
        <v>8.6223001480105861</v>
      </c>
    </row>
    <row r="2850" spans="1:6" hidden="1">
      <c r="A2850">
        <v>4</v>
      </c>
      <c r="B2850" s="226">
        <v>44262</v>
      </c>
      <c r="C2850" s="226">
        <v>44263</v>
      </c>
      <c r="D2850" s="226">
        <v>44280.452962962961</v>
      </c>
      <c r="E2850" t="s">
        <v>6544</v>
      </c>
      <c r="F2850">
        <v>1.2491999864578744</v>
      </c>
    </row>
    <row r="2851" spans="1:6" hidden="1">
      <c r="A2851">
        <v>4</v>
      </c>
      <c r="B2851" s="226">
        <v>44262</v>
      </c>
      <c r="C2851" s="226">
        <v>44263</v>
      </c>
      <c r="D2851" s="226">
        <v>44280.452962962961</v>
      </c>
      <c r="E2851" t="s">
        <v>6545</v>
      </c>
      <c r="F2851">
        <v>63.616401672365612</v>
      </c>
    </row>
    <row r="2852" spans="1:6" hidden="1">
      <c r="A2852">
        <v>4</v>
      </c>
      <c r="B2852" s="226">
        <v>44262</v>
      </c>
      <c r="C2852" s="226">
        <v>44263</v>
      </c>
      <c r="D2852" s="226">
        <v>44280.452962962961</v>
      </c>
      <c r="E2852" t="s">
        <v>6546</v>
      </c>
      <c r="F2852">
        <v>23.12660026550202</v>
      </c>
    </row>
    <row r="2853" spans="1:6" hidden="1">
      <c r="A2853">
        <v>4</v>
      </c>
      <c r="B2853" s="226">
        <v>44262</v>
      </c>
      <c r="C2853" s="226">
        <v>44263</v>
      </c>
      <c r="D2853" s="226">
        <v>44280.452962962961</v>
      </c>
      <c r="E2853" t="s">
        <v>6547</v>
      </c>
      <c r="F2853">
        <v>8.2900002598763012E-2</v>
      </c>
    </row>
    <row r="2854" spans="1:6" hidden="1">
      <c r="A2854">
        <v>4</v>
      </c>
      <c r="B2854" s="226">
        <v>44262</v>
      </c>
      <c r="C2854" s="226">
        <v>44263</v>
      </c>
      <c r="D2854" s="226">
        <v>44280.452962962961</v>
      </c>
      <c r="E2854" t="s">
        <v>6548</v>
      </c>
      <c r="F2854">
        <v>2.4051001071930886</v>
      </c>
    </row>
    <row r="2855" spans="1:6" hidden="1">
      <c r="A2855">
        <v>4</v>
      </c>
      <c r="B2855" s="226">
        <v>44262</v>
      </c>
      <c r="C2855" s="226">
        <v>44263</v>
      </c>
      <c r="D2855" s="226">
        <v>44280.452962962961</v>
      </c>
      <c r="E2855" t="s">
        <v>6721</v>
      </c>
      <c r="F2855">
        <v>5.8584471921126031</v>
      </c>
    </row>
    <row r="2856" spans="1:6" hidden="1">
      <c r="A2856">
        <v>4</v>
      </c>
      <c r="B2856" s="226">
        <v>44262</v>
      </c>
      <c r="C2856" s="226">
        <v>44263</v>
      </c>
      <c r="D2856" s="226">
        <v>44280.452962962961</v>
      </c>
      <c r="E2856" t="s">
        <v>6720</v>
      </c>
      <c r="F2856">
        <v>95.783562782075649</v>
      </c>
    </row>
    <row r="2857" spans="1:6" hidden="1">
      <c r="A2857">
        <v>4</v>
      </c>
      <c r="B2857" s="226">
        <v>44262</v>
      </c>
      <c r="C2857" s="226">
        <v>44263</v>
      </c>
      <c r="D2857" s="226">
        <v>44280.452962962961</v>
      </c>
      <c r="E2857" t="s">
        <v>6722</v>
      </c>
      <c r="F2857">
        <v>15.027477008325024</v>
      </c>
    </row>
    <row r="2858" spans="1:6" hidden="1">
      <c r="A2858">
        <v>4</v>
      </c>
      <c r="B2858" s="226">
        <v>44262</v>
      </c>
      <c r="C2858" s="226">
        <v>44263</v>
      </c>
      <c r="D2858" s="226">
        <v>44280.452962962961</v>
      </c>
      <c r="E2858" t="s">
        <v>6723</v>
      </c>
      <c r="F2858">
        <v>49.720152992672212</v>
      </c>
    </row>
    <row r="2859" spans="1:6" hidden="1">
      <c r="A2859">
        <v>4</v>
      </c>
      <c r="B2859" s="226">
        <v>44262</v>
      </c>
      <c r="C2859" s="226">
        <v>44263</v>
      </c>
      <c r="D2859" s="226">
        <v>44280.452962962961</v>
      </c>
      <c r="E2859" t="s">
        <v>6724</v>
      </c>
      <c r="F2859">
        <v>4.3320626172754535</v>
      </c>
    </row>
    <row r="2860" spans="1:6" hidden="1">
      <c r="A2860">
        <v>4</v>
      </c>
      <c r="B2860" s="226">
        <v>44262</v>
      </c>
      <c r="C2860" s="226">
        <v>44263</v>
      </c>
      <c r="D2860" s="226">
        <v>44280.452962962961</v>
      </c>
      <c r="E2860" t="s">
        <v>6725</v>
      </c>
      <c r="F2860">
        <v>14.99192119351139</v>
      </c>
    </row>
    <row r="2861" spans="1:6" hidden="1">
      <c r="A2861">
        <v>4</v>
      </c>
      <c r="B2861" s="226">
        <v>44262</v>
      </c>
      <c r="C2861" s="226">
        <v>44263</v>
      </c>
      <c r="D2861" s="226">
        <v>44280.452962962961</v>
      </c>
      <c r="E2861" t="s">
        <v>6726</v>
      </c>
      <c r="F2861">
        <v>8580.0822896321642</v>
      </c>
    </row>
    <row r="2862" spans="1:6" hidden="1">
      <c r="A2862">
        <v>4</v>
      </c>
      <c r="B2862" s="226">
        <v>44262</v>
      </c>
      <c r="C2862" s="226">
        <v>44263</v>
      </c>
      <c r="D2862" s="226">
        <v>44280.452962962961</v>
      </c>
      <c r="E2862" t="s">
        <v>6549</v>
      </c>
      <c r="F2862">
        <v>6.399680517448326</v>
      </c>
    </row>
    <row r="2863" spans="1:6" hidden="1">
      <c r="A2863">
        <v>4</v>
      </c>
      <c r="B2863" s="226">
        <v>44262</v>
      </c>
      <c r="C2863" s="226">
        <v>44263</v>
      </c>
      <c r="D2863" s="226">
        <v>44280.452962962961</v>
      </c>
      <c r="E2863" t="s">
        <v>6550</v>
      </c>
      <c r="F2863">
        <v>4.8442603776852167</v>
      </c>
    </row>
    <row r="2864" spans="1:6" hidden="1">
      <c r="A2864">
        <v>4</v>
      </c>
      <c r="B2864" s="226">
        <v>44262</v>
      </c>
      <c r="C2864" s="226">
        <v>44263</v>
      </c>
      <c r="D2864" s="226">
        <v>44280.452962962961</v>
      </c>
      <c r="E2864" t="s">
        <v>6551</v>
      </c>
      <c r="F2864">
        <v>28.795370066165784</v>
      </c>
    </row>
    <row r="2865" spans="1:6" hidden="1">
      <c r="A2865">
        <v>4</v>
      </c>
      <c r="B2865" s="226">
        <v>44262</v>
      </c>
      <c r="C2865" s="226">
        <v>44263</v>
      </c>
      <c r="D2865" s="226">
        <v>44280.452962962961</v>
      </c>
      <c r="E2865" t="s">
        <v>6552</v>
      </c>
      <c r="F2865">
        <v>8.4947446783383747</v>
      </c>
    </row>
    <row r="2866" spans="1:6" hidden="1">
      <c r="A2866">
        <v>4</v>
      </c>
      <c r="B2866" s="226">
        <v>44262</v>
      </c>
      <c r="C2866" s="226">
        <v>44263</v>
      </c>
      <c r="D2866" s="226">
        <v>44280.452962962961</v>
      </c>
      <c r="E2866" t="s">
        <v>6727</v>
      </c>
      <c r="F2866">
        <v>17.873884317610017</v>
      </c>
    </row>
    <row r="2867" spans="1:6" hidden="1">
      <c r="A2867">
        <v>4</v>
      </c>
      <c r="B2867" s="226">
        <v>44262</v>
      </c>
      <c r="C2867" s="226">
        <v>44263</v>
      </c>
      <c r="D2867" s="226">
        <v>44280.452962962961</v>
      </c>
      <c r="E2867" t="s">
        <v>6672</v>
      </c>
      <c r="F2867">
        <v>208.14057402343801</v>
      </c>
    </row>
    <row r="2868" spans="1:6" hidden="1">
      <c r="A2868">
        <v>4</v>
      </c>
      <c r="B2868" s="226">
        <v>44262</v>
      </c>
      <c r="C2868" s="226">
        <v>44263</v>
      </c>
      <c r="D2868" s="226">
        <v>44280.452962962961</v>
      </c>
      <c r="E2868" t="s">
        <v>6673</v>
      </c>
      <c r="F2868">
        <v>207.4148521253974</v>
      </c>
    </row>
    <row r="2869" spans="1:6" hidden="1">
      <c r="A2869">
        <v>4</v>
      </c>
      <c r="B2869" s="226">
        <v>44262</v>
      </c>
      <c r="C2869" s="226">
        <v>44263</v>
      </c>
      <c r="D2869" s="226">
        <v>44280.452962962961</v>
      </c>
      <c r="E2869" t="s">
        <v>6674</v>
      </c>
      <c r="F2869">
        <v>0.34866911530612127</v>
      </c>
    </row>
    <row r="2870" spans="1:6" hidden="1">
      <c r="A2870">
        <v>4</v>
      </c>
      <c r="B2870" s="226">
        <v>44262</v>
      </c>
      <c r="C2870" s="226">
        <v>44263</v>
      </c>
      <c r="D2870" s="226">
        <v>44280.452962962961</v>
      </c>
      <c r="E2870" t="s">
        <v>6635</v>
      </c>
      <c r="F2870">
        <v>0.87</v>
      </c>
    </row>
    <row r="2871" spans="1:6" hidden="1">
      <c r="A2871">
        <v>4</v>
      </c>
      <c r="B2871" s="226">
        <v>44262</v>
      </c>
      <c r="C2871" s="226">
        <v>44263</v>
      </c>
      <c r="D2871" s="226">
        <v>44280.452962962961</v>
      </c>
      <c r="E2871" t="s">
        <v>6637</v>
      </c>
      <c r="F2871">
        <v>0.88</v>
      </c>
    </row>
    <row r="2872" spans="1:6" hidden="1">
      <c r="A2872">
        <v>4</v>
      </c>
      <c r="B2872" s="226">
        <v>44262</v>
      </c>
      <c r="C2872" s="226">
        <v>44263</v>
      </c>
      <c r="D2872" s="226">
        <v>44280.452962962961</v>
      </c>
      <c r="E2872" t="s">
        <v>6638</v>
      </c>
      <c r="F2872">
        <v>0.87728888900000002</v>
      </c>
    </row>
    <row r="2873" spans="1:6" hidden="1">
      <c r="A2873">
        <v>4</v>
      </c>
      <c r="B2873" s="226">
        <v>44262</v>
      </c>
      <c r="C2873" s="226">
        <v>44263</v>
      </c>
      <c r="D2873" s="226">
        <v>44280.452962962961</v>
      </c>
      <c r="E2873" t="s">
        <v>6642</v>
      </c>
      <c r="F2873">
        <v>0.86831666699999999</v>
      </c>
    </row>
    <row r="2874" spans="1:6" hidden="1">
      <c r="A2874">
        <v>4</v>
      </c>
      <c r="B2874" s="226">
        <v>44262</v>
      </c>
      <c r="C2874" s="226">
        <v>44263</v>
      </c>
      <c r="D2874" s="226">
        <v>44280.452962962961</v>
      </c>
      <c r="E2874" t="s">
        <v>6636</v>
      </c>
      <c r="F2874">
        <v>0.87</v>
      </c>
    </row>
    <row r="2875" spans="1:6" hidden="1">
      <c r="A2875">
        <v>4</v>
      </c>
      <c r="B2875" s="226">
        <v>44262</v>
      </c>
      <c r="C2875" s="226">
        <v>44263</v>
      </c>
      <c r="D2875" s="226">
        <v>44280.452962962961</v>
      </c>
      <c r="E2875" t="s">
        <v>6646</v>
      </c>
      <c r="F2875">
        <v>0.87688888899999995</v>
      </c>
    </row>
    <row r="2876" spans="1:6" hidden="1">
      <c r="A2876">
        <v>4</v>
      </c>
      <c r="B2876" s="226">
        <v>44262</v>
      </c>
      <c r="C2876" s="226">
        <v>44263</v>
      </c>
      <c r="D2876" s="226">
        <v>44280.452962962961</v>
      </c>
      <c r="E2876" t="s">
        <v>6647</v>
      </c>
      <c r="F2876">
        <v>0.88706562499999997</v>
      </c>
    </row>
    <row r="2877" spans="1:6" hidden="1">
      <c r="A2877">
        <v>4</v>
      </c>
      <c r="B2877" s="226">
        <v>44262</v>
      </c>
      <c r="C2877" s="226">
        <v>44263</v>
      </c>
      <c r="D2877" s="226">
        <v>44280.452962962961</v>
      </c>
      <c r="E2877" t="s">
        <v>6648</v>
      </c>
      <c r="F2877">
        <v>0.75539321999999998</v>
      </c>
    </row>
    <row r="2878" spans="1:6" hidden="1">
      <c r="A2878">
        <v>4</v>
      </c>
      <c r="B2878" s="226">
        <v>44262</v>
      </c>
      <c r="C2878" s="226">
        <v>44263</v>
      </c>
      <c r="D2878" s="226">
        <v>44280.452962962961</v>
      </c>
      <c r="E2878" t="s">
        <v>6643</v>
      </c>
      <c r="F2878">
        <v>0.87</v>
      </c>
    </row>
    <row r="2879" spans="1:6" hidden="1">
      <c r="A2879">
        <v>4</v>
      </c>
      <c r="B2879" s="226">
        <v>44262</v>
      </c>
      <c r="C2879" s="226">
        <v>44263</v>
      </c>
      <c r="D2879" s="226">
        <v>44280.452962962961</v>
      </c>
      <c r="E2879" t="s">
        <v>6644</v>
      </c>
      <c r="F2879">
        <v>0.67601355900000004</v>
      </c>
    </row>
    <row r="2880" spans="1:6" hidden="1">
      <c r="A2880">
        <v>4</v>
      </c>
      <c r="B2880" s="226">
        <v>44262</v>
      </c>
      <c r="C2880" s="226">
        <v>44263</v>
      </c>
      <c r="D2880" s="226">
        <v>44280.452962962961</v>
      </c>
      <c r="E2880" t="s">
        <v>6649</v>
      </c>
      <c r="F2880">
        <v>0.86760000000000004</v>
      </c>
    </row>
    <row r="2881" spans="1:6" hidden="1">
      <c r="A2881">
        <v>4</v>
      </c>
      <c r="B2881" s="226">
        <v>44262</v>
      </c>
      <c r="C2881" s="226">
        <v>44263</v>
      </c>
      <c r="D2881" s="226">
        <v>44280.452962962961</v>
      </c>
      <c r="E2881" t="s">
        <v>6650</v>
      </c>
      <c r="F2881">
        <v>0.87610468799999996</v>
      </c>
    </row>
    <row r="2882" spans="1:6" hidden="1">
      <c r="A2882">
        <v>4</v>
      </c>
      <c r="B2882" s="226">
        <v>44262</v>
      </c>
      <c r="C2882" s="226">
        <v>44263</v>
      </c>
      <c r="D2882" s="226">
        <v>44280.452962962961</v>
      </c>
      <c r="E2882" t="s">
        <v>6651</v>
      </c>
      <c r="F2882">
        <v>0.894277922</v>
      </c>
    </row>
    <row r="2883" spans="1:6" hidden="1">
      <c r="A2883">
        <v>4</v>
      </c>
      <c r="B2883" s="226">
        <v>44262</v>
      </c>
      <c r="C2883" s="226">
        <v>44263</v>
      </c>
      <c r="D2883" s="226">
        <v>44280.452962962961</v>
      </c>
      <c r="E2883" t="s">
        <v>6645</v>
      </c>
      <c r="F2883">
        <v>0.875</v>
      </c>
    </row>
    <row r="2884" spans="1:6" hidden="1">
      <c r="A2884">
        <v>4</v>
      </c>
      <c r="B2884" s="226">
        <v>44262</v>
      </c>
      <c r="C2884" s="226">
        <v>44263</v>
      </c>
      <c r="D2884" s="226">
        <v>44280.452962962961</v>
      </c>
      <c r="E2884" t="s">
        <v>6652</v>
      </c>
      <c r="F2884">
        <v>0.86570000000000003</v>
      </c>
    </row>
    <row r="2885" spans="1:6" hidden="1">
      <c r="A2885">
        <v>4</v>
      </c>
      <c r="B2885" s="226">
        <v>44262</v>
      </c>
      <c r="C2885" s="226">
        <v>44263</v>
      </c>
      <c r="D2885" s="226">
        <v>44280.452962962961</v>
      </c>
      <c r="E2885" t="s">
        <v>6653</v>
      </c>
      <c r="F2885">
        <v>5.0000000000000001E-4</v>
      </c>
    </row>
    <row r="2886" spans="1:6" hidden="1">
      <c r="A2886">
        <v>4</v>
      </c>
      <c r="B2886" s="226">
        <v>44262</v>
      </c>
      <c r="C2886" s="226">
        <v>44263</v>
      </c>
      <c r="D2886" s="226">
        <v>44280.452962962961</v>
      </c>
      <c r="E2886" t="s">
        <v>6654</v>
      </c>
      <c r="F2886">
        <v>4.6000000000000001E-4</v>
      </c>
    </row>
    <row r="2887" spans="1:6" hidden="1">
      <c r="A2887">
        <v>4</v>
      </c>
      <c r="B2887" s="226">
        <v>44262</v>
      </c>
      <c r="C2887" s="226">
        <v>44263</v>
      </c>
      <c r="D2887" s="226">
        <v>44280.452962962961</v>
      </c>
      <c r="E2887" t="s">
        <v>6655</v>
      </c>
      <c r="F2887">
        <v>1.6999999999999999E-3</v>
      </c>
    </row>
    <row r="2888" spans="1:6" hidden="1">
      <c r="A2888">
        <v>4</v>
      </c>
      <c r="B2888" s="226">
        <v>44262</v>
      </c>
      <c r="C2888" s="226">
        <v>44263</v>
      </c>
      <c r="D2888" s="226">
        <v>44280.452962962961</v>
      </c>
      <c r="E2888" t="s">
        <v>6766</v>
      </c>
      <c r="F2888">
        <v>102.1</v>
      </c>
    </row>
    <row r="2889" spans="1:6" hidden="1">
      <c r="A2889">
        <v>4</v>
      </c>
      <c r="B2889" s="226">
        <v>44262</v>
      </c>
      <c r="C2889" s="226">
        <v>44263</v>
      </c>
      <c r="D2889" s="226">
        <v>44280.452962962961</v>
      </c>
      <c r="E2889" t="s">
        <v>6767</v>
      </c>
      <c r="F2889">
        <v>111</v>
      </c>
    </row>
    <row r="2890" spans="1:6" hidden="1">
      <c r="A2890">
        <v>4</v>
      </c>
      <c r="B2890" s="226">
        <v>44262</v>
      </c>
      <c r="C2890" s="226">
        <v>44263</v>
      </c>
      <c r="D2890" s="226">
        <v>44280.452962962961</v>
      </c>
      <c r="E2890" t="s">
        <v>6764</v>
      </c>
      <c r="F2890">
        <v>99.7</v>
      </c>
    </row>
    <row r="2891" spans="1:6" hidden="1">
      <c r="A2891">
        <v>4</v>
      </c>
      <c r="B2891" s="226">
        <v>44262</v>
      </c>
      <c r="C2891" s="226">
        <v>44263</v>
      </c>
      <c r="D2891" s="226">
        <v>44280.452962962961</v>
      </c>
      <c r="E2891" t="s">
        <v>6765</v>
      </c>
      <c r="F2891">
        <v>110</v>
      </c>
    </row>
    <row r="2892" spans="1:6" hidden="1">
      <c r="A2892">
        <v>5</v>
      </c>
      <c r="B2892" s="226">
        <v>44263</v>
      </c>
      <c r="C2892" s="226">
        <v>44264</v>
      </c>
      <c r="D2892" s="226">
        <v>44280.453020833331</v>
      </c>
      <c r="E2892" t="s">
        <v>5521</v>
      </c>
      <c r="F2892">
        <v>259.99997391170939</v>
      </c>
    </row>
    <row r="2893" spans="1:6" hidden="1">
      <c r="A2893">
        <v>5</v>
      </c>
      <c r="B2893" s="226">
        <v>44263</v>
      </c>
      <c r="C2893" s="226">
        <v>44264</v>
      </c>
      <c r="D2893" s="226">
        <v>44280.453020833331</v>
      </c>
      <c r="E2893" t="s">
        <v>6243</v>
      </c>
      <c r="F2893">
        <v>0</v>
      </c>
    </row>
    <row r="2894" spans="1:6" hidden="1">
      <c r="A2894">
        <v>5</v>
      </c>
      <c r="B2894" s="226">
        <v>44263</v>
      </c>
      <c r="C2894" s="226">
        <v>44264</v>
      </c>
      <c r="D2894" s="226">
        <v>44280.453020833331</v>
      </c>
      <c r="E2894" t="s">
        <v>6327</v>
      </c>
      <c r="F2894">
        <v>1.9623098115617871E-3</v>
      </c>
    </row>
    <row r="2895" spans="1:6" hidden="1">
      <c r="A2895">
        <v>5</v>
      </c>
      <c r="B2895" s="226">
        <v>44263</v>
      </c>
      <c r="C2895" s="226">
        <v>44264</v>
      </c>
      <c r="D2895" s="226">
        <v>44280.453020833331</v>
      </c>
      <c r="E2895" t="s">
        <v>6432</v>
      </c>
      <c r="F2895">
        <v>2.5973875809046958</v>
      </c>
    </row>
    <row r="2896" spans="1:6" hidden="1">
      <c r="A2896">
        <v>5</v>
      </c>
      <c r="B2896" s="226">
        <v>44263</v>
      </c>
      <c r="C2896" s="226">
        <v>44264</v>
      </c>
      <c r="D2896" s="226">
        <v>44280.453020833331</v>
      </c>
      <c r="E2896" t="s">
        <v>6244</v>
      </c>
      <c r="F2896">
        <v>15.111194676823079</v>
      </c>
    </row>
    <row r="2897" spans="1:6" hidden="1">
      <c r="A2897">
        <v>5</v>
      </c>
      <c r="B2897" s="226">
        <v>44263</v>
      </c>
      <c r="C2897" s="226">
        <v>44264</v>
      </c>
      <c r="D2897" s="226">
        <v>44280.453020833331</v>
      </c>
      <c r="E2897" t="s">
        <v>6246</v>
      </c>
    </row>
    <row r="2898" spans="1:6" hidden="1">
      <c r="A2898">
        <v>5</v>
      </c>
      <c r="B2898" s="226">
        <v>44263</v>
      </c>
      <c r="C2898" s="226">
        <v>44264</v>
      </c>
      <c r="D2898" s="226">
        <v>44280.453020833331</v>
      </c>
      <c r="E2898" t="s">
        <v>6259</v>
      </c>
      <c r="F2898">
        <v>3.9853230459822471</v>
      </c>
    </row>
    <row r="2899" spans="1:6" hidden="1">
      <c r="A2899">
        <v>5</v>
      </c>
      <c r="B2899" s="226">
        <v>44263</v>
      </c>
      <c r="C2899" s="226">
        <v>44264</v>
      </c>
      <c r="D2899" s="226">
        <v>44280.453020833331</v>
      </c>
      <c r="E2899" t="s">
        <v>6262</v>
      </c>
      <c r="F2899">
        <v>8.6270470474788432</v>
      </c>
    </row>
    <row r="2900" spans="1:6" hidden="1">
      <c r="A2900">
        <v>5</v>
      </c>
      <c r="B2900" s="226">
        <v>44263</v>
      </c>
      <c r="C2900" s="226">
        <v>44264</v>
      </c>
      <c r="D2900" s="226">
        <v>44280.453020833331</v>
      </c>
      <c r="E2900" t="s">
        <v>6665</v>
      </c>
      <c r="F2900">
        <v>0.11225780659458641</v>
      </c>
    </row>
    <row r="2901" spans="1:6" hidden="1">
      <c r="A2901">
        <v>5</v>
      </c>
      <c r="B2901" s="226">
        <v>44263</v>
      </c>
      <c r="C2901" s="226">
        <v>44264</v>
      </c>
      <c r="D2901" s="226">
        <v>44280.453020833331</v>
      </c>
      <c r="E2901" t="s">
        <v>6666</v>
      </c>
      <c r="F2901">
        <v>-2.4077131815202955E-2</v>
      </c>
    </row>
    <row r="2902" spans="1:6" hidden="1">
      <c r="A2902">
        <v>5</v>
      </c>
      <c r="B2902" s="226">
        <v>44263</v>
      </c>
      <c r="C2902" s="226">
        <v>44264</v>
      </c>
      <c r="D2902" s="226">
        <v>44280.453020833331</v>
      </c>
      <c r="E2902" t="s">
        <v>6289</v>
      </c>
      <c r="F2902">
        <v>38.939564794964227</v>
      </c>
    </row>
    <row r="2903" spans="1:6" hidden="1">
      <c r="A2903">
        <v>5</v>
      </c>
      <c r="B2903" s="226">
        <v>44263</v>
      </c>
      <c r="C2903" s="226">
        <v>44264</v>
      </c>
      <c r="D2903" s="226">
        <v>44280.453020833331</v>
      </c>
      <c r="E2903" t="s">
        <v>6290</v>
      </c>
      <c r="F2903">
        <v>9.1666055272023002</v>
      </c>
    </row>
    <row r="2904" spans="1:6" hidden="1">
      <c r="A2904">
        <v>5</v>
      </c>
      <c r="B2904" s="226">
        <v>44263</v>
      </c>
      <c r="C2904" s="226">
        <v>44264</v>
      </c>
      <c r="D2904" s="226">
        <v>44280.453020833331</v>
      </c>
      <c r="E2904" t="s">
        <v>6291</v>
      </c>
      <c r="F2904">
        <v>6.8389255030287517</v>
      </c>
    </row>
    <row r="2905" spans="1:6" hidden="1">
      <c r="A2905">
        <v>5</v>
      </c>
      <c r="B2905" s="226">
        <v>44263</v>
      </c>
      <c r="C2905" s="226">
        <v>44264</v>
      </c>
      <c r="D2905" s="226">
        <v>44280.453020833331</v>
      </c>
      <c r="E2905" t="s">
        <v>6328</v>
      </c>
      <c r="F2905">
        <v>1.7675742076890981E-2</v>
      </c>
    </row>
    <row r="2906" spans="1:6" hidden="1">
      <c r="A2906">
        <v>5</v>
      </c>
      <c r="B2906" s="226">
        <v>44263</v>
      </c>
      <c r="C2906" s="226">
        <v>44264</v>
      </c>
      <c r="D2906" s="226">
        <v>44280.453020833331</v>
      </c>
      <c r="E2906" t="s">
        <v>6329</v>
      </c>
      <c r="F2906">
        <v>6.3366827398537193</v>
      </c>
    </row>
    <row r="2907" spans="1:6" hidden="1">
      <c r="A2907">
        <v>5</v>
      </c>
      <c r="B2907" s="226">
        <v>44263</v>
      </c>
      <c r="C2907" s="226">
        <v>44264</v>
      </c>
      <c r="D2907" s="226">
        <v>44280.453020833331</v>
      </c>
      <c r="E2907" t="s">
        <v>6333</v>
      </c>
      <c r="F2907">
        <v>-1.7964601576224665E-2</v>
      </c>
    </row>
    <row r="2908" spans="1:6" hidden="1">
      <c r="A2908">
        <v>5</v>
      </c>
      <c r="B2908" s="226">
        <v>44263</v>
      </c>
      <c r="C2908" s="226">
        <v>44264</v>
      </c>
      <c r="D2908" s="226">
        <v>44280.453020833331</v>
      </c>
      <c r="E2908" t="s">
        <v>6334</v>
      </c>
      <c r="F2908">
        <v>19.916318297386177</v>
      </c>
    </row>
    <row r="2909" spans="1:6" hidden="1">
      <c r="A2909">
        <v>5</v>
      </c>
      <c r="B2909" s="226">
        <v>44263</v>
      </c>
      <c r="C2909" s="226">
        <v>44264</v>
      </c>
      <c r="D2909" s="226">
        <v>44280.453020833331</v>
      </c>
      <c r="E2909" t="s">
        <v>6337</v>
      </c>
      <c r="F2909">
        <v>71.973323684268522</v>
      </c>
    </row>
    <row r="2910" spans="1:6" hidden="1">
      <c r="A2910">
        <v>5</v>
      </c>
      <c r="B2910" s="226">
        <v>44263</v>
      </c>
      <c r="C2910" s="226">
        <v>44264</v>
      </c>
      <c r="D2910" s="226">
        <v>44280.453020833331</v>
      </c>
      <c r="E2910" t="s">
        <v>6340</v>
      </c>
      <c r="F2910">
        <v>18.370565366745002</v>
      </c>
    </row>
    <row r="2911" spans="1:6" hidden="1">
      <c r="A2911">
        <v>5</v>
      </c>
      <c r="B2911" s="226">
        <v>44263</v>
      </c>
      <c r="C2911" s="226">
        <v>44264</v>
      </c>
      <c r="D2911" s="226">
        <v>44280.453020833331</v>
      </c>
      <c r="E2911" t="s">
        <v>6531</v>
      </c>
      <c r="F2911">
        <v>39.519569905598978</v>
      </c>
    </row>
    <row r="2912" spans="1:6" hidden="1">
      <c r="A2912">
        <v>5</v>
      </c>
      <c r="B2912" s="226">
        <v>44263</v>
      </c>
      <c r="C2912" s="226">
        <v>44264</v>
      </c>
      <c r="D2912" s="226">
        <v>44280.453020833331</v>
      </c>
      <c r="E2912" t="s">
        <v>6635</v>
      </c>
    </row>
    <row r="2913" spans="1:6" hidden="1">
      <c r="A2913">
        <v>5</v>
      </c>
      <c r="B2913" s="226">
        <v>44263</v>
      </c>
      <c r="C2913" s="226">
        <v>44264</v>
      </c>
      <c r="D2913" s="226">
        <v>44280.453020833331</v>
      </c>
      <c r="E2913" t="s">
        <v>6637</v>
      </c>
    </row>
    <row r="2914" spans="1:6" hidden="1">
      <c r="A2914">
        <v>5</v>
      </c>
      <c r="B2914" s="226">
        <v>44263</v>
      </c>
      <c r="C2914" s="226">
        <v>44264</v>
      </c>
      <c r="D2914" s="226">
        <v>44280.453020833331</v>
      </c>
      <c r="E2914" t="s">
        <v>6659</v>
      </c>
      <c r="F2914">
        <v>0.82366665204369172</v>
      </c>
    </row>
    <row r="2915" spans="1:6" hidden="1">
      <c r="A2915">
        <v>5</v>
      </c>
      <c r="B2915" s="226">
        <v>44263</v>
      </c>
      <c r="C2915" s="226">
        <v>44264</v>
      </c>
      <c r="D2915" s="226">
        <v>44280.453020833331</v>
      </c>
      <c r="E2915" t="s">
        <v>6639</v>
      </c>
      <c r="F2915">
        <v>0.72790002822875977</v>
      </c>
    </row>
    <row r="2916" spans="1:6" hidden="1">
      <c r="A2916">
        <v>5</v>
      </c>
      <c r="B2916" s="226">
        <v>44263</v>
      </c>
      <c r="C2916" s="226">
        <v>44264</v>
      </c>
      <c r="D2916" s="226">
        <v>44280.453020833331</v>
      </c>
      <c r="E2916" t="s">
        <v>6640</v>
      </c>
      <c r="F2916">
        <v>0.85219997167584105</v>
      </c>
    </row>
    <row r="2917" spans="1:6" hidden="1">
      <c r="A2917">
        <v>5</v>
      </c>
      <c r="B2917" s="226">
        <v>44263</v>
      </c>
      <c r="C2917" s="226">
        <v>44264</v>
      </c>
      <c r="D2917" s="226">
        <v>44280.453020833331</v>
      </c>
      <c r="E2917" t="s">
        <v>6641</v>
      </c>
      <c r="F2917">
        <v>0.87669998407367122</v>
      </c>
    </row>
    <row r="2918" spans="1:6" hidden="1">
      <c r="A2918">
        <v>5</v>
      </c>
      <c r="B2918" s="226">
        <v>44263</v>
      </c>
      <c r="C2918" s="226">
        <v>44264</v>
      </c>
      <c r="D2918" s="226">
        <v>44280.453020833331</v>
      </c>
      <c r="E2918" t="s">
        <v>6638</v>
      </c>
    </row>
    <row r="2919" spans="1:6" hidden="1">
      <c r="A2919">
        <v>5</v>
      </c>
      <c r="B2919" s="226">
        <v>44263</v>
      </c>
      <c r="C2919" s="226">
        <v>44264</v>
      </c>
      <c r="D2919" s="226">
        <v>44280.453020833331</v>
      </c>
      <c r="E2919" t="s">
        <v>6642</v>
      </c>
    </row>
    <row r="2920" spans="1:6" hidden="1">
      <c r="A2920">
        <v>5</v>
      </c>
      <c r="B2920" s="226">
        <v>44263</v>
      </c>
      <c r="C2920" s="226">
        <v>44264</v>
      </c>
      <c r="D2920" s="226">
        <v>44280.453020833331</v>
      </c>
      <c r="E2920" t="s">
        <v>6636</v>
      </c>
    </row>
    <row r="2921" spans="1:6" hidden="1">
      <c r="A2921">
        <v>5</v>
      </c>
      <c r="B2921" s="226">
        <v>44263</v>
      </c>
      <c r="C2921" s="226">
        <v>44264</v>
      </c>
      <c r="D2921" s="226">
        <v>44280.453020833331</v>
      </c>
      <c r="E2921" t="s">
        <v>6646</v>
      </c>
    </row>
    <row r="2922" spans="1:6" hidden="1">
      <c r="A2922">
        <v>5</v>
      </c>
      <c r="B2922" s="226">
        <v>44263</v>
      </c>
      <c r="C2922" s="226">
        <v>44264</v>
      </c>
      <c r="D2922" s="226">
        <v>44280.453020833331</v>
      </c>
      <c r="E2922" t="s">
        <v>6647</v>
      </c>
    </row>
    <row r="2923" spans="1:6" hidden="1">
      <c r="A2923">
        <v>5</v>
      </c>
      <c r="B2923" s="226">
        <v>44263</v>
      </c>
      <c r="C2923" s="226">
        <v>44264</v>
      </c>
      <c r="D2923" s="226">
        <v>44280.453020833331</v>
      </c>
      <c r="E2923" t="s">
        <v>6648</v>
      </c>
    </row>
    <row r="2924" spans="1:6" hidden="1">
      <c r="A2924">
        <v>5</v>
      </c>
      <c r="B2924" s="226">
        <v>44263</v>
      </c>
      <c r="C2924" s="226">
        <v>44264</v>
      </c>
      <c r="D2924" s="226">
        <v>44280.453020833331</v>
      </c>
      <c r="E2924" t="s">
        <v>6643</v>
      </c>
    </row>
    <row r="2925" spans="1:6" hidden="1">
      <c r="A2925">
        <v>5</v>
      </c>
      <c r="B2925" s="226">
        <v>44263</v>
      </c>
      <c r="C2925" s="226">
        <v>44264</v>
      </c>
      <c r="D2925" s="226">
        <v>44280.453020833331</v>
      </c>
      <c r="E2925" t="s">
        <v>6644</v>
      </c>
    </row>
    <row r="2926" spans="1:6" hidden="1">
      <c r="A2926">
        <v>5</v>
      </c>
      <c r="B2926" s="226">
        <v>44263</v>
      </c>
      <c r="C2926" s="226">
        <v>44264</v>
      </c>
      <c r="D2926" s="226">
        <v>44280.453020833331</v>
      </c>
      <c r="E2926" t="s">
        <v>6649</v>
      </c>
    </row>
    <row r="2927" spans="1:6" hidden="1">
      <c r="A2927">
        <v>5</v>
      </c>
      <c r="B2927" s="226">
        <v>44263</v>
      </c>
      <c r="C2927" s="226">
        <v>44264</v>
      </c>
      <c r="D2927" s="226">
        <v>44280.453020833331</v>
      </c>
      <c r="E2927" t="s">
        <v>6650</v>
      </c>
    </row>
    <row r="2928" spans="1:6" hidden="1">
      <c r="A2928">
        <v>5</v>
      </c>
      <c r="B2928" s="226">
        <v>44263</v>
      </c>
      <c r="C2928" s="226">
        <v>44264</v>
      </c>
      <c r="D2928" s="226">
        <v>44280.453020833331</v>
      </c>
      <c r="E2928" t="s">
        <v>6651</v>
      </c>
    </row>
    <row r="2929" spans="1:6" hidden="1">
      <c r="A2929">
        <v>5</v>
      </c>
      <c r="B2929" s="226">
        <v>44263</v>
      </c>
      <c r="C2929" s="226">
        <v>44264</v>
      </c>
      <c r="D2929" s="226">
        <v>44280.453020833331</v>
      </c>
      <c r="E2929" t="s">
        <v>6645</v>
      </c>
    </row>
    <row r="2930" spans="1:6" hidden="1">
      <c r="A2930">
        <v>5</v>
      </c>
      <c r="B2930" s="226">
        <v>44263</v>
      </c>
      <c r="C2930" s="226">
        <v>44264</v>
      </c>
      <c r="D2930" s="226">
        <v>44280.453020833331</v>
      </c>
      <c r="E2930" t="s">
        <v>6652</v>
      </c>
    </row>
    <row r="2931" spans="1:6" hidden="1">
      <c r="A2931">
        <v>5</v>
      </c>
      <c r="B2931" s="226">
        <v>44263</v>
      </c>
      <c r="C2931" s="226">
        <v>44264</v>
      </c>
      <c r="D2931" s="226">
        <v>44280.453020833331</v>
      </c>
      <c r="E2931" t="s">
        <v>6653</v>
      </c>
    </row>
    <row r="2932" spans="1:6" hidden="1">
      <c r="A2932">
        <v>5</v>
      </c>
      <c r="B2932" s="226">
        <v>44263</v>
      </c>
      <c r="C2932" s="226">
        <v>44264</v>
      </c>
      <c r="D2932" s="226">
        <v>44280.453020833331</v>
      </c>
      <c r="E2932" t="s">
        <v>6654</v>
      </c>
    </row>
    <row r="2933" spans="1:6" hidden="1">
      <c r="A2933">
        <v>5</v>
      </c>
      <c r="B2933" s="226">
        <v>44263</v>
      </c>
      <c r="C2933" s="226">
        <v>44264</v>
      </c>
      <c r="D2933" s="226">
        <v>44280.453020833331</v>
      </c>
      <c r="E2933" t="s">
        <v>6655</v>
      </c>
    </row>
    <row r="2934" spans="1:6" hidden="1">
      <c r="A2934">
        <v>5</v>
      </c>
      <c r="B2934" s="226">
        <v>44263</v>
      </c>
      <c r="C2934" s="226">
        <v>44264</v>
      </c>
      <c r="D2934" s="226">
        <v>44280.453020833331</v>
      </c>
      <c r="E2934" t="s">
        <v>5947</v>
      </c>
    </row>
    <row r="2935" spans="1:6" hidden="1">
      <c r="A2935">
        <v>5</v>
      </c>
      <c r="B2935" s="226">
        <v>44263</v>
      </c>
      <c r="C2935" s="226">
        <v>44264</v>
      </c>
      <c r="D2935" s="226">
        <v>44280.453020833331</v>
      </c>
      <c r="E2935" t="s">
        <v>5946</v>
      </c>
    </row>
    <row r="2936" spans="1:6" hidden="1">
      <c r="A2936">
        <v>5</v>
      </c>
      <c r="B2936" s="226">
        <v>44263</v>
      </c>
      <c r="C2936" s="226">
        <v>44264</v>
      </c>
      <c r="D2936" s="226">
        <v>44280.453020833331</v>
      </c>
      <c r="E2936" t="s">
        <v>6676</v>
      </c>
      <c r="F2936">
        <v>259.99997391170939</v>
      </c>
    </row>
    <row r="2937" spans="1:6" hidden="1">
      <c r="A2937">
        <v>5</v>
      </c>
      <c r="B2937" s="226">
        <v>44263</v>
      </c>
      <c r="C2937" s="226">
        <v>44264</v>
      </c>
      <c r="D2937" s="226">
        <v>44280.453020833331</v>
      </c>
      <c r="E2937" t="s">
        <v>5824</v>
      </c>
      <c r="F2937">
        <v>1.1935495218354597</v>
      </c>
    </row>
    <row r="2938" spans="1:6" hidden="1">
      <c r="A2938">
        <v>5</v>
      </c>
      <c r="B2938" s="226">
        <v>44263</v>
      </c>
      <c r="C2938" s="226">
        <v>44264</v>
      </c>
      <c r="D2938" s="226">
        <v>44280.453020833331</v>
      </c>
      <c r="E2938" t="s">
        <v>5825</v>
      </c>
      <c r="F2938">
        <v>1.630984169949226</v>
      </c>
    </row>
    <row r="2939" spans="1:6" hidden="1">
      <c r="A2939">
        <v>5</v>
      </c>
      <c r="B2939" s="226">
        <v>44263</v>
      </c>
      <c r="C2939" s="226">
        <v>44264</v>
      </c>
      <c r="D2939" s="226">
        <v>44280.453020833331</v>
      </c>
      <c r="E2939" t="s">
        <v>5826</v>
      </c>
      <c r="F2939">
        <v>1.4629385398038672</v>
      </c>
    </row>
    <row r="2940" spans="1:6" hidden="1">
      <c r="A2940">
        <v>5</v>
      </c>
      <c r="B2940" s="226">
        <v>44263</v>
      </c>
      <c r="C2940" s="226">
        <v>44264</v>
      </c>
      <c r="D2940" s="226">
        <v>44280.453020833331</v>
      </c>
      <c r="E2940" t="s">
        <v>5827</v>
      </c>
      <c r="F2940">
        <v>0.25333332518736523</v>
      </c>
    </row>
    <row r="2941" spans="1:6" hidden="1">
      <c r="A2941">
        <v>5</v>
      </c>
      <c r="B2941" s="226">
        <v>44263</v>
      </c>
      <c r="C2941" s="226">
        <v>44264</v>
      </c>
      <c r="D2941" s="226">
        <v>44280.453020833331</v>
      </c>
      <c r="E2941" t="s">
        <v>5828</v>
      </c>
      <c r="F2941">
        <v>0</v>
      </c>
    </row>
    <row r="2942" spans="1:6" hidden="1">
      <c r="A2942">
        <v>5</v>
      </c>
      <c r="B2942" s="226">
        <v>44263</v>
      </c>
      <c r="C2942" s="226">
        <v>44264</v>
      </c>
      <c r="D2942" s="226">
        <v>44280.453020833331</v>
      </c>
      <c r="E2942" t="s">
        <v>5829</v>
      </c>
      <c r="F2942">
        <v>0</v>
      </c>
    </row>
    <row r="2943" spans="1:6" hidden="1">
      <c r="A2943">
        <v>5</v>
      </c>
      <c r="B2943" s="226">
        <v>44263</v>
      </c>
      <c r="C2943" s="226">
        <v>44264</v>
      </c>
      <c r="D2943" s="226">
        <v>44280.453020833331</v>
      </c>
      <c r="E2943" t="s">
        <v>5830</v>
      </c>
      <c r="F2943">
        <v>1.5005913065627505</v>
      </c>
    </row>
    <row r="2944" spans="1:6" hidden="1">
      <c r="A2944">
        <v>5</v>
      </c>
      <c r="B2944" s="226">
        <v>44263</v>
      </c>
      <c r="C2944" s="226">
        <v>44264</v>
      </c>
      <c r="D2944" s="226">
        <v>44280.453020833331</v>
      </c>
      <c r="E2944" t="s">
        <v>5831</v>
      </c>
      <c r="F2944">
        <v>3.7209639018358689</v>
      </c>
    </row>
    <row r="2945" spans="1:6" hidden="1">
      <c r="A2945">
        <v>5</v>
      </c>
      <c r="B2945" s="226">
        <v>44263</v>
      </c>
      <c r="C2945" s="226">
        <v>44264</v>
      </c>
      <c r="D2945" s="226">
        <v>44280.453020833331</v>
      </c>
      <c r="E2945" t="s">
        <v>5832</v>
      </c>
      <c r="F2945">
        <v>4.5630570406243693</v>
      </c>
    </row>
    <row r="2946" spans="1:6" hidden="1">
      <c r="A2946">
        <v>5</v>
      </c>
      <c r="B2946" s="226">
        <v>44263</v>
      </c>
      <c r="C2946" s="226">
        <v>44264</v>
      </c>
      <c r="D2946" s="226">
        <v>44280.453020833331</v>
      </c>
      <c r="E2946" t="s">
        <v>5833</v>
      </c>
      <c r="F2946">
        <v>1.0499999523162842</v>
      </c>
    </row>
    <row r="2947" spans="1:6" hidden="1">
      <c r="A2947">
        <v>5</v>
      </c>
      <c r="B2947" s="226">
        <v>44263</v>
      </c>
      <c r="C2947" s="226">
        <v>44264</v>
      </c>
      <c r="D2947" s="226">
        <v>44280.453020833331</v>
      </c>
      <c r="E2947" t="s">
        <v>5834</v>
      </c>
      <c r="F2947">
        <v>2.4999999441205661E-2</v>
      </c>
    </row>
    <row r="2948" spans="1:6" hidden="1">
      <c r="A2948">
        <v>5</v>
      </c>
      <c r="B2948" s="226">
        <v>44263</v>
      </c>
      <c r="C2948" s="226">
        <v>44264</v>
      </c>
      <c r="D2948" s="226">
        <v>44280.453020833331</v>
      </c>
      <c r="E2948" t="s">
        <v>5835</v>
      </c>
      <c r="F2948">
        <v>0.18362301215792146</v>
      </c>
    </row>
    <row r="2949" spans="1:6" hidden="1">
      <c r="A2949">
        <v>5</v>
      </c>
      <c r="B2949" s="226">
        <v>44263</v>
      </c>
      <c r="C2949" s="226">
        <v>44264</v>
      </c>
      <c r="D2949" s="226">
        <v>44280.453020833331</v>
      </c>
      <c r="E2949" t="s">
        <v>5836</v>
      </c>
      <c r="F2949">
        <v>0.37299637105662092</v>
      </c>
    </row>
    <row r="2950" spans="1:6" hidden="1">
      <c r="A2950">
        <v>5</v>
      </c>
      <c r="B2950" s="226">
        <v>44263</v>
      </c>
      <c r="C2950" s="226">
        <v>44264</v>
      </c>
      <c r="D2950" s="226">
        <v>44280.453020833331</v>
      </c>
      <c r="E2950" t="s">
        <v>5837</v>
      </c>
      <c r="F2950">
        <v>1.0230219075348093</v>
      </c>
    </row>
    <row r="2951" spans="1:6" hidden="1">
      <c r="A2951">
        <v>5</v>
      </c>
      <c r="B2951" s="226">
        <v>44263</v>
      </c>
      <c r="C2951" s="226">
        <v>44264</v>
      </c>
      <c r="D2951" s="226">
        <v>44280.453020833331</v>
      </c>
      <c r="E2951" t="s">
        <v>5838</v>
      </c>
      <c r="F2951">
        <v>0</v>
      </c>
    </row>
    <row r="2952" spans="1:6" hidden="1">
      <c r="A2952">
        <v>5</v>
      </c>
      <c r="B2952" s="226">
        <v>44263</v>
      </c>
      <c r="C2952" s="226">
        <v>44264</v>
      </c>
      <c r="D2952" s="226">
        <v>44280.453020833331</v>
      </c>
      <c r="E2952" t="s">
        <v>5839</v>
      </c>
      <c r="F2952">
        <v>5.2842967404259849</v>
      </c>
    </row>
    <row r="2953" spans="1:6" hidden="1">
      <c r="A2953">
        <v>5</v>
      </c>
      <c r="B2953" s="226">
        <v>44263</v>
      </c>
      <c r="C2953" s="226">
        <v>44264</v>
      </c>
      <c r="D2953" s="226">
        <v>44280.453020833331</v>
      </c>
      <c r="E2953" t="s">
        <v>5840</v>
      </c>
      <c r="F2953">
        <v>19.831556346577422</v>
      </c>
    </row>
    <row r="2954" spans="1:6" hidden="1">
      <c r="A2954">
        <v>5</v>
      </c>
      <c r="B2954" s="226">
        <v>44263</v>
      </c>
      <c r="C2954" s="226">
        <v>44264</v>
      </c>
      <c r="D2954" s="226">
        <v>44280.453020833331</v>
      </c>
      <c r="E2954" t="s">
        <v>5841</v>
      </c>
      <c r="F2954">
        <v>4.4377694686253593</v>
      </c>
    </row>
    <row r="2955" spans="1:6" hidden="1">
      <c r="A2955">
        <v>5</v>
      </c>
      <c r="B2955" s="226">
        <v>44263</v>
      </c>
      <c r="C2955" s="226">
        <v>44264</v>
      </c>
      <c r="D2955" s="226">
        <v>44280.453020833331</v>
      </c>
      <c r="E2955" t="s">
        <v>5842</v>
      </c>
      <c r="F2955">
        <v>5.2219049543142297</v>
      </c>
    </row>
    <row r="2956" spans="1:6" hidden="1">
      <c r="A2956">
        <v>5</v>
      </c>
      <c r="B2956" s="226">
        <v>44263</v>
      </c>
      <c r="C2956" s="226">
        <v>44264</v>
      </c>
      <c r="D2956" s="226">
        <v>44280.453020833331</v>
      </c>
      <c r="E2956" t="s">
        <v>5843</v>
      </c>
      <c r="F2956">
        <v>11.994742583566277</v>
      </c>
    </row>
    <row r="2957" spans="1:6" hidden="1">
      <c r="A2957">
        <v>5</v>
      </c>
      <c r="B2957" s="226">
        <v>44263</v>
      </c>
      <c r="C2957" s="226">
        <v>44264</v>
      </c>
      <c r="D2957" s="226">
        <v>44280.453020833331</v>
      </c>
      <c r="E2957" t="s">
        <v>5844</v>
      </c>
      <c r="F2957">
        <v>6.5349421266053849</v>
      </c>
    </row>
    <row r="2958" spans="1:6" hidden="1">
      <c r="A2958">
        <v>5</v>
      </c>
      <c r="B2958" s="226">
        <v>44263</v>
      </c>
      <c r="C2958" s="226">
        <v>44264</v>
      </c>
      <c r="D2958" s="226">
        <v>44280.453020833331</v>
      </c>
      <c r="E2958" t="s">
        <v>5845</v>
      </c>
      <c r="F2958">
        <v>18.938058346408763</v>
      </c>
    </row>
    <row r="2959" spans="1:6" hidden="1">
      <c r="A2959">
        <v>5</v>
      </c>
      <c r="B2959" s="226">
        <v>44263</v>
      </c>
      <c r="C2959" s="226">
        <v>44264</v>
      </c>
      <c r="D2959" s="226">
        <v>44280.453020833331</v>
      </c>
      <c r="E2959" t="s">
        <v>5846</v>
      </c>
      <c r="F2959">
        <v>6.6366703756340879</v>
      </c>
    </row>
    <row r="2960" spans="1:6" hidden="1">
      <c r="A2960">
        <v>5</v>
      </c>
      <c r="B2960" s="226">
        <v>44263</v>
      </c>
      <c r="C2960" s="226">
        <v>44264</v>
      </c>
      <c r="D2960" s="226">
        <v>44280.453020833331</v>
      </c>
      <c r="E2960" t="s">
        <v>5847</v>
      </c>
      <c r="F2960">
        <v>0.74000000953674316</v>
      </c>
    </row>
    <row r="2961" spans="1:6" hidden="1">
      <c r="A2961">
        <v>5</v>
      </c>
      <c r="B2961" s="226">
        <v>44263</v>
      </c>
      <c r="C2961" s="226">
        <v>44264</v>
      </c>
      <c r="D2961" s="226">
        <v>44280.453020833331</v>
      </c>
      <c r="E2961" t="s">
        <v>5848</v>
      </c>
      <c r="F2961">
        <v>100</v>
      </c>
    </row>
    <row r="2962" spans="1:6" hidden="1">
      <c r="A2962">
        <v>5</v>
      </c>
      <c r="B2962" s="226">
        <v>44263</v>
      </c>
      <c r="C2962" s="226">
        <v>44264</v>
      </c>
      <c r="D2962" s="226">
        <v>44280.453020833331</v>
      </c>
      <c r="E2962" t="s">
        <v>5805</v>
      </c>
      <c r="F2962">
        <v>25.574728722042853</v>
      </c>
    </row>
    <row r="2963" spans="1:6" hidden="1">
      <c r="A2963">
        <v>5</v>
      </c>
      <c r="B2963" s="226">
        <v>44263</v>
      </c>
      <c r="C2963" s="226">
        <v>44264</v>
      </c>
      <c r="D2963" s="226">
        <v>44280.453020833331</v>
      </c>
      <c r="E2963" t="s">
        <v>5797</v>
      </c>
      <c r="F2963">
        <v>5.2842967404259849</v>
      </c>
    </row>
    <row r="2964" spans="1:6" hidden="1">
      <c r="A2964">
        <v>5</v>
      </c>
      <c r="B2964" s="226">
        <v>44263</v>
      </c>
      <c r="C2964" s="226">
        <v>44264</v>
      </c>
      <c r="D2964" s="226">
        <v>44280.453020833331</v>
      </c>
      <c r="E2964" t="s">
        <v>5798</v>
      </c>
      <c r="F2964">
        <v>20.51308381689946</v>
      </c>
    </row>
    <row r="2965" spans="1:6" hidden="1">
      <c r="A2965">
        <v>5</v>
      </c>
      <c r="B2965" s="226">
        <v>44263</v>
      </c>
      <c r="C2965" s="226">
        <v>44264</v>
      </c>
      <c r="D2965" s="226">
        <v>44280.453020833331</v>
      </c>
      <c r="E2965" t="s">
        <v>5799</v>
      </c>
      <c r="F2965">
        <v>4.4377694686253593</v>
      </c>
    </row>
    <row r="2966" spans="1:6" hidden="1">
      <c r="A2966">
        <v>5</v>
      </c>
      <c r="B2966" s="226">
        <v>44263</v>
      </c>
      <c r="C2966" s="226">
        <v>44264</v>
      </c>
      <c r="D2966" s="226">
        <v>44280.453020833331</v>
      </c>
      <c r="E2966" t="s">
        <v>5800</v>
      </c>
      <c r="F2966">
        <v>5.2219049543142297</v>
      </c>
    </row>
    <row r="2967" spans="1:6" hidden="1">
      <c r="A2967">
        <v>5</v>
      </c>
      <c r="B2967" s="226">
        <v>44263</v>
      </c>
      <c r="C2967" s="226">
        <v>44264</v>
      </c>
      <c r="D2967" s="226">
        <v>44280.453020833331</v>
      </c>
      <c r="E2967" t="s">
        <v>5801</v>
      </c>
      <c r="F2967">
        <v>11.994742583566277</v>
      </c>
    </row>
    <row r="2968" spans="1:6" hidden="1">
      <c r="A2968">
        <v>5</v>
      </c>
      <c r="B2968" s="226">
        <v>44263</v>
      </c>
      <c r="C2968" s="226">
        <v>44264</v>
      </c>
      <c r="D2968" s="226">
        <v>44280.453020833331</v>
      </c>
      <c r="E2968" t="s">
        <v>5802</v>
      </c>
      <c r="F2968">
        <v>0.39312562745892454</v>
      </c>
    </row>
    <row r="2969" spans="1:6" hidden="1">
      <c r="A2969">
        <v>5</v>
      </c>
      <c r="B2969" s="226">
        <v>44263</v>
      </c>
      <c r="C2969" s="226">
        <v>44264</v>
      </c>
      <c r="D2969" s="226">
        <v>44280.453020833331</v>
      </c>
      <c r="E2969" t="s">
        <v>5803</v>
      </c>
      <c r="F2969">
        <v>6.5349421266053849</v>
      </c>
    </row>
    <row r="2970" spans="1:6" hidden="1">
      <c r="A2970">
        <v>5</v>
      </c>
      <c r="B2970" s="226">
        <v>44263</v>
      </c>
      <c r="C2970" s="226">
        <v>44264</v>
      </c>
      <c r="D2970" s="226">
        <v>44280.453020833331</v>
      </c>
      <c r="E2970" t="s">
        <v>5804</v>
      </c>
      <c r="F2970">
        <v>25.967833476596475</v>
      </c>
    </row>
    <row r="2971" spans="1:6" hidden="1">
      <c r="A2971">
        <v>5</v>
      </c>
      <c r="B2971" s="226">
        <v>44263</v>
      </c>
      <c r="C2971" s="226">
        <v>44264</v>
      </c>
      <c r="D2971" s="226">
        <v>44280.453020833331</v>
      </c>
      <c r="E2971" t="s">
        <v>5913</v>
      </c>
      <c r="F2971">
        <v>2.8777638405561321</v>
      </c>
    </row>
    <row r="2972" spans="1:6" hidden="1">
      <c r="A2972">
        <v>5</v>
      </c>
      <c r="B2972" s="226">
        <v>44263</v>
      </c>
      <c r="C2972" s="226">
        <v>44264</v>
      </c>
      <c r="D2972" s="226">
        <v>44280.453020833331</v>
      </c>
      <c r="E2972" t="s">
        <v>5914</v>
      </c>
      <c r="F2972">
        <v>5.7249444428417151</v>
      </c>
    </row>
    <row r="2973" spans="1:6" hidden="1">
      <c r="A2973">
        <v>5</v>
      </c>
      <c r="B2973" s="226">
        <v>44263</v>
      </c>
      <c r="C2973" s="226">
        <v>44264</v>
      </c>
      <c r="D2973" s="226">
        <v>44280.453020833331</v>
      </c>
      <c r="E2973" t="s">
        <v>5915</v>
      </c>
      <c r="F2973">
        <v>7.0490174879630452</v>
      </c>
    </row>
    <row r="2974" spans="1:6" hidden="1">
      <c r="A2974">
        <v>5</v>
      </c>
      <c r="B2974" s="226">
        <v>44263</v>
      </c>
      <c r="C2974" s="226">
        <v>44264</v>
      </c>
      <c r="D2974" s="226">
        <v>44280.453020833331</v>
      </c>
      <c r="E2974" t="s">
        <v>5916</v>
      </c>
      <c r="F2974">
        <v>0.345124306177929</v>
      </c>
    </row>
    <row r="2975" spans="1:6" hidden="1">
      <c r="A2975">
        <v>5</v>
      </c>
      <c r="B2975" s="226">
        <v>44263</v>
      </c>
      <c r="C2975" s="226">
        <v>44264</v>
      </c>
      <c r="D2975" s="226">
        <v>44280.453020833331</v>
      </c>
      <c r="E2975" t="s">
        <v>6692</v>
      </c>
      <c r="F2975">
        <v>3.4959563662091409E-2</v>
      </c>
    </row>
    <row r="2976" spans="1:6" hidden="1">
      <c r="A2976">
        <v>5</v>
      </c>
      <c r="B2976" s="226">
        <v>44263</v>
      </c>
      <c r="C2976" s="226">
        <v>44264</v>
      </c>
      <c r="D2976" s="226">
        <v>44280.453020833331</v>
      </c>
      <c r="E2976" t="s">
        <v>5849</v>
      </c>
      <c r="F2976">
        <v>0.82366665204369172</v>
      </c>
    </row>
    <row r="2977" spans="1:6" hidden="1">
      <c r="A2977">
        <v>5</v>
      </c>
      <c r="B2977" s="226">
        <v>44263</v>
      </c>
      <c r="C2977" s="226">
        <v>44264</v>
      </c>
      <c r="D2977" s="226">
        <v>44280.453020833331</v>
      </c>
      <c r="E2977" t="s">
        <v>5850</v>
      </c>
      <c r="F2977">
        <v>101.30000305176034</v>
      </c>
    </row>
    <row r="2978" spans="1:6" hidden="1">
      <c r="A2978">
        <v>5</v>
      </c>
      <c r="B2978" s="226">
        <v>44263</v>
      </c>
      <c r="C2978" s="226">
        <v>44264</v>
      </c>
      <c r="D2978" s="226">
        <v>44280.453020833331</v>
      </c>
      <c r="E2978" t="s">
        <v>5806</v>
      </c>
      <c r="F2978">
        <v>0.30170303325997161</v>
      </c>
    </row>
    <row r="2979" spans="1:6" hidden="1">
      <c r="A2979">
        <v>5</v>
      </c>
      <c r="B2979" s="226">
        <v>44263</v>
      </c>
      <c r="C2979" s="226">
        <v>44264</v>
      </c>
      <c r="D2979" s="226">
        <v>44280.453020833331</v>
      </c>
      <c r="E2979" t="s">
        <v>5883</v>
      </c>
      <c r="F2979">
        <v>0.26666666070620221</v>
      </c>
    </row>
    <row r="2980" spans="1:6" hidden="1">
      <c r="A2980">
        <v>5</v>
      </c>
      <c r="B2980" s="226">
        <v>44263</v>
      </c>
      <c r="C2980" s="226">
        <v>44264</v>
      </c>
      <c r="D2980" s="226">
        <v>44280.453020833331</v>
      </c>
      <c r="E2980" t="s">
        <v>5884</v>
      </c>
      <c r="F2980">
        <v>1.3216666181882222</v>
      </c>
    </row>
    <row r="2981" spans="1:6" hidden="1">
      <c r="A2981">
        <v>5</v>
      </c>
      <c r="B2981" s="226">
        <v>44263</v>
      </c>
      <c r="C2981" s="226">
        <v>44264</v>
      </c>
      <c r="D2981" s="226">
        <v>44280.453020833331</v>
      </c>
      <c r="E2981" t="s">
        <v>5885</v>
      </c>
      <c r="F2981">
        <v>2.7183333237966973</v>
      </c>
    </row>
    <row r="2982" spans="1:6" hidden="1">
      <c r="A2982">
        <v>5</v>
      </c>
      <c r="B2982" s="226">
        <v>44263</v>
      </c>
      <c r="C2982" s="226">
        <v>44264</v>
      </c>
      <c r="D2982" s="226">
        <v>44280.453020833331</v>
      </c>
      <c r="E2982" t="s">
        <v>5886</v>
      </c>
      <c r="F2982">
        <v>1.4133332967758729</v>
      </c>
    </row>
    <row r="2983" spans="1:6" hidden="1">
      <c r="A2983">
        <v>5</v>
      </c>
      <c r="B2983" s="226">
        <v>44263</v>
      </c>
      <c r="C2983" s="226">
        <v>44264</v>
      </c>
      <c r="D2983" s="226">
        <v>44280.453020833331</v>
      </c>
      <c r="E2983" t="s">
        <v>5887</v>
      </c>
      <c r="F2983">
        <v>0.25333332518736523</v>
      </c>
    </row>
    <row r="2984" spans="1:6" hidden="1">
      <c r="A2984">
        <v>5</v>
      </c>
      <c r="B2984" s="226">
        <v>44263</v>
      </c>
      <c r="C2984" s="226">
        <v>44264</v>
      </c>
      <c r="D2984" s="226">
        <v>44280.453020833331</v>
      </c>
      <c r="E2984" t="s">
        <v>5888</v>
      </c>
      <c r="F2984">
        <v>0</v>
      </c>
    </row>
    <row r="2985" spans="1:6" hidden="1">
      <c r="A2985">
        <v>5</v>
      </c>
      <c r="B2985" s="226">
        <v>44263</v>
      </c>
      <c r="C2985" s="226">
        <v>44264</v>
      </c>
      <c r="D2985" s="226">
        <v>44280.453020833331</v>
      </c>
      <c r="E2985" t="s">
        <v>5889</v>
      </c>
      <c r="F2985">
        <v>0</v>
      </c>
    </row>
    <row r="2986" spans="1:6" hidden="1">
      <c r="A2986">
        <v>5</v>
      </c>
      <c r="B2986" s="226">
        <v>44263</v>
      </c>
      <c r="C2986" s="226">
        <v>44264</v>
      </c>
      <c r="D2986" s="226">
        <v>44280.453020833331</v>
      </c>
      <c r="E2986" t="s">
        <v>5772</v>
      </c>
      <c r="F2986">
        <v>4.1666666045785249E-2</v>
      </c>
    </row>
    <row r="2987" spans="1:6" hidden="1">
      <c r="A2987">
        <v>5</v>
      </c>
      <c r="B2987" s="226">
        <v>44263</v>
      </c>
      <c r="C2987" s="226">
        <v>44264</v>
      </c>
      <c r="D2987" s="226">
        <v>44280.453020833331</v>
      </c>
      <c r="E2987" t="s">
        <v>5773</v>
      </c>
      <c r="F2987">
        <v>1.6616666515667604</v>
      </c>
    </row>
    <row r="2988" spans="1:6" hidden="1">
      <c r="A2988">
        <v>5</v>
      </c>
      <c r="B2988" s="226">
        <v>44263</v>
      </c>
      <c r="C2988" s="226">
        <v>44264</v>
      </c>
      <c r="D2988" s="226">
        <v>44280.453020833331</v>
      </c>
      <c r="E2988" t="s">
        <v>5774</v>
      </c>
      <c r="F2988">
        <v>6.2016666730247341</v>
      </c>
    </row>
    <row r="2989" spans="1:6" hidden="1">
      <c r="A2989">
        <v>5</v>
      </c>
      <c r="B2989" s="226">
        <v>44263</v>
      </c>
      <c r="C2989" s="226">
        <v>44264</v>
      </c>
      <c r="D2989" s="226">
        <v>44280.453020833331</v>
      </c>
      <c r="E2989" t="s">
        <v>5775</v>
      </c>
      <c r="F2989">
        <v>4.4083331425984698</v>
      </c>
    </row>
    <row r="2990" spans="1:6" hidden="1">
      <c r="A2990">
        <v>5</v>
      </c>
      <c r="B2990" s="226">
        <v>44263</v>
      </c>
      <c r="C2990" s="226">
        <v>44264</v>
      </c>
      <c r="D2990" s="226">
        <v>44280.453020833331</v>
      </c>
      <c r="E2990" t="s">
        <v>5776</v>
      </c>
      <c r="F2990">
        <v>1.0499999523162842</v>
      </c>
    </row>
    <row r="2991" spans="1:6" hidden="1">
      <c r="A2991">
        <v>5</v>
      </c>
      <c r="B2991" s="226">
        <v>44263</v>
      </c>
      <c r="C2991" s="226">
        <v>44264</v>
      </c>
      <c r="D2991" s="226">
        <v>44280.453020833331</v>
      </c>
      <c r="E2991" t="s">
        <v>5777</v>
      </c>
      <c r="F2991">
        <v>2.4999999441205661E-2</v>
      </c>
    </row>
    <row r="2992" spans="1:6" hidden="1">
      <c r="A2992">
        <v>5</v>
      </c>
      <c r="B2992" s="226">
        <v>44263</v>
      </c>
      <c r="C2992" s="226">
        <v>44264</v>
      </c>
      <c r="D2992" s="226">
        <v>44280.453020833331</v>
      </c>
      <c r="E2992" t="s">
        <v>5778</v>
      </c>
      <c r="F2992">
        <v>0</v>
      </c>
    </row>
    <row r="2993" spans="1:6" hidden="1">
      <c r="A2993">
        <v>5</v>
      </c>
      <c r="B2993" s="226">
        <v>44263</v>
      </c>
      <c r="C2993" s="226">
        <v>44264</v>
      </c>
      <c r="D2993" s="226">
        <v>44280.453020833331</v>
      </c>
      <c r="E2993" t="s">
        <v>5890</v>
      </c>
      <c r="F2993">
        <v>0.20333333561818592</v>
      </c>
    </row>
    <row r="2994" spans="1:6" hidden="1">
      <c r="A2994">
        <v>5</v>
      </c>
      <c r="B2994" s="226">
        <v>44263</v>
      </c>
      <c r="C2994" s="226">
        <v>44264</v>
      </c>
      <c r="D2994" s="226">
        <v>44280.453020833331</v>
      </c>
      <c r="E2994" t="s">
        <v>5891</v>
      </c>
      <c r="F2994">
        <v>0.62166664997736609</v>
      </c>
    </row>
    <row r="2995" spans="1:6" hidden="1">
      <c r="A2995">
        <v>5</v>
      </c>
      <c r="B2995" s="226">
        <v>44263</v>
      </c>
      <c r="C2995" s="226">
        <v>44264</v>
      </c>
      <c r="D2995" s="226">
        <v>44280.453020833331</v>
      </c>
      <c r="E2995" t="s">
        <v>5892</v>
      </c>
      <c r="F2995">
        <v>0.98833333452542627</v>
      </c>
    </row>
    <row r="2996" spans="1:6" hidden="1">
      <c r="A2996">
        <v>5</v>
      </c>
      <c r="B2996" s="226">
        <v>44263</v>
      </c>
      <c r="C2996" s="226">
        <v>44264</v>
      </c>
      <c r="D2996" s="226">
        <v>44280.453020833331</v>
      </c>
      <c r="E2996" t="s">
        <v>5893</v>
      </c>
      <c r="F2996">
        <v>0</v>
      </c>
    </row>
    <row r="2997" spans="1:6" hidden="1">
      <c r="A2997">
        <v>5</v>
      </c>
      <c r="B2997" s="226">
        <v>44263</v>
      </c>
      <c r="C2997" s="226">
        <v>44264</v>
      </c>
      <c r="D2997" s="226">
        <v>44280.453020833331</v>
      </c>
      <c r="E2997" t="s">
        <v>5783</v>
      </c>
      <c r="F2997">
        <v>0</v>
      </c>
    </row>
    <row r="2998" spans="1:6" hidden="1">
      <c r="A2998">
        <v>5</v>
      </c>
      <c r="B2998" s="226">
        <v>44263</v>
      </c>
      <c r="C2998" s="226">
        <v>44264</v>
      </c>
      <c r="D2998" s="226">
        <v>44280.453020833331</v>
      </c>
      <c r="E2998" t="s">
        <v>5784</v>
      </c>
      <c r="F2998">
        <v>0</v>
      </c>
    </row>
    <row r="2999" spans="1:6" hidden="1">
      <c r="A2999">
        <v>5</v>
      </c>
      <c r="B2999" s="226">
        <v>44263</v>
      </c>
      <c r="C2999" s="226">
        <v>44264</v>
      </c>
      <c r="D2999" s="226">
        <v>44280.453020833331</v>
      </c>
      <c r="E2999" t="s">
        <v>5785</v>
      </c>
      <c r="F2999">
        <v>4.9833333492279053</v>
      </c>
    </row>
    <row r="3000" spans="1:6" hidden="1">
      <c r="A3000">
        <v>5</v>
      </c>
      <c r="B3000" s="226">
        <v>44263</v>
      </c>
      <c r="C3000" s="226">
        <v>44264</v>
      </c>
      <c r="D3000" s="226">
        <v>44280.453020833331</v>
      </c>
      <c r="E3000" t="s">
        <v>5786</v>
      </c>
      <c r="F3000">
        <v>19.211667378743488</v>
      </c>
    </row>
    <row r="3001" spans="1:6" hidden="1">
      <c r="A3001">
        <v>5</v>
      </c>
      <c r="B3001" s="226">
        <v>44263</v>
      </c>
      <c r="C3001" s="226">
        <v>44264</v>
      </c>
      <c r="D3001" s="226">
        <v>44280.453020833331</v>
      </c>
      <c r="E3001" t="s">
        <v>5787</v>
      </c>
      <c r="F3001">
        <v>18.90000057220459</v>
      </c>
    </row>
    <row r="3002" spans="1:6" hidden="1">
      <c r="A3002">
        <v>5</v>
      </c>
      <c r="B3002" s="226">
        <v>44263</v>
      </c>
      <c r="C3002" s="226">
        <v>44264</v>
      </c>
      <c r="D3002" s="226">
        <v>44280.453020833331</v>
      </c>
      <c r="E3002" t="s">
        <v>5788</v>
      </c>
      <c r="F3002">
        <v>6.6233333746594703</v>
      </c>
    </row>
    <row r="3003" spans="1:6" hidden="1">
      <c r="A3003">
        <v>5</v>
      </c>
      <c r="B3003" s="226">
        <v>44263</v>
      </c>
      <c r="C3003" s="226">
        <v>44264</v>
      </c>
      <c r="D3003" s="226">
        <v>44280.453020833331</v>
      </c>
      <c r="E3003" t="s">
        <v>5895</v>
      </c>
      <c r="F3003">
        <v>0.74000000953674316</v>
      </c>
    </row>
    <row r="3004" spans="1:6" hidden="1">
      <c r="A3004">
        <v>5</v>
      </c>
      <c r="B3004" s="226">
        <v>44263</v>
      </c>
      <c r="C3004" s="226">
        <v>44264</v>
      </c>
      <c r="D3004" s="226">
        <v>44280.453020833331</v>
      </c>
      <c r="E3004" t="s">
        <v>5790</v>
      </c>
      <c r="F3004">
        <v>4.3683332602181322</v>
      </c>
    </row>
    <row r="3005" spans="1:6" hidden="1">
      <c r="A3005">
        <v>5</v>
      </c>
      <c r="B3005" s="226">
        <v>44263</v>
      </c>
      <c r="C3005" s="226">
        <v>44264</v>
      </c>
      <c r="D3005" s="226">
        <v>44280.453020833331</v>
      </c>
      <c r="E3005" t="s">
        <v>5791</v>
      </c>
      <c r="F3005">
        <v>5.0500001907346608</v>
      </c>
    </row>
    <row r="3006" spans="1:6" hidden="1">
      <c r="A3006">
        <v>5</v>
      </c>
      <c r="B3006" s="226">
        <v>44263</v>
      </c>
      <c r="C3006" s="226">
        <v>44264</v>
      </c>
      <c r="D3006" s="226">
        <v>44280.453020833331</v>
      </c>
      <c r="E3006" t="s">
        <v>5792</v>
      </c>
      <c r="F3006">
        <v>12.02833318710352</v>
      </c>
    </row>
    <row r="3007" spans="1:6" hidden="1">
      <c r="A3007">
        <v>5</v>
      </c>
      <c r="B3007" s="226">
        <v>44263</v>
      </c>
      <c r="C3007" s="226">
        <v>44264</v>
      </c>
      <c r="D3007" s="226">
        <v>44280.453020833331</v>
      </c>
      <c r="E3007" t="s">
        <v>5793</v>
      </c>
      <c r="F3007">
        <v>6.9349998633069401</v>
      </c>
    </row>
    <row r="3008" spans="1:6" hidden="1">
      <c r="A3008">
        <v>5</v>
      </c>
      <c r="B3008" s="226">
        <v>44263</v>
      </c>
      <c r="C3008" s="226">
        <v>44264</v>
      </c>
      <c r="D3008" s="226">
        <v>44280.453020833331</v>
      </c>
      <c r="E3008" t="s">
        <v>5794</v>
      </c>
      <c r="F3008">
        <v>28.381666819253507</v>
      </c>
    </row>
    <row r="3009" spans="1:6" hidden="1">
      <c r="A3009">
        <v>5</v>
      </c>
      <c r="B3009" s="226">
        <v>44263</v>
      </c>
      <c r="C3009" s="226">
        <v>44264</v>
      </c>
      <c r="D3009" s="226">
        <v>44280.453020833331</v>
      </c>
      <c r="E3009" t="s">
        <v>5896</v>
      </c>
      <c r="F3009">
        <v>17.840000152587891</v>
      </c>
    </row>
    <row r="3010" spans="1:6" hidden="1">
      <c r="A3010">
        <v>5</v>
      </c>
      <c r="B3010" s="226">
        <v>44263</v>
      </c>
      <c r="C3010" s="226">
        <v>44264</v>
      </c>
      <c r="D3010" s="226">
        <v>44280.453020833331</v>
      </c>
      <c r="E3010" t="s">
        <v>5894</v>
      </c>
      <c r="F3010">
        <v>0</v>
      </c>
    </row>
    <row r="3011" spans="1:6" hidden="1">
      <c r="A3011">
        <v>5</v>
      </c>
      <c r="B3011" s="226">
        <v>44263</v>
      </c>
      <c r="C3011" s="226">
        <v>44264</v>
      </c>
      <c r="D3011" s="226">
        <v>44280.453020833331</v>
      </c>
      <c r="E3011" t="s">
        <v>6455</v>
      </c>
      <c r="F3011">
        <v>49.940980588065102</v>
      </c>
    </row>
    <row r="3012" spans="1:6" hidden="1">
      <c r="A3012">
        <v>5</v>
      </c>
      <c r="B3012" s="226">
        <v>44263</v>
      </c>
      <c r="C3012" s="226">
        <v>44264</v>
      </c>
      <c r="D3012" s="226">
        <v>44280.453020833331</v>
      </c>
      <c r="E3012" t="s">
        <v>6456</v>
      </c>
      <c r="F3012">
        <v>56.956427772839938</v>
      </c>
    </row>
    <row r="3013" spans="1:6" hidden="1">
      <c r="A3013">
        <v>5</v>
      </c>
      <c r="B3013" s="226">
        <v>44263</v>
      </c>
      <c r="C3013" s="226">
        <v>44264</v>
      </c>
      <c r="D3013" s="226">
        <v>44280.453020833331</v>
      </c>
      <c r="E3013" t="s">
        <v>5973</v>
      </c>
      <c r="F3013">
        <v>5.901150323119432</v>
      </c>
    </row>
    <row r="3014" spans="1:6" hidden="1">
      <c r="A3014">
        <v>5</v>
      </c>
      <c r="B3014" s="226">
        <v>44263</v>
      </c>
      <c r="C3014" s="226">
        <v>44264</v>
      </c>
      <c r="D3014" s="226">
        <v>44280.453020833331</v>
      </c>
      <c r="E3014" t="s">
        <v>6690</v>
      </c>
      <c r="F3014">
        <v>0.69858380183076341</v>
      </c>
    </row>
    <row r="3015" spans="1:6" hidden="1">
      <c r="A3015">
        <v>5</v>
      </c>
      <c r="B3015" s="226">
        <v>44263</v>
      </c>
      <c r="C3015" s="226">
        <v>44264</v>
      </c>
      <c r="D3015" s="226">
        <v>44280.453020833331</v>
      </c>
      <c r="E3015" t="s">
        <v>6691</v>
      </c>
      <c r="F3015">
        <v>1.329396363761671</v>
      </c>
    </row>
    <row r="3016" spans="1:6" hidden="1">
      <c r="A3016">
        <v>5</v>
      </c>
      <c r="B3016" s="226">
        <v>44263</v>
      </c>
      <c r="C3016" s="226">
        <v>44264</v>
      </c>
      <c r="D3016" s="226">
        <v>44280.453020833331</v>
      </c>
      <c r="E3016" t="s">
        <v>6240</v>
      </c>
      <c r="F3016">
        <v>90.362905126147751</v>
      </c>
    </row>
    <row r="3017" spans="1:6" hidden="1">
      <c r="A3017">
        <v>5</v>
      </c>
      <c r="B3017" s="226">
        <v>44263</v>
      </c>
      <c r="C3017" s="226">
        <v>44264</v>
      </c>
      <c r="D3017" s="226">
        <v>44280.453020833331</v>
      </c>
      <c r="E3017" t="s">
        <v>5902</v>
      </c>
      <c r="F3017">
        <v>14.999899864196239</v>
      </c>
    </row>
    <row r="3018" spans="1:6" hidden="1">
      <c r="A3018">
        <v>5</v>
      </c>
      <c r="B3018" s="226">
        <v>44263</v>
      </c>
      <c r="C3018" s="226">
        <v>44264</v>
      </c>
      <c r="D3018" s="226">
        <v>44280.453020833331</v>
      </c>
      <c r="E3018" t="s">
        <v>5903</v>
      </c>
      <c r="F3018">
        <v>65.598800659179687</v>
      </c>
    </row>
    <row r="3019" spans="1:6" hidden="1">
      <c r="A3019">
        <v>5</v>
      </c>
      <c r="B3019" s="226">
        <v>44263</v>
      </c>
      <c r="C3019" s="226">
        <v>44264</v>
      </c>
      <c r="D3019" s="226">
        <v>44280.453020833331</v>
      </c>
      <c r="E3019" t="s">
        <v>5904</v>
      </c>
      <c r="F3019">
        <v>18.300800323486328</v>
      </c>
    </row>
    <row r="3020" spans="1:6" hidden="1">
      <c r="A3020">
        <v>5</v>
      </c>
      <c r="B3020" s="226">
        <v>44263</v>
      </c>
      <c r="C3020" s="226">
        <v>44264</v>
      </c>
      <c r="D3020" s="226">
        <v>44280.453020833331</v>
      </c>
      <c r="E3020" t="s">
        <v>5905</v>
      </c>
      <c r="F3020">
        <v>0.2734999954700576</v>
      </c>
    </row>
    <row r="3021" spans="1:6" hidden="1">
      <c r="A3021">
        <v>5</v>
      </c>
      <c r="B3021" s="226">
        <v>44263</v>
      </c>
      <c r="C3021" s="226">
        <v>44264</v>
      </c>
      <c r="D3021" s="226">
        <v>44280.453020833331</v>
      </c>
      <c r="E3021" t="s">
        <v>5906</v>
      </c>
      <c r="F3021">
        <v>0.22640000283717285</v>
      </c>
    </row>
    <row r="3022" spans="1:6" hidden="1">
      <c r="A3022">
        <v>5</v>
      </c>
      <c r="B3022" s="226">
        <v>44263</v>
      </c>
      <c r="C3022" s="226">
        <v>44264</v>
      </c>
      <c r="D3022" s="226">
        <v>44280.453020833331</v>
      </c>
      <c r="E3022" t="s">
        <v>5907</v>
      </c>
      <c r="F3022">
        <v>0.46790000796316378</v>
      </c>
    </row>
    <row r="3023" spans="1:6" hidden="1">
      <c r="A3023">
        <v>5</v>
      </c>
      <c r="B3023" s="226">
        <v>44263</v>
      </c>
      <c r="C3023" s="226">
        <v>44264</v>
      </c>
      <c r="D3023" s="226">
        <v>44280.453020833331</v>
      </c>
      <c r="E3023" t="s">
        <v>5908</v>
      </c>
      <c r="F3023">
        <v>0.11980000138282776</v>
      </c>
    </row>
    <row r="3024" spans="1:6" hidden="1">
      <c r="A3024">
        <v>5</v>
      </c>
      <c r="B3024" s="226">
        <v>44263</v>
      </c>
      <c r="C3024" s="226">
        <v>44264</v>
      </c>
      <c r="D3024" s="226">
        <v>44280.453020833331</v>
      </c>
      <c r="E3024" t="s">
        <v>6241</v>
      </c>
      <c r="F3024">
        <v>173.29041413201205</v>
      </c>
    </row>
    <row r="3025" spans="1:6" hidden="1">
      <c r="A3025">
        <v>5</v>
      </c>
      <c r="B3025" s="226">
        <v>44263</v>
      </c>
      <c r="C3025" s="226">
        <v>44264</v>
      </c>
      <c r="D3025" s="226">
        <v>44280.453020833331</v>
      </c>
      <c r="E3025" t="s">
        <v>5909</v>
      </c>
    </row>
    <row r="3026" spans="1:6" hidden="1">
      <c r="A3026">
        <v>5</v>
      </c>
      <c r="B3026" s="226">
        <v>44263</v>
      </c>
      <c r="C3026" s="226">
        <v>44264</v>
      </c>
      <c r="D3026" s="226">
        <v>44280.453020833331</v>
      </c>
      <c r="E3026" t="s">
        <v>5910</v>
      </c>
    </row>
    <row r="3027" spans="1:6" hidden="1">
      <c r="A3027">
        <v>5</v>
      </c>
      <c r="B3027" s="226">
        <v>44263</v>
      </c>
      <c r="C3027" s="226">
        <v>44264</v>
      </c>
      <c r="D3027" s="226">
        <v>44280.453020833331</v>
      </c>
      <c r="E3027" t="s">
        <v>5911</v>
      </c>
    </row>
    <row r="3028" spans="1:6" hidden="1">
      <c r="A3028">
        <v>5</v>
      </c>
      <c r="B3028" s="226">
        <v>44263</v>
      </c>
      <c r="C3028" s="226">
        <v>44264</v>
      </c>
      <c r="D3028" s="226">
        <v>44280.453020833331</v>
      </c>
      <c r="E3028" t="s">
        <v>5912</v>
      </c>
    </row>
    <row r="3029" spans="1:6" hidden="1">
      <c r="A3029">
        <v>5</v>
      </c>
      <c r="B3029" s="226">
        <v>44263</v>
      </c>
      <c r="C3029" s="226">
        <v>44264</v>
      </c>
      <c r="D3029" s="226">
        <v>44280.453020833331</v>
      </c>
      <c r="E3029" t="s">
        <v>6457</v>
      </c>
      <c r="F3029">
        <v>120.78849660555555</v>
      </c>
    </row>
    <row r="3030" spans="1:6" hidden="1">
      <c r="A3030">
        <v>5</v>
      </c>
      <c r="B3030" s="226">
        <v>44263</v>
      </c>
      <c r="C3030" s="226">
        <v>44264</v>
      </c>
      <c r="D3030" s="226">
        <v>44280.453020833331</v>
      </c>
      <c r="E3030" t="s">
        <v>6458</v>
      </c>
      <c r="F3030">
        <v>120.49155335956161</v>
      </c>
    </row>
    <row r="3031" spans="1:6" hidden="1">
      <c r="A3031">
        <v>5</v>
      </c>
      <c r="B3031" s="226">
        <v>44263</v>
      </c>
      <c r="C3031" s="226">
        <v>44264</v>
      </c>
      <c r="D3031" s="226">
        <v>44280.453020833331</v>
      </c>
      <c r="E3031" t="s">
        <v>6459</v>
      </c>
      <c r="F3031">
        <v>89.307508542802807</v>
      </c>
    </row>
    <row r="3032" spans="1:6" hidden="1">
      <c r="A3032">
        <v>5</v>
      </c>
      <c r="B3032" s="226">
        <v>44263</v>
      </c>
      <c r="C3032" s="226">
        <v>44264</v>
      </c>
      <c r="D3032" s="226">
        <v>44280.453020833331</v>
      </c>
      <c r="E3032" t="s">
        <v>5521</v>
      </c>
      <c r="F3032">
        <v>259.99997391170939</v>
      </c>
    </row>
    <row r="3033" spans="1:6" hidden="1">
      <c r="A3033">
        <v>5</v>
      </c>
      <c r="B3033" s="226">
        <v>44263</v>
      </c>
      <c r="C3033" s="226">
        <v>44264</v>
      </c>
      <c r="D3033" s="226">
        <v>44280.453020833331</v>
      </c>
      <c r="E3033" t="s">
        <v>6460</v>
      </c>
      <c r="F3033">
        <v>106.05862931145533</v>
      </c>
    </row>
    <row r="3034" spans="1:6" hidden="1">
      <c r="A3034">
        <v>5</v>
      </c>
      <c r="B3034" s="226">
        <v>44263</v>
      </c>
      <c r="C3034" s="226">
        <v>44264</v>
      </c>
      <c r="D3034" s="226">
        <v>44280.453020833331</v>
      </c>
      <c r="E3034" t="s">
        <v>6461</v>
      </c>
      <c r="F3034">
        <v>113.8171215322275</v>
      </c>
    </row>
    <row r="3035" spans="1:6" hidden="1">
      <c r="A3035">
        <v>5</v>
      </c>
      <c r="B3035" s="226">
        <v>44263</v>
      </c>
      <c r="C3035" s="226">
        <v>44264</v>
      </c>
      <c r="D3035" s="226">
        <v>44280.453020833331</v>
      </c>
      <c r="E3035" t="s">
        <v>6462</v>
      </c>
      <c r="F3035">
        <v>126.10823085043164</v>
      </c>
    </row>
    <row r="3036" spans="1:6" hidden="1">
      <c r="A3036">
        <v>5</v>
      </c>
      <c r="B3036" s="226">
        <v>44263</v>
      </c>
      <c r="C3036" s="226">
        <v>44264</v>
      </c>
      <c r="D3036" s="226">
        <v>44280.453020833331</v>
      </c>
      <c r="E3036" t="s">
        <v>6463</v>
      </c>
      <c r="F3036">
        <v>137.88672553168396</v>
      </c>
    </row>
    <row r="3037" spans="1:6" hidden="1">
      <c r="A3037">
        <v>5</v>
      </c>
      <c r="B3037" s="226">
        <v>44263</v>
      </c>
      <c r="C3037" s="226">
        <v>44264</v>
      </c>
      <c r="D3037" s="226">
        <v>44280.453020833331</v>
      </c>
      <c r="E3037" t="s">
        <v>5974</v>
      </c>
      <c r="F3037">
        <v>6.5864053040742778</v>
      </c>
    </row>
    <row r="3038" spans="1:6" hidden="1">
      <c r="A3038">
        <v>5</v>
      </c>
      <c r="B3038" s="226">
        <v>44263</v>
      </c>
      <c r="C3038" s="226">
        <v>44264</v>
      </c>
      <c r="D3038" s="226">
        <v>44280.453020833331</v>
      </c>
      <c r="E3038" t="s">
        <v>5975</v>
      </c>
      <c r="F3038">
        <v>12.149774389134441</v>
      </c>
    </row>
    <row r="3039" spans="1:6" hidden="1">
      <c r="A3039">
        <v>5</v>
      </c>
      <c r="B3039" s="226">
        <v>44263</v>
      </c>
      <c r="C3039" s="226">
        <v>44264</v>
      </c>
      <c r="D3039" s="226">
        <v>44280.453020833331</v>
      </c>
      <c r="E3039" t="s">
        <v>5934</v>
      </c>
      <c r="F3039">
        <v>20.564953072865812</v>
      </c>
    </row>
    <row r="3040" spans="1:6" hidden="1">
      <c r="A3040">
        <v>5</v>
      </c>
      <c r="B3040" s="226">
        <v>44263</v>
      </c>
      <c r="C3040" s="226">
        <v>44264</v>
      </c>
      <c r="D3040" s="226">
        <v>44280.453020833331</v>
      </c>
      <c r="E3040" t="s">
        <v>6242</v>
      </c>
      <c r="F3040">
        <v>52.699068191316464</v>
      </c>
    </row>
    <row r="3041" spans="1:6" hidden="1">
      <c r="A3041">
        <v>5</v>
      </c>
      <c r="B3041" s="226">
        <v>44263</v>
      </c>
      <c r="C3041" s="226">
        <v>44264</v>
      </c>
      <c r="D3041" s="226">
        <v>44280.453020833331</v>
      </c>
      <c r="E3041" t="s">
        <v>6464</v>
      </c>
      <c r="F3041">
        <v>148.53189810646924</v>
      </c>
    </row>
    <row r="3042" spans="1:6" hidden="1">
      <c r="A3042">
        <v>5</v>
      </c>
      <c r="B3042" s="226">
        <v>44263</v>
      </c>
      <c r="C3042" s="226">
        <v>44264</v>
      </c>
      <c r="D3042" s="226">
        <v>44280.453020833331</v>
      </c>
      <c r="E3042" t="s">
        <v>6465</v>
      </c>
      <c r="F3042">
        <v>152.79858957926467</v>
      </c>
    </row>
    <row r="3043" spans="1:6" hidden="1">
      <c r="A3043">
        <v>5</v>
      </c>
      <c r="B3043" s="226">
        <v>44263</v>
      </c>
      <c r="C3043" s="226">
        <v>44264</v>
      </c>
      <c r="D3043" s="226">
        <v>44280.453020833331</v>
      </c>
      <c r="E3043" t="s">
        <v>6466</v>
      </c>
      <c r="F3043">
        <v>147.85801539950853</v>
      </c>
    </row>
    <row r="3044" spans="1:6" hidden="1">
      <c r="A3044">
        <v>5</v>
      </c>
      <c r="B3044" s="226">
        <v>44263</v>
      </c>
      <c r="C3044" s="226">
        <v>44264</v>
      </c>
      <c r="D3044" s="226">
        <v>44280.453020833331</v>
      </c>
      <c r="E3044" t="s">
        <v>6467</v>
      </c>
      <c r="F3044">
        <v>149.60839881897016</v>
      </c>
    </row>
    <row r="3045" spans="1:6" hidden="1">
      <c r="A3045">
        <v>5</v>
      </c>
      <c r="B3045" s="226">
        <v>44263</v>
      </c>
      <c r="C3045" s="226">
        <v>44264</v>
      </c>
      <c r="D3045" s="226">
        <v>44280.453020833331</v>
      </c>
      <c r="E3045" t="s">
        <v>5935</v>
      </c>
      <c r="F3045">
        <v>11.084531337022796</v>
      </c>
    </row>
    <row r="3046" spans="1:6" hidden="1">
      <c r="A3046">
        <v>5</v>
      </c>
      <c r="B3046" s="226">
        <v>44263</v>
      </c>
      <c r="C3046" s="226">
        <v>44264</v>
      </c>
      <c r="D3046" s="226">
        <v>44280.453020833331</v>
      </c>
      <c r="E3046" t="s">
        <v>6468</v>
      </c>
      <c r="F3046">
        <v>149.76732220119962</v>
      </c>
    </row>
    <row r="3047" spans="1:6" hidden="1">
      <c r="A3047">
        <v>5</v>
      </c>
      <c r="B3047" s="226">
        <v>44263</v>
      </c>
      <c r="C3047" s="226">
        <v>44264</v>
      </c>
      <c r="D3047" s="226">
        <v>44280.453020833331</v>
      </c>
      <c r="E3047" t="s">
        <v>5948</v>
      </c>
    </row>
    <row r="3048" spans="1:6" hidden="1">
      <c r="A3048">
        <v>5</v>
      </c>
      <c r="B3048" s="226">
        <v>44263</v>
      </c>
      <c r="C3048" s="226">
        <v>44264</v>
      </c>
      <c r="D3048" s="226">
        <v>44280.453020833331</v>
      </c>
      <c r="E3048" t="s">
        <v>5950</v>
      </c>
    </row>
    <row r="3049" spans="1:6" hidden="1">
      <c r="A3049">
        <v>5</v>
      </c>
      <c r="B3049" s="226">
        <v>44263</v>
      </c>
      <c r="C3049" s="226">
        <v>44264</v>
      </c>
      <c r="D3049" s="226">
        <v>44280.453020833331</v>
      </c>
      <c r="E3049" t="s">
        <v>5949</v>
      </c>
    </row>
    <row r="3050" spans="1:6" hidden="1">
      <c r="A3050">
        <v>5</v>
      </c>
      <c r="B3050" s="226">
        <v>44263</v>
      </c>
      <c r="C3050" s="226">
        <v>44264</v>
      </c>
      <c r="D3050" s="226">
        <v>44280.453020833331</v>
      </c>
      <c r="E3050" t="s">
        <v>6521</v>
      </c>
      <c r="F3050">
        <v>0.4592387197722772</v>
      </c>
    </row>
    <row r="3051" spans="1:6" hidden="1">
      <c r="A3051">
        <v>5</v>
      </c>
      <c r="B3051" s="226">
        <v>44263</v>
      </c>
      <c r="C3051" s="226">
        <v>44264</v>
      </c>
      <c r="D3051" s="226">
        <v>44280.453020833331</v>
      </c>
      <c r="E3051" t="s">
        <v>6522</v>
      </c>
      <c r="F3051">
        <v>1.0889866673698003</v>
      </c>
    </row>
    <row r="3052" spans="1:6" hidden="1">
      <c r="A3052">
        <v>5</v>
      </c>
      <c r="B3052" s="226">
        <v>44263</v>
      </c>
      <c r="C3052" s="226">
        <v>44264</v>
      </c>
      <c r="D3052" s="226">
        <v>44280.453020833331</v>
      </c>
      <c r="E3052" t="s">
        <v>6243</v>
      </c>
      <c r="F3052">
        <v>0</v>
      </c>
    </row>
    <row r="3053" spans="1:6" hidden="1">
      <c r="A3053">
        <v>5</v>
      </c>
      <c r="B3053" s="226">
        <v>44263</v>
      </c>
      <c r="C3053" s="226">
        <v>44264</v>
      </c>
      <c r="D3053" s="226">
        <v>44280.453020833331</v>
      </c>
      <c r="E3053" t="s">
        <v>5963</v>
      </c>
      <c r="F3053">
        <v>55.000981442133508</v>
      </c>
    </row>
    <row r="3054" spans="1:6" hidden="1">
      <c r="A3054">
        <v>5</v>
      </c>
      <c r="B3054" s="226">
        <v>44263</v>
      </c>
      <c r="C3054" s="226">
        <v>44264</v>
      </c>
      <c r="D3054" s="226">
        <v>44280.453020833331</v>
      </c>
      <c r="E3054" t="s">
        <v>6447</v>
      </c>
      <c r="F3054">
        <v>95.751324097315418</v>
      </c>
    </row>
    <row r="3055" spans="1:6" hidden="1">
      <c r="A3055">
        <v>5</v>
      </c>
      <c r="B3055" s="226">
        <v>44263</v>
      </c>
      <c r="C3055" s="226">
        <v>44264</v>
      </c>
      <c r="D3055" s="226">
        <v>44280.453020833331</v>
      </c>
      <c r="E3055" t="s">
        <v>6448</v>
      </c>
      <c r="F3055">
        <v>51.018551921844562</v>
      </c>
    </row>
    <row r="3056" spans="1:6" hidden="1">
      <c r="A3056">
        <v>5</v>
      </c>
      <c r="B3056" s="226">
        <v>44263</v>
      </c>
      <c r="C3056" s="226">
        <v>44264</v>
      </c>
      <c r="D3056" s="226">
        <v>44280.453020833331</v>
      </c>
      <c r="E3056" t="s">
        <v>5964</v>
      </c>
      <c r="F3056">
        <v>13.632677827940997</v>
      </c>
    </row>
    <row r="3057" spans="1:6" hidden="1">
      <c r="A3057">
        <v>5</v>
      </c>
      <c r="B3057" s="226">
        <v>44263</v>
      </c>
      <c r="C3057" s="226">
        <v>44264</v>
      </c>
      <c r="D3057" s="226">
        <v>44280.453020833331</v>
      </c>
      <c r="E3057" t="s">
        <v>6244</v>
      </c>
      <c r="F3057">
        <v>15.111194676823079</v>
      </c>
    </row>
    <row r="3058" spans="1:6" hidden="1">
      <c r="A3058">
        <v>5</v>
      </c>
      <c r="B3058" s="226">
        <v>44263</v>
      </c>
      <c r="C3058" s="226">
        <v>44264</v>
      </c>
      <c r="D3058" s="226">
        <v>44280.453020833331</v>
      </c>
      <c r="E3058" t="s">
        <v>6245</v>
      </c>
      <c r="F3058">
        <v>0</v>
      </c>
    </row>
    <row r="3059" spans="1:6" hidden="1">
      <c r="A3059">
        <v>5</v>
      </c>
      <c r="B3059" s="226">
        <v>44263</v>
      </c>
      <c r="C3059" s="226">
        <v>44264</v>
      </c>
      <c r="D3059" s="226">
        <v>44280.453020833331</v>
      </c>
      <c r="E3059" t="s">
        <v>6659</v>
      </c>
      <c r="F3059">
        <v>0.82366665204369172</v>
      </c>
    </row>
    <row r="3060" spans="1:6" hidden="1">
      <c r="A3060">
        <v>5</v>
      </c>
      <c r="B3060" s="226">
        <v>44263</v>
      </c>
      <c r="C3060" s="226">
        <v>44264</v>
      </c>
      <c r="D3060" s="226">
        <v>44280.453020833331</v>
      </c>
      <c r="E3060" t="s">
        <v>6639</v>
      </c>
      <c r="F3060">
        <v>0.72790002822875977</v>
      </c>
    </row>
    <row r="3061" spans="1:6" hidden="1">
      <c r="A3061">
        <v>5</v>
      </c>
      <c r="B3061" s="226">
        <v>44263</v>
      </c>
      <c r="C3061" s="226">
        <v>44264</v>
      </c>
      <c r="D3061" s="226">
        <v>44280.453020833331</v>
      </c>
      <c r="E3061" t="s">
        <v>6640</v>
      </c>
      <c r="F3061">
        <v>0.85219997167584105</v>
      </c>
    </row>
    <row r="3062" spans="1:6" hidden="1">
      <c r="A3062">
        <v>5</v>
      </c>
      <c r="B3062" s="226">
        <v>44263</v>
      </c>
      <c r="C3062" s="226">
        <v>44264</v>
      </c>
      <c r="D3062" s="226">
        <v>44280.453020833331</v>
      </c>
      <c r="E3062" t="s">
        <v>6641</v>
      </c>
      <c r="F3062">
        <v>0.87669998407367122</v>
      </c>
    </row>
    <row r="3063" spans="1:6" hidden="1">
      <c r="A3063">
        <v>5</v>
      </c>
      <c r="B3063" s="226">
        <v>44263</v>
      </c>
      <c r="C3063" s="226">
        <v>44264</v>
      </c>
      <c r="D3063" s="226">
        <v>44280.453020833331</v>
      </c>
      <c r="E3063" t="s">
        <v>6613</v>
      </c>
      <c r="F3063">
        <v>-1.4118582889226141</v>
      </c>
    </row>
    <row r="3064" spans="1:6" hidden="1">
      <c r="A3064">
        <v>5</v>
      </c>
      <c r="B3064" s="226">
        <v>44263</v>
      </c>
      <c r="C3064" s="226">
        <v>44264</v>
      </c>
      <c r="D3064" s="226">
        <v>44280.453020833331</v>
      </c>
      <c r="E3064" t="s">
        <v>6246</v>
      </c>
      <c r="F3064">
        <v>41.563606957263517</v>
      </c>
    </row>
    <row r="3065" spans="1:6" hidden="1">
      <c r="A3065">
        <v>5</v>
      </c>
      <c r="B3065" s="226">
        <v>44263</v>
      </c>
      <c r="C3065" s="226">
        <v>44264</v>
      </c>
      <c r="D3065" s="226">
        <v>44280.453020833331</v>
      </c>
      <c r="E3065" t="s">
        <v>6247</v>
      </c>
      <c r="F3065">
        <v>26.452412280440441</v>
      </c>
    </row>
    <row r="3066" spans="1:6" hidden="1">
      <c r="A3066">
        <v>5</v>
      </c>
      <c r="B3066" s="226">
        <v>44263</v>
      </c>
      <c r="C3066" s="226">
        <v>44264</v>
      </c>
      <c r="D3066" s="226">
        <v>44280.453020833331</v>
      </c>
      <c r="E3066" t="s">
        <v>6441</v>
      </c>
      <c r="F3066">
        <v>125.69546862708061</v>
      </c>
    </row>
    <row r="3067" spans="1:6" hidden="1">
      <c r="A3067">
        <v>5</v>
      </c>
      <c r="B3067" s="226">
        <v>44263</v>
      </c>
      <c r="C3067" s="226">
        <v>44264</v>
      </c>
      <c r="D3067" s="226">
        <v>44280.453020833331</v>
      </c>
      <c r="E3067" t="s">
        <v>6442</v>
      </c>
      <c r="F3067">
        <v>135.99841651916503</v>
      </c>
    </row>
    <row r="3068" spans="1:6" hidden="1">
      <c r="A3068">
        <v>5</v>
      </c>
      <c r="B3068" s="226">
        <v>44263</v>
      </c>
      <c r="C3068" s="226">
        <v>44264</v>
      </c>
      <c r="D3068" s="226">
        <v>44280.453020833331</v>
      </c>
      <c r="E3068" t="s">
        <v>6443</v>
      </c>
      <c r="F3068">
        <v>150.07579428354987</v>
      </c>
    </row>
    <row r="3069" spans="1:6" hidden="1">
      <c r="A3069">
        <v>5</v>
      </c>
      <c r="B3069" s="226">
        <v>44263</v>
      </c>
      <c r="C3069" s="226">
        <v>44264</v>
      </c>
      <c r="D3069" s="226">
        <v>44280.453020833331</v>
      </c>
      <c r="E3069" t="s">
        <v>6444</v>
      </c>
      <c r="F3069">
        <v>151.79350730048213</v>
      </c>
    </row>
    <row r="3070" spans="1:6" hidden="1">
      <c r="A3070">
        <v>5</v>
      </c>
      <c r="B3070" s="226">
        <v>44263</v>
      </c>
      <c r="C3070" s="226">
        <v>44264</v>
      </c>
      <c r="D3070" s="226">
        <v>44280.453020833331</v>
      </c>
      <c r="E3070" t="s">
        <v>6445</v>
      </c>
      <c r="F3070">
        <v>156.98697073194759</v>
      </c>
    </row>
    <row r="3071" spans="1:6" hidden="1">
      <c r="A3071">
        <v>5</v>
      </c>
      <c r="B3071" s="226">
        <v>44263</v>
      </c>
      <c r="C3071" s="226">
        <v>44264</v>
      </c>
      <c r="D3071" s="226">
        <v>44280.453020833331</v>
      </c>
      <c r="E3071" t="s">
        <v>6446</v>
      </c>
      <c r="F3071">
        <v>166.51225892172917</v>
      </c>
    </row>
    <row r="3072" spans="1:6" hidden="1">
      <c r="A3072">
        <v>5</v>
      </c>
      <c r="B3072" s="226">
        <v>44263</v>
      </c>
      <c r="C3072" s="226">
        <v>44264</v>
      </c>
      <c r="D3072" s="226">
        <v>44280.453020833331</v>
      </c>
      <c r="E3072" t="s">
        <v>5971</v>
      </c>
      <c r="F3072">
        <v>7.7084139760997301</v>
      </c>
    </row>
    <row r="3073" spans="1:6" hidden="1">
      <c r="A3073">
        <v>5</v>
      </c>
      <c r="B3073" s="226">
        <v>44263</v>
      </c>
      <c r="C3073" s="226">
        <v>44264</v>
      </c>
      <c r="D3073" s="226">
        <v>44280.453020833331</v>
      </c>
      <c r="E3073" t="s">
        <v>5972</v>
      </c>
      <c r="F3073">
        <v>11.039406843980133</v>
      </c>
    </row>
    <row r="3074" spans="1:6" hidden="1">
      <c r="A3074">
        <v>5</v>
      </c>
      <c r="B3074" s="226">
        <v>44263</v>
      </c>
      <c r="C3074" s="226">
        <v>44264</v>
      </c>
      <c r="D3074" s="226">
        <v>44280.453020833331</v>
      </c>
      <c r="E3074" t="s">
        <v>6449</v>
      </c>
      <c r="F3074">
        <v>77.951097366544843</v>
      </c>
    </row>
    <row r="3075" spans="1:6" hidden="1">
      <c r="A3075">
        <v>5</v>
      </c>
      <c r="B3075" s="226">
        <v>44263</v>
      </c>
      <c r="C3075" s="226">
        <v>44264</v>
      </c>
      <c r="D3075" s="226">
        <v>44280.453020833331</v>
      </c>
      <c r="E3075" t="s">
        <v>6248</v>
      </c>
      <c r="F3075">
        <v>127.74038879606459</v>
      </c>
    </row>
    <row r="3076" spans="1:6" hidden="1">
      <c r="A3076">
        <v>5</v>
      </c>
      <c r="B3076" s="226">
        <v>44263</v>
      </c>
      <c r="C3076" s="226">
        <v>44264</v>
      </c>
      <c r="D3076" s="226">
        <v>44280.453020833331</v>
      </c>
      <c r="E3076" t="s">
        <v>6249</v>
      </c>
      <c r="F3076">
        <v>133.29620172712552</v>
      </c>
    </row>
    <row r="3077" spans="1:6" hidden="1">
      <c r="A3077">
        <v>5</v>
      </c>
      <c r="B3077" s="226">
        <v>44263</v>
      </c>
      <c r="C3077" s="226">
        <v>44264</v>
      </c>
      <c r="D3077" s="226">
        <v>44280.453020833331</v>
      </c>
      <c r="E3077" t="s">
        <v>6250</v>
      </c>
      <c r="F3077">
        <v>6.003380384710101</v>
      </c>
    </row>
    <row r="3078" spans="1:6" hidden="1">
      <c r="A3078">
        <v>5</v>
      </c>
      <c r="B3078" s="226">
        <v>44263</v>
      </c>
      <c r="C3078" s="226">
        <v>44264</v>
      </c>
      <c r="D3078" s="226">
        <v>44280.453020833331</v>
      </c>
      <c r="E3078" t="s">
        <v>6450</v>
      </c>
      <c r="F3078">
        <v>173.6458598030934</v>
      </c>
    </row>
    <row r="3079" spans="1:6" hidden="1">
      <c r="A3079">
        <v>5</v>
      </c>
      <c r="B3079" s="226">
        <v>44263</v>
      </c>
      <c r="C3079" s="226">
        <v>44264</v>
      </c>
      <c r="D3079" s="226">
        <v>44280.453020833331</v>
      </c>
      <c r="E3079" t="s">
        <v>6451</v>
      </c>
      <c r="F3079">
        <v>173.46863329145646</v>
      </c>
    </row>
    <row r="3080" spans="1:6" hidden="1">
      <c r="A3080">
        <v>5</v>
      </c>
      <c r="B3080" s="226">
        <v>44263</v>
      </c>
      <c r="C3080" s="226">
        <v>44264</v>
      </c>
      <c r="D3080" s="226">
        <v>44280.453020833331</v>
      </c>
      <c r="E3080" t="s">
        <v>5976</v>
      </c>
      <c r="F3080">
        <v>3.4643471386697557</v>
      </c>
    </row>
    <row r="3081" spans="1:6" hidden="1">
      <c r="A3081">
        <v>5</v>
      </c>
      <c r="B3081" s="226">
        <v>44263</v>
      </c>
      <c r="C3081" s="226">
        <v>44264</v>
      </c>
      <c r="D3081" s="226">
        <v>44280.453020833331</v>
      </c>
      <c r="E3081" t="s">
        <v>6452</v>
      </c>
      <c r="F3081">
        <v>173.41677473915988</v>
      </c>
    </row>
    <row r="3082" spans="1:6" hidden="1">
      <c r="A3082">
        <v>5</v>
      </c>
      <c r="B3082" s="226">
        <v>44263</v>
      </c>
      <c r="C3082" s="226">
        <v>44264</v>
      </c>
      <c r="D3082" s="226">
        <v>44280.453020833331</v>
      </c>
      <c r="E3082" t="s">
        <v>6453</v>
      </c>
      <c r="F3082">
        <v>173.79760040707043</v>
      </c>
    </row>
    <row r="3083" spans="1:6" hidden="1">
      <c r="A3083">
        <v>5</v>
      </c>
      <c r="B3083" s="226">
        <v>44263</v>
      </c>
      <c r="C3083" s="226">
        <v>44264</v>
      </c>
      <c r="D3083" s="226">
        <v>44280.453020833331</v>
      </c>
      <c r="E3083" t="s">
        <v>6454</v>
      </c>
      <c r="F3083">
        <v>173.83265482584648</v>
      </c>
    </row>
    <row r="3084" spans="1:6" hidden="1">
      <c r="A3084">
        <v>5</v>
      </c>
      <c r="B3084" s="226">
        <v>44263</v>
      </c>
      <c r="C3084" s="226">
        <v>44264</v>
      </c>
      <c r="D3084" s="226">
        <v>44280.453020833331</v>
      </c>
      <c r="E3084" t="s">
        <v>5957</v>
      </c>
      <c r="F3084">
        <v>0.32100000977517451</v>
      </c>
    </row>
    <row r="3085" spans="1:6" hidden="1">
      <c r="A3085">
        <v>5</v>
      </c>
      <c r="B3085" s="226">
        <v>44263</v>
      </c>
      <c r="C3085" s="226">
        <v>44264</v>
      </c>
      <c r="D3085" s="226">
        <v>44280.453020833331</v>
      </c>
      <c r="E3085" t="s">
        <v>5977</v>
      </c>
      <c r="F3085">
        <v>10.043100357055664</v>
      </c>
    </row>
    <row r="3086" spans="1:6" hidden="1">
      <c r="A3086">
        <v>5</v>
      </c>
      <c r="B3086" s="226">
        <v>44263</v>
      </c>
      <c r="C3086" s="226">
        <v>44264</v>
      </c>
      <c r="D3086" s="226">
        <v>44280.453020833331</v>
      </c>
      <c r="E3086" t="s">
        <v>5978</v>
      </c>
      <c r="F3086">
        <v>89.23919677734375</v>
      </c>
    </row>
    <row r="3087" spans="1:6" hidden="1">
      <c r="A3087">
        <v>5</v>
      </c>
      <c r="B3087" s="226">
        <v>44263</v>
      </c>
      <c r="C3087" s="226">
        <v>44264</v>
      </c>
      <c r="D3087" s="226">
        <v>44280.453020833331</v>
      </c>
      <c r="E3087" t="s">
        <v>5979</v>
      </c>
      <c r="F3087">
        <v>0.1421000063419342</v>
      </c>
    </row>
    <row r="3088" spans="1:6" hidden="1">
      <c r="A3088">
        <v>5</v>
      </c>
      <c r="B3088" s="226">
        <v>44263</v>
      </c>
      <c r="C3088" s="226">
        <v>44264</v>
      </c>
      <c r="D3088" s="226">
        <v>44280.453020833331</v>
      </c>
      <c r="E3088" t="s">
        <v>5980</v>
      </c>
      <c r="F3088">
        <v>8.6099997162819866E-2</v>
      </c>
    </row>
    <row r="3089" spans="1:6" hidden="1">
      <c r="A3089">
        <v>5</v>
      </c>
      <c r="B3089" s="226">
        <v>44263</v>
      </c>
      <c r="C3089" s="226">
        <v>44264</v>
      </c>
      <c r="D3089" s="226">
        <v>44280.453020833331</v>
      </c>
      <c r="E3089" t="s">
        <v>5981</v>
      </c>
      <c r="F3089">
        <v>0.15299999713897705</v>
      </c>
    </row>
    <row r="3090" spans="1:6" hidden="1">
      <c r="A3090">
        <v>5</v>
      </c>
      <c r="B3090" s="226">
        <v>44263</v>
      </c>
      <c r="C3090" s="226">
        <v>44264</v>
      </c>
      <c r="D3090" s="226">
        <v>44280.453020833331</v>
      </c>
      <c r="E3090" t="s">
        <v>5982</v>
      </c>
      <c r="F3090">
        <v>1.5399999916553497E-2</v>
      </c>
    </row>
    <row r="3091" spans="1:6" hidden="1">
      <c r="A3091">
        <v>5</v>
      </c>
      <c r="B3091" s="226">
        <v>44263</v>
      </c>
      <c r="C3091" s="226">
        <v>44264</v>
      </c>
      <c r="D3091" s="226">
        <v>44280.453020833331</v>
      </c>
      <c r="E3091" t="s">
        <v>5983</v>
      </c>
      <c r="F3091">
        <v>0</v>
      </c>
    </row>
    <row r="3092" spans="1:6" hidden="1">
      <c r="A3092">
        <v>5</v>
      </c>
      <c r="B3092" s="226">
        <v>44263</v>
      </c>
      <c r="C3092" s="226">
        <v>44264</v>
      </c>
      <c r="D3092" s="226">
        <v>44280.453020833331</v>
      </c>
      <c r="E3092" t="s">
        <v>5984</v>
      </c>
      <c r="F3092">
        <v>102.1</v>
      </c>
    </row>
    <row r="3093" spans="1:6" hidden="1">
      <c r="A3093">
        <v>5</v>
      </c>
      <c r="B3093" s="226">
        <v>44263</v>
      </c>
      <c r="C3093" s="226">
        <v>44264</v>
      </c>
      <c r="D3093" s="226">
        <v>44280.453020833331</v>
      </c>
      <c r="E3093" t="s">
        <v>5985</v>
      </c>
      <c r="F3093">
        <v>111</v>
      </c>
    </row>
    <row r="3094" spans="1:6" hidden="1">
      <c r="A3094">
        <v>5</v>
      </c>
      <c r="B3094" s="226">
        <v>44263</v>
      </c>
      <c r="C3094" s="226">
        <v>44264</v>
      </c>
      <c r="D3094" s="226">
        <v>44280.453020833331</v>
      </c>
      <c r="E3094" t="s">
        <v>6303</v>
      </c>
      <c r="F3094">
        <v>106.548408854</v>
      </c>
    </row>
    <row r="3095" spans="1:6" hidden="1">
      <c r="A3095">
        <v>5</v>
      </c>
      <c r="B3095" s="226">
        <v>44263</v>
      </c>
      <c r="C3095" s="226">
        <v>44264</v>
      </c>
      <c r="D3095" s="226">
        <v>44280.453020833331</v>
      </c>
      <c r="E3095" t="s">
        <v>5986</v>
      </c>
      <c r="F3095">
        <v>87.001390110000003</v>
      </c>
    </row>
    <row r="3096" spans="1:6" hidden="1">
      <c r="A3096">
        <v>5</v>
      </c>
      <c r="B3096" s="226">
        <v>44263</v>
      </c>
      <c r="C3096" s="226">
        <v>44264</v>
      </c>
      <c r="D3096" s="226">
        <v>44280.453020833331</v>
      </c>
      <c r="E3096" t="s">
        <v>5987</v>
      </c>
      <c r="F3096">
        <v>1.3816666478912035E-2</v>
      </c>
    </row>
    <row r="3097" spans="1:6" hidden="1">
      <c r="A3097">
        <v>5</v>
      </c>
      <c r="B3097" s="226">
        <v>44263</v>
      </c>
      <c r="C3097" s="226">
        <v>44264</v>
      </c>
      <c r="D3097" s="226">
        <v>44280.453020833331</v>
      </c>
      <c r="E3097" t="s">
        <v>5988</v>
      </c>
      <c r="F3097">
        <v>0.98814999063813147</v>
      </c>
    </row>
    <row r="3098" spans="1:6" hidden="1">
      <c r="A3098">
        <v>5</v>
      </c>
      <c r="B3098" s="226">
        <v>44263</v>
      </c>
      <c r="C3098" s="226">
        <v>44264</v>
      </c>
      <c r="D3098" s="226">
        <v>44280.453020833331</v>
      </c>
      <c r="E3098" t="s">
        <v>5958</v>
      </c>
      <c r="F3098">
        <v>1.415966669718479</v>
      </c>
    </row>
    <row r="3099" spans="1:6" hidden="1">
      <c r="A3099">
        <v>5</v>
      </c>
      <c r="B3099" s="226">
        <v>44263</v>
      </c>
      <c r="C3099" s="226">
        <v>44264</v>
      </c>
      <c r="D3099" s="226">
        <v>44280.453020833331</v>
      </c>
      <c r="E3099" t="s">
        <v>5989</v>
      </c>
      <c r="F3099">
        <v>48.372483253479359</v>
      </c>
    </row>
    <row r="3100" spans="1:6" hidden="1">
      <c r="A3100">
        <v>5</v>
      </c>
      <c r="B3100" s="226">
        <v>44263</v>
      </c>
      <c r="C3100" s="226">
        <v>44264</v>
      </c>
      <c r="D3100" s="226">
        <v>44280.453020833331</v>
      </c>
      <c r="E3100" t="s">
        <v>5990</v>
      </c>
      <c r="F3100">
        <v>7.3099832534790039</v>
      </c>
    </row>
    <row r="3101" spans="1:6" hidden="1">
      <c r="A3101">
        <v>5</v>
      </c>
      <c r="B3101" s="226">
        <v>44263</v>
      </c>
      <c r="C3101" s="226">
        <v>44264</v>
      </c>
      <c r="D3101" s="226">
        <v>44280.453020833331</v>
      </c>
      <c r="E3101" t="s">
        <v>5991</v>
      </c>
      <c r="F3101">
        <v>8.9656669298811291</v>
      </c>
    </row>
    <row r="3102" spans="1:6" hidden="1">
      <c r="A3102">
        <v>5</v>
      </c>
      <c r="B3102" s="226">
        <v>44263</v>
      </c>
      <c r="C3102" s="226">
        <v>44264</v>
      </c>
      <c r="D3102" s="226">
        <v>44280.453020833331</v>
      </c>
      <c r="E3102" t="s">
        <v>5992</v>
      </c>
      <c r="F3102">
        <v>20.573816617329914</v>
      </c>
    </row>
    <row r="3103" spans="1:6" hidden="1">
      <c r="A3103">
        <v>5</v>
      </c>
      <c r="B3103" s="226">
        <v>44263</v>
      </c>
      <c r="C3103" s="226">
        <v>44264</v>
      </c>
      <c r="D3103" s="226">
        <v>44280.453020833331</v>
      </c>
      <c r="E3103" t="s">
        <v>5993</v>
      </c>
      <c r="F3103">
        <v>11.523016452789307</v>
      </c>
    </row>
    <row r="3104" spans="1:6" hidden="1">
      <c r="A3104">
        <v>5</v>
      </c>
      <c r="B3104" s="226">
        <v>44263</v>
      </c>
      <c r="C3104" s="226">
        <v>44264</v>
      </c>
      <c r="D3104" s="226">
        <v>44280.453020833331</v>
      </c>
      <c r="E3104" t="s">
        <v>5994</v>
      </c>
      <c r="F3104">
        <v>33.358431498209633</v>
      </c>
    </row>
    <row r="3105" spans="1:6" hidden="1">
      <c r="A3105">
        <v>5</v>
      </c>
      <c r="B3105" s="226">
        <v>44263</v>
      </c>
      <c r="C3105" s="226">
        <v>44264</v>
      </c>
      <c r="D3105" s="226">
        <v>44280.453020833331</v>
      </c>
      <c r="E3105" t="s">
        <v>5995</v>
      </c>
      <c r="F3105">
        <v>11.515616257985434</v>
      </c>
    </row>
    <row r="3106" spans="1:6" hidden="1">
      <c r="A3106">
        <v>5</v>
      </c>
      <c r="B3106" s="226">
        <v>44263</v>
      </c>
      <c r="C3106" s="226">
        <v>44264</v>
      </c>
      <c r="D3106" s="226">
        <v>44280.453020833331</v>
      </c>
      <c r="E3106" t="s">
        <v>5996</v>
      </c>
      <c r="F3106">
        <v>3.1262998978296159</v>
      </c>
    </row>
    <row r="3107" spans="1:6" hidden="1">
      <c r="A3107">
        <v>5</v>
      </c>
      <c r="B3107" s="226">
        <v>44263</v>
      </c>
      <c r="C3107" s="226">
        <v>44264</v>
      </c>
      <c r="D3107" s="226">
        <v>44280.453020833331</v>
      </c>
      <c r="E3107" t="s">
        <v>6044</v>
      </c>
    </row>
    <row r="3108" spans="1:6" hidden="1">
      <c r="A3108">
        <v>5</v>
      </c>
      <c r="B3108" s="226">
        <v>44263</v>
      </c>
      <c r="C3108" s="226">
        <v>44264</v>
      </c>
      <c r="D3108" s="226">
        <v>44280.453020833331</v>
      </c>
      <c r="E3108" t="s">
        <v>6047</v>
      </c>
    </row>
    <row r="3109" spans="1:6" hidden="1">
      <c r="A3109">
        <v>5</v>
      </c>
      <c r="B3109" s="226">
        <v>44263</v>
      </c>
      <c r="C3109" s="226">
        <v>44264</v>
      </c>
      <c r="D3109" s="226">
        <v>44280.453020833331</v>
      </c>
      <c r="E3109" t="s">
        <v>6046</v>
      </c>
    </row>
    <row r="3110" spans="1:6" hidden="1">
      <c r="A3110">
        <v>5</v>
      </c>
      <c r="B3110" s="226">
        <v>44263</v>
      </c>
      <c r="C3110" s="226">
        <v>44264</v>
      </c>
      <c r="D3110" s="226">
        <v>44280.453020833331</v>
      </c>
      <c r="E3110" t="s">
        <v>6045</v>
      </c>
    </row>
    <row r="3111" spans="1:6" hidden="1">
      <c r="A3111">
        <v>5</v>
      </c>
      <c r="B3111" s="226">
        <v>44263</v>
      </c>
      <c r="C3111" s="226">
        <v>44264</v>
      </c>
      <c r="D3111" s="226">
        <v>44280.453020833331</v>
      </c>
      <c r="E3111" t="s">
        <v>6251</v>
      </c>
      <c r="F3111">
        <v>173.29041413201205</v>
      </c>
    </row>
    <row r="3112" spans="1:6" hidden="1">
      <c r="A3112">
        <v>5</v>
      </c>
      <c r="B3112" s="226">
        <v>44263</v>
      </c>
      <c r="C3112" s="226">
        <v>44264</v>
      </c>
      <c r="D3112" s="226">
        <v>44280.453020833331</v>
      </c>
      <c r="E3112" t="s">
        <v>6048</v>
      </c>
      <c r="F3112">
        <v>1.3816666478912035E-2</v>
      </c>
    </row>
    <row r="3113" spans="1:6" hidden="1">
      <c r="A3113">
        <v>5</v>
      </c>
      <c r="B3113" s="226">
        <v>44263</v>
      </c>
      <c r="C3113" s="226">
        <v>44264</v>
      </c>
      <c r="D3113" s="226">
        <v>44280.453020833331</v>
      </c>
      <c r="E3113" t="s">
        <v>6049</v>
      </c>
      <c r="F3113">
        <v>0.98814999063813147</v>
      </c>
    </row>
    <row r="3114" spans="1:6" hidden="1">
      <c r="A3114">
        <v>5</v>
      </c>
      <c r="B3114" s="226">
        <v>44263</v>
      </c>
      <c r="C3114" s="226">
        <v>44264</v>
      </c>
      <c r="D3114" s="226">
        <v>44280.453020833331</v>
      </c>
      <c r="E3114" t="s">
        <v>6050</v>
      </c>
      <c r="F3114">
        <v>1.415966669718479</v>
      </c>
    </row>
    <row r="3115" spans="1:6" hidden="1">
      <c r="A3115">
        <v>5</v>
      </c>
      <c r="B3115" s="226">
        <v>44263</v>
      </c>
      <c r="C3115" s="226">
        <v>44264</v>
      </c>
      <c r="D3115" s="226">
        <v>44280.453020833331</v>
      </c>
      <c r="E3115" t="s">
        <v>6051</v>
      </c>
      <c r="F3115">
        <v>7.3099832534790039</v>
      </c>
    </row>
    <row r="3116" spans="1:6" hidden="1">
      <c r="A3116">
        <v>5</v>
      </c>
      <c r="B3116" s="226">
        <v>44263</v>
      </c>
      <c r="C3116" s="226">
        <v>44264</v>
      </c>
      <c r="D3116" s="226">
        <v>44280.453020833331</v>
      </c>
      <c r="E3116" t="s">
        <v>6052</v>
      </c>
      <c r="F3116">
        <v>8.9656669298811291</v>
      </c>
    </row>
    <row r="3117" spans="1:6" hidden="1">
      <c r="A3117">
        <v>5</v>
      </c>
      <c r="B3117" s="226">
        <v>44263</v>
      </c>
      <c r="C3117" s="226">
        <v>44264</v>
      </c>
      <c r="D3117" s="226">
        <v>44280.453020833331</v>
      </c>
      <c r="E3117" t="s">
        <v>6053</v>
      </c>
      <c r="F3117">
        <v>20.573816617329914</v>
      </c>
    </row>
    <row r="3118" spans="1:6" hidden="1">
      <c r="A3118">
        <v>5</v>
      </c>
      <c r="B3118" s="226">
        <v>44263</v>
      </c>
      <c r="C3118" s="226">
        <v>44264</v>
      </c>
      <c r="D3118" s="226">
        <v>44280.453020833331</v>
      </c>
      <c r="E3118" t="s">
        <v>6054</v>
      </c>
      <c r="F3118">
        <v>11.523016452789307</v>
      </c>
    </row>
    <row r="3119" spans="1:6" hidden="1">
      <c r="A3119">
        <v>5</v>
      </c>
      <c r="B3119" s="226">
        <v>44263</v>
      </c>
      <c r="C3119" s="226">
        <v>44264</v>
      </c>
      <c r="D3119" s="226">
        <v>44280.453020833331</v>
      </c>
      <c r="E3119" t="s">
        <v>6055</v>
      </c>
      <c r="F3119">
        <v>33.358431498209633</v>
      </c>
    </row>
    <row r="3120" spans="1:6" hidden="1">
      <c r="A3120">
        <v>5</v>
      </c>
      <c r="B3120" s="226">
        <v>44263</v>
      </c>
      <c r="C3120" s="226">
        <v>44264</v>
      </c>
      <c r="D3120" s="226">
        <v>44280.453020833331</v>
      </c>
      <c r="E3120" t="s">
        <v>6056</v>
      </c>
      <c r="F3120">
        <v>11.515616257985434</v>
      </c>
    </row>
    <row r="3121" spans="1:6" hidden="1">
      <c r="A3121">
        <v>5</v>
      </c>
      <c r="B3121" s="226">
        <v>44263</v>
      </c>
      <c r="C3121" s="226">
        <v>44264</v>
      </c>
      <c r="D3121" s="226">
        <v>44280.453020833331</v>
      </c>
      <c r="E3121" t="s">
        <v>6057</v>
      </c>
      <c r="F3121">
        <v>3.1262998978296159</v>
      </c>
    </row>
    <row r="3122" spans="1:6" hidden="1">
      <c r="A3122">
        <v>5</v>
      </c>
      <c r="B3122" s="226">
        <v>44263</v>
      </c>
      <c r="C3122" s="226">
        <v>44264</v>
      </c>
      <c r="D3122" s="226">
        <v>44280.453020833331</v>
      </c>
      <c r="E3122" t="s">
        <v>6270</v>
      </c>
      <c r="F3122">
        <v>129.79188676410246</v>
      </c>
    </row>
    <row r="3123" spans="1:6" hidden="1">
      <c r="A3123">
        <v>5</v>
      </c>
      <c r="B3123" s="226">
        <v>44263</v>
      </c>
      <c r="C3123" s="226">
        <v>44264</v>
      </c>
      <c r="D3123" s="226">
        <v>44280.453020833331</v>
      </c>
      <c r="E3123" t="s">
        <v>6058</v>
      </c>
      <c r="F3123">
        <v>9.9999997764825908E-3</v>
      </c>
    </row>
    <row r="3124" spans="1:6" hidden="1">
      <c r="A3124">
        <v>5</v>
      </c>
      <c r="B3124" s="226">
        <v>44263</v>
      </c>
      <c r="C3124" s="226">
        <v>44264</v>
      </c>
      <c r="D3124" s="226">
        <v>44280.453020833331</v>
      </c>
      <c r="E3124" t="s">
        <v>6059</v>
      </c>
      <c r="F3124">
        <v>1.559999942779541</v>
      </c>
    </row>
    <row r="3125" spans="1:6" hidden="1">
      <c r="A3125">
        <v>5</v>
      </c>
      <c r="B3125" s="226">
        <v>44263</v>
      </c>
      <c r="C3125" s="226">
        <v>44264</v>
      </c>
      <c r="D3125" s="226">
        <v>44280.453020833331</v>
      </c>
      <c r="E3125" t="s">
        <v>6060</v>
      </c>
      <c r="F3125">
        <v>2.9999999329446688E-2</v>
      </c>
    </row>
    <row r="3126" spans="1:6" hidden="1">
      <c r="A3126">
        <v>5</v>
      </c>
      <c r="B3126" s="226">
        <v>44263</v>
      </c>
      <c r="C3126" s="226">
        <v>44264</v>
      </c>
      <c r="D3126" s="226">
        <v>44280.453020833331</v>
      </c>
      <c r="E3126" t="s">
        <v>6061</v>
      </c>
      <c r="F3126">
        <v>1.0299999713897705</v>
      </c>
    </row>
    <row r="3127" spans="1:6" hidden="1">
      <c r="A3127">
        <v>5</v>
      </c>
      <c r="B3127" s="226">
        <v>44263</v>
      </c>
      <c r="C3127" s="226">
        <v>44264</v>
      </c>
      <c r="D3127" s="226">
        <v>44280.453020833331</v>
      </c>
      <c r="E3127" t="s">
        <v>6062</v>
      </c>
      <c r="F3127">
        <v>2.630000114440918</v>
      </c>
    </row>
    <row r="3128" spans="1:6" hidden="1">
      <c r="A3128">
        <v>5</v>
      </c>
      <c r="B3128" s="226">
        <v>44263</v>
      </c>
      <c r="C3128" s="226">
        <v>44264</v>
      </c>
      <c r="D3128" s="226">
        <v>44280.453020833331</v>
      </c>
      <c r="E3128" t="s">
        <v>6063</v>
      </c>
      <c r="F3128">
        <v>22.709999084472656</v>
      </c>
    </row>
    <row r="3129" spans="1:6" hidden="1">
      <c r="A3129">
        <v>5</v>
      </c>
      <c r="B3129" s="226">
        <v>44263</v>
      </c>
      <c r="C3129" s="226">
        <v>44264</v>
      </c>
      <c r="D3129" s="226">
        <v>44280.453020833331</v>
      </c>
      <c r="E3129" t="s">
        <v>6064</v>
      </c>
      <c r="F3129">
        <v>50.400001525880157</v>
      </c>
    </row>
    <row r="3130" spans="1:6" hidden="1">
      <c r="A3130">
        <v>5</v>
      </c>
      <c r="B3130" s="226">
        <v>44263</v>
      </c>
      <c r="C3130" s="226">
        <v>44264</v>
      </c>
      <c r="D3130" s="226">
        <v>44280.453020833331</v>
      </c>
      <c r="E3130" t="s">
        <v>6065</v>
      </c>
      <c r="F3130">
        <v>20.979999542236417</v>
      </c>
    </row>
    <row r="3131" spans="1:6" hidden="1">
      <c r="A3131">
        <v>5</v>
      </c>
      <c r="B3131" s="226">
        <v>44263</v>
      </c>
      <c r="C3131" s="226">
        <v>44264</v>
      </c>
      <c r="D3131" s="226">
        <v>44280.453020833331</v>
      </c>
      <c r="E3131" t="s">
        <v>6066</v>
      </c>
      <c r="F3131">
        <v>0.64999997615814009</v>
      </c>
    </row>
    <row r="3132" spans="1:6" hidden="1">
      <c r="A3132">
        <v>5</v>
      </c>
      <c r="B3132" s="226">
        <v>44263</v>
      </c>
      <c r="C3132" s="226">
        <v>44264</v>
      </c>
      <c r="D3132" s="226">
        <v>44280.453020833331</v>
      </c>
      <c r="E3132" t="s">
        <v>6068</v>
      </c>
      <c r="F3132">
        <v>16.130662155151132</v>
      </c>
    </row>
    <row r="3133" spans="1:6" hidden="1">
      <c r="A3133">
        <v>5</v>
      </c>
      <c r="B3133" s="226">
        <v>44263</v>
      </c>
      <c r="C3133" s="226">
        <v>44264</v>
      </c>
      <c r="D3133" s="226">
        <v>44280.453020833331</v>
      </c>
      <c r="E3133" t="s">
        <v>6067</v>
      </c>
      <c r="F3133">
        <v>0.8962872319751376</v>
      </c>
    </row>
    <row r="3134" spans="1:6" hidden="1">
      <c r="A3134">
        <v>5</v>
      </c>
      <c r="B3134" s="226">
        <v>44263</v>
      </c>
      <c r="C3134" s="226">
        <v>44264</v>
      </c>
      <c r="D3134" s="226">
        <v>44280.453020833331</v>
      </c>
      <c r="E3134" t="s">
        <v>6069</v>
      </c>
      <c r="F3134">
        <v>259.70159335666239</v>
      </c>
    </row>
    <row r="3135" spans="1:6" hidden="1">
      <c r="A3135">
        <v>5</v>
      </c>
      <c r="B3135" s="226">
        <v>44263</v>
      </c>
      <c r="C3135" s="226">
        <v>44264</v>
      </c>
      <c r="D3135" s="226">
        <v>44280.453020833331</v>
      </c>
      <c r="E3135" t="s">
        <v>6469</v>
      </c>
      <c r="F3135">
        <v>207.27128372192595</v>
      </c>
    </row>
    <row r="3136" spans="1:6" hidden="1">
      <c r="A3136">
        <v>5</v>
      </c>
      <c r="B3136" s="226">
        <v>44263</v>
      </c>
      <c r="C3136" s="226">
        <v>44264</v>
      </c>
      <c r="D3136" s="226">
        <v>44280.453020833331</v>
      </c>
      <c r="E3136" t="s">
        <v>6470</v>
      </c>
      <c r="F3136">
        <v>32.159400194221099</v>
      </c>
    </row>
    <row r="3137" spans="1:6" hidden="1">
      <c r="A3137">
        <v>5</v>
      </c>
      <c r="B3137" s="226">
        <v>44263</v>
      </c>
      <c r="C3137" s="226">
        <v>44264</v>
      </c>
      <c r="D3137" s="226">
        <v>44280.453020833331</v>
      </c>
      <c r="E3137" t="s">
        <v>6070</v>
      </c>
      <c r="F3137">
        <v>0</v>
      </c>
    </row>
    <row r="3138" spans="1:6" hidden="1">
      <c r="A3138">
        <v>5</v>
      </c>
      <c r="B3138" s="226">
        <v>44263</v>
      </c>
      <c r="C3138" s="226">
        <v>44264</v>
      </c>
      <c r="D3138" s="226">
        <v>44280.453020833331</v>
      </c>
      <c r="E3138" t="s">
        <v>6471</v>
      </c>
      <c r="F3138">
        <v>210.01700789133685</v>
      </c>
    </row>
    <row r="3139" spans="1:6" hidden="1">
      <c r="A3139">
        <v>5</v>
      </c>
      <c r="B3139" s="226">
        <v>44263</v>
      </c>
      <c r="C3139" s="226">
        <v>44264</v>
      </c>
      <c r="D3139" s="226">
        <v>44280.453020833331</v>
      </c>
      <c r="E3139" t="s">
        <v>6472</v>
      </c>
      <c r="F3139">
        <v>244.16303396224961</v>
      </c>
    </row>
    <row r="3140" spans="1:6" hidden="1">
      <c r="A3140">
        <v>5</v>
      </c>
      <c r="B3140" s="226">
        <v>44263</v>
      </c>
      <c r="C3140" s="226">
        <v>44264</v>
      </c>
      <c r="D3140" s="226">
        <v>44280.453020833331</v>
      </c>
      <c r="E3140" t="s">
        <v>6473</v>
      </c>
      <c r="F3140">
        <v>264.13834910922583</v>
      </c>
    </row>
    <row r="3141" spans="1:6" hidden="1">
      <c r="A3141">
        <v>5</v>
      </c>
      <c r="B3141" s="226">
        <v>44263</v>
      </c>
      <c r="C3141" s="226">
        <v>44264</v>
      </c>
      <c r="D3141" s="226">
        <v>44280.453020833331</v>
      </c>
      <c r="E3141" t="s">
        <v>6071</v>
      </c>
      <c r="F3141">
        <v>602.07540783352226</v>
      </c>
    </row>
    <row r="3142" spans="1:6" hidden="1">
      <c r="A3142">
        <v>5</v>
      </c>
      <c r="B3142" s="226">
        <v>44263</v>
      </c>
      <c r="C3142" s="226">
        <v>44264</v>
      </c>
      <c r="D3142" s="226">
        <v>44280.453020833331</v>
      </c>
      <c r="E3142" t="s">
        <v>6252</v>
      </c>
      <c r="F3142">
        <v>179.57883407804698</v>
      </c>
    </row>
    <row r="3143" spans="1:6" hidden="1">
      <c r="A3143">
        <v>5</v>
      </c>
      <c r="B3143" s="226">
        <v>44263</v>
      </c>
      <c r="C3143" s="226">
        <v>44264</v>
      </c>
      <c r="D3143" s="226">
        <v>44280.453020833331</v>
      </c>
      <c r="E3143" t="s">
        <v>6253</v>
      </c>
      <c r="F3143">
        <v>79.753463586171378</v>
      </c>
    </row>
    <row r="3144" spans="1:6" hidden="1">
      <c r="A3144">
        <v>5</v>
      </c>
      <c r="B3144" s="226">
        <v>44263</v>
      </c>
      <c r="C3144" s="226">
        <v>44264</v>
      </c>
      <c r="D3144" s="226">
        <v>44280.453020833331</v>
      </c>
      <c r="E3144" t="s">
        <v>6076</v>
      </c>
      <c r="F3144">
        <v>2.2115833759307026</v>
      </c>
    </row>
    <row r="3145" spans="1:6" hidden="1">
      <c r="A3145">
        <v>5</v>
      </c>
      <c r="B3145" s="226">
        <v>44263</v>
      </c>
      <c r="C3145" s="226">
        <v>44264</v>
      </c>
      <c r="D3145" s="226">
        <v>44280.453020833331</v>
      </c>
      <c r="E3145" t="s">
        <v>6077</v>
      </c>
      <c r="F3145">
        <v>1.855416695276831</v>
      </c>
    </row>
    <row r="3146" spans="1:6" hidden="1">
      <c r="A3146">
        <v>5</v>
      </c>
      <c r="B3146" s="226">
        <v>44263</v>
      </c>
      <c r="C3146" s="226">
        <v>44264</v>
      </c>
      <c r="D3146" s="226">
        <v>44280.453020833331</v>
      </c>
      <c r="E3146" t="s">
        <v>6078</v>
      </c>
      <c r="F3146">
        <v>6.9776831467948561</v>
      </c>
    </row>
    <row r="3147" spans="1:6" hidden="1">
      <c r="A3147">
        <v>5</v>
      </c>
      <c r="B3147" s="226">
        <v>44263</v>
      </c>
      <c r="C3147" s="226">
        <v>44264</v>
      </c>
      <c r="D3147" s="226">
        <v>44280.453020833331</v>
      </c>
      <c r="E3147" t="s">
        <v>6079</v>
      </c>
      <c r="F3147">
        <v>22.80083401997884</v>
      </c>
    </row>
    <row r="3148" spans="1:6" hidden="1">
      <c r="A3148">
        <v>5</v>
      </c>
      <c r="B3148" s="226">
        <v>44263</v>
      </c>
      <c r="C3148" s="226">
        <v>44264</v>
      </c>
      <c r="D3148" s="226">
        <v>44280.453020833331</v>
      </c>
      <c r="E3148" t="s">
        <v>6080</v>
      </c>
      <c r="F3148">
        <v>49.601315180458698</v>
      </c>
    </row>
    <row r="3149" spans="1:6" hidden="1">
      <c r="A3149">
        <v>5</v>
      </c>
      <c r="B3149" s="226">
        <v>44263</v>
      </c>
      <c r="C3149" s="226">
        <v>44264</v>
      </c>
      <c r="D3149" s="226">
        <v>44280.453020833331</v>
      </c>
      <c r="E3149" t="s">
        <v>6081</v>
      </c>
      <c r="F3149">
        <v>16.460866928100586</v>
      </c>
    </row>
    <row r="3150" spans="1:6" hidden="1">
      <c r="A3150">
        <v>5</v>
      </c>
      <c r="B3150" s="226">
        <v>44263</v>
      </c>
      <c r="C3150" s="226">
        <v>44264</v>
      </c>
      <c r="D3150" s="226">
        <v>44280.453020833331</v>
      </c>
      <c r="E3150" t="s">
        <v>6082</v>
      </c>
      <c r="F3150">
        <v>6.7050000031789139E-2</v>
      </c>
    </row>
    <row r="3151" spans="1:6" hidden="1">
      <c r="A3151">
        <v>5</v>
      </c>
      <c r="B3151" s="226">
        <v>44263</v>
      </c>
      <c r="C3151" s="226">
        <v>44264</v>
      </c>
      <c r="D3151" s="226">
        <v>44280.453020833331</v>
      </c>
      <c r="E3151" t="s">
        <v>6678</v>
      </c>
      <c r="F3151">
        <v>133.29620172712552</v>
      </c>
    </row>
    <row r="3152" spans="1:6" hidden="1">
      <c r="A3152">
        <v>5</v>
      </c>
      <c r="B3152" s="226">
        <v>44263</v>
      </c>
      <c r="C3152" s="226">
        <v>44264</v>
      </c>
      <c r="D3152" s="226">
        <v>44280.453020833331</v>
      </c>
      <c r="E3152" t="s">
        <v>6474</v>
      </c>
      <c r="F3152">
        <v>233.77916256586812</v>
      </c>
    </row>
    <row r="3153" spans="1:6" hidden="1">
      <c r="A3153">
        <v>5</v>
      </c>
      <c r="B3153" s="226">
        <v>44263</v>
      </c>
      <c r="C3153" s="226">
        <v>44264</v>
      </c>
      <c r="D3153" s="226">
        <v>44280.453020833331</v>
      </c>
      <c r="E3153" t="s">
        <v>6475</v>
      </c>
      <c r="F3153">
        <v>234.49158262676801</v>
      </c>
    </row>
    <row r="3154" spans="1:6" hidden="1">
      <c r="A3154">
        <v>5</v>
      </c>
      <c r="B3154" s="226">
        <v>44263</v>
      </c>
      <c r="C3154" s="226">
        <v>44264</v>
      </c>
      <c r="D3154" s="226">
        <v>44280.453020833331</v>
      </c>
      <c r="E3154" t="s">
        <v>6476</v>
      </c>
      <c r="F3154">
        <v>237.66717337502567</v>
      </c>
    </row>
    <row r="3155" spans="1:6" hidden="1">
      <c r="A3155">
        <v>5</v>
      </c>
      <c r="B3155" s="226">
        <v>44263</v>
      </c>
      <c r="C3155" s="226">
        <v>44264</v>
      </c>
      <c r="D3155" s="226">
        <v>44280.453020833331</v>
      </c>
      <c r="E3155" t="s">
        <v>6477</v>
      </c>
      <c r="F3155">
        <v>239.46771541171398</v>
      </c>
    </row>
    <row r="3156" spans="1:6" hidden="1">
      <c r="A3156">
        <v>5</v>
      </c>
      <c r="B3156" s="226">
        <v>44263</v>
      </c>
      <c r="C3156" s="226">
        <v>44264</v>
      </c>
      <c r="D3156" s="226">
        <v>44280.453020833331</v>
      </c>
      <c r="E3156" t="s">
        <v>6085</v>
      </c>
      <c r="F3156">
        <v>21.577829644415154</v>
      </c>
    </row>
    <row r="3157" spans="1:6" hidden="1">
      <c r="A3157">
        <v>5</v>
      </c>
      <c r="B3157" s="226">
        <v>44263</v>
      </c>
      <c r="C3157" s="226">
        <v>44264</v>
      </c>
      <c r="D3157" s="226">
        <v>44280.453020833331</v>
      </c>
      <c r="E3157" t="s">
        <v>6086</v>
      </c>
      <c r="F3157">
        <v>19.991315605905324</v>
      </c>
    </row>
    <row r="3158" spans="1:6" hidden="1">
      <c r="A3158">
        <v>5</v>
      </c>
      <c r="B3158" s="226">
        <v>44263</v>
      </c>
      <c r="C3158" s="226">
        <v>44264</v>
      </c>
      <c r="D3158" s="226">
        <v>44280.453020833331</v>
      </c>
      <c r="E3158" t="s">
        <v>6087</v>
      </c>
      <c r="F3158">
        <v>0</v>
      </c>
    </row>
    <row r="3159" spans="1:6" hidden="1">
      <c r="A3159">
        <v>5</v>
      </c>
      <c r="B3159" s="226">
        <v>44263</v>
      </c>
      <c r="C3159" s="226">
        <v>44264</v>
      </c>
      <c r="D3159" s="226">
        <v>44280.453020833331</v>
      </c>
      <c r="E3159" t="s">
        <v>6088</v>
      </c>
      <c r="F3159">
        <v>91.682315063476494</v>
      </c>
    </row>
    <row r="3160" spans="1:6" hidden="1">
      <c r="A3160">
        <v>5</v>
      </c>
      <c r="B3160" s="226">
        <v>44263</v>
      </c>
      <c r="C3160" s="226">
        <v>44264</v>
      </c>
      <c r="D3160" s="226">
        <v>44280.453020833331</v>
      </c>
      <c r="E3160" t="s">
        <v>6083</v>
      </c>
      <c r="F3160">
        <v>724.14894104003906</v>
      </c>
    </row>
    <row r="3161" spans="1:6" hidden="1">
      <c r="A3161">
        <v>5</v>
      </c>
      <c r="B3161" s="226">
        <v>44263</v>
      </c>
      <c r="C3161" s="226">
        <v>44264</v>
      </c>
      <c r="D3161" s="226">
        <v>44280.453020833331</v>
      </c>
      <c r="E3161" t="s">
        <v>6478</v>
      </c>
      <c r="F3161">
        <v>203.31567551294935</v>
      </c>
    </row>
    <row r="3162" spans="1:6" hidden="1">
      <c r="A3162">
        <v>5</v>
      </c>
      <c r="B3162" s="226">
        <v>44263</v>
      </c>
      <c r="C3162" s="226">
        <v>44264</v>
      </c>
      <c r="D3162" s="226">
        <v>44280.453020833331</v>
      </c>
      <c r="E3162" t="s">
        <v>6254</v>
      </c>
      <c r="F3162">
        <v>737.86295221116768</v>
      </c>
    </row>
    <row r="3163" spans="1:6" hidden="1">
      <c r="A3163">
        <v>5</v>
      </c>
      <c r="B3163" s="226">
        <v>44263</v>
      </c>
      <c r="C3163" s="226">
        <v>44264</v>
      </c>
      <c r="D3163" s="226">
        <v>44280.453020833331</v>
      </c>
      <c r="E3163" t="s">
        <v>6479</v>
      </c>
      <c r="F3163">
        <v>205.51237246195385</v>
      </c>
    </row>
    <row r="3164" spans="1:6" hidden="1">
      <c r="A3164">
        <v>5</v>
      </c>
      <c r="B3164" s="226">
        <v>44263</v>
      </c>
      <c r="C3164" s="226">
        <v>44264</v>
      </c>
      <c r="D3164" s="226">
        <v>44280.453020833331</v>
      </c>
      <c r="E3164" t="s">
        <v>6480</v>
      </c>
      <c r="F3164">
        <v>273.59332040150747</v>
      </c>
    </row>
    <row r="3165" spans="1:6" hidden="1">
      <c r="A3165">
        <v>5</v>
      </c>
      <c r="B3165" s="226">
        <v>44263</v>
      </c>
      <c r="C3165" s="226">
        <v>44264</v>
      </c>
      <c r="D3165" s="226">
        <v>44280.453020833331</v>
      </c>
      <c r="E3165" t="s">
        <v>6255</v>
      </c>
      <c r="F3165">
        <v>2743.7915600246856</v>
      </c>
    </row>
    <row r="3166" spans="1:6" hidden="1">
      <c r="A3166">
        <v>5</v>
      </c>
      <c r="B3166" s="226">
        <v>44263</v>
      </c>
      <c r="C3166" s="226">
        <v>44264</v>
      </c>
      <c r="D3166" s="226">
        <v>44280.453020833331</v>
      </c>
      <c r="E3166" t="s">
        <v>6481</v>
      </c>
      <c r="F3166">
        <v>276.96064766778142</v>
      </c>
    </row>
    <row r="3167" spans="1:6" hidden="1">
      <c r="A3167">
        <v>5</v>
      </c>
      <c r="B3167" s="226">
        <v>44263</v>
      </c>
      <c r="C3167" s="226">
        <v>44264</v>
      </c>
      <c r="D3167" s="226">
        <v>44280.453020833331</v>
      </c>
      <c r="E3167" t="s">
        <v>6084</v>
      </c>
      <c r="F3167">
        <v>95.124033461676831</v>
      </c>
    </row>
    <row r="3168" spans="1:6" hidden="1">
      <c r="A3168">
        <v>5</v>
      </c>
      <c r="B3168" s="226">
        <v>44263</v>
      </c>
      <c r="C3168" s="226">
        <v>44264</v>
      </c>
      <c r="D3168" s="226">
        <v>44280.453020833331</v>
      </c>
      <c r="E3168" t="s">
        <v>6482</v>
      </c>
      <c r="F3168">
        <v>272.97395464579006</v>
      </c>
    </row>
    <row r="3169" spans="1:6" hidden="1">
      <c r="A3169">
        <v>5</v>
      </c>
      <c r="B3169" s="226">
        <v>44263</v>
      </c>
      <c r="C3169" s="226">
        <v>44264</v>
      </c>
      <c r="D3169" s="226">
        <v>44280.453020833331</v>
      </c>
      <c r="E3169" t="s">
        <v>6483</v>
      </c>
      <c r="F3169">
        <v>209.08374370998612</v>
      </c>
    </row>
    <row r="3170" spans="1:6" hidden="1">
      <c r="A3170">
        <v>5</v>
      </c>
      <c r="B3170" s="226">
        <v>44263</v>
      </c>
      <c r="C3170" s="226">
        <v>44264</v>
      </c>
      <c r="D3170" s="226">
        <v>44280.453020833331</v>
      </c>
      <c r="E3170" t="s">
        <v>6484</v>
      </c>
      <c r="F3170">
        <v>209.33018789291179</v>
      </c>
    </row>
    <row r="3171" spans="1:6" hidden="1">
      <c r="A3171">
        <v>5</v>
      </c>
      <c r="B3171" s="226">
        <v>44263</v>
      </c>
      <c r="C3171" s="226">
        <v>44264</v>
      </c>
      <c r="D3171" s="226">
        <v>44280.453020833331</v>
      </c>
      <c r="E3171" t="s">
        <v>6235</v>
      </c>
    </row>
    <row r="3172" spans="1:6" hidden="1">
      <c r="A3172">
        <v>5</v>
      </c>
      <c r="B3172" s="226">
        <v>44263</v>
      </c>
      <c r="C3172" s="226">
        <v>44264</v>
      </c>
      <c r="D3172" s="226">
        <v>44280.453020833331</v>
      </c>
      <c r="E3172" t="s">
        <v>6256</v>
      </c>
      <c r="F3172">
        <v>1.7978349510166378</v>
      </c>
    </row>
    <row r="3173" spans="1:6" hidden="1">
      <c r="A3173">
        <v>5</v>
      </c>
      <c r="B3173" s="226">
        <v>44263</v>
      </c>
      <c r="C3173" s="226">
        <v>44264</v>
      </c>
      <c r="D3173" s="226">
        <v>44280.453020833331</v>
      </c>
      <c r="E3173" t="s">
        <v>6257</v>
      </c>
      <c r="F3173">
        <v>6.9997608770926742</v>
      </c>
    </row>
    <row r="3174" spans="1:6" hidden="1">
      <c r="A3174">
        <v>5</v>
      </c>
      <c r="B3174" s="226">
        <v>44263</v>
      </c>
      <c r="C3174" s="226">
        <v>44264</v>
      </c>
      <c r="D3174" s="226">
        <v>44280.453020833331</v>
      </c>
      <c r="E3174" t="s">
        <v>6258</v>
      </c>
      <c r="F3174">
        <v>4.9108956733925506</v>
      </c>
    </row>
    <row r="3175" spans="1:6" hidden="1">
      <c r="A3175">
        <v>5</v>
      </c>
      <c r="B3175" s="226">
        <v>44263</v>
      </c>
      <c r="C3175" s="226">
        <v>44264</v>
      </c>
      <c r="D3175" s="226">
        <v>44280.453020833331</v>
      </c>
      <c r="E3175" t="s">
        <v>6520</v>
      </c>
      <c r="F3175">
        <v>0.2431000024080362</v>
      </c>
    </row>
    <row r="3176" spans="1:6" hidden="1">
      <c r="A3176">
        <v>5</v>
      </c>
      <c r="B3176" s="226">
        <v>44263</v>
      </c>
      <c r="C3176" s="226">
        <v>44264</v>
      </c>
      <c r="D3176" s="226">
        <v>44280.453020833331</v>
      </c>
      <c r="E3176" t="s">
        <v>6259</v>
      </c>
      <c r="F3176">
        <v>3.9853230459822471</v>
      </c>
    </row>
    <row r="3177" spans="1:6" hidden="1">
      <c r="A3177">
        <v>5</v>
      </c>
      <c r="B3177" s="226">
        <v>44263</v>
      </c>
      <c r="C3177" s="226">
        <v>44264</v>
      </c>
      <c r="D3177" s="226">
        <v>44280.453020833331</v>
      </c>
      <c r="E3177" t="s">
        <v>6260</v>
      </c>
      <c r="F3177">
        <v>2.4596074091581006E-3</v>
      </c>
    </row>
    <row r="3178" spans="1:6" hidden="1">
      <c r="A3178">
        <v>5</v>
      </c>
      <c r="B3178" s="226">
        <v>44263</v>
      </c>
      <c r="C3178" s="226">
        <v>44264</v>
      </c>
      <c r="D3178" s="226">
        <v>44280.453020833331</v>
      </c>
      <c r="E3178" t="s">
        <v>6485</v>
      </c>
      <c r="F3178">
        <v>36.026352555222061</v>
      </c>
    </row>
    <row r="3179" spans="1:6" hidden="1">
      <c r="A3179">
        <v>5</v>
      </c>
      <c r="B3179" s="226">
        <v>44263</v>
      </c>
      <c r="C3179" s="226">
        <v>44264</v>
      </c>
      <c r="D3179" s="226">
        <v>44280.453020833331</v>
      </c>
      <c r="E3179" t="s">
        <v>6486</v>
      </c>
      <c r="F3179">
        <v>154.48893678453274</v>
      </c>
    </row>
    <row r="3180" spans="1:6" hidden="1">
      <c r="A3180">
        <v>5</v>
      </c>
      <c r="B3180" s="226">
        <v>44263</v>
      </c>
      <c r="C3180" s="226">
        <v>44264</v>
      </c>
      <c r="D3180" s="226">
        <v>44280.453020833331</v>
      </c>
      <c r="E3180" t="s">
        <v>6091</v>
      </c>
      <c r="F3180">
        <v>93.641490353478645</v>
      </c>
    </row>
    <row r="3181" spans="1:6" hidden="1">
      <c r="A3181">
        <v>5</v>
      </c>
      <c r="B3181" s="226">
        <v>44263</v>
      </c>
      <c r="C3181" s="226">
        <v>44264</v>
      </c>
      <c r="D3181" s="226">
        <v>44280.453020833331</v>
      </c>
      <c r="E3181" t="s">
        <v>6261</v>
      </c>
      <c r="F3181">
        <v>7.0606226793438474</v>
      </c>
    </row>
    <row r="3182" spans="1:6" hidden="1">
      <c r="A3182">
        <v>5</v>
      </c>
      <c r="B3182" s="226">
        <v>44263</v>
      </c>
      <c r="C3182" s="226">
        <v>44264</v>
      </c>
      <c r="D3182" s="226">
        <v>44280.453020833331</v>
      </c>
      <c r="E3182" t="s">
        <v>6269</v>
      </c>
      <c r="F3182">
        <v>51.074905029932602</v>
      </c>
    </row>
    <row r="3183" spans="1:6" hidden="1">
      <c r="A3183">
        <v>5</v>
      </c>
      <c r="B3183" s="226">
        <v>44263</v>
      </c>
      <c r="C3183" s="226">
        <v>44264</v>
      </c>
      <c r="D3183" s="226">
        <v>44280.453020833331</v>
      </c>
      <c r="E3183" t="s">
        <v>6661</v>
      </c>
      <c r="F3183">
        <v>2.6488246703596006</v>
      </c>
    </row>
    <row r="3184" spans="1:6" hidden="1">
      <c r="A3184">
        <v>5</v>
      </c>
      <c r="B3184" s="226">
        <v>44263</v>
      </c>
      <c r="C3184" s="226">
        <v>44264</v>
      </c>
      <c r="D3184" s="226">
        <v>44280.453020833331</v>
      </c>
      <c r="E3184" t="s">
        <v>6262</v>
      </c>
      <c r="F3184">
        <v>8.6270470474788432</v>
      </c>
    </row>
    <row r="3185" spans="1:6" hidden="1">
      <c r="A3185">
        <v>5</v>
      </c>
      <c r="B3185" s="226">
        <v>44263</v>
      </c>
      <c r="C3185" s="226">
        <v>44264</v>
      </c>
      <c r="D3185" s="226">
        <v>44280.453020833331</v>
      </c>
      <c r="E3185" t="s">
        <v>6263</v>
      </c>
      <c r="F3185">
        <v>12.614829700870247</v>
      </c>
    </row>
    <row r="3186" spans="1:6" hidden="1">
      <c r="A3186">
        <v>5</v>
      </c>
      <c r="B3186" s="226">
        <v>44263</v>
      </c>
      <c r="C3186" s="226">
        <v>44264</v>
      </c>
      <c r="D3186" s="226">
        <v>44280.453020833331</v>
      </c>
      <c r="E3186" t="s">
        <v>6264</v>
      </c>
      <c r="F3186">
        <v>29.77756495608228</v>
      </c>
    </row>
    <row r="3187" spans="1:6" hidden="1">
      <c r="A3187">
        <v>5</v>
      </c>
      <c r="B3187" s="226">
        <v>44263</v>
      </c>
      <c r="C3187" s="226">
        <v>44264</v>
      </c>
      <c r="D3187" s="226">
        <v>44280.453020833331</v>
      </c>
      <c r="E3187" t="s">
        <v>6267</v>
      </c>
      <c r="F3187">
        <v>51.074905029932602</v>
      </c>
    </row>
    <row r="3188" spans="1:6" hidden="1">
      <c r="A3188">
        <v>5</v>
      </c>
      <c r="B3188" s="226">
        <v>44263</v>
      </c>
      <c r="C3188" s="226">
        <v>44264</v>
      </c>
      <c r="D3188" s="226">
        <v>44280.453020833331</v>
      </c>
      <c r="E3188" t="s">
        <v>6440</v>
      </c>
      <c r="F3188">
        <v>58.135527709276445</v>
      </c>
    </row>
    <row r="3189" spans="1:6" hidden="1">
      <c r="A3189">
        <v>5</v>
      </c>
      <c r="B3189" s="226">
        <v>44263</v>
      </c>
      <c r="C3189" s="226">
        <v>44264</v>
      </c>
      <c r="D3189" s="226">
        <v>44280.453020833331</v>
      </c>
      <c r="E3189" t="s">
        <v>6100</v>
      </c>
      <c r="F3189">
        <v>0.24950000643729245</v>
      </c>
    </row>
    <row r="3190" spans="1:6" hidden="1">
      <c r="A3190">
        <v>5</v>
      </c>
      <c r="B3190" s="226">
        <v>44263</v>
      </c>
      <c r="C3190" s="226">
        <v>44264</v>
      </c>
      <c r="D3190" s="226">
        <v>44280.453020833331</v>
      </c>
      <c r="E3190" t="s">
        <v>6101</v>
      </c>
      <c r="F3190">
        <v>6.0000000521539297E-3</v>
      </c>
    </row>
    <row r="3191" spans="1:6" hidden="1">
      <c r="A3191">
        <v>5</v>
      </c>
      <c r="B3191" s="226">
        <v>44263</v>
      </c>
      <c r="C3191" s="226">
        <v>44264</v>
      </c>
      <c r="D3191" s="226">
        <v>44280.453020833331</v>
      </c>
      <c r="E3191" t="s">
        <v>6102</v>
      </c>
      <c r="F3191">
        <v>0.16189999878407171</v>
      </c>
    </row>
    <row r="3192" spans="1:6" hidden="1">
      <c r="A3192">
        <v>5</v>
      </c>
      <c r="B3192" s="226">
        <v>44263</v>
      </c>
      <c r="C3192" s="226">
        <v>44264</v>
      </c>
      <c r="D3192" s="226">
        <v>44280.453020833331</v>
      </c>
      <c r="E3192" t="s">
        <v>6103</v>
      </c>
      <c r="F3192">
        <v>0.51090002059936523</v>
      </c>
    </row>
    <row r="3193" spans="1:6" hidden="1">
      <c r="A3193">
        <v>5</v>
      </c>
      <c r="B3193" s="226">
        <v>44263</v>
      </c>
      <c r="C3193" s="226">
        <v>44264</v>
      </c>
      <c r="D3193" s="226">
        <v>44280.453020833331</v>
      </c>
      <c r="E3193" t="s">
        <v>6104</v>
      </c>
      <c r="F3193">
        <v>98.826698303226479</v>
      </c>
    </row>
    <row r="3194" spans="1:6" hidden="1">
      <c r="A3194">
        <v>5</v>
      </c>
      <c r="B3194" s="226">
        <v>44263</v>
      </c>
      <c r="C3194" s="226">
        <v>44264</v>
      </c>
      <c r="D3194" s="226">
        <v>44280.453020833331</v>
      </c>
      <c r="E3194" t="s">
        <v>6105</v>
      </c>
    </row>
    <row r="3195" spans="1:6" hidden="1">
      <c r="A3195">
        <v>5</v>
      </c>
      <c r="B3195" s="226">
        <v>44263</v>
      </c>
      <c r="C3195" s="226">
        <v>44264</v>
      </c>
      <c r="D3195" s="226">
        <v>44280.453020833331</v>
      </c>
      <c r="E3195" t="s">
        <v>6106</v>
      </c>
    </row>
    <row r="3196" spans="1:6" hidden="1">
      <c r="A3196">
        <v>5</v>
      </c>
      <c r="B3196" s="226">
        <v>44263</v>
      </c>
      <c r="C3196" s="226">
        <v>44264</v>
      </c>
      <c r="D3196" s="226">
        <v>44280.453020833331</v>
      </c>
      <c r="E3196" t="s">
        <v>6107</v>
      </c>
    </row>
    <row r="3197" spans="1:6" hidden="1">
      <c r="A3197">
        <v>5</v>
      </c>
      <c r="B3197" s="226">
        <v>44263</v>
      </c>
      <c r="C3197" s="226">
        <v>44264</v>
      </c>
      <c r="D3197" s="226">
        <v>44280.453020833331</v>
      </c>
      <c r="E3197" t="s">
        <v>6108</v>
      </c>
    </row>
    <row r="3198" spans="1:6" hidden="1">
      <c r="A3198">
        <v>5</v>
      </c>
      <c r="B3198" s="226">
        <v>44263</v>
      </c>
      <c r="C3198" s="226">
        <v>44264</v>
      </c>
      <c r="D3198" s="226">
        <v>44280.453020833331</v>
      </c>
      <c r="E3198" t="s">
        <v>6109</v>
      </c>
    </row>
    <row r="3199" spans="1:6" hidden="1">
      <c r="A3199">
        <v>5</v>
      </c>
      <c r="B3199" s="226">
        <v>44263</v>
      </c>
      <c r="C3199" s="226">
        <v>44264</v>
      </c>
      <c r="D3199" s="226">
        <v>44280.453020833331</v>
      </c>
      <c r="E3199" t="s">
        <v>6110</v>
      </c>
    </row>
    <row r="3200" spans="1:6" hidden="1">
      <c r="A3200">
        <v>5</v>
      </c>
      <c r="B3200" s="226">
        <v>44263</v>
      </c>
      <c r="C3200" s="226">
        <v>44264</v>
      </c>
      <c r="D3200" s="226">
        <v>44280.453020833331</v>
      </c>
      <c r="E3200" t="s">
        <v>6111</v>
      </c>
    </row>
    <row r="3201" spans="1:6" hidden="1">
      <c r="A3201">
        <v>5</v>
      </c>
      <c r="B3201" s="226">
        <v>44263</v>
      </c>
      <c r="C3201" s="226">
        <v>44264</v>
      </c>
      <c r="D3201" s="226">
        <v>44280.453020833331</v>
      </c>
      <c r="E3201" t="s">
        <v>6113</v>
      </c>
    </row>
    <row r="3202" spans="1:6" hidden="1">
      <c r="A3202">
        <v>5</v>
      </c>
      <c r="B3202" s="226">
        <v>44263</v>
      </c>
      <c r="C3202" s="226">
        <v>44264</v>
      </c>
      <c r="D3202" s="226">
        <v>44280.453020833331</v>
      </c>
      <c r="E3202" t="s">
        <v>6112</v>
      </c>
    </row>
    <row r="3203" spans="1:6" hidden="1">
      <c r="A3203">
        <v>5</v>
      </c>
      <c r="B3203" s="226">
        <v>44263</v>
      </c>
      <c r="C3203" s="226">
        <v>44264</v>
      </c>
      <c r="D3203" s="226">
        <v>44280.453020833331</v>
      </c>
      <c r="E3203" t="s">
        <v>6114</v>
      </c>
    </row>
    <row r="3204" spans="1:6" hidden="1">
      <c r="A3204">
        <v>5</v>
      </c>
      <c r="B3204" s="226">
        <v>44263</v>
      </c>
      <c r="C3204" s="226">
        <v>44264</v>
      </c>
      <c r="D3204" s="226">
        <v>44280.453020833331</v>
      </c>
      <c r="E3204" t="s">
        <v>6115</v>
      </c>
    </row>
    <row r="3205" spans="1:6" hidden="1">
      <c r="A3205">
        <v>5</v>
      </c>
      <c r="B3205" s="226">
        <v>44263</v>
      </c>
      <c r="C3205" s="226">
        <v>44264</v>
      </c>
      <c r="D3205" s="226">
        <v>44280.453020833331</v>
      </c>
      <c r="E3205" t="s">
        <v>6116</v>
      </c>
    </row>
    <row r="3206" spans="1:6" hidden="1">
      <c r="A3206">
        <v>5</v>
      </c>
      <c r="B3206" s="226">
        <v>44263</v>
      </c>
      <c r="C3206" s="226">
        <v>44264</v>
      </c>
      <c r="D3206" s="226">
        <v>44280.453020833331</v>
      </c>
      <c r="E3206" t="s">
        <v>6117</v>
      </c>
    </row>
    <row r="3207" spans="1:6" hidden="1">
      <c r="A3207">
        <v>5</v>
      </c>
      <c r="B3207" s="226">
        <v>44263</v>
      </c>
      <c r="C3207" s="226">
        <v>44264</v>
      </c>
      <c r="D3207" s="226">
        <v>44280.453020833331</v>
      </c>
      <c r="E3207" t="s">
        <v>6118</v>
      </c>
    </row>
    <row r="3208" spans="1:6" hidden="1">
      <c r="A3208">
        <v>5</v>
      </c>
      <c r="B3208" s="226">
        <v>44263</v>
      </c>
      <c r="C3208" s="226">
        <v>44264</v>
      </c>
      <c r="D3208" s="226">
        <v>44280.453020833331</v>
      </c>
      <c r="E3208" t="s">
        <v>6119</v>
      </c>
    </row>
    <row r="3209" spans="1:6" hidden="1">
      <c r="A3209">
        <v>5</v>
      </c>
      <c r="B3209" s="226">
        <v>44263</v>
      </c>
      <c r="C3209" s="226">
        <v>44264</v>
      </c>
      <c r="D3209" s="226">
        <v>44280.453020833331</v>
      </c>
      <c r="E3209" t="s">
        <v>6120</v>
      </c>
    </row>
    <row r="3210" spans="1:6" hidden="1">
      <c r="A3210">
        <v>5</v>
      </c>
      <c r="B3210" s="226">
        <v>44263</v>
      </c>
      <c r="C3210" s="226">
        <v>44264</v>
      </c>
      <c r="D3210" s="226">
        <v>44280.453020833331</v>
      </c>
      <c r="E3210" t="s">
        <v>6121</v>
      </c>
    </row>
    <row r="3211" spans="1:6" hidden="1">
      <c r="A3211">
        <v>5</v>
      </c>
      <c r="B3211" s="226">
        <v>44263</v>
      </c>
      <c r="C3211" s="226">
        <v>44264</v>
      </c>
      <c r="D3211" s="226">
        <v>44280.453020833331</v>
      </c>
      <c r="E3211" t="s">
        <v>6487</v>
      </c>
      <c r="F3211">
        <v>173.68597663243662</v>
      </c>
    </row>
    <row r="3212" spans="1:6" hidden="1">
      <c r="A3212">
        <v>5</v>
      </c>
      <c r="B3212" s="226">
        <v>44263</v>
      </c>
      <c r="C3212" s="226">
        <v>44264</v>
      </c>
      <c r="D3212" s="226">
        <v>44280.453020833331</v>
      </c>
      <c r="E3212" t="s">
        <v>6488</v>
      </c>
      <c r="F3212">
        <v>188.50308746761806</v>
      </c>
    </row>
    <row r="3213" spans="1:6" hidden="1">
      <c r="A3213">
        <v>5</v>
      </c>
      <c r="B3213" s="226">
        <v>44263</v>
      </c>
      <c r="C3213" s="226">
        <v>44264</v>
      </c>
      <c r="D3213" s="226">
        <v>44280.453020833331</v>
      </c>
      <c r="E3213" t="s">
        <v>6489</v>
      </c>
      <c r="F3213">
        <v>189.0285003238256</v>
      </c>
    </row>
    <row r="3214" spans="1:6" hidden="1">
      <c r="A3214">
        <v>5</v>
      </c>
      <c r="B3214" s="226">
        <v>44263</v>
      </c>
      <c r="C3214" s="226">
        <v>44264</v>
      </c>
      <c r="D3214" s="226">
        <v>44280.453020833331</v>
      </c>
      <c r="E3214" t="s">
        <v>6490</v>
      </c>
      <c r="F3214">
        <v>197.66051390965754</v>
      </c>
    </row>
    <row r="3215" spans="1:6" hidden="1">
      <c r="A3215">
        <v>5</v>
      </c>
      <c r="B3215" s="226">
        <v>44263</v>
      </c>
      <c r="C3215" s="226">
        <v>44264</v>
      </c>
      <c r="D3215" s="226">
        <v>44280.453020833331</v>
      </c>
      <c r="E3215" t="s">
        <v>6122</v>
      </c>
      <c r="F3215">
        <v>6.9934820724858202</v>
      </c>
    </row>
    <row r="3216" spans="1:6" hidden="1">
      <c r="A3216">
        <v>5</v>
      </c>
      <c r="B3216" s="226">
        <v>44263</v>
      </c>
      <c r="C3216" s="226">
        <v>44264</v>
      </c>
      <c r="D3216" s="226">
        <v>44280.453020833331</v>
      </c>
      <c r="E3216" t="s">
        <v>6123</v>
      </c>
      <c r="F3216">
        <v>19.34985488653194</v>
      </c>
    </row>
    <row r="3217" spans="1:6" hidden="1">
      <c r="A3217">
        <v>5</v>
      </c>
      <c r="B3217" s="226">
        <v>44263</v>
      </c>
      <c r="C3217" s="226">
        <v>44264</v>
      </c>
      <c r="D3217" s="226">
        <v>44280.453020833331</v>
      </c>
      <c r="E3217" t="s">
        <v>6491</v>
      </c>
      <c r="F3217">
        <v>166.74622027079195</v>
      </c>
    </row>
    <row r="3218" spans="1:6" hidden="1">
      <c r="A3218">
        <v>5</v>
      </c>
      <c r="B3218" s="226">
        <v>44263</v>
      </c>
      <c r="C3218" s="226">
        <v>44264</v>
      </c>
      <c r="D3218" s="226">
        <v>44280.453020833331</v>
      </c>
      <c r="E3218" t="s">
        <v>6492</v>
      </c>
      <c r="F3218">
        <v>169.68953307469755</v>
      </c>
    </row>
    <row r="3219" spans="1:6" hidden="1">
      <c r="A3219">
        <v>5</v>
      </c>
      <c r="B3219" s="226">
        <v>44263</v>
      </c>
      <c r="C3219" s="226">
        <v>44264</v>
      </c>
      <c r="D3219" s="226">
        <v>44280.453020833331</v>
      </c>
      <c r="E3219" t="s">
        <v>6493</v>
      </c>
      <c r="F3219">
        <v>135.52319009568961</v>
      </c>
    </row>
    <row r="3220" spans="1:6" hidden="1">
      <c r="A3220">
        <v>5</v>
      </c>
      <c r="B3220" s="226">
        <v>44263</v>
      </c>
      <c r="C3220" s="226">
        <v>44264</v>
      </c>
      <c r="D3220" s="226">
        <v>44280.453020833331</v>
      </c>
      <c r="E3220" t="s">
        <v>6265</v>
      </c>
      <c r="F3220">
        <v>23.538276803493545</v>
      </c>
    </row>
    <row r="3221" spans="1:6" hidden="1">
      <c r="A3221">
        <v>5</v>
      </c>
      <c r="B3221" s="226">
        <v>44263</v>
      </c>
      <c r="C3221" s="226">
        <v>44264</v>
      </c>
      <c r="D3221" s="226">
        <v>44280.453020833331</v>
      </c>
      <c r="E3221" t="s">
        <v>6266</v>
      </c>
      <c r="F3221">
        <v>130.58588374985627</v>
      </c>
    </row>
    <row r="3222" spans="1:6" hidden="1">
      <c r="A3222">
        <v>5</v>
      </c>
      <c r="B3222" s="226">
        <v>44263</v>
      </c>
      <c r="C3222" s="226">
        <v>44264</v>
      </c>
      <c r="D3222" s="226">
        <v>44280.453020833331</v>
      </c>
      <c r="E3222" t="s">
        <v>6494</v>
      </c>
      <c r="F3222">
        <v>199.65708497365318</v>
      </c>
    </row>
    <row r="3223" spans="1:6" hidden="1">
      <c r="A3223">
        <v>5</v>
      </c>
      <c r="B3223" s="226">
        <v>44263</v>
      </c>
      <c r="C3223" s="226">
        <v>44264</v>
      </c>
      <c r="D3223" s="226">
        <v>44280.453020833331</v>
      </c>
      <c r="E3223" t="s">
        <v>6495</v>
      </c>
      <c r="F3223">
        <v>208.56674665874891</v>
      </c>
    </row>
    <row r="3224" spans="1:6" hidden="1">
      <c r="A3224">
        <v>5</v>
      </c>
      <c r="B3224" s="226">
        <v>44263</v>
      </c>
      <c r="C3224" s="226">
        <v>44264</v>
      </c>
      <c r="D3224" s="226">
        <v>44280.453020833331</v>
      </c>
      <c r="E3224" t="s">
        <v>6268</v>
      </c>
      <c r="F3224">
        <v>175.88862395816349</v>
      </c>
    </row>
    <row r="3225" spans="1:6" hidden="1">
      <c r="A3225">
        <v>5</v>
      </c>
      <c r="B3225" s="226">
        <v>44263</v>
      </c>
      <c r="C3225" s="226">
        <v>44264</v>
      </c>
      <c r="D3225" s="226">
        <v>44280.453020833331</v>
      </c>
      <c r="E3225" t="s">
        <v>6496</v>
      </c>
      <c r="F3225">
        <v>208.64416491190508</v>
      </c>
    </row>
    <row r="3226" spans="1:6" hidden="1">
      <c r="A3226">
        <v>5</v>
      </c>
      <c r="B3226" s="226">
        <v>44263</v>
      </c>
      <c r="C3226" s="226">
        <v>44264</v>
      </c>
      <c r="D3226" s="226">
        <v>44280.453020833331</v>
      </c>
      <c r="E3226" t="s">
        <v>6497</v>
      </c>
      <c r="F3226">
        <v>209.2416743808308</v>
      </c>
    </row>
    <row r="3227" spans="1:6" hidden="1">
      <c r="A3227">
        <v>5</v>
      </c>
      <c r="B3227" s="226">
        <v>44263</v>
      </c>
      <c r="C3227" s="226">
        <v>44264</v>
      </c>
      <c r="D3227" s="226">
        <v>44280.453020833331</v>
      </c>
      <c r="E3227" t="s">
        <v>6124</v>
      </c>
      <c r="F3227">
        <v>11.328209614753757</v>
      </c>
    </row>
    <row r="3228" spans="1:6" hidden="1">
      <c r="A3228">
        <v>5</v>
      </c>
      <c r="B3228" s="226">
        <v>44263</v>
      </c>
      <c r="C3228" s="226">
        <v>44264</v>
      </c>
      <c r="D3228" s="226">
        <v>44280.453020833331</v>
      </c>
      <c r="E3228" t="s">
        <v>6315</v>
      </c>
    </row>
    <row r="3229" spans="1:6" hidden="1">
      <c r="A3229">
        <v>5</v>
      </c>
      <c r="B3229" s="226">
        <v>44263</v>
      </c>
      <c r="C3229" s="226">
        <v>44264</v>
      </c>
      <c r="D3229" s="226">
        <v>44280.453020833331</v>
      </c>
      <c r="E3229" t="s">
        <v>6316</v>
      </c>
    </row>
    <row r="3230" spans="1:6" hidden="1">
      <c r="A3230">
        <v>5</v>
      </c>
      <c r="B3230" s="226">
        <v>44263</v>
      </c>
      <c r="C3230" s="226">
        <v>44264</v>
      </c>
      <c r="D3230" s="226">
        <v>44280.453020833331</v>
      </c>
      <c r="E3230" t="s">
        <v>6553</v>
      </c>
    </row>
    <row r="3231" spans="1:6" hidden="1">
      <c r="A3231">
        <v>5</v>
      </c>
      <c r="B3231" s="226">
        <v>44263</v>
      </c>
      <c r="C3231" s="226">
        <v>44264</v>
      </c>
      <c r="D3231" s="226">
        <v>44280.453020833331</v>
      </c>
      <c r="E3231" t="s">
        <v>6554</v>
      </c>
    </row>
    <row r="3232" spans="1:6" hidden="1">
      <c r="A3232">
        <v>5</v>
      </c>
      <c r="B3232" s="226">
        <v>44263</v>
      </c>
      <c r="C3232" s="226">
        <v>44264</v>
      </c>
      <c r="D3232" s="226">
        <v>44280.453020833331</v>
      </c>
      <c r="E3232" t="s">
        <v>6555</v>
      </c>
    </row>
    <row r="3233" spans="1:6" hidden="1">
      <c r="A3233">
        <v>5</v>
      </c>
      <c r="B3233" s="226">
        <v>44263</v>
      </c>
      <c r="C3233" s="226">
        <v>44264</v>
      </c>
      <c r="D3233" s="226">
        <v>44280.453020833331</v>
      </c>
      <c r="E3233" t="s">
        <v>6556</v>
      </c>
    </row>
    <row r="3234" spans="1:6" hidden="1">
      <c r="A3234">
        <v>5</v>
      </c>
      <c r="B3234" s="226">
        <v>44263</v>
      </c>
      <c r="C3234" s="226">
        <v>44264</v>
      </c>
      <c r="D3234" s="226">
        <v>44280.453020833331</v>
      </c>
      <c r="E3234" t="s">
        <v>6557</v>
      </c>
    </row>
    <row r="3235" spans="1:6" hidden="1">
      <c r="A3235">
        <v>5</v>
      </c>
      <c r="B3235" s="226">
        <v>44263</v>
      </c>
      <c r="C3235" s="226">
        <v>44264</v>
      </c>
      <c r="D3235" s="226">
        <v>44280.453020833331</v>
      </c>
      <c r="E3235" t="s">
        <v>6558</v>
      </c>
    </row>
    <row r="3236" spans="1:6" hidden="1">
      <c r="A3236">
        <v>5</v>
      </c>
      <c r="B3236" s="226">
        <v>44263</v>
      </c>
      <c r="C3236" s="226">
        <v>44264</v>
      </c>
      <c r="D3236" s="226">
        <v>44280.453020833331</v>
      </c>
      <c r="E3236" t="s">
        <v>6559</v>
      </c>
    </row>
    <row r="3237" spans="1:6" hidden="1">
      <c r="A3237">
        <v>5</v>
      </c>
      <c r="B3237" s="226">
        <v>44263</v>
      </c>
      <c r="C3237" s="226">
        <v>44264</v>
      </c>
      <c r="D3237" s="226">
        <v>44280.453020833331</v>
      </c>
      <c r="E3237" t="s">
        <v>6560</v>
      </c>
    </row>
    <row r="3238" spans="1:6" hidden="1">
      <c r="A3238">
        <v>5</v>
      </c>
      <c r="B3238" s="226">
        <v>44263</v>
      </c>
      <c r="C3238" s="226">
        <v>44264</v>
      </c>
      <c r="D3238" s="226">
        <v>44280.453020833331</v>
      </c>
      <c r="E3238" t="s">
        <v>6561</v>
      </c>
    </row>
    <row r="3239" spans="1:6" hidden="1">
      <c r="A3239">
        <v>5</v>
      </c>
      <c r="B3239" s="226">
        <v>44263</v>
      </c>
      <c r="C3239" s="226">
        <v>44264</v>
      </c>
      <c r="D3239" s="226">
        <v>44280.453020833331</v>
      </c>
      <c r="E3239" t="s">
        <v>6562</v>
      </c>
    </row>
    <row r="3240" spans="1:6" hidden="1">
      <c r="A3240">
        <v>5</v>
      </c>
      <c r="B3240" s="226">
        <v>44263</v>
      </c>
      <c r="C3240" s="226">
        <v>44264</v>
      </c>
      <c r="D3240" s="226">
        <v>44280.453020833331</v>
      </c>
      <c r="E3240" t="s">
        <v>6563</v>
      </c>
    </row>
    <row r="3241" spans="1:6" hidden="1">
      <c r="A3241">
        <v>5</v>
      </c>
      <c r="B3241" s="226">
        <v>44263</v>
      </c>
      <c r="C3241" s="226">
        <v>44264</v>
      </c>
      <c r="D3241" s="226">
        <v>44280.453020833331</v>
      </c>
      <c r="E3241" t="s">
        <v>6564</v>
      </c>
    </row>
    <row r="3242" spans="1:6" hidden="1">
      <c r="A3242">
        <v>5</v>
      </c>
      <c r="B3242" s="226">
        <v>44263</v>
      </c>
      <c r="C3242" s="226">
        <v>44264</v>
      </c>
      <c r="D3242" s="226">
        <v>44280.453020833331</v>
      </c>
      <c r="E3242" t="s">
        <v>6565</v>
      </c>
    </row>
    <row r="3243" spans="1:6" hidden="1">
      <c r="A3243">
        <v>5</v>
      </c>
      <c r="B3243" s="226">
        <v>44263</v>
      </c>
      <c r="C3243" s="226">
        <v>44264</v>
      </c>
      <c r="D3243" s="226">
        <v>44280.453020833331</v>
      </c>
      <c r="E3243" t="s">
        <v>6566</v>
      </c>
    </row>
    <row r="3244" spans="1:6" hidden="1">
      <c r="A3244">
        <v>5</v>
      </c>
      <c r="B3244" s="226">
        <v>44263</v>
      </c>
      <c r="C3244" s="226">
        <v>44264</v>
      </c>
      <c r="D3244" s="226">
        <v>44280.453020833331</v>
      </c>
      <c r="E3244" t="s">
        <v>6567</v>
      </c>
    </row>
    <row r="3245" spans="1:6" hidden="1">
      <c r="A3245">
        <v>5</v>
      </c>
      <c r="B3245" s="226">
        <v>44263</v>
      </c>
      <c r="C3245" s="226">
        <v>44264</v>
      </c>
      <c r="D3245" s="226">
        <v>44280.453020833331</v>
      </c>
      <c r="E3245" t="s">
        <v>6568</v>
      </c>
    </row>
    <row r="3246" spans="1:6" hidden="1">
      <c r="A3246">
        <v>5</v>
      </c>
      <c r="B3246" s="226">
        <v>44263</v>
      </c>
      <c r="C3246" s="226">
        <v>44264</v>
      </c>
      <c r="D3246" s="226">
        <v>44280.453020833331</v>
      </c>
      <c r="E3246" t="s">
        <v>6569</v>
      </c>
    </row>
    <row r="3247" spans="1:6" hidden="1">
      <c r="A3247">
        <v>5</v>
      </c>
      <c r="B3247" s="226">
        <v>44263</v>
      </c>
      <c r="C3247" s="226">
        <v>44264</v>
      </c>
      <c r="D3247" s="226">
        <v>44280.453020833331</v>
      </c>
      <c r="E3247" t="s">
        <v>6570</v>
      </c>
    </row>
    <row r="3248" spans="1:6" hidden="1">
      <c r="A3248">
        <v>5</v>
      </c>
      <c r="B3248" s="226">
        <v>44263</v>
      </c>
      <c r="C3248" s="226">
        <v>44264</v>
      </c>
      <c r="D3248" s="226">
        <v>44280.453020833331</v>
      </c>
      <c r="E3248" t="s">
        <v>6665</v>
      </c>
      <c r="F3248">
        <v>0.11225780659458641</v>
      </c>
    </row>
    <row r="3249" spans="1:6" hidden="1">
      <c r="A3249">
        <v>5</v>
      </c>
      <c r="B3249" s="226">
        <v>44263</v>
      </c>
      <c r="C3249" s="226">
        <v>44264</v>
      </c>
      <c r="D3249" s="226">
        <v>44280.453020833331</v>
      </c>
      <c r="E3249" t="s">
        <v>6666</v>
      </c>
      <c r="F3249">
        <v>-2.4077131815202955E-2</v>
      </c>
    </row>
    <row r="3250" spans="1:6" hidden="1">
      <c r="A3250">
        <v>5</v>
      </c>
      <c r="B3250" s="226">
        <v>44263</v>
      </c>
      <c r="C3250" s="226">
        <v>44264</v>
      </c>
      <c r="D3250" s="226">
        <v>44280.453020833331</v>
      </c>
      <c r="E3250" t="s">
        <v>6662</v>
      </c>
      <c r="F3250">
        <v>-3.5068228290552534</v>
      </c>
    </row>
    <row r="3251" spans="1:6" hidden="1">
      <c r="A3251">
        <v>5</v>
      </c>
      <c r="B3251" s="226">
        <v>44263</v>
      </c>
      <c r="C3251" s="226">
        <v>44264</v>
      </c>
      <c r="D3251" s="226">
        <v>44280.453020833331</v>
      </c>
      <c r="E3251" t="s">
        <v>6289</v>
      </c>
      <c r="F3251">
        <v>38.939564794964227</v>
      </c>
    </row>
    <row r="3252" spans="1:6" hidden="1">
      <c r="A3252">
        <v>5</v>
      </c>
      <c r="B3252" s="226">
        <v>44263</v>
      </c>
      <c r="C3252" s="226">
        <v>44264</v>
      </c>
      <c r="D3252" s="226">
        <v>44280.453020833331</v>
      </c>
      <c r="E3252" t="s">
        <v>6290</v>
      </c>
      <c r="F3252">
        <v>9.1666055272023002</v>
      </c>
    </row>
    <row r="3253" spans="1:6" hidden="1">
      <c r="A3253">
        <v>5</v>
      </c>
      <c r="B3253" s="226">
        <v>44263</v>
      </c>
      <c r="C3253" s="226">
        <v>44264</v>
      </c>
      <c r="D3253" s="226">
        <v>44280.453020833331</v>
      </c>
      <c r="E3253" t="s">
        <v>6291</v>
      </c>
      <c r="F3253">
        <v>6.8389255030287517</v>
      </c>
    </row>
    <row r="3254" spans="1:6" hidden="1">
      <c r="A3254">
        <v>5</v>
      </c>
      <c r="B3254" s="226">
        <v>44263</v>
      </c>
      <c r="C3254" s="226">
        <v>44264</v>
      </c>
      <c r="D3254" s="226">
        <v>44280.453020833331</v>
      </c>
      <c r="E3254" t="s">
        <v>6292</v>
      </c>
      <c r="F3254">
        <v>18.845644401862376</v>
      </c>
    </row>
    <row r="3255" spans="1:6" hidden="1">
      <c r="A3255">
        <v>5</v>
      </c>
      <c r="B3255" s="226">
        <v>44263</v>
      </c>
      <c r="C3255" s="226">
        <v>44264</v>
      </c>
      <c r="D3255" s="226">
        <v>44280.453020833331</v>
      </c>
      <c r="E3255" t="s">
        <v>6293</v>
      </c>
      <c r="F3255">
        <v>99.7</v>
      </c>
    </row>
    <row r="3256" spans="1:6" hidden="1">
      <c r="A3256">
        <v>5</v>
      </c>
      <c r="B3256" s="226">
        <v>44263</v>
      </c>
      <c r="C3256" s="226">
        <v>44264</v>
      </c>
      <c r="D3256" s="226">
        <v>44280.453020833331</v>
      </c>
      <c r="E3256" t="s">
        <v>6294</v>
      </c>
      <c r="F3256">
        <v>110</v>
      </c>
    </row>
    <row r="3257" spans="1:6" hidden="1">
      <c r="A3257">
        <v>5</v>
      </c>
      <c r="B3257" s="226">
        <v>44263</v>
      </c>
      <c r="C3257" s="226">
        <v>44264</v>
      </c>
      <c r="D3257" s="226">
        <v>44280.453020833331</v>
      </c>
      <c r="E3257" t="s">
        <v>6295</v>
      </c>
      <c r="F3257">
        <v>105.56177195800001</v>
      </c>
    </row>
    <row r="3258" spans="1:6" hidden="1">
      <c r="A3258">
        <v>5</v>
      </c>
      <c r="B3258" s="226">
        <v>44263</v>
      </c>
      <c r="C3258" s="226">
        <v>44264</v>
      </c>
      <c r="D3258" s="226">
        <v>44280.453020833331</v>
      </c>
      <c r="E3258" t="s">
        <v>6296</v>
      </c>
      <c r="F3258">
        <v>85.014346750000016</v>
      </c>
    </row>
    <row r="3259" spans="1:6" hidden="1">
      <c r="A3259">
        <v>5</v>
      </c>
      <c r="B3259" s="226">
        <v>44263</v>
      </c>
      <c r="C3259" s="226">
        <v>44264</v>
      </c>
      <c r="D3259" s="226">
        <v>44280.453020833331</v>
      </c>
      <c r="E3259" t="s">
        <v>6317</v>
      </c>
    </row>
    <row r="3260" spans="1:6" hidden="1">
      <c r="A3260">
        <v>5</v>
      </c>
      <c r="B3260" s="226">
        <v>44263</v>
      </c>
      <c r="C3260" s="226">
        <v>44264</v>
      </c>
      <c r="D3260" s="226">
        <v>44280.453020833331</v>
      </c>
      <c r="E3260" t="s">
        <v>6318</v>
      </c>
    </row>
    <row r="3261" spans="1:6" hidden="1">
      <c r="A3261">
        <v>5</v>
      </c>
      <c r="B3261" s="226">
        <v>44263</v>
      </c>
      <c r="C3261" s="226">
        <v>44264</v>
      </c>
      <c r="D3261" s="226">
        <v>44280.453020833331</v>
      </c>
      <c r="E3261" t="s">
        <v>6319</v>
      </c>
    </row>
    <row r="3262" spans="1:6" hidden="1">
      <c r="A3262">
        <v>5</v>
      </c>
      <c r="B3262" s="226">
        <v>44263</v>
      </c>
      <c r="C3262" s="226">
        <v>44264</v>
      </c>
      <c r="D3262" s="226">
        <v>44280.453020833331</v>
      </c>
      <c r="E3262" t="s">
        <v>6320</v>
      </c>
    </row>
    <row r="3263" spans="1:6" hidden="1">
      <c r="A3263">
        <v>5</v>
      </c>
      <c r="B3263" s="226">
        <v>44263</v>
      </c>
      <c r="C3263" s="226">
        <v>44264</v>
      </c>
      <c r="D3263" s="226">
        <v>44280.453020833331</v>
      </c>
      <c r="E3263" t="s">
        <v>6321</v>
      </c>
    </row>
    <row r="3264" spans="1:6" hidden="1">
      <c r="A3264">
        <v>5</v>
      </c>
      <c r="B3264" s="226">
        <v>44263</v>
      </c>
      <c r="C3264" s="226">
        <v>44264</v>
      </c>
      <c r="D3264" s="226">
        <v>44280.453020833331</v>
      </c>
      <c r="E3264" t="s">
        <v>6323</v>
      </c>
    </row>
    <row r="3265" spans="1:6" hidden="1">
      <c r="A3265">
        <v>5</v>
      </c>
      <c r="B3265" s="226">
        <v>44263</v>
      </c>
      <c r="C3265" s="226">
        <v>44264</v>
      </c>
      <c r="D3265" s="226">
        <v>44280.453020833331</v>
      </c>
      <c r="E3265" t="s">
        <v>6611</v>
      </c>
      <c r="F3265">
        <v>32.73813575572435</v>
      </c>
    </row>
    <row r="3266" spans="1:6" hidden="1">
      <c r="A3266">
        <v>5</v>
      </c>
      <c r="B3266" s="226">
        <v>44263</v>
      </c>
      <c r="C3266" s="226">
        <v>44264</v>
      </c>
      <c r="D3266" s="226">
        <v>44280.453020833331</v>
      </c>
      <c r="E3266" t="s">
        <v>6612</v>
      </c>
      <c r="F3266">
        <v>0</v>
      </c>
    </row>
    <row r="3267" spans="1:6" hidden="1">
      <c r="A3267">
        <v>5</v>
      </c>
      <c r="B3267" s="226">
        <v>44263</v>
      </c>
      <c r="C3267" s="226">
        <v>44264</v>
      </c>
      <c r="D3267" s="226">
        <v>44280.453020833331</v>
      </c>
      <c r="E3267" t="s">
        <v>6719</v>
      </c>
      <c r="F3267">
        <v>32.73813575572435</v>
      </c>
    </row>
    <row r="3268" spans="1:6" hidden="1">
      <c r="A3268">
        <v>5</v>
      </c>
      <c r="B3268" s="226">
        <v>44263</v>
      </c>
      <c r="C3268" s="226">
        <v>44264</v>
      </c>
      <c r="D3268" s="226">
        <v>44280.453020833331</v>
      </c>
      <c r="E3268" t="s">
        <v>6325</v>
      </c>
      <c r="F3268">
        <v>119.81133444044305</v>
      </c>
    </row>
    <row r="3269" spans="1:6" hidden="1">
      <c r="A3269">
        <v>5</v>
      </c>
      <c r="B3269" s="226">
        <v>44263</v>
      </c>
      <c r="C3269" s="226">
        <v>44264</v>
      </c>
      <c r="D3269" s="226">
        <v>44280.453020833331</v>
      </c>
      <c r="E3269" t="s">
        <v>6393</v>
      </c>
      <c r="F3269">
        <v>3.4700000286101007</v>
      </c>
    </row>
    <row r="3270" spans="1:6" hidden="1">
      <c r="A3270">
        <v>5</v>
      </c>
      <c r="B3270" s="226">
        <v>44263</v>
      </c>
      <c r="C3270" s="226">
        <v>44264</v>
      </c>
      <c r="D3270" s="226">
        <v>44280.453020833331</v>
      </c>
      <c r="E3270" t="s">
        <v>6394</v>
      </c>
      <c r="F3270">
        <v>6.4099998474121094</v>
      </c>
    </row>
    <row r="3271" spans="1:6" hidden="1">
      <c r="A3271">
        <v>5</v>
      </c>
      <c r="B3271" s="226">
        <v>44263</v>
      </c>
      <c r="C3271" s="226">
        <v>44264</v>
      </c>
      <c r="D3271" s="226">
        <v>44280.453020833331</v>
      </c>
      <c r="E3271" t="s">
        <v>6395</v>
      </c>
      <c r="F3271">
        <v>3.059999942779609</v>
      </c>
    </row>
    <row r="3272" spans="1:6" hidden="1">
      <c r="A3272">
        <v>5</v>
      </c>
      <c r="B3272" s="226">
        <v>44263</v>
      </c>
      <c r="C3272" s="226">
        <v>44264</v>
      </c>
      <c r="D3272" s="226">
        <v>44280.453020833331</v>
      </c>
      <c r="E3272" t="s">
        <v>6396</v>
      </c>
      <c r="F3272">
        <v>4.119999885559082</v>
      </c>
    </row>
    <row r="3273" spans="1:6" hidden="1">
      <c r="A3273">
        <v>5</v>
      </c>
      <c r="B3273" s="226">
        <v>44263</v>
      </c>
      <c r="C3273" s="226">
        <v>44264</v>
      </c>
      <c r="D3273" s="226">
        <v>44280.453020833331</v>
      </c>
      <c r="E3273" t="s">
        <v>6397</v>
      </c>
      <c r="F3273">
        <v>15.390000343323299</v>
      </c>
    </row>
    <row r="3274" spans="1:6" hidden="1">
      <c r="A3274">
        <v>5</v>
      </c>
      <c r="B3274" s="226">
        <v>44263</v>
      </c>
      <c r="C3274" s="226">
        <v>44264</v>
      </c>
      <c r="D3274" s="226">
        <v>44280.453020833331</v>
      </c>
      <c r="E3274" t="s">
        <v>6398</v>
      </c>
      <c r="F3274">
        <v>11.75</v>
      </c>
    </row>
    <row r="3275" spans="1:6" hidden="1">
      <c r="A3275">
        <v>5</v>
      </c>
      <c r="B3275" s="226">
        <v>44263</v>
      </c>
      <c r="C3275" s="226">
        <v>44264</v>
      </c>
      <c r="D3275" s="226">
        <v>44280.453020833331</v>
      </c>
      <c r="E3275" t="s">
        <v>6399</v>
      </c>
      <c r="F3275">
        <v>1.549999952316248</v>
      </c>
    </row>
    <row r="3276" spans="1:6" hidden="1">
      <c r="A3276">
        <v>5</v>
      </c>
      <c r="B3276" s="226">
        <v>44263</v>
      </c>
      <c r="C3276" s="226">
        <v>44264</v>
      </c>
      <c r="D3276" s="226">
        <v>44280.453020833331</v>
      </c>
      <c r="E3276" t="s">
        <v>6400</v>
      </c>
      <c r="F3276">
        <v>7.0000000298025958E-2</v>
      </c>
    </row>
    <row r="3277" spans="1:6" hidden="1">
      <c r="A3277">
        <v>5</v>
      </c>
      <c r="B3277" s="226">
        <v>44263</v>
      </c>
      <c r="C3277" s="226">
        <v>44264</v>
      </c>
      <c r="D3277" s="226">
        <v>44280.453020833331</v>
      </c>
      <c r="E3277" t="s">
        <v>6401</v>
      </c>
      <c r="F3277">
        <v>0.73000001907348633</v>
      </c>
    </row>
    <row r="3278" spans="1:6" hidden="1">
      <c r="A3278">
        <v>5</v>
      </c>
      <c r="B3278" s="226">
        <v>44263</v>
      </c>
      <c r="C3278" s="226">
        <v>44264</v>
      </c>
      <c r="D3278" s="226">
        <v>44280.453020833331</v>
      </c>
      <c r="E3278" t="s">
        <v>6402</v>
      </c>
      <c r="F3278">
        <v>1.0900000333785587</v>
      </c>
    </row>
    <row r="3279" spans="1:6" hidden="1">
      <c r="A3279">
        <v>5</v>
      </c>
      <c r="B3279" s="226">
        <v>44263</v>
      </c>
      <c r="C3279" s="226">
        <v>44264</v>
      </c>
      <c r="D3279" s="226">
        <v>44280.453020833331</v>
      </c>
      <c r="E3279" t="s">
        <v>6403</v>
      </c>
      <c r="F3279">
        <v>2.9999999329446688E-2</v>
      </c>
    </row>
    <row r="3280" spans="1:6" hidden="1">
      <c r="A3280">
        <v>5</v>
      </c>
      <c r="B3280" s="226">
        <v>44263</v>
      </c>
      <c r="C3280" s="226">
        <v>44264</v>
      </c>
      <c r="D3280" s="226">
        <v>44280.453020833331</v>
      </c>
      <c r="E3280" t="s">
        <v>6404</v>
      </c>
      <c r="F3280">
        <v>18.319999694824219</v>
      </c>
    </row>
    <row r="3281" spans="1:6" hidden="1">
      <c r="A3281">
        <v>5</v>
      </c>
      <c r="B3281" s="226">
        <v>44263</v>
      </c>
      <c r="C3281" s="226">
        <v>44264</v>
      </c>
      <c r="D3281" s="226">
        <v>44280.453020833331</v>
      </c>
      <c r="E3281" t="s">
        <v>6405</v>
      </c>
      <c r="F3281">
        <v>30.579999923704971</v>
      </c>
    </row>
    <row r="3282" spans="1:6" hidden="1">
      <c r="A3282">
        <v>5</v>
      </c>
      <c r="B3282" s="226">
        <v>44263</v>
      </c>
      <c r="C3282" s="226">
        <v>44264</v>
      </c>
      <c r="D3282" s="226">
        <v>44280.453020833331</v>
      </c>
      <c r="E3282" t="s">
        <v>6406</v>
      </c>
      <c r="F3282">
        <v>0.36000001430511475</v>
      </c>
    </row>
    <row r="3283" spans="1:6" hidden="1">
      <c r="A3283">
        <v>5</v>
      </c>
      <c r="B3283" s="226">
        <v>44263</v>
      </c>
      <c r="C3283" s="226">
        <v>44264</v>
      </c>
      <c r="D3283" s="226">
        <v>44280.453020833331</v>
      </c>
      <c r="E3283" t="s">
        <v>6407</v>
      </c>
      <c r="F3283">
        <v>0.57999998331072233</v>
      </c>
    </row>
    <row r="3284" spans="1:6" hidden="1">
      <c r="A3284">
        <v>5</v>
      </c>
      <c r="B3284" s="226">
        <v>44263</v>
      </c>
      <c r="C3284" s="226">
        <v>44264</v>
      </c>
      <c r="D3284" s="226">
        <v>44280.453020833331</v>
      </c>
      <c r="E3284" t="s">
        <v>6408</v>
      </c>
      <c r="F3284">
        <v>0.92000001668926734</v>
      </c>
    </row>
    <row r="3285" spans="1:6" hidden="1">
      <c r="A3285">
        <v>5</v>
      </c>
      <c r="B3285" s="226">
        <v>44263</v>
      </c>
      <c r="C3285" s="226">
        <v>44264</v>
      </c>
      <c r="D3285" s="226">
        <v>44280.453020833331</v>
      </c>
      <c r="E3285" t="s">
        <v>6409</v>
      </c>
      <c r="F3285">
        <v>0.18000000715255737</v>
      </c>
    </row>
    <row r="3286" spans="1:6" hidden="1">
      <c r="A3286">
        <v>5</v>
      </c>
      <c r="B3286" s="226">
        <v>44263</v>
      </c>
      <c r="C3286" s="226">
        <v>44264</v>
      </c>
      <c r="D3286" s="226">
        <v>44280.453020833331</v>
      </c>
      <c r="E3286" t="s">
        <v>6326</v>
      </c>
      <c r="F3286">
        <v>8.2595706727769702</v>
      </c>
    </row>
    <row r="3287" spans="1:6" hidden="1">
      <c r="A3287">
        <v>5</v>
      </c>
      <c r="B3287" s="226">
        <v>44263</v>
      </c>
      <c r="C3287" s="226">
        <v>44264</v>
      </c>
      <c r="D3287" s="226">
        <v>44280.453020833331</v>
      </c>
      <c r="E3287" t="s">
        <v>6512</v>
      </c>
      <c r="F3287">
        <v>11.329999923705891</v>
      </c>
    </row>
    <row r="3288" spans="1:6" hidden="1">
      <c r="A3288">
        <v>5</v>
      </c>
      <c r="B3288" s="226">
        <v>44263</v>
      </c>
      <c r="C3288" s="226">
        <v>44264</v>
      </c>
      <c r="D3288" s="226">
        <v>44280.453020833331</v>
      </c>
      <c r="E3288" t="s">
        <v>6513</v>
      </c>
      <c r="F3288">
        <v>0.55000001192095038</v>
      </c>
    </row>
    <row r="3289" spans="1:6" hidden="1">
      <c r="A3289">
        <v>5</v>
      </c>
      <c r="B3289" s="226">
        <v>44263</v>
      </c>
      <c r="C3289" s="226">
        <v>44264</v>
      </c>
      <c r="D3289" s="226">
        <v>44280.453020833331</v>
      </c>
      <c r="E3289" t="s">
        <v>6514</v>
      </c>
      <c r="F3289">
        <v>3.1099998950959451</v>
      </c>
    </row>
    <row r="3290" spans="1:6" hidden="1">
      <c r="A3290">
        <v>5</v>
      </c>
      <c r="B3290" s="226">
        <v>44263</v>
      </c>
      <c r="C3290" s="226">
        <v>44264</v>
      </c>
      <c r="D3290" s="226">
        <v>44280.453020833331</v>
      </c>
      <c r="E3290" t="s">
        <v>6515</v>
      </c>
      <c r="F3290">
        <v>5.8200001716616052</v>
      </c>
    </row>
    <row r="3291" spans="1:6" hidden="1">
      <c r="A3291">
        <v>5</v>
      </c>
      <c r="B3291" s="226">
        <v>44263</v>
      </c>
      <c r="C3291" s="226">
        <v>44264</v>
      </c>
      <c r="D3291" s="226">
        <v>44280.453020833331</v>
      </c>
      <c r="E3291" t="s">
        <v>6516</v>
      </c>
      <c r="F3291">
        <v>0.75999999046325684</v>
      </c>
    </row>
    <row r="3292" spans="1:6" hidden="1">
      <c r="A3292">
        <v>5</v>
      </c>
      <c r="B3292" s="226">
        <v>44263</v>
      </c>
      <c r="C3292" s="226">
        <v>44264</v>
      </c>
      <c r="D3292" s="226">
        <v>44280.453020833331</v>
      </c>
      <c r="E3292" t="s">
        <v>6517</v>
      </c>
      <c r="F3292">
        <v>0</v>
      </c>
    </row>
    <row r="3293" spans="1:6" hidden="1">
      <c r="A3293">
        <v>5</v>
      </c>
      <c r="B3293" s="226">
        <v>44263</v>
      </c>
      <c r="C3293" s="226">
        <v>44264</v>
      </c>
      <c r="D3293" s="226">
        <v>44280.453020833331</v>
      </c>
      <c r="E3293" t="s">
        <v>6518</v>
      </c>
      <c r="F3293">
        <v>2.0499999523162074</v>
      </c>
    </row>
    <row r="3294" spans="1:6" hidden="1">
      <c r="A3294">
        <v>5</v>
      </c>
      <c r="B3294" s="226">
        <v>44263</v>
      </c>
      <c r="C3294" s="226">
        <v>44264</v>
      </c>
      <c r="D3294" s="226">
        <v>44280.453020833331</v>
      </c>
      <c r="E3294" t="s">
        <v>6519</v>
      </c>
      <c r="F3294">
        <v>1.3200000524520348</v>
      </c>
    </row>
    <row r="3295" spans="1:6" hidden="1">
      <c r="A3295">
        <v>5</v>
      </c>
      <c r="B3295" s="226">
        <v>44263</v>
      </c>
      <c r="C3295" s="226">
        <v>44264</v>
      </c>
      <c r="D3295" s="226">
        <v>44280.453020833331</v>
      </c>
      <c r="E3295" t="s">
        <v>6327</v>
      </c>
      <c r="F3295">
        <v>1.9623098115617871E-3</v>
      </c>
    </row>
    <row r="3296" spans="1:6" hidden="1">
      <c r="A3296">
        <v>5</v>
      </c>
      <c r="B3296" s="226">
        <v>44263</v>
      </c>
      <c r="C3296" s="226">
        <v>44264</v>
      </c>
      <c r="D3296" s="226">
        <v>44280.453020833331</v>
      </c>
      <c r="E3296" t="s">
        <v>6418</v>
      </c>
    </row>
    <row r="3297" spans="1:6" hidden="1">
      <c r="A3297">
        <v>5</v>
      </c>
      <c r="B3297" s="226">
        <v>44263</v>
      </c>
      <c r="C3297" s="226">
        <v>44264</v>
      </c>
      <c r="D3297" s="226">
        <v>44280.453020833331</v>
      </c>
      <c r="E3297" t="s">
        <v>6419</v>
      </c>
    </row>
    <row r="3298" spans="1:6" hidden="1">
      <c r="A3298">
        <v>5</v>
      </c>
      <c r="B3298" s="226">
        <v>44263</v>
      </c>
      <c r="C3298" s="226">
        <v>44264</v>
      </c>
      <c r="D3298" s="226">
        <v>44280.453020833331</v>
      </c>
      <c r="E3298" t="s">
        <v>6420</v>
      </c>
    </row>
    <row r="3299" spans="1:6" hidden="1">
      <c r="A3299">
        <v>5</v>
      </c>
      <c r="B3299" s="226">
        <v>44263</v>
      </c>
      <c r="C3299" s="226">
        <v>44264</v>
      </c>
      <c r="D3299" s="226">
        <v>44280.453020833331</v>
      </c>
      <c r="E3299" t="s">
        <v>6421</v>
      </c>
    </row>
    <row r="3300" spans="1:6" hidden="1">
      <c r="A3300">
        <v>5</v>
      </c>
      <c r="B3300" s="226">
        <v>44263</v>
      </c>
      <c r="C3300" s="226">
        <v>44264</v>
      </c>
      <c r="D3300" s="226">
        <v>44280.453020833331</v>
      </c>
      <c r="E3300" t="s">
        <v>6422</v>
      </c>
    </row>
    <row r="3301" spans="1:6" hidden="1">
      <c r="A3301">
        <v>5</v>
      </c>
      <c r="B3301" s="226">
        <v>44263</v>
      </c>
      <c r="C3301" s="226">
        <v>44264</v>
      </c>
      <c r="D3301" s="226">
        <v>44280.453020833331</v>
      </c>
      <c r="E3301" t="s">
        <v>6423</v>
      </c>
    </row>
    <row r="3302" spans="1:6" hidden="1">
      <c r="A3302">
        <v>5</v>
      </c>
      <c r="B3302" s="226">
        <v>44263</v>
      </c>
      <c r="C3302" s="226">
        <v>44264</v>
      </c>
      <c r="D3302" s="226">
        <v>44280.453020833331</v>
      </c>
      <c r="E3302" t="s">
        <v>6424</v>
      </c>
    </row>
    <row r="3303" spans="1:6" hidden="1">
      <c r="A3303">
        <v>5</v>
      </c>
      <c r="B3303" s="226">
        <v>44263</v>
      </c>
      <c r="C3303" s="226">
        <v>44264</v>
      </c>
      <c r="D3303" s="226">
        <v>44280.453020833331</v>
      </c>
      <c r="E3303" t="s">
        <v>6425</v>
      </c>
    </row>
    <row r="3304" spans="1:6" hidden="1">
      <c r="A3304">
        <v>5</v>
      </c>
      <c r="B3304" s="226">
        <v>44263</v>
      </c>
      <c r="C3304" s="226">
        <v>44264</v>
      </c>
      <c r="D3304" s="226">
        <v>44280.453020833331</v>
      </c>
      <c r="E3304" t="s">
        <v>6426</v>
      </c>
    </row>
    <row r="3305" spans="1:6" hidden="1">
      <c r="A3305">
        <v>5</v>
      </c>
      <c r="B3305" s="226">
        <v>44263</v>
      </c>
      <c r="C3305" s="226">
        <v>44264</v>
      </c>
      <c r="D3305" s="226">
        <v>44280.453020833331</v>
      </c>
      <c r="E3305" t="s">
        <v>6427</v>
      </c>
    </row>
    <row r="3306" spans="1:6" hidden="1">
      <c r="A3306">
        <v>5</v>
      </c>
      <c r="B3306" s="226">
        <v>44263</v>
      </c>
      <c r="C3306" s="226">
        <v>44264</v>
      </c>
      <c r="D3306" s="226">
        <v>44280.453020833331</v>
      </c>
      <c r="E3306" t="s">
        <v>6328</v>
      </c>
      <c r="F3306">
        <v>1.7675742076890981E-2</v>
      </c>
    </row>
    <row r="3307" spans="1:6" hidden="1">
      <c r="A3307">
        <v>5</v>
      </c>
      <c r="B3307" s="226">
        <v>44263</v>
      </c>
      <c r="C3307" s="226">
        <v>44264</v>
      </c>
      <c r="D3307" s="226">
        <v>44280.453020833331</v>
      </c>
      <c r="E3307" t="s">
        <v>6329</v>
      </c>
      <c r="F3307">
        <v>6.3366827398537193</v>
      </c>
    </row>
    <row r="3308" spans="1:6" hidden="1">
      <c r="A3308">
        <v>5</v>
      </c>
      <c r="B3308" s="226">
        <v>44263</v>
      </c>
      <c r="C3308" s="226">
        <v>44264</v>
      </c>
      <c r="D3308" s="226">
        <v>44280.453020833331</v>
      </c>
      <c r="E3308" t="s">
        <v>6330</v>
      </c>
      <c r="F3308">
        <v>8.0016949514547573</v>
      </c>
    </row>
    <row r="3309" spans="1:6" hidden="1">
      <c r="A3309">
        <v>5</v>
      </c>
      <c r="B3309" s="226">
        <v>44263</v>
      </c>
      <c r="C3309" s="226">
        <v>44264</v>
      </c>
      <c r="D3309" s="226">
        <v>44280.453020833331</v>
      </c>
      <c r="E3309" t="s">
        <v>6332</v>
      </c>
      <c r="F3309">
        <v>0</v>
      </c>
    </row>
    <row r="3310" spans="1:6" hidden="1">
      <c r="A3310">
        <v>5</v>
      </c>
      <c r="B3310" s="226">
        <v>44263</v>
      </c>
      <c r="C3310" s="226">
        <v>44264</v>
      </c>
      <c r="D3310" s="226">
        <v>44280.453020833331</v>
      </c>
      <c r="E3310" t="s">
        <v>6331</v>
      </c>
      <c r="F3310">
        <v>0</v>
      </c>
    </row>
    <row r="3311" spans="1:6" hidden="1">
      <c r="A3311">
        <v>5</v>
      </c>
      <c r="B3311" s="226">
        <v>44263</v>
      </c>
      <c r="C3311" s="226">
        <v>44264</v>
      </c>
      <c r="D3311" s="226">
        <v>44280.453020833331</v>
      </c>
      <c r="E3311" t="s">
        <v>6669</v>
      </c>
      <c r="F3311">
        <v>0</v>
      </c>
    </row>
    <row r="3312" spans="1:6" hidden="1">
      <c r="A3312">
        <v>5</v>
      </c>
      <c r="B3312" s="226">
        <v>44263</v>
      </c>
      <c r="C3312" s="226">
        <v>44264</v>
      </c>
      <c r="D3312" s="226">
        <v>44280.453020833331</v>
      </c>
      <c r="E3312" t="s">
        <v>6668</v>
      </c>
      <c r="F3312">
        <v>-2.1028575154459577</v>
      </c>
    </row>
    <row r="3313" spans="1:6" hidden="1">
      <c r="A3313">
        <v>5</v>
      </c>
      <c r="B3313" s="226">
        <v>44263</v>
      </c>
      <c r="C3313" s="226">
        <v>44264</v>
      </c>
      <c r="D3313" s="226">
        <v>44280.453020833331</v>
      </c>
      <c r="E3313" t="s">
        <v>6719</v>
      </c>
      <c r="F3313">
        <v>32.73813575572435</v>
      </c>
    </row>
    <row r="3314" spans="1:6" hidden="1">
      <c r="A3314">
        <v>5</v>
      </c>
      <c r="B3314" s="226">
        <v>44263</v>
      </c>
      <c r="C3314" s="226">
        <v>44264</v>
      </c>
      <c r="D3314" s="226">
        <v>44280.453020833331</v>
      </c>
      <c r="E3314" t="s">
        <v>6333</v>
      </c>
      <c r="F3314">
        <v>-1.7964601576224665E-2</v>
      </c>
    </row>
    <row r="3315" spans="1:6" hidden="1">
      <c r="A3315">
        <v>5</v>
      </c>
      <c r="B3315" s="226">
        <v>44263</v>
      </c>
      <c r="C3315" s="226">
        <v>44264</v>
      </c>
      <c r="D3315" s="226">
        <v>44280.453020833331</v>
      </c>
      <c r="E3315" t="s">
        <v>6334</v>
      </c>
      <c r="F3315">
        <v>19.916318297386177</v>
      </c>
    </row>
    <row r="3316" spans="1:6" hidden="1">
      <c r="A3316">
        <v>5</v>
      </c>
      <c r="B3316" s="226">
        <v>44263</v>
      </c>
      <c r="C3316" s="226">
        <v>44264</v>
      </c>
      <c r="D3316" s="226">
        <v>44280.453020833331</v>
      </c>
      <c r="E3316" t="s">
        <v>6339</v>
      </c>
      <c r="F3316">
        <v>4.4706455182491132</v>
      </c>
    </row>
    <row r="3317" spans="1:6" hidden="1">
      <c r="A3317">
        <v>5</v>
      </c>
      <c r="B3317" s="226">
        <v>44263</v>
      </c>
      <c r="C3317" s="226">
        <v>44264</v>
      </c>
      <c r="D3317" s="226">
        <v>44280.453020833331</v>
      </c>
      <c r="E3317" t="s">
        <v>6338</v>
      </c>
      <c r="F3317">
        <v>0.98562361988086034</v>
      </c>
    </row>
    <row r="3318" spans="1:6" hidden="1">
      <c r="A3318">
        <v>5</v>
      </c>
      <c r="B3318" s="226">
        <v>44263</v>
      </c>
      <c r="C3318" s="226">
        <v>44264</v>
      </c>
      <c r="D3318" s="226">
        <v>44280.453020833331</v>
      </c>
      <c r="E3318" t="s">
        <v>6337</v>
      </c>
      <c r="F3318">
        <v>71.973323684268522</v>
      </c>
    </row>
    <row r="3319" spans="1:6" hidden="1">
      <c r="A3319">
        <v>5</v>
      </c>
      <c r="B3319" s="226">
        <v>44263</v>
      </c>
      <c r="C3319" s="226">
        <v>44264</v>
      </c>
      <c r="D3319" s="226">
        <v>44280.453020833331</v>
      </c>
      <c r="E3319" t="s">
        <v>6340</v>
      </c>
      <c r="F3319">
        <v>18.370565366745002</v>
      </c>
    </row>
    <row r="3320" spans="1:6" hidden="1">
      <c r="A3320">
        <v>5</v>
      </c>
      <c r="B3320" s="226">
        <v>44263</v>
      </c>
      <c r="C3320" s="226">
        <v>44264</v>
      </c>
      <c r="D3320" s="226">
        <v>44280.453020833331</v>
      </c>
      <c r="E3320" t="s">
        <v>6341</v>
      </c>
      <c r="F3320">
        <v>26.252712177740563</v>
      </c>
    </row>
    <row r="3321" spans="1:6" hidden="1">
      <c r="A3321">
        <v>5</v>
      </c>
      <c r="B3321" s="226">
        <v>44263</v>
      </c>
      <c r="C3321" s="226">
        <v>44264</v>
      </c>
      <c r="D3321" s="226">
        <v>44280.453020833331</v>
      </c>
      <c r="E3321" t="s">
        <v>6342</v>
      </c>
      <c r="F3321">
        <v>5.4562691381299739</v>
      </c>
    </row>
    <row r="3322" spans="1:6" hidden="1">
      <c r="A3322">
        <v>5</v>
      </c>
      <c r="B3322" s="226">
        <v>44263</v>
      </c>
      <c r="C3322" s="226">
        <v>44264</v>
      </c>
      <c r="D3322" s="226">
        <v>44280.453020833331</v>
      </c>
      <c r="E3322" t="s">
        <v>6343</v>
      </c>
      <c r="F3322">
        <v>49.501182246208032</v>
      </c>
    </row>
    <row r="3323" spans="1:6" hidden="1">
      <c r="A3323">
        <v>5</v>
      </c>
      <c r="B3323" s="226">
        <v>44263</v>
      </c>
      <c r="C3323" s="226">
        <v>44264</v>
      </c>
      <c r="D3323" s="226">
        <v>44280.453020833331</v>
      </c>
      <c r="E3323" t="s">
        <v>6344</v>
      </c>
    </row>
    <row r="3324" spans="1:6" hidden="1">
      <c r="A3324">
        <v>5</v>
      </c>
      <c r="B3324" s="226">
        <v>44263</v>
      </c>
      <c r="C3324" s="226">
        <v>44264</v>
      </c>
      <c r="D3324" s="226">
        <v>44280.453020833331</v>
      </c>
      <c r="E3324" t="s">
        <v>6345</v>
      </c>
    </row>
    <row r="3325" spans="1:6" hidden="1">
      <c r="A3325">
        <v>5</v>
      </c>
      <c r="B3325" s="226">
        <v>44263</v>
      </c>
      <c r="C3325" s="226">
        <v>44264</v>
      </c>
      <c r="D3325" s="226">
        <v>44280.453020833331</v>
      </c>
      <c r="E3325" t="s">
        <v>6346</v>
      </c>
    </row>
    <row r="3326" spans="1:6" hidden="1">
      <c r="A3326">
        <v>5</v>
      </c>
      <c r="B3326" s="226">
        <v>44263</v>
      </c>
      <c r="C3326" s="226">
        <v>44264</v>
      </c>
      <c r="D3326" s="226">
        <v>44280.453020833331</v>
      </c>
      <c r="E3326" t="s">
        <v>6350</v>
      </c>
    </row>
    <row r="3327" spans="1:6" hidden="1">
      <c r="A3327">
        <v>5</v>
      </c>
      <c r="B3327" s="226">
        <v>44263</v>
      </c>
      <c r="C3327" s="226">
        <v>44264</v>
      </c>
      <c r="D3327" s="226">
        <v>44280.453020833331</v>
      </c>
      <c r="E3327" t="s">
        <v>6352</v>
      </c>
    </row>
    <row r="3328" spans="1:6" hidden="1">
      <c r="A3328">
        <v>5</v>
      </c>
      <c r="B3328" s="226">
        <v>44263</v>
      </c>
      <c r="C3328" s="226">
        <v>44264</v>
      </c>
      <c r="D3328" s="226">
        <v>44280.453020833331</v>
      </c>
      <c r="E3328" t="s">
        <v>6353</v>
      </c>
    </row>
    <row r="3329" spans="1:5" hidden="1">
      <c r="A3329">
        <v>5</v>
      </c>
      <c r="B3329" s="226">
        <v>44263</v>
      </c>
      <c r="C3329" s="226">
        <v>44264</v>
      </c>
      <c r="D3329" s="226">
        <v>44280.453020833331</v>
      </c>
      <c r="E3329" t="s">
        <v>6355</v>
      </c>
    </row>
    <row r="3330" spans="1:5" hidden="1">
      <c r="A3330">
        <v>5</v>
      </c>
      <c r="B3330" s="226">
        <v>44263</v>
      </c>
      <c r="C3330" s="226">
        <v>44264</v>
      </c>
      <c r="D3330" s="226">
        <v>44280.453020833331</v>
      </c>
      <c r="E3330" t="s">
        <v>6354</v>
      </c>
    </row>
    <row r="3331" spans="1:5" hidden="1">
      <c r="A3331">
        <v>5</v>
      </c>
      <c r="B3331" s="226">
        <v>44263</v>
      </c>
      <c r="C3331" s="226">
        <v>44264</v>
      </c>
      <c r="D3331" s="226">
        <v>44280.453020833331</v>
      </c>
      <c r="E3331" t="s">
        <v>6347</v>
      </c>
    </row>
    <row r="3332" spans="1:5" hidden="1">
      <c r="A3332">
        <v>5</v>
      </c>
      <c r="B3332" s="226">
        <v>44263</v>
      </c>
      <c r="C3332" s="226">
        <v>44264</v>
      </c>
      <c r="D3332" s="226">
        <v>44280.453020833331</v>
      </c>
      <c r="E3332" t="s">
        <v>6348</v>
      </c>
    </row>
    <row r="3333" spans="1:5" hidden="1">
      <c r="A3333">
        <v>5</v>
      </c>
      <c r="B3333" s="226">
        <v>44263</v>
      </c>
      <c r="C3333" s="226">
        <v>44264</v>
      </c>
      <c r="D3333" s="226">
        <v>44280.453020833331</v>
      </c>
      <c r="E3333" t="s">
        <v>6349</v>
      </c>
    </row>
    <row r="3334" spans="1:5" hidden="1">
      <c r="A3334">
        <v>5</v>
      </c>
      <c r="B3334" s="226">
        <v>44263</v>
      </c>
      <c r="C3334" s="226">
        <v>44264</v>
      </c>
      <c r="D3334" s="226">
        <v>44280.453020833331</v>
      </c>
      <c r="E3334" t="s">
        <v>6351</v>
      </c>
    </row>
    <row r="3335" spans="1:5" hidden="1">
      <c r="A3335">
        <v>5</v>
      </c>
      <c r="B3335" s="226">
        <v>44263</v>
      </c>
      <c r="C3335" s="226">
        <v>44264</v>
      </c>
      <c r="D3335" s="226">
        <v>44280.453020833331</v>
      </c>
      <c r="E3335" t="s">
        <v>6356</v>
      </c>
    </row>
    <row r="3336" spans="1:5" hidden="1">
      <c r="A3336">
        <v>5</v>
      </c>
      <c r="B3336" s="226">
        <v>44263</v>
      </c>
      <c r="C3336" s="226">
        <v>44264</v>
      </c>
      <c r="D3336" s="226">
        <v>44280.453020833331</v>
      </c>
      <c r="E3336" t="s">
        <v>6362</v>
      </c>
    </row>
    <row r="3337" spans="1:5" hidden="1">
      <c r="A3337">
        <v>5</v>
      </c>
      <c r="B3337" s="226">
        <v>44263</v>
      </c>
      <c r="C3337" s="226">
        <v>44264</v>
      </c>
      <c r="D3337" s="226">
        <v>44280.453020833331</v>
      </c>
      <c r="E3337" t="s">
        <v>6363</v>
      </c>
    </row>
    <row r="3338" spans="1:5" hidden="1">
      <c r="A3338">
        <v>5</v>
      </c>
      <c r="B3338" s="226">
        <v>44263</v>
      </c>
      <c r="C3338" s="226">
        <v>44264</v>
      </c>
      <c r="D3338" s="226">
        <v>44280.453020833331</v>
      </c>
      <c r="E3338" t="s">
        <v>6364</v>
      </c>
    </row>
    <row r="3339" spans="1:5" hidden="1">
      <c r="A3339">
        <v>5</v>
      </c>
      <c r="B3339" s="226">
        <v>44263</v>
      </c>
      <c r="C3339" s="226">
        <v>44264</v>
      </c>
      <c r="D3339" s="226">
        <v>44280.453020833331</v>
      </c>
      <c r="E3339" t="s">
        <v>6365</v>
      </c>
    </row>
    <row r="3340" spans="1:5" hidden="1">
      <c r="A3340">
        <v>5</v>
      </c>
      <c r="B3340" s="226">
        <v>44263</v>
      </c>
      <c r="C3340" s="226">
        <v>44264</v>
      </c>
      <c r="D3340" s="226">
        <v>44280.453020833331</v>
      </c>
      <c r="E3340" t="s">
        <v>6366</v>
      </c>
    </row>
    <row r="3341" spans="1:5" hidden="1">
      <c r="A3341">
        <v>5</v>
      </c>
      <c r="B3341" s="226">
        <v>44263</v>
      </c>
      <c r="C3341" s="226">
        <v>44264</v>
      </c>
      <c r="D3341" s="226">
        <v>44280.453020833331</v>
      </c>
      <c r="E3341" t="s">
        <v>6367</v>
      </c>
    </row>
    <row r="3342" spans="1:5" hidden="1">
      <c r="A3342">
        <v>5</v>
      </c>
      <c r="B3342" s="226">
        <v>44263</v>
      </c>
      <c r="C3342" s="226">
        <v>44264</v>
      </c>
      <c r="D3342" s="226">
        <v>44280.453020833331</v>
      </c>
      <c r="E3342" t="s">
        <v>6368</v>
      </c>
    </row>
    <row r="3343" spans="1:5" hidden="1">
      <c r="A3343">
        <v>5</v>
      </c>
      <c r="B3343" s="226">
        <v>44263</v>
      </c>
      <c r="C3343" s="226">
        <v>44264</v>
      </c>
      <c r="D3343" s="226">
        <v>44280.453020833331</v>
      </c>
      <c r="E3343" t="s">
        <v>6369</v>
      </c>
    </row>
    <row r="3344" spans="1:5" hidden="1">
      <c r="A3344">
        <v>5</v>
      </c>
      <c r="B3344" s="226">
        <v>44263</v>
      </c>
      <c r="C3344" s="226">
        <v>44264</v>
      </c>
      <c r="D3344" s="226">
        <v>44280.453020833331</v>
      </c>
      <c r="E3344" t="s">
        <v>6370</v>
      </c>
    </row>
    <row r="3345" spans="1:6" hidden="1">
      <c r="A3345">
        <v>5</v>
      </c>
      <c r="B3345" s="226">
        <v>44263</v>
      </c>
      <c r="C3345" s="226">
        <v>44264</v>
      </c>
      <c r="D3345" s="226">
        <v>44280.453020833331</v>
      </c>
      <c r="E3345" t="s">
        <v>6371</v>
      </c>
    </row>
    <row r="3346" spans="1:6" hidden="1">
      <c r="A3346">
        <v>5</v>
      </c>
      <c r="B3346" s="226">
        <v>44263</v>
      </c>
      <c r="C3346" s="226">
        <v>44264</v>
      </c>
      <c r="D3346" s="226">
        <v>44280.453020833331</v>
      </c>
      <c r="E3346" t="s">
        <v>6372</v>
      </c>
    </row>
    <row r="3347" spans="1:6" hidden="1">
      <c r="A3347">
        <v>5</v>
      </c>
      <c r="B3347" s="226">
        <v>44263</v>
      </c>
      <c r="C3347" s="226">
        <v>44264</v>
      </c>
      <c r="D3347" s="226">
        <v>44280.453020833331</v>
      </c>
      <c r="E3347" t="s">
        <v>6373</v>
      </c>
    </row>
    <row r="3348" spans="1:6" hidden="1">
      <c r="A3348">
        <v>5</v>
      </c>
      <c r="B3348" s="226">
        <v>44263</v>
      </c>
      <c r="C3348" s="226">
        <v>44264</v>
      </c>
      <c r="D3348" s="226">
        <v>44280.453020833331</v>
      </c>
      <c r="E3348" t="s">
        <v>6374</v>
      </c>
    </row>
    <row r="3349" spans="1:6" hidden="1">
      <c r="A3349">
        <v>5</v>
      </c>
      <c r="B3349" s="226">
        <v>44263</v>
      </c>
      <c r="C3349" s="226">
        <v>44264</v>
      </c>
      <c r="D3349" s="226">
        <v>44280.453020833331</v>
      </c>
      <c r="E3349" t="s">
        <v>6375</v>
      </c>
    </row>
    <row r="3350" spans="1:6" hidden="1">
      <c r="A3350">
        <v>5</v>
      </c>
      <c r="B3350" s="226">
        <v>44263</v>
      </c>
      <c r="C3350" s="226">
        <v>44264</v>
      </c>
      <c r="D3350" s="226">
        <v>44280.453020833331</v>
      </c>
      <c r="E3350" t="s">
        <v>6376</v>
      </c>
    </row>
    <row r="3351" spans="1:6" hidden="1">
      <c r="A3351">
        <v>5</v>
      </c>
      <c r="B3351" s="226">
        <v>44263</v>
      </c>
      <c r="C3351" s="226">
        <v>44264</v>
      </c>
      <c r="D3351" s="226">
        <v>44280.453020833331</v>
      </c>
      <c r="E3351" t="s">
        <v>6377</v>
      </c>
    </row>
    <row r="3352" spans="1:6" hidden="1">
      <c r="A3352">
        <v>5</v>
      </c>
      <c r="B3352" s="226">
        <v>44263</v>
      </c>
      <c r="C3352" s="226">
        <v>44264</v>
      </c>
      <c r="D3352" s="226">
        <v>44280.453020833331</v>
      </c>
      <c r="E3352" t="s">
        <v>6378</v>
      </c>
    </row>
    <row r="3353" spans="1:6" hidden="1">
      <c r="A3353">
        <v>5</v>
      </c>
      <c r="B3353" s="226">
        <v>44263</v>
      </c>
      <c r="C3353" s="226">
        <v>44264</v>
      </c>
      <c r="D3353" s="226">
        <v>44280.453020833331</v>
      </c>
      <c r="E3353" t="s">
        <v>6379</v>
      </c>
    </row>
    <row r="3354" spans="1:6" hidden="1">
      <c r="A3354">
        <v>5</v>
      </c>
      <c r="B3354" s="226">
        <v>44263</v>
      </c>
      <c r="C3354" s="226">
        <v>44264</v>
      </c>
      <c r="D3354" s="226">
        <v>44280.453020833331</v>
      </c>
      <c r="E3354" t="s">
        <v>6380</v>
      </c>
    </row>
    <row r="3355" spans="1:6" hidden="1">
      <c r="A3355">
        <v>5</v>
      </c>
      <c r="B3355" s="226">
        <v>44263</v>
      </c>
      <c r="C3355" s="226">
        <v>44264</v>
      </c>
      <c r="D3355" s="226">
        <v>44280.453020833331</v>
      </c>
      <c r="E3355" t="s">
        <v>5411</v>
      </c>
    </row>
    <row r="3356" spans="1:6" hidden="1">
      <c r="A3356">
        <v>5</v>
      </c>
      <c r="B3356" s="226">
        <v>44263</v>
      </c>
      <c r="C3356" s="226">
        <v>44264</v>
      </c>
      <c r="D3356" s="226">
        <v>44280.453020833331</v>
      </c>
      <c r="E3356" t="s">
        <v>6381</v>
      </c>
      <c r="F3356">
        <v>141.10987930297856</v>
      </c>
    </row>
    <row r="3357" spans="1:6" hidden="1">
      <c r="A3357">
        <v>5</v>
      </c>
      <c r="B3357" s="226">
        <v>44263</v>
      </c>
      <c r="C3357" s="226">
        <v>44264</v>
      </c>
      <c r="D3357" s="226">
        <v>44280.453020833331</v>
      </c>
      <c r="E3357" t="s">
        <v>6430</v>
      </c>
      <c r="F3357">
        <v>33.826256255308678</v>
      </c>
    </row>
    <row r="3358" spans="1:6" hidden="1">
      <c r="A3358">
        <v>5</v>
      </c>
      <c r="B3358" s="226">
        <v>44263</v>
      </c>
      <c r="C3358" s="226">
        <v>44264</v>
      </c>
      <c r="D3358" s="226">
        <v>44280.453020833331</v>
      </c>
      <c r="E3358" t="s">
        <v>6431</v>
      </c>
      <c r="F3358">
        <v>3796.5924284193215</v>
      </c>
    </row>
    <row r="3359" spans="1:6" hidden="1">
      <c r="A3359">
        <v>5</v>
      </c>
      <c r="B3359" s="226">
        <v>44263</v>
      </c>
      <c r="C3359" s="226">
        <v>44264</v>
      </c>
      <c r="D3359" s="226">
        <v>44280.453020833331</v>
      </c>
      <c r="E3359" t="s">
        <v>6432</v>
      </c>
      <c r="F3359">
        <v>2.5973875809046958</v>
      </c>
    </row>
    <row r="3360" spans="1:6" hidden="1">
      <c r="A3360">
        <v>5</v>
      </c>
      <c r="B3360" s="226">
        <v>44263</v>
      </c>
      <c r="C3360" s="226">
        <v>44264</v>
      </c>
      <c r="D3360" s="226">
        <v>44280.453020833331</v>
      </c>
      <c r="E3360" t="s">
        <v>6382</v>
      </c>
      <c r="F3360">
        <v>1639.50191438463</v>
      </c>
    </row>
    <row r="3361" spans="1:6" hidden="1">
      <c r="A3361">
        <v>5</v>
      </c>
      <c r="B3361" s="226">
        <v>44263</v>
      </c>
      <c r="C3361" s="226">
        <v>44264</v>
      </c>
      <c r="D3361" s="226">
        <v>44280.453020833331</v>
      </c>
      <c r="E3361" t="s">
        <v>6383</v>
      </c>
      <c r="F3361">
        <v>54.299198783768645</v>
      </c>
    </row>
    <row r="3362" spans="1:6" hidden="1">
      <c r="A3362">
        <v>5</v>
      </c>
      <c r="B3362" s="226">
        <v>44263</v>
      </c>
      <c r="C3362" s="226">
        <v>44264</v>
      </c>
      <c r="D3362" s="226">
        <v>44280.453020833331</v>
      </c>
      <c r="E3362" t="s">
        <v>6384</v>
      </c>
      <c r="F3362">
        <v>0</v>
      </c>
    </row>
    <row r="3363" spans="1:6" hidden="1">
      <c r="A3363">
        <v>5</v>
      </c>
      <c r="B3363" s="226">
        <v>44263</v>
      </c>
      <c r="C3363" s="226">
        <v>44264</v>
      </c>
      <c r="D3363" s="226">
        <v>44280.453020833331</v>
      </c>
      <c r="E3363" t="s">
        <v>6385</v>
      </c>
      <c r="F3363">
        <v>0.87999999523160044</v>
      </c>
    </row>
    <row r="3364" spans="1:6" hidden="1">
      <c r="A3364">
        <v>5</v>
      </c>
      <c r="B3364" s="226">
        <v>44263</v>
      </c>
      <c r="C3364" s="226">
        <v>44264</v>
      </c>
      <c r="D3364" s="226">
        <v>44280.453020833331</v>
      </c>
      <c r="E3364" t="s">
        <v>6386</v>
      </c>
      <c r="F3364">
        <v>8.5399999618526987</v>
      </c>
    </row>
    <row r="3365" spans="1:6" hidden="1">
      <c r="A3365">
        <v>5</v>
      </c>
      <c r="B3365" s="226">
        <v>44263</v>
      </c>
      <c r="C3365" s="226">
        <v>44264</v>
      </c>
      <c r="D3365" s="226">
        <v>44280.453020833331</v>
      </c>
      <c r="E3365" t="s">
        <v>6387</v>
      </c>
      <c r="F3365">
        <v>1.2200000286102295</v>
      </c>
    </row>
    <row r="3366" spans="1:6" hidden="1">
      <c r="A3366">
        <v>5</v>
      </c>
      <c r="B3366" s="226">
        <v>44263</v>
      </c>
      <c r="C3366" s="226">
        <v>44264</v>
      </c>
      <c r="D3366" s="226">
        <v>44280.453020833331</v>
      </c>
      <c r="E3366" t="s">
        <v>6388</v>
      </c>
      <c r="F3366">
        <v>64.360000610351563</v>
      </c>
    </row>
    <row r="3367" spans="1:6" hidden="1">
      <c r="A3367">
        <v>5</v>
      </c>
      <c r="B3367" s="226">
        <v>44263</v>
      </c>
      <c r="C3367" s="226">
        <v>44264</v>
      </c>
      <c r="D3367" s="226">
        <v>44280.453020833331</v>
      </c>
      <c r="E3367" t="s">
        <v>6389</v>
      </c>
      <c r="F3367">
        <v>22.610000610351563</v>
      </c>
    </row>
    <row r="3368" spans="1:6" hidden="1">
      <c r="A3368">
        <v>5</v>
      </c>
      <c r="B3368" s="226">
        <v>44263</v>
      </c>
      <c r="C3368" s="226">
        <v>44264</v>
      </c>
      <c r="D3368" s="226">
        <v>44280.453020833331</v>
      </c>
      <c r="E3368" t="s">
        <v>6390</v>
      </c>
      <c r="F3368">
        <v>9.0000003576278687E-2</v>
      </c>
    </row>
    <row r="3369" spans="1:6" hidden="1">
      <c r="A3369">
        <v>5</v>
      </c>
      <c r="B3369" s="226">
        <v>44263</v>
      </c>
      <c r="C3369" s="226">
        <v>44264</v>
      </c>
      <c r="D3369" s="226">
        <v>44280.453020833331</v>
      </c>
      <c r="E3369" t="s">
        <v>6391</v>
      </c>
      <c r="F3369">
        <v>2.2699999809265137</v>
      </c>
    </row>
    <row r="3370" spans="1:6" hidden="1">
      <c r="A3370">
        <v>5</v>
      </c>
      <c r="B3370" s="226">
        <v>44263</v>
      </c>
      <c r="C3370" s="226">
        <v>44264</v>
      </c>
      <c r="D3370" s="226">
        <v>44280.453020833331</v>
      </c>
      <c r="E3370" t="s">
        <v>6392</v>
      </c>
      <c r="F3370">
        <v>2.9999999329446688E-2</v>
      </c>
    </row>
    <row r="3371" spans="1:6" hidden="1">
      <c r="A3371">
        <v>5</v>
      </c>
      <c r="B3371" s="226">
        <v>44263</v>
      </c>
      <c r="C3371" s="226">
        <v>44264</v>
      </c>
      <c r="D3371" s="226">
        <v>44280.453020833331</v>
      </c>
      <c r="E3371" t="s">
        <v>6428</v>
      </c>
      <c r="F3371">
        <v>70.491793026882092</v>
      </c>
    </row>
    <row r="3372" spans="1:6" hidden="1">
      <c r="A3372">
        <v>5</v>
      </c>
      <c r="B3372" s="226">
        <v>44263</v>
      </c>
      <c r="C3372" s="226">
        <v>44264</v>
      </c>
      <c r="D3372" s="226">
        <v>44280.453020833331</v>
      </c>
      <c r="E3372" t="s">
        <v>6498</v>
      </c>
      <c r="F3372">
        <v>7.7885670996166514E-2</v>
      </c>
    </row>
    <row r="3373" spans="1:6" hidden="1">
      <c r="A3373">
        <v>5</v>
      </c>
      <c r="B3373" s="226">
        <v>44263</v>
      </c>
      <c r="C3373" s="226">
        <v>44264</v>
      </c>
      <c r="D3373" s="226">
        <v>44280.453020833331</v>
      </c>
      <c r="E3373" t="s">
        <v>6499</v>
      </c>
      <c r="F3373">
        <v>185.75626609060541</v>
      </c>
    </row>
    <row r="3374" spans="1:6" hidden="1">
      <c r="A3374">
        <v>5</v>
      </c>
      <c r="B3374" s="226">
        <v>44263</v>
      </c>
      <c r="C3374" s="226">
        <v>44264</v>
      </c>
      <c r="D3374" s="226">
        <v>44280.453020833331</v>
      </c>
      <c r="E3374" t="s">
        <v>6500</v>
      </c>
      <c r="F3374">
        <v>10859.862988959405</v>
      </c>
    </row>
    <row r="3375" spans="1:6" hidden="1">
      <c r="A3375">
        <v>5</v>
      </c>
      <c r="B3375" s="226">
        <v>44263</v>
      </c>
      <c r="C3375" s="226">
        <v>44264</v>
      </c>
      <c r="D3375" s="226">
        <v>44280.453020833331</v>
      </c>
      <c r="E3375" t="s">
        <v>6429</v>
      </c>
      <c r="F3375">
        <v>349.9872407913216</v>
      </c>
    </row>
    <row r="3376" spans="1:6" hidden="1">
      <c r="A3376">
        <v>5</v>
      </c>
      <c r="B3376" s="226">
        <v>44263</v>
      </c>
      <c r="C3376" s="226">
        <v>44264</v>
      </c>
      <c r="D3376" s="226">
        <v>44280.453020833331</v>
      </c>
      <c r="E3376" t="s">
        <v>6433</v>
      </c>
      <c r="F3376">
        <v>54.690423316425765</v>
      </c>
    </row>
    <row r="3377" spans="1:6" hidden="1">
      <c r="A3377">
        <v>5</v>
      </c>
      <c r="B3377" s="226">
        <v>44263</v>
      </c>
      <c r="C3377" s="226">
        <v>44264</v>
      </c>
      <c r="D3377" s="226">
        <v>44280.453020833331</v>
      </c>
      <c r="E3377" t="s">
        <v>6671</v>
      </c>
      <c r="F3377">
        <v>-2.369852497340363</v>
      </c>
    </row>
    <row r="3378" spans="1:6" hidden="1">
      <c r="A3378">
        <v>5</v>
      </c>
      <c r="B3378" s="226">
        <v>44263</v>
      </c>
      <c r="C3378" s="226">
        <v>44264</v>
      </c>
      <c r="D3378" s="226">
        <v>44280.453020833331</v>
      </c>
      <c r="E3378" t="s">
        <v>6434</v>
      </c>
      <c r="F3378">
        <v>146.50824428134496</v>
      </c>
    </row>
    <row r="3379" spans="1:6" hidden="1">
      <c r="A3379">
        <v>5</v>
      </c>
      <c r="B3379" s="226">
        <v>44263</v>
      </c>
      <c r="C3379" s="226">
        <v>44264</v>
      </c>
      <c r="D3379" s="226">
        <v>44280.453020833331</v>
      </c>
      <c r="E3379" t="s">
        <v>6435</v>
      </c>
      <c r="F3379">
        <v>60.34157949023772</v>
      </c>
    </row>
    <row r="3380" spans="1:6" hidden="1">
      <c r="A3380">
        <v>5</v>
      </c>
      <c r="B3380" s="226">
        <v>44263</v>
      </c>
      <c r="C3380" s="226">
        <v>44264</v>
      </c>
      <c r="D3380" s="226">
        <v>44280.453020833331</v>
      </c>
      <c r="E3380" t="s">
        <v>6436</v>
      </c>
      <c r="F3380">
        <v>578.397742377388</v>
      </c>
    </row>
    <row r="3381" spans="1:6" hidden="1">
      <c r="A3381">
        <v>5</v>
      </c>
      <c r="B3381" s="226">
        <v>44263</v>
      </c>
      <c r="C3381" s="226">
        <v>44264</v>
      </c>
      <c r="D3381" s="226">
        <v>44280.453020833331</v>
      </c>
      <c r="E3381" t="s">
        <v>6438</v>
      </c>
      <c r="F3381">
        <v>3141.6884129842151</v>
      </c>
    </row>
    <row r="3382" spans="1:6" hidden="1">
      <c r="A3382">
        <v>5</v>
      </c>
      <c r="B3382" s="226">
        <v>44263</v>
      </c>
      <c r="C3382" s="226">
        <v>44264</v>
      </c>
      <c r="D3382" s="226">
        <v>44280.453020833331</v>
      </c>
      <c r="E3382" t="s">
        <v>6439</v>
      </c>
      <c r="F3382">
        <v>139.01285895241628</v>
      </c>
    </row>
    <row r="3383" spans="1:6" hidden="1">
      <c r="A3383">
        <v>5</v>
      </c>
      <c r="B3383" s="226">
        <v>44263</v>
      </c>
      <c r="C3383" s="226">
        <v>44264</v>
      </c>
      <c r="D3383" s="226">
        <v>44280.453020833331</v>
      </c>
      <c r="E3383" t="s">
        <v>6501</v>
      </c>
      <c r="F3383">
        <v>8.2595706727769702</v>
      </c>
    </row>
    <row r="3384" spans="1:6" hidden="1">
      <c r="A3384">
        <v>5</v>
      </c>
      <c r="B3384" s="226">
        <v>44263</v>
      </c>
      <c r="C3384" s="226">
        <v>44264</v>
      </c>
      <c r="D3384" s="226">
        <v>44280.453020833331</v>
      </c>
      <c r="E3384" t="s">
        <v>6437</v>
      </c>
      <c r="F3384">
        <v>129.79188676410246</v>
      </c>
    </row>
    <row r="3385" spans="1:6" hidden="1">
      <c r="A3385">
        <v>5</v>
      </c>
      <c r="B3385" s="226">
        <v>44263</v>
      </c>
      <c r="C3385" s="226">
        <v>44264</v>
      </c>
      <c r="D3385" s="226">
        <v>44280.453020833331</v>
      </c>
      <c r="E3385" t="s">
        <v>6502</v>
      </c>
      <c r="F3385">
        <v>75.05999755859375</v>
      </c>
    </row>
    <row r="3386" spans="1:6" hidden="1">
      <c r="A3386">
        <v>5</v>
      </c>
      <c r="B3386" s="226">
        <v>44263</v>
      </c>
      <c r="C3386" s="226">
        <v>44264</v>
      </c>
      <c r="D3386" s="226">
        <v>44280.453020833331</v>
      </c>
      <c r="E3386" t="s">
        <v>6410</v>
      </c>
      <c r="F3386">
        <v>11.329999923705891</v>
      </c>
    </row>
    <row r="3387" spans="1:6" hidden="1">
      <c r="A3387">
        <v>5</v>
      </c>
      <c r="B3387" s="226">
        <v>44263</v>
      </c>
      <c r="C3387" s="226">
        <v>44264</v>
      </c>
      <c r="D3387" s="226">
        <v>44280.453020833331</v>
      </c>
      <c r="E3387" t="s">
        <v>6411</v>
      </c>
      <c r="F3387">
        <v>0.55000001192095038</v>
      </c>
    </row>
    <row r="3388" spans="1:6" hidden="1">
      <c r="A3388">
        <v>5</v>
      </c>
      <c r="B3388" s="226">
        <v>44263</v>
      </c>
      <c r="C3388" s="226">
        <v>44264</v>
      </c>
      <c r="D3388" s="226">
        <v>44280.453020833331</v>
      </c>
      <c r="E3388" t="s">
        <v>6412</v>
      </c>
      <c r="F3388">
        <v>3.1099998950959451</v>
      </c>
    </row>
    <row r="3389" spans="1:6" hidden="1">
      <c r="A3389">
        <v>5</v>
      </c>
      <c r="B3389" s="226">
        <v>44263</v>
      </c>
      <c r="C3389" s="226">
        <v>44264</v>
      </c>
      <c r="D3389" s="226">
        <v>44280.453020833331</v>
      </c>
      <c r="E3389" t="s">
        <v>6413</v>
      </c>
      <c r="F3389">
        <v>5.8200001716616052</v>
      </c>
    </row>
    <row r="3390" spans="1:6" hidden="1">
      <c r="A3390">
        <v>5</v>
      </c>
      <c r="B3390" s="226">
        <v>44263</v>
      </c>
      <c r="C3390" s="226">
        <v>44264</v>
      </c>
      <c r="D3390" s="226">
        <v>44280.453020833331</v>
      </c>
      <c r="E3390" t="s">
        <v>6414</v>
      </c>
      <c r="F3390">
        <v>0.75999999046325684</v>
      </c>
    </row>
    <row r="3391" spans="1:6" hidden="1">
      <c r="A3391">
        <v>5</v>
      </c>
      <c r="B3391" s="226">
        <v>44263</v>
      </c>
      <c r="C3391" s="226">
        <v>44264</v>
      </c>
      <c r="D3391" s="226">
        <v>44280.453020833331</v>
      </c>
      <c r="E3391" t="s">
        <v>6415</v>
      </c>
      <c r="F3391">
        <v>0</v>
      </c>
    </row>
    <row r="3392" spans="1:6" hidden="1">
      <c r="A3392">
        <v>5</v>
      </c>
      <c r="B3392" s="226">
        <v>44263</v>
      </c>
      <c r="C3392" s="226">
        <v>44264</v>
      </c>
      <c r="D3392" s="226">
        <v>44280.453020833331</v>
      </c>
      <c r="E3392" t="s">
        <v>6416</v>
      </c>
      <c r="F3392">
        <v>2.0499999523162074</v>
      </c>
    </row>
    <row r="3393" spans="1:6" hidden="1">
      <c r="A3393">
        <v>5</v>
      </c>
      <c r="B3393" s="226">
        <v>44263</v>
      </c>
      <c r="C3393" s="226">
        <v>44264</v>
      </c>
      <c r="D3393" s="226">
        <v>44280.453020833331</v>
      </c>
      <c r="E3393" t="s">
        <v>6417</v>
      </c>
      <c r="F3393">
        <v>1.3200000524520348</v>
      </c>
    </row>
    <row r="3394" spans="1:6" hidden="1">
      <c r="A3394">
        <v>5</v>
      </c>
      <c r="B3394" s="226">
        <v>44263</v>
      </c>
      <c r="C3394" s="226">
        <v>44264</v>
      </c>
      <c r="D3394" s="226">
        <v>44280.453020833331</v>
      </c>
      <c r="E3394" t="s">
        <v>6503</v>
      </c>
      <c r="F3394">
        <v>2.9999999329446688E-2</v>
      </c>
    </row>
    <row r="3395" spans="1:6" hidden="1">
      <c r="A3395">
        <v>5</v>
      </c>
      <c r="B3395" s="226">
        <v>44263</v>
      </c>
      <c r="C3395" s="226">
        <v>44264</v>
      </c>
      <c r="D3395" s="226">
        <v>44280.453020833331</v>
      </c>
      <c r="E3395" t="s">
        <v>6504</v>
      </c>
      <c r="F3395">
        <v>1.0299999713897705</v>
      </c>
    </row>
    <row r="3396" spans="1:6" hidden="1">
      <c r="A3396">
        <v>5</v>
      </c>
      <c r="B3396" s="226">
        <v>44263</v>
      </c>
      <c r="C3396" s="226">
        <v>44264</v>
      </c>
      <c r="D3396" s="226">
        <v>44280.453020833331</v>
      </c>
      <c r="E3396" t="s">
        <v>6505</v>
      </c>
      <c r="F3396">
        <v>2.630000114440918</v>
      </c>
    </row>
    <row r="3397" spans="1:6" hidden="1">
      <c r="A3397">
        <v>5</v>
      </c>
      <c r="B3397" s="226">
        <v>44263</v>
      </c>
      <c r="C3397" s="226">
        <v>44264</v>
      </c>
      <c r="D3397" s="226">
        <v>44280.453020833331</v>
      </c>
      <c r="E3397" t="s">
        <v>6506</v>
      </c>
      <c r="F3397">
        <v>22.709999084472656</v>
      </c>
    </row>
    <row r="3398" spans="1:6" hidden="1">
      <c r="A3398">
        <v>5</v>
      </c>
      <c r="B3398" s="226">
        <v>44263</v>
      </c>
      <c r="C3398" s="226">
        <v>44264</v>
      </c>
      <c r="D3398" s="226">
        <v>44280.453020833331</v>
      </c>
      <c r="E3398" t="s">
        <v>6507</v>
      </c>
      <c r="F3398">
        <v>50.400001525880157</v>
      </c>
    </row>
    <row r="3399" spans="1:6" hidden="1">
      <c r="A3399">
        <v>5</v>
      </c>
      <c r="B3399" s="226">
        <v>44263</v>
      </c>
      <c r="C3399" s="226">
        <v>44264</v>
      </c>
      <c r="D3399" s="226">
        <v>44280.453020833331</v>
      </c>
      <c r="E3399" t="s">
        <v>6508</v>
      </c>
      <c r="F3399">
        <v>20.979999542236417</v>
      </c>
    </row>
    <row r="3400" spans="1:6" hidden="1">
      <c r="A3400">
        <v>5</v>
      </c>
      <c r="B3400" s="226">
        <v>44263</v>
      </c>
      <c r="C3400" s="226">
        <v>44264</v>
      </c>
      <c r="D3400" s="226">
        <v>44280.453020833331</v>
      </c>
      <c r="E3400" t="s">
        <v>6509</v>
      </c>
      <c r="F3400">
        <v>0.64999997615814009</v>
      </c>
    </row>
    <row r="3401" spans="1:6" hidden="1">
      <c r="A3401">
        <v>5</v>
      </c>
      <c r="B3401" s="226">
        <v>44263</v>
      </c>
      <c r="C3401" s="226">
        <v>44264</v>
      </c>
      <c r="D3401" s="226">
        <v>44280.453020833331</v>
      </c>
      <c r="E3401" t="s">
        <v>6510</v>
      </c>
      <c r="F3401">
        <v>1.559999942779541</v>
      </c>
    </row>
    <row r="3402" spans="1:6" hidden="1">
      <c r="A3402">
        <v>5</v>
      </c>
      <c r="B3402" s="226">
        <v>44263</v>
      </c>
      <c r="C3402" s="226">
        <v>44264</v>
      </c>
      <c r="D3402" s="226">
        <v>44280.453020833331</v>
      </c>
      <c r="E3402" t="s">
        <v>6511</v>
      </c>
      <c r="F3402">
        <v>9.9999997764825908E-3</v>
      </c>
    </row>
    <row r="3403" spans="1:6" hidden="1">
      <c r="A3403">
        <v>5</v>
      </c>
      <c r="B3403" s="226">
        <v>44263</v>
      </c>
      <c r="C3403" s="226">
        <v>44264</v>
      </c>
      <c r="D3403" s="226">
        <v>44280.453020833331</v>
      </c>
      <c r="E3403" t="s">
        <v>6728</v>
      </c>
      <c r="F3403">
        <v>6.4478940433926102</v>
      </c>
    </row>
    <row r="3404" spans="1:6" hidden="1">
      <c r="A3404">
        <v>5</v>
      </c>
      <c r="B3404" s="226">
        <v>44263</v>
      </c>
      <c r="C3404" s="226">
        <v>44264</v>
      </c>
      <c r="D3404" s="226">
        <v>44280.453020833331</v>
      </c>
      <c r="E3404" t="s">
        <v>6525</v>
      </c>
    </row>
    <row r="3405" spans="1:6" hidden="1">
      <c r="A3405">
        <v>5</v>
      </c>
      <c r="B3405" s="226">
        <v>44263</v>
      </c>
      <c r="C3405" s="226">
        <v>44264</v>
      </c>
      <c r="D3405" s="226">
        <v>44280.453020833331</v>
      </c>
      <c r="E3405" t="s">
        <v>6526</v>
      </c>
    </row>
    <row r="3406" spans="1:6" hidden="1">
      <c r="A3406">
        <v>5</v>
      </c>
      <c r="B3406" s="226">
        <v>44263</v>
      </c>
      <c r="C3406" s="226">
        <v>44264</v>
      </c>
      <c r="D3406" s="226">
        <v>44280.453020833331</v>
      </c>
      <c r="E3406" t="s">
        <v>6679</v>
      </c>
      <c r="F3406">
        <v>2.2115833759307026</v>
      </c>
    </row>
    <row r="3407" spans="1:6" hidden="1">
      <c r="A3407">
        <v>5</v>
      </c>
      <c r="B3407" s="226">
        <v>44263</v>
      </c>
      <c r="C3407" s="226">
        <v>44264</v>
      </c>
      <c r="D3407" s="226">
        <v>44280.453020833331</v>
      </c>
      <c r="E3407" t="s">
        <v>6680</v>
      </c>
      <c r="F3407">
        <v>1.855416695276831</v>
      </c>
    </row>
    <row r="3408" spans="1:6" hidden="1">
      <c r="A3408">
        <v>5</v>
      </c>
      <c r="B3408" s="226">
        <v>44263</v>
      </c>
      <c r="C3408" s="226">
        <v>44264</v>
      </c>
      <c r="D3408" s="226">
        <v>44280.453020833331</v>
      </c>
      <c r="E3408" t="s">
        <v>6681</v>
      </c>
      <c r="F3408">
        <v>6.9776831467948561</v>
      </c>
    </row>
    <row r="3409" spans="1:6" hidden="1">
      <c r="A3409">
        <v>5</v>
      </c>
      <c r="B3409" s="226">
        <v>44263</v>
      </c>
      <c r="C3409" s="226">
        <v>44264</v>
      </c>
      <c r="D3409" s="226">
        <v>44280.453020833331</v>
      </c>
      <c r="E3409" t="s">
        <v>6682</v>
      </c>
      <c r="F3409">
        <v>22.80083401997884</v>
      </c>
    </row>
    <row r="3410" spans="1:6" hidden="1">
      <c r="A3410">
        <v>5</v>
      </c>
      <c r="B3410" s="226">
        <v>44263</v>
      </c>
      <c r="C3410" s="226">
        <v>44264</v>
      </c>
      <c r="D3410" s="226">
        <v>44280.453020833331</v>
      </c>
      <c r="E3410" t="s">
        <v>6683</v>
      </c>
      <c r="F3410">
        <v>49.601315180458698</v>
      </c>
    </row>
    <row r="3411" spans="1:6" hidden="1">
      <c r="A3411">
        <v>5</v>
      </c>
      <c r="B3411" s="226">
        <v>44263</v>
      </c>
      <c r="C3411" s="226">
        <v>44264</v>
      </c>
      <c r="D3411" s="226">
        <v>44280.453020833331</v>
      </c>
      <c r="E3411" t="s">
        <v>6684</v>
      </c>
      <c r="F3411">
        <v>16.460866928100586</v>
      </c>
    </row>
    <row r="3412" spans="1:6" hidden="1">
      <c r="A3412">
        <v>5</v>
      </c>
      <c r="B3412" s="226">
        <v>44263</v>
      </c>
      <c r="C3412" s="226">
        <v>44264</v>
      </c>
      <c r="D3412" s="226">
        <v>44280.453020833331</v>
      </c>
      <c r="E3412" t="s">
        <v>6685</v>
      </c>
      <c r="F3412">
        <v>6.7050000031789139E-2</v>
      </c>
    </row>
    <row r="3413" spans="1:6" hidden="1">
      <c r="A3413">
        <v>5</v>
      </c>
      <c r="B3413" s="226">
        <v>44263</v>
      </c>
      <c r="C3413" s="226">
        <v>44264</v>
      </c>
      <c r="D3413" s="226">
        <v>44280.453020833331</v>
      </c>
      <c r="E3413" t="s">
        <v>6670</v>
      </c>
      <c r="F3413">
        <v>0.49529837964385076</v>
      </c>
    </row>
    <row r="3414" spans="1:6" hidden="1">
      <c r="A3414">
        <v>5</v>
      </c>
      <c r="B3414" s="226">
        <v>44263</v>
      </c>
      <c r="C3414" s="226">
        <v>44264</v>
      </c>
      <c r="D3414" s="226">
        <v>44280.453020833331</v>
      </c>
      <c r="E3414" t="s">
        <v>6531</v>
      </c>
      <c r="F3414">
        <v>39.519569905598978</v>
      </c>
    </row>
    <row r="3415" spans="1:6" hidden="1">
      <c r="A3415">
        <v>5</v>
      </c>
      <c r="B3415" s="226">
        <v>44263</v>
      </c>
      <c r="C3415" s="226">
        <v>44264</v>
      </c>
      <c r="D3415" s="226">
        <v>44280.453020833331</v>
      </c>
      <c r="E3415" t="s">
        <v>6532</v>
      </c>
      <c r="F3415">
        <v>1.8669643576774326</v>
      </c>
    </row>
    <row r="3416" spans="1:6" hidden="1">
      <c r="A3416">
        <v>5</v>
      </c>
      <c r="B3416" s="226">
        <v>44263</v>
      </c>
      <c r="C3416" s="226">
        <v>44264</v>
      </c>
      <c r="D3416" s="226">
        <v>44280.453020833331</v>
      </c>
      <c r="E3416" t="s">
        <v>6533</v>
      </c>
      <c r="F3416">
        <v>143.52058206134447</v>
      </c>
    </row>
    <row r="3417" spans="1:6" hidden="1">
      <c r="A3417">
        <v>5</v>
      </c>
      <c r="B3417" s="226">
        <v>44263</v>
      </c>
      <c r="C3417" s="226">
        <v>44264</v>
      </c>
      <c r="D3417" s="226">
        <v>44280.453020833331</v>
      </c>
      <c r="E3417" t="s">
        <v>6530</v>
      </c>
      <c r="F3417">
        <v>95.265358818901262</v>
      </c>
    </row>
    <row r="3418" spans="1:6" hidden="1">
      <c r="A3418">
        <v>5</v>
      </c>
      <c r="B3418" s="226">
        <v>44263</v>
      </c>
      <c r="C3418" s="226">
        <v>44264</v>
      </c>
      <c r="D3418" s="226">
        <v>44280.453020833331</v>
      </c>
      <c r="E3418" t="s">
        <v>6534</v>
      </c>
      <c r="F3418">
        <v>95.616668065392375</v>
      </c>
    </row>
    <row r="3419" spans="1:6" hidden="1">
      <c r="A3419">
        <v>5</v>
      </c>
      <c r="B3419" s="226">
        <v>44263</v>
      </c>
      <c r="C3419" s="226">
        <v>44264</v>
      </c>
      <c r="D3419" s="226">
        <v>44280.453020833331</v>
      </c>
      <c r="E3419" t="s">
        <v>6535</v>
      </c>
      <c r="F3419">
        <v>6.3333333780370538E-2</v>
      </c>
    </row>
    <row r="3420" spans="1:6" hidden="1">
      <c r="A3420">
        <v>5</v>
      </c>
      <c r="B3420" s="226">
        <v>44263</v>
      </c>
      <c r="C3420" s="226">
        <v>44264</v>
      </c>
      <c r="D3420" s="226">
        <v>44280.453020833331</v>
      </c>
      <c r="E3420" t="s">
        <v>6536</v>
      </c>
      <c r="F3420">
        <v>99.717103322350852</v>
      </c>
    </row>
    <row r="3421" spans="1:6" hidden="1">
      <c r="A3421">
        <v>5</v>
      </c>
      <c r="B3421" s="226">
        <v>44263</v>
      </c>
      <c r="C3421" s="226">
        <v>44264</v>
      </c>
      <c r="D3421" s="226">
        <v>44280.453020833331</v>
      </c>
      <c r="E3421" t="s">
        <v>6537</v>
      </c>
      <c r="F3421">
        <v>0.12526666248838569</v>
      </c>
    </row>
    <row r="3422" spans="1:6" hidden="1">
      <c r="A3422">
        <v>5</v>
      </c>
      <c r="B3422" s="226">
        <v>44263</v>
      </c>
      <c r="C3422" s="226">
        <v>44264</v>
      </c>
      <c r="D3422" s="226">
        <v>44280.453020833331</v>
      </c>
      <c r="E3422" t="s">
        <v>6538</v>
      </c>
      <c r="F3422">
        <v>4.5316665743789897E-2</v>
      </c>
    </row>
    <row r="3423" spans="1:6" hidden="1">
      <c r="A3423">
        <v>5</v>
      </c>
      <c r="B3423" s="226">
        <v>44263</v>
      </c>
      <c r="C3423" s="226">
        <v>44264</v>
      </c>
      <c r="D3423" s="226">
        <v>44280.453020833331</v>
      </c>
      <c r="E3423" t="s">
        <v>6539</v>
      </c>
      <c r="F3423">
        <v>1.4316666560869058E-2</v>
      </c>
    </row>
    <row r="3424" spans="1:6" hidden="1">
      <c r="A3424">
        <v>5</v>
      </c>
      <c r="B3424" s="226">
        <v>44263</v>
      </c>
      <c r="C3424" s="226">
        <v>44264</v>
      </c>
      <c r="D3424" s="226">
        <v>44280.453020833331</v>
      </c>
      <c r="E3424" t="s">
        <v>6540</v>
      </c>
      <c r="F3424">
        <v>2.3000000665585614E-2</v>
      </c>
    </row>
    <row r="3425" spans="1:6" hidden="1">
      <c r="A3425">
        <v>5</v>
      </c>
      <c r="B3425" s="226">
        <v>44263</v>
      </c>
      <c r="C3425" s="226">
        <v>44264</v>
      </c>
      <c r="D3425" s="226">
        <v>44280.453020833331</v>
      </c>
      <c r="E3425" t="s">
        <v>6541</v>
      </c>
      <c r="F3425">
        <v>3.2000000743815041E-3</v>
      </c>
    </row>
    <row r="3426" spans="1:6" hidden="1">
      <c r="A3426">
        <v>5</v>
      </c>
      <c r="B3426" s="226">
        <v>44263</v>
      </c>
      <c r="C3426" s="226">
        <v>44264</v>
      </c>
      <c r="D3426" s="226">
        <v>44280.453020833331</v>
      </c>
      <c r="E3426" t="s">
        <v>6542</v>
      </c>
      <c r="F3426">
        <v>0.97961663206418359</v>
      </c>
    </row>
    <row r="3427" spans="1:6" hidden="1">
      <c r="A3427">
        <v>5</v>
      </c>
      <c r="B3427" s="226">
        <v>44263</v>
      </c>
      <c r="C3427" s="226">
        <v>44264</v>
      </c>
      <c r="D3427" s="226">
        <v>44280.453020833331</v>
      </c>
      <c r="E3427" t="s">
        <v>6543</v>
      </c>
      <c r="F3427">
        <v>8.9324668248497954</v>
      </c>
    </row>
    <row r="3428" spans="1:6" hidden="1">
      <c r="A3428">
        <v>5</v>
      </c>
      <c r="B3428" s="226">
        <v>44263</v>
      </c>
      <c r="C3428" s="226">
        <v>44264</v>
      </c>
      <c r="D3428" s="226">
        <v>44280.453020833331</v>
      </c>
      <c r="E3428" t="s">
        <v>6544</v>
      </c>
      <c r="F3428">
        <v>1.2651999592781067</v>
      </c>
    </row>
    <row r="3429" spans="1:6" hidden="1">
      <c r="A3429">
        <v>5</v>
      </c>
      <c r="B3429" s="226">
        <v>44263</v>
      </c>
      <c r="C3429" s="226">
        <v>44264</v>
      </c>
      <c r="D3429" s="226">
        <v>44280.453020833331</v>
      </c>
      <c r="E3429" t="s">
        <v>6545</v>
      </c>
      <c r="F3429">
        <v>63.991564432782319</v>
      </c>
    </row>
    <row r="3430" spans="1:6" hidden="1">
      <c r="A3430">
        <v>5</v>
      </c>
      <c r="B3430" s="226">
        <v>44263</v>
      </c>
      <c r="C3430" s="226">
        <v>44264</v>
      </c>
      <c r="D3430" s="226">
        <v>44280.453020833331</v>
      </c>
      <c r="E3430" t="s">
        <v>6546</v>
      </c>
      <c r="F3430">
        <v>21.845349947611709</v>
      </c>
    </row>
    <row r="3431" spans="1:6" hidden="1">
      <c r="A3431">
        <v>5</v>
      </c>
      <c r="B3431" s="226">
        <v>44263</v>
      </c>
      <c r="C3431" s="226">
        <v>44264</v>
      </c>
      <c r="D3431" s="226">
        <v>44280.453020833331</v>
      </c>
      <c r="E3431" t="s">
        <v>6547</v>
      </c>
      <c r="F3431">
        <v>8.2900002598763012E-2</v>
      </c>
    </row>
    <row r="3432" spans="1:6" hidden="1">
      <c r="A3432">
        <v>5</v>
      </c>
      <c r="B3432" s="226">
        <v>44263</v>
      </c>
      <c r="C3432" s="226">
        <v>44264</v>
      </c>
      <c r="D3432" s="226">
        <v>44280.453020833331</v>
      </c>
      <c r="E3432" t="s">
        <v>6548</v>
      </c>
      <c r="F3432">
        <v>2.8983500003815799</v>
      </c>
    </row>
    <row r="3433" spans="1:6" hidden="1">
      <c r="A3433">
        <v>5</v>
      </c>
      <c r="B3433" s="226">
        <v>44263</v>
      </c>
      <c r="C3433" s="226">
        <v>44264</v>
      </c>
      <c r="D3433" s="226">
        <v>44280.453020833331</v>
      </c>
      <c r="E3433" t="s">
        <v>6721</v>
      </c>
      <c r="F3433">
        <v>6.003380384710101</v>
      </c>
    </row>
    <row r="3434" spans="1:6" hidden="1">
      <c r="A3434">
        <v>5</v>
      </c>
      <c r="B3434" s="226">
        <v>44263</v>
      </c>
      <c r="C3434" s="226">
        <v>44264</v>
      </c>
      <c r="D3434" s="226">
        <v>44280.453020833331</v>
      </c>
      <c r="E3434" t="s">
        <v>6720</v>
      </c>
      <c r="F3434">
        <v>95.124033461676831</v>
      </c>
    </row>
    <row r="3435" spans="1:6" hidden="1">
      <c r="A3435">
        <v>5</v>
      </c>
      <c r="B3435" s="226">
        <v>44263</v>
      </c>
      <c r="C3435" s="226">
        <v>44264</v>
      </c>
      <c r="D3435" s="226">
        <v>44280.453020833331</v>
      </c>
      <c r="E3435" t="s">
        <v>6722</v>
      </c>
      <c r="F3435">
        <v>15.104279486338342</v>
      </c>
    </row>
    <row r="3436" spans="1:6" hidden="1">
      <c r="A3436">
        <v>5</v>
      </c>
      <c r="B3436" s="226">
        <v>44263</v>
      </c>
      <c r="C3436" s="226">
        <v>44264</v>
      </c>
      <c r="D3436" s="226">
        <v>44280.453020833331</v>
      </c>
      <c r="E3436" t="s">
        <v>6723</v>
      </c>
      <c r="F3436">
        <v>49.63926104616224</v>
      </c>
    </row>
    <row r="3437" spans="1:6" hidden="1">
      <c r="A3437">
        <v>5</v>
      </c>
      <c r="B3437" s="226">
        <v>44263</v>
      </c>
      <c r="C3437" s="226">
        <v>44264</v>
      </c>
      <c r="D3437" s="226">
        <v>44280.453020833331</v>
      </c>
      <c r="E3437" t="s">
        <v>6724</v>
      </c>
      <c r="F3437">
        <v>4.2264391253391898</v>
      </c>
    </row>
    <row r="3438" spans="1:6" hidden="1">
      <c r="A3438">
        <v>5</v>
      </c>
      <c r="B3438" s="226">
        <v>44263</v>
      </c>
      <c r="C3438" s="226">
        <v>44264</v>
      </c>
      <c r="D3438" s="226">
        <v>44280.453020833331</v>
      </c>
      <c r="E3438" t="s">
        <v>6725</v>
      </c>
      <c r="F3438">
        <v>15.267658353734893</v>
      </c>
    </row>
    <row r="3439" spans="1:6" hidden="1">
      <c r="A3439">
        <v>5</v>
      </c>
      <c r="B3439" s="226">
        <v>44263</v>
      </c>
      <c r="C3439" s="226">
        <v>44264</v>
      </c>
      <c r="D3439" s="226">
        <v>44280.453020833331</v>
      </c>
      <c r="E3439" t="s">
        <v>6726</v>
      </c>
      <c r="F3439">
        <v>9214.9267435709553</v>
      </c>
    </row>
    <row r="3440" spans="1:6" hidden="1">
      <c r="A3440">
        <v>5</v>
      </c>
      <c r="B3440" s="226">
        <v>44263</v>
      </c>
      <c r="C3440" s="226">
        <v>44264</v>
      </c>
      <c r="D3440" s="226">
        <v>44280.453020833331</v>
      </c>
      <c r="E3440" t="s">
        <v>6549</v>
      </c>
      <c r="F3440">
        <v>6.4737106078201014</v>
      </c>
    </row>
    <row r="3441" spans="1:6" hidden="1">
      <c r="A3441">
        <v>5</v>
      </c>
      <c r="B3441" s="226">
        <v>44263</v>
      </c>
      <c r="C3441" s="226">
        <v>44264</v>
      </c>
      <c r="D3441" s="226">
        <v>44280.453020833331</v>
      </c>
      <c r="E3441" t="s">
        <v>6550</v>
      </c>
      <c r="F3441">
        <v>4.9770331574810678</v>
      </c>
    </row>
    <row r="3442" spans="1:6" hidden="1">
      <c r="A3442">
        <v>5</v>
      </c>
      <c r="B3442" s="226">
        <v>44263</v>
      </c>
      <c r="C3442" s="226">
        <v>44264</v>
      </c>
      <c r="D3442" s="226">
        <v>44280.453020833331</v>
      </c>
      <c r="E3442" t="s">
        <v>6551</v>
      </c>
      <c r="F3442">
        <v>28.685471979776938</v>
      </c>
    </row>
    <row r="3443" spans="1:6" hidden="1">
      <c r="A3443">
        <v>5</v>
      </c>
      <c r="B3443" s="226">
        <v>44263</v>
      </c>
      <c r="C3443" s="226">
        <v>44264</v>
      </c>
      <c r="D3443" s="226">
        <v>44280.453020833331</v>
      </c>
      <c r="E3443" t="s">
        <v>6552</v>
      </c>
      <c r="F3443">
        <v>8.5439738048447431</v>
      </c>
    </row>
    <row r="3444" spans="1:6" hidden="1">
      <c r="A3444">
        <v>5</v>
      </c>
      <c r="B3444" s="226">
        <v>44263</v>
      </c>
      <c r="C3444" s="226">
        <v>44264</v>
      </c>
      <c r="D3444" s="226">
        <v>44280.453020833331</v>
      </c>
      <c r="E3444" t="s">
        <v>6727</v>
      </c>
      <c r="F3444">
        <v>18.176903770587995</v>
      </c>
    </row>
    <row r="3445" spans="1:6" hidden="1">
      <c r="A3445">
        <v>5</v>
      </c>
      <c r="B3445" s="226">
        <v>44263</v>
      </c>
      <c r="C3445" s="226">
        <v>44264</v>
      </c>
      <c r="D3445" s="226">
        <v>44280.453020833331</v>
      </c>
      <c r="E3445" t="s">
        <v>6672</v>
      </c>
      <c r="F3445">
        <v>215.45343019912443</v>
      </c>
    </row>
    <row r="3446" spans="1:6" hidden="1">
      <c r="A3446">
        <v>5</v>
      </c>
      <c r="B3446" s="226">
        <v>44263</v>
      </c>
      <c r="C3446" s="226">
        <v>44264</v>
      </c>
      <c r="D3446" s="226">
        <v>44280.453020833331</v>
      </c>
      <c r="E3446" t="s">
        <v>6673</v>
      </c>
      <c r="F3446">
        <v>216.28736816421502</v>
      </c>
    </row>
    <row r="3447" spans="1:6" hidden="1">
      <c r="A3447">
        <v>5</v>
      </c>
      <c r="B3447" s="226">
        <v>44263</v>
      </c>
      <c r="C3447" s="226">
        <v>44264</v>
      </c>
      <c r="D3447" s="226">
        <v>44280.453020833331</v>
      </c>
      <c r="E3447" t="s">
        <v>6674</v>
      </c>
      <c r="F3447">
        <v>-0.38706181856555438</v>
      </c>
    </row>
    <row r="3448" spans="1:6" hidden="1">
      <c r="A3448">
        <v>5</v>
      </c>
      <c r="B3448" s="226">
        <v>44263</v>
      </c>
      <c r="C3448" s="226">
        <v>44264</v>
      </c>
      <c r="D3448" s="226">
        <v>44280.453020833331</v>
      </c>
      <c r="E3448" t="s">
        <v>6635</v>
      </c>
      <c r="F3448">
        <v>0.87</v>
      </c>
    </row>
    <row r="3449" spans="1:6" hidden="1">
      <c r="A3449">
        <v>5</v>
      </c>
      <c r="B3449" s="226">
        <v>44263</v>
      </c>
      <c r="C3449" s="226">
        <v>44264</v>
      </c>
      <c r="D3449" s="226">
        <v>44280.453020833331</v>
      </c>
      <c r="E3449" t="s">
        <v>6637</v>
      </c>
      <c r="F3449">
        <v>0.88</v>
      </c>
    </row>
    <row r="3450" spans="1:6" hidden="1">
      <c r="A3450">
        <v>5</v>
      </c>
      <c r="B3450" s="226">
        <v>44263</v>
      </c>
      <c r="C3450" s="226">
        <v>44264</v>
      </c>
      <c r="D3450" s="226">
        <v>44280.453020833331</v>
      </c>
      <c r="E3450" t="s">
        <v>6638</v>
      </c>
      <c r="F3450">
        <v>0.87728888900000002</v>
      </c>
    </row>
    <row r="3451" spans="1:6" hidden="1">
      <c r="A3451">
        <v>5</v>
      </c>
      <c r="B3451" s="226">
        <v>44263</v>
      </c>
      <c r="C3451" s="226">
        <v>44264</v>
      </c>
      <c r="D3451" s="226">
        <v>44280.453020833331</v>
      </c>
      <c r="E3451" t="s">
        <v>6642</v>
      </c>
      <c r="F3451">
        <v>0.86831666699999999</v>
      </c>
    </row>
    <row r="3452" spans="1:6" hidden="1">
      <c r="A3452">
        <v>5</v>
      </c>
      <c r="B3452" s="226">
        <v>44263</v>
      </c>
      <c r="C3452" s="226">
        <v>44264</v>
      </c>
      <c r="D3452" s="226">
        <v>44280.453020833331</v>
      </c>
      <c r="E3452" t="s">
        <v>6636</v>
      </c>
      <c r="F3452">
        <v>0.87</v>
      </c>
    </row>
    <row r="3453" spans="1:6" hidden="1">
      <c r="A3453">
        <v>5</v>
      </c>
      <c r="B3453" s="226">
        <v>44263</v>
      </c>
      <c r="C3453" s="226">
        <v>44264</v>
      </c>
      <c r="D3453" s="226">
        <v>44280.453020833331</v>
      </c>
      <c r="E3453" t="s">
        <v>6646</v>
      </c>
      <c r="F3453">
        <v>0.87688888899999995</v>
      </c>
    </row>
    <row r="3454" spans="1:6" hidden="1">
      <c r="A3454">
        <v>5</v>
      </c>
      <c r="B3454" s="226">
        <v>44263</v>
      </c>
      <c r="C3454" s="226">
        <v>44264</v>
      </c>
      <c r="D3454" s="226">
        <v>44280.453020833331</v>
      </c>
      <c r="E3454" t="s">
        <v>6647</v>
      </c>
      <c r="F3454">
        <v>0.88706562499999997</v>
      </c>
    </row>
    <row r="3455" spans="1:6" hidden="1">
      <c r="A3455">
        <v>5</v>
      </c>
      <c r="B3455" s="226">
        <v>44263</v>
      </c>
      <c r="C3455" s="226">
        <v>44264</v>
      </c>
      <c r="D3455" s="226">
        <v>44280.453020833331</v>
      </c>
      <c r="E3455" t="s">
        <v>6648</v>
      </c>
      <c r="F3455">
        <v>0.75539321999999998</v>
      </c>
    </row>
    <row r="3456" spans="1:6" hidden="1">
      <c r="A3456">
        <v>5</v>
      </c>
      <c r="B3456" s="226">
        <v>44263</v>
      </c>
      <c r="C3456" s="226">
        <v>44264</v>
      </c>
      <c r="D3456" s="226">
        <v>44280.453020833331</v>
      </c>
      <c r="E3456" t="s">
        <v>6643</v>
      </c>
      <c r="F3456">
        <v>0.87</v>
      </c>
    </row>
    <row r="3457" spans="1:6" hidden="1">
      <c r="A3457">
        <v>5</v>
      </c>
      <c r="B3457" s="226">
        <v>44263</v>
      </c>
      <c r="C3457" s="226">
        <v>44264</v>
      </c>
      <c r="D3457" s="226">
        <v>44280.453020833331</v>
      </c>
      <c r="E3457" t="s">
        <v>6644</v>
      </c>
      <c r="F3457">
        <v>0.67601355900000004</v>
      </c>
    </row>
    <row r="3458" spans="1:6" hidden="1">
      <c r="A3458">
        <v>5</v>
      </c>
      <c r="B3458" s="226">
        <v>44263</v>
      </c>
      <c r="C3458" s="226">
        <v>44264</v>
      </c>
      <c r="D3458" s="226">
        <v>44280.453020833331</v>
      </c>
      <c r="E3458" t="s">
        <v>6649</v>
      </c>
      <c r="F3458">
        <v>0.86760000000000004</v>
      </c>
    </row>
    <row r="3459" spans="1:6" hidden="1">
      <c r="A3459">
        <v>5</v>
      </c>
      <c r="B3459" s="226">
        <v>44263</v>
      </c>
      <c r="C3459" s="226">
        <v>44264</v>
      </c>
      <c r="D3459" s="226">
        <v>44280.453020833331</v>
      </c>
      <c r="E3459" t="s">
        <v>6650</v>
      </c>
      <c r="F3459">
        <v>0.87610468799999996</v>
      </c>
    </row>
    <row r="3460" spans="1:6" hidden="1">
      <c r="A3460">
        <v>5</v>
      </c>
      <c r="B3460" s="226">
        <v>44263</v>
      </c>
      <c r="C3460" s="226">
        <v>44264</v>
      </c>
      <c r="D3460" s="226">
        <v>44280.453020833331</v>
      </c>
      <c r="E3460" t="s">
        <v>6651</v>
      </c>
      <c r="F3460">
        <v>0.894277922</v>
      </c>
    </row>
    <row r="3461" spans="1:6" hidden="1">
      <c r="A3461">
        <v>5</v>
      </c>
      <c r="B3461" s="226">
        <v>44263</v>
      </c>
      <c r="C3461" s="226">
        <v>44264</v>
      </c>
      <c r="D3461" s="226">
        <v>44280.453020833331</v>
      </c>
      <c r="E3461" t="s">
        <v>6645</v>
      </c>
      <c r="F3461">
        <v>0.875</v>
      </c>
    </row>
    <row r="3462" spans="1:6" hidden="1">
      <c r="A3462">
        <v>5</v>
      </c>
      <c r="B3462" s="226">
        <v>44263</v>
      </c>
      <c r="C3462" s="226">
        <v>44264</v>
      </c>
      <c r="D3462" s="226">
        <v>44280.453020833331</v>
      </c>
      <c r="E3462" t="s">
        <v>6652</v>
      </c>
      <c r="F3462">
        <v>0.86570000000000003</v>
      </c>
    </row>
    <row r="3463" spans="1:6" hidden="1">
      <c r="A3463">
        <v>5</v>
      </c>
      <c r="B3463" s="226">
        <v>44263</v>
      </c>
      <c r="C3463" s="226">
        <v>44264</v>
      </c>
      <c r="D3463" s="226">
        <v>44280.453020833331</v>
      </c>
      <c r="E3463" t="s">
        <v>6653</v>
      </c>
      <c r="F3463">
        <v>5.0000000000000001E-4</v>
      </c>
    </row>
    <row r="3464" spans="1:6" hidden="1">
      <c r="A3464">
        <v>5</v>
      </c>
      <c r="B3464" s="226">
        <v>44263</v>
      </c>
      <c r="C3464" s="226">
        <v>44264</v>
      </c>
      <c r="D3464" s="226">
        <v>44280.453020833331</v>
      </c>
      <c r="E3464" t="s">
        <v>6654</v>
      </c>
      <c r="F3464">
        <v>4.6000000000000001E-4</v>
      </c>
    </row>
    <row r="3465" spans="1:6" hidden="1">
      <c r="A3465">
        <v>5</v>
      </c>
      <c r="B3465" s="226">
        <v>44263</v>
      </c>
      <c r="C3465" s="226">
        <v>44264</v>
      </c>
      <c r="D3465" s="226">
        <v>44280.453020833331</v>
      </c>
      <c r="E3465" t="s">
        <v>6655</v>
      </c>
      <c r="F3465">
        <v>1.6999999999999999E-3</v>
      </c>
    </row>
    <row r="3466" spans="1:6" hidden="1">
      <c r="A3466">
        <v>5</v>
      </c>
      <c r="B3466" s="226">
        <v>44263</v>
      </c>
      <c r="C3466" s="226">
        <v>44264</v>
      </c>
      <c r="D3466" s="226">
        <v>44280.453020833331</v>
      </c>
      <c r="E3466" t="s">
        <v>6766</v>
      </c>
      <c r="F3466">
        <v>102.1</v>
      </c>
    </row>
    <row r="3467" spans="1:6" hidden="1">
      <c r="A3467">
        <v>5</v>
      </c>
      <c r="B3467" s="226">
        <v>44263</v>
      </c>
      <c r="C3467" s="226">
        <v>44264</v>
      </c>
      <c r="D3467" s="226">
        <v>44280.453020833331</v>
      </c>
      <c r="E3467" t="s">
        <v>6767</v>
      </c>
      <c r="F3467">
        <v>111</v>
      </c>
    </row>
    <row r="3468" spans="1:6" hidden="1">
      <c r="A3468">
        <v>5</v>
      </c>
      <c r="B3468" s="226">
        <v>44263</v>
      </c>
      <c r="C3468" s="226">
        <v>44264</v>
      </c>
      <c r="D3468" s="226">
        <v>44280.453020833331</v>
      </c>
      <c r="E3468" t="s">
        <v>6764</v>
      </c>
      <c r="F3468">
        <v>99.7</v>
      </c>
    </row>
    <row r="3469" spans="1:6" hidden="1">
      <c r="A3469">
        <v>5</v>
      </c>
      <c r="B3469" s="226">
        <v>44263</v>
      </c>
      <c r="C3469" s="226">
        <v>44264</v>
      </c>
      <c r="D3469" s="226">
        <v>44280.453020833331</v>
      </c>
      <c r="E3469" t="s">
        <v>6765</v>
      </c>
      <c r="F3469">
        <v>110</v>
      </c>
    </row>
    <row r="3470" spans="1:6" hidden="1">
      <c r="A3470">
        <v>6</v>
      </c>
      <c r="B3470" s="226">
        <v>44264</v>
      </c>
      <c r="C3470" s="226">
        <v>44265</v>
      </c>
      <c r="D3470" s="226">
        <v>44280.453067129631</v>
      </c>
      <c r="E3470" t="s">
        <v>5521</v>
      </c>
      <c r="F3470">
        <v>260.00761676364453</v>
      </c>
    </row>
    <row r="3471" spans="1:6" hidden="1">
      <c r="A3471">
        <v>6</v>
      </c>
      <c r="B3471" s="226">
        <v>44264</v>
      </c>
      <c r="C3471" s="226">
        <v>44265</v>
      </c>
      <c r="D3471" s="226">
        <v>44280.453067129631</v>
      </c>
      <c r="E3471" t="s">
        <v>6243</v>
      </c>
      <c r="F3471">
        <v>0</v>
      </c>
    </row>
    <row r="3472" spans="1:6" hidden="1">
      <c r="A3472">
        <v>6</v>
      </c>
      <c r="B3472" s="226">
        <v>44264</v>
      </c>
      <c r="C3472" s="226">
        <v>44265</v>
      </c>
      <c r="D3472" s="226">
        <v>44280.453067129631</v>
      </c>
      <c r="E3472" t="s">
        <v>6327</v>
      </c>
      <c r="F3472">
        <v>1.9751232777101405E-3</v>
      </c>
    </row>
    <row r="3473" spans="1:6" hidden="1">
      <c r="A3473">
        <v>6</v>
      </c>
      <c r="B3473" s="226">
        <v>44264</v>
      </c>
      <c r="C3473" s="226">
        <v>44265</v>
      </c>
      <c r="D3473" s="226">
        <v>44280.453067129631</v>
      </c>
      <c r="E3473" t="s">
        <v>6432</v>
      </c>
      <c r="F3473">
        <v>2.5407600891259032</v>
      </c>
    </row>
    <row r="3474" spans="1:6" hidden="1">
      <c r="A3474">
        <v>6</v>
      </c>
      <c r="B3474" s="226">
        <v>44264</v>
      </c>
      <c r="C3474" s="226">
        <v>44265</v>
      </c>
      <c r="D3474" s="226">
        <v>44280.453067129631</v>
      </c>
      <c r="E3474" t="s">
        <v>6244</v>
      </c>
      <c r="F3474">
        <v>15.044724782970215</v>
      </c>
    </row>
    <row r="3475" spans="1:6" hidden="1">
      <c r="A3475">
        <v>6</v>
      </c>
      <c r="B3475" s="226">
        <v>44264</v>
      </c>
      <c r="C3475" s="226">
        <v>44265</v>
      </c>
      <c r="D3475" s="226">
        <v>44280.453067129631</v>
      </c>
      <c r="E3475" t="s">
        <v>6246</v>
      </c>
    </row>
    <row r="3476" spans="1:6" hidden="1">
      <c r="A3476">
        <v>6</v>
      </c>
      <c r="B3476" s="226">
        <v>44264</v>
      </c>
      <c r="C3476" s="226">
        <v>44265</v>
      </c>
      <c r="D3476" s="226">
        <v>44280.453067129631</v>
      </c>
      <c r="E3476" t="s">
        <v>6259</v>
      </c>
      <c r="F3476">
        <v>3.9994522818260712</v>
      </c>
    </row>
    <row r="3477" spans="1:6" hidden="1">
      <c r="A3477">
        <v>6</v>
      </c>
      <c r="B3477" s="226">
        <v>44264</v>
      </c>
      <c r="C3477" s="226">
        <v>44265</v>
      </c>
      <c r="D3477" s="226">
        <v>44280.453067129631</v>
      </c>
      <c r="E3477" t="s">
        <v>6262</v>
      </c>
      <c r="F3477">
        <v>8.0301780473893718</v>
      </c>
    </row>
    <row r="3478" spans="1:6" hidden="1">
      <c r="A3478">
        <v>6</v>
      </c>
      <c r="B3478" s="226">
        <v>44264</v>
      </c>
      <c r="C3478" s="226">
        <v>44265</v>
      </c>
      <c r="D3478" s="226">
        <v>44280.453067129631</v>
      </c>
      <c r="E3478" t="s">
        <v>6665</v>
      </c>
      <c r="F3478">
        <v>0.11312876721430065</v>
      </c>
    </row>
    <row r="3479" spans="1:6" hidden="1">
      <c r="A3479">
        <v>6</v>
      </c>
      <c r="B3479" s="226">
        <v>44264</v>
      </c>
      <c r="C3479" s="226">
        <v>44265</v>
      </c>
      <c r="D3479" s="226">
        <v>44280.453067129631</v>
      </c>
      <c r="E3479" t="s">
        <v>6666</v>
      </c>
      <c r="F3479">
        <v>-2.3288530904230657E-2</v>
      </c>
    </row>
    <row r="3480" spans="1:6" hidden="1">
      <c r="A3480">
        <v>6</v>
      </c>
      <c r="B3480" s="226">
        <v>44264</v>
      </c>
      <c r="C3480" s="226">
        <v>44265</v>
      </c>
      <c r="D3480" s="226">
        <v>44280.453067129631</v>
      </c>
      <c r="E3480" t="s">
        <v>6289</v>
      </c>
      <c r="F3480">
        <v>39.302744494544044</v>
      </c>
    </row>
    <row r="3481" spans="1:6" hidden="1">
      <c r="A3481">
        <v>6</v>
      </c>
      <c r="B3481" s="226">
        <v>44264</v>
      </c>
      <c r="C3481" s="226">
        <v>44265</v>
      </c>
      <c r="D3481" s="226">
        <v>44280.453067129631</v>
      </c>
      <c r="E3481" t="s">
        <v>6290</v>
      </c>
      <c r="F3481">
        <v>9.3224174903498742</v>
      </c>
    </row>
    <row r="3482" spans="1:6" hidden="1">
      <c r="A3482">
        <v>6</v>
      </c>
      <c r="B3482" s="226">
        <v>44264</v>
      </c>
      <c r="C3482" s="226">
        <v>44265</v>
      </c>
      <c r="D3482" s="226">
        <v>44280.453067129631</v>
      </c>
      <c r="E3482" t="s">
        <v>6291</v>
      </c>
      <c r="F3482">
        <v>6.4280024949047334</v>
      </c>
    </row>
    <row r="3483" spans="1:6" hidden="1">
      <c r="A3483">
        <v>6</v>
      </c>
      <c r="B3483" s="226">
        <v>44264</v>
      </c>
      <c r="C3483" s="226">
        <v>44265</v>
      </c>
      <c r="D3483" s="226">
        <v>44280.453067129631</v>
      </c>
      <c r="E3483" t="s">
        <v>6328</v>
      </c>
      <c r="F3483">
        <v>1.590752974152565E-2</v>
      </c>
    </row>
    <row r="3484" spans="1:6" hidden="1">
      <c r="A3484">
        <v>6</v>
      </c>
      <c r="B3484" s="226">
        <v>44264</v>
      </c>
      <c r="C3484" s="226">
        <v>44265</v>
      </c>
      <c r="D3484" s="226">
        <v>44280.453067129631</v>
      </c>
      <c r="E3484" t="s">
        <v>6329</v>
      </c>
      <c r="F3484">
        <v>6.2296158727671855</v>
      </c>
    </row>
    <row r="3485" spans="1:6" hidden="1">
      <c r="A3485">
        <v>6</v>
      </c>
      <c r="B3485" s="226">
        <v>44264</v>
      </c>
      <c r="C3485" s="226">
        <v>44265</v>
      </c>
      <c r="D3485" s="226">
        <v>44280.453067129631</v>
      </c>
      <c r="E3485" t="s">
        <v>6333</v>
      </c>
      <c r="F3485">
        <v>-1.8429520595559978E-2</v>
      </c>
    </row>
    <row r="3486" spans="1:6" hidden="1">
      <c r="A3486">
        <v>6</v>
      </c>
      <c r="B3486" s="226">
        <v>44264</v>
      </c>
      <c r="C3486" s="226">
        <v>44265</v>
      </c>
      <c r="D3486" s="226">
        <v>44280.453067129631</v>
      </c>
      <c r="E3486" t="s">
        <v>6334</v>
      </c>
      <c r="F3486">
        <v>19.809124885665057</v>
      </c>
    </row>
    <row r="3487" spans="1:6" hidden="1">
      <c r="A3487">
        <v>6</v>
      </c>
      <c r="B3487" s="226">
        <v>44264</v>
      </c>
      <c r="C3487" s="226">
        <v>44265</v>
      </c>
      <c r="D3487" s="226">
        <v>44280.453067129631</v>
      </c>
      <c r="E3487" t="s">
        <v>6337</v>
      </c>
      <c r="F3487">
        <v>72.238330305947201</v>
      </c>
    </row>
    <row r="3488" spans="1:6" hidden="1">
      <c r="A3488">
        <v>6</v>
      </c>
      <c r="B3488" s="226">
        <v>44264</v>
      </c>
      <c r="C3488" s="226">
        <v>44265</v>
      </c>
      <c r="D3488" s="226">
        <v>44280.453067129631</v>
      </c>
      <c r="E3488" t="s">
        <v>6340</v>
      </c>
      <c r="F3488">
        <v>18.463463017675615</v>
      </c>
    </row>
    <row r="3489" spans="1:6" hidden="1">
      <c r="A3489">
        <v>6</v>
      </c>
      <c r="B3489" s="226">
        <v>44264</v>
      </c>
      <c r="C3489" s="226">
        <v>44265</v>
      </c>
      <c r="D3489" s="226">
        <v>44280.453067129631</v>
      </c>
      <c r="E3489" t="s">
        <v>6531</v>
      </c>
      <c r="F3489">
        <v>39.585233126746296</v>
      </c>
    </row>
    <row r="3490" spans="1:6" hidden="1">
      <c r="A3490">
        <v>6</v>
      </c>
      <c r="B3490" s="226">
        <v>44264</v>
      </c>
      <c r="C3490" s="226">
        <v>44265</v>
      </c>
      <c r="D3490" s="226">
        <v>44280.453067129631</v>
      </c>
      <c r="E3490" t="s">
        <v>6635</v>
      </c>
    </row>
    <row r="3491" spans="1:6" hidden="1">
      <c r="A3491">
        <v>6</v>
      </c>
      <c r="B3491" s="226">
        <v>44264</v>
      </c>
      <c r="C3491" s="226">
        <v>44265</v>
      </c>
      <c r="D3491" s="226">
        <v>44280.453067129631</v>
      </c>
      <c r="E3491" t="s">
        <v>6637</v>
      </c>
    </row>
    <row r="3492" spans="1:6" hidden="1">
      <c r="A3492">
        <v>6</v>
      </c>
      <c r="B3492" s="226">
        <v>44264</v>
      </c>
      <c r="C3492" s="226">
        <v>44265</v>
      </c>
      <c r="D3492" s="226">
        <v>44280.453067129631</v>
      </c>
      <c r="E3492" t="s">
        <v>6659</v>
      </c>
      <c r="F3492">
        <v>0.82349997758868476</v>
      </c>
    </row>
    <row r="3493" spans="1:6" hidden="1">
      <c r="A3493">
        <v>6</v>
      </c>
      <c r="B3493" s="226">
        <v>44264</v>
      </c>
      <c r="C3493" s="226">
        <v>44265</v>
      </c>
      <c r="D3493" s="226">
        <v>44280.453067129631</v>
      </c>
      <c r="E3493" t="s">
        <v>6639</v>
      </c>
      <c r="F3493">
        <v>0.72790002822875977</v>
      </c>
    </row>
    <row r="3494" spans="1:6" hidden="1">
      <c r="A3494">
        <v>6</v>
      </c>
      <c r="B3494" s="226">
        <v>44264</v>
      </c>
      <c r="C3494" s="226">
        <v>44265</v>
      </c>
      <c r="D3494" s="226">
        <v>44280.453067129631</v>
      </c>
      <c r="E3494" t="s">
        <v>6640</v>
      </c>
      <c r="F3494">
        <v>0.85219997167584105</v>
      </c>
    </row>
    <row r="3495" spans="1:6" hidden="1">
      <c r="A3495">
        <v>6</v>
      </c>
      <c r="B3495" s="226">
        <v>44264</v>
      </c>
      <c r="C3495" s="226">
        <v>44265</v>
      </c>
      <c r="D3495" s="226">
        <v>44280.453067129631</v>
      </c>
      <c r="E3495" t="s">
        <v>6641</v>
      </c>
      <c r="F3495">
        <v>0.87669998407367122</v>
      </c>
    </row>
    <row r="3496" spans="1:6" hidden="1">
      <c r="A3496">
        <v>6</v>
      </c>
      <c r="B3496" s="226">
        <v>44264</v>
      </c>
      <c r="C3496" s="226">
        <v>44265</v>
      </c>
      <c r="D3496" s="226">
        <v>44280.453067129631</v>
      </c>
      <c r="E3496" t="s">
        <v>6638</v>
      </c>
    </row>
    <row r="3497" spans="1:6" hidden="1">
      <c r="A3497">
        <v>6</v>
      </c>
      <c r="B3497" s="226">
        <v>44264</v>
      </c>
      <c r="C3497" s="226">
        <v>44265</v>
      </c>
      <c r="D3497" s="226">
        <v>44280.453067129631</v>
      </c>
      <c r="E3497" t="s">
        <v>6642</v>
      </c>
    </row>
    <row r="3498" spans="1:6" hidden="1">
      <c r="A3498">
        <v>6</v>
      </c>
      <c r="B3498" s="226">
        <v>44264</v>
      </c>
      <c r="C3498" s="226">
        <v>44265</v>
      </c>
      <c r="D3498" s="226">
        <v>44280.453067129631</v>
      </c>
      <c r="E3498" t="s">
        <v>6636</v>
      </c>
    </row>
    <row r="3499" spans="1:6" hidden="1">
      <c r="A3499">
        <v>6</v>
      </c>
      <c r="B3499" s="226">
        <v>44264</v>
      </c>
      <c r="C3499" s="226">
        <v>44265</v>
      </c>
      <c r="D3499" s="226">
        <v>44280.453067129631</v>
      </c>
      <c r="E3499" t="s">
        <v>6646</v>
      </c>
    </row>
    <row r="3500" spans="1:6" hidden="1">
      <c r="A3500">
        <v>6</v>
      </c>
      <c r="B3500" s="226">
        <v>44264</v>
      </c>
      <c r="C3500" s="226">
        <v>44265</v>
      </c>
      <c r="D3500" s="226">
        <v>44280.453067129631</v>
      </c>
      <c r="E3500" t="s">
        <v>6647</v>
      </c>
    </row>
    <row r="3501" spans="1:6" hidden="1">
      <c r="A3501">
        <v>6</v>
      </c>
      <c r="B3501" s="226">
        <v>44264</v>
      </c>
      <c r="C3501" s="226">
        <v>44265</v>
      </c>
      <c r="D3501" s="226">
        <v>44280.453067129631</v>
      </c>
      <c r="E3501" t="s">
        <v>6648</v>
      </c>
    </row>
    <row r="3502" spans="1:6" hidden="1">
      <c r="A3502">
        <v>6</v>
      </c>
      <c r="B3502" s="226">
        <v>44264</v>
      </c>
      <c r="C3502" s="226">
        <v>44265</v>
      </c>
      <c r="D3502" s="226">
        <v>44280.453067129631</v>
      </c>
      <c r="E3502" t="s">
        <v>6643</v>
      </c>
    </row>
    <row r="3503" spans="1:6" hidden="1">
      <c r="A3503">
        <v>6</v>
      </c>
      <c r="B3503" s="226">
        <v>44264</v>
      </c>
      <c r="C3503" s="226">
        <v>44265</v>
      </c>
      <c r="D3503" s="226">
        <v>44280.453067129631</v>
      </c>
      <c r="E3503" t="s">
        <v>6644</v>
      </c>
    </row>
    <row r="3504" spans="1:6" hidden="1">
      <c r="A3504">
        <v>6</v>
      </c>
      <c r="B3504" s="226">
        <v>44264</v>
      </c>
      <c r="C3504" s="226">
        <v>44265</v>
      </c>
      <c r="D3504" s="226">
        <v>44280.453067129631</v>
      </c>
      <c r="E3504" t="s">
        <v>6649</v>
      </c>
    </row>
    <row r="3505" spans="1:6" hidden="1">
      <c r="A3505">
        <v>6</v>
      </c>
      <c r="B3505" s="226">
        <v>44264</v>
      </c>
      <c r="C3505" s="226">
        <v>44265</v>
      </c>
      <c r="D3505" s="226">
        <v>44280.453067129631</v>
      </c>
      <c r="E3505" t="s">
        <v>6650</v>
      </c>
    </row>
    <row r="3506" spans="1:6" hidden="1">
      <c r="A3506">
        <v>6</v>
      </c>
      <c r="B3506" s="226">
        <v>44264</v>
      </c>
      <c r="C3506" s="226">
        <v>44265</v>
      </c>
      <c r="D3506" s="226">
        <v>44280.453067129631</v>
      </c>
      <c r="E3506" t="s">
        <v>6651</v>
      </c>
    </row>
    <row r="3507" spans="1:6" hidden="1">
      <c r="A3507">
        <v>6</v>
      </c>
      <c r="B3507" s="226">
        <v>44264</v>
      </c>
      <c r="C3507" s="226">
        <v>44265</v>
      </c>
      <c r="D3507" s="226">
        <v>44280.453067129631</v>
      </c>
      <c r="E3507" t="s">
        <v>6645</v>
      </c>
    </row>
    <row r="3508" spans="1:6" hidden="1">
      <c r="A3508">
        <v>6</v>
      </c>
      <c r="B3508" s="226">
        <v>44264</v>
      </c>
      <c r="C3508" s="226">
        <v>44265</v>
      </c>
      <c r="D3508" s="226">
        <v>44280.453067129631</v>
      </c>
      <c r="E3508" t="s">
        <v>6652</v>
      </c>
    </row>
    <row r="3509" spans="1:6" hidden="1">
      <c r="A3509">
        <v>6</v>
      </c>
      <c r="B3509" s="226">
        <v>44264</v>
      </c>
      <c r="C3509" s="226">
        <v>44265</v>
      </c>
      <c r="D3509" s="226">
        <v>44280.453067129631</v>
      </c>
      <c r="E3509" t="s">
        <v>6653</v>
      </c>
    </row>
    <row r="3510" spans="1:6" hidden="1">
      <c r="A3510">
        <v>6</v>
      </c>
      <c r="B3510" s="226">
        <v>44264</v>
      </c>
      <c r="C3510" s="226">
        <v>44265</v>
      </c>
      <c r="D3510" s="226">
        <v>44280.453067129631</v>
      </c>
      <c r="E3510" t="s">
        <v>6654</v>
      </c>
    </row>
    <row r="3511" spans="1:6" hidden="1">
      <c r="A3511">
        <v>6</v>
      </c>
      <c r="B3511" s="226">
        <v>44264</v>
      </c>
      <c r="C3511" s="226">
        <v>44265</v>
      </c>
      <c r="D3511" s="226">
        <v>44280.453067129631</v>
      </c>
      <c r="E3511" t="s">
        <v>6655</v>
      </c>
    </row>
    <row r="3512" spans="1:6" hidden="1">
      <c r="A3512">
        <v>6</v>
      </c>
      <c r="B3512" s="226">
        <v>44264</v>
      </c>
      <c r="C3512" s="226">
        <v>44265</v>
      </c>
      <c r="D3512" s="226">
        <v>44280.453067129631</v>
      </c>
      <c r="E3512" t="s">
        <v>5947</v>
      </c>
    </row>
    <row r="3513" spans="1:6" hidden="1">
      <c r="A3513">
        <v>6</v>
      </c>
      <c r="B3513" s="226">
        <v>44264</v>
      </c>
      <c r="C3513" s="226">
        <v>44265</v>
      </c>
      <c r="D3513" s="226">
        <v>44280.453067129631</v>
      </c>
      <c r="E3513" t="s">
        <v>5946</v>
      </c>
    </row>
    <row r="3514" spans="1:6" hidden="1">
      <c r="A3514">
        <v>6</v>
      </c>
      <c r="B3514" s="226">
        <v>44264</v>
      </c>
      <c r="C3514" s="226">
        <v>44265</v>
      </c>
      <c r="D3514" s="226">
        <v>44280.453067129631</v>
      </c>
      <c r="E3514" t="s">
        <v>6676</v>
      </c>
      <c r="F3514">
        <v>260.00761676364453</v>
      </c>
    </row>
    <row r="3515" spans="1:6" hidden="1">
      <c r="A3515">
        <v>6</v>
      </c>
      <c r="B3515" s="226">
        <v>44264</v>
      </c>
      <c r="C3515" s="226">
        <v>44265</v>
      </c>
      <c r="D3515" s="226">
        <v>44280.453067129631</v>
      </c>
      <c r="E3515" t="s">
        <v>5824</v>
      </c>
      <c r="F3515">
        <v>1.2399777121450417</v>
      </c>
    </row>
    <row r="3516" spans="1:6" hidden="1">
      <c r="A3516">
        <v>6</v>
      </c>
      <c r="B3516" s="226">
        <v>44264</v>
      </c>
      <c r="C3516" s="226">
        <v>44265</v>
      </c>
      <c r="D3516" s="226">
        <v>44280.453067129631</v>
      </c>
      <c r="E3516" t="s">
        <v>5825</v>
      </c>
      <c r="F3516">
        <v>1.6121259783323389</v>
      </c>
    </row>
    <row r="3517" spans="1:6" hidden="1">
      <c r="A3517">
        <v>6</v>
      </c>
      <c r="B3517" s="226">
        <v>44264</v>
      </c>
      <c r="C3517" s="226">
        <v>44265</v>
      </c>
      <c r="D3517" s="226">
        <v>44280.453067129631</v>
      </c>
      <c r="E3517" t="s">
        <v>5826</v>
      </c>
      <c r="F3517">
        <v>1.4423881588103096</v>
      </c>
    </row>
    <row r="3518" spans="1:6" hidden="1">
      <c r="A3518">
        <v>6</v>
      </c>
      <c r="B3518" s="226">
        <v>44264</v>
      </c>
      <c r="C3518" s="226">
        <v>44265</v>
      </c>
      <c r="D3518" s="226">
        <v>44280.453067129631</v>
      </c>
      <c r="E3518" t="s">
        <v>5827</v>
      </c>
      <c r="F3518">
        <v>0.25999999046325684</v>
      </c>
    </row>
    <row r="3519" spans="1:6" hidden="1">
      <c r="A3519">
        <v>6</v>
      </c>
      <c r="B3519" s="226">
        <v>44264</v>
      </c>
      <c r="C3519" s="226">
        <v>44265</v>
      </c>
      <c r="D3519" s="226">
        <v>44280.453067129631</v>
      </c>
      <c r="E3519" t="s">
        <v>5828</v>
      </c>
      <c r="F3519">
        <v>0</v>
      </c>
    </row>
    <row r="3520" spans="1:6" hidden="1">
      <c r="A3520">
        <v>6</v>
      </c>
      <c r="B3520" s="226">
        <v>44264</v>
      </c>
      <c r="C3520" s="226">
        <v>44265</v>
      </c>
      <c r="D3520" s="226">
        <v>44280.453067129631</v>
      </c>
      <c r="E3520" t="s">
        <v>5829</v>
      </c>
      <c r="F3520">
        <v>0</v>
      </c>
    </row>
    <row r="3521" spans="1:6" hidden="1">
      <c r="A3521">
        <v>6</v>
      </c>
      <c r="B3521" s="226">
        <v>44264</v>
      </c>
      <c r="C3521" s="226">
        <v>44265</v>
      </c>
      <c r="D3521" s="226">
        <v>44280.453067129631</v>
      </c>
      <c r="E3521" t="s">
        <v>5830</v>
      </c>
      <c r="F3521">
        <v>1.5618040342313073</v>
      </c>
    </row>
    <row r="3522" spans="1:6" hidden="1">
      <c r="A3522">
        <v>6</v>
      </c>
      <c r="B3522" s="226">
        <v>44264</v>
      </c>
      <c r="C3522" s="226">
        <v>44265</v>
      </c>
      <c r="D3522" s="226">
        <v>44280.453067129631</v>
      </c>
      <c r="E3522" t="s">
        <v>5831</v>
      </c>
      <c r="F3522">
        <v>3.6655273141613613</v>
      </c>
    </row>
    <row r="3523" spans="1:6" hidden="1">
      <c r="A3523">
        <v>6</v>
      </c>
      <c r="B3523" s="226">
        <v>44264</v>
      </c>
      <c r="C3523" s="226">
        <v>44265</v>
      </c>
      <c r="D3523" s="226">
        <v>44280.453067129631</v>
      </c>
      <c r="E3523" t="s">
        <v>5832</v>
      </c>
      <c r="F3523">
        <v>4.4885505363816511</v>
      </c>
    </row>
    <row r="3524" spans="1:6" hidden="1">
      <c r="A3524">
        <v>6</v>
      </c>
      <c r="B3524" s="226">
        <v>44264</v>
      </c>
      <c r="C3524" s="226">
        <v>44265</v>
      </c>
      <c r="D3524" s="226">
        <v>44280.453067129631</v>
      </c>
      <c r="E3524" t="s">
        <v>5833</v>
      </c>
      <c r="F3524">
        <v>1.059999942779541</v>
      </c>
    </row>
    <row r="3525" spans="1:6" hidden="1">
      <c r="A3525">
        <v>6</v>
      </c>
      <c r="B3525" s="226">
        <v>44264</v>
      </c>
      <c r="C3525" s="226">
        <v>44265</v>
      </c>
      <c r="D3525" s="226">
        <v>44280.453067129631</v>
      </c>
      <c r="E3525" t="s">
        <v>5834</v>
      </c>
      <c r="F3525">
        <v>2.9999999329446688E-2</v>
      </c>
    </row>
    <row r="3526" spans="1:6" hidden="1">
      <c r="A3526">
        <v>6</v>
      </c>
      <c r="B3526" s="226">
        <v>44264</v>
      </c>
      <c r="C3526" s="226">
        <v>44265</v>
      </c>
      <c r="D3526" s="226">
        <v>44280.453067129631</v>
      </c>
      <c r="E3526" t="s">
        <v>5835</v>
      </c>
      <c r="F3526">
        <v>0.18930958546322196</v>
      </c>
    </row>
    <row r="3527" spans="1:6" hidden="1">
      <c r="A3527">
        <v>6</v>
      </c>
      <c r="B3527" s="226">
        <v>44264</v>
      </c>
      <c r="C3527" s="226">
        <v>44265</v>
      </c>
      <c r="D3527" s="226">
        <v>44280.453067129631</v>
      </c>
      <c r="E3527" t="s">
        <v>5836</v>
      </c>
      <c r="F3527">
        <v>0.37655496331383265</v>
      </c>
    </row>
    <row r="3528" spans="1:6" hidden="1">
      <c r="A3528">
        <v>6</v>
      </c>
      <c r="B3528" s="226">
        <v>44264</v>
      </c>
      <c r="C3528" s="226">
        <v>44265</v>
      </c>
      <c r="D3528" s="226">
        <v>44280.453067129631</v>
      </c>
      <c r="E3528" t="s">
        <v>5837</v>
      </c>
      <c r="F3528">
        <v>1.0086630851165992</v>
      </c>
    </row>
    <row r="3529" spans="1:6" hidden="1">
      <c r="A3529">
        <v>6</v>
      </c>
      <c r="B3529" s="226">
        <v>44264</v>
      </c>
      <c r="C3529" s="226">
        <v>44265</v>
      </c>
      <c r="D3529" s="226">
        <v>44280.453067129631</v>
      </c>
      <c r="E3529" t="s">
        <v>5838</v>
      </c>
      <c r="F3529">
        <v>0</v>
      </c>
    </row>
    <row r="3530" spans="1:6" hidden="1">
      <c r="A3530">
        <v>6</v>
      </c>
      <c r="B3530" s="226">
        <v>44264</v>
      </c>
      <c r="C3530" s="226">
        <v>44265</v>
      </c>
      <c r="D3530" s="226">
        <v>44280.453067129631</v>
      </c>
      <c r="E3530" t="s">
        <v>5839</v>
      </c>
      <c r="F3530">
        <v>5.2980073425504894</v>
      </c>
    </row>
    <row r="3531" spans="1:6" hidden="1">
      <c r="A3531">
        <v>6</v>
      </c>
      <c r="B3531" s="226">
        <v>44264</v>
      </c>
      <c r="C3531" s="226">
        <v>44265</v>
      </c>
      <c r="D3531" s="226">
        <v>44280.453067129631</v>
      </c>
      <c r="E3531" t="s">
        <v>5840</v>
      </c>
      <c r="F3531">
        <v>20.779704948473892</v>
      </c>
    </row>
    <row r="3532" spans="1:6" hidden="1">
      <c r="A3532">
        <v>6</v>
      </c>
      <c r="B3532" s="226">
        <v>44264</v>
      </c>
      <c r="C3532" s="226">
        <v>44265</v>
      </c>
      <c r="D3532" s="226">
        <v>44280.453067129631</v>
      </c>
      <c r="E3532" t="s">
        <v>5841</v>
      </c>
      <c r="F3532">
        <v>4.3082170042726586</v>
      </c>
    </row>
    <row r="3533" spans="1:6" hidden="1">
      <c r="A3533">
        <v>6</v>
      </c>
      <c r="B3533" s="226">
        <v>44264</v>
      </c>
      <c r="C3533" s="226">
        <v>44265</v>
      </c>
      <c r="D3533" s="226">
        <v>44280.453067129631</v>
      </c>
      <c r="E3533" t="s">
        <v>5842</v>
      </c>
      <c r="F3533">
        <v>5.1676784081591496</v>
      </c>
    </row>
    <row r="3534" spans="1:6" hidden="1">
      <c r="A3534">
        <v>6</v>
      </c>
      <c r="B3534" s="226">
        <v>44264</v>
      </c>
      <c r="C3534" s="226">
        <v>44265</v>
      </c>
      <c r="D3534" s="226">
        <v>44280.453067129631</v>
      </c>
      <c r="E3534" t="s">
        <v>5843</v>
      </c>
      <c r="F3534">
        <v>11.34488862819129</v>
      </c>
    </row>
    <row r="3535" spans="1:6" hidden="1">
      <c r="A3535">
        <v>6</v>
      </c>
      <c r="B3535" s="226">
        <v>44264</v>
      </c>
      <c r="C3535" s="226">
        <v>44265</v>
      </c>
      <c r="D3535" s="226">
        <v>44280.453067129631</v>
      </c>
      <c r="E3535" t="s">
        <v>5844</v>
      </c>
      <c r="F3535">
        <v>6.476465700732347</v>
      </c>
    </row>
    <row r="3536" spans="1:6" hidden="1">
      <c r="A3536">
        <v>6</v>
      </c>
      <c r="B3536" s="226">
        <v>44264</v>
      </c>
      <c r="C3536" s="226">
        <v>44265</v>
      </c>
      <c r="D3536" s="226">
        <v>44280.453067129631</v>
      </c>
      <c r="E3536" t="s">
        <v>5845</v>
      </c>
      <c r="F3536">
        <v>18.889673838700769</v>
      </c>
    </row>
    <row r="3537" spans="1:6" hidden="1">
      <c r="A3537">
        <v>6</v>
      </c>
      <c r="B3537" s="226">
        <v>44264</v>
      </c>
      <c r="C3537" s="226">
        <v>44265</v>
      </c>
      <c r="D3537" s="226">
        <v>44280.453067129631</v>
      </c>
      <c r="E3537" t="s">
        <v>5846</v>
      </c>
      <c r="F3537">
        <v>6.6604628188547546</v>
      </c>
    </row>
    <row r="3538" spans="1:6" hidden="1">
      <c r="A3538">
        <v>6</v>
      </c>
      <c r="B3538" s="226">
        <v>44264</v>
      </c>
      <c r="C3538" s="226">
        <v>44265</v>
      </c>
      <c r="D3538" s="226">
        <v>44280.453067129631</v>
      </c>
      <c r="E3538" t="s">
        <v>5847</v>
      </c>
      <c r="F3538">
        <v>0.74000000953674316</v>
      </c>
    </row>
    <row r="3539" spans="1:6" hidden="1">
      <c r="A3539">
        <v>6</v>
      </c>
      <c r="B3539" s="226">
        <v>44264</v>
      </c>
      <c r="C3539" s="226">
        <v>44265</v>
      </c>
      <c r="D3539" s="226">
        <v>44280.453067129631</v>
      </c>
      <c r="E3539" t="s">
        <v>5848</v>
      </c>
      <c r="F3539">
        <v>100.00000000000001</v>
      </c>
    </row>
    <row r="3540" spans="1:6" hidden="1">
      <c r="A3540">
        <v>6</v>
      </c>
      <c r="B3540" s="226">
        <v>44264</v>
      </c>
      <c r="C3540" s="226">
        <v>44265</v>
      </c>
      <c r="D3540" s="226">
        <v>44280.453067129631</v>
      </c>
      <c r="E3540" t="s">
        <v>5805</v>
      </c>
      <c r="F3540">
        <v>25.550136657555527</v>
      </c>
    </row>
    <row r="3541" spans="1:6" hidden="1">
      <c r="A3541">
        <v>6</v>
      </c>
      <c r="B3541" s="226">
        <v>44264</v>
      </c>
      <c r="C3541" s="226">
        <v>44265</v>
      </c>
      <c r="D3541" s="226">
        <v>44280.453067129631</v>
      </c>
      <c r="E3541" t="s">
        <v>5797</v>
      </c>
      <c r="F3541">
        <v>5.2980073425504894</v>
      </c>
    </row>
    <row r="3542" spans="1:6" hidden="1">
      <c r="A3542">
        <v>6</v>
      </c>
      <c r="B3542" s="226">
        <v>44264</v>
      </c>
      <c r="C3542" s="226">
        <v>44265</v>
      </c>
      <c r="D3542" s="226">
        <v>44280.453067129631</v>
      </c>
      <c r="E3542" t="s">
        <v>5798</v>
      </c>
      <c r="F3542">
        <v>20.745311044321824</v>
      </c>
    </row>
    <row r="3543" spans="1:6" hidden="1">
      <c r="A3543">
        <v>6</v>
      </c>
      <c r="B3543" s="226">
        <v>44264</v>
      </c>
      <c r="C3543" s="226">
        <v>44265</v>
      </c>
      <c r="D3543" s="226">
        <v>44280.453067129631</v>
      </c>
      <c r="E3543" t="s">
        <v>5799</v>
      </c>
      <c r="F3543">
        <v>4.3082170042726586</v>
      </c>
    </row>
    <row r="3544" spans="1:6" hidden="1">
      <c r="A3544">
        <v>6</v>
      </c>
      <c r="B3544" s="226">
        <v>44264</v>
      </c>
      <c r="C3544" s="226">
        <v>44265</v>
      </c>
      <c r="D3544" s="226">
        <v>44280.453067129631</v>
      </c>
      <c r="E3544" t="s">
        <v>5800</v>
      </c>
      <c r="F3544">
        <v>5.1676784081591496</v>
      </c>
    </row>
    <row r="3545" spans="1:6" hidden="1">
      <c r="A3545">
        <v>6</v>
      </c>
      <c r="B3545" s="226">
        <v>44264</v>
      </c>
      <c r="C3545" s="226">
        <v>44265</v>
      </c>
      <c r="D3545" s="226">
        <v>44280.453067129631</v>
      </c>
      <c r="E3545" t="s">
        <v>5801</v>
      </c>
      <c r="F3545">
        <v>11.34488862819129</v>
      </c>
    </row>
    <row r="3546" spans="1:6" hidden="1">
      <c r="A3546">
        <v>6</v>
      </c>
      <c r="B3546" s="226">
        <v>44264</v>
      </c>
      <c r="C3546" s="226">
        <v>44265</v>
      </c>
      <c r="D3546" s="226">
        <v>44280.453067129631</v>
      </c>
      <c r="E3546" t="s">
        <v>5802</v>
      </c>
      <c r="F3546">
        <v>0.39900216706511504</v>
      </c>
    </row>
    <row r="3547" spans="1:6" hidden="1">
      <c r="A3547">
        <v>6</v>
      </c>
      <c r="B3547" s="226">
        <v>44264</v>
      </c>
      <c r="C3547" s="226">
        <v>44265</v>
      </c>
      <c r="D3547" s="226">
        <v>44280.453067129631</v>
      </c>
      <c r="E3547" t="s">
        <v>5803</v>
      </c>
      <c r="F3547">
        <v>6.476465700732347</v>
      </c>
    </row>
    <row r="3548" spans="1:6" hidden="1">
      <c r="A3548">
        <v>6</v>
      </c>
      <c r="B3548" s="226">
        <v>44264</v>
      </c>
      <c r="C3548" s="226">
        <v>44265</v>
      </c>
      <c r="D3548" s="226">
        <v>44280.453067129631</v>
      </c>
      <c r="E3548" t="s">
        <v>5804</v>
      </c>
      <c r="F3548">
        <v>25.949148819181993</v>
      </c>
    </row>
    <row r="3549" spans="1:6" hidden="1">
      <c r="A3549">
        <v>6</v>
      </c>
      <c r="B3549" s="226">
        <v>44264</v>
      </c>
      <c r="C3549" s="226">
        <v>44265</v>
      </c>
      <c r="D3549" s="226">
        <v>44280.453067129631</v>
      </c>
      <c r="E3549" t="s">
        <v>5913</v>
      </c>
      <c r="F3549">
        <v>2.9910913318395713</v>
      </c>
    </row>
    <row r="3550" spans="1:6" hidden="1">
      <c r="A3550">
        <v>6</v>
      </c>
      <c r="B3550" s="226">
        <v>44264</v>
      </c>
      <c r="C3550" s="226">
        <v>44265</v>
      </c>
      <c r="D3550" s="226">
        <v>44280.453067129631</v>
      </c>
      <c r="E3550" t="s">
        <v>5914</v>
      </c>
      <c r="F3550">
        <v>5.6542082558075322</v>
      </c>
    </row>
    <row r="3551" spans="1:6" hidden="1">
      <c r="A3551">
        <v>6</v>
      </c>
      <c r="B3551" s="226">
        <v>44264</v>
      </c>
      <c r="C3551" s="226">
        <v>44265</v>
      </c>
      <c r="D3551" s="226">
        <v>44280.453067129631</v>
      </c>
      <c r="E3551" t="s">
        <v>5915</v>
      </c>
      <c r="F3551">
        <v>6.9396017803085597</v>
      </c>
    </row>
    <row r="3552" spans="1:6" hidden="1">
      <c r="A3552">
        <v>6</v>
      </c>
      <c r="B3552" s="226">
        <v>44264</v>
      </c>
      <c r="C3552" s="226">
        <v>44265</v>
      </c>
      <c r="D3552" s="226">
        <v>44280.453067129631</v>
      </c>
      <c r="E3552" t="s">
        <v>5916</v>
      </c>
      <c r="F3552">
        <v>0.32223957129236708</v>
      </c>
    </row>
    <row r="3553" spans="1:6" hidden="1">
      <c r="A3553">
        <v>6</v>
      </c>
      <c r="B3553" s="226">
        <v>44264</v>
      </c>
      <c r="C3553" s="226">
        <v>44265</v>
      </c>
      <c r="D3553" s="226">
        <v>44280.453067129631</v>
      </c>
      <c r="E3553" t="s">
        <v>6692</v>
      </c>
      <c r="F3553">
        <v>3.2084573128829813E-2</v>
      </c>
    </row>
    <row r="3554" spans="1:6" hidden="1">
      <c r="A3554">
        <v>6</v>
      </c>
      <c r="B3554" s="226">
        <v>44264</v>
      </c>
      <c r="C3554" s="226">
        <v>44265</v>
      </c>
      <c r="D3554" s="226">
        <v>44280.453067129631</v>
      </c>
      <c r="E3554" t="s">
        <v>5849</v>
      </c>
      <c r="F3554">
        <v>0.82349997758868476</v>
      </c>
    </row>
    <row r="3555" spans="1:6" hidden="1">
      <c r="A3555">
        <v>6</v>
      </c>
      <c r="B3555" s="226">
        <v>44264</v>
      </c>
      <c r="C3555" s="226">
        <v>44265</v>
      </c>
      <c r="D3555" s="226">
        <v>44280.453067129631</v>
      </c>
      <c r="E3555" t="s">
        <v>5850</v>
      </c>
      <c r="F3555">
        <v>101.13333257039</v>
      </c>
    </row>
    <row r="3556" spans="1:6" hidden="1">
      <c r="A3556">
        <v>6</v>
      </c>
      <c r="B3556" s="226">
        <v>44264</v>
      </c>
      <c r="C3556" s="226">
        <v>44265</v>
      </c>
      <c r="D3556" s="226">
        <v>44280.453067129631</v>
      </c>
      <c r="E3556" t="s">
        <v>5806</v>
      </c>
      <c r="F3556">
        <v>0.44151683429565414</v>
      </c>
    </row>
    <row r="3557" spans="1:6" hidden="1">
      <c r="A3557">
        <v>6</v>
      </c>
      <c r="B3557" s="226">
        <v>44264</v>
      </c>
      <c r="C3557" s="226">
        <v>44265</v>
      </c>
      <c r="D3557" s="226">
        <v>44280.453067129631</v>
      </c>
      <c r="E3557" t="s">
        <v>5883</v>
      </c>
      <c r="F3557">
        <v>0.25999999046325684</v>
      </c>
    </row>
    <row r="3558" spans="1:6" hidden="1">
      <c r="A3558">
        <v>6</v>
      </c>
      <c r="B3558" s="226">
        <v>44264</v>
      </c>
      <c r="C3558" s="226">
        <v>44265</v>
      </c>
      <c r="D3558" s="226">
        <v>44280.453067129631</v>
      </c>
      <c r="E3558" t="s">
        <v>5884</v>
      </c>
      <c r="F3558">
        <v>1.309999942779541</v>
      </c>
    </row>
    <row r="3559" spans="1:6" hidden="1">
      <c r="A3559">
        <v>6</v>
      </c>
      <c r="B3559" s="226">
        <v>44264</v>
      </c>
      <c r="C3559" s="226">
        <v>44265</v>
      </c>
      <c r="D3559" s="226">
        <v>44280.453067129631</v>
      </c>
      <c r="E3559" t="s">
        <v>5885</v>
      </c>
      <c r="F3559">
        <v>2.7400000095368524</v>
      </c>
    </row>
    <row r="3560" spans="1:6" hidden="1">
      <c r="A3560">
        <v>6</v>
      </c>
      <c r="B3560" s="226">
        <v>44264</v>
      </c>
      <c r="C3560" s="226">
        <v>44265</v>
      </c>
      <c r="D3560" s="226">
        <v>44280.453067129631</v>
      </c>
      <c r="E3560" t="s">
        <v>5886</v>
      </c>
      <c r="F3560">
        <v>1.4299999475479692</v>
      </c>
    </row>
    <row r="3561" spans="1:6" hidden="1">
      <c r="A3561">
        <v>6</v>
      </c>
      <c r="B3561" s="226">
        <v>44264</v>
      </c>
      <c r="C3561" s="226">
        <v>44265</v>
      </c>
      <c r="D3561" s="226">
        <v>44280.453067129631</v>
      </c>
      <c r="E3561" t="s">
        <v>5887</v>
      </c>
      <c r="F3561">
        <v>0.25999999046325684</v>
      </c>
    </row>
    <row r="3562" spans="1:6" hidden="1">
      <c r="A3562">
        <v>6</v>
      </c>
      <c r="B3562" s="226">
        <v>44264</v>
      </c>
      <c r="C3562" s="226">
        <v>44265</v>
      </c>
      <c r="D3562" s="226">
        <v>44280.453067129631</v>
      </c>
      <c r="E3562" t="s">
        <v>5888</v>
      </c>
      <c r="F3562">
        <v>0</v>
      </c>
    </row>
    <row r="3563" spans="1:6" hidden="1">
      <c r="A3563">
        <v>6</v>
      </c>
      <c r="B3563" s="226">
        <v>44264</v>
      </c>
      <c r="C3563" s="226">
        <v>44265</v>
      </c>
      <c r="D3563" s="226">
        <v>44280.453067129631</v>
      </c>
      <c r="E3563" t="s">
        <v>5889</v>
      </c>
      <c r="F3563">
        <v>0</v>
      </c>
    </row>
    <row r="3564" spans="1:6" hidden="1">
      <c r="A3564">
        <v>6</v>
      </c>
      <c r="B3564" s="226">
        <v>44264</v>
      </c>
      <c r="C3564" s="226">
        <v>44265</v>
      </c>
      <c r="D3564" s="226">
        <v>44280.453067129631</v>
      </c>
      <c r="E3564" t="s">
        <v>5772</v>
      </c>
      <c r="F3564">
        <v>3.9999999105930363E-2</v>
      </c>
    </row>
    <row r="3565" spans="1:6" hidden="1">
      <c r="A3565">
        <v>6</v>
      </c>
      <c r="B3565" s="226">
        <v>44264</v>
      </c>
      <c r="C3565" s="226">
        <v>44265</v>
      </c>
      <c r="D3565" s="226">
        <v>44280.453067129631</v>
      </c>
      <c r="E3565" t="s">
        <v>5773</v>
      </c>
      <c r="F3565">
        <v>1.6499999761580797</v>
      </c>
    </row>
    <row r="3566" spans="1:6" hidden="1">
      <c r="A3566">
        <v>6</v>
      </c>
      <c r="B3566" s="226">
        <v>44264</v>
      </c>
      <c r="C3566" s="226">
        <v>44265</v>
      </c>
      <c r="D3566" s="226">
        <v>44280.453067129631</v>
      </c>
      <c r="E3566" t="s">
        <v>5774</v>
      </c>
      <c r="F3566">
        <v>6.230000019073727</v>
      </c>
    </row>
    <row r="3567" spans="1:6" hidden="1">
      <c r="A3567">
        <v>6</v>
      </c>
      <c r="B3567" s="226">
        <v>44264</v>
      </c>
      <c r="C3567" s="226">
        <v>44265</v>
      </c>
      <c r="D3567" s="226">
        <v>44280.453067129631</v>
      </c>
      <c r="E3567" t="s">
        <v>5775</v>
      </c>
      <c r="F3567">
        <v>4.4499998092651367</v>
      </c>
    </row>
    <row r="3568" spans="1:6" hidden="1">
      <c r="A3568">
        <v>6</v>
      </c>
      <c r="B3568" s="226">
        <v>44264</v>
      </c>
      <c r="C3568" s="226">
        <v>44265</v>
      </c>
      <c r="D3568" s="226">
        <v>44280.453067129631</v>
      </c>
      <c r="E3568" t="s">
        <v>5776</v>
      </c>
      <c r="F3568">
        <v>1.059999942779541</v>
      </c>
    </row>
    <row r="3569" spans="1:6" hidden="1">
      <c r="A3569">
        <v>6</v>
      </c>
      <c r="B3569" s="226">
        <v>44264</v>
      </c>
      <c r="C3569" s="226">
        <v>44265</v>
      </c>
      <c r="D3569" s="226">
        <v>44280.453067129631</v>
      </c>
      <c r="E3569" t="s">
        <v>5777</v>
      </c>
      <c r="F3569">
        <v>2.9999999329446688E-2</v>
      </c>
    </row>
    <row r="3570" spans="1:6" hidden="1">
      <c r="A3570">
        <v>6</v>
      </c>
      <c r="B3570" s="226">
        <v>44264</v>
      </c>
      <c r="C3570" s="226">
        <v>44265</v>
      </c>
      <c r="D3570" s="226">
        <v>44280.453067129631</v>
      </c>
      <c r="E3570" t="s">
        <v>5778</v>
      </c>
      <c r="F3570">
        <v>0</v>
      </c>
    </row>
    <row r="3571" spans="1:6" hidden="1">
      <c r="A3571">
        <v>6</v>
      </c>
      <c r="B3571" s="226">
        <v>44264</v>
      </c>
      <c r="C3571" s="226">
        <v>44265</v>
      </c>
      <c r="D3571" s="226">
        <v>44280.453067129631</v>
      </c>
      <c r="E3571" t="s">
        <v>5890</v>
      </c>
      <c r="F3571">
        <v>0.2000000029802399</v>
      </c>
    </row>
    <row r="3572" spans="1:6" hidden="1">
      <c r="A3572">
        <v>6</v>
      </c>
      <c r="B3572" s="226">
        <v>44264</v>
      </c>
      <c r="C3572" s="226">
        <v>44265</v>
      </c>
      <c r="D3572" s="226">
        <v>44280.453067129631</v>
      </c>
      <c r="E3572" t="s">
        <v>5891</v>
      </c>
      <c r="F3572">
        <v>0.63999998569488581</v>
      </c>
    </row>
    <row r="3573" spans="1:6" hidden="1">
      <c r="A3573">
        <v>6</v>
      </c>
      <c r="B3573" s="226">
        <v>44264</v>
      </c>
      <c r="C3573" s="226">
        <v>44265</v>
      </c>
      <c r="D3573" s="226">
        <v>44280.453067129631</v>
      </c>
      <c r="E3573" t="s">
        <v>5892</v>
      </c>
      <c r="F3573">
        <v>1</v>
      </c>
    </row>
    <row r="3574" spans="1:6" hidden="1">
      <c r="A3574">
        <v>6</v>
      </c>
      <c r="B3574" s="226">
        <v>44264</v>
      </c>
      <c r="C3574" s="226">
        <v>44265</v>
      </c>
      <c r="D3574" s="226">
        <v>44280.453067129631</v>
      </c>
      <c r="E3574" t="s">
        <v>5893</v>
      </c>
      <c r="F3574">
        <v>0</v>
      </c>
    </row>
    <row r="3575" spans="1:6" hidden="1">
      <c r="A3575">
        <v>6</v>
      </c>
      <c r="B3575" s="226">
        <v>44264</v>
      </c>
      <c r="C3575" s="226">
        <v>44265</v>
      </c>
      <c r="D3575" s="226">
        <v>44280.453067129631</v>
      </c>
      <c r="E3575" t="s">
        <v>5783</v>
      </c>
      <c r="F3575">
        <v>0</v>
      </c>
    </row>
    <row r="3576" spans="1:6" hidden="1">
      <c r="A3576">
        <v>6</v>
      </c>
      <c r="B3576" s="226">
        <v>44264</v>
      </c>
      <c r="C3576" s="226">
        <v>44265</v>
      </c>
      <c r="D3576" s="226">
        <v>44280.453067129631</v>
      </c>
      <c r="E3576" t="s">
        <v>5784</v>
      </c>
      <c r="F3576">
        <v>0</v>
      </c>
    </row>
    <row r="3577" spans="1:6" hidden="1">
      <c r="A3577">
        <v>6</v>
      </c>
      <c r="B3577" s="226">
        <v>44264</v>
      </c>
      <c r="C3577" s="226">
        <v>44265</v>
      </c>
      <c r="D3577" s="226">
        <v>44280.453067129631</v>
      </c>
      <c r="E3577" t="s">
        <v>5785</v>
      </c>
      <c r="F3577">
        <v>5</v>
      </c>
    </row>
    <row r="3578" spans="1:6" hidden="1">
      <c r="A3578">
        <v>6</v>
      </c>
      <c r="B3578" s="226">
        <v>44264</v>
      </c>
      <c r="C3578" s="226">
        <v>44265</v>
      </c>
      <c r="D3578" s="226">
        <v>44280.453067129631</v>
      </c>
      <c r="E3578" t="s">
        <v>5786</v>
      </c>
      <c r="F3578">
        <v>19.200000762939453</v>
      </c>
    </row>
    <row r="3579" spans="1:6" hidden="1">
      <c r="A3579">
        <v>6</v>
      </c>
      <c r="B3579" s="226">
        <v>44264</v>
      </c>
      <c r="C3579" s="226">
        <v>44265</v>
      </c>
      <c r="D3579" s="226">
        <v>44280.453067129631</v>
      </c>
      <c r="E3579" t="s">
        <v>5787</v>
      </c>
      <c r="F3579">
        <v>18.860000610351563</v>
      </c>
    </row>
    <row r="3580" spans="1:6" hidden="1">
      <c r="A3580">
        <v>6</v>
      </c>
      <c r="B3580" s="226">
        <v>44264</v>
      </c>
      <c r="C3580" s="226">
        <v>44265</v>
      </c>
      <c r="D3580" s="226">
        <v>44280.453067129631</v>
      </c>
      <c r="E3580" t="s">
        <v>5788</v>
      </c>
      <c r="F3580">
        <v>6.650000095367683</v>
      </c>
    </row>
    <row r="3581" spans="1:6" hidden="1">
      <c r="A3581">
        <v>6</v>
      </c>
      <c r="B3581" s="226">
        <v>44264</v>
      </c>
      <c r="C3581" s="226">
        <v>44265</v>
      </c>
      <c r="D3581" s="226">
        <v>44280.453067129631</v>
      </c>
      <c r="E3581" t="s">
        <v>5895</v>
      </c>
      <c r="F3581">
        <v>0.74000000953674316</v>
      </c>
    </row>
    <row r="3582" spans="1:6" hidden="1">
      <c r="A3582">
        <v>6</v>
      </c>
      <c r="B3582" s="226">
        <v>44264</v>
      </c>
      <c r="C3582" s="226">
        <v>44265</v>
      </c>
      <c r="D3582" s="226">
        <v>44280.453067129631</v>
      </c>
      <c r="E3582" t="s">
        <v>5790</v>
      </c>
      <c r="F3582">
        <v>4.3499999046323996</v>
      </c>
    </row>
    <row r="3583" spans="1:6" hidden="1">
      <c r="A3583">
        <v>6</v>
      </c>
      <c r="B3583" s="226">
        <v>44264</v>
      </c>
      <c r="C3583" s="226">
        <v>44265</v>
      </c>
      <c r="D3583" s="226">
        <v>44280.453067129631</v>
      </c>
      <c r="E3583" t="s">
        <v>5791</v>
      </c>
      <c r="F3583">
        <v>5.030000209808148</v>
      </c>
    </row>
    <row r="3584" spans="1:6" hidden="1">
      <c r="A3584">
        <v>6</v>
      </c>
      <c r="B3584" s="226">
        <v>44264</v>
      </c>
      <c r="C3584" s="226">
        <v>44265</v>
      </c>
      <c r="D3584" s="226">
        <v>44280.453067129631</v>
      </c>
      <c r="E3584" t="s">
        <v>5792</v>
      </c>
      <c r="F3584">
        <v>11.989999771118407</v>
      </c>
    </row>
    <row r="3585" spans="1:6" hidden="1">
      <c r="A3585">
        <v>6</v>
      </c>
      <c r="B3585" s="226">
        <v>44264</v>
      </c>
      <c r="C3585" s="226">
        <v>44265</v>
      </c>
      <c r="D3585" s="226">
        <v>44280.453067129631</v>
      </c>
      <c r="E3585" t="s">
        <v>5793</v>
      </c>
      <c r="F3585">
        <v>6.8899998664858524</v>
      </c>
    </row>
    <row r="3586" spans="1:6" hidden="1">
      <c r="A3586">
        <v>6</v>
      </c>
      <c r="B3586" s="226">
        <v>44264</v>
      </c>
      <c r="C3586" s="226">
        <v>44265</v>
      </c>
      <c r="D3586" s="226">
        <v>44280.453067129631</v>
      </c>
      <c r="E3586" t="s">
        <v>5794</v>
      </c>
      <c r="F3586">
        <v>28.260000228880795</v>
      </c>
    </row>
    <row r="3587" spans="1:6" hidden="1">
      <c r="A3587">
        <v>6</v>
      </c>
      <c r="B3587" s="226">
        <v>44264</v>
      </c>
      <c r="C3587" s="226">
        <v>44265</v>
      </c>
      <c r="D3587" s="226">
        <v>44280.453067129631</v>
      </c>
      <c r="E3587" t="s">
        <v>5896</v>
      </c>
      <c r="F3587">
        <v>17.840000152587891</v>
      </c>
    </row>
    <row r="3588" spans="1:6" hidden="1">
      <c r="A3588">
        <v>6</v>
      </c>
      <c r="B3588" s="226">
        <v>44264</v>
      </c>
      <c r="C3588" s="226">
        <v>44265</v>
      </c>
      <c r="D3588" s="226">
        <v>44280.453067129631</v>
      </c>
      <c r="E3588" t="s">
        <v>5894</v>
      </c>
      <c r="F3588">
        <v>0</v>
      </c>
    </row>
    <row r="3589" spans="1:6" hidden="1">
      <c r="A3589">
        <v>6</v>
      </c>
      <c r="B3589" s="226">
        <v>44264</v>
      </c>
      <c r="C3589" s="226">
        <v>44265</v>
      </c>
      <c r="D3589" s="226">
        <v>44280.453067129631</v>
      </c>
      <c r="E3589" t="s">
        <v>6455</v>
      </c>
      <c r="F3589">
        <v>51.070814328723323</v>
      </c>
    </row>
    <row r="3590" spans="1:6" hidden="1">
      <c r="A3590">
        <v>6</v>
      </c>
      <c r="B3590" s="226">
        <v>44264</v>
      </c>
      <c r="C3590" s="226">
        <v>44265</v>
      </c>
      <c r="D3590" s="226">
        <v>44280.453067129631</v>
      </c>
      <c r="E3590" t="s">
        <v>6456</v>
      </c>
      <c r="F3590">
        <v>59.055857602755182</v>
      </c>
    </row>
    <row r="3591" spans="1:6" hidden="1">
      <c r="A3591">
        <v>6</v>
      </c>
      <c r="B3591" s="226">
        <v>44264</v>
      </c>
      <c r="C3591" s="226">
        <v>44265</v>
      </c>
      <c r="D3591" s="226">
        <v>44280.453067129631</v>
      </c>
      <c r="E3591" t="s">
        <v>5973</v>
      </c>
      <c r="F3591">
        <v>6.6581929612490889</v>
      </c>
    </row>
    <row r="3592" spans="1:6" hidden="1">
      <c r="A3592">
        <v>6</v>
      </c>
      <c r="B3592" s="226">
        <v>44264</v>
      </c>
      <c r="C3592" s="226">
        <v>44265</v>
      </c>
      <c r="D3592" s="226">
        <v>44280.453067129631</v>
      </c>
      <c r="E3592" t="s">
        <v>6690</v>
      </c>
      <c r="F3592">
        <v>0.51328987278458416</v>
      </c>
    </row>
    <row r="3593" spans="1:6" hidden="1">
      <c r="A3593">
        <v>6</v>
      </c>
      <c r="B3593" s="226">
        <v>44264</v>
      </c>
      <c r="C3593" s="226">
        <v>44265</v>
      </c>
      <c r="D3593" s="226">
        <v>44280.453067129631</v>
      </c>
      <c r="E3593" t="s">
        <v>6691</v>
      </c>
      <c r="F3593">
        <v>1.2906922106941465</v>
      </c>
    </row>
    <row r="3594" spans="1:6" hidden="1">
      <c r="A3594">
        <v>6</v>
      </c>
      <c r="B3594" s="226">
        <v>44264</v>
      </c>
      <c r="C3594" s="226">
        <v>44265</v>
      </c>
      <c r="D3594" s="226">
        <v>44280.453067129631</v>
      </c>
      <c r="E3594" t="s">
        <v>6240</v>
      </c>
      <c r="F3594">
        <v>90.710356383853394</v>
      </c>
    </row>
    <row r="3595" spans="1:6" hidden="1">
      <c r="A3595">
        <v>6</v>
      </c>
      <c r="B3595" s="226">
        <v>44264</v>
      </c>
      <c r="C3595" s="226">
        <v>44265</v>
      </c>
      <c r="D3595" s="226">
        <v>44280.453067129631</v>
      </c>
      <c r="E3595" t="s">
        <v>5902</v>
      </c>
      <c r="F3595">
        <v>14.999899864196239</v>
      </c>
    </row>
    <row r="3596" spans="1:6" hidden="1">
      <c r="A3596">
        <v>6</v>
      </c>
      <c r="B3596" s="226">
        <v>44264</v>
      </c>
      <c r="C3596" s="226">
        <v>44265</v>
      </c>
      <c r="D3596" s="226">
        <v>44280.453067129631</v>
      </c>
      <c r="E3596" t="s">
        <v>5903</v>
      </c>
      <c r="F3596">
        <v>65.598800659179687</v>
      </c>
    </row>
    <row r="3597" spans="1:6" hidden="1">
      <c r="A3597">
        <v>6</v>
      </c>
      <c r="B3597" s="226">
        <v>44264</v>
      </c>
      <c r="C3597" s="226">
        <v>44265</v>
      </c>
      <c r="D3597" s="226">
        <v>44280.453067129631</v>
      </c>
      <c r="E3597" t="s">
        <v>5904</v>
      </c>
      <c r="F3597">
        <v>18.300800323486328</v>
      </c>
    </row>
    <row r="3598" spans="1:6" hidden="1">
      <c r="A3598">
        <v>6</v>
      </c>
      <c r="B3598" s="226">
        <v>44264</v>
      </c>
      <c r="C3598" s="226">
        <v>44265</v>
      </c>
      <c r="D3598" s="226">
        <v>44280.453067129631</v>
      </c>
      <c r="E3598" t="s">
        <v>5905</v>
      </c>
      <c r="F3598">
        <v>0.2734999954700576</v>
      </c>
    </row>
    <row r="3599" spans="1:6" hidden="1">
      <c r="A3599">
        <v>6</v>
      </c>
      <c r="B3599" s="226">
        <v>44264</v>
      </c>
      <c r="C3599" s="226">
        <v>44265</v>
      </c>
      <c r="D3599" s="226">
        <v>44280.453067129631</v>
      </c>
      <c r="E3599" t="s">
        <v>5906</v>
      </c>
      <c r="F3599">
        <v>0.22640000283717285</v>
      </c>
    </row>
    <row r="3600" spans="1:6" hidden="1">
      <c r="A3600">
        <v>6</v>
      </c>
      <c r="B3600" s="226">
        <v>44264</v>
      </c>
      <c r="C3600" s="226">
        <v>44265</v>
      </c>
      <c r="D3600" s="226">
        <v>44280.453067129631</v>
      </c>
      <c r="E3600" t="s">
        <v>5907</v>
      </c>
      <c r="F3600">
        <v>0.46790000796316378</v>
      </c>
    </row>
    <row r="3601" spans="1:6" hidden="1">
      <c r="A3601">
        <v>6</v>
      </c>
      <c r="B3601" s="226">
        <v>44264</v>
      </c>
      <c r="C3601" s="226">
        <v>44265</v>
      </c>
      <c r="D3601" s="226">
        <v>44280.453067129631</v>
      </c>
      <c r="E3601" t="s">
        <v>5908</v>
      </c>
      <c r="F3601">
        <v>0.11980000138282776</v>
      </c>
    </row>
    <row r="3602" spans="1:6" hidden="1">
      <c r="A3602">
        <v>6</v>
      </c>
      <c r="B3602" s="226">
        <v>44264</v>
      </c>
      <c r="C3602" s="226">
        <v>44265</v>
      </c>
      <c r="D3602" s="226">
        <v>44280.453067129631</v>
      </c>
      <c r="E3602" t="s">
        <v>6241</v>
      </c>
      <c r="F3602">
        <v>173.45692350599512</v>
      </c>
    </row>
    <row r="3603" spans="1:6" hidden="1">
      <c r="A3603">
        <v>6</v>
      </c>
      <c r="B3603" s="226">
        <v>44264</v>
      </c>
      <c r="C3603" s="226">
        <v>44265</v>
      </c>
      <c r="D3603" s="226">
        <v>44280.453067129631</v>
      </c>
      <c r="E3603" t="s">
        <v>5909</v>
      </c>
    </row>
    <row r="3604" spans="1:6" hidden="1">
      <c r="A3604">
        <v>6</v>
      </c>
      <c r="B3604" s="226">
        <v>44264</v>
      </c>
      <c r="C3604" s="226">
        <v>44265</v>
      </c>
      <c r="D3604" s="226">
        <v>44280.453067129631</v>
      </c>
      <c r="E3604" t="s">
        <v>5910</v>
      </c>
    </row>
    <row r="3605" spans="1:6" hidden="1">
      <c r="A3605">
        <v>6</v>
      </c>
      <c r="B3605" s="226">
        <v>44264</v>
      </c>
      <c r="C3605" s="226">
        <v>44265</v>
      </c>
      <c r="D3605" s="226">
        <v>44280.453067129631</v>
      </c>
      <c r="E3605" t="s">
        <v>5911</v>
      </c>
    </row>
    <row r="3606" spans="1:6" hidden="1">
      <c r="A3606">
        <v>6</v>
      </c>
      <c r="B3606" s="226">
        <v>44264</v>
      </c>
      <c r="C3606" s="226">
        <v>44265</v>
      </c>
      <c r="D3606" s="226">
        <v>44280.453067129631</v>
      </c>
      <c r="E3606" t="s">
        <v>5912</v>
      </c>
    </row>
    <row r="3607" spans="1:6" hidden="1">
      <c r="A3607">
        <v>6</v>
      </c>
      <c r="B3607" s="226">
        <v>44264</v>
      </c>
      <c r="C3607" s="226">
        <v>44265</v>
      </c>
      <c r="D3607" s="226">
        <v>44280.453067129631</v>
      </c>
      <c r="E3607" t="s">
        <v>6457</v>
      </c>
      <c r="F3607">
        <v>120.80243451330401</v>
      </c>
    </row>
    <row r="3608" spans="1:6" hidden="1">
      <c r="A3608">
        <v>6</v>
      </c>
      <c r="B3608" s="226">
        <v>44264</v>
      </c>
      <c r="C3608" s="226">
        <v>44265</v>
      </c>
      <c r="D3608" s="226">
        <v>44280.453067129631</v>
      </c>
      <c r="E3608" t="s">
        <v>6458</v>
      </c>
      <c r="F3608">
        <v>120.50703609784456</v>
      </c>
    </row>
    <row r="3609" spans="1:6" hidden="1">
      <c r="A3609">
        <v>6</v>
      </c>
      <c r="B3609" s="226">
        <v>44264</v>
      </c>
      <c r="C3609" s="226">
        <v>44265</v>
      </c>
      <c r="D3609" s="226">
        <v>44280.453067129631</v>
      </c>
      <c r="E3609" t="s">
        <v>6459</v>
      </c>
      <c r="F3609">
        <v>89.290416839388072</v>
      </c>
    </row>
    <row r="3610" spans="1:6" hidden="1">
      <c r="A3610">
        <v>6</v>
      </c>
      <c r="B3610" s="226">
        <v>44264</v>
      </c>
      <c r="C3610" s="226">
        <v>44265</v>
      </c>
      <c r="D3610" s="226">
        <v>44280.453067129631</v>
      </c>
      <c r="E3610" t="s">
        <v>5521</v>
      </c>
      <c r="F3610">
        <v>260.00761676364453</v>
      </c>
    </row>
    <row r="3611" spans="1:6" hidden="1">
      <c r="A3611">
        <v>6</v>
      </c>
      <c r="B3611" s="226">
        <v>44264</v>
      </c>
      <c r="C3611" s="226">
        <v>44265</v>
      </c>
      <c r="D3611" s="226">
        <v>44280.453067129631</v>
      </c>
      <c r="E3611" t="s">
        <v>6460</v>
      </c>
      <c r="F3611">
        <v>105.92547590997445</v>
      </c>
    </row>
    <row r="3612" spans="1:6" hidden="1">
      <c r="A3612">
        <v>6</v>
      </c>
      <c r="B3612" s="226">
        <v>44264</v>
      </c>
      <c r="C3612" s="226">
        <v>44265</v>
      </c>
      <c r="D3612" s="226">
        <v>44280.453067129631</v>
      </c>
      <c r="E3612" t="s">
        <v>6461</v>
      </c>
      <c r="F3612">
        <v>113.70955142974837</v>
      </c>
    </row>
    <row r="3613" spans="1:6" hidden="1">
      <c r="A3613">
        <v>6</v>
      </c>
      <c r="B3613" s="226">
        <v>44264</v>
      </c>
      <c r="C3613" s="226">
        <v>44265</v>
      </c>
      <c r="D3613" s="226">
        <v>44280.453067129631</v>
      </c>
      <c r="E3613" t="s">
        <v>6462</v>
      </c>
      <c r="F3613">
        <v>126.12463401158601</v>
      </c>
    </row>
    <row r="3614" spans="1:6" hidden="1">
      <c r="A3614">
        <v>6</v>
      </c>
      <c r="B3614" s="226">
        <v>44264</v>
      </c>
      <c r="C3614" s="226">
        <v>44265</v>
      </c>
      <c r="D3614" s="226">
        <v>44280.453067129631</v>
      </c>
      <c r="E3614" t="s">
        <v>6463</v>
      </c>
      <c r="F3614">
        <v>137.50905036926258</v>
      </c>
    </row>
    <row r="3615" spans="1:6" hidden="1">
      <c r="A3615">
        <v>6</v>
      </c>
      <c r="B3615" s="226">
        <v>44264</v>
      </c>
      <c r="C3615" s="226">
        <v>44265</v>
      </c>
      <c r="D3615" s="226">
        <v>44280.453067129631</v>
      </c>
      <c r="E3615" t="s">
        <v>5974</v>
      </c>
      <c r="F3615">
        <v>6.562357008788327</v>
      </c>
    </row>
    <row r="3616" spans="1:6" hidden="1">
      <c r="A3616">
        <v>6</v>
      </c>
      <c r="B3616" s="226">
        <v>44264</v>
      </c>
      <c r="C3616" s="226">
        <v>44265</v>
      </c>
      <c r="D3616" s="226">
        <v>44280.453067129631</v>
      </c>
      <c r="E3616" t="s">
        <v>5975</v>
      </c>
      <c r="F3616">
        <v>12.062963179747305</v>
      </c>
    </row>
    <row r="3617" spans="1:6" hidden="1">
      <c r="A3617">
        <v>6</v>
      </c>
      <c r="B3617" s="226">
        <v>44264</v>
      </c>
      <c r="C3617" s="226">
        <v>44265</v>
      </c>
      <c r="D3617" s="226">
        <v>44280.453067129631</v>
      </c>
      <c r="E3617" t="s">
        <v>5934</v>
      </c>
      <c r="F3617">
        <v>21.937503302097305</v>
      </c>
    </row>
    <row r="3618" spans="1:6" hidden="1">
      <c r="A3618">
        <v>6</v>
      </c>
      <c r="B3618" s="226">
        <v>44264</v>
      </c>
      <c r="C3618" s="226">
        <v>44265</v>
      </c>
      <c r="D3618" s="226">
        <v>44280.453067129631</v>
      </c>
      <c r="E3618" t="s">
        <v>6242</v>
      </c>
      <c r="F3618">
        <v>52.8432948801252</v>
      </c>
    </row>
    <row r="3619" spans="1:6" hidden="1">
      <c r="A3619">
        <v>6</v>
      </c>
      <c r="B3619" s="226">
        <v>44264</v>
      </c>
      <c r="C3619" s="226">
        <v>44265</v>
      </c>
      <c r="D3619" s="226">
        <v>44280.453067129631</v>
      </c>
      <c r="E3619" t="s">
        <v>6464</v>
      </c>
      <c r="F3619">
        <v>148.71416813532559</v>
      </c>
    </row>
    <row r="3620" spans="1:6" hidden="1">
      <c r="A3620">
        <v>6</v>
      </c>
      <c r="B3620" s="226">
        <v>44264</v>
      </c>
      <c r="C3620" s="226">
        <v>44265</v>
      </c>
      <c r="D3620" s="226">
        <v>44280.453067129631</v>
      </c>
      <c r="E3620" t="s">
        <v>6465</v>
      </c>
      <c r="F3620">
        <v>153.09273184670366</v>
      </c>
    </row>
    <row r="3621" spans="1:6" hidden="1">
      <c r="A3621">
        <v>6</v>
      </c>
      <c r="B3621" s="226">
        <v>44264</v>
      </c>
      <c r="C3621" s="226">
        <v>44265</v>
      </c>
      <c r="D3621" s="226">
        <v>44280.453067129631</v>
      </c>
      <c r="E3621" t="s">
        <v>6466</v>
      </c>
      <c r="F3621">
        <v>148.03257578743822</v>
      </c>
    </row>
    <row r="3622" spans="1:6" hidden="1">
      <c r="A3622">
        <v>6</v>
      </c>
      <c r="B3622" s="226">
        <v>44264</v>
      </c>
      <c r="C3622" s="226">
        <v>44265</v>
      </c>
      <c r="D3622" s="226">
        <v>44280.453067129631</v>
      </c>
      <c r="E3622" t="s">
        <v>6467</v>
      </c>
      <c r="F3622">
        <v>149.7631488694085</v>
      </c>
    </row>
    <row r="3623" spans="1:6" hidden="1">
      <c r="A3623">
        <v>6</v>
      </c>
      <c r="B3623" s="226">
        <v>44264</v>
      </c>
      <c r="C3623" s="226">
        <v>44265</v>
      </c>
      <c r="D3623" s="226">
        <v>44280.453067129631</v>
      </c>
      <c r="E3623" t="s">
        <v>5935</v>
      </c>
      <c r="F3623">
        <v>11.059861861334907</v>
      </c>
    </row>
    <row r="3624" spans="1:6" hidden="1">
      <c r="A3624">
        <v>6</v>
      </c>
      <c r="B3624" s="226">
        <v>44264</v>
      </c>
      <c r="C3624" s="226">
        <v>44265</v>
      </c>
      <c r="D3624" s="226">
        <v>44280.453067129631</v>
      </c>
      <c r="E3624" t="s">
        <v>6468</v>
      </c>
      <c r="F3624">
        <v>149.95451016955917</v>
      </c>
    </row>
    <row r="3625" spans="1:6" hidden="1">
      <c r="A3625">
        <v>6</v>
      </c>
      <c r="B3625" s="226">
        <v>44264</v>
      </c>
      <c r="C3625" s="226">
        <v>44265</v>
      </c>
      <c r="D3625" s="226">
        <v>44280.453067129631</v>
      </c>
      <c r="E3625" t="s">
        <v>5948</v>
      </c>
    </row>
    <row r="3626" spans="1:6" hidden="1">
      <c r="A3626">
        <v>6</v>
      </c>
      <c r="B3626" s="226">
        <v>44264</v>
      </c>
      <c r="C3626" s="226">
        <v>44265</v>
      </c>
      <c r="D3626" s="226">
        <v>44280.453067129631</v>
      </c>
      <c r="E3626" t="s">
        <v>5950</v>
      </c>
    </row>
    <row r="3627" spans="1:6" hidden="1">
      <c r="A3627">
        <v>6</v>
      </c>
      <c r="B3627" s="226">
        <v>44264</v>
      </c>
      <c r="C3627" s="226">
        <v>44265</v>
      </c>
      <c r="D3627" s="226">
        <v>44280.453067129631</v>
      </c>
      <c r="E3627" t="s">
        <v>5949</v>
      </c>
    </row>
    <row r="3628" spans="1:6" hidden="1">
      <c r="A3628">
        <v>6</v>
      </c>
      <c r="B3628" s="226">
        <v>44264</v>
      </c>
      <c r="C3628" s="226">
        <v>44265</v>
      </c>
      <c r="D3628" s="226">
        <v>44280.453067129631</v>
      </c>
      <c r="E3628" t="s">
        <v>6521</v>
      </c>
      <c r="F3628">
        <v>0.33918367665674981</v>
      </c>
    </row>
    <row r="3629" spans="1:6" hidden="1">
      <c r="A3629">
        <v>6</v>
      </c>
      <c r="B3629" s="226">
        <v>44264</v>
      </c>
      <c r="C3629" s="226">
        <v>44265</v>
      </c>
      <c r="D3629" s="226">
        <v>44280.453067129631</v>
      </c>
      <c r="E3629" t="s">
        <v>6522</v>
      </c>
      <c r="F3629">
        <v>1.0692692666004091</v>
      </c>
    </row>
    <row r="3630" spans="1:6" hidden="1">
      <c r="A3630">
        <v>6</v>
      </c>
      <c r="B3630" s="226">
        <v>44264</v>
      </c>
      <c r="C3630" s="226">
        <v>44265</v>
      </c>
      <c r="D3630" s="226">
        <v>44280.453067129631</v>
      </c>
      <c r="E3630" t="s">
        <v>6243</v>
      </c>
      <c r="F3630">
        <v>0</v>
      </c>
    </row>
    <row r="3631" spans="1:6" hidden="1">
      <c r="A3631">
        <v>6</v>
      </c>
      <c r="B3631" s="226">
        <v>44264</v>
      </c>
      <c r="C3631" s="226">
        <v>44265</v>
      </c>
      <c r="D3631" s="226">
        <v>44280.453067129631</v>
      </c>
      <c r="E3631" t="s">
        <v>5963</v>
      </c>
      <c r="F3631">
        <v>54.998871262868334</v>
      </c>
    </row>
    <row r="3632" spans="1:6" hidden="1">
      <c r="A3632">
        <v>6</v>
      </c>
      <c r="B3632" s="226">
        <v>44264</v>
      </c>
      <c r="C3632" s="226">
        <v>44265</v>
      </c>
      <c r="D3632" s="226">
        <v>44280.453067129631</v>
      </c>
      <c r="E3632" t="s">
        <v>6447</v>
      </c>
      <c r="F3632">
        <v>97.179345109727763</v>
      </c>
    </row>
    <row r="3633" spans="1:6" hidden="1">
      <c r="A3633">
        <v>6</v>
      </c>
      <c r="B3633" s="226">
        <v>44264</v>
      </c>
      <c r="C3633" s="226">
        <v>44265</v>
      </c>
      <c r="D3633" s="226">
        <v>44280.453067129631</v>
      </c>
      <c r="E3633" t="s">
        <v>6448</v>
      </c>
      <c r="F3633">
        <v>51.724782840410882</v>
      </c>
    </row>
    <row r="3634" spans="1:6" hidden="1">
      <c r="A3634">
        <v>6</v>
      </c>
      <c r="B3634" s="226">
        <v>44264</v>
      </c>
      <c r="C3634" s="226">
        <v>44265</v>
      </c>
      <c r="D3634" s="226">
        <v>44280.453067129631</v>
      </c>
      <c r="E3634" t="s">
        <v>5964</v>
      </c>
      <c r="F3634">
        <v>13.839444987641462</v>
      </c>
    </row>
    <row r="3635" spans="1:6" hidden="1">
      <c r="A3635">
        <v>6</v>
      </c>
      <c r="B3635" s="226">
        <v>44264</v>
      </c>
      <c r="C3635" s="226">
        <v>44265</v>
      </c>
      <c r="D3635" s="226">
        <v>44280.453067129631</v>
      </c>
      <c r="E3635" t="s">
        <v>6244</v>
      </c>
      <c r="F3635">
        <v>15.044724782970215</v>
      </c>
    </row>
    <row r="3636" spans="1:6" hidden="1">
      <c r="A3636">
        <v>6</v>
      </c>
      <c r="B3636" s="226">
        <v>44264</v>
      </c>
      <c r="C3636" s="226">
        <v>44265</v>
      </c>
      <c r="D3636" s="226">
        <v>44280.453067129631</v>
      </c>
      <c r="E3636" t="s">
        <v>6245</v>
      </c>
      <c r="F3636">
        <v>0</v>
      </c>
    </row>
    <row r="3637" spans="1:6" hidden="1">
      <c r="A3637">
        <v>6</v>
      </c>
      <c r="B3637" s="226">
        <v>44264</v>
      </c>
      <c r="C3637" s="226">
        <v>44265</v>
      </c>
      <c r="D3637" s="226">
        <v>44280.453067129631</v>
      </c>
      <c r="E3637" t="s">
        <v>6659</v>
      </c>
      <c r="F3637">
        <v>0.82349997758868476</v>
      </c>
    </row>
    <row r="3638" spans="1:6" hidden="1">
      <c r="A3638">
        <v>6</v>
      </c>
      <c r="B3638" s="226">
        <v>44264</v>
      </c>
      <c r="C3638" s="226">
        <v>44265</v>
      </c>
      <c r="D3638" s="226">
        <v>44280.453067129631</v>
      </c>
      <c r="E3638" t="s">
        <v>6639</v>
      </c>
      <c r="F3638">
        <v>0.72790002822875977</v>
      </c>
    </row>
    <row r="3639" spans="1:6" hidden="1">
      <c r="A3639">
        <v>6</v>
      </c>
      <c r="B3639" s="226">
        <v>44264</v>
      </c>
      <c r="C3639" s="226">
        <v>44265</v>
      </c>
      <c r="D3639" s="226">
        <v>44280.453067129631</v>
      </c>
      <c r="E3639" t="s">
        <v>6640</v>
      </c>
      <c r="F3639">
        <v>0.85219997167584105</v>
      </c>
    </row>
    <row r="3640" spans="1:6" hidden="1">
      <c r="A3640">
        <v>6</v>
      </c>
      <c r="B3640" s="226">
        <v>44264</v>
      </c>
      <c r="C3640" s="226">
        <v>44265</v>
      </c>
      <c r="D3640" s="226">
        <v>44280.453067129631</v>
      </c>
      <c r="E3640" t="s">
        <v>6641</v>
      </c>
      <c r="F3640">
        <v>0.87669998407367122</v>
      </c>
    </row>
    <row r="3641" spans="1:6" hidden="1">
      <c r="A3641">
        <v>6</v>
      </c>
      <c r="B3641" s="226">
        <v>44264</v>
      </c>
      <c r="C3641" s="226">
        <v>44265</v>
      </c>
      <c r="D3641" s="226">
        <v>44280.453067129631</v>
      </c>
      <c r="E3641" t="s">
        <v>6613</v>
      </c>
      <c r="F3641">
        <v>-1.6151131565025745</v>
      </c>
    </row>
    <row r="3642" spans="1:6" hidden="1">
      <c r="A3642">
        <v>6</v>
      </c>
      <c r="B3642" s="226">
        <v>44264</v>
      </c>
      <c r="C3642" s="226">
        <v>44265</v>
      </c>
      <c r="D3642" s="226">
        <v>44280.453067129631</v>
      </c>
      <c r="E3642" t="s">
        <v>6246</v>
      </c>
      <c r="F3642">
        <v>42.612173825502431</v>
      </c>
    </row>
    <row r="3643" spans="1:6" hidden="1">
      <c r="A3643">
        <v>6</v>
      </c>
      <c r="B3643" s="226">
        <v>44264</v>
      </c>
      <c r="C3643" s="226">
        <v>44265</v>
      </c>
      <c r="D3643" s="226">
        <v>44280.453067129631</v>
      </c>
      <c r="E3643" t="s">
        <v>6247</v>
      </c>
      <c r="F3643">
        <v>27.567449042532214</v>
      </c>
    </row>
    <row r="3644" spans="1:6" hidden="1">
      <c r="A3644">
        <v>6</v>
      </c>
      <c r="B3644" s="226">
        <v>44264</v>
      </c>
      <c r="C3644" s="226">
        <v>44265</v>
      </c>
      <c r="D3644" s="226">
        <v>44280.453067129631</v>
      </c>
      <c r="E3644" t="s">
        <v>6441</v>
      </c>
      <c r="F3644">
        <v>125.67004509501854</v>
      </c>
    </row>
    <row r="3645" spans="1:6" hidden="1">
      <c r="A3645">
        <v>6</v>
      </c>
      <c r="B3645" s="226">
        <v>44264</v>
      </c>
      <c r="C3645" s="226">
        <v>44265</v>
      </c>
      <c r="D3645" s="226">
        <v>44280.453067129631</v>
      </c>
      <c r="E3645" t="s">
        <v>6442</v>
      </c>
      <c r="F3645">
        <v>135.79180946350112</v>
      </c>
    </row>
    <row r="3646" spans="1:6" hidden="1">
      <c r="A3646">
        <v>6</v>
      </c>
      <c r="B3646" s="226">
        <v>44264</v>
      </c>
      <c r="C3646" s="226">
        <v>44265</v>
      </c>
      <c r="D3646" s="226">
        <v>44280.453067129631</v>
      </c>
      <c r="E3646" t="s">
        <v>6443</v>
      </c>
      <c r="F3646">
        <v>149.8034788025758</v>
      </c>
    </row>
    <row r="3647" spans="1:6" hidden="1">
      <c r="A3647">
        <v>6</v>
      </c>
      <c r="B3647" s="226">
        <v>44264</v>
      </c>
      <c r="C3647" s="226">
        <v>44265</v>
      </c>
      <c r="D3647" s="226">
        <v>44280.453067129631</v>
      </c>
      <c r="E3647" t="s">
        <v>6444</v>
      </c>
      <c r="F3647">
        <v>151.46244365903982</v>
      </c>
    </row>
    <row r="3648" spans="1:6" hidden="1">
      <c r="A3648">
        <v>6</v>
      </c>
      <c r="B3648" s="226">
        <v>44264</v>
      </c>
      <c r="C3648" s="226">
        <v>44265</v>
      </c>
      <c r="D3648" s="226">
        <v>44280.453067129631</v>
      </c>
      <c r="E3648" t="s">
        <v>6445</v>
      </c>
      <c r="F3648">
        <v>156.55070170296554</v>
      </c>
    </row>
    <row r="3649" spans="1:6" hidden="1">
      <c r="A3649">
        <v>6</v>
      </c>
      <c r="B3649" s="226">
        <v>44264</v>
      </c>
      <c r="C3649" s="226">
        <v>44265</v>
      </c>
      <c r="D3649" s="226">
        <v>44280.453067129631</v>
      </c>
      <c r="E3649" t="s">
        <v>6446</v>
      </c>
      <c r="F3649">
        <v>166.0944704373677</v>
      </c>
    </row>
    <row r="3650" spans="1:6" hidden="1">
      <c r="A3650">
        <v>6</v>
      </c>
      <c r="B3650" s="226">
        <v>44264</v>
      </c>
      <c r="C3650" s="226">
        <v>44265</v>
      </c>
      <c r="D3650" s="226">
        <v>44280.453067129631</v>
      </c>
      <c r="E3650" t="s">
        <v>5971</v>
      </c>
      <c r="F3650">
        <v>7.9041640556520827</v>
      </c>
    </row>
    <row r="3651" spans="1:6" hidden="1">
      <c r="A3651">
        <v>6</v>
      </c>
      <c r="B3651" s="226">
        <v>44264</v>
      </c>
      <c r="C3651" s="226">
        <v>44265</v>
      </c>
      <c r="D3651" s="226">
        <v>44280.453067129631</v>
      </c>
      <c r="E3651" t="s">
        <v>5972</v>
      </c>
      <c r="F3651">
        <v>10.910287064976201</v>
      </c>
    </row>
    <row r="3652" spans="1:6" hidden="1">
      <c r="A3652">
        <v>6</v>
      </c>
      <c r="B3652" s="226">
        <v>44264</v>
      </c>
      <c r="C3652" s="226">
        <v>44265</v>
      </c>
      <c r="D3652" s="226">
        <v>44280.453067129631</v>
      </c>
      <c r="E3652" t="s">
        <v>6449</v>
      </c>
      <c r="F3652">
        <v>78.84591986338279</v>
      </c>
    </row>
    <row r="3653" spans="1:6" hidden="1">
      <c r="A3653">
        <v>6</v>
      </c>
      <c r="B3653" s="226">
        <v>44264</v>
      </c>
      <c r="C3653" s="226">
        <v>44265</v>
      </c>
      <c r="D3653" s="226">
        <v>44280.453067129631</v>
      </c>
      <c r="E3653" t="s">
        <v>6248</v>
      </c>
      <c r="F3653">
        <v>127.50513756540084</v>
      </c>
    </row>
    <row r="3654" spans="1:6" hidden="1">
      <c r="A3654">
        <v>6</v>
      </c>
      <c r="B3654" s="226">
        <v>44264</v>
      </c>
      <c r="C3654" s="226">
        <v>44265</v>
      </c>
      <c r="D3654" s="226">
        <v>44280.453067129631</v>
      </c>
      <c r="E3654" t="s">
        <v>6249</v>
      </c>
      <c r="F3654">
        <v>132.54476164711858</v>
      </c>
    </row>
    <row r="3655" spans="1:6" hidden="1">
      <c r="A3655">
        <v>6</v>
      </c>
      <c r="B3655" s="226">
        <v>44264</v>
      </c>
      <c r="C3655" s="226">
        <v>44265</v>
      </c>
      <c r="D3655" s="226">
        <v>44280.453067129631</v>
      </c>
      <c r="E3655" t="s">
        <v>6250</v>
      </c>
      <c r="F3655">
        <v>5.6359144051869752</v>
      </c>
    </row>
    <row r="3656" spans="1:6" hidden="1">
      <c r="A3656">
        <v>6</v>
      </c>
      <c r="B3656" s="226">
        <v>44264</v>
      </c>
      <c r="C3656" s="226">
        <v>44265</v>
      </c>
      <c r="D3656" s="226">
        <v>44280.453067129631</v>
      </c>
      <c r="E3656" t="s">
        <v>6450</v>
      </c>
      <c r="F3656">
        <v>173.84007512198545</v>
      </c>
    </row>
    <row r="3657" spans="1:6" hidden="1">
      <c r="A3657">
        <v>6</v>
      </c>
      <c r="B3657" s="226">
        <v>44264</v>
      </c>
      <c r="C3657" s="226">
        <v>44265</v>
      </c>
      <c r="D3657" s="226">
        <v>44280.453067129631</v>
      </c>
      <c r="E3657" t="s">
        <v>6451</v>
      </c>
      <c r="F3657">
        <v>173.61336001290215</v>
      </c>
    </row>
    <row r="3658" spans="1:6" hidden="1">
      <c r="A3658">
        <v>6</v>
      </c>
      <c r="B3658" s="226">
        <v>44264</v>
      </c>
      <c r="C3658" s="226">
        <v>44265</v>
      </c>
      <c r="D3658" s="226">
        <v>44280.453067129631</v>
      </c>
      <c r="E3658" t="s">
        <v>5976</v>
      </c>
      <c r="F3658">
        <v>3.2522228499253636</v>
      </c>
    </row>
    <row r="3659" spans="1:6" hidden="1">
      <c r="A3659">
        <v>6</v>
      </c>
      <c r="B3659" s="226">
        <v>44264</v>
      </c>
      <c r="C3659" s="226">
        <v>44265</v>
      </c>
      <c r="D3659" s="226">
        <v>44280.453067129631</v>
      </c>
      <c r="E3659" t="s">
        <v>6452</v>
      </c>
      <c r="F3659">
        <v>173.58402085834078</v>
      </c>
    </row>
    <row r="3660" spans="1:6" hidden="1">
      <c r="A3660">
        <v>6</v>
      </c>
      <c r="B3660" s="226">
        <v>44264</v>
      </c>
      <c r="C3660" s="226">
        <v>44265</v>
      </c>
      <c r="D3660" s="226">
        <v>44280.453067129631</v>
      </c>
      <c r="E3660" t="s">
        <v>6453</v>
      </c>
      <c r="F3660">
        <v>173.97301827536683</v>
      </c>
    </row>
    <row r="3661" spans="1:6" hidden="1">
      <c r="A3661">
        <v>6</v>
      </c>
      <c r="B3661" s="226">
        <v>44264</v>
      </c>
      <c r="C3661" s="226">
        <v>44265</v>
      </c>
      <c r="D3661" s="226">
        <v>44280.453067129631</v>
      </c>
      <c r="E3661" t="s">
        <v>6454</v>
      </c>
      <c r="F3661">
        <v>174.03121714062138</v>
      </c>
    </row>
    <row r="3662" spans="1:6" hidden="1">
      <c r="A3662">
        <v>6</v>
      </c>
      <c r="B3662" s="226">
        <v>44264</v>
      </c>
      <c r="C3662" s="226">
        <v>44265</v>
      </c>
      <c r="D3662" s="226">
        <v>44280.453067129631</v>
      </c>
      <c r="E3662" t="s">
        <v>5957</v>
      </c>
      <c r="F3662">
        <v>0.32100000977517451</v>
      </c>
    </row>
    <row r="3663" spans="1:6" hidden="1">
      <c r="A3663">
        <v>6</v>
      </c>
      <c r="B3663" s="226">
        <v>44264</v>
      </c>
      <c r="C3663" s="226">
        <v>44265</v>
      </c>
      <c r="D3663" s="226">
        <v>44280.453067129631</v>
      </c>
      <c r="E3663" t="s">
        <v>5977</v>
      </c>
      <c r="F3663">
        <v>10.043100357055664</v>
      </c>
    </row>
    <row r="3664" spans="1:6" hidden="1">
      <c r="A3664">
        <v>6</v>
      </c>
      <c r="B3664" s="226">
        <v>44264</v>
      </c>
      <c r="C3664" s="226">
        <v>44265</v>
      </c>
      <c r="D3664" s="226">
        <v>44280.453067129631</v>
      </c>
      <c r="E3664" t="s">
        <v>5978</v>
      </c>
      <c r="F3664">
        <v>89.23919677734375</v>
      </c>
    </row>
    <row r="3665" spans="1:6" hidden="1">
      <c r="A3665">
        <v>6</v>
      </c>
      <c r="B3665" s="226">
        <v>44264</v>
      </c>
      <c r="C3665" s="226">
        <v>44265</v>
      </c>
      <c r="D3665" s="226">
        <v>44280.453067129631</v>
      </c>
      <c r="E3665" t="s">
        <v>5979</v>
      </c>
      <c r="F3665">
        <v>0.1421000063419342</v>
      </c>
    </row>
    <row r="3666" spans="1:6" hidden="1">
      <c r="A3666">
        <v>6</v>
      </c>
      <c r="B3666" s="226">
        <v>44264</v>
      </c>
      <c r="C3666" s="226">
        <v>44265</v>
      </c>
      <c r="D3666" s="226">
        <v>44280.453067129631</v>
      </c>
      <c r="E3666" t="s">
        <v>5980</v>
      </c>
      <c r="F3666">
        <v>8.6099997162819866E-2</v>
      </c>
    </row>
    <row r="3667" spans="1:6" hidden="1">
      <c r="A3667">
        <v>6</v>
      </c>
      <c r="B3667" s="226">
        <v>44264</v>
      </c>
      <c r="C3667" s="226">
        <v>44265</v>
      </c>
      <c r="D3667" s="226">
        <v>44280.453067129631</v>
      </c>
      <c r="E3667" t="s">
        <v>5981</v>
      </c>
      <c r="F3667">
        <v>0.15299999713897705</v>
      </c>
    </row>
    <row r="3668" spans="1:6" hidden="1">
      <c r="A3668">
        <v>6</v>
      </c>
      <c r="B3668" s="226">
        <v>44264</v>
      </c>
      <c r="C3668" s="226">
        <v>44265</v>
      </c>
      <c r="D3668" s="226">
        <v>44280.453067129631</v>
      </c>
      <c r="E3668" t="s">
        <v>5982</v>
      </c>
      <c r="F3668">
        <v>1.5399999916553497E-2</v>
      </c>
    </row>
    <row r="3669" spans="1:6" hidden="1">
      <c r="A3669">
        <v>6</v>
      </c>
      <c r="B3669" s="226">
        <v>44264</v>
      </c>
      <c r="C3669" s="226">
        <v>44265</v>
      </c>
      <c r="D3669" s="226">
        <v>44280.453067129631</v>
      </c>
      <c r="E3669" t="s">
        <v>5983</v>
      </c>
      <c r="F3669">
        <v>0</v>
      </c>
    </row>
    <row r="3670" spans="1:6" hidden="1">
      <c r="A3670">
        <v>6</v>
      </c>
      <c r="B3670" s="226">
        <v>44264</v>
      </c>
      <c r="C3670" s="226">
        <v>44265</v>
      </c>
      <c r="D3670" s="226">
        <v>44280.453067129631</v>
      </c>
      <c r="E3670" t="s">
        <v>5984</v>
      </c>
      <c r="F3670">
        <v>102.1</v>
      </c>
    </row>
    <row r="3671" spans="1:6" hidden="1">
      <c r="A3671">
        <v>6</v>
      </c>
      <c r="B3671" s="226">
        <v>44264</v>
      </c>
      <c r="C3671" s="226">
        <v>44265</v>
      </c>
      <c r="D3671" s="226">
        <v>44280.453067129631</v>
      </c>
      <c r="E3671" t="s">
        <v>5985</v>
      </c>
      <c r="F3671">
        <v>111</v>
      </c>
    </row>
    <row r="3672" spans="1:6" hidden="1">
      <c r="A3672">
        <v>6</v>
      </c>
      <c r="B3672" s="226">
        <v>44264</v>
      </c>
      <c r="C3672" s="226">
        <v>44265</v>
      </c>
      <c r="D3672" s="226">
        <v>44280.453067129631</v>
      </c>
      <c r="E3672" t="s">
        <v>6303</v>
      </c>
      <c r="F3672">
        <v>106.548408854</v>
      </c>
    </row>
    <row r="3673" spans="1:6" hidden="1">
      <c r="A3673">
        <v>6</v>
      </c>
      <c r="B3673" s="226">
        <v>44264</v>
      </c>
      <c r="C3673" s="226">
        <v>44265</v>
      </c>
      <c r="D3673" s="226">
        <v>44280.453067129631</v>
      </c>
      <c r="E3673" t="s">
        <v>5986</v>
      </c>
      <c r="F3673">
        <v>87.001390110000003</v>
      </c>
    </row>
    <row r="3674" spans="1:6" hidden="1">
      <c r="A3674">
        <v>6</v>
      </c>
      <c r="B3674" s="226">
        <v>44264</v>
      </c>
      <c r="C3674" s="226">
        <v>44265</v>
      </c>
      <c r="D3674" s="226">
        <v>44280.453067129631</v>
      </c>
      <c r="E3674" t="s">
        <v>5987</v>
      </c>
      <c r="F3674">
        <v>1.3399999588727951E-2</v>
      </c>
    </row>
    <row r="3675" spans="1:6" hidden="1">
      <c r="A3675">
        <v>6</v>
      </c>
      <c r="B3675" s="226">
        <v>44264</v>
      </c>
      <c r="C3675" s="226">
        <v>44265</v>
      </c>
      <c r="D3675" s="226">
        <v>44280.453067129631</v>
      </c>
      <c r="E3675" t="s">
        <v>5988</v>
      </c>
      <c r="F3675">
        <v>0.99169999361041661</v>
      </c>
    </row>
    <row r="3676" spans="1:6" hidden="1">
      <c r="A3676">
        <v>6</v>
      </c>
      <c r="B3676" s="226">
        <v>44264</v>
      </c>
      <c r="C3676" s="226">
        <v>44265</v>
      </c>
      <c r="D3676" s="226">
        <v>44280.453067129631</v>
      </c>
      <c r="E3676" t="s">
        <v>5958</v>
      </c>
      <c r="F3676">
        <v>1.4496999979019736</v>
      </c>
    </row>
    <row r="3677" spans="1:6" hidden="1">
      <c r="A3677">
        <v>6</v>
      </c>
      <c r="B3677" s="226">
        <v>44264</v>
      </c>
      <c r="C3677" s="226">
        <v>44265</v>
      </c>
      <c r="D3677" s="226">
        <v>44280.453067129631</v>
      </c>
      <c r="E3677" t="s">
        <v>5989</v>
      </c>
      <c r="F3677">
        <v>48.593400001526234</v>
      </c>
    </row>
    <row r="3678" spans="1:6" hidden="1">
      <c r="A3678">
        <v>6</v>
      </c>
      <c r="B3678" s="226">
        <v>44264</v>
      </c>
      <c r="C3678" s="226">
        <v>44265</v>
      </c>
      <c r="D3678" s="226">
        <v>44280.453067129631</v>
      </c>
      <c r="E3678" t="s">
        <v>5990</v>
      </c>
      <c r="F3678">
        <v>7.3362998962402344</v>
      </c>
    </row>
    <row r="3679" spans="1:6" hidden="1">
      <c r="A3679">
        <v>6</v>
      </c>
      <c r="B3679" s="226">
        <v>44264</v>
      </c>
      <c r="C3679" s="226">
        <v>44265</v>
      </c>
      <c r="D3679" s="226">
        <v>44280.453067129631</v>
      </c>
      <c r="E3679" t="s">
        <v>5991</v>
      </c>
      <c r="F3679">
        <v>9.0066003799442012</v>
      </c>
    </row>
    <row r="3680" spans="1:6" hidden="1">
      <c r="A3680">
        <v>6</v>
      </c>
      <c r="B3680" s="226">
        <v>44264</v>
      </c>
      <c r="C3680" s="226">
        <v>44265</v>
      </c>
      <c r="D3680" s="226">
        <v>44280.453067129631</v>
      </c>
      <c r="E3680" t="s">
        <v>5992</v>
      </c>
      <c r="F3680">
        <v>20.64739990234375</v>
      </c>
    </row>
    <row r="3681" spans="1:6" hidden="1">
      <c r="A3681">
        <v>6</v>
      </c>
      <c r="B3681" s="226">
        <v>44264</v>
      </c>
      <c r="C3681" s="226">
        <v>44265</v>
      </c>
      <c r="D3681" s="226">
        <v>44280.453067129631</v>
      </c>
      <c r="E3681" t="s">
        <v>5993</v>
      </c>
      <c r="F3681">
        <v>11.603099822998047</v>
      </c>
    </row>
    <row r="3682" spans="1:6" hidden="1">
      <c r="A3682">
        <v>6</v>
      </c>
      <c r="B3682" s="226">
        <v>44264</v>
      </c>
      <c r="C3682" s="226">
        <v>44265</v>
      </c>
      <c r="D3682" s="226">
        <v>44280.453067129631</v>
      </c>
      <c r="E3682" t="s">
        <v>5994</v>
      </c>
      <c r="F3682">
        <v>33.306198120117188</v>
      </c>
    </row>
    <row r="3683" spans="1:6" hidden="1">
      <c r="A3683">
        <v>6</v>
      </c>
      <c r="B3683" s="226">
        <v>44264</v>
      </c>
      <c r="C3683" s="226">
        <v>44265</v>
      </c>
      <c r="D3683" s="226">
        <v>44280.453067129631</v>
      </c>
      <c r="E3683" t="s">
        <v>5995</v>
      </c>
      <c r="F3683">
        <v>11.340999603271484</v>
      </c>
    </row>
    <row r="3684" spans="1:6" hidden="1">
      <c r="A3684">
        <v>6</v>
      </c>
      <c r="B3684" s="226">
        <v>44264</v>
      </c>
      <c r="C3684" s="226">
        <v>44265</v>
      </c>
      <c r="D3684" s="226">
        <v>44280.453067129631</v>
      </c>
      <c r="E3684" t="s">
        <v>5996</v>
      </c>
      <c r="F3684">
        <v>3.1041998863219482</v>
      </c>
    </row>
    <row r="3685" spans="1:6" hidden="1">
      <c r="A3685">
        <v>6</v>
      </c>
      <c r="B3685" s="226">
        <v>44264</v>
      </c>
      <c r="C3685" s="226">
        <v>44265</v>
      </c>
      <c r="D3685" s="226">
        <v>44280.453067129631</v>
      </c>
      <c r="E3685" t="s">
        <v>6044</v>
      </c>
    </row>
    <row r="3686" spans="1:6" hidden="1">
      <c r="A3686">
        <v>6</v>
      </c>
      <c r="B3686" s="226">
        <v>44264</v>
      </c>
      <c r="C3686" s="226">
        <v>44265</v>
      </c>
      <c r="D3686" s="226">
        <v>44280.453067129631</v>
      </c>
      <c r="E3686" t="s">
        <v>6047</v>
      </c>
    </row>
    <row r="3687" spans="1:6" hidden="1">
      <c r="A3687">
        <v>6</v>
      </c>
      <c r="B3687" s="226">
        <v>44264</v>
      </c>
      <c r="C3687" s="226">
        <v>44265</v>
      </c>
      <c r="D3687" s="226">
        <v>44280.453067129631</v>
      </c>
      <c r="E3687" t="s">
        <v>6046</v>
      </c>
    </row>
    <row r="3688" spans="1:6" hidden="1">
      <c r="A3688">
        <v>6</v>
      </c>
      <c r="B3688" s="226">
        <v>44264</v>
      </c>
      <c r="C3688" s="226">
        <v>44265</v>
      </c>
      <c r="D3688" s="226">
        <v>44280.453067129631</v>
      </c>
      <c r="E3688" t="s">
        <v>6045</v>
      </c>
    </row>
    <row r="3689" spans="1:6" hidden="1">
      <c r="A3689">
        <v>6</v>
      </c>
      <c r="B3689" s="226">
        <v>44264</v>
      </c>
      <c r="C3689" s="226">
        <v>44265</v>
      </c>
      <c r="D3689" s="226">
        <v>44280.453067129631</v>
      </c>
      <c r="E3689" t="s">
        <v>6251</v>
      </c>
      <c r="F3689">
        <v>173.45692350599512</v>
      </c>
    </row>
    <row r="3690" spans="1:6" hidden="1">
      <c r="A3690">
        <v>6</v>
      </c>
      <c r="B3690" s="226">
        <v>44264</v>
      </c>
      <c r="C3690" s="226">
        <v>44265</v>
      </c>
      <c r="D3690" s="226">
        <v>44280.453067129631</v>
      </c>
      <c r="E3690" t="s">
        <v>6048</v>
      </c>
      <c r="F3690">
        <v>1.3399999588727951E-2</v>
      </c>
    </row>
    <row r="3691" spans="1:6" hidden="1">
      <c r="A3691">
        <v>6</v>
      </c>
      <c r="B3691" s="226">
        <v>44264</v>
      </c>
      <c r="C3691" s="226">
        <v>44265</v>
      </c>
      <c r="D3691" s="226">
        <v>44280.453067129631</v>
      </c>
      <c r="E3691" t="s">
        <v>6049</v>
      </c>
      <c r="F3691">
        <v>0.99169999361041661</v>
      </c>
    </row>
    <row r="3692" spans="1:6" hidden="1">
      <c r="A3692">
        <v>6</v>
      </c>
      <c r="B3692" s="226">
        <v>44264</v>
      </c>
      <c r="C3692" s="226">
        <v>44265</v>
      </c>
      <c r="D3692" s="226">
        <v>44280.453067129631</v>
      </c>
      <c r="E3692" t="s">
        <v>6050</v>
      </c>
      <c r="F3692">
        <v>1.4496999979019736</v>
      </c>
    </row>
    <row r="3693" spans="1:6" hidden="1">
      <c r="A3693">
        <v>6</v>
      </c>
      <c r="B3693" s="226">
        <v>44264</v>
      </c>
      <c r="C3693" s="226">
        <v>44265</v>
      </c>
      <c r="D3693" s="226">
        <v>44280.453067129631</v>
      </c>
      <c r="E3693" t="s">
        <v>6051</v>
      </c>
      <c r="F3693">
        <v>7.3362998962402344</v>
      </c>
    </row>
    <row r="3694" spans="1:6" hidden="1">
      <c r="A3694">
        <v>6</v>
      </c>
      <c r="B3694" s="226">
        <v>44264</v>
      </c>
      <c r="C3694" s="226">
        <v>44265</v>
      </c>
      <c r="D3694" s="226">
        <v>44280.453067129631</v>
      </c>
      <c r="E3694" t="s">
        <v>6052</v>
      </c>
      <c r="F3694">
        <v>9.0066003799442012</v>
      </c>
    </row>
    <row r="3695" spans="1:6" hidden="1">
      <c r="A3695">
        <v>6</v>
      </c>
      <c r="B3695" s="226">
        <v>44264</v>
      </c>
      <c r="C3695" s="226">
        <v>44265</v>
      </c>
      <c r="D3695" s="226">
        <v>44280.453067129631</v>
      </c>
      <c r="E3695" t="s">
        <v>6053</v>
      </c>
      <c r="F3695">
        <v>20.64739990234375</v>
      </c>
    </row>
    <row r="3696" spans="1:6" hidden="1">
      <c r="A3696">
        <v>6</v>
      </c>
      <c r="B3696" s="226">
        <v>44264</v>
      </c>
      <c r="C3696" s="226">
        <v>44265</v>
      </c>
      <c r="D3696" s="226">
        <v>44280.453067129631</v>
      </c>
      <c r="E3696" t="s">
        <v>6054</v>
      </c>
      <c r="F3696">
        <v>11.603099822998047</v>
      </c>
    </row>
    <row r="3697" spans="1:6" hidden="1">
      <c r="A3697">
        <v>6</v>
      </c>
      <c r="B3697" s="226">
        <v>44264</v>
      </c>
      <c r="C3697" s="226">
        <v>44265</v>
      </c>
      <c r="D3697" s="226">
        <v>44280.453067129631</v>
      </c>
      <c r="E3697" t="s">
        <v>6055</v>
      </c>
      <c r="F3697">
        <v>33.306198120117188</v>
      </c>
    </row>
    <row r="3698" spans="1:6" hidden="1">
      <c r="A3698">
        <v>6</v>
      </c>
      <c r="B3698" s="226">
        <v>44264</v>
      </c>
      <c r="C3698" s="226">
        <v>44265</v>
      </c>
      <c r="D3698" s="226">
        <v>44280.453067129631</v>
      </c>
      <c r="E3698" t="s">
        <v>6056</v>
      </c>
      <c r="F3698">
        <v>11.340999603271484</v>
      </c>
    </row>
    <row r="3699" spans="1:6" hidden="1">
      <c r="A3699">
        <v>6</v>
      </c>
      <c r="B3699" s="226">
        <v>44264</v>
      </c>
      <c r="C3699" s="226">
        <v>44265</v>
      </c>
      <c r="D3699" s="226">
        <v>44280.453067129631</v>
      </c>
      <c r="E3699" t="s">
        <v>6057</v>
      </c>
      <c r="F3699">
        <v>3.1041998863219482</v>
      </c>
    </row>
    <row r="3700" spans="1:6" hidden="1">
      <c r="A3700">
        <v>6</v>
      </c>
      <c r="B3700" s="226">
        <v>44264</v>
      </c>
      <c r="C3700" s="226">
        <v>44265</v>
      </c>
      <c r="D3700" s="226">
        <v>44280.453067129631</v>
      </c>
      <c r="E3700" t="s">
        <v>6270</v>
      </c>
      <c r="F3700">
        <v>130.98918957710271</v>
      </c>
    </row>
    <row r="3701" spans="1:6" hidden="1">
      <c r="A3701">
        <v>6</v>
      </c>
      <c r="B3701" s="226">
        <v>44264</v>
      </c>
      <c r="C3701" s="226">
        <v>44265</v>
      </c>
      <c r="D3701" s="226">
        <v>44280.453067129631</v>
      </c>
      <c r="E3701" t="s">
        <v>6058</v>
      </c>
      <c r="F3701">
        <v>1.8333332923551399E-2</v>
      </c>
    </row>
    <row r="3702" spans="1:6" hidden="1">
      <c r="A3702">
        <v>6</v>
      </c>
      <c r="B3702" s="226">
        <v>44264</v>
      </c>
      <c r="C3702" s="226">
        <v>44265</v>
      </c>
      <c r="D3702" s="226">
        <v>44280.453067129631</v>
      </c>
      <c r="E3702" t="s">
        <v>6059</v>
      </c>
      <c r="F3702">
        <v>2.1266666650772867</v>
      </c>
    </row>
    <row r="3703" spans="1:6" hidden="1">
      <c r="A3703">
        <v>6</v>
      </c>
      <c r="B3703" s="226">
        <v>44264</v>
      </c>
      <c r="C3703" s="226">
        <v>44265</v>
      </c>
      <c r="D3703" s="226">
        <v>44280.453067129631</v>
      </c>
      <c r="E3703" t="s">
        <v>6060</v>
      </c>
      <c r="F3703">
        <v>2.9999999329446688E-2</v>
      </c>
    </row>
    <row r="3704" spans="1:6" hidden="1">
      <c r="A3704">
        <v>6</v>
      </c>
      <c r="B3704" s="226">
        <v>44264</v>
      </c>
      <c r="C3704" s="226">
        <v>44265</v>
      </c>
      <c r="D3704" s="226">
        <v>44280.453067129631</v>
      </c>
      <c r="E3704" t="s">
        <v>6061</v>
      </c>
      <c r="F3704">
        <v>1.1133333245912758</v>
      </c>
    </row>
    <row r="3705" spans="1:6" hidden="1">
      <c r="A3705">
        <v>6</v>
      </c>
      <c r="B3705" s="226">
        <v>44264</v>
      </c>
      <c r="C3705" s="226">
        <v>44265</v>
      </c>
      <c r="D3705" s="226">
        <v>44280.453067129631</v>
      </c>
      <c r="E3705" t="s">
        <v>6062</v>
      </c>
      <c r="F3705">
        <v>2.4966667095819104</v>
      </c>
    </row>
    <row r="3706" spans="1:6" hidden="1">
      <c r="A3706">
        <v>6</v>
      </c>
      <c r="B3706" s="226">
        <v>44264</v>
      </c>
      <c r="C3706" s="226">
        <v>44265</v>
      </c>
      <c r="D3706" s="226">
        <v>44280.453067129631</v>
      </c>
      <c r="E3706" t="s">
        <v>6063</v>
      </c>
      <c r="F3706">
        <v>22.584999402364989</v>
      </c>
    </row>
    <row r="3707" spans="1:6" hidden="1">
      <c r="A3707">
        <v>6</v>
      </c>
      <c r="B3707" s="226">
        <v>44264</v>
      </c>
      <c r="C3707" s="226">
        <v>44265</v>
      </c>
      <c r="D3707" s="226">
        <v>44280.453067129631</v>
      </c>
      <c r="E3707" t="s">
        <v>6064</v>
      </c>
      <c r="F3707">
        <v>50.133335113525391</v>
      </c>
    </row>
    <row r="3708" spans="1:6" hidden="1">
      <c r="A3708">
        <v>6</v>
      </c>
      <c r="B3708" s="226">
        <v>44264</v>
      </c>
      <c r="C3708" s="226">
        <v>44265</v>
      </c>
      <c r="D3708" s="226">
        <v>44280.453067129631</v>
      </c>
      <c r="E3708" t="s">
        <v>6065</v>
      </c>
      <c r="F3708">
        <v>20.863333384196036</v>
      </c>
    </row>
    <row r="3709" spans="1:6" hidden="1">
      <c r="A3709">
        <v>6</v>
      </c>
      <c r="B3709" s="226">
        <v>44264</v>
      </c>
      <c r="C3709" s="226">
        <v>44265</v>
      </c>
      <c r="D3709" s="226">
        <v>44280.453067129631</v>
      </c>
      <c r="E3709" t="s">
        <v>6066</v>
      </c>
      <c r="F3709">
        <v>0.63333332538604736</v>
      </c>
    </row>
    <row r="3710" spans="1:6" hidden="1">
      <c r="A3710">
        <v>6</v>
      </c>
      <c r="B3710" s="226">
        <v>44264</v>
      </c>
      <c r="C3710" s="226">
        <v>44265</v>
      </c>
      <c r="D3710" s="226">
        <v>44280.453067129631</v>
      </c>
      <c r="E3710" t="s">
        <v>6068</v>
      </c>
      <c r="F3710">
        <v>16.361277294158839</v>
      </c>
    </row>
    <row r="3711" spans="1:6" hidden="1">
      <c r="A3711">
        <v>6</v>
      </c>
      <c r="B3711" s="226">
        <v>44264</v>
      </c>
      <c r="C3711" s="226">
        <v>44265</v>
      </c>
      <c r="D3711" s="226">
        <v>44280.453067129631</v>
      </c>
      <c r="E3711" t="s">
        <v>6067</v>
      </c>
      <c r="F3711">
        <v>0.82427700608968579</v>
      </c>
    </row>
    <row r="3712" spans="1:6" hidden="1">
      <c r="A3712">
        <v>6</v>
      </c>
      <c r="B3712" s="226">
        <v>44264</v>
      </c>
      <c r="C3712" s="226">
        <v>44265</v>
      </c>
      <c r="D3712" s="226">
        <v>44280.453067129631</v>
      </c>
      <c r="E3712" t="s">
        <v>6069</v>
      </c>
      <c r="F3712">
        <v>259.74875212775345</v>
      </c>
    </row>
    <row r="3713" spans="1:6" hidden="1">
      <c r="A3713">
        <v>6</v>
      </c>
      <c r="B3713" s="226">
        <v>44264</v>
      </c>
      <c r="C3713" s="226">
        <v>44265</v>
      </c>
      <c r="D3713" s="226">
        <v>44280.453067129631</v>
      </c>
      <c r="E3713" t="s">
        <v>6469</v>
      </c>
      <c r="F3713">
        <v>207.11703628964074</v>
      </c>
    </row>
    <row r="3714" spans="1:6" hidden="1">
      <c r="A3714">
        <v>6</v>
      </c>
      <c r="B3714" s="226">
        <v>44264</v>
      </c>
      <c r="C3714" s="226">
        <v>44265</v>
      </c>
      <c r="D3714" s="226">
        <v>44280.453067129631</v>
      </c>
      <c r="E3714" t="s">
        <v>6470</v>
      </c>
      <c r="F3714">
        <v>32.85434319045801</v>
      </c>
    </row>
    <row r="3715" spans="1:6" hidden="1">
      <c r="A3715">
        <v>6</v>
      </c>
      <c r="B3715" s="226">
        <v>44264</v>
      </c>
      <c r="C3715" s="226">
        <v>44265</v>
      </c>
      <c r="D3715" s="226">
        <v>44280.453067129631</v>
      </c>
      <c r="E3715" t="s">
        <v>6070</v>
      </c>
      <c r="F3715">
        <v>0</v>
      </c>
    </row>
    <row r="3716" spans="1:6" hidden="1">
      <c r="A3716">
        <v>6</v>
      </c>
      <c r="B3716" s="226">
        <v>44264</v>
      </c>
      <c r="C3716" s="226">
        <v>44265</v>
      </c>
      <c r="D3716" s="226">
        <v>44280.453067129631</v>
      </c>
      <c r="E3716" t="s">
        <v>6471</v>
      </c>
      <c r="F3716">
        <v>209.99229326248124</v>
      </c>
    </row>
    <row r="3717" spans="1:6" hidden="1">
      <c r="A3717">
        <v>6</v>
      </c>
      <c r="B3717" s="226">
        <v>44264</v>
      </c>
      <c r="C3717" s="226">
        <v>44265</v>
      </c>
      <c r="D3717" s="226">
        <v>44280.453067129631</v>
      </c>
      <c r="E3717" t="s">
        <v>6472</v>
      </c>
      <c r="F3717">
        <v>244.5823131879169</v>
      </c>
    </row>
    <row r="3718" spans="1:6" hidden="1">
      <c r="A3718">
        <v>6</v>
      </c>
      <c r="B3718" s="226">
        <v>44264</v>
      </c>
      <c r="C3718" s="226">
        <v>44265</v>
      </c>
      <c r="D3718" s="226">
        <v>44280.453067129631</v>
      </c>
      <c r="E3718" t="s">
        <v>6473</v>
      </c>
      <c r="F3718">
        <v>264.24692338307705</v>
      </c>
    </row>
    <row r="3719" spans="1:6" hidden="1">
      <c r="A3719">
        <v>6</v>
      </c>
      <c r="B3719" s="226">
        <v>44264</v>
      </c>
      <c r="C3719" s="226">
        <v>44265</v>
      </c>
      <c r="D3719" s="226">
        <v>44280.453067129631</v>
      </c>
      <c r="E3719" t="s">
        <v>6071</v>
      </c>
      <c r="F3719">
        <v>602.54290856255454</v>
      </c>
    </row>
    <row r="3720" spans="1:6" hidden="1">
      <c r="A3720">
        <v>6</v>
      </c>
      <c r="B3720" s="226">
        <v>44264</v>
      </c>
      <c r="C3720" s="226">
        <v>44265</v>
      </c>
      <c r="D3720" s="226">
        <v>44280.453067129631</v>
      </c>
      <c r="E3720" t="s">
        <v>6252</v>
      </c>
      <c r="F3720">
        <v>179.06882827547062</v>
      </c>
    </row>
    <row r="3721" spans="1:6" hidden="1">
      <c r="A3721">
        <v>6</v>
      </c>
      <c r="B3721" s="226">
        <v>44264</v>
      </c>
      <c r="C3721" s="226">
        <v>44265</v>
      </c>
      <c r="D3721" s="226">
        <v>44280.453067129631</v>
      </c>
      <c r="E3721" t="s">
        <v>6253</v>
      </c>
      <c r="F3721">
        <v>80.188478146658881</v>
      </c>
    </row>
    <row r="3722" spans="1:6" hidden="1">
      <c r="A3722">
        <v>6</v>
      </c>
      <c r="B3722" s="226">
        <v>44264</v>
      </c>
      <c r="C3722" s="226">
        <v>44265</v>
      </c>
      <c r="D3722" s="226">
        <v>44280.453067129631</v>
      </c>
      <c r="E3722" t="s">
        <v>6076</v>
      </c>
      <c r="F3722">
        <v>2.2769000530242023</v>
      </c>
    </row>
    <row r="3723" spans="1:6" hidden="1">
      <c r="A3723">
        <v>6</v>
      </c>
      <c r="B3723" s="226">
        <v>44264</v>
      </c>
      <c r="C3723" s="226">
        <v>44265</v>
      </c>
      <c r="D3723" s="226">
        <v>44280.453067129631</v>
      </c>
      <c r="E3723" t="s">
        <v>6077</v>
      </c>
      <c r="F3723">
        <v>1.9011000394820492</v>
      </c>
    </row>
    <row r="3724" spans="1:6" hidden="1">
      <c r="A3724">
        <v>6</v>
      </c>
      <c r="B3724" s="226">
        <v>44264</v>
      </c>
      <c r="C3724" s="226">
        <v>44265</v>
      </c>
      <c r="D3724" s="226">
        <v>44280.453067129631</v>
      </c>
      <c r="E3724" t="s">
        <v>6078</v>
      </c>
      <c r="F3724">
        <v>7.0187997817995402</v>
      </c>
    </row>
    <row r="3725" spans="1:6" hidden="1">
      <c r="A3725">
        <v>6</v>
      </c>
      <c r="B3725" s="226">
        <v>44264</v>
      </c>
      <c r="C3725" s="226">
        <v>44265</v>
      </c>
      <c r="D3725" s="226">
        <v>44280.453067129631</v>
      </c>
      <c r="E3725" t="s">
        <v>6079</v>
      </c>
      <c r="F3725">
        <v>22.79840087890625</v>
      </c>
    </row>
    <row r="3726" spans="1:6" hidden="1">
      <c r="A3726">
        <v>6</v>
      </c>
      <c r="B3726" s="226">
        <v>44264</v>
      </c>
      <c r="C3726" s="226">
        <v>44265</v>
      </c>
      <c r="D3726" s="226">
        <v>44280.453067129631</v>
      </c>
      <c r="E3726" t="s">
        <v>6080</v>
      </c>
      <c r="F3726">
        <v>49.604198455808628</v>
      </c>
    </row>
    <row r="3727" spans="1:6" hidden="1">
      <c r="A3727">
        <v>6</v>
      </c>
      <c r="B3727" s="226">
        <v>44264</v>
      </c>
      <c r="C3727" s="226">
        <v>44265</v>
      </c>
      <c r="D3727" s="226">
        <v>44280.453067129631</v>
      </c>
      <c r="E3727" t="s">
        <v>6081</v>
      </c>
      <c r="F3727">
        <v>16.310600280761719</v>
      </c>
    </row>
    <row r="3728" spans="1:6" hidden="1">
      <c r="A3728">
        <v>6</v>
      </c>
      <c r="B3728" s="226">
        <v>44264</v>
      </c>
      <c r="C3728" s="226">
        <v>44265</v>
      </c>
      <c r="D3728" s="226">
        <v>44280.453067129631</v>
      </c>
      <c r="E3728" t="s">
        <v>6082</v>
      </c>
      <c r="F3728">
        <v>6.5999999642372131E-2</v>
      </c>
    </row>
    <row r="3729" spans="1:6" hidden="1">
      <c r="A3729">
        <v>6</v>
      </c>
      <c r="B3729" s="226">
        <v>44264</v>
      </c>
      <c r="C3729" s="226">
        <v>44265</v>
      </c>
      <c r="D3729" s="226">
        <v>44280.453067129631</v>
      </c>
      <c r="E3729" t="s">
        <v>6678</v>
      </c>
      <c r="F3729">
        <v>132.54476164711858</v>
      </c>
    </row>
    <row r="3730" spans="1:6" hidden="1">
      <c r="A3730">
        <v>6</v>
      </c>
      <c r="B3730" s="226">
        <v>44264</v>
      </c>
      <c r="C3730" s="226">
        <v>44265</v>
      </c>
      <c r="D3730" s="226">
        <v>44280.453067129631</v>
      </c>
      <c r="E3730" t="s">
        <v>6474</v>
      </c>
      <c r="F3730">
        <v>233.95945799085868</v>
      </c>
    </row>
    <row r="3731" spans="1:6" hidden="1">
      <c r="A3731">
        <v>6</v>
      </c>
      <c r="B3731" s="226">
        <v>44264</v>
      </c>
      <c r="C3731" s="226">
        <v>44265</v>
      </c>
      <c r="D3731" s="226">
        <v>44280.453067129631</v>
      </c>
      <c r="E3731" t="s">
        <v>6475</v>
      </c>
      <c r="F3731">
        <v>234.65830504099574</v>
      </c>
    </row>
    <row r="3732" spans="1:6" hidden="1">
      <c r="A3732">
        <v>6</v>
      </c>
      <c r="B3732" s="226">
        <v>44264</v>
      </c>
      <c r="C3732" s="226">
        <v>44265</v>
      </c>
      <c r="D3732" s="226">
        <v>44280.453067129631</v>
      </c>
      <c r="E3732" t="s">
        <v>6476</v>
      </c>
      <c r="F3732">
        <v>237.88107256359729</v>
      </c>
    </row>
    <row r="3733" spans="1:6" hidden="1">
      <c r="A3733">
        <v>6</v>
      </c>
      <c r="B3733" s="226">
        <v>44264</v>
      </c>
      <c r="C3733" s="226">
        <v>44265</v>
      </c>
      <c r="D3733" s="226">
        <v>44280.453067129631</v>
      </c>
      <c r="E3733" t="s">
        <v>6477</v>
      </c>
      <c r="F3733">
        <v>239.68423308266355</v>
      </c>
    </row>
    <row r="3734" spans="1:6" hidden="1">
      <c r="A3734">
        <v>6</v>
      </c>
      <c r="B3734" s="226">
        <v>44264</v>
      </c>
      <c r="C3734" s="226">
        <v>44265</v>
      </c>
      <c r="D3734" s="226">
        <v>44280.453067129631</v>
      </c>
      <c r="E3734" t="s">
        <v>6085</v>
      </c>
      <c r="F3734">
        <v>22.7293346789148</v>
      </c>
    </row>
    <row r="3735" spans="1:6" hidden="1">
      <c r="A3735">
        <v>6</v>
      </c>
      <c r="B3735" s="226">
        <v>44264</v>
      </c>
      <c r="C3735" s="226">
        <v>44265</v>
      </c>
      <c r="D3735" s="226">
        <v>44280.453067129631</v>
      </c>
      <c r="E3735" t="s">
        <v>6086</v>
      </c>
      <c r="F3735">
        <v>19.991710227065607</v>
      </c>
    </row>
    <row r="3736" spans="1:6" hidden="1">
      <c r="A3736">
        <v>6</v>
      </c>
      <c r="B3736" s="226">
        <v>44264</v>
      </c>
      <c r="C3736" s="226">
        <v>44265</v>
      </c>
      <c r="D3736" s="226">
        <v>44280.453067129631</v>
      </c>
      <c r="E3736" t="s">
        <v>6087</v>
      </c>
      <c r="F3736">
        <v>0</v>
      </c>
    </row>
    <row r="3737" spans="1:6" hidden="1">
      <c r="A3737">
        <v>6</v>
      </c>
      <c r="B3737" s="226">
        <v>44264</v>
      </c>
      <c r="C3737" s="226">
        <v>44265</v>
      </c>
      <c r="D3737" s="226">
        <v>44280.453067129631</v>
      </c>
      <c r="E3737" t="s">
        <v>6088</v>
      </c>
      <c r="F3737">
        <v>90.673457113901762</v>
      </c>
    </row>
    <row r="3738" spans="1:6" hidden="1">
      <c r="A3738">
        <v>6</v>
      </c>
      <c r="B3738" s="226">
        <v>44264</v>
      </c>
      <c r="C3738" s="226">
        <v>44265</v>
      </c>
      <c r="D3738" s="226">
        <v>44280.453067129631</v>
      </c>
      <c r="E3738" t="s">
        <v>6083</v>
      </c>
      <c r="F3738">
        <v>724.70641284518717</v>
      </c>
    </row>
    <row r="3739" spans="1:6" hidden="1">
      <c r="A3739">
        <v>6</v>
      </c>
      <c r="B3739" s="226">
        <v>44264</v>
      </c>
      <c r="C3739" s="226">
        <v>44265</v>
      </c>
      <c r="D3739" s="226">
        <v>44280.453067129631</v>
      </c>
      <c r="E3739" t="s">
        <v>6478</v>
      </c>
      <c r="F3739">
        <v>203.02418002022597</v>
      </c>
    </row>
    <row r="3740" spans="1:6" hidden="1">
      <c r="A3740">
        <v>6</v>
      </c>
      <c r="B3740" s="226">
        <v>44264</v>
      </c>
      <c r="C3740" s="226">
        <v>44265</v>
      </c>
      <c r="D3740" s="226">
        <v>44280.453067129631</v>
      </c>
      <c r="E3740" t="s">
        <v>6254</v>
      </c>
      <c r="F3740">
        <v>737.37988408406568</v>
      </c>
    </row>
    <row r="3741" spans="1:6" hidden="1">
      <c r="A3741">
        <v>6</v>
      </c>
      <c r="B3741" s="226">
        <v>44264</v>
      </c>
      <c r="C3741" s="226">
        <v>44265</v>
      </c>
      <c r="D3741" s="226">
        <v>44280.453067129631</v>
      </c>
      <c r="E3741" t="s">
        <v>6479</v>
      </c>
      <c r="F3741">
        <v>205.36803645028095</v>
      </c>
    </row>
    <row r="3742" spans="1:6" hidden="1">
      <c r="A3742">
        <v>6</v>
      </c>
      <c r="B3742" s="226">
        <v>44264</v>
      </c>
      <c r="C3742" s="226">
        <v>44265</v>
      </c>
      <c r="D3742" s="226">
        <v>44280.453067129631</v>
      </c>
      <c r="E3742" t="s">
        <v>6480</v>
      </c>
      <c r="F3742">
        <v>273.9252545250767</v>
      </c>
    </row>
    <row r="3743" spans="1:6" hidden="1">
      <c r="A3743">
        <v>6</v>
      </c>
      <c r="B3743" s="226">
        <v>44264</v>
      </c>
      <c r="C3743" s="226">
        <v>44265</v>
      </c>
      <c r="D3743" s="226">
        <v>44280.453067129631</v>
      </c>
      <c r="E3743" t="s">
        <v>6255</v>
      </c>
      <c r="F3743">
        <v>2744.1831646389423</v>
      </c>
    </row>
    <row r="3744" spans="1:6" hidden="1">
      <c r="A3744">
        <v>6</v>
      </c>
      <c r="B3744" s="226">
        <v>44264</v>
      </c>
      <c r="C3744" s="226">
        <v>44265</v>
      </c>
      <c r="D3744" s="226">
        <v>44280.453067129631</v>
      </c>
      <c r="E3744" t="s">
        <v>6481</v>
      </c>
      <c r="F3744">
        <v>277.28724187215471</v>
      </c>
    </row>
    <row r="3745" spans="1:6" hidden="1">
      <c r="A3745">
        <v>6</v>
      </c>
      <c r="B3745" s="226">
        <v>44264</v>
      </c>
      <c r="C3745" s="226">
        <v>44265</v>
      </c>
      <c r="D3745" s="226">
        <v>44280.453067129631</v>
      </c>
      <c r="E3745" t="s">
        <v>6084</v>
      </c>
      <c r="F3745">
        <v>95.076149559021047</v>
      </c>
    </row>
    <row r="3746" spans="1:6" hidden="1">
      <c r="A3746">
        <v>6</v>
      </c>
      <c r="B3746" s="226">
        <v>44264</v>
      </c>
      <c r="C3746" s="226">
        <v>44265</v>
      </c>
      <c r="D3746" s="226">
        <v>44280.453067129631</v>
      </c>
      <c r="E3746" t="s">
        <v>6482</v>
      </c>
      <c r="F3746">
        <v>273.22186643812188</v>
      </c>
    </row>
    <row r="3747" spans="1:6" hidden="1">
      <c r="A3747">
        <v>6</v>
      </c>
      <c r="B3747" s="226">
        <v>44264</v>
      </c>
      <c r="C3747" s="226">
        <v>44265</v>
      </c>
      <c r="D3747" s="226">
        <v>44280.453067129631</v>
      </c>
      <c r="E3747" t="s">
        <v>6483</v>
      </c>
      <c r="F3747">
        <v>209.00254122415973</v>
      </c>
    </row>
    <row r="3748" spans="1:6" hidden="1">
      <c r="A3748">
        <v>6</v>
      </c>
      <c r="B3748" s="226">
        <v>44264</v>
      </c>
      <c r="C3748" s="226">
        <v>44265</v>
      </c>
      <c r="D3748" s="226">
        <v>44280.453067129631</v>
      </c>
      <c r="E3748" t="s">
        <v>6484</v>
      </c>
      <c r="F3748">
        <v>209.2422077708753</v>
      </c>
    </row>
    <row r="3749" spans="1:6" hidden="1">
      <c r="A3749">
        <v>6</v>
      </c>
      <c r="B3749" s="226">
        <v>44264</v>
      </c>
      <c r="C3749" s="226">
        <v>44265</v>
      </c>
      <c r="D3749" s="226">
        <v>44280.453067129631</v>
      </c>
      <c r="E3749" t="s">
        <v>6235</v>
      </c>
    </row>
    <row r="3750" spans="1:6" hidden="1">
      <c r="A3750">
        <v>6</v>
      </c>
      <c r="B3750" s="226">
        <v>44264</v>
      </c>
      <c r="C3750" s="226">
        <v>44265</v>
      </c>
      <c r="D3750" s="226">
        <v>44280.453067129631</v>
      </c>
      <c r="E3750" t="s">
        <v>6256</v>
      </c>
      <c r="F3750">
        <v>1.7960550730192832</v>
      </c>
    </row>
    <row r="3751" spans="1:6" hidden="1">
      <c r="A3751">
        <v>6</v>
      </c>
      <c r="B3751" s="226">
        <v>44264</v>
      </c>
      <c r="C3751" s="226">
        <v>44265</v>
      </c>
      <c r="D3751" s="226">
        <v>44280.453067129631</v>
      </c>
      <c r="E3751" t="s">
        <v>6257</v>
      </c>
      <c r="F3751">
        <v>6.9998104996151405</v>
      </c>
    </row>
    <row r="3752" spans="1:6" hidden="1">
      <c r="A3752">
        <v>6</v>
      </c>
      <c r="B3752" s="226">
        <v>44264</v>
      </c>
      <c r="C3752" s="226">
        <v>44265</v>
      </c>
      <c r="D3752" s="226">
        <v>44280.453067129631</v>
      </c>
      <c r="E3752" t="s">
        <v>6258</v>
      </c>
      <c r="F3752">
        <v>4.8990543591376117</v>
      </c>
    </row>
    <row r="3753" spans="1:6" hidden="1">
      <c r="A3753">
        <v>6</v>
      </c>
      <c r="B3753" s="226">
        <v>44264</v>
      </c>
      <c r="C3753" s="226">
        <v>44265</v>
      </c>
      <c r="D3753" s="226">
        <v>44280.453067129631</v>
      </c>
      <c r="E3753" t="s">
        <v>6520</v>
      </c>
      <c r="F3753">
        <v>0.2431000024080362</v>
      </c>
    </row>
    <row r="3754" spans="1:6" hidden="1">
      <c r="A3754">
        <v>6</v>
      </c>
      <c r="B3754" s="226">
        <v>44264</v>
      </c>
      <c r="C3754" s="226">
        <v>44265</v>
      </c>
      <c r="D3754" s="226">
        <v>44280.453067129631</v>
      </c>
      <c r="E3754" t="s">
        <v>6259</v>
      </c>
      <c r="F3754">
        <v>3.9994522818260712</v>
      </c>
    </row>
    <row r="3755" spans="1:6" hidden="1">
      <c r="A3755">
        <v>6</v>
      </c>
      <c r="B3755" s="226">
        <v>44264</v>
      </c>
      <c r="C3755" s="226">
        <v>44265</v>
      </c>
      <c r="D3755" s="226">
        <v>44280.453067129631</v>
      </c>
      <c r="E3755" t="s">
        <v>6260</v>
      </c>
      <c r="F3755">
        <v>1.3001959010903693E-2</v>
      </c>
    </row>
    <row r="3756" spans="1:6" hidden="1">
      <c r="A3756">
        <v>6</v>
      </c>
      <c r="B3756" s="226">
        <v>44264</v>
      </c>
      <c r="C3756" s="226">
        <v>44265</v>
      </c>
      <c r="D3756" s="226">
        <v>44280.453067129631</v>
      </c>
      <c r="E3756" t="s">
        <v>6485</v>
      </c>
      <c r="F3756">
        <v>36.399648251798489</v>
      </c>
    </row>
    <row r="3757" spans="1:6" hidden="1">
      <c r="A3757">
        <v>6</v>
      </c>
      <c r="B3757" s="226">
        <v>44264</v>
      </c>
      <c r="C3757" s="226">
        <v>44265</v>
      </c>
      <c r="D3757" s="226">
        <v>44280.453067129631</v>
      </c>
      <c r="E3757" t="s">
        <v>6486</v>
      </c>
      <c r="F3757">
        <v>155.45917613771203</v>
      </c>
    </row>
    <row r="3758" spans="1:6" hidden="1">
      <c r="A3758">
        <v>6</v>
      </c>
      <c r="B3758" s="226">
        <v>44264</v>
      </c>
      <c r="C3758" s="226">
        <v>44265</v>
      </c>
      <c r="D3758" s="226">
        <v>44280.453067129631</v>
      </c>
      <c r="E3758" t="s">
        <v>6091</v>
      </c>
      <c r="F3758">
        <v>92.797950410842901</v>
      </c>
    </row>
    <row r="3759" spans="1:6" hidden="1">
      <c r="A3759">
        <v>6</v>
      </c>
      <c r="B3759" s="226">
        <v>44264</v>
      </c>
      <c r="C3759" s="226">
        <v>44265</v>
      </c>
      <c r="D3759" s="226">
        <v>44280.453067129631</v>
      </c>
      <c r="E3759" t="s">
        <v>6261</v>
      </c>
      <c r="F3759">
        <v>7.3196511845880625</v>
      </c>
    </row>
    <row r="3760" spans="1:6" hidden="1">
      <c r="A3760">
        <v>6</v>
      </c>
      <c r="B3760" s="226">
        <v>44264</v>
      </c>
      <c r="C3760" s="226">
        <v>44265</v>
      </c>
      <c r="D3760" s="226">
        <v>44280.453067129631</v>
      </c>
      <c r="E3760" t="s">
        <v>6269</v>
      </c>
      <c r="F3760">
        <v>51.426418805122324</v>
      </c>
    </row>
    <row r="3761" spans="1:6" hidden="1">
      <c r="A3761">
        <v>6</v>
      </c>
      <c r="B3761" s="226">
        <v>44264</v>
      </c>
      <c r="C3761" s="226">
        <v>44265</v>
      </c>
      <c r="D3761" s="226">
        <v>44280.453067129631</v>
      </c>
      <c r="E3761" t="s">
        <v>6661</v>
      </c>
      <c r="F3761">
        <v>2.9864211506726317</v>
      </c>
    </row>
    <row r="3762" spans="1:6" hidden="1">
      <c r="A3762">
        <v>6</v>
      </c>
      <c r="B3762" s="226">
        <v>44264</v>
      </c>
      <c r="C3762" s="226">
        <v>44265</v>
      </c>
      <c r="D3762" s="226">
        <v>44280.453067129631</v>
      </c>
      <c r="E3762" t="s">
        <v>6262</v>
      </c>
      <c r="F3762">
        <v>8.0301780473893718</v>
      </c>
    </row>
    <row r="3763" spans="1:6" hidden="1">
      <c r="A3763">
        <v>6</v>
      </c>
      <c r="B3763" s="226">
        <v>44264</v>
      </c>
      <c r="C3763" s="226">
        <v>44265</v>
      </c>
      <c r="D3763" s="226">
        <v>44280.453067129631</v>
      </c>
      <c r="E3763" t="s">
        <v>6263</v>
      </c>
      <c r="F3763">
        <v>12.042632288226347</v>
      </c>
    </row>
    <row r="3764" spans="1:6" hidden="1">
      <c r="A3764">
        <v>6</v>
      </c>
      <c r="B3764" s="226">
        <v>44264</v>
      </c>
      <c r="C3764" s="226">
        <v>44265</v>
      </c>
      <c r="D3764" s="226">
        <v>44280.453067129631</v>
      </c>
      <c r="E3764" t="s">
        <v>6264</v>
      </c>
      <c r="F3764">
        <v>29.853307620684298</v>
      </c>
    </row>
    <row r="3765" spans="1:6" hidden="1">
      <c r="A3765">
        <v>6</v>
      </c>
      <c r="B3765" s="226">
        <v>44264</v>
      </c>
      <c r="C3765" s="226">
        <v>44265</v>
      </c>
      <c r="D3765" s="226">
        <v>44280.453067129631</v>
      </c>
      <c r="E3765" t="s">
        <v>6267</v>
      </c>
      <c r="F3765">
        <v>51.426418805122324</v>
      </c>
    </row>
    <row r="3766" spans="1:6" hidden="1">
      <c r="A3766">
        <v>6</v>
      </c>
      <c r="B3766" s="226">
        <v>44264</v>
      </c>
      <c r="C3766" s="226">
        <v>44265</v>
      </c>
      <c r="D3766" s="226">
        <v>44280.453067129631</v>
      </c>
      <c r="E3766" t="s">
        <v>6440</v>
      </c>
      <c r="F3766">
        <v>58.746069989710385</v>
      </c>
    </row>
    <row r="3767" spans="1:6" hidden="1">
      <c r="A3767">
        <v>6</v>
      </c>
      <c r="B3767" s="226">
        <v>44264</v>
      </c>
      <c r="C3767" s="226">
        <v>44265</v>
      </c>
      <c r="D3767" s="226">
        <v>44280.453067129631</v>
      </c>
      <c r="E3767" t="s">
        <v>6100</v>
      </c>
      <c r="F3767">
        <v>0.24950000643729245</v>
      </c>
    </row>
    <row r="3768" spans="1:6" hidden="1">
      <c r="A3768">
        <v>6</v>
      </c>
      <c r="B3768" s="226">
        <v>44264</v>
      </c>
      <c r="C3768" s="226">
        <v>44265</v>
      </c>
      <c r="D3768" s="226">
        <v>44280.453067129631</v>
      </c>
      <c r="E3768" t="s">
        <v>6101</v>
      </c>
      <c r="F3768">
        <v>6.0000000521539297E-3</v>
      </c>
    </row>
    <row r="3769" spans="1:6" hidden="1">
      <c r="A3769">
        <v>6</v>
      </c>
      <c r="B3769" s="226">
        <v>44264</v>
      </c>
      <c r="C3769" s="226">
        <v>44265</v>
      </c>
      <c r="D3769" s="226">
        <v>44280.453067129631</v>
      </c>
      <c r="E3769" t="s">
        <v>6102</v>
      </c>
      <c r="F3769">
        <v>0.16189999878407171</v>
      </c>
    </row>
    <row r="3770" spans="1:6" hidden="1">
      <c r="A3770">
        <v>6</v>
      </c>
      <c r="B3770" s="226">
        <v>44264</v>
      </c>
      <c r="C3770" s="226">
        <v>44265</v>
      </c>
      <c r="D3770" s="226">
        <v>44280.453067129631</v>
      </c>
      <c r="E3770" t="s">
        <v>6103</v>
      </c>
      <c r="F3770">
        <v>0.51090002059936523</v>
      </c>
    </row>
    <row r="3771" spans="1:6" hidden="1">
      <c r="A3771">
        <v>6</v>
      </c>
      <c r="B3771" s="226">
        <v>44264</v>
      </c>
      <c r="C3771" s="226">
        <v>44265</v>
      </c>
      <c r="D3771" s="226">
        <v>44280.453067129631</v>
      </c>
      <c r="E3771" t="s">
        <v>6104</v>
      </c>
      <c r="F3771">
        <v>98.826698303226479</v>
      </c>
    </row>
    <row r="3772" spans="1:6" hidden="1">
      <c r="A3772">
        <v>6</v>
      </c>
      <c r="B3772" s="226">
        <v>44264</v>
      </c>
      <c r="C3772" s="226">
        <v>44265</v>
      </c>
      <c r="D3772" s="226">
        <v>44280.453067129631</v>
      </c>
      <c r="E3772" t="s">
        <v>6105</v>
      </c>
    </row>
    <row r="3773" spans="1:6" hidden="1">
      <c r="A3773">
        <v>6</v>
      </c>
      <c r="B3773" s="226">
        <v>44264</v>
      </c>
      <c r="C3773" s="226">
        <v>44265</v>
      </c>
      <c r="D3773" s="226">
        <v>44280.453067129631</v>
      </c>
      <c r="E3773" t="s">
        <v>6106</v>
      </c>
    </row>
    <row r="3774" spans="1:6" hidden="1">
      <c r="A3774">
        <v>6</v>
      </c>
      <c r="B3774" s="226">
        <v>44264</v>
      </c>
      <c r="C3774" s="226">
        <v>44265</v>
      </c>
      <c r="D3774" s="226">
        <v>44280.453067129631</v>
      </c>
      <c r="E3774" t="s">
        <v>6107</v>
      </c>
    </row>
    <row r="3775" spans="1:6" hidden="1">
      <c r="A3775">
        <v>6</v>
      </c>
      <c r="B3775" s="226">
        <v>44264</v>
      </c>
      <c r="C3775" s="226">
        <v>44265</v>
      </c>
      <c r="D3775" s="226">
        <v>44280.453067129631</v>
      </c>
      <c r="E3775" t="s">
        <v>6108</v>
      </c>
    </row>
    <row r="3776" spans="1:6" hidden="1">
      <c r="A3776">
        <v>6</v>
      </c>
      <c r="B3776" s="226">
        <v>44264</v>
      </c>
      <c r="C3776" s="226">
        <v>44265</v>
      </c>
      <c r="D3776" s="226">
        <v>44280.453067129631</v>
      </c>
      <c r="E3776" t="s">
        <v>6109</v>
      </c>
    </row>
    <row r="3777" spans="1:6" hidden="1">
      <c r="A3777">
        <v>6</v>
      </c>
      <c r="B3777" s="226">
        <v>44264</v>
      </c>
      <c r="C3777" s="226">
        <v>44265</v>
      </c>
      <c r="D3777" s="226">
        <v>44280.453067129631</v>
      </c>
      <c r="E3777" t="s">
        <v>6110</v>
      </c>
    </row>
    <row r="3778" spans="1:6" hidden="1">
      <c r="A3778">
        <v>6</v>
      </c>
      <c r="B3778" s="226">
        <v>44264</v>
      </c>
      <c r="C3778" s="226">
        <v>44265</v>
      </c>
      <c r="D3778" s="226">
        <v>44280.453067129631</v>
      </c>
      <c r="E3778" t="s">
        <v>6111</v>
      </c>
    </row>
    <row r="3779" spans="1:6" hidden="1">
      <c r="A3779">
        <v>6</v>
      </c>
      <c r="B3779" s="226">
        <v>44264</v>
      </c>
      <c r="C3779" s="226">
        <v>44265</v>
      </c>
      <c r="D3779" s="226">
        <v>44280.453067129631</v>
      </c>
      <c r="E3779" t="s">
        <v>6113</v>
      </c>
    </row>
    <row r="3780" spans="1:6" hidden="1">
      <c r="A3780">
        <v>6</v>
      </c>
      <c r="B3780" s="226">
        <v>44264</v>
      </c>
      <c r="C3780" s="226">
        <v>44265</v>
      </c>
      <c r="D3780" s="226">
        <v>44280.453067129631</v>
      </c>
      <c r="E3780" t="s">
        <v>6112</v>
      </c>
    </row>
    <row r="3781" spans="1:6" hidden="1">
      <c r="A3781">
        <v>6</v>
      </c>
      <c r="B3781" s="226">
        <v>44264</v>
      </c>
      <c r="C3781" s="226">
        <v>44265</v>
      </c>
      <c r="D3781" s="226">
        <v>44280.453067129631</v>
      </c>
      <c r="E3781" t="s">
        <v>6114</v>
      </c>
    </row>
    <row r="3782" spans="1:6" hidden="1">
      <c r="A3782">
        <v>6</v>
      </c>
      <c r="B3782" s="226">
        <v>44264</v>
      </c>
      <c r="C3782" s="226">
        <v>44265</v>
      </c>
      <c r="D3782" s="226">
        <v>44280.453067129631</v>
      </c>
      <c r="E3782" t="s">
        <v>6115</v>
      </c>
    </row>
    <row r="3783" spans="1:6" hidden="1">
      <c r="A3783">
        <v>6</v>
      </c>
      <c r="B3783" s="226">
        <v>44264</v>
      </c>
      <c r="C3783" s="226">
        <v>44265</v>
      </c>
      <c r="D3783" s="226">
        <v>44280.453067129631</v>
      </c>
      <c r="E3783" t="s">
        <v>6116</v>
      </c>
    </row>
    <row r="3784" spans="1:6" hidden="1">
      <c r="A3784">
        <v>6</v>
      </c>
      <c r="B3784" s="226">
        <v>44264</v>
      </c>
      <c r="C3784" s="226">
        <v>44265</v>
      </c>
      <c r="D3784" s="226">
        <v>44280.453067129631</v>
      </c>
      <c r="E3784" t="s">
        <v>6117</v>
      </c>
    </row>
    <row r="3785" spans="1:6" hidden="1">
      <c r="A3785">
        <v>6</v>
      </c>
      <c r="B3785" s="226">
        <v>44264</v>
      </c>
      <c r="C3785" s="226">
        <v>44265</v>
      </c>
      <c r="D3785" s="226">
        <v>44280.453067129631</v>
      </c>
      <c r="E3785" t="s">
        <v>6118</v>
      </c>
    </row>
    <row r="3786" spans="1:6" hidden="1">
      <c r="A3786">
        <v>6</v>
      </c>
      <c r="B3786" s="226">
        <v>44264</v>
      </c>
      <c r="C3786" s="226">
        <v>44265</v>
      </c>
      <c r="D3786" s="226">
        <v>44280.453067129631</v>
      </c>
      <c r="E3786" t="s">
        <v>6119</v>
      </c>
    </row>
    <row r="3787" spans="1:6" hidden="1">
      <c r="A3787">
        <v>6</v>
      </c>
      <c r="B3787" s="226">
        <v>44264</v>
      </c>
      <c r="C3787" s="226">
        <v>44265</v>
      </c>
      <c r="D3787" s="226">
        <v>44280.453067129631</v>
      </c>
      <c r="E3787" t="s">
        <v>6120</v>
      </c>
    </row>
    <row r="3788" spans="1:6" hidden="1">
      <c r="A3788">
        <v>6</v>
      </c>
      <c r="B3788" s="226">
        <v>44264</v>
      </c>
      <c r="C3788" s="226">
        <v>44265</v>
      </c>
      <c r="D3788" s="226">
        <v>44280.453067129631</v>
      </c>
      <c r="E3788" t="s">
        <v>6121</v>
      </c>
    </row>
    <row r="3789" spans="1:6" hidden="1">
      <c r="A3789">
        <v>6</v>
      </c>
      <c r="B3789" s="226">
        <v>44264</v>
      </c>
      <c r="C3789" s="226">
        <v>44265</v>
      </c>
      <c r="D3789" s="226">
        <v>44280.453067129631</v>
      </c>
      <c r="E3789" t="s">
        <v>6487</v>
      </c>
      <c r="F3789">
        <v>173.28270361158604</v>
      </c>
    </row>
    <row r="3790" spans="1:6" hidden="1">
      <c r="A3790">
        <v>6</v>
      </c>
      <c r="B3790" s="226">
        <v>44264</v>
      </c>
      <c r="C3790" s="226">
        <v>44265</v>
      </c>
      <c r="D3790" s="226">
        <v>44280.453067129631</v>
      </c>
      <c r="E3790" t="s">
        <v>6488</v>
      </c>
      <c r="F3790">
        <v>188.22503307130674</v>
      </c>
    </row>
    <row r="3791" spans="1:6" hidden="1">
      <c r="A3791">
        <v>6</v>
      </c>
      <c r="B3791" s="226">
        <v>44264</v>
      </c>
      <c r="C3791" s="226">
        <v>44265</v>
      </c>
      <c r="D3791" s="226">
        <v>44280.453067129631</v>
      </c>
      <c r="E3791" t="s">
        <v>6489</v>
      </c>
      <c r="F3791">
        <v>188.83671019872048</v>
      </c>
    </row>
    <row r="3792" spans="1:6" hidden="1">
      <c r="A3792">
        <v>6</v>
      </c>
      <c r="B3792" s="226">
        <v>44264</v>
      </c>
      <c r="C3792" s="226">
        <v>44265</v>
      </c>
      <c r="D3792" s="226">
        <v>44280.453067129631</v>
      </c>
      <c r="E3792" t="s">
        <v>6490</v>
      </c>
      <c r="F3792">
        <v>197.3034568998545</v>
      </c>
    </row>
    <row r="3793" spans="1:6" hidden="1">
      <c r="A3793">
        <v>6</v>
      </c>
      <c r="B3793" s="226">
        <v>44264</v>
      </c>
      <c r="C3793" s="226">
        <v>44265</v>
      </c>
      <c r="D3793" s="226">
        <v>44280.453067129631</v>
      </c>
      <c r="E3793" t="s">
        <v>6122</v>
      </c>
      <c r="F3793">
        <v>5.7565033493770592</v>
      </c>
    </row>
    <row r="3794" spans="1:6" hidden="1">
      <c r="A3794">
        <v>6</v>
      </c>
      <c r="B3794" s="226">
        <v>44264</v>
      </c>
      <c r="C3794" s="226">
        <v>44265</v>
      </c>
      <c r="D3794" s="226">
        <v>44280.453067129631</v>
      </c>
      <c r="E3794" t="s">
        <v>6123</v>
      </c>
      <c r="F3794">
        <v>19.313157243198855</v>
      </c>
    </row>
    <row r="3795" spans="1:6" hidden="1">
      <c r="A3795">
        <v>6</v>
      </c>
      <c r="B3795" s="226">
        <v>44264</v>
      </c>
      <c r="C3795" s="226">
        <v>44265</v>
      </c>
      <c r="D3795" s="226">
        <v>44280.453067129631</v>
      </c>
      <c r="E3795" t="s">
        <v>6491</v>
      </c>
      <c r="F3795">
        <v>166.23912603590233</v>
      </c>
    </row>
    <row r="3796" spans="1:6" hidden="1">
      <c r="A3796">
        <v>6</v>
      </c>
      <c r="B3796" s="226">
        <v>44264</v>
      </c>
      <c r="C3796" s="226">
        <v>44265</v>
      </c>
      <c r="D3796" s="226">
        <v>44280.453067129631</v>
      </c>
      <c r="E3796" t="s">
        <v>6492</v>
      </c>
      <c r="F3796">
        <v>169.13960026635098</v>
      </c>
    </row>
    <row r="3797" spans="1:6" hidden="1">
      <c r="A3797">
        <v>6</v>
      </c>
      <c r="B3797" s="226">
        <v>44264</v>
      </c>
      <c r="C3797" s="226">
        <v>44265</v>
      </c>
      <c r="D3797" s="226">
        <v>44280.453067129631</v>
      </c>
      <c r="E3797" t="s">
        <v>6493</v>
      </c>
      <c r="F3797">
        <v>136.47053336037524</v>
      </c>
    </row>
    <row r="3798" spans="1:6" hidden="1">
      <c r="A3798">
        <v>6</v>
      </c>
      <c r="B3798" s="226">
        <v>44264</v>
      </c>
      <c r="C3798" s="226">
        <v>44265</v>
      </c>
      <c r="D3798" s="226">
        <v>44280.453067129631</v>
      </c>
      <c r="E3798" t="s">
        <v>6265</v>
      </c>
      <c r="F3798">
        <v>23.676657924387193</v>
      </c>
    </row>
    <row r="3799" spans="1:6" hidden="1">
      <c r="A3799">
        <v>6</v>
      </c>
      <c r="B3799" s="226">
        <v>44264</v>
      </c>
      <c r="C3799" s="226">
        <v>44265</v>
      </c>
      <c r="D3799" s="226">
        <v>44280.453067129631</v>
      </c>
      <c r="E3799" t="s">
        <v>6266</v>
      </c>
      <c r="F3799">
        <v>131.51600063112022</v>
      </c>
    </row>
    <row r="3800" spans="1:6" hidden="1">
      <c r="A3800">
        <v>6</v>
      </c>
      <c r="B3800" s="226">
        <v>44264</v>
      </c>
      <c r="C3800" s="226">
        <v>44265</v>
      </c>
      <c r="D3800" s="226">
        <v>44280.453067129631</v>
      </c>
      <c r="E3800" t="s">
        <v>6494</v>
      </c>
      <c r="F3800">
        <v>199.38275429407761</v>
      </c>
    </row>
    <row r="3801" spans="1:6" hidden="1">
      <c r="A3801">
        <v>6</v>
      </c>
      <c r="B3801" s="226">
        <v>44264</v>
      </c>
      <c r="C3801" s="226">
        <v>44265</v>
      </c>
      <c r="D3801" s="226">
        <v>44280.453067129631</v>
      </c>
      <c r="E3801" t="s">
        <v>6495</v>
      </c>
      <c r="F3801">
        <v>208.07041425704995</v>
      </c>
    </row>
    <row r="3802" spans="1:6" hidden="1">
      <c r="A3802">
        <v>6</v>
      </c>
      <c r="B3802" s="226">
        <v>44264</v>
      </c>
      <c r="C3802" s="226">
        <v>44265</v>
      </c>
      <c r="D3802" s="226">
        <v>44280.453067129631</v>
      </c>
      <c r="E3802" t="s">
        <v>6268</v>
      </c>
      <c r="F3802">
        <v>174.54643763436221</v>
      </c>
    </row>
    <row r="3803" spans="1:6" hidden="1">
      <c r="A3803">
        <v>6</v>
      </c>
      <c r="B3803" s="226">
        <v>44264</v>
      </c>
      <c r="C3803" s="226">
        <v>44265</v>
      </c>
      <c r="D3803" s="226">
        <v>44280.453067129631</v>
      </c>
      <c r="E3803" t="s">
        <v>6496</v>
      </c>
      <c r="F3803">
        <v>208.15425778494944</v>
      </c>
    </row>
    <row r="3804" spans="1:6" hidden="1">
      <c r="A3804">
        <v>6</v>
      </c>
      <c r="B3804" s="226">
        <v>44264</v>
      </c>
      <c r="C3804" s="226">
        <v>44265</v>
      </c>
      <c r="D3804" s="226">
        <v>44280.453067129631</v>
      </c>
      <c r="E3804" t="s">
        <v>6497</v>
      </c>
      <c r="F3804">
        <v>208.74570112228398</v>
      </c>
    </row>
    <row r="3805" spans="1:6" hidden="1">
      <c r="A3805">
        <v>6</v>
      </c>
      <c r="B3805" s="226">
        <v>44264</v>
      </c>
      <c r="C3805" s="226">
        <v>44265</v>
      </c>
      <c r="D3805" s="226">
        <v>44280.453067129631</v>
      </c>
      <c r="E3805" t="s">
        <v>6124</v>
      </c>
      <c r="F3805">
        <v>11.241012401050957</v>
      </c>
    </row>
    <row r="3806" spans="1:6" hidden="1">
      <c r="A3806">
        <v>6</v>
      </c>
      <c r="B3806" s="226">
        <v>44264</v>
      </c>
      <c r="C3806" s="226">
        <v>44265</v>
      </c>
      <c r="D3806" s="226">
        <v>44280.453067129631</v>
      </c>
      <c r="E3806" t="s">
        <v>6315</v>
      </c>
    </row>
    <row r="3807" spans="1:6" hidden="1">
      <c r="A3807">
        <v>6</v>
      </c>
      <c r="B3807" s="226">
        <v>44264</v>
      </c>
      <c r="C3807" s="226">
        <v>44265</v>
      </c>
      <c r="D3807" s="226">
        <v>44280.453067129631</v>
      </c>
      <c r="E3807" t="s">
        <v>6316</v>
      </c>
    </row>
    <row r="3808" spans="1:6" hidden="1">
      <c r="A3808">
        <v>6</v>
      </c>
      <c r="B3808" s="226">
        <v>44264</v>
      </c>
      <c r="C3808" s="226">
        <v>44265</v>
      </c>
      <c r="D3808" s="226">
        <v>44280.453067129631</v>
      </c>
      <c r="E3808" t="s">
        <v>6553</v>
      </c>
    </row>
    <row r="3809" spans="1:5" hidden="1">
      <c r="A3809">
        <v>6</v>
      </c>
      <c r="B3809" s="226">
        <v>44264</v>
      </c>
      <c r="C3809" s="226">
        <v>44265</v>
      </c>
      <c r="D3809" s="226">
        <v>44280.453067129631</v>
      </c>
      <c r="E3809" t="s">
        <v>6554</v>
      </c>
    </row>
    <row r="3810" spans="1:5" hidden="1">
      <c r="A3810">
        <v>6</v>
      </c>
      <c r="B3810" s="226">
        <v>44264</v>
      </c>
      <c r="C3810" s="226">
        <v>44265</v>
      </c>
      <c r="D3810" s="226">
        <v>44280.453067129631</v>
      </c>
      <c r="E3810" t="s">
        <v>6555</v>
      </c>
    </row>
    <row r="3811" spans="1:5" hidden="1">
      <c r="A3811">
        <v>6</v>
      </c>
      <c r="B3811" s="226">
        <v>44264</v>
      </c>
      <c r="C3811" s="226">
        <v>44265</v>
      </c>
      <c r="D3811" s="226">
        <v>44280.453067129631</v>
      </c>
      <c r="E3811" t="s">
        <v>6556</v>
      </c>
    </row>
    <row r="3812" spans="1:5" hidden="1">
      <c r="A3812">
        <v>6</v>
      </c>
      <c r="B3812" s="226">
        <v>44264</v>
      </c>
      <c r="C3812" s="226">
        <v>44265</v>
      </c>
      <c r="D3812" s="226">
        <v>44280.453067129631</v>
      </c>
      <c r="E3812" t="s">
        <v>6557</v>
      </c>
    </row>
    <row r="3813" spans="1:5" hidden="1">
      <c r="A3813">
        <v>6</v>
      </c>
      <c r="B3813" s="226">
        <v>44264</v>
      </c>
      <c r="C3813" s="226">
        <v>44265</v>
      </c>
      <c r="D3813" s="226">
        <v>44280.453067129631</v>
      </c>
      <c r="E3813" t="s">
        <v>6558</v>
      </c>
    </row>
    <row r="3814" spans="1:5" hidden="1">
      <c r="A3814">
        <v>6</v>
      </c>
      <c r="B3814" s="226">
        <v>44264</v>
      </c>
      <c r="C3814" s="226">
        <v>44265</v>
      </c>
      <c r="D3814" s="226">
        <v>44280.453067129631</v>
      </c>
      <c r="E3814" t="s">
        <v>6559</v>
      </c>
    </row>
    <row r="3815" spans="1:5" hidden="1">
      <c r="A3815">
        <v>6</v>
      </c>
      <c r="B3815" s="226">
        <v>44264</v>
      </c>
      <c r="C3815" s="226">
        <v>44265</v>
      </c>
      <c r="D3815" s="226">
        <v>44280.453067129631</v>
      </c>
      <c r="E3815" t="s">
        <v>6560</v>
      </c>
    </row>
    <row r="3816" spans="1:5" hidden="1">
      <c r="A3816">
        <v>6</v>
      </c>
      <c r="B3816" s="226">
        <v>44264</v>
      </c>
      <c r="C3816" s="226">
        <v>44265</v>
      </c>
      <c r="D3816" s="226">
        <v>44280.453067129631</v>
      </c>
      <c r="E3816" t="s">
        <v>6561</v>
      </c>
    </row>
    <row r="3817" spans="1:5" hidden="1">
      <c r="A3817">
        <v>6</v>
      </c>
      <c r="B3817" s="226">
        <v>44264</v>
      </c>
      <c r="C3817" s="226">
        <v>44265</v>
      </c>
      <c r="D3817" s="226">
        <v>44280.453067129631</v>
      </c>
      <c r="E3817" t="s">
        <v>6562</v>
      </c>
    </row>
    <row r="3818" spans="1:5" hidden="1">
      <c r="A3818">
        <v>6</v>
      </c>
      <c r="B3818" s="226">
        <v>44264</v>
      </c>
      <c r="C3818" s="226">
        <v>44265</v>
      </c>
      <c r="D3818" s="226">
        <v>44280.453067129631</v>
      </c>
      <c r="E3818" t="s">
        <v>6563</v>
      </c>
    </row>
    <row r="3819" spans="1:5" hidden="1">
      <c r="A3819">
        <v>6</v>
      </c>
      <c r="B3819" s="226">
        <v>44264</v>
      </c>
      <c r="C3819" s="226">
        <v>44265</v>
      </c>
      <c r="D3819" s="226">
        <v>44280.453067129631</v>
      </c>
      <c r="E3819" t="s">
        <v>6564</v>
      </c>
    </row>
    <row r="3820" spans="1:5" hidden="1">
      <c r="A3820">
        <v>6</v>
      </c>
      <c r="B3820" s="226">
        <v>44264</v>
      </c>
      <c r="C3820" s="226">
        <v>44265</v>
      </c>
      <c r="D3820" s="226">
        <v>44280.453067129631</v>
      </c>
      <c r="E3820" t="s">
        <v>6565</v>
      </c>
    </row>
    <row r="3821" spans="1:5" hidden="1">
      <c r="A3821">
        <v>6</v>
      </c>
      <c r="B3821" s="226">
        <v>44264</v>
      </c>
      <c r="C3821" s="226">
        <v>44265</v>
      </c>
      <c r="D3821" s="226">
        <v>44280.453067129631</v>
      </c>
      <c r="E3821" t="s">
        <v>6566</v>
      </c>
    </row>
    <row r="3822" spans="1:5" hidden="1">
      <c r="A3822">
        <v>6</v>
      </c>
      <c r="B3822" s="226">
        <v>44264</v>
      </c>
      <c r="C3822" s="226">
        <v>44265</v>
      </c>
      <c r="D3822" s="226">
        <v>44280.453067129631</v>
      </c>
      <c r="E3822" t="s">
        <v>6567</v>
      </c>
    </row>
    <row r="3823" spans="1:5" hidden="1">
      <c r="A3823">
        <v>6</v>
      </c>
      <c r="B3823" s="226">
        <v>44264</v>
      </c>
      <c r="C3823" s="226">
        <v>44265</v>
      </c>
      <c r="D3823" s="226">
        <v>44280.453067129631</v>
      </c>
      <c r="E3823" t="s">
        <v>6568</v>
      </c>
    </row>
    <row r="3824" spans="1:5" hidden="1">
      <c r="A3824">
        <v>6</v>
      </c>
      <c r="B3824" s="226">
        <v>44264</v>
      </c>
      <c r="C3824" s="226">
        <v>44265</v>
      </c>
      <c r="D3824" s="226">
        <v>44280.453067129631</v>
      </c>
      <c r="E3824" t="s">
        <v>6569</v>
      </c>
    </row>
    <row r="3825" spans="1:6" hidden="1">
      <c r="A3825">
        <v>6</v>
      </c>
      <c r="B3825" s="226">
        <v>44264</v>
      </c>
      <c r="C3825" s="226">
        <v>44265</v>
      </c>
      <c r="D3825" s="226">
        <v>44280.453067129631</v>
      </c>
      <c r="E3825" t="s">
        <v>6570</v>
      </c>
    </row>
    <row r="3826" spans="1:6" hidden="1">
      <c r="A3826">
        <v>6</v>
      </c>
      <c r="B3826" s="226">
        <v>44264</v>
      </c>
      <c r="C3826" s="226">
        <v>44265</v>
      </c>
      <c r="D3826" s="226">
        <v>44280.453067129631</v>
      </c>
      <c r="E3826" t="s">
        <v>6665</v>
      </c>
      <c r="F3826">
        <v>0.11312876721430065</v>
      </c>
    </row>
    <row r="3827" spans="1:6" hidden="1">
      <c r="A3827">
        <v>6</v>
      </c>
      <c r="B3827" s="226">
        <v>44264</v>
      </c>
      <c r="C3827" s="226">
        <v>44265</v>
      </c>
      <c r="D3827" s="226">
        <v>44280.453067129631</v>
      </c>
      <c r="E3827" t="s">
        <v>6666</v>
      </c>
      <c r="F3827">
        <v>-2.3288530904230657E-2</v>
      </c>
    </row>
    <row r="3828" spans="1:6" hidden="1">
      <c r="A3828">
        <v>6</v>
      </c>
      <c r="B3828" s="226">
        <v>44264</v>
      </c>
      <c r="C3828" s="226">
        <v>44265</v>
      </c>
      <c r="D3828" s="226">
        <v>44280.453067129631</v>
      </c>
      <c r="E3828" t="s">
        <v>6662</v>
      </c>
      <c r="F3828">
        <v>-3.0022339983293902</v>
      </c>
    </row>
    <row r="3829" spans="1:6" hidden="1">
      <c r="A3829">
        <v>6</v>
      </c>
      <c r="B3829" s="226">
        <v>44264</v>
      </c>
      <c r="C3829" s="226">
        <v>44265</v>
      </c>
      <c r="D3829" s="226">
        <v>44280.453067129631</v>
      </c>
      <c r="E3829" t="s">
        <v>6289</v>
      </c>
      <c r="F3829">
        <v>39.302744494544044</v>
      </c>
    </row>
    <row r="3830" spans="1:6" hidden="1">
      <c r="A3830">
        <v>6</v>
      </c>
      <c r="B3830" s="226">
        <v>44264</v>
      </c>
      <c r="C3830" s="226">
        <v>44265</v>
      </c>
      <c r="D3830" s="226">
        <v>44280.453067129631</v>
      </c>
      <c r="E3830" t="s">
        <v>6290</v>
      </c>
      <c r="F3830">
        <v>9.3224174903498742</v>
      </c>
    </row>
    <row r="3831" spans="1:6" hidden="1">
      <c r="A3831">
        <v>6</v>
      </c>
      <c r="B3831" s="226">
        <v>44264</v>
      </c>
      <c r="C3831" s="226">
        <v>44265</v>
      </c>
      <c r="D3831" s="226">
        <v>44280.453067129631</v>
      </c>
      <c r="E3831" t="s">
        <v>6291</v>
      </c>
      <c r="F3831">
        <v>6.4280024949047334</v>
      </c>
    </row>
    <row r="3832" spans="1:6" hidden="1">
      <c r="A3832">
        <v>6</v>
      </c>
      <c r="B3832" s="226">
        <v>44264</v>
      </c>
      <c r="C3832" s="226">
        <v>44265</v>
      </c>
      <c r="D3832" s="226">
        <v>44280.453067129631</v>
      </c>
      <c r="E3832" t="s">
        <v>6292</v>
      </c>
      <c r="F3832">
        <v>18.608277751339767</v>
      </c>
    </row>
    <row r="3833" spans="1:6" hidden="1">
      <c r="A3833">
        <v>6</v>
      </c>
      <c r="B3833" s="226">
        <v>44264</v>
      </c>
      <c r="C3833" s="226">
        <v>44265</v>
      </c>
      <c r="D3833" s="226">
        <v>44280.453067129631</v>
      </c>
      <c r="E3833" t="s">
        <v>6293</v>
      </c>
      <c r="F3833">
        <v>99.7</v>
      </c>
    </row>
    <row r="3834" spans="1:6" hidden="1">
      <c r="A3834">
        <v>6</v>
      </c>
      <c r="B3834" s="226">
        <v>44264</v>
      </c>
      <c r="C3834" s="226">
        <v>44265</v>
      </c>
      <c r="D3834" s="226">
        <v>44280.453067129631</v>
      </c>
      <c r="E3834" t="s">
        <v>6294</v>
      </c>
      <c r="F3834">
        <v>110</v>
      </c>
    </row>
    <row r="3835" spans="1:6" hidden="1">
      <c r="A3835">
        <v>6</v>
      </c>
      <c r="B3835" s="226">
        <v>44264</v>
      </c>
      <c r="C3835" s="226">
        <v>44265</v>
      </c>
      <c r="D3835" s="226">
        <v>44280.453067129631</v>
      </c>
      <c r="E3835" t="s">
        <v>6295</v>
      </c>
      <c r="F3835">
        <v>105.56177195800001</v>
      </c>
    </row>
    <row r="3836" spans="1:6" hidden="1">
      <c r="A3836">
        <v>6</v>
      </c>
      <c r="B3836" s="226">
        <v>44264</v>
      </c>
      <c r="C3836" s="226">
        <v>44265</v>
      </c>
      <c r="D3836" s="226">
        <v>44280.453067129631</v>
      </c>
      <c r="E3836" t="s">
        <v>6296</v>
      </c>
      <c r="F3836">
        <v>85.014346750000016</v>
      </c>
    </row>
    <row r="3837" spans="1:6" hidden="1">
      <c r="A3837">
        <v>6</v>
      </c>
      <c r="B3837" s="226">
        <v>44264</v>
      </c>
      <c r="C3837" s="226">
        <v>44265</v>
      </c>
      <c r="D3837" s="226">
        <v>44280.453067129631</v>
      </c>
      <c r="E3837" t="s">
        <v>6317</v>
      </c>
    </row>
    <row r="3838" spans="1:6" hidden="1">
      <c r="A3838">
        <v>6</v>
      </c>
      <c r="B3838" s="226">
        <v>44264</v>
      </c>
      <c r="C3838" s="226">
        <v>44265</v>
      </c>
      <c r="D3838" s="226">
        <v>44280.453067129631</v>
      </c>
      <c r="E3838" t="s">
        <v>6318</v>
      </c>
    </row>
    <row r="3839" spans="1:6" hidden="1">
      <c r="A3839">
        <v>6</v>
      </c>
      <c r="B3839" s="226">
        <v>44264</v>
      </c>
      <c r="C3839" s="226">
        <v>44265</v>
      </c>
      <c r="D3839" s="226">
        <v>44280.453067129631</v>
      </c>
      <c r="E3839" t="s">
        <v>6319</v>
      </c>
    </row>
    <row r="3840" spans="1:6" hidden="1">
      <c r="A3840">
        <v>6</v>
      </c>
      <c r="B3840" s="226">
        <v>44264</v>
      </c>
      <c r="C3840" s="226">
        <v>44265</v>
      </c>
      <c r="D3840" s="226">
        <v>44280.453067129631</v>
      </c>
      <c r="E3840" t="s">
        <v>6320</v>
      </c>
    </row>
    <row r="3841" spans="1:6" hidden="1">
      <c r="A3841">
        <v>6</v>
      </c>
      <c r="B3841" s="226">
        <v>44264</v>
      </c>
      <c r="C3841" s="226">
        <v>44265</v>
      </c>
      <c r="D3841" s="226">
        <v>44280.453067129631</v>
      </c>
      <c r="E3841" t="s">
        <v>6321</v>
      </c>
    </row>
    <row r="3842" spans="1:6" hidden="1">
      <c r="A3842">
        <v>6</v>
      </c>
      <c r="B3842" s="226">
        <v>44264</v>
      </c>
      <c r="C3842" s="226">
        <v>44265</v>
      </c>
      <c r="D3842" s="226">
        <v>44280.453067129631</v>
      </c>
      <c r="E3842" t="s">
        <v>6323</v>
      </c>
    </row>
    <row r="3843" spans="1:6" hidden="1">
      <c r="A3843">
        <v>6</v>
      </c>
      <c r="B3843" s="226">
        <v>44264</v>
      </c>
      <c r="C3843" s="226">
        <v>44265</v>
      </c>
      <c r="D3843" s="226">
        <v>44280.453067129631</v>
      </c>
      <c r="E3843" t="s">
        <v>6611</v>
      </c>
      <c r="F3843">
        <v>32.839762605229964</v>
      </c>
    </row>
    <row r="3844" spans="1:6" hidden="1">
      <c r="A3844">
        <v>6</v>
      </c>
      <c r="B3844" s="226">
        <v>44264</v>
      </c>
      <c r="C3844" s="226">
        <v>44265</v>
      </c>
      <c r="D3844" s="226">
        <v>44280.453067129631</v>
      </c>
      <c r="E3844" t="s">
        <v>6612</v>
      </c>
      <c r="F3844">
        <v>0</v>
      </c>
    </row>
    <row r="3845" spans="1:6" hidden="1">
      <c r="A3845">
        <v>6</v>
      </c>
      <c r="B3845" s="226">
        <v>44264</v>
      </c>
      <c r="C3845" s="226">
        <v>44265</v>
      </c>
      <c r="D3845" s="226">
        <v>44280.453067129631</v>
      </c>
      <c r="E3845" t="s">
        <v>6719</v>
      </c>
      <c r="F3845">
        <v>32.839762605229964</v>
      </c>
    </row>
    <row r="3846" spans="1:6" hidden="1">
      <c r="A3846">
        <v>6</v>
      </c>
      <c r="B3846" s="226">
        <v>44264</v>
      </c>
      <c r="C3846" s="226">
        <v>44265</v>
      </c>
      <c r="D3846" s="226">
        <v>44280.453067129631</v>
      </c>
      <c r="E3846" t="s">
        <v>6325</v>
      </c>
      <c r="F3846">
        <v>120.11170930862417</v>
      </c>
    </row>
    <row r="3847" spans="1:6" hidden="1">
      <c r="A3847">
        <v>6</v>
      </c>
      <c r="B3847" s="226">
        <v>44264</v>
      </c>
      <c r="C3847" s="226">
        <v>44265</v>
      </c>
      <c r="D3847" s="226">
        <v>44280.453067129631</v>
      </c>
      <c r="E3847" t="s">
        <v>6393</v>
      </c>
      <c r="F3847">
        <v>3.3304861370060537</v>
      </c>
    </row>
    <row r="3848" spans="1:6" hidden="1">
      <c r="A3848">
        <v>6</v>
      </c>
      <c r="B3848" s="226">
        <v>44264</v>
      </c>
      <c r="C3848" s="226">
        <v>44265</v>
      </c>
      <c r="D3848" s="226">
        <v>44280.453067129631</v>
      </c>
      <c r="E3848" t="s">
        <v>6394</v>
      </c>
      <c r="F3848">
        <v>6.5381249288716745</v>
      </c>
    </row>
    <row r="3849" spans="1:6" hidden="1">
      <c r="A3849">
        <v>6</v>
      </c>
      <c r="B3849" s="226">
        <v>44264</v>
      </c>
      <c r="C3849" s="226">
        <v>44265</v>
      </c>
      <c r="D3849" s="226">
        <v>44280.453067129631</v>
      </c>
      <c r="E3849" t="s">
        <v>6395</v>
      </c>
      <c r="F3849">
        <v>3.1027083032661014</v>
      </c>
    </row>
    <row r="3850" spans="1:6" hidden="1">
      <c r="A3850">
        <v>6</v>
      </c>
      <c r="B3850" s="226">
        <v>44264</v>
      </c>
      <c r="C3850" s="226">
        <v>44265</v>
      </c>
      <c r="D3850" s="226">
        <v>44280.453067129631</v>
      </c>
      <c r="E3850" t="s">
        <v>6396</v>
      </c>
      <c r="F3850">
        <v>3.9975693788792195</v>
      </c>
    </row>
    <row r="3851" spans="1:6" hidden="1">
      <c r="A3851">
        <v>6</v>
      </c>
      <c r="B3851" s="226">
        <v>44264</v>
      </c>
      <c r="C3851" s="226">
        <v>44265</v>
      </c>
      <c r="D3851" s="226">
        <v>44280.453067129631</v>
      </c>
      <c r="E3851" t="s">
        <v>6397</v>
      </c>
      <c r="F3851">
        <v>15.472569776906221</v>
      </c>
    </row>
    <row r="3852" spans="1:6" hidden="1">
      <c r="A3852">
        <v>6</v>
      </c>
      <c r="B3852" s="226">
        <v>44264</v>
      </c>
      <c r="C3852" s="226">
        <v>44265</v>
      </c>
      <c r="D3852" s="226">
        <v>44280.453067129631</v>
      </c>
      <c r="E3852" t="s">
        <v>6398</v>
      </c>
      <c r="F3852">
        <v>12.1884722113607</v>
      </c>
    </row>
    <row r="3853" spans="1:6" hidden="1">
      <c r="A3853">
        <v>6</v>
      </c>
      <c r="B3853" s="226">
        <v>44264</v>
      </c>
      <c r="C3853" s="226">
        <v>44265</v>
      </c>
      <c r="D3853" s="226">
        <v>44280.453067129631</v>
      </c>
      <c r="E3853" t="s">
        <v>6399</v>
      </c>
      <c r="F3853">
        <v>1.6553471758961389</v>
      </c>
    </row>
    <row r="3854" spans="1:6" hidden="1">
      <c r="A3854">
        <v>6</v>
      </c>
      <c r="B3854" s="226">
        <v>44264</v>
      </c>
      <c r="C3854" s="226">
        <v>44265</v>
      </c>
      <c r="D3854" s="226">
        <v>44280.453067129631</v>
      </c>
      <c r="E3854" t="s">
        <v>6400</v>
      </c>
      <c r="F3854">
        <v>6.715277760910493E-2</v>
      </c>
    </row>
    <row r="3855" spans="1:6" hidden="1">
      <c r="A3855">
        <v>6</v>
      </c>
      <c r="B3855" s="226">
        <v>44264</v>
      </c>
      <c r="C3855" s="226">
        <v>44265</v>
      </c>
      <c r="D3855" s="226">
        <v>44280.453067129631</v>
      </c>
      <c r="E3855" t="s">
        <v>6401</v>
      </c>
      <c r="F3855">
        <v>0.76131945062016237</v>
      </c>
    </row>
    <row r="3856" spans="1:6" hidden="1">
      <c r="A3856">
        <v>6</v>
      </c>
      <c r="B3856" s="226">
        <v>44264</v>
      </c>
      <c r="C3856" s="226">
        <v>44265</v>
      </c>
      <c r="D3856" s="226">
        <v>44280.453067129631</v>
      </c>
      <c r="E3856" t="s">
        <v>6402</v>
      </c>
      <c r="F3856">
        <v>1.1213194818960162</v>
      </c>
    </row>
    <row r="3857" spans="1:6" hidden="1">
      <c r="A3857">
        <v>6</v>
      </c>
      <c r="B3857" s="226">
        <v>44264</v>
      </c>
      <c r="C3857" s="226">
        <v>44265</v>
      </c>
      <c r="D3857" s="226">
        <v>44280.453067129631</v>
      </c>
      <c r="E3857" t="s">
        <v>6403</v>
      </c>
      <c r="F3857">
        <v>2.1458332853701599E-2</v>
      </c>
    </row>
    <row r="3858" spans="1:6" hidden="1">
      <c r="A3858">
        <v>6</v>
      </c>
      <c r="B3858" s="226">
        <v>44264</v>
      </c>
      <c r="C3858" s="226">
        <v>44265</v>
      </c>
      <c r="D3858" s="226">
        <v>44280.453067129631</v>
      </c>
      <c r="E3858" t="s">
        <v>6404</v>
      </c>
      <c r="F3858">
        <v>18.038124759991501</v>
      </c>
    </row>
    <row r="3859" spans="1:6" hidden="1">
      <c r="A3859">
        <v>6</v>
      </c>
      <c r="B3859" s="226">
        <v>44264</v>
      </c>
      <c r="C3859" s="226">
        <v>44265</v>
      </c>
      <c r="D3859" s="226">
        <v>44280.453067129631</v>
      </c>
      <c r="E3859" t="s">
        <v>6405</v>
      </c>
      <c r="F3859">
        <v>30.152916590371635</v>
      </c>
    </row>
    <row r="3860" spans="1:6" hidden="1">
      <c r="A3860">
        <v>6</v>
      </c>
      <c r="B3860" s="226">
        <v>44264</v>
      </c>
      <c r="C3860" s="226">
        <v>44265</v>
      </c>
      <c r="D3860" s="226">
        <v>44280.453067129631</v>
      </c>
      <c r="E3860" t="s">
        <v>6406</v>
      </c>
      <c r="F3860">
        <v>0.35430556680592501</v>
      </c>
    </row>
    <row r="3861" spans="1:6" hidden="1">
      <c r="A3861">
        <v>6</v>
      </c>
      <c r="B3861" s="226">
        <v>44264</v>
      </c>
      <c r="C3861" s="226">
        <v>44265</v>
      </c>
      <c r="D3861" s="226">
        <v>44280.453067129631</v>
      </c>
      <c r="E3861" t="s">
        <v>6407</v>
      </c>
      <c r="F3861">
        <v>0.58284720281762181</v>
      </c>
    </row>
    <row r="3862" spans="1:6" hidden="1">
      <c r="A3862">
        <v>6</v>
      </c>
      <c r="B3862" s="226">
        <v>44264</v>
      </c>
      <c r="C3862" s="226">
        <v>44265</v>
      </c>
      <c r="D3862" s="226">
        <v>44280.453067129631</v>
      </c>
      <c r="E3862" t="s">
        <v>6408</v>
      </c>
      <c r="F3862">
        <v>0.91145834119784519</v>
      </c>
    </row>
    <row r="3863" spans="1:6" hidden="1">
      <c r="A3863">
        <v>6</v>
      </c>
      <c r="B3863" s="226">
        <v>44264</v>
      </c>
      <c r="C3863" s="226">
        <v>44265</v>
      </c>
      <c r="D3863" s="226">
        <v>44280.453067129631</v>
      </c>
      <c r="E3863" t="s">
        <v>6409</v>
      </c>
      <c r="F3863">
        <v>0.18569445040905175</v>
      </c>
    </row>
    <row r="3864" spans="1:6" hidden="1">
      <c r="A3864">
        <v>6</v>
      </c>
      <c r="B3864" s="226">
        <v>44264</v>
      </c>
      <c r="C3864" s="226">
        <v>44265</v>
      </c>
      <c r="D3864" s="226">
        <v>44280.453067129631</v>
      </c>
      <c r="E3864" t="s">
        <v>6326</v>
      </c>
      <c r="F3864">
        <v>8.1532976806163617</v>
      </c>
    </row>
    <row r="3865" spans="1:6" hidden="1">
      <c r="A3865">
        <v>6</v>
      </c>
      <c r="B3865" s="226">
        <v>44264</v>
      </c>
      <c r="C3865" s="226">
        <v>44265</v>
      </c>
      <c r="D3865" s="226">
        <v>44280.453067129631</v>
      </c>
      <c r="E3865" t="s">
        <v>6512</v>
      </c>
      <c r="F3865">
        <v>11.363333225250692</v>
      </c>
    </row>
    <row r="3866" spans="1:6" hidden="1">
      <c r="A3866">
        <v>6</v>
      </c>
      <c r="B3866" s="226">
        <v>44264</v>
      </c>
      <c r="C3866" s="226">
        <v>44265</v>
      </c>
      <c r="D3866" s="226">
        <v>44280.453067129631</v>
      </c>
      <c r="E3866" t="s">
        <v>6513</v>
      </c>
      <c r="F3866">
        <v>0.55833333730699808</v>
      </c>
    </row>
    <row r="3867" spans="1:6" hidden="1">
      <c r="A3867">
        <v>6</v>
      </c>
      <c r="B3867" s="226">
        <v>44264</v>
      </c>
      <c r="C3867" s="226">
        <v>44265</v>
      </c>
      <c r="D3867" s="226">
        <v>44280.453067129631</v>
      </c>
      <c r="E3867" t="s">
        <v>6514</v>
      </c>
      <c r="F3867">
        <v>3.1433333953222409</v>
      </c>
    </row>
    <row r="3868" spans="1:6" hidden="1">
      <c r="A3868">
        <v>6</v>
      </c>
      <c r="B3868" s="226">
        <v>44264</v>
      </c>
      <c r="C3868" s="226">
        <v>44265</v>
      </c>
      <c r="D3868" s="226">
        <v>44280.453067129631</v>
      </c>
      <c r="E3868" t="s">
        <v>6515</v>
      </c>
      <c r="F3868">
        <v>5.8866667747499868</v>
      </c>
    </row>
    <row r="3869" spans="1:6" hidden="1">
      <c r="A3869">
        <v>6</v>
      </c>
      <c r="B3869" s="226">
        <v>44264</v>
      </c>
      <c r="C3869" s="226">
        <v>44265</v>
      </c>
      <c r="D3869" s="226">
        <v>44280.453067129631</v>
      </c>
      <c r="E3869" t="s">
        <v>6516</v>
      </c>
      <c r="F3869">
        <v>0.77666664123535156</v>
      </c>
    </row>
    <row r="3870" spans="1:6" hidden="1">
      <c r="A3870">
        <v>6</v>
      </c>
      <c r="B3870" s="226">
        <v>44264</v>
      </c>
      <c r="C3870" s="226">
        <v>44265</v>
      </c>
      <c r="D3870" s="226">
        <v>44280.453067129631</v>
      </c>
      <c r="E3870" t="s">
        <v>6517</v>
      </c>
      <c r="F3870">
        <v>0</v>
      </c>
    </row>
    <row r="3871" spans="1:6" hidden="1">
      <c r="A3871">
        <v>6</v>
      </c>
      <c r="B3871" s="226">
        <v>44264</v>
      </c>
      <c r="C3871" s="226">
        <v>44265</v>
      </c>
      <c r="D3871" s="226">
        <v>44280.453067129631</v>
      </c>
      <c r="E3871" t="s">
        <v>6518</v>
      </c>
      <c r="F3871">
        <v>2.0416666269302368</v>
      </c>
    </row>
    <row r="3872" spans="1:6" hidden="1">
      <c r="A3872">
        <v>6</v>
      </c>
      <c r="B3872" s="226">
        <v>44264</v>
      </c>
      <c r="C3872" s="226">
        <v>44265</v>
      </c>
      <c r="D3872" s="226">
        <v>44280.453067129631</v>
      </c>
      <c r="E3872" t="s">
        <v>6519</v>
      </c>
      <c r="F3872">
        <v>1.3116666277249653</v>
      </c>
    </row>
    <row r="3873" spans="1:6" hidden="1">
      <c r="A3873">
        <v>6</v>
      </c>
      <c r="B3873" s="226">
        <v>44264</v>
      </c>
      <c r="C3873" s="226">
        <v>44265</v>
      </c>
      <c r="D3873" s="226">
        <v>44280.453067129631</v>
      </c>
      <c r="E3873" t="s">
        <v>6327</v>
      </c>
      <c r="F3873">
        <v>1.9751232777101405E-3</v>
      </c>
    </row>
    <row r="3874" spans="1:6" hidden="1">
      <c r="A3874">
        <v>6</v>
      </c>
      <c r="B3874" s="226">
        <v>44264</v>
      </c>
      <c r="C3874" s="226">
        <v>44265</v>
      </c>
      <c r="D3874" s="226">
        <v>44280.453067129631</v>
      </c>
      <c r="E3874" t="s">
        <v>6418</v>
      </c>
    </row>
    <row r="3875" spans="1:6" hidden="1">
      <c r="A3875">
        <v>6</v>
      </c>
      <c r="B3875" s="226">
        <v>44264</v>
      </c>
      <c r="C3875" s="226">
        <v>44265</v>
      </c>
      <c r="D3875" s="226">
        <v>44280.453067129631</v>
      </c>
      <c r="E3875" t="s">
        <v>6419</v>
      </c>
    </row>
    <row r="3876" spans="1:6" hidden="1">
      <c r="A3876">
        <v>6</v>
      </c>
      <c r="B3876" s="226">
        <v>44264</v>
      </c>
      <c r="C3876" s="226">
        <v>44265</v>
      </c>
      <c r="D3876" s="226">
        <v>44280.453067129631</v>
      </c>
      <c r="E3876" t="s">
        <v>6420</v>
      </c>
    </row>
    <row r="3877" spans="1:6" hidden="1">
      <c r="A3877">
        <v>6</v>
      </c>
      <c r="B3877" s="226">
        <v>44264</v>
      </c>
      <c r="C3877" s="226">
        <v>44265</v>
      </c>
      <c r="D3877" s="226">
        <v>44280.453067129631</v>
      </c>
      <c r="E3877" t="s">
        <v>6421</v>
      </c>
    </row>
    <row r="3878" spans="1:6" hidden="1">
      <c r="A3878">
        <v>6</v>
      </c>
      <c r="B3878" s="226">
        <v>44264</v>
      </c>
      <c r="C3878" s="226">
        <v>44265</v>
      </c>
      <c r="D3878" s="226">
        <v>44280.453067129631</v>
      </c>
      <c r="E3878" t="s">
        <v>6422</v>
      </c>
    </row>
    <row r="3879" spans="1:6" hidden="1">
      <c r="A3879">
        <v>6</v>
      </c>
      <c r="B3879" s="226">
        <v>44264</v>
      </c>
      <c r="C3879" s="226">
        <v>44265</v>
      </c>
      <c r="D3879" s="226">
        <v>44280.453067129631</v>
      </c>
      <c r="E3879" t="s">
        <v>6423</v>
      </c>
    </row>
    <row r="3880" spans="1:6" hidden="1">
      <c r="A3880">
        <v>6</v>
      </c>
      <c r="B3880" s="226">
        <v>44264</v>
      </c>
      <c r="C3880" s="226">
        <v>44265</v>
      </c>
      <c r="D3880" s="226">
        <v>44280.453067129631</v>
      </c>
      <c r="E3880" t="s">
        <v>6424</v>
      </c>
    </row>
    <row r="3881" spans="1:6" hidden="1">
      <c r="A3881">
        <v>6</v>
      </c>
      <c r="B3881" s="226">
        <v>44264</v>
      </c>
      <c r="C3881" s="226">
        <v>44265</v>
      </c>
      <c r="D3881" s="226">
        <v>44280.453067129631</v>
      </c>
      <c r="E3881" t="s">
        <v>6425</v>
      </c>
    </row>
    <row r="3882" spans="1:6" hidden="1">
      <c r="A3882">
        <v>6</v>
      </c>
      <c r="B3882" s="226">
        <v>44264</v>
      </c>
      <c r="C3882" s="226">
        <v>44265</v>
      </c>
      <c r="D3882" s="226">
        <v>44280.453067129631</v>
      </c>
      <c r="E3882" t="s">
        <v>6426</v>
      </c>
    </row>
    <row r="3883" spans="1:6" hidden="1">
      <c r="A3883">
        <v>6</v>
      </c>
      <c r="B3883" s="226">
        <v>44264</v>
      </c>
      <c r="C3883" s="226">
        <v>44265</v>
      </c>
      <c r="D3883" s="226">
        <v>44280.453067129631</v>
      </c>
      <c r="E3883" t="s">
        <v>6427</v>
      </c>
    </row>
    <row r="3884" spans="1:6" hidden="1">
      <c r="A3884">
        <v>6</v>
      </c>
      <c r="B3884" s="226">
        <v>44264</v>
      </c>
      <c r="C3884" s="226">
        <v>44265</v>
      </c>
      <c r="D3884" s="226">
        <v>44280.453067129631</v>
      </c>
      <c r="E3884" t="s">
        <v>6328</v>
      </c>
      <c r="F3884">
        <v>1.590752974152565E-2</v>
      </c>
    </row>
    <row r="3885" spans="1:6" hidden="1">
      <c r="A3885">
        <v>6</v>
      </c>
      <c r="B3885" s="226">
        <v>44264</v>
      </c>
      <c r="C3885" s="226">
        <v>44265</v>
      </c>
      <c r="D3885" s="226">
        <v>44280.453067129631</v>
      </c>
      <c r="E3885" t="s">
        <v>6329</v>
      </c>
      <c r="F3885">
        <v>6.2296158727671855</v>
      </c>
    </row>
    <row r="3886" spans="1:6" hidden="1">
      <c r="A3886">
        <v>6</v>
      </c>
      <c r="B3886" s="226">
        <v>44264</v>
      </c>
      <c r="C3886" s="226">
        <v>44265</v>
      </c>
      <c r="D3886" s="226">
        <v>44280.453067129631</v>
      </c>
      <c r="E3886" t="s">
        <v>6330</v>
      </c>
      <c r="F3886">
        <v>8.0032531827687947</v>
      </c>
    </row>
    <row r="3887" spans="1:6" hidden="1">
      <c r="A3887">
        <v>6</v>
      </c>
      <c r="B3887" s="226">
        <v>44264</v>
      </c>
      <c r="C3887" s="226">
        <v>44265</v>
      </c>
      <c r="D3887" s="226">
        <v>44280.453067129631</v>
      </c>
      <c r="E3887" t="s">
        <v>6332</v>
      </c>
      <c r="F3887">
        <v>0</v>
      </c>
    </row>
    <row r="3888" spans="1:6" hidden="1">
      <c r="A3888">
        <v>6</v>
      </c>
      <c r="B3888" s="226">
        <v>44264</v>
      </c>
      <c r="C3888" s="226">
        <v>44265</v>
      </c>
      <c r="D3888" s="226">
        <v>44280.453067129631</v>
      </c>
      <c r="E3888" t="s">
        <v>6331</v>
      </c>
      <c r="F3888">
        <v>0</v>
      </c>
    </row>
    <row r="3889" spans="1:6" hidden="1">
      <c r="A3889">
        <v>6</v>
      </c>
      <c r="B3889" s="226">
        <v>44264</v>
      </c>
      <c r="C3889" s="226">
        <v>44265</v>
      </c>
      <c r="D3889" s="226">
        <v>44280.453067129631</v>
      </c>
      <c r="E3889" t="s">
        <v>6669</v>
      </c>
      <c r="F3889">
        <v>0</v>
      </c>
    </row>
    <row r="3890" spans="1:6" hidden="1">
      <c r="A3890">
        <v>6</v>
      </c>
      <c r="B3890" s="226">
        <v>44264</v>
      </c>
      <c r="C3890" s="226">
        <v>44265</v>
      </c>
      <c r="D3890" s="226">
        <v>44280.453067129631</v>
      </c>
      <c r="E3890" t="s">
        <v>6668</v>
      </c>
      <c r="F3890">
        <v>-2.2162299551426101</v>
      </c>
    </row>
    <row r="3891" spans="1:6" hidden="1">
      <c r="A3891">
        <v>6</v>
      </c>
      <c r="B3891" s="226">
        <v>44264</v>
      </c>
      <c r="C3891" s="226">
        <v>44265</v>
      </c>
      <c r="D3891" s="226">
        <v>44280.453067129631</v>
      </c>
      <c r="E3891" t="s">
        <v>6719</v>
      </c>
      <c r="F3891">
        <v>32.839762605229964</v>
      </c>
    </row>
    <row r="3892" spans="1:6" hidden="1">
      <c r="A3892">
        <v>6</v>
      </c>
      <c r="B3892" s="226">
        <v>44264</v>
      </c>
      <c r="C3892" s="226">
        <v>44265</v>
      </c>
      <c r="D3892" s="226">
        <v>44280.453067129631</v>
      </c>
      <c r="E3892" t="s">
        <v>6333</v>
      </c>
      <c r="F3892">
        <v>-1.8429520595559978E-2</v>
      </c>
    </row>
    <row r="3893" spans="1:6" hidden="1">
      <c r="A3893">
        <v>6</v>
      </c>
      <c r="B3893" s="226">
        <v>44264</v>
      </c>
      <c r="C3893" s="226">
        <v>44265</v>
      </c>
      <c r="D3893" s="226">
        <v>44280.453067129631</v>
      </c>
      <c r="E3893" t="s">
        <v>6334</v>
      </c>
      <c r="F3893">
        <v>19.809124885665057</v>
      </c>
    </row>
    <row r="3894" spans="1:6" hidden="1">
      <c r="A3894">
        <v>6</v>
      </c>
      <c r="B3894" s="226">
        <v>44264</v>
      </c>
      <c r="C3894" s="226">
        <v>44265</v>
      </c>
      <c r="D3894" s="226">
        <v>44280.453067129631</v>
      </c>
      <c r="E3894" t="s">
        <v>6339</v>
      </c>
      <c r="F3894">
        <v>4.6730235972131267</v>
      </c>
    </row>
    <row r="3895" spans="1:6" hidden="1">
      <c r="A3895">
        <v>6</v>
      </c>
      <c r="B3895" s="226">
        <v>44264</v>
      </c>
      <c r="C3895" s="226">
        <v>44265</v>
      </c>
      <c r="D3895" s="226">
        <v>44280.453067129631</v>
      </c>
      <c r="E3895" t="s">
        <v>6338</v>
      </c>
      <c r="F3895">
        <v>1.0843816403759567</v>
      </c>
    </row>
    <row r="3896" spans="1:6" hidden="1">
      <c r="A3896">
        <v>6</v>
      </c>
      <c r="B3896" s="226">
        <v>44264</v>
      </c>
      <c r="C3896" s="226">
        <v>44265</v>
      </c>
      <c r="D3896" s="226">
        <v>44280.453067129631</v>
      </c>
      <c r="E3896" t="s">
        <v>6337</v>
      </c>
      <c r="F3896">
        <v>72.238330305947201</v>
      </c>
    </row>
    <row r="3897" spans="1:6" hidden="1">
      <c r="A3897">
        <v>6</v>
      </c>
      <c r="B3897" s="226">
        <v>44264</v>
      </c>
      <c r="C3897" s="226">
        <v>44265</v>
      </c>
      <c r="D3897" s="226">
        <v>44280.453067129631</v>
      </c>
      <c r="E3897" t="s">
        <v>6340</v>
      </c>
      <c r="F3897">
        <v>18.463463017675615</v>
      </c>
    </row>
    <row r="3898" spans="1:6" hidden="1">
      <c r="A3898">
        <v>6</v>
      </c>
      <c r="B3898" s="226">
        <v>44264</v>
      </c>
      <c r="C3898" s="226">
        <v>44265</v>
      </c>
      <c r="D3898" s="226">
        <v>44280.453067129631</v>
      </c>
      <c r="E3898" t="s">
        <v>6341</v>
      </c>
      <c r="F3898">
        <v>26.036218767578205</v>
      </c>
    </row>
    <row r="3899" spans="1:6" hidden="1">
      <c r="A3899">
        <v>6</v>
      </c>
      <c r="B3899" s="226">
        <v>44264</v>
      </c>
      <c r="C3899" s="226">
        <v>44265</v>
      </c>
      <c r="D3899" s="226">
        <v>44280.453067129631</v>
      </c>
      <c r="E3899" t="s">
        <v>6342</v>
      </c>
      <c r="F3899">
        <v>5.757405237589083</v>
      </c>
    </row>
    <row r="3900" spans="1:6" hidden="1">
      <c r="A3900">
        <v>6</v>
      </c>
      <c r="B3900" s="226">
        <v>44264</v>
      </c>
      <c r="C3900" s="226">
        <v>44265</v>
      </c>
      <c r="D3900" s="226">
        <v>44280.453067129631</v>
      </c>
      <c r="E3900" t="s">
        <v>6343</v>
      </c>
      <c r="F3900">
        <v>49.683237950006948</v>
      </c>
    </row>
    <row r="3901" spans="1:6" hidden="1">
      <c r="A3901">
        <v>6</v>
      </c>
      <c r="B3901" s="226">
        <v>44264</v>
      </c>
      <c r="C3901" s="226">
        <v>44265</v>
      </c>
      <c r="D3901" s="226">
        <v>44280.453067129631</v>
      </c>
      <c r="E3901" t="s">
        <v>6344</v>
      </c>
    </row>
    <row r="3902" spans="1:6" hidden="1">
      <c r="A3902">
        <v>6</v>
      </c>
      <c r="B3902" s="226">
        <v>44264</v>
      </c>
      <c r="C3902" s="226">
        <v>44265</v>
      </c>
      <c r="D3902" s="226">
        <v>44280.453067129631</v>
      </c>
      <c r="E3902" t="s">
        <v>6345</v>
      </c>
    </row>
    <row r="3903" spans="1:6" hidden="1">
      <c r="A3903">
        <v>6</v>
      </c>
      <c r="B3903" s="226">
        <v>44264</v>
      </c>
      <c r="C3903" s="226">
        <v>44265</v>
      </c>
      <c r="D3903" s="226">
        <v>44280.453067129631</v>
      </c>
      <c r="E3903" t="s">
        <v>6346</v>
      </c>
    </row>
    <row r="3904" spans="1:6" hidden="1">
      <c r="A3904">
        <v>6</v>
      </c>
      <c r="B3904" s="226">
        <v>44264</v>
      </c>
      <c r="C3904" s="226">
        <v>44265</v>
      </c>
      <c r="D3904" s="226">
        <v>44280.453067129631</v>
      </c>
      <c r="E3904" t="s">
        <v>6350</v>
      </c>
    </row>
    <row r="3905" spans="1:5" hidden="1">
      <c r="A3905">
        <v>6</v>
      </c>
      <c r="B3905" s="226">
        <v>44264</v>
      </c>
      <c r="C3905" s="226">
        <v>44265</v>
      </c>
      <c r="D3905" s="226">
        <v>44280.453067129631</v>
      </c>
      <c r="E3905" t="s">
        <v>6352</v>
      </c>
    </row>
    <row r="3906" spans="1:5" hidden="1">
      <c r="A3906">
        <v>6</v>
      </c>
      <c r="B3906" s="226">
        <v>44264</v>
      </c>
      <c r="C3906" s="226">
        <v>44265</v>
      </c>
      <c r="D3906" s="226">
        <v>44280.453067129631</v>
      </c>
      <c r="E3906" t="s">
        <v>6353</v>
      </c>
    </row>
    <row r="3907" spans="1:5" hidden="1">
      <c r="A3907">
        <v>6</v>
      </c>
      <c r="B3907" s="226">
        <v>44264</v>
      </c>
      <c r="C3907" s="226">
        <v>44265</v>
      </c>
      <c r="D3907" s="226">
        <v>44280.453067129631</v>
      </c>
      <c r="E3907" t="s">
        <v>6355</v>
      </c>
    </row>
    <row r="3908" spans="1:5" hidden="1">
      <c r="A3908">
        <v>6</v>
      </c>
      <c r="B3908" s="226">
        <v>44264</v>
      </c>
      <c r="C3908" s="226">
        <v>44265</v>
      </c>
      <c r="D3908" s="226">
        <v>44280.453067129631</v>
      </c>
      <c r="E3908" t="s">
        <v>6354</v>
      </c>
    </row>
    <row r="3909" spans="1:5" hidden="1">
      <c r="A3909">
        <v>6</v>
      </c>
      <c r="B3909" s="226">
        <v>44264</v>
      </c>
      <c r="C3909" s="226">
        <v>44265</v>
      </c>
      <c r="D3909" s="226">
        <v>44280.453067129631</v>
      </c>
      <c r="E3909" t="s">
        <v>6347</v>
      </c>
    </row>
    <row r="3910" spans="1:5" hidden="1">
      <c r="A3910">
        <v>6</v>
      </c>
      <c r="B3910" s="226">
        <v>44264</v>
      </c>
      <c r="C3910" s="226">
        <v>44265</v>
      </c>
      <c r="D3910" s="226">
        <v>44280.453067129631</v>
      </c>
      <c r="E3910" t="s">
        <v>6348</v>
      </c>
    </row>
    <row r="3911" spans="1:5" hidden="1">
      <c r="A3911">
        <v>6</v>
      </c>
      <c r="B3911" s="226">
        <v>44264</v>
      </c>
      <c r="C3911" s="226">
        <v>44265</v>
      </c>
      <c r="D3911" s="226">
        <v>44280.453067129631</v>
      </c>
      <c r="E3911" t="s">
        <v>6349</v>
      </c>
    </row>
    <row r="3912" spans="1:5" hidden="1">
      <c r="A3912">
        <v>6</v>
      </c>
      <c r="B3912" s="226">
        <v>44264</v>
      </c>
      <c r="C3912" s="226">
        <v>44265</v>
      </c>
      <c r="D3912" s="226">
        <v>44280.453067129631</v>
      </c>
      <c r="E3912" t="s">
        <v>6351</v>
      </c>
    </row>
    <row r="3913" spans="1:5" hidden="1">
      <c r="A3913">
        <v>6</v>
      </c>
      <c r="B3913" s="226">
        <v>44264</v>
      </c>
      <c r="C3913" s="226">
        <v>44265</v>
      </c>
      <c r="D3913" s="226">
        <v>44280.453067129631</v>
      </c>
      <c r="E3913" t="s">
        <v>6356</v>
      </c>
    </row>
    <row r="3914" spans="1:5" hidden="1">
      <c r="A3914">
        <v>6</v>
      </c>
      <c r="B3914" s="226">
        <v>44264</v>
      </c>
      <c r="C3914" s="226">
        <v>44265</v>
      </c>
      <c r="D3914" s="226">
        <v>44280.453067129631</v>
      </c>
      <c r="E3914" t="s">
        <v>6362</v>
      </c>
    </row>
    <row r="3915" spans="1:5" hidden="1">
      <c r="A3915">
        <v>6</v>
      </c>
      <c r="B3915" s="226">
        <v>44264</v>
      </c>
      <c r="C3915" s="226">
        <v>44265</v>
      </c>
      <c r="D3915" s="226">
        <v>44280.453067129631</v>
      </c>
      <c r="E3915" t="s">
        <v>6363</v>
      </c>
    </row>
    <row r="3916" spans="1:5" hidden="1">
      <c r="A3916">
        <v>6</v>
      </c>
      <c r="B3916" s="226">
        <v>44264</v>
      </c>
      <c r="C3916" s="226">
        <v>44265</v>
      </c>
      <c r="D3916" s="226">
        <v>44280.453067129631</v>
      </c>
      <c r="E3916" t="s">
        <v>6364</v>
      </c>
    </row>
    <row r="3917" spans="1:5" hidden="1">
      <c r="A3917">
        <v>6</v>
      </c>
      <c r="B3917" s="226">
        <v>44264</v>
      </c>
      <c r="C3917" s="226">
        <v>44265</v>
      </c>
      <c r="D3917" s="226">
        <v>44280.453067129631</v>
      </c>
      <c r="E3917" t="s">
        <v>6365</v>
      </c>
    </row>
    <row r="3918" spans="1:5" hidden="1">
      <c r="A3918">
        <v>6</v>
      </c>
      <c r="B3918" s="226">
        <v>44264</v>
      </c>
      <c r="C3918" s="226">
        <v>44265</v>
      </c>
      <c r="D3918" s="226">
        <v>44280.453067129631</v>
      </c>
      <c r="E3918" t="s">
        <v>6366</v>
      </c>
    </row>
    <row r="3919" spans="1:5" hidden="1">
      <c r="A3919">
        <v>6</v>
      </c>
      <c r="B3919" s="226">
        <v>44264</v>
      </c>
      <c r="C3919" s="226">
        <v>44265</v>
      </c>
      <c r="D3919" s="226">
        <v>44280.453067129631</v>
      </c>
      <c r="E3919" t="s">
        <v>6367</v>
      </c>
    </row>
    <row r="3920" spans="1:5" hidden="1">
      <c r="A3920">
        <v>6</v>
      </c>
      <c r="B3920" s="226">
        <v>44264</v>
      </c>
      <c r="C3920" s="226">
        <v>44265</v>
      </c>
      <c r="D3920" s="226">
        <v>44280.453067129631</v>
      </c>
      <c r="E3920" t="s">
        <v>6368</v>
      </c>
    </row>
    <row r="3921" spans="1:6" hidden="1">
      <c r="A3921">
        <v>6</v>
      </c>
      <c r="B3921" s="226">
        <v>44264</v>
      </c>
      <c r="C3921" s="226">
        <v>44265</v>
      </c>
      <c r="D3921" s="226">
        <v>44280.453067129631</v>
      </c>
      <c r="E3921" t="s">
        <v>6369</v>
      </c>
    </row>
    <row r="3922" spans="1:6" hidden="1">
      <c r="A3922">
        <v>6</v>
      </c>
      <c r="B3922" s="226">
        <v>44264</v>
      </c>
      <c r="C3922" s="226">
        <v>44265</v>
      </c>
      <c r="D3922" s="226">
        <v>44280.453067129631</v>
      </c>
      <c r="E3922" t="s">
        <v>6370</v>
      </c>
    </row>
    <row r="3923" spans="1:6" hidden="1">
      <c r="A3923">
        <v>6</v>
      </c>
      <c r="B3923" s="226">
        <v>44264</v>
      </c>
      <c r="C3923" s="226">
        <v>44265</v>
      </c>
      <c r="D3923" s="226">
        <v>44280.453067129631</v>
      </c>
      <c r="E3923" t="s">
        <v>6371</v>
      </c>
    </row>
    <row r="3924" spans="1:6" hidden="1">
      <c r="A3924">
        <v>6</v>
      </c>
      <c r="B3924" s="226">
        <v>44264</v>
      </c>
      <c r="C3924" s="226">
        <v>44265</v>
      </c>
      <c r="D3924" s="226">
        <v>44280.453067129631</v>
      </c>
      <c r="E3924" t="s">
        <v>6372</v>
      </c>
    </row>
    <row r="3925" spans="1:6" hidden="1">
      <c r="A3925">
        <v>6</v>
      </c>
      <c r="B3925" s="226">
        <v>44264</v>
      </c>
      <c r="C3925" s="226">
        <v>44265</v>
      </c>
      <c r="D3925" s="226">
        <v>44280.453067129631</v>
      </c>
      <c r="E3925" t="s">
        <v>6373</v>
      </c>
    </row>
    <row r="3926" spans="1:6" hidden="1">
      <c r="A3926">
        <v>6</v>
      </c>
      <c r="B3926" s="226">
        <v>44264</v>
      </c>
      <c r="C3926" s="226">
        <v>44265</v>
      </c>
      <c r="D3926" s="226">
        <v>44280.453067129631</v>
      </c>
      <c r="E3926" t="s">
        <v>6374</v>
      </c>
    </row>
    <row r="3927" spans="1:6" hidden="1">
      <c r="A3927">
        <v>6</v>
      </c>
      <c r="B3927" s="226">
        <v>44264</v>
      </c>
      <c r="C3927" s="226">
        <v>44265</v>
      </c>
      <c r="D3927" s="226">
        <v>44280.453067129631</v>
      </c>
      <c r="E3927" t="s">
        <v>6375</v>
      </c>
    </row>
    <row r="3928" spans="1:6" hidden="1">
      <c r="A3928">
        <v>6</v>
      </c>
      <c r="B3928" s="226">
        <v>44264</v>
      </c>
      <c r="C3928" s="226">
        <v>44265</v>
      </c>
      <c r="D3928" s="226">
        <v>44280.453067129631</v>
      </c>
      <c r="E3928" t="s">
        <v>6376</v>
      </c>
    </row>
    <row r="3929" spans="1:6" hidden="1">
      <c r="A3929">
        <v>6</v>
      </c>
      <c r="B3929" s="226">
        <v>44264</v>
      </c>
      <c r="C3929" s="226">
        <v>44265</v>
      </c>
      <c r="D3929" s="226">
        <v>44280.453067129631</v>
      </c>
      <c r="E3929" t="s">
        <v>6377</v>
      </c>
    </row>
    <row r="3930" spans="1:6" hidden="1">
      <c r="A3930">
        <v>6</v>
      </c>
      <c r="B3930" s="226">
        <v>44264</v>
      </c>
      <c r="C3930" s="226">
        <v>44265</v>
      </c>
      <c r="D3930" s="226">
        <v>44280.453067129631</v>
      </c>
      <c r="E3930" t="s">
        <v>6378</v>
      </c>
    </row>
    <row r="3931" spans="1:6" hidden="1">
      <c r="A3931">
        <v>6</v>
      </c>
      <c r="B3931" s="226">
        <v>44264</v>
      </c>
      <c r="C3931" s="226">
        <v>44265</v>
      </c>
      <c r="D3931" s="226">
        <v>44280.453067129631</v>
      </c>
      <c r="E3931" t="s">
        <v>6379</v>
      </c>
    </row>
    <row r="3932" spans="1:6" hidden="1">
      <c r="A3932">
        <v>6</v>
      </c>
      <c r="B3932" s="226">
        <v>44264</v>
      </c>
      <c r="C3932" s="226">
        <v>44265</v>
      </c>
      <c r="D3932" s="226">
        <v>44280.453067129631</v>
      </c>
      <c r="E3932" t="s">
        <v>6380</v>
      </c>
    </row>
    <row r="3933" spans="1:6" hidden="1">
      <c r="A3933">
        <v>6</v>
      </c>
      <c r="B3933" s="226">
        <v>44264</v>
      </c>
      <c r="C3933" s="226">
        <v>44265</v>
      </c>
      <c r="D3933" s="226">
        <v>44280.453067129631</v>
      </c>
      <c r="E3933" t="s">
        <v>5411</v>
      </c>
    </row>
    <row r="3934" spans="1:6" hidden="1">
      <c r="A3934">
        <v>6</v>
      </c>
      <c r="B3934" s="226">
        <v>44264</v>
      </c>
      <c r="C3934" s="226">
        <v>44265</v>
      </c>
      <c r="D3934" s="226">
        <v>44280.453067129631</v>
      </c>
      <c r="E3934" t="s">
        <v>6381</v>
      </c>
      <c r="F3934">
        <v>141.76087373097729</v>
      </c>
    </row>
    <row r="3935" spans="1:6" hidden="1">
      <c r="A3935">
        <v>6</v>
      </c>
      <c r="B3935" s="226">
        <v>44264</v>
      </c>
      <c r="C3935" s="226">
        <v>44265</v>
      </c>
      <c r="D3935" s="226">
        <v>44280.453067129631</v>
      </c>
      <c r="E3935" t="s">
        <v>6430</v>
      </c>
      <c r="F3935">
        <v>34.736793398857095</v>
      </c>
    </row>
    <row r="3936" spans="1:6" hidden="1">
      <c r="A3936">
        <v>6</v>
      </c>
      <c r="B3936" s="226">
        <v>44264</v>
      </c>
      <c r="C3936" s="226">
        <v>44265</v>
      </c>
      <c r="D3936" s="226">
        <v>44280.453067129631</v>
      </c>
      <c r="E3936" t="s">
        <v>6431</v>
      </c>
      <c r="F3936">
        <v>3761.8955949571491</v>
      </c>
    </row>
    <row r="3937" spans="1:6" hidden="1">
      <c r="A3937">
        <v>6</v>
      </c>
      <c r="B3937" s="226">
        <v>44264</v>
      </c>
      <c r="C3937" s="226">
        <v>44265</v>
      </c>
      <c r="D3937" s="226">
        <v>44280.453067129631</v>
      </c>
      <c r="E3937" t="s">
        <v>6432</v>
      </c>
      <c r="F3937">
        <v>2.5407600891259032</v>
      </c>
    </row>
    <row r="3938" spans="1:6" hidden="1">
      <c r="A3938">
        <v>6</v>
      </c>
      <c r="B3938" s="226">
        <v>44264</v>
      </c>
      <c r="C3938" s="226">
        <v>44265</v>
      </c>
      <c r="D3938" s="226">
        <v>44280.453067129631</v>
      </c>
      <c r="E3938" t="s">
        <v>6382</v>
      </c>
      <c r="F3938">
        <v>1645.5876154581724</v>
      </c>
    </row>
    <row r="3939" spans="1:6" hidden="1">
      <c r="A3939">
        <v>6</v>
      </c>
      <c r="B3939" s="226">
        <v>44264</v>
      </c>
      <c r="C3939" s="226">
        <v>44265</v>
      </c>
      <c r="D3939" s="226">
        <v>44280.453067129631</v>
      </c>
      <c r="E3939" t="s">
        <v>6383</v>
      </c>
      <c r="F3939">
        <v>55.364561390876872</v>
      </c>
    </row>
    <row r="3940" spans="1:6" hidden="1">
      <c r="A3940">
        <v>6</v>
      </c>
      <c r="B3940" s="226">
        <v>44264</v>
      </c>
      <c r="C3940" s="226">
        <v>44265</v>
      </c>
      <c r="D3940" s="226">
        <v>44280.453067129631</v>
      </c>
      <c r="E3940" t="s">
        <v>6384</v>
      </c>
      <c r="F3940">
        <v>0</v>
      </c>
    </row>
    <row r="3941" spans="1:6" hidden="1">
      <c r="A3941">
        <v>6</v>
      </c>
      <c r="B3941" s="226">
        <v>44264</v>
      </c>
      <c r="C3941" s="226">
        <v>44265</v>
      </c>
      <c r="D3941" s="226">
        <v>44280.453067129631</v>
      </c>
      <c r="E3941" t="s">
        <v>6385</v>
      </c>
      <c r="F3941">
        <v>0.87999999523160044</v>
      </c>
    </row>
    <row r="3942" spans="1:6" hidden="1">
      <c r="A3942">
        <v>6</v>
      </c>
      <c r="B3942" s="226">
        <v>44264</v>
      </c>
      <c r="C3942" s="226">
        <v>44265</v>
      </c>
      <c r="D3942" s="226">
        <v>44280.453067129631</v>
      </c>
      <c r="E3942" t="s">
        <v>6386</v>
      </c>
      <c r="F3942">
        <v>8.5483334859215514</v>
      </c>
    </row>
    <row r="3943" spans="1:6" hidden="1">
      <c r="A3943">
        <v>6</v>
      </c>
      <c r="B3943" s="226">
        <v>44264</v>
      </c>
      <c r="C3943" s="226">
        <v>44265</v>
      </c>
      <c r="D3943" s="226">
        <v>44280.453067129631</v>
      </c>
      <c r="E3943" t="s">
        <v>6387</v>
      </c>
      <c r="F3943">
        <v>1.2116667032241821</v>
      </c>
    </row>
    <row r="3944" spans="1:6" hidden="1">
      <c r="A3944">
        <v>6</v>
      </c>
      <c r="B3944" s="226">
        <v>44264</v>
      </c>
      <c r="C3944" s="226">
        <v>44265</v>
      </c>
      <c r="D3944" s="226">
        <v>44280.453067129631</v>
      </c>
      <c r="E3944" t="s">
        <v>6388</v>
      </c>
      <c r="F3944">
        <v>64.368335723879341</v>
      </c>
    </row>
    <row r="3945" spans="1:6" hidden="1">
      <c r="A3945">
        <v>6</v>
      </c>
      <c r="B3945" s="226">
        <v>44264</v>
      </c>
      <c r="C3945" s="226">
        <v>44265</v>
      </c>
      <c r="D3945" s="226">
        <v>44280.453067129631</v>
      </c>
      <c r="E3945" t="s">
        <v>6389</v>
      </c>
      <c r="F3945">
        <v>22.576666514078777</v>
      </c>
    </row>
    <row r="3946" spans="1:6" hidden="1">
      <c r="A3946">
        <v>6</v>
      </c>
      <c r="B3946" s="226">
        <v>44264</v>
      </c>
      <c r="C3946" s="226">
        <v>44265</v>
      </c>
      <c r="D3946" s="226">
        <v>44280.453067129631</v>
      </c>
      <c r="E3946" t="s">
        <v>6390</v>
      </c>
      <c r="F3946">
        <v>9.0000003576278687E-2</v>
      </c>
    </row>
    <row r="3947" spans="1:6" hidden="1">
      <c r="A3947">
        <v>6</v>
      </c>
      <c r="B3947" s="226">
        <v>44264</v>
      </c>
      <c r="C3947" s="226">
        <v>44265</v>
      </c>
      <c r="D3947" s="226">
        <v>44280.453067129631</v>
      </c>
      <c r="E3947" t="s">
        <v>6391</v>
      </c>
      <c r="F3947">
        <v>2.2783333063126507</v>
      </c>
    </row>
    <row r="3948" spans="1:6" hidden="1">
      <c r="A3948">
        <v>6</v>
      </c>
      <c r="B3948" s="226">
        <v>44264</v>
      </c>
      <c r="C3948" s="226">
        <v>44265</v>
      </c>
      <c r="D3948" s="226">
        <v>44280.453067129631</v>
      </c>
      <c r="E3948" t="s">
        <v>6392</v>
      </c>
      <c r="F3948">
        <v>3.8333332476516567E-2</v>
      </c>
    </row>
    <row r="3949" spans="1:6" hidden="1">
      <c r="A3949">
        <v>6</v>
      </c>
      <c r="B3949" s="226">
        <v>44264</v>
      </c>
      <c r="C3949" s="226">
        <v>44265</v>
      </c>
      <c r="D3949" s="226">
        <v>44280.453067129631</v>
      </c>
      <c r="E3949" t="s">
        <v>6428</v>
      </c>
      <c r="F3949">
        <v>90.233824341132589</v>
      </c>
    </row>
    <row r="3950" spans="1:6" hidden="1">
      <c r="A3950">
        <v>6</v>
      </c>
      <c r="B3950" s="226">
        <v>44264</v>
      </c>
      <c r="C3950" s="226">
        <v>44265</v>
      </c>
      <c r="D3950" s="226">
        <v>44280.453067129631</v>
      </c>
      <c r="E3950" t="s">
        <v>6498</v>
      </c>
      <c r="F3950">
        <v>7.7896097773271264E-2</v>
      </c>
    </row>
    <row r="3951" spans="1:6" hidden="1">
      <c r="A3951">
        <v>6</v>
      </c>
      <c r="B3951" s="226">
        <v>44264</v>
      </c>
      <c r="C3951" s="226">
        <v>44265</v>
      </c>
      <c r="D3951" s="226">
        <v>44280.453067129631</v>
      </c>
      <c r="E3951" t="s">
        <v>6499</v>
      </c>
      <c r="F3951">
        <v>221.3964654604595</v>
      </c>
    </row>
    <row r="3952" spans="1:6" hidden="1">
      <c r="A3952">
        <v>6</v>
      </c>
      <c r="B3952" s="226">
        <v>44264</v>
      </c>
      <c r="C3952" s="226">
        <v>44265</v>
      </c>
      <c r="D3952" s="226">
        <v>44280.453067129631</v>
      </c>
      <c r="E3952" t="s">
        <v>6500</v>
      </c>
      <c r="F3952">
        <v>10964.098702663856</v>
      </c>
    </row>
    <row r="3953" spans="1:6" hidden="1">
      <c r="A3953">
        <v>6</v>
      </c>
      <c r="B3953" s="226">
        <v>44264</v>
      </c>
      <c r="C3953" s="226">
        <v>44265</v>
      </c>
      <c r="D3953" s="226">
        <v>44280.453067129631</v>
      </c>
      <c r="E3953" t="s">
        <v>6429</v>
      </c>
      <c r="F3953">
        <v>350.00681737263932</v>
      </c>
    </row>
    <row r="3954" spans="1:6" hidden="1">
      <c r="A3954">
        <v>6</v>
      </c>
      <c r="B3954" s="226">
        <v>44264</v>
      </c>
      <c r="C3954" s="226">
        <v>44265</v>
      </c>
      <c r="D3954" s="226">
        <v>44280.453067129631</v>
      </c>
      <c r="E3954" t="s">
        <v>6433</v>
      </c>
      <c r="F3954">
        <v>54.670851916737099</v>
      </c>
    </row>
    <row r="3955" spans="1:6" hidden="1">
      <c r="A3955">
        <v>6</v>
      </c>
      <c r="B3955" s="226">
        <v>44264</v>
      </c>
      <c r="C3955" s="226">
        <v>44265</v>
      </c>
      <c r="D3955" s="226">
        <v>44280.453067129631</v>
      </c>
      <c r="E3955" t="s">
        <v>6671</v>
      </c>
      <c r="F3955">
        <v>-2.5306290107280525</v>
      </c>
    </row>
    <row r="3956" spans="1:6" hidden="1">
      <c r="A3956">
        <v>6</v>
      </c>
      <c r="B3956" s="226">
        <v>44264</v>
      </c>
      <c r="C3956" s="226">
        <v>44265</v>
      </c>
      <c r="D3956" s="226">
        <v>44280.453067129631</v>
      </c>
      <c r="E3956" t="s">
        <v>6434</v>
      </c>
      <c r="F3956">
        <v>147.20533022350705</v>
      </c>
    </row>
    <row r="3957" spans="1:6" hidden="1">
      <c r="A3957">
        <v>6</v>
      </c>
      <c r="B3957" s="226">
        <v>44264</v>
      </c>
      <c r="C3957" s="226">
        <v>44265</v>
      </c>
      <c r="D3957" s="226">
        <v>44280.453067129631</v>
      </c>
      <c r="E3957" t="s">
        <v>6435</v>
      </c>
      <c r="F3957">
        <v>60.337153265211406</v>
      </c>
    </row>
    <row r="3958" spans="1:6" hidden="1">
      <c r="A3958">
        <v>6</v>
      </c>
      <c r="B3958" s="226">
        <v>44264</v>
      </c>
      <c r="C3958" s="226">
        <v>44265</v>
      </c>
      <c r="D3958" s="226">
        <v>44280.453067129631</v>
      </c>
      <c r="E3958" t="s">
        <v>6436</v>
      </c>
      <c r="F3958">
        <v>599.29445565541562</v>
      </c>
    </row>
    <row r="3959" spans="1:6" hidden="1">
      <c r="A3959">
        <v>6</v>
      </c>
      <c r="B3959" s="226">
        <v>44264</v>
      </c>
      <c r="C3959" s="226">
        <v>44265</v>
      </c>
      <c r="D3959" s="226">
        <v>44280.453067129631</v>
      </c>
      <c r="E3959" t="s">
        <v>6438</v>
      </c>
      <c r="F3959">
        <v>3013.1306913587755</v>
      </c>
    </row>
    <row r="3960" spans="1:6" hidden="1">
      <c r="A3960">
        <v>6</v>
      </c>
      <c r="B3960" s="226">
        <v>44264</v>
      </c>
      <c r="C3960" s="226">
        <v>44265</v>
      </c>
      <c r="D3960" s="226">
        <v>44280.453067129631</v>
      </c>
      <c r="E3960" t="s">
        <v>6439</v>
      </c>
      <c r="F3960">
        <v>139.90671771367391</v>
      </c>
    </row>
    <row r="3961" spans="1:6" hidden="1">
      <c r="A3961">
        <v>6</v>
      </c>
      <c r="B3961" s="226">
        <v>44264</v>
      </c>
      <c r="C3961" s="226">
        <v>44265</v>
      </c>
      <c r="D3961" s="226">
        <v>44280.453067129631</v>
      </c>
      <c r="E3961" t="s">
        <v>6501</v>
      </c>
      <c r="F3961">
        <v>8.1532976806163617</v>
      </c>
    </row>
    <row r="3962" spans="1:6" hidden="1">
      <c r="A3962">
        <v>6</v>
      </c>
      <c r="B3962" s="226">
        <v>44264</v>
      </c>
      <c r="C3962" s="226">
        <v>44265</v>
      </c>
      <c r="D3962" s="226">
        <v>44280.453067129631</v>
      </c>
      <c r="E3962" t="s">
        <v>6437</v>
      </c>
      <c r="F3962">
        <v>130.98918957710271</v>
      </c>
    </row>
    <row r="3963" spans="1:6" hidden="1">
      <c r="A3963">
        <v>6</v>
      </c>
      <c r="B3963" s="226">
        <v>44264</v>
      </c>
      <c r="C3963" s="226">
        <v>44265</v>
      </c>
      <c r="D3963" s="226">
        <v>44280.453067129631</v>
      </c>
      <c r="E3963" t="s">
        <v>6502</v>
      </c>
      <c r="F3963">
        <v>74.909997304277638</v>
      </c>
    </row>
    <row r="3964" spans="1:6" hidden="1">
      <c r="A3964">
        <v>6</v>
      </c>
      <c r="B3964" s="226">
        <v>44264</v>
      </c>
      <c r="C3964" s="226">
        <v>44265</v>
      </c>
      <c r="D3964" s="226">
        <v>44280.453067129631</v>
      </c>
      <c r="E3964" t="s">
        <v>6410</v>
      </c>
      <c r="F3964">
        <v>11.363333225250692</v>
      </c>
    </row>
    <row r="3965" spans="1:6" hidden="1">
      <c r="A3965">
        <v>6</v>
      </c>
      <c r="B3965" s="226">
        <v>44264</v>
      </c>
      <c r="C3965" s="226">
        <v>44265</v>
      </c>
      <c r="D3965" s="226">
        <v>44280.453067129631</v>
      </c>
      <c r="E3965" t="s">
        <v>6411</v>
      </c>
      <c r="F3965">
        <v>0.55833333730699808</v>
      </c>
    </row>
    <row r="3966" spans="1:6" hidden="1">
      <c r="A3966">
        <v>6</v>
      </c>
      <c r="B3966" s="226">
        <v>44264</v>
      </c>
      <c r="C3966" s="226">
        <v>44265</v>
      </c>
      <c r="D3966" s="226">
        <v>44280.453067129631</v>
      </c>
      <c r="E3966" t="s">
        <v>6412</v>
      </c>
      <c r="F3966">
        <v>3.1433333953222409</v>
      </c>
    </row>
    <row r="3967" spans="1:6" hidden="1">
      <c r="A3967">
        <v>6</v>
      </c>
      <c r="B3967" s="226">
        <v>44264</v>
      </c>
      <c r="C3967" s="226">
        <v>44265</v>
      </c>
      <c r="D3967" s="226">
        <v>44280.453067129631</v>
      </c>
      <c r="E3967" t="s">
        <v>6413</v>
      </c>
      <c r="F3967">
        <v>5.8866667747499868</v>
      </c>
    </row>
    <row r="3968" spans="1:6" hidden="1">
      <c r="A3968">
        <v>6</v>
      </c>
      <c r="B3968" s="226">
        <v>44264</v>
      </c>
      <c r="C3968" s="226">
        <v>44265</v>
      </c>
      <c r="D3968" s="226">
        <v>44280.453067129631</v>
      </c>
      <c r="E3968" t="s">
        <v>6414</v>
      </c>
      <c r="F3968">
        <v>0.77666664123535156</v>
      </c>
    </row>
    <row r="3969" spans="1:6" hidden="1">
      <c r="A3969">
        <v>6</v>
      </c>
      <c r="B3969" s="226">
        <v>44264</v>
      </c>
      <c r="C3969" s="226">
        <v>44265</v>
      </c>
      <c r="D3969" s="226">
        <v>44280.453067129631</v>
      </c>
      <c r="E3969" t="s">
        <v>6415</v>
      </c>
      <c r="F3969">
        <v>0</v>
      </c>
    </row>
    <row r="3970" spans="1:6" hidden="1">
      <c r="A3970">
        <v>6</v>
      </c>
      <c r="B3970" s="226">
        <v>44264</v>
      </c>
      <c r="C3970" s="226">
        <v>44265</v>
      </c>
      <c r="D3970" s="226">
        <v>44280.453067129631</v>
      </c>
      <c r="E3970" t="s">
        <v>6416</v>
      </c>
      <c r="F3970">
        <v>2.0416666269302368</v>
      </c>
    </row>
    <row r="3971" spans="1:6" hidden="1">
      <c r="A3971">
        <v>6</v>
      </c>
      <c r="B3971" s="226">
        <v>44264</v>
      </c>
      <c r="C3971" s="226">
        <v>44265</v>
      </c>
      <c r="D3971" s="226">
        <v>44280.453067129631</v>
      </c>
      <c r="E3971" t="s">
        <v>6417</v>
      </c>
      <c r="F3971">
        <v>1.3116666277249653</v>
      </c>
    </row>
    <row r="3972" spans="1:6" hidden="1">
      <c r="A3972">
        <v>6</v>
      </c>
      <c r="B3972" s="226">
        <v>44264</v>
      </c>
      <c r="C3972" s="226">
        <v>44265</v>
      </c>
      <c r="D3972" s="226">
        <v>44280.453067129631</v>
      </c>
      <c r="E3972" t="s">
        <v>6503</v>
      </c>
      <c r="F3972">
        <v>2.9999999329446688E-2</v>
      </c>
    </row>
    <row r="3973" spans="1:6" hidden="1">
      <c r="A3973">
        <v>6</v>
      </c>
      <c r="B3973" s="226">
        <v>44264</v>
      </c>
      <c r="C3973" s="226">
        <v>44265</v>
      </c>
      <c r="D3973" s="226">
        <v>44280.453067129631</v>
      </c>
      <c r="E3973" t="s">
        <v>6504</v>
      </c>
      <c r="F3973">
        <v>1.1133333245912758</v>
      </c>
    </row>
    <row r="3974" spans="1:6" hidden="1">
      <c r="A3974">
        <v>6</v>
      </c>
      <c r="B3974" s="226">
        <v>44264</v>
      </c>
      <c r="C3974" s="226">
        <v>44265</v>
      </c>
      <c r="D3974" s="226">
        <v>44280.453067129631</v>
      </c>
      <c r="E3974" t="s">
        <v>6505</v>
      </c>
      <c r="F3974">
        <v>2.4966667095819104</v>
      </c>
    </row>
    <row r="3975" spans="1:6" hidden="1">
      <c r="A3975">
        <v>6</v>
      </c>
      <c r="B3975" s="226">
        <v>44264</v>
      </c>
      <c r="C3975" s="226">
        <v>44265</v>
      </c>
      <c r="D3975" s="226">
        <v>44280.453067129631</v>
      </c>
      <c r="E3975" t="s">
        <v>6506</v>
      </c>
      <c r="F3975">
        <v>22.584999402364989</v>
      </c>
    </row>
    <row r="3976" spans="1:6" hidden="1">
      <c r="A3976">
        <v>6</v>
      </c>
      <c r="B3976" s="226">
        <v>44264</v>
      </c>
      <c r="C3976" s="226">
        <v>44265</v>
      </c>
      <c r="D3976" s="226">
        <v>44280.453067129631</v>
      </c>
      <c r="E3976" t="s">
        <v>6507</v>
      </c>
      <c r="F3976">
        <v>50.133335113525391</v>
      </c>
    </row>
    <row r="3977" spans="1:6" hidden="1">
      <c r="A3977">
        <v>6</v>
      </c>
      <c r="B3977" s="226">
        <v>44264</v>
      </c>
      <c r="C3977" s="226">
        <v>44265</v>
      </c>
      <c r="D3977" s="226">
        <v>44280.453067129631</v>
      </c>
      <c r="E3977" t="s">
        <v>6508</v>
      </c>
      <c r="F3977">
        <v>20.863333384196036</v>
      </c>
    </row>
    <row r="3978" spans="1:6" hidden="1">
      <c r="A3978">
        <v>6</v>
      </c>
      <c r="B3978" s="226">
        <v>44264</v>
      </c>
      <c r="C3978" s="226">
        <v>44265</v>
      </c>
      <c r="D3978" s="226">
        <v>44280.453067129631</v>
      </c>
      <c r="E3978" t="s">
        <v>6509</v>
      </c>
      <c r="F3978">
        <v>0.63333332538604736</v>
      </c>
    </row>
    <row r="3979" spans="1:6" hidden="1">
      <c r="A3979">
        <v>6</v>
      </c>
      <c r="B3979" s="226">
        <v>44264</v>
      </c>
      <c r="C3979" s="226">
        <v>44265</v>
      </c>
      <c r="D3979" s="226">
        <v>44280.453067129631</v>
      </c>
      <c r="E3979" t="s">
        <v>6510</v>
      </c>
      <c r="F3979">
        <v>2.1266666650772867</v>
      </c>
    </row>
    <row r="3980" spans="1:6" hidden="1">
      <c r="A3980">
        <v>6</v>
      </c>
      <c r="B3980" s="226">
        <v>44264</v>
      </c>
      <c r="C3980" s="226">
        <v>44265</v>
      </c>
      <c r="D3980" s="226">
        <v>44280.453067129631</v>
      </c>
      <c r="E3980" t="s">
        <v>6511</v>
      </c>
      <c r="F3980">
        <v>1.8333332923551399E-2</v>
      </c>
    </row>
    <row r="3981" spans="1:6" hidden="1">
      <c r="A3981">
        <v>6</v>
      </c>
      <c r="B3981" s="226">
        <v>44264</v>
      </c>
      <c r="C3981" s="226">
        <v>44265</v>
      </c>
      <c r="D3981" s="226">
        <v>44280.453067129631</v>
      </c>
      <c r="E3981" t="s">
        <v>6728</v>
      </c>
      <c r="F3981">
        <v>6.5410333656602448</v>
      </c>
    </row>
    <row r="3982" spans="1:6" hidden="1">
      <c r="A3982">
        <v>6</v>
      </c>
      <c r="B3982" s="226">
        <v>44264</v>
      </c>
      <c r="C3982" s="226">
        <v>44265</v>
      </c>
      <c r="D3982" s="226">
        <v>44280.453067129631</v>
      </c>
      <c r="E3982" t="s">
        <v>6525</v>
      </c>
    </row>
    <row r="3983" spans="1:6" hidden="1">
      <c r="A3983">
        <v>6</v>
      </c>
      <c r="B3983" s="226">
        <v>44264</v>
      </c>
      <c r="C3983" s="226">
        <v>44265</v>
      </c>
      <c r="D3983" s="226">
        <v>44280.453067129631</v>
      </c>
      <c r="E3983" t="s">
        <v>6526</v>
      </c>
    </row>
    <row r="3984" spans="1:6" hidden="1">
      <c r="A3984">
        <v>6</v>
      </c>
      <c r="B3984" s="226">
        <v>44264</v>
      </c>
      <c r="C3984" s="226">
        <v>44265</v>
      </c>
      <c r="D3984" s="226">
        <v>44280.453067129631</v>
      </c>
      <c r="E3984" t="s">
        <v>6679</v>
      </c>
      <c r="F3984">
        <v>2.2769000530242023</v>
      </c>
    </row>
    <row r="3985" spans="1:6" hidden="1">
      <c r="A3985">
        <v>6</v>
      </c>
      <c r="B3985" s="226">
        <v>44264</v>
      </c>
      <c r="C3985" s="226">
        <v>44265</v>
      </c>
      <c r="D3985" s="226">
        <v>44280.453067129631</v>
      </c>
      <c r="E3985" t="s">
        <v>6680</v>
      </c>
      <c r="F3985">
        <v>1.9011000394820492</v>
      </c>
    </row>
    <row r="3986" spans="1:6" hidden="1">
      <c r="A3986">
        <v>6</v>
      </c>
      <c r="B3986" s="226">
        <v>44264</v>
      </c>
      <c r="C3986" s="226">
        <v>44265</v>
      </c>
      <c r="D3986" s="226">
        <v>44280.453067129631</v>
      </c>
      <c r="E3986" t="s">
        <v>6681</v>
      </c>
      <c r="F3986">
        <v>7.0187997817995402</v>
      </c>
    </row>
    <row r="3987" spans="1:6" hidden="1">
      <c r="A3987">
        <v>6</v>
      </c>
      <c r="B3987" s="226">
        <v>44264</v>
      </c>
      <c r="C3987" s="226">
        <v>44265</v>
      </c>
      <c r="D3987" s="226">
        <v>44280.453067129631</v>
      </c>
      <c r="E3987" t="s">
        <v>6682</v>
      </c>
      <c r="F3987">
        <v>22.79840087890625</v>
      </c>
    </row>
    <row r="3988" spans="1:6" hidden="1">
      <c r="A3988">
        <v>6</v>
      </c>
      <c r="B3988" s="226">
        <v>44264</v>
      </c>
      <c r="C3988" s="226">
        <v>44265</v>
      </c>
      <c r="D3988" s="226">
        <v>44280.453067129631</v>
      </c>
      <c r="E3988" t="s">
        <v>6683</v>
      </c>
      <c r="F3988">
        <v>49.604198455808628</v>
      </c>
    </row>
    <row r="3989" spans="1:6" hidden="1">
      <c r="A3989">
        <v>6</v>
      </c>
      <c r="B3989" s="226">
        <v>44264</v>
      </c>
      <c r="C3989" s="226">
        <v>44265</v>
      </c>
      <c r="D3989" s="226">
        <v>44280.453067129631</v>
      </c>
      <c r="E3989" t="s">
        <v>6684</v>
      </c>
      <c r="F3989">
        <v>16.310600280761719</v>
      </c>
    </row>
    <row r="3990" spans="1:6" hidden="1">
      <c r="A3990">
        <v>6</v>
      </c>
      <c r="B3990" s="226">
        <v>44264</v>
      </c>
      <c r="C3990" s="226">
        <v>44265</v>
      </c>
      <c r="D3990" s="226">
        <v>44280.453067129631</v>
      </c>
      <c r="E3990" t="s">
        <v>6685</v>
      </c>
      <c r="F3990">
        <v>6.5999999642372131E-2</v>
      </c>
    </row>
    <row r="3991" spans="1:6" hidden="1">
      <c r="A3991">
        <v>6</v>
      </c>
      <c r="B3991" s="226">
        <v>44264</v>
      </c>
      <c r="C3991" s="226">
        <v>44265</v>
      </c>
      <c r="D3991" s="226">
        <v>44280.453067129631</v>
      </c>
      <c r="E3991" t="s">
        <v>6670</v>
      </c>
      <c r="F3991">
        <v>0.22164176780812339</v>
      </c>
    </row>
    <row r="3992" spans="1:6" hidden="1">
      <c r="A3992">
        <v>6</v>
      </c>
      <c r="B3992" s="226">
        <v>44264</v>
      </c>
      <c r="C3992" s="226">
        <v>44265</v>
      </c>
      <c r="D3992" s="226">
        <v>44280.453067129631</v>
      </c>
      <c r="E3992" t="s">
        <v>6531</v>
      </c>
      <c r="F3992">
        <v>39.585233126746296</v>
      </c>
    </row>
    <row r="3993" spans="1:6" hidden="1">
      <c r="A3993">
        <v>6</v>
      </c>
      <c r="B3993" s="226">
        <v>44264</v>
      </c>
      <c r="C3993" s="226">
        <v>44265</v>
      </c>
      <c r="D3993" s="226">
        <v>44280.453067129631</v>
      </c>
      <c r="E3993" t="s">
        <v>6532</v>
      </c>
      <c r="F3993">
        <v>1.8711377628975474</v>
      </c>
    </row>
    <row r="3994" spans="1:6" hidden="1">
      <c r="A3994">
        <v>6</v>
      </c>
      <c r="B3994" s="226">
        <v>44264</v>
      </c>
      <c r="C3994" s="226">
        <v>44265</v>
      </c>
      <c r="D3994" s="226">
        <v>44280.453067129631</v>
      </c>
      <c r="E3994" t="s">
        <v>6533</v>
      </c>
      <c r="F3994">
        <v>143.43093847698506</v>
      </c>
    </row>
    <row r="3995" spans="1:6" hidden="1">
      <c r="A3995">
        <v>6</v>
      </c>
      <c r="B3995" s="226">
        <v>44264</v>
      </c>
      <c r="C3995" s="226">
        <v>44265</v>
      </c>
      <c r="D3995" s="226">
        <v>44280.453067129631</v>
      </c>
      <c r="E3995" t="s">
        <v>6530</v>
      </c>
      <c r="F3995">
        <v>94.804863712522788</v>
      </c>
    </row>
    <row r="3996" spans="1:6" hidden="1">
      <c r="A3996">
        <v>6</v>
      </c>
      <c r="B3996" s="226">
        <v>44264</v>
      </c>
      <c r="C3996" s="226">
        <v>44265</v>
      </c>
      <c r="D3996" s="226">
        <v>44280.453067129631</v>
      </c>
      <c r="E3996" t="s">
        <v>6534</v>
      </c>
      <c r="F3996">
        <v>105.4000015258829</v>
      </c>
    </row>
    <row r="3997" spans="1:6" hidden="1">
      <c r="A3997">
        <v>6</v>
      </c>
      <c r="B3997" s="226">
        <v>44264</v>
      </c>
      <c r="C3997" s="226">
        <v>44265</v>
      </c>
      <c r="D3997" s="226">
        <v>44280.453067129631</v>
      </c>
      <c r="E3997" t="s">
        <v>6535</v>
      </c>
      <c r="F3997">
        <v>6.3000001013281307E-2</v>
      </c>
    </row>
    <row r="3998" spans="1:6" hidden="1">
      <c r="A3998">
        <v>6</v>
      </c>
      <c r="B3998" s="226">
        <v>44264</v>
      </c>
      <c r="C3998" s="226">
        <v>44265</v>
      </c>
      <c r="D3998" s="226">
        <v>44280.453067129631</v>
      </c>
      <c r="E3998" t="s">
        <v>6536</v>
      </c>
      <c r="F3998">
        <v>99.719703674320257</v>
      </c>
    </row>
    <row r="3999" spans="1:6" hidden="1">
      <c r="A3999">
        <v>6</v>
      </c>
      <c r="B3999" s="226">
        <v>44264</v>
      </c>
      <c r="C3999" s="226">
        <v>44265</v>
      </c>
      <c r="D3999" s="226">
        <v>44280.453067129631</v>
      </c>
      <c r="E3999" t="s">
        <v>6537</v>
      </c>
      <c r="F3999">
        <v>0.12559999525547494</v>
      </c>
    </row>
    <row r="4000" spans="1:6" hidden="1">
      <c r="A4000">
        <v>6</v>
      </c>
      <c r="B4000" s="226">
        <v>44264</v>
      </c>
      <c r="C4000" s="226">
        <v>44265</v>
      </c>
      <c r="D4000" s="226">
        <v>44280.453067129631</v>
      </c>
      <c r="E4000" t="s">
        <v>6538</v>
      </c>
      <c r="F4000">
        <v>4.4599998742343751E-2</v>
      </c>
    </row>
    <row r="4001" spans="1:6" hidden="1">
      <c r="A4001">
        <v>6</v>
      </c>
      <c r="B4001" s="226">
        <v>44264</v>
      </c>
      <c r="C4001" s="226">
        <v>44265</v>
      </c>
      <c r="D4001" s="226">
        <v>44280.453067129631</v>
      </c>
      <c r="E4001" t="s">
        <v>6539</v>
      </c>
      <c r="F4001">
        <v>1.090000011026873E-2</v>
      </c>
    </row>
    <row r="4002" spans="1:6" hidden="1">
      <c r="A4002">
        <v>6</v>
      </c>
      <c r="B4002" s="226">
        <v>44264</v>
      </c>
      <c r="C4002" s="226">
        <v>44265</v>
      </c>
      <c r="D4002" s="226">
        <v>44280.453067129631</v>
      </c>
      <c r="E4002" t="s">
        <v>6540</v>
      </c>
      <c r="F4002">
        <v>2.3600000888109703E-2</v>
      </c>
    </row>
    <row r="4003" spans="1:6" hidden="1">
      <c r="A4003">
        <v>6</v>
      </c>
      <c r="B4003" s="226">
        <v>44264</v>
      </c>
      <c r="C4003" s="226">
        <v>44265</v>
      </c>
      <c r="D4003" s="226">
        <v>44280.453067129631</v>
      </c>
      <c r="E4003" t="s">
        <v>6541</v>
      </c>
      <c r="F4003">
        <v>3.1000000890343193E-3</v>
      </c>
    </row>
    <row r="4004" spans="1:6" hidden="1">
      <c r="A4004">
        <v>6</v>
      </c>
      <c r="B4004" s="226">
        <v>44264</v>
      </c>
      <c r="C4004" s="226">
        <v>44265</v>
      </c>
      <c r="D4004" s="226">
        <v>44280.453067129631</v>
      </c>
      <c r="E4004" t="s">
        <v>6542</v>
      </c>
      <c r="F4004">
        <v>1.0011999607086182</v>
      </c>
    </row>
    <row r="4005" spans="1:6" hidden="1">
      <c r="A4005">
        <v>6</v>
      </c>
      <c r="B4005" s="226">
        <v>44264</v>
      </c>
      <c r="C4005" s="226">
        <v>44265</v>
      </c>
      <c r="D4005" s="226">
        <v>44280.453067129631</v>
      </c>
      <c r="E4005" t="s">
        <v>6543</v>
      </c>
      <c r="F4005">
        <v>8.9945001602176387</v>
      </c>
    </row>
    <row r="4006" spans="1:6" hidden="1">
      <c r="A4006">
        <v>6</v>
      </c>
      <c r="B4006" s="226">
        <v>44264</v>
      </c>
      <c r="C4006" s="226">
        <v>44265</v>
      </c>
      <c r="D4006" s="226">
        <v>44280.453067129631</v>
      </c>
      <c r="E4006" t="s">
        <v>6544</v>
      </c>
      <c r="F4006">
        <v>1.2683999538421631</v>
      </c>
    </row>
    <row r="4007" spans="1:6" hidden="1">
      <c r="A4007">
        <v>6</v>
      </c>
      <c r="B4007" s="226">
        <v>44264</v>
      </c>
      <c r="C4007" s="226">
        <v>44265</v>
      </c>
      <c r="D4007" s="226">
        <v>44280.453067129631</v>
      </c>
      <c r="E4007" t="s">
        <v>6545</v>
      </c>
      <c r="F4007">
        <v>64.066596984865654</v>
      </c>
    </row>
    <row r="4008" spans="1:6" hidden="1">
      <c r="A4008">
        <v>6</v>
      </c>
      <c r="B4008" s="226">
        <v>44264</v>
      </c>
      <c r="C4008" s="226">
        <v>44265</v>
      </c>
      <c r="D4008" s="226">
        <v>44280.453067129631</v>
      </c>
      <c r="E4008" t="s">
        <v>6546</v>
      </c>
      <c r="F4008">
        <v>21.589099884033384</v>
      </c>
    </row>
    <row r="4009" spans="1:6" hidden="1">
      <c r="A4009">
        <v>6</v>
      </c>
      <c r="B4009" s="226">
        <v>44264</v>
      </c>
      <c r="C4009" s="226">
        <v>44265</v>
      </c>
      <c r="D4009" s="226">
        <v>44280.453067129631</v>
      </c>
      <c r="E4009" t="s">
        <v>6547</v>
      </c>
      <c r="F4009">
        <v>8.2900002598763012E-2</v>
      </c>
    </row>
    <row r="4010" spans="1:6" hidden="1">
      <c r="A4010">
        <v>6</v>
      </c>
      <c r="B4010" s="226">
        <v>44264</v>
      </c>
      <c r="C4010" s="226">
        <v>44265</v>
      </c>
      <c r="D4010" s="226">
        <v>44280.453067129631</v>
      </c>
      <c r="E4010" t="s">
        <v>6548</v>
      </c>
      <c r="F4010">
        <v>2.9969999790192818</v>
      </c>
    </row>
    <row r="4011" spans="1:6" hidden="1">
      <c r="A4011">
        <v>6</v>
      </c>
      <c r="B4011" s="226">
        <v>44264</v>
      </c>
      <c r="C4011" s="226">
        <v>44265</v>
      </c>
      <c r="D4011" s="226">
        <v>44280.453067129631</v>
      </c>
      <c r="E4011" t="s">
        <v>6721</v>
      </c>
      <c r="F4011">
        <v>5.6359144051869752</v>
      </c>
    </row>
    <row r="4012" spans="1:6" hidden="1">
      <c r="A4012">
        <v>6</v>
      </c>
      <c r="B4012" s="226">
        <v>44264</v>
      </c>
      <c r="C4012" s="226">
        <v>44265</v>
      </c>
      <c r="D4012" s="226">
        <v>44280.453067129631</v>
      </c>
      <c r="E4012" t="s">
        <v>6720</v>
      </c>
      <c r="F4012">
        <v>95.076149559021047</v>
      </c>
    </row>
    <row r="4013" spans="1:6" hidden="1">
      <c r="A4013">
        <v>6</v>
      </c>
      <c r="B4013" s="226">
        <v>44264</v>
      </c>
      <c r="C4013" s="226">
        <v>44265</v>
      </c>
      <c r="D4013" s="226">
        <v>44280.453067129631</v>
      </c>
      <c r="E4013" t="s">
        <v>6722</v>
      </c>
      <c r="F4013">
        <v>14.98801653473461</v>
      </c>
    </row>
    <row r="4014" spans="1:6" hidden="1">
      <c r="A4014">
        <v>6</v>
      </c>
      <c r="B4014" s="226">
        <v>44264</v>
      </c>
      <c r="C4014" s="226">
        <v>44265</v>
      </c>
      <c r="D4014" s="226">
        <v>44280.453067129631</v>
      </c>
      <c r="E4014" t="s">
        <v>6723</v>
      </c>
      <c r="F4014">
        <v>49.384047128535578</v>
      </c>
    </row>
    <row r="4015" spans="1:6" hidden="1">
      <c r="A4015">
        <v>6</v>
      </c>
      <c r="B4015" s="226">
        <v>44264</v>
      </c>
      <c r="C4015" s="226">
        <v>44265</v>
      </c>
      <c r="D4015" s="226">
        <v>44280.453067129631</v>
      </c>
      <c r="E4015" t="s">
        <v>6724</v>
      </c>
      <c r="F4015">
        <v>4.3407097395923406</v>
      </c>
    </row>
    <row r="4016" spans="1:6" hidden="1">
      <c r="A4016">
        <v>6</v>
      </c>
      <c r="B4016" s="226">
        <v>44264</v>
      </c>
      <c r="C4016" s="226">
        <v>44265</v>
      </c>
      <c r="D4016" s="226">
        <v>44280.453067129631</v>
      </c>
      <c r="E4016" t="s">
        <v>6725</v>
      </c>
      <c r="F4016">
        <v>15.296588636769201</v>
      </c>
    </row>
    <row r="4017" spans="1:6" hidden="1">
      <c r="A4017">
        <v>6</v>
      </c>
      <c r="B4017" s="226">
        <v>44264</v>
      </c>
      <c r="C4017" s="226">
        <v>44265</v>
      </c>
      <c r="D4017" s="226">
        <v>44280.453067129631</v>
      </c>
      <c r="E4017" t="s">
        <v>6726</v>
      </c>
      <c r="F4017">
        <v>9303.623027886284</v>
      </c>
    </row>
    <row r="4018" spans="1:6" hidden="1">
      <c r="A4018">
        <v>6</v>
      </c>
      <c r="B4018" s="226">
        <v>44264</v>
      </c>
      <c r="C4018" s="226">
        <v>44265</v>
      </c>
      <c r="D4018" s="226">
        <v>44280.453067129631</v>
      </c>
      <c r="E4018" t="s">
        <v>6549</v>
      </c>
      <c r="F4018">
        <v>6.5231380893124706</v>
      </c>
    </row>
    <row r="4019" spans="1:6" hidden="1">
      <c r="A4019">
        <v>6</v>
      </c>
      <c r="B4019" s="226">
        <v>44264</v>
      </c>
      <c r="C4019" s="226">
        <v>44265</v>
      </c>
      <c r="D4019" s="226">
        <v>44280.453067129631</v>
      </c>
      <c r="E4019" t="s">
        <v>6550</v>
      </c>
      <c r="F4019">
        <v>4.9493033882644291</v>
      </c>
    </row>
    <row r="4020" spans="1:6" hidden="1">
      <c r="A4020">
        <v>6</v>
      </c>
      <c r="B4020" s="226">
        <v>44264</v>
      </c>
      <c r="C4020" s="226">
        <v>44265</v>
      </c>
      <c r="D4020" s="226">
        <v>44280.453067129631</v>
      </c>
      <c r="E4020" t="s">
        <v>6551</v>
      </c>
      <c r="F4020">
        <v>28.518574534521782</v>
      </c>
    </row>
    <row r="4021" spans="1:6" hidden="1">
      <c r="A4021">
        <v>6</v>
      </c>
      <c r="B4021" s="226">
        <v>44264</v>
      </c>
      <c r="C4021" s="226">
        <v>44265</v>
      </c>
      <c r="D4021" s="226">
        <v>44280.453067129631</v>
      </c>
      <c r="E4021" t="s">
        <v>6552</v>
      </c>
      <c r="F4021">
        <v>8.5194608118799007</v>
      </c>
    </row>
    <row r="4022" spans="1:6" hidden="1">
      <c r="A4022">
        <v>6</v>
      </c>
      <c r="B4022" s="226">
        <v>44264</v>
      </c>
      <c r="C4022" s="226">
        <v>44265</v>
      </c>
      <c r="D4022" s="226">
        <v>44280.453067129631</v>
      </c>
      <c r="E4022" t="s">
        <v>6727</v>
      </c>
      <c r="F4022">
        <v>18.452593316855282</v>
      </c>
    </row>
    <row r="4023" spans="1:6" hidden="1">
      <c r="A4023">
        <v>6</v>
      </c>
      <c r="B4023" s="226">
        <v>44264</v>
      </c>
      <c r="C4023" s="226">
        <v>44265</v>
      </c>
      <c r="D4023" s="226">
        <v>44280.453067129631</v>
      </c>
      <c r="E4023" t="s">
        <v>6672</v>
      </c>
      <c r="F4023">
        <v>215.38808431460117</v>
      </c>
    </row>
    <row r="4024" spans="1:6" hidden="1">
      <c r="A4024">
        <v>6</v>
      </c>
      <c r="B4024" s="226">
        <v>44264</v>
      </c>
      <c r="C4024" s="226">
        <v>44265</v>
      </c>
      <c r="D4024" s="226">
        <v>44280.453067129631</v>
      </c>
      <c r="E4024" t="s">
        <v>6673</v>
      </c>
      <c r="F4024">
        <v>217.18239526020011</v>
      </c>
    </row>
    <row r="4025" spans="1:6" hidden="1">
      <c r="A4025">
        <v>6</v>
      </c>
      <c r="B4025" s="226">
        <v>44264</v>
      </c>
      <c r="C4025" s="226">
        <v>44265</v>
      </c>
      <c r="D4025" s="226">
        <v>44280.453067129631</v>
      </c>
      <c r="E4025" t="s">
        <v>6674</v>
      </c>
      <c r="F4025">
        <v>-0.83305952198271194</v>
      </c>
    </row>
    <row r="4026" spans="1:6" hidden="1">
      <c r="A4026">
        <v>6</v>
      </c>
      <c r="B4026" s="226">
        <v>44264</v>
      </c>
      <c r="C4026" s="226">
        <v>44265</v>
      </c>
      <c r="D4026" s="226">
        <v>44280.453067129631</v>
      </c>
      <c r="E4026" t="s">
        <v>6635</v>
      </c>
      <c r="F4026">
        <v>0.87</v>
      </c>
    </row>
    <row r="4027" spans="1:6" hidden="1">
      <c r="A4027">
        <v>6</v>
      </c>
      <c r="B4027" s="226">
        <v>44264</v>
      </c>
      <c r="C4027" s="226">
        <v>44265</v>
      </c>
      <c r="D4027" s="226">
        <v>44280.453067129631</v>
      </c>
      <c r="E4027" t="s">
        <v>6637</v>
      </c>
      <c r="F4027">
        <v>0.88</v>
      </c>
    </row>
    <row r="4028" spans="1:6" hidden="1">
      <c r="A4028">
        <v>6</v>
      </c>
      <c r="B4028" s="226">
        <v>44264</v>
      </c>
      <c r="C4028" s="226">
        <v>44265</v>
      </c>
      <c r="D4028" s="226">
        <v>44280.453067129631</v>
      </c>
      <c r="E4028" t="s">
        <v>6638</v>
      </c>
      <c r="F4028">
        <v>0.87728888900000002</v>
      </c>
    </row>
    <row r="4029" spans="1:6" hidden="1">
      <c r="A4029">
        <v>6</v>
      </c>
      <c r="B4029" s="226">
        <v>44264</v>
      </c>
      <c r="C4029" s="226">
        <v>44265</v>
      </c>
      <c r="D4029" s="226">
        <v>44280.453067129631</v>
      </c>
      <c r="E4029" t="s">
        <v>6642</v>
      </c>
      <c r="F4029">
        <v>0.86831666699999999</v>
      </c>
    </row>
    <row r="4030" spans="1:6" hidden="1">
      <c r="A4030">
        <v>6</v>
      </c>
      <c r="B4030" s="226">
        <v>44264</v>
      </c>
      <c r="C4030" s="226">
        <v>44265</v>
      </c>
      <c r="D4030" s="226">
        <v>44280.453067129631</v>
      </c>
      <c r="E4030" t="s">
        <v>6636</v>
      </c>
      <c r="F4030">
        <v>0.87</v>
      </c>
    </row>
    <row r="4031" spans="1:6" hidden="1">
      <c r="A4031">
        <v>6</v>
      </c>
      <c r="B4031" s="226">
        <v>44264</v>
      </c>
      <c r="C4031" s="226">
        <v>44265</v>
      </c>
      <c r="D4031" s="226">
        <v>44280.453067129631</v>
      </c>
      <c r="E4031" t="s">
        <v>6646</v>
      </c>
      <c r="F4031">
        <v>0.87688888899999995</v>
      </c>
    </row>
    <row r="4032" spans="1:6" hidden="1">
      <c r="A4032">
        <v>6</v>
      </c>
      <c r="B4032" s="226">
        <v>44264</v>
      </c>
      <c r="C4032" s="226">
        <v>44265</v>
      </c>
      <c r="D4032" s="226">
        <v>44280.453067129631</v>
      </c>
      <c r="E4032" t="s">
        <v>6647</v>
      </c>
      <c r="F4032">
        <v>0.88706562499999997</v>
      </c>
    </row>
    <row r="4033" spans="1:6" hidden="1">
      <c r="A4033">
        <v>6</v>
      </c>
      <c r="B4033" s="226">
        <v>44264</v>
      </c>
      <c r="C4033" s="226">
        <v>44265</v>
      </c>
      <c r="D4033" s="226">
        <v>44280.453067129631</v>
      </c>
      <c r="E4033" t="s">
        <v>6648</v>
      </c>
      <c r="F4033">
        <v>0.75539321999999998</v>
      </c>
    </row>
    <row r="4034" spans="1:6" hidden="1">
      <c r="A4034">
        <v>6</v>
      </c>
      <c r="B4034" s="226">
        <v>44264</v>
      </c>
      <c r="C4034" s="226">
        <v>44265</v>
      </c>
      <c r="D4034" s="226">
        <v>44280.453067129631</v>
      </c>
      <c r="E4034" t="s">
        <v>6643</v>
      </c>
      <c r="F4034">
        <v>0.87</v>
      </c>
    </row>
    <row r="4035" spans="1:6" hidden="1">
      <c r="A4035">
        <v>6</v>
      </c>
      <c r="B4035" s="226">
        <v>44264</v>
      </c>
      <c r="C4035" s="226">
        <v>44265</v>
      </c>
      <c r="D4035" s="226">
        <v>44280.453067129631</v>
      </c>
      <c r="E4035" t="s">
        <v>6644</v>
      </c>
      <c r="F4035">
        <v>0.67601355900000004</v>
      </c>
    </row>
    <row r="4036" spans="1:6" hidden="1">
      <c r="A4036">
        <v>6</v>
      </c>
      <c r="B4036" s="226">
        <v>44264</v>
      </c>
      <c r="C4036" s="226">
        <v>44265</v>
      </c>
      <c r="D4036" s="226">
        <v>44280.453067129631</v>
      </c>
      <c r="E4036" t="s">
        <v>6649</v>
      </c>
      <c r="F4036">
        <v>0.86760000000000004</v>
      </c>
    </row>
    <row r="4037" spans="1:6" hidden="1">
      <c r="A4037">
        <v>6</v>
      </c>
      <c r="B4037" s="226">
        <v>44264</v>
      </c>
      <c r="C4037" s="226">
        <v>44265</v>
      </c>
      <c r="D4037" s="226">
        <v>44280.453067129631</v>
      </c>
      <c r="E4037" t="s">
        <v>6650</v>
      </c>
      <c r="F4037">
        <v>0.87610468799999996</v>
      </c>
    </row>
    <row r="4038" spans="1:6" hidden="1">
      <c r="A4038">
        <v>6</v>
      </c>
      <c r="B4038" s="226">
        <v>44264</v>
      </c>
      <c r="C4038" s="226">
        <v>44265</v>
      </c>
      <c r="D4038" s="226">
        <v>44280.453067129631</v>
      </c>
      <c r="E4038" t="s">
        <v>6651</v>
      </c>
      <c r="F4038">
        <v>0.894277922</v>
      </c>
    </row>
    <row r="4039" spans="1:6" hidden="1">
      <c r="A4039">
        <v>6</v>
      </c>
      <c r="B4039" s="226">
        <v>44264</v>
      </c>
      <c r="C4039" s="226">
        <v>44265</v>
      </c>
      <c r="D4039" s="226">
        <v>44280.453067129631</v>
      </c>
      <c r="E4039" t="s">
        <v>6645</v>
      </c>
      <c r="F4039">
        <v>0.875</v>
      </c>
    </row>
    <row r="4040" spans="1:6" hidden="1">
      <c r="A4040">
        <v>6</v>
      </c>
      <c r="B4040" s="226">
        <v>44264</v>
      </c>
      <c r="C4040" s="226">
        <v>44265</v>
      </c>
      <c r="D4040" s="226">
        <v>44280.453067129631</v>
      </c>
      <c r="E4040" t="s">
        <v>6652</v>
      </c>
      <c r="F4040">
        <v>0.86570000000000003</v>
      </c>
    </row>
    <row r="4041" spans="1:6" hidden="1">
      <c r="A4041">
        <v>6</v>
      </c>
      <c r="B4041" s="226">
        <v>44264</v>
      </c>
      <c r="C4041" s="226">
        <v>44265</v>
      </c>
      <c r="D4041" s="226">
        <v>44280.453067129631</v>
      </c>
      <c r="E4041" t="s">
        <v>6653</v>
      </c>
      <c r="F4041">
        <v>5.0000000000000001E-4</v>
      </c>
    </row>
    <row r="4042" spans="1:6" hidden="1">
      <c r="A4042">
        <v>6</v>
      </c>
      <c r="B4042" s="226">
        <v>44264</v>
      </c>
      <c r="C4042" s="226">
        <v>44265</v>
      </c>
      <c r="D4042" s="226">
        <v>44280.453067129631</v>
      </c>
      <c r="E4042" t="s">
        <v>6654</v>
      </c>
      <c r="F4042">
        <v>4.6000000000000001E-4</v>
      </c>
    </row>
    <row r="4043" spans="1:6" hidden="1">
      <c r="A4043">
        <v>6</v>
      </c>
      <c r="B4043" s="226">
        <v>44264</v>
      </c>
      <c r="C4043" s="226">
        <v>44265</v>
      </c>
      <c r="D4043" s="226">
        <v>44280.453067129631</v>
      </c>
      <c r="E4043" t="s">
        <v>6655</v>
      </c>
      <c r="F4043">
        <v>1.6999999999999999E-3</v>
      </c>
    </row>
    <row r="4044" spans="1:6" hidden="1">
      <c r="A4044">
        <v>6</v>
      </c>
      <c r="B4044" s="226">
        <v>44264</v>
      </c>
      <c r="C4044" s="226">
        <v>44265</v>
      </c>
      <c r="D4044" s="226">
        <v>44280.453067129631</v>
      </c>
      <c r="E4044" t="s">
        <v>6766</v>
      </c>
      <c r="F4044">
        <v>102.1</v>
      </c>
    </row>
    <row r="4045" spans="1:6" hidden="1">
      <c r="A4045">
        <v>6</v>
      </c>
      <c r="B4045" s="226">
        <v>44264</v>
      </c>
      <c r="C4045" s="226">
        <v>44265</v>
      </c>
      <c r="D4045" s="226">
        <v>44280.453067129631</v>
      </c>
      <c r="E4045" t="s">
        <v>6767</v>
      </c>
      <c r="F4045">
        <v>111</v>
      </c>
    </row>
    <row r="4046" spans="1:6" hidden="1">
      <c r="A4046">
        <v>6</v>
      </c>
      <c r="B4046" s="226">
        <v>44264</v>
      </c>
      <c r="C4046" s="226">
        <v>44265</v>
      </c>
      <c r="D4046" s="226">
        <v>44280.453067129631</v>
      </c>
      <c r="E4046" t="s">
        <v>6764</v>
      </c>
      <c r="F4046">
        <v>99.7</v>
      </c>
    </row>
    <row r="4047" spans="1:6" hidden="1">
      <c r="A4047">
        <v>6</v>
      </c>
      <c r="B4047" s="226">
        <v>44264</v>
      </c>
      <c r="C4047" s="226">
        <v>44265</v>
      </c>
      <c r="D4047" s="226">
        <v>44280.453067129631</v>
      </c>
      <c r="E4047" t="s">
        <v>6765</v>
      </c>
      <c r="F4047">
        <v>110</v>
      </c>
    </row>
    <row r="4048" spans="1:6" hidden="1">
      <c r="A4048">
        <v>7</v>
      </c>
      <c r="B4048" s="226">
        <v>44265</v>
      </c>
      <c r="C4048" s="226">
        <v>44266</v>
      </c>
      <c r="D4048" s="226">
        <v>44280.453125</v>
      </c>
      <c r="E4048" t="s">
        <v>5521</v>
      </c>
      <c r="F4048">
        <v>260.00624370574928</v>
      </c>
    </row>
    <row r="4049" spans="1:6" hidden="1">
      <c r="A4049">
        <v>7</v>
      </c>
      <c r="B4049" s="226">
        <v>44265</v>
      </c>
      <c r="C4049" s="226">
        <v>44266</v>
      </c>
      <c r="D4049" s="226">
        <v>44280.453125</v>
      </c>
      <c r="E4049" t="s">
        <v>6243</v>
      </c>
      <c r="F4049">
        <v>0</v>
      </c>
    </row>
    <row r="4050" spans="1:6" hidden="1">
      <c r="A4050">
        <v>7</v>
      </c>
      <c r="B4050" s="226">
        <v>44265</v>
      </c>
      <c r="C4050" s="226">
        <v>44266</v>
      </c>
      <c r="D4050" s="226">
        <v>44280.453125</v>
      </c>
      <c r="E4050" t="s">
        <v>6327</v>
      </c>
      <c r="F4050">
        <v>1.9410884829994791E-3</v>
      </c>
    </row>
    <row r="4051" spans="1:6" hidden="1">
      <c r="A4051">
        <v>7</v>
      </c>
      <c r="B4051" s="226">
        <v>44265</v>
      </c>
      <c r="C4051" s="226">
        <v>44266</v>
      </c>
      <c r="D4051" s="226">
        <v>44280.453125</v>
      </c>
      <c r="E4051" t="s">
        <v>6432</v>
      </c>
      <c r="F4051">
        <v>2.5339845657348601</v>
      </c>
    </row>
    <row r="4052" spans="1:6" hidden="1">
      <c r="A4052">
        <v>7</v>
      </c>
      <c r="B4052" s="226">
        <v>44265</v>
      </c>
      <c r="C4052" s="226">
        <v>44266</v>
      </c>
      <c r="D4052" s="226">
        <v>44280.453125</v>
      </c>
      <c r="E4052" t="s">
        <v>6244</v>
      </c>
      <c r="F4052">
        <v>14.990759833653778</v>
      </c>
    </row>
    <row r="4053" spans="1:6" hidden="1">
      <c r="A4053">
        <v>7</v>
      </c>
      <c r="B4053" s="226">
        <v>44265</v>
      </c>
      <c r="C4053" s="226">
        <v>44266</v>
      </c>
      <c r="D4053" s="226">
        <v>44280.453125</v>
      </c>
      <c r="E4053" t="s">
        <v>6246</v>
      </c>
    </row>
    <row r="4054" spans="1:6" hidden="1">
      <c r="A4054">
        <v>7</v>
      </c>
      <c r="B4054" s="226">
        <v>44265</v>
      </c>
      <c r="C4054" s="226">
        <v>44266</v>
      </c>
      <c r="D4054" s="226">
        <v>44280.453125</v>
      </c>
      <c r="E4054" t="s">
        <v>6259</v>
      </c>
      <c r="F4054">
        <v>4.0016139320201392</v>
      </c>
    </row>
    <row r="4055" spans="1:6" hidden="1">
      <c r="A4055">
        <v>7</v>
      </c>
      <c r="B4055" s="226">
        <v>44265</v>
      </c>
      <c r="C4055" s="226">
        <v>44266</v>
      </c>
      <c r="D4055" s="226">
        <v>44280.453125</v>
      </c>
      <c r="E4055" t="s">
        <v>6262</v>
      </c>
      <c r="F4055">
        <v>8.945721559289229</v>
      </c>
    </row>
    <row r="4056" spans="1:6" hidden="1">
      <c r="A4056">
        <v>7</v>
      </c>
      <c r="B4056" s="226">
        <v>44265</v>
      </c>
      <c r="C4056" s="226">
        <v>44266</v>
      </c>
      <c r="D4056" s="226">
        <v>44280.453125</v>
      </c>
      <c r="E4056" t="s">
        <v>6665</v>
      </c>
      <c r="F4056">
        <v>0.11328813944322329</v>
      </c>
    </row>
    <row r="4057" spans="1:6" hidden="1">
      <c r="A4057">
        <v>7</v>
      </c>
      <c r="B4057" s="226">
        <v>44265</v>
      </c>
      <c r="C4057" s="226">
        <v>44266</v>
      </c>
      <c r="D4057" s="226">
        <v>44280.453125</v>
      </c>
      <c r="E4057" t="s">
        <v>6666</v>
      </c>
      <c r="F4057">
        <v>-2.4122764831150174E-2</v>
      </c>
    </row>
    <row r="4058" spans="1:6" hidden="1">
      <c r="A4058">
        <v>7</v>
      </c>
      <c r="B4058" s="226">
        <v>44265</v>
      </c>
      <c r="C4058" s="226">
        <v>44266</v>
      </c>
      <c r="D4058" s="226">
        <v>44280.453125</v>
      </c>
      <c r="E4058" t="s">
        <v>6289</v>
      </c>
      <c r="F4058">
        <v>40.578074137369867</v>
      </c>
    </row>
    <row r="4059" spans="1:6" hidden="1">
      <c r="A4059">
        <v>7</v>
      </c>
      <c r="B4059" s="226">
        <v>44265</v>
      </c>
      <c r="C4059" s="226">
        <v>44266</v>
      </c>
      <c r="D4059" s="226">
        <v>44280.453125</v>
      </c>
      <c r="E4059" t="s">
        <v>6290</v>
      </c>
      <c r="F4059">
        <v>8.4173690928353295</v>
      </c>
    </row>
    <row r="4060" spans="1:6" hidden="1">
      <c r="A4060">
        <v>7</v>
      </c>
      <c r="B4060" s="226">
        <v>44265</v>
      </c>
      <c r="C4060" s="226">
        <v>44266</v>
      </c>
      <c r="D4060" s="226">
        <v>44280.453125</v>
      </c>
      <c r="E4060" t="s">
        <v>6291</v>
      </c>
      <c r="F4060">
        <v>6.0096069604158417</v>
      </c>
    </row>
    <row r="4061" spans="1:6" hidden="1">
      <c r="A4061">
        <v>7</v>
      </c>
      <c r="B4061" s="226">
        <v>44265</v>
      </c>
      <c r="C4061" s="226">
        <v>44266</v>
      </c>
      <c r="D4061" s="226">
        <v>44280.453125</v>
      </c>
      <c r="E4061" t="s">
        <v>6328</v>
      </c>
      <c r="F4061">
        <v>1.590752974152565E-2</v>
      </c>
    </row>
    <row r="4062" spans="1:6" hidden="1">
      <c r="A4062">
        <v>7</v>
      </c>
      <c r="B4062" s="226">
        <v>44265</v>
      </c>
      <c r="C4062" s="226">
        <v>44266</v>
      </c>
      <c r="D4062" s="226">
        <v>44280.453125</v>
      </c>
      <c r="E4062" t="s">
        <v>6329</v>
      </c>
      <c r="F4062">
        <v>6.4007764640781613</v>
      </c>
    </row>
    <row r="4063" spans="1:6" hidden="1">
      <c r="A4063">
        <v>7</v>
      </c>
      <c r="B4063" s="226">
        <v>44265</v>
      </c>
      <c r="C4063" s="226">
        <v>44266</v>
      </c>
      <c r="D4063" s="226">
        <v>44280.453125</v>
      </c>
      <c r="E4063" t="s">
        <v>6333</v>
      </c>
      <c r="F4063">
        <v>-1.7523826385796484E-2</v>
      </c>
    </row>
    <row r="4064" spans="1:6" hidden="1">
      <c r="A4064">
        <v>7</v>
      </c>
      <c r="B4064" s="226">
        <v>44265</v>
      </c>
      <c r="C4064" s="226">
        <v>44266</v>
      </c>
      <c r="D4064" s="226">
        <v>44280.453125</v>
      </c>
      <c r="E4064" t="s">
        <v>6334</v>
      </c>
      <c r="F4064">
        <v>19.487307476997344</v>
      </c>
    </row>
    <row r="4065" spans="1:6" hidden="1">
      <c r="A4065">
        <v>7</v>
      </c>
      <c r="B4065" s="226">
        <v>44265</v>
      </c>
      <c r="C4065" s="226">
        <v>44266</v>
      </c>
      <c r="D4065" s="226">
        <v>44280.453125</v>
      </c>
      <c r="E4065" t="s">
        <v>6337</v>
      </c>
      <c r="F4065">
        <v>67.776255930794719</v>
      </c>
    </row>
    <row r="4066" spans="1:6" hidden="1">
      <c r="A4066">
        <v>7</v>
      </c>
      <c r="B4066" s="226">
        <v>44265</v>
      </c>
      <c r="C4066" s="226">
        <v>44266</v>
      </c>
      <c r="D4066" s="226">
        <v>44280.453125</v>
      </c>
      <c r="E4066" t="s">
        <v>6340</v>
      </c>
      <c r="F4066">
        <v>18.056981382105072</v>
      </c>
    </row>
    <row r="4067" spans="1:6" hidden="1">
      <c r="A4067">
        <v>7</v>
      </c>
      <c r="B4067" s="226">
        <v>44265</v>
      </c>
      <c r="C4067" s="226">
        <v>44266</v>
      </c>
      <c r="D4067" s="226">
        <v>44280.453125</v>
      </c>
      <c r="E4067" t="s">
        <v>6531</v>
      </c>
      <c r="F4067">
        <v>40.232087975078201</v>
      </c>
    </row>
    <row r="4068" spans="1:6" hidden="1">
      <c r="A4068">
        <v>7</v>
      </c>
      <c r="B4068" s="226">
        <v>44265</v>
      </c>
      <c r="C4068" s="226">
        <v>44266</v>
      </c>
      <c r="D4068" s="226">
        <v>44280.453125</v>
      </c>
      <c r="E4068" t="s">
        <v>6635</v>
      </c>
    </row>
    <row r="4069" spans="1:6" hidden="1">
      <c r="A4069">
        <v>7</v>
      </c>
      <c r="B4069" s="226">
        <v>44265</v>
      </c>
      <c r="C4069" s="226">
        <v>44266</v>
      </c>
      <c r="D4069" s="226">
        <v>44280.453125</v>
      </c>
      <c r="E4069" t="s">
        <v>6637</v>
      </c>
    </row>
    <row r="4070" spans="1:6" hidden="1">
      <c r="A4070">
        <v>7</v>
      </c>
      <c r="B4070" s="226">
        <v>44265</v>
      </c>
      <c r="C4070" s="226">
        <v>44266</v>
      </c>
      <c r="D4070" s="226">
        <v>44280.453125</v>
      </c>
      <c r="E4070" t="s">
        <v>6659</v>
      </c>
      <c r="F4070">
        <v>0.82349997758868476</v>
      </c>
    </row>
    <row r="4071" spans="1:6" hidden="1">
      <c r="A4071">
        <v>7</v>
      </c>
      <c r="B4071" s="226">
        <v>44265</v>
      </c>
      <c r="C4071" s="226">
        <v>44266</v>
      </c>
      <c r="D4071" s="226">
        <v>44280.453125</v>
      </c>
      <c r="E4071" t="s">
        <v>6639</v>
      </c>
      <c r="F4071">
        <v>0.73356669147812215</v>
      </c>
    </row>
    <row r="4072" spans="1:6" hidden="1">
      <c r="A4072">
        <v>7</v>
      </c>
      <c r="B4072" s="226">
        <v>44265</v>
      </c>
      <c r="C4072" s="226">
        <v>44266</v>
      </c>
      <c r="D4072" s="226">
        <v>44280.453125</v>
      </c>
      <c r="E4072" t="s">
        <v>6640</v>
      </c>
      <c r="F4072">
        <v>0.84936666488650636</v>
      </c>
    </row>
    <row r="4073" spans="1:6" hidden="1">
      <c r="A4073">
        <v>7</v>
      </c>
      <c r="B4073" s="226">
        <v>44265</v>
      </c>
      <c r="C4073" s="226">
        <v>44266</v>
      </c>
      <c r="D4073" s="226">
        <v>44280.453125</v>
      </c>
      <c r="E4073" t="s">
        <v>6641</v>
      </c>
      <c r="F4073">
        <v>0.87669998407367122</v>
      </c>
    </row>
    <row r="4074" spans="1:6" hidden="1">
      <c r="A4074">
        <v>7</v>
      </c>
      <c r="B4074" s="226">
        <v>44265</v>
      </c>
      <c r="C4074" s="226">
        <v>44266</v>
      </c>
      <c r="D4074" s="226">
        <v>44280.453125</v>
      </c>
      <c r="E4074" t="s">
        <v>6638</v>
      </c>
    </row>
    <row r="4075" spans="1:6" hidden="1">
      <c r="A4075">
        <v>7</v>
      </c>
      <c r="B4075" s="226">
        <v>44265</v>
      </c>
      <c r="C4075" s="226">
        <v>44266</v>
      </c>
      <c r="D4075" s="226">
        <v>44280.453125</v>
      </c>
      <c r="E4075" t="s">
        <v>6642</v>
      </c>
    </row>
    <row r="4076" spans="1:6" hidden="1">
      <c r="A4076">
        <v>7</v>
      </c>
      <c r="B4076" s="226">
        <v>44265</v>
      </c>
      <c r="C4076" s="226">
        <v>44266</v>
      </c>
      <c r="D4076" s="226">
        <v>44280.453125</v>
      </c>
      <c r="E4076" t="s">
        <v>6636</v>
      </c>
    </row>
    <row r="4077" spans="1:6" hidden="1">
      <c r="A4077">
        <v>7</v>
      </c>
      <c r="B4077" s="226">
        <v>44265</v>
      </c>
      <c r="C4077" s="226">
        <v>44266</v>
      </c>
      <c r="D4077" s="226">
        <v>44280.453125</v>
      </c>
      <c r="E4077" t="s">
        <v>6646</v>
      </c>
    </row>
    <row r="4078" spans="1:6" hidden="1">
      <c r="A4078">
        <v>7</v>
      </c>
      <c r="B4078" s="226">
        <v>44265</v>
      </c>
      <c r="C4078" s="226">
        <v>44266</v>
      </c>
      <c r="D4078" s="226">
        <v>44280.453125</v>
      </c>
      <c r="E4078" t="s">
        <v>6647</v>
      </c>
    </row>
    <row r="4079" spans="1:6" hidden="1">
      <c r="A4079">
        <v>7</v>
      </c>
      <c r="B4079" s="226">
        <v>44265</v>
      </c>
      <c r="C4079" s="226">
        <v>44266</v>
      </c>
      <c r="D4079" s="226">
        <v>44280.453125</v>
      </c>
      <c r="E4079" t="s">
        <v>6648</v>
      </c>
    </row>
    <row r="4080" spans="1:6" hidden="1">
      <c r="A4080">
        <v>7</v>
      </c>
      <c r="B4080" s="226">
        <v>44265</v>
      </c>
      <c r="C4080" s="226">
        <v>44266</v>
      </c>
      <c r="D4080" s="226">
        <v>44280.453125</v>
      </c>
      <c r="E4080" t="s">
        <v>6643</v>
      </c>
    </row>
    <row r="4081" spans="1:6" hidden="1">
      <c r="A4081">
        <v>7</v>
      </c>
      <c r="B4081" s="226">
        <v>44265</v>
      </c>
      <c r="C4081" s="226">
        <v>44266</v>
      </c>
      <c r="D4081" s="226">
        <v>44280.453125</v>
      </c>
      <c r="E4081" t="s">
        <v>6644</v>
      </c>
    </row>
    <row r="4082" spans="1:6" hidden="1">
      <c r="A4082">
        <v>7</v>
      </c>
      <c r="B4082" s="226">
        <v>44265</v>
      </c>
      <c r="C4082" s="226">
        <v>44266</v>
      </c>
      <c r="D4082" s="226">
        <v>44280.453125</v>
      </c>
      <c r="E4082" t="s">
        <v>6649</v>
      </c>
    </row>
    <row r="4083" spans="1:6" hidden="1">
      <c r="A4083">
        <v>7</v>
      </c>
      <c r="B4083" s="226">
        <v>44265</v>
      </c>
      <c r="C4083" s="226">
        <v>44266</v>
      </c>
      <c r="D4083" s="226">
        <v>44280.453125</v>
      </c>
      <c r="E4083" t="s">
        <v>6650</v>
      </c>
    </row>
    <row r="4084" spans="1:6" hidden="1">
      <c r="A4084">
        <v>7</v>
      </c>
      <c r="B4084" s="226">
        <v>44265</v>
      </c>
      <c r="C4084" s="226">
        <v>44266</v>
      </c>
      <c r="D4084" s="226">
        <v>44280.453125</v>
      </c>
      <c r="E4084" t="s">
        <v>6651</v>
      </c>
    </row>
    <row r="4085" spans="1:6" hidden="1">
      <c r="A4085">
        <v>7</v>
      </c>
      <c r="B4085" s="226">
        <v>44265</v>
      </c>
      <c r="C4085" s="226">
        <v>44266</v>
      </c>
      <c r="D4085" s="226">
        <v>44280.453125</v>
      </c>
      <c r="E4085" t="s">
        <v>6645</v>
      </c>
    </row>
    <row r="4086" spans="1:6" hidden="1">
      <c r="A4086">
        <v>7</v>
      </c>
      <c r="B4086" s="226">
        <v>44265</v>
      </c>
      <c r="C4086" s="226">
        <v>44266</v>
      </c>
      <c r="D4086" s="226">
        <v>44280.453125</v>
      </c>
      <c r="E4086" t="s">
        <v>6652</v>
      </c>
    </row>
    <row r="4087" spans="1:6" hidden="1">
      <c r="A4087">
        <v>7</v>
      </c>
      <c r="B4087" s="226">
        <v>44265</v>
      </c>
      <c r="C4087" s="226">
        <v>44266</v>
      </c>
      <c r="D4087" s="226">
        <v>44280.453125</v>
      </c>
      <c r="E4087" t="s">
        <v>6653</v>
      </c>
    </row>
    <row r="4088" spans="1:6" hidden="1">
      <c r="A4088">
        <v>7</v>
      </c>
      <c r="B4088" s="226">
        <v>44265</v>
      </c>
      <c r="C4088" s="226">
        <v>44266</v>
      </c>
      <c r="D4088" s="226">
        <v>44280.453125</v>
      </c>
      <c r="E4088" t="s">
        <v>6654</v>
      </c>
    </row>
    <row r="4089" spans="1:6" hidden="1">
      <c r="A4089">
        <v>7</v>
      </c>
      <c r="B4089" s="226">
        <v>44265</v>
      </c>
      <c r="C4089" s="226">
        <v>44266</v>
      </c>
      <c r="D4089" s="226">
        <v>44280.453125</v>
      </c>
      <c r="E4089" t="s">
        <v>6655</v>
      </c>
    </row>
    <row r="4090" spans="1:6" hidden="1">
      <c r="A4090">
        <v>7</v>
      </c>
      <c r="B4090" s="226">
        <v>44265</v>
      </c>
      <c r="C4090" s="226">
        <v>44266</v>
      </c>
      <c r="D4090" s="226">
        <v>44280.453125</v>
      </c>
      <c r="E4090" t="s">
        <v>5947</v>
      </c>
    </row>
    <row r="4091" spans="1:6" hidden="1">
      <c r="A4091">
        <v>7</v>
      </c>
      <c r="B4091" s="226">
        <v>44265</v>
      </c>
      <c r="C4091" s="226">
        <v>44266</v>
      </c>
      <c r="D4091" s="226">
        <v>44280.453125</v>
      </c>
      <c r="E4091" t="s">
        <v>5946</v>
      </c>
    </row>
    <row r="4092" spans="1:6" hidden="1">
      <c r="A4092">
        <v>7</v>
      </c>
      <c r="B4092" s="226">
        <v>44265</v>
      </c>
      <c r="C4092" s="226">
        <v>44266</v>
      </c>
      <c r="D4092" s="226">
        <v>44280.453125</v>
      </c>
      <c r="E4092" t="s">
        <v>6676</v>
      </c>
      <c r="F4092">
        <v>260.00624370574928</v>
      </c>
    </row>
    <row r="4093" spans="1:6" hidden="1">
      <c r="A4093">
        <v>7</v>
      </c>
      <c r="B4093" s="226">
        <v>44265</v>
      </c>
      <c r="C4093" s="226">
        <v>44266</v>
      </c>
      <c r="D4093" s="226">
        <v>44280.453125</v>
      </c>
      <c r="E4093" t="s">
        <v>5824</v>
      </c>
      <c r="F4093">
        <v>1.1748078717035784</v>
      </c>
    </row>
    <row r="4094" spans="1:6" hidden="1">
      <c r="A4094">
        <v>7</v>
      </c>
      <c r="B4094" s="226">
        <v>44265</v>
      </c>
      <c r="C4094" s="226">
        <v>44266</v>
      </c>
      <c r="D4094" s="226">
        <v>44280.453125</v>
      </c>
      <c r="E4094" t="s">
        <v>5825</v>
      </c>
      <c r="F4094">
        <v>1.4020989975034361</v>
      </c>
    </row>
    <row r="4095" spans="1:6" hidden="1">
      <c r="A4095">
        <v>7</v>
      </c>
      <c r="B4095" s="226">
        <v>44265</v>
      </c>
      <c r="C4095" s="226">
        <v>44266</v>
      </c>
      <c r="D4095" s="226">
        <v>44280.453125</v>
      </c>
      <c r="E4095" t="s">
        <v>5826</v>
      </c>
      <c r="F4095">
        <v>1.4321477426245477</v>
      </c>
    </row>
    <row r="4096" spans="1:6" hidden="1">
      <c r="A4096">
        <v>7</v>
      </c>
      <c r="B4096" s="226">
        <v>44265</v>
      </c>
      <c r="C4096" s="226">
        <v>44266</v>
      </c>
      <c r="D4096" s="226">
        <v>44280.453125</v>
      </c>
      <c r="E4096" t="s">
        <v>5827</v>
      </c>
      <c r="F4096">
        <v>0.25999999046325684</v>
      </c>
    </row>
    <row r="4097" spans="1:6" hidden="1">
      <c r="A4097">
        <v>7</v>
      </c>
      <c r="B4097" s="226">
        <v>44265</v>
      </c>
      <c r="C4097" s="226">
        <v>44266</v>
      </c>
      <c r="D4097" s="226">
        <v>44280.453125</v>
      </c>
      <c r="E4097" t="s">
        <v>5828</v>
      </c>
      <c r="F4097">
        <v>0</v>
      </c>
    </row>
    <row r="4098" spans="1:6" hidden="1">
      <c r="A4098">
        <v>7</v>
      </c>
      <c r="B4098" s="226">
        <v>44265</v>
      </c>
      <c r="C4098" s="226">
        <v>44266</v>
      </c>
      <c r="D4098" s="226">
        <v>44280.453125</v>
      </c>
      <c r="E4098" t="s">
        <v>5829</v>
      </c>
      <c r="F4098">
        <v>0</v>
      </c>
    </row>
    <row r="4099" spans="1:6" hidden="1">
      <c r="A4099">
        <v>7</v>
      </c>
      <c r="B4099" s="226">
        <v>44265</v>
      </c>
      <c r="C4099" s="226">
        <v>44266</v>
      </c>
      <c r="D4099" s="226">
        <v>44280.453125</v>
      </c>
      <c r="E4099" t="s">
        <v>5830</v>
      </c>
      <c r="F4099">
        <v>1.4797198816576178</v>
      </c>
    </row>
    <row r="4100" spans="1:6" hidden="1">
      <c r="A4100">
        <v>7</v>
      </c>
      <c r="B4100" s="226">
        <v>44265</v>
      </c>
      <c r="C4100" s="226">
        <v>44266</v>
      </c>
      <c r="D4100" s="226">
        <v>44280.453125</v>
      </c>
      <c r="E4100" t="s">
        <v>5831</v>
      </c>
      <c r="F4100">
        <v>3.1879842156154479</v>
      </c>
    </row>
    <row r="4101" spans="1:6" hidden="1">
      <c r="A4101">
        <v>7</v>
      </c>
      <c r="B4101" s="226">
        <v>44265</v>
      </c>
      <c r="C4101" s="226">
        <v>44266</v>
      </c>
      <c r="D4101" s="226">
        <v>44280.453125</v>
      </c>
      <c r="E4101" t="s">
        <v>5832</v>
      </c>
      <c r="F4101">
        <v>4.4566835071893944</v>
      </c>
    </row>
    <row r="4102" spans="1:6" hidden="1">
      <c r="A4102">
        <v>7</v>
      </c>
      <c r="B4102" s="226">
        <v>44265</v>
      </c>
      <c r="C4102" s="226">
        <v>44266</v>
      </c>
      <c r="D4102" s="226">
        <v>44280.453125</v>
      </c>
      <c r="E4102" t="s">
        <v>5833</v>
      </c>
      <c r="F4102">
        <v>1.059999942779541</v>
      </c>
    </row>
    <row r="4103" spans="1:6" hidden="1">
      <c r="A4103">
        <v>7</v>
      </c>
      <c r="B4103" s="226">
        <v>44265</v>
      </c>
      <c r="C4103" s="226">
        <v>44266</v>
      </c>
      <c r="D4103" s="226">
        <v>44280.453125</v>
      </c>
      <c r="E4103" t="s">
        <v>5834</v>
      </c>
      <c r="F4103">
        <v>2.9999999329446688E-2</v>
      </c>
    </row>
    <row r="4104" spans="1:6" hidden="1">
      <c r="A4104">
        <v>7</v>
      </c>
      <c r="B4104" s="226">
        <v>44265</v>
      </c>
      <c r="C4104" s="226">
        <v>44266</v>
      </c>
      <c r="D4104" s="226">
        <v>44280.453125</v>
      </c>
      <c r="E4104" t="s">
        <v>5835</v>
      </c>
      <c r="F4104">
        <v>0.17935999091983662</v>
      </c>
    </row>
    <row r="4105" spans="1:6" hidden="1">
      <c r="A4105">
        <v>7</v>
      </c>
      <c r="B4105" s="226">
        <v>44265</v>
      </c>
      <c r="C4105" s="226">
        <v>44266</v>
      </c>
      <c r="D4105" s="226">
        <v>44280.453125</v>
      </c>
      <c r="E4105" t="s">
        <v>5836</v>
      </c>
      <c r="F4105">
        <v>0.32749756759916676</v>
      </c>
    </row>
    <row r="4106" spans="1:6" hidden="1">
      <c r="A4106">
        <v>7</v>
      </c>
      <c r="B4106" s="226">
        <v>44265</v>
      </c>
      <c r="C4106" s="226">
        <v>44266</v>
      </c>
      <c r="D4106" s="226">
        <v>44280.453125</v>
      </c>
      <c r="E4106" t="s">
        <v>5837</v>
      </c>
      <c r="F4106">
        <v>1.0015019546540973</v>
      </c>
    </row>
    <row r="4107" spans="1:6" hidden="1">
      <c r="A4107">
        <v>7</v>
      </c>
      <c r="B4107" s="226">
        <v>44265</v>
      </c>
      <c r="C4107" s="226">
        <v>44266</v>
      </c>
      <c r="D4107" s="226">
        <v>44280.453125</v>
      </c>
      <c r="E4107" t="s">
        <v>5838</v>
      </c>
      <c r="F4107">
        <v>0</v>
      </c>
    </row>
    <row r="4108" spans="1:6" hidden="1">
      <c r="A4108">
        <v>7</v>
      </c>
      <c r="B4108" s="226">
        <v>44265</v>
      </c>
      <c r="C4108" s="226">
        <v>44266</v>
      </c>
      <c r="D4108" s="226">
        <v>44280.453125</v>
      </c>
      <c r="E4108" t="s">
        <v>5839</v>
      </c>
      <c r="F4108">
        <v>5.2825711329777976</v>
      </c>
    </row>
    <row r="4109" spans="1:6" hidden="1">
      <c r="A4109">
        <v>7</v>
      </c>
      <c r="B4109" s="226">
        <v>44265</v>
      </c>
      <c r="C4109" s="226">
        <v>44266</v>
      </c>
      <c r="D4109" s="226">
        <v>44280.453125</v>
      </c>
      <c r="E4109" t="s">
        <v>5840</v>
      </c>
      <c r="F4109">
        <v>20.016879400487348</v>
      </c>
    </row>
    <row r="4110" spans="1:6" hidden="1">
      <c r="A4110">
        <v>7</v>
      </c>
      <c r="B4110" s="226">
        <v>44265</v>
      </c>
      <c r="C4110" s="226">
        <v>44266</v>
      </c>
      <c r="D4110" s="226">
        <v>44280.453125</v>
      </c>
      <c r="E4110" t="s">
        <v>5841</v>
      </c>
      <c r="F4110">
        <v>4.6582489781909722</v>
      </c>
    </row>
    <row r="4111" spans="1:6" hidden="1">
      <c r="A4111">
        <v>7</v>
      </c>
      <c r="B4111" s="226">
        <v>44265</v>
      </c>
      <c r="C4111" s="226">
        <v>44266</v>
      </c>
      <c r="D4111" s="226">
        <v>44280.453125</v>
      </c>
      <c r="E4111" t="s">
        <v>5842</v>
      </c>
      <c r="F4111">
        <v>5.5512264410654497</v>
      </c>
    </row>
    <row r="4112" spans="1:6" hidden="1">
      <c r="A4112">
        <v>7</v>
      </c>
      <c r="B4112" s="226">
        <v>44265</v>
      </c>
      <c r="C4112" s="226">
        <v>44266</v>
      </c>
      <c r="D4112" s="226">
        <v>44280.453125</v>
      </c>
      <c r="E4112" t="s">
        <v>5843</v>
      </c>
      <c r="F4112">
        <v>12.137422358327406</v>
      </c>
    </row>
    <row r="4113" spans="1:6" hidden="1">
      <c r="A4113">
        <v>7</v>
      </c>
      <c r="B4113" s="226">
        <v>44265</v>
      </c>
      <c r="C4113" s="226">
        <v>44266</v>
      </c>
      <c r="D4113" s="226">
        <v>44280.453125</v>
      </c>
      <c r="E4113" t="s">
        <v>5844</v>
      </c>
      <c r="F4113">
        <v>6.8697572386925865</v>
      </c>
    </row>
    <row r="4114" spans="1:6" hidden="1">
      <c r="A4114">
        <v>7</v>
      </c>
      <c r="B4114" s="226">
        <v>44265</v>
      </c>
      <c r="C4114" s="226">
        <v>44266</v>
      </c>
      <c r="D4114" s="226">
        <v>44280.453125</v>
      </c>
      <c r="E4114" t="s">
        <v>5845</v>
      </c>
      <c r="F4114">
        <v>18.743256450496339</v>
      </c>
    </row>
    <row r="4115" spans="1:6" hidden="1">
      <c r="A4115">
        <v>7</v>
      </c>
      <c r="B4115" s="226">
        <v>44265</v>
      </c>
      <c r="C4115" s="226">
        <v>44266</v>
      </c>
      <c r="D4115" s="226">
        <v>44280.453125</v>
      </c>
      <c r="E4115" t="s">
        <v>5846</v>
      </c>
      <c r="F4115">
        <v>6.608836328186003</v>
      </c>
    </row>
    <row r="4116" spans="1:6" hidden="1">
      <c r="A4116">
        <v>7</v>
      </c>
      <c r="B4116" s="226">
        <v>44265</v>
      </c>
      <c r="C4116" s="226">
        <v>44266</v>
      </c>
      <c r="D4116" s="226">
        <v>44280.453125</v>
      </c>
      <c r="E4116" t="s">
        <v>5847</v>
      </c>
      <c r="F4116">
        <v>0.74000000953674316</v>
      </c>
    </row>
    <row r="4117" spans="1:6" hidden="1">
      <c r="A4117">
        <v>7</v>
      </c>
      <c r="B4117" s="226">
        <v>44265</v>
      </c>
      <c r="C4117" s="226">
        <v>44266</v>
      </c>
      <c r="D4117" s="226">
        <v>44280.453125</v>
      </c>
      <c r="E4117" t="s">
        <v>5848</v>
      </c>
      <c r="F4117">
        <v>100.00000000000001</v>
      </c>
    </row>
    <row r="4118" spans="1:6" hidden="1">
      <c r="A4118">
        <v>7</v>
      </c>
      <c r="B4118" s="226">
        <v>44265</v>
      </c>
      <c r="C4118" s="226">
        <v>44266</v>
      </c>
      <c r="D4118" s="226">
        <v>44280.453125</v>
      </c>
      <c r="E4118" t="s">
        <v>5805</v>
      </c>
      <c r="F4118">
        <v>25.352092778682344</v>
      </c>
    </row>
    <row r="4119" spans="1:6" hidden="1">
      <c r="A4119">
        <v>7</v>
      </c>
      <c r="B4119" s="226">
        <v>44265</v>
      </c>
      <c r="C4119" s="226">
        <v>44266</v>
      </c>
      <c r="D4119" s="226">
        <v>44280.453125</v>
      </c>
      <c r="E4119" t="s">
        <v>5797</v>
      </c>
      <c r="F4119">
        <v>5.2825711329777976</v>
      </c>
    </row>
    <row r="4120" spans="1:6" hidden="1">
      <c r="A4120">
        <v>7</v>
      </c>
      <c r="B4120" s="226">
        <v>44265</v>
      </c>
      <c r="C4120" s="226">
        <v>44266</v>
      </c>
      <c r="D4120" s="226">
        <v>44280.453125</v>
      </c>
      <c r="E4120" t="s">
        <v>5798</v>
      </c>
      <c r="F4120">
        <v>21.830761240588181</v>
      </c>
    </row>
    <row r="4121" spans="1:6" hidden="1">
      <c r="A4121">
        <v>7</v>
      </c>
      <c r="B4121" s="226">
        <v>44265</v>
      </c>
      <c r="C4121" s="226">
        <v>44266</v>
      </c>
      <c r="D4121" s="226">
        <v>44280.453125</v>
      </c>
      <c r="E4121" t="s">
        <v>5799</v>
      </c>
      <c r="F4121">
        <v>4.6582489781909722</v>
      </c>
    </row>
    <row r="4122" spans="1:6" hidden="1">
      <c r="A4122">
        <v>7</v>
      </c>
      <c r="B4122" s="226">
        <v>44265</v>
      </c>
      <c r="C4122" s="226">
        <v>44266</v>
      </c>
      <c r="D4122" s="226">
        <v>44280.453125</v>
      </c>
      <c r="E4122" t="s">
        <v>5800</v>
      </c>
      <c r="F4122">
        <v>5.5512264410654497</v>
      </c>
    </row>
    <row r="4123" spans="1:6" hidden="1">
      <c r="A4123">
        <v>7</v>
      </c>
      <c r="B4123" s="226">
        <v>44265</v>
      </c>
      <c r="C4123" s="226">
        <v>44266</v>
      </c>
      <c r="D4123" s="226">
        <v>44280.453125</v>
      </c>
      <c r="E4123" t="s">
        <v>5801</v>
      </c>
      <c r="F4123">
        <v>12.137422358327406</v>
      </c>
    </row>
    <row r="4124" spans="1:6" hidden="1">
      <c r="A4124">
        <v>7</v>
      </c>
      <c r="B4124" s="226">
        <v>44265</v>
      </c>
      <c r="C4124" s="226">
        <v>44266</v>
      </c>
      <c r="D4124" s="226">
        <v>44280.453125</v>
      </c>
      <c r="E4124" t="s">
        <v>5802</v>
      </c>
      <c r="F4124">
        <v>0.4256560590014693</v>
      </c>
    </row>
    <row r="4125" spans="1:6" hidden="1">
      <c r="A4125">
        <v>7</v>
      </c>
      <c r="B4125" s="226">
        <v>44265</v>
      </c>
      <c r="C4125" s="226">
        <v>44266</v>
      </c>
      <c r="D4125" s="226">
        <v>44280.453125</v>
      </c>
      <c r="E4125" t="s">
        <v>5803</v>
      </c>
      <c r="F4125">
        <v>6.8697572386925865</v>
      </c>
    </row>
    <row r="4126" spans="1:6" hidden="1">
      <c r="A4126">
        <v>7</v>
      </c>
      <c r="B4126" s="226">
        <v>44265</v>
      </c>
      <c r="C4126" s="226">
        <v>44266</v>
      </c>
      <c r="D4126" s="226">
        <v>44280.453125</v>
      </c>
      <c r="E4126" t="s">
        <v>5804</v>
      </c>
      <c r="F4126">
        <v>25.777764750851588</v>
      </c>
    </row>
    <row r="4127" spans="1:6" hidden="1">
      <c r="A4127">
        <v>7</v>
      </c>
      <c r="B4127" s="226">
        <v>44265</v>
      </c>
      <c r="C4127" s="226">
        <v>44266</v>
      </c>
      <c r="D4127" s="226">
        <v>44280.453125</v>
      </c>
      <c r="E4127" t="s">
        <v>5913</v>
      </c>
      <c r="F4127">
        <v>2.8338877442810331</v>
      </c>
    </row>
    <row r="4128" spans="1:6" hidden="1">
      <c r="A4128">
        <v>7</v>
      </c>
      <c r="B4128" s="226">
        <v>44265</v>
      </c>
      <c r="C4128" s="226">
        <v>44266</v>
      </c>
      <c r="D4128" s="226">
        <v>44280.453125</v>
      </c>
      <c r="E4128" t="s">
        <v>5914</v>
      </c>
      <c r="F4128">
        <v>4.9175807807180503</v>
      </c>
    </row>
    <row r="4129" spans="1:6" hidden="1">
      <c r="A4129">
        <v>7</v>
      </c>
      <c r="B4129" s="226">
        <v>44265</v>
      </c>
      <c r="C4129" s="226">
        <v>44266</v>
      </c>
      <c r="D4129" s="226">
        <v>44280.453125</v>
      </c>
      <c r="E4129" t="s">
        <v>5915</v>
      </c>
      <c r="F4129">
        <v>6.890333204468039</v>
      </c>
    </row>
    <row r="4130" spans="1:6" hidden="1">
      <c r="A4130">
        <v>7</v>
      </c>
      <c r="B4130" s="226">
        <v>44265</v>
      </c>
      <c r="C4130" s="226">
        <v>44266</v>
      </c>
      <c r="D4130" s="226">
        <v>44280.453125</v>
      </c>
      <c r="E4130" t="s">
        <v>5916</v>
      </c>
      <c r="F4130">
        <v>0.32761757355183052</v>
      </c>
    </row>
    <row r="4131" spans="1:6" hidden="1">
      <c r="A4131">
        <v>7</v>
      </c>
      <c r="B4131" s="226">
        <v>44265</v>
      </c>
      <c r="C4131" s="226">
        <v>44266</v>
      </c>
      <c r="D4131" s="226">
        <v>44280.453125</v>
      </c>
      <c r="E4131" t="s">
        <v>6692</v>
      </c>
      <c r="F4131">
        <v>3.5633503799585478E-2</v>
      </c>
    </row>
    <row r="4132" spans="1:6" hidden="1">
      <c r="A4132">
        <v>7</v>
      </c>
      <c r="B4132" s="226">
        <v>44265</v>
      </c>
      <c r="C4132" s="226">
        <v>44266</v>
      </c>
      <c r="D4132" s="226">
        <v>44280.453125</v>
      </c>
      <c r="E4132" t="s">
        <v>5849</v>
      </c>
      <c r="F4132">
        <v>0.82349997758868476</v>
      </c>
    </row>
    <row r="4133" spans="1:6" hidden="1">
      <c r="A4133">
        <v>7</v>
      </c>
      <c r="B4133" s="226">
        <v>44265</v>
      </c>
      <c r="C4133" s="226">
        <v>44266</v>
      </c>
      <c r="D4133" s="226">
        <v>44280.453125</v>
      </c>
      <c r="E4133" t="s">
        <v>5850</v>
      </c>
      <c r="F4133">
        <v>101.0999984741172</v>
      </c>
    </row>
    <row r="4134" spans="1:6" hidden="1">
      <c r="A4134">
        <v>7</v>
      </c>
      <c r="B4134" s="226">
        <v>44265</v>
      </c>
      <c r="C4134" s="226">
        <v>44266</v>
      </c>
      <c r="D4134" s="226">
        <v>44280.453125</v>
      </c>
      <c r="E4134" t="s">
        <v>5806</v>
      </c>
      <c r="F4134">
        <v>0.45425387390681471</v>
      </c>
    </row>
    <row r="4135" spans="1:6" hidden="1">
      <c r="A4135">
        <v>7</v>
      </c>
      <c r="B4135" s="226">
        <v>44265</v>
      </c>
      <c r="C4135" s="226">
        <v>44266</v>
      </c>
      <c r="D4135" s="226">
        <v>44280.453125</v>
      </c>
      <c r="E4135" t="s">
        <v>5883</v>
      </c>
      <c r="F4135">
        <v>0.25999999046325684</v>
      </c>
    </row>
    <row r="4136" spans="1:6" hidden="1">
      <c r="A4136">
        <v>7</v>
      </c>
      <c r="B4136" s="226">
        <v>44265</v>
      </c>
      <c r="C4136" s="226">
        <v>44266</v>
      </c>
      <c r="D4136" s="226">
        <v>44280.453125</v>
      </c>
      <c r="E4136" t="s">
        <v>5884</v>
      </c>
      <c r="F4136">
        <v>1.309999942779541</v>
      </c>
    </row>
    <row r="4137" spans="1:6" hidden="1">
      <c r="A4137">
        <v>7</v>
      </c>
      <c r="B4137" s="226">
        <v>44265</v>
      </c>
      <c r="C4137" s="226">
        <v>44266</v>
      </c>
      <c r="D4137" s="226">
        <v>44280.453125</v>
      </c>
      <c r="E4137" t="s">
        <v>5885</v>
      </c>
      <c r="F4137">
        <v>2.7400000095368524</v>
      </c>
    </row>
    <row r="4138" spans="1:6" hidden="1">
      <c r="A4138">
        <v>7</v>
      </c>
      <c r="B4138" s="226">
        <v>44265</v>
      </c>
      <c r="C4138" s="226">
        <v>44266</v>
      </c>
      <c r="D4138" s="226">
        <v>44280.453125</v>
      </c>
      <c r="E4138" t="s">
        <v>5886</v>
      </c>
      <c r="F4138">
        <v>1.4299999475479692</v>
      </c>
    </row>
    <row r="4139" spans="1:6" hidden="1">
      <c r="A4139">
        <v>7</v>
      </c>
      <c r="B4139" s="226">
        <v>44265</v>
      </c>
      <c r="C4139" s="226">
        <v>44266</v>
      </c>
      <c r="D4139" s="226">
        <v>44280.453125</v>
      </c>
      <c r="E4139" t="s">
        <v>5887</v>
      </c>
      <c r="F4139">
        <v>0.25999999046325684</v>
      </c>
    </row>
    <row r="4140" spans="1:6" hidden="1">
      <c r="A4140">
        <v>7</v>
      </c>
      <c r="B4140" s="226">
        <v>44265</v>
      </c>
      <c r="C4140" s="226">
        <v>44266</v>
      </c>
      <c r="D4140" s="226">
        <v>44280.453125</v>
      </c>
      <c r="E4140" t="s">
        <v>5888</v>
      </c>
      <c r="F4140">
        <v>0</v>
      </c>
    </row>
    <row r="4141" spans="1:6" hidden="1">
      <c r="A4141">
        <v>7</v>
      </c>
      <c r="B4141" s="226">
        <v>44265</v>
      </c>
      <c r="C4141" s="226">
        <v>44266</v>
      </c>
      <c r="D4141" s="226">
        <v>44280.453125</v>
      </c>
      <c r="E4141" t="s">
        <v>5889</v>
      </c>
      <c r="F4141">
        <v>0</v>
      </c>
    </row>
    <row r="4142" spans="1:6" hidden="1">
      <c r="A4142">
        <v>7</v>
      </c>
      <c r="B4142" s="226">
        <v>44265</v>
      </c>
      <c r="C4142" s="226">
        <v>44266</v>
      </c>
      <c r="D4142" s="226">
        <v>44280.453125</v>
      </c>
      <c r="E4142" t="s">
        <v>5772</v>
      </c>
      <c r="F4142">
        <v>3.9999999105930363E-2</v>
      </c>
    </row>
    <row r="4143" spans="1:6" hidden="1">
      <c r="A4143">
        <v>7</v>
      </c>
      <c r="B4143" s="226">
        <v>44265</v>
      </c>
      <c r="C4143" s="226">
        <v>44266</v>
      </c>
      <c r="D4143" s="226">
        <v>44280.453125</v>
      </c>
      <c r="E4143" t="s">
        <v>5773</v>
      </c>
      <c r="F4143">
        <v>1.6499999761580797</v>
      </c>
    </row>
    <row r="4144" spans="1:6" hidden="1">
      <c r="A4144">
        <v>7</v>
      </c>
      <c r="B4144" s="226">
        <v>44265</v>
      </c>
      <c r="C4144" s="226">
        <v>44266</v>
      </c>
      <c r="D4144" s="226">
        <v>44280.453125</v>
      </c>
      <c r="E4144" t="s">
        <v>5774</v>
      </c>
      <c r="F4144">
        <v>6.230000019073727</v>
      </c>
    </row>
    <row r="4145" spans="1:6" hidden="1">
      <c r="A4145">
        <v>7</v>
      </c>
      <c r="B4145" s="226">
        <v>44265</v>
      </c>
      <c r="C4145" s="226">
        <v>44266</v>
      </c>
      <c r="D4145" s="226">
        <v>44280.453125</v>
      </c>
      <c r="E4145" t="s">
        <v>5775</v>
      </c>
      <c r="F4145">
        <v>4.4499998092651367</v>
      </c>
    </row>
    <row r="4146" spans="1:6" hidden="1">
      <c r="A4146">
        <v>7</v>
      </c>
      <c r="B4146" s="226">
        <v>44265</v>
      </c>
      <c r="C4146" s="226">
        <v>44266</v>
      </c>
      <c r="D4146" s="226">
        <v>44280.453125</v>
      </c>
      <c r="E4146" t="s">
        <v>5776</v>
      </c>
      <c r="F4146">
        <v>1.059999942779541</v>
      </c>
    </row>
    <row r="4147" spans="1:6" hidden="1">
      <c r="A4147">
        <v>7</v>
      </c>
      <c r="B4147" s="226">
        <v>44265</v>
      </c>
      <c r="C4147" s="226">
        <v>44266</v>
      </c>
      <c r="D4147" s="226">
        <v>44280.453125</v>
      </c>
      <c r="E4147" t="s">
        <v>5777</v>
      </c>
      <c r="F4147">
        <v>2.9999999329446688E-2</v>
      </c>
    </row>
    <row r="4148" spans="1:6" hidden="1">
      <c r="A4148">
        <v>7</v>
      </c>
      <c r="B4148" s="226">
        <v>44265</v>
      </c>
      <c r="C4148" s="226">
        <v>44266</v>
      </c>
      <c r="D4148" s="226">
        <v>44280.453125</v>
      </c>
      <c r="E4148" t="s">
        <v>5778</v>
      </c>
      <c r="F4148">
        <v>0</v>
      </c>
    </row>
    <row r="4149" spans="1:6" hidden="1">
      <c r="A4149">
        <v>7</v>
      </c>
      <c r="B4149" s="226">
        <v>44265</v>
      </c>
      <c r="C4149" s="226">
        <v>44266</v>
      </c>
      <c r="D4149" s="226">
        <v>44280.453125</v>
      </c>
      <c r="E4149" t="s">
        <v>5890</v>
      </c>
      <c r="F4149">
        <v>0.2000000029802399</v>
      </c>
    </row>
    <row r="4150" spans="1:6" hidden="1">
      <c r="A4150">
        <v>7</v>
      </c>
      <c r="B4150" s="226">
        <v>44265</v>
      </c>
      <c r="C4150" s="226">
        <v>44266</v>
      </c>
      <c r="D4150" s="226">
        <v>44280.453125</v>
      </c>
      <c r="E4150" t="s">
        <v>5891</v>
      </c>
      <c r="F4150">
        <v>0.63999998569488581</v>
      </c>
    </row>
    <row r="4151" spans="1:6" hidden="1">
      <c r="A4151">
        <v>7</v>
      </c>
      <c r="B4151" s="226">
        <v>44265</v>
      </c>
      <c r="C4151" s="226">
        <v>44266</v>
      </c>
      <c r="D4151" s="226">
        <v>44280.453125</v>
      </c>
      <c r="E4151" t="s">
        <v>5892</v>
      </c>
      <c r="F4151">
        <v>1</v>
      </c>
    </row>
    <row r="4152" spans="1:6" hidden="1">
      <c r="A4152">
        <v>7</v>
      </c>
      <c r="B4152" s="226">
        <v>44265</v>
      </c>
      <c r="C4152" s="226">
        <v>44266</v>
      </c>
      <c r="D4152" s="226">
        <v>44280.453125</v>
      </c>
      <c r="E4152" t="s">
        <v>5893</v>
      </c>
      <c r="F4152">
        <v>0</v>
      </c>
    </row>
    <row r="4153" spans="1:6" hidden="1">
      <c r="A4153">
        <v>7</v>
      </c>
      <c r="B4153" s="226">
        <v>44265</v>
      </c>
      <c r="C4153" s="226">
        <v>44266</v>
      </c>
      <c r="D4153" s="226">
        <v>44280.453125</v>
      </c>
      <c r="E4153" t="s">
        <v>5783</v>
      </c>
      <c r="F4153">
        <v>0</v>
      </c>
    </row>
    <row r="4154" spans="1:6" hidden="1">
      <c r="A4154">
        <v>7</v>
      </c>
      <c r="B4154" s="226">
        <v>44265</v>
      </c>
      <c r="C4154" s="226">
        <v>44266</v>
      </c>
      <c r="D4154" s="226">
        <v>44280.453125</v>
      </c>
      <c r="E4154" t="s">
        <v>5784</v>
      </c>
      <c r="F4154">
        <v>0</v>
      </c>
    </row>
    <row r="4155" spans="1:6" hidden="1">
      <c r="A4155">
        <v>7</v>
      </c>
      <c r="B4155" s="226">
        <v>44265</v>
      </c>
      <c r="C4155" s="226">
        <v>44266</v>
      </c>
      <c r="D4155" s="226">
        <v>44280.453125</v>
      </c>
      <c r="E4155" t="s">
        <v>5785</v>
      </c>
      <c r="F4155">
        <v>5</v>
      </c>
    </row>
    <row r="4156" spans="1:6" hidden="1">
      <c r="A4156">
        <v>7</v>
      </c>
      <c r="B4156" s="226">
        <v>44265</v>
      </c>
      <c r="C4156" s="226">
        <v>44266</v>
      </c>
      <c r="D4156" s="226">
        <v>44280.453125</v>
      </c>
      <c r="E4156" t="s">
        <v>5786</v>
      </c>
      <c r="F4156">
        <v>19.200000762939453</v>
      </c>
    </row>
    <row r="4157" spans="1:6" hidden="1">
      <c r="A4157">
        <v>7</v>
      </c>
      <c r="B4157" s="226">
        <v>44265</v>
      </c>
      <c r="C4157" s="226">
        <v>44266</v>
      </c>
      <c r="D4157" s="226">
        <v>44280.453125</v>
      </c>
      <c r="E4157" t="s">
        <v>5787</v>
      </c>
      <c r="F4157">
        <v>18.860000610351563</v>
      </c>
    </row>
    <row r="4158" spans="1:6" hidden="1">
      <c r="A4158">
        <v>7</v>
      </c>
      <c r="B4158" s="226">
        <v>44265</v>
      </c>
      <c r="C4158" s="226">
        <v>44266</v>
      </c>
      <c r="D4158" s="226">
        <v>44280.453125</v>
      </c>
      <c r="E4158" t="s">
        <v>5788</v>
      </c>
      <c r="F4158">
        <v>6.650000095367683</v>
      </c>
    </row>
    <row r="4159" spans="1:6" hidden="1">
      <c r="A4159">
        <v>7</v>
      </c>
      <c r="B4159" s="226">
        <v>44265</v>
      </c>
      <c r="C4159" s="226">
        <v>44266</v>
      </c>
      <c r="D4159" s="226">
        <v>44280.453125</v>
      </c>
      <c r="E4159" t="s">
        <v>5895</v>
      </c>
      <c r="F4159">
        <v>0.74000000953674316</v>
      </c>
    </row>
    <row r="4160" spans="1:6" hidden="1">
      <c r="A4160">
        <v>7</v>
      </c>
      <c r="B4160" s="226">
        <v>44265</v>
      </c>
      <c r="C4160" s="226">
        <v>44266</v>
      </c>
      <c r="D4160" s="226">
        <v>44280.453125</v>
      </c>
      <c r="E4160" t="s">
        <v>5790</v>
      </c>
      <c r="F4160">
        <v>4.3499999046323996</v>
      </c>
    </row>
    <row r="4161" spans="1:6" hidden="1">
      <c r="A4161">
        <v>7</v>
      </c>
      <c r="B4161" s="226">
        <v>44265</v>
      </c>
      <c r="C4161" s="226">
        <v>44266</v>
      </c>
      <c r="D4161" s="226">
        <v>44280.453125</v>
      </c>
      <c r="E4161" t="s">
        <v>5791</v>
      </c>
      <c r="F4161">
        <v>5.030000209808148</v>
      </c>
    </row>
    <row r="4162" spans="1:6" hidden="1">
      <c r="A4162">
        <v>7</v>
      </c>
      <c r="B4162" s="226">
        <v>44265</v>
      </c>
      <c r="C4162" s="226">
        <v>44266</v>
      </c>
      <c r="D4162" s="226">
        <v>44280.453125</v>
      </c>
      <c r="E4162" t="s">
        <v>5792</v>
      </c>
      <c r="F4162">
        <v>11.989999771118407</v>
      </c>
    </row>
    <row r="4163" spans="1:6" hidden="1">
      <c r="A4163">
        <v>7</v>
      </c>
      <c r="B4163" s="226">
        <v>44265</v>
      </c>
      <c r="C4163" s="226">
        <v>44266</v>
      </c>
      <c r="D4163" s="226">
        <v>44280.453125</v>
      </c>
      <c r="E4163" t="s">
        <v>5793</v>
      </c>
      <c r="F4163">
        <v>6.8899998664858524</v>
      </c>
    </row>
    <row r="4164" spans="1:6" hidden="1">
      <c r="A4164">
        <v>7</v>
      </c>
      <c r="B4164" s="226">
        <v>44265</v>
      </c>
      <c r="C4164" s="226">
        <v>44266</v>
      </c>
      <c r="D4164" s="226">
        <v>44280.453125</v>
      </c>
      <c r="E4164" t="s">
        <v>5794</v>
      </c>
      <c r="F4164">
        <v>28.260000228880795</v>
      </c>
    </row>
    <row r="4165" spans="1:6" hidden="1">
      <c r="A4165">
        <v>7</v>
      </c>
      <c r="B4165" s="226">
        <v>44265</v>
      </c>
      <c r="C4165" s="226">
        <v>44266</v>
      </c>
      <c r="D4165" s="226">
        <v>44280.453125</v>
      </c>
      <c r="E4165" t="s">
        <v>5896</v>
      </c>
      <c r="F4165">
        <v>17.840000152587891</v>
      </c>
    </row>
    <row r="4166" spans="1:6" hidden="1">
      <c r="A4166">
        <v>7</v>
      </c>
      <c r="B4166" s="226">
        <v>44265</v>
      </c>
      <c r="C4166" s="226">
        <v>44266</v>
      </c>
      <c r="D4166" s="226">
        <v>44280.453125</v>
      </c>
      <c r="E4166" t="s">
        <v>5894</v>
      </c>
      <c r="F4166">
        <v>0</v>
      </c>
    </row>
    <row r="4167" spans="1:6" hidden="1">
      <c r="A4167">
        <v>7</v>
      </c>
      <c r="B4167" s="226">
        <v>44265</v>
      </c>
      <c r="C4167" s="226">
        <v>44266</v>
      </c>
      <c r="D4167" s="226">
        <v>44280.453125</v>
      </c>
      <c r="E4167" t="s">
        <v>6455</v>
      </c>
      <c r="F4167">
        <v>52.403925887743483</v>
      </c>
    </row>
    <row r="4168" spans="1:6" hidden="1">
      <c r="A4168">
        <v>7</v>
      </c>
      <c r="B4168" s="226">
        <v>44265</v>
      </c>
      <c r="C4168" s="226">
        <v>44266</v>
      </c>
      <c r="D4168" s="226">
        <v>44280.453125</v>
      </c>
      <c r="E4168" t="s">
        <v>6456</v>
      </c>
      <c r="F4168">
        <v>58.48693877855932</v>
      </c>
    </row>
    <row r="4169" spans="1:6" hidden="1">
      <c r="A4169">
        <v>7</v>
      </c>
      <c r="B4169" s="226">
        <v>44265</v>
      </c>
      <c r="C4169" s="226">
        <v>44266</v>
      </c>
      <c r="D4169" s="226">
        <v>44280.453125</v>
      </c>
      <c r="E4169" t="s">
        <v>5973</v>
      </c>
      <c r="F4169">
        <v>6.6731205812758949</v>
      </c>
    </row>
    <row r="4170" spans="1:6" hidden="1">
      <c r="A4170">
        <v>7</v>
      </c>
      <c r="B4170" s="226">
        <v>44265</v>
      </c>
      <c r="C4170" s="226">
        <v>44266</v>
      </c>
      <c r="D4170" s="226">
        <v>44280.453125</v>
      </c>
      <c r="E4170" t="s">
        <v>6690</v>
      </c>
      <c r="F4170">
        <v>0.50648992030570861</v>
      </c>
    </row>
    <row r="4171" spans="1:6" hidden="1">
      <c r="A4171">
        <v>7</v>
      </c>
      <c r="B4171" s="226">
        <v>44265</v>
      </c>
      <c r="C4171" s="226">
        <v>44266</v>
      </c>
      <c r="D4171" s="226">
        <v>44280.453125</v>
      </c>
      <c r="E4171" t="s">
        <v>6691</v>
      </c>
      <c r="F4171">
        <v>1.3493004439605634</v>
      </c>
    </row>
    <row r="4172" spans="1:6" hidden="1">
      <c r="A4172">
        <v>7</v>
      </c>
      <c r="B4172" s="226">
        <v>44265</v>
      </c>
      <c r="C4172" s="226">
        <v>44266</v>
      </c>
      <c r="D4172" s="226">
        <v>44280.453125</v>
      </c>
      <c r="E4172" t="s">
        <v>6240</v>
      </c>
      <c r="F4172">
        <v>87.660518021053605</v>
      </c>
    </row>
    <row r="4173" spans="1:6" hidden="1">
      <c r="A4173">
        <v>7</v>
      </c>
      <c r="B4173" s="226">
        <v>44265</v>
      </c>
      <c r="C4173" s="226">
        <v>44266</v>
      </c>
      <c r="D4173" s="226">
        <v>44280.453125</v>
      </c>
      <c r="E4173" t="s">
        <v>5902</v>
      </c>
      <c r="F4173">
        <v>15.332983334858673</v>
      </c>
    </row>
    <row r="4174" spans="1:6" hidden="1">
      <c r="A4174">
        <v>7</v>
      </c>
      <c r="B4174" s="226">
        <v>44265</v>
      </c>
      <c r="C4174" s="226">
        <v>44266</v>
      </c>
      <c r="D4174" s="226">
        <v>44280.453125</v>
      </c>
      <c r="E4174" t="s">
        <v>5903</v>
      </c>
      <c r="F4174">
        <v>63.560715993243093</v>
      </c>
    </row>
    <row r="4175" spans="1:6" hidden="1">
      <c r="A4175">
        <v>7</v>
      </c>
      <c r="B4175" s="226">
        <v>44265</v>
      </c>
      <c r="C4175" s="226">
        <v>44266</v>
      </c>
      <c r="D4175" s="226">
        <v>44280.453125</v>
      </c>
      <c r="E4175" t="s">
        <v>5904</v>
      </c>
      <c r="F4175">
        <v>19.608966509501911</v>
      </c>
    </row>
    <row r="4176" spans="1:6" hidden="1">
      <c r="A4176">
        <v>7</v>
      </c>
      <c r="B4176" s="226">
        <v>44265</v>
      </c>
      <c r="C4176" s="226">
        <v>44266</v>
      </c>
      <c r="D4176" s="226">
        <v>44280.453125</v>
      </c>
      <c r="E4176" t="s">
        <v>5905</v>
      </c>
      <c r="F4176">
        <v>0.36441667377948156</v>
      </c>
    </row>
    <row r="4177" spans="1:6" hidden="1">
      <c r="A4177">
        <v>7</v>
      </c>
      <c r="B4177" s="226">
        <v>44265</v>
      </c>
      <c r="C4177" s="226">
        <v>44266</v>
      </c>
      <c r="D4177" s="226">
        <v>44280.453125</v>
      </c>
      <c r="E4177" t="s">
        <v>5906</v>
      </c>
      <c r="F4177">
        <v>0.3169000074267268</v>
      </c>
    </row>
    <row r="4178" spans="1:6" hidden="1">
      <c r="A4178">
        <v>7</v>
      </c>
      <c r="B4178" s="226">
        <v>44265</v>
      </c>
      <c r="C4178" s="226">
        <v>44266</v>
      </c>
      <c r="D4178" s="226">
        <v>44280.453125</v>
      </c>
      <c r="E4178" t="s">
        <v>5907</v>
      </c>
      <c r="F4178">
        <v>0.61881665885450821</v>
      </c>
    </row>
    <row r="4179" spans="1:6" hidden="1">
      <c r="A4179">
        <v>7</v>
      </c>
      <c r="B4179" s="226">
        <v>44265</v>
      </c>
      <c r="C4179" s="226">
        <v>44266</v>
      </c>
      <c r="D4179" s="226">
        <v>44280.453125</v>
      </c>
      <c r="E4179" t="s">
        <v>5908</v>
      </c>
      <c r="F4179">
        <v>0.17713333666324615</v>
      </c>
    </row>
    <row r="4180" spans="1:6" hidden="1">
      <c r="A4180">
        <v>7</v>
      </c>
      <c r="B4180" s="226">
        <v>44265</v>
      </c>
      <c r="C4180" s="226">
        <v>44266</v>
      </c>
      <c r="D4180" s="226">
        <v>44280.453125</v>
      </c>
      <c r="E4180" t="s">
        <v>6241</v>
      </c>
      <c r="F4180">
        <v>176.49413851632011</v>
      </c>
    </row>
    <row r="4181" spans="1:6" hidden="1">
      <c r="A4181">
        <v>7</v>
      </c>
      <c r="B4181" s="226">
        <v>44265</v>
      </c>
      <c r="C4181" s="226">
        <v>44266</v>
      </c>
      <c r="D4181" s="226">
        <v>44280.453125</v>
      </c>
      <c r="E4181" t="s">
        <v>5909</v>
      </c>
    </row>
    <row r="4182" spans="1:6" hidden="1">
      <c r="A4182">
        <v>7</v>
      </c>
      <c r="B4182" s="226">
        <v>44265</v>
      </c>
      <c r="C4182" s="226">
        <v>44266</v>
      </c>
      <c r="D4182" s="226">
        <v>44280.453125</v>
      </c>
      <c r="E4182" t="s">
        <v>5910</v>
      </c>
    </row>
    <row r="4183" spans="1:6" hidden="1">
      <c r="A4183">
        <v>7</v>
      </c>
      <c r="B4183" s="226">
        <v>44265</v>
      </c>
      <c r="C4183" s="226">
        <v>44266</v>
      </c>
      <c r="D4183" s="226">
        <v>44280.453125</v>
      </c>
      <c r="E4183" t="s">
        <v>5911</v>
      </c>
    </row>
    <row r="4184" spans="1:6" hidden="1">
      <c r="A4184">
        <v>7</v>
      </c>
      <c r="B4184" s="226">
        <v>44265</v>
      </c>
      <c r="C4184" s="226">
        <v>44266</v>
      </c>
      <c r="D4184" s="226">
        <v>44280.453125</v>
      </c>
      <c r="E4184" t="s">
        <v>5912</v>
      </c>
    </row>
    <row r="4185" spans="1:6" hidden="1">
      <c r="A4185">
        <v>7</v>
      </c>
      <c r="B4185" s="226">
        <v>44265</v>
      </c>
      <c r="C4185" s="226">
        <v>44266</v>
      </c>
      <c r="D4185" s="226">
        <v>44280.453125</v>
      </c>
      <c r="E4185" t="s">
        <v>6457</v>
      </c>
      <c r="F4185">
        <v>120.8479430675507</v>
      </c>
    </row>
    <row r="4186" spans="1:6" hidden="1">
      <c r="A4186">
        <v>7</v>
      </c>
      <c r="B4186" s="226">
        <v>44265</v>
      </c>
      <c r="C4186" s="226">
        <v>44266</v>
      </c>
      <c r="D4186" s="226">
        <v>44280.453125</v>
      </c>
      <c r="E4186" t="s">
        <v>6458</v>
      </c>
      <c r="F4186">
        <v>120.55169788466576</v>
      </c>
    </row>
    <row r="4187" spans="1:6" hidden="1">
      <c r="A4187">
        <v>7</v>
      </c>
      <c r="B4187" s="226">
        <v>44265</v>
      </c>
      <c r="C4187" s="226">
        <v>44266</v>
      </c>
      <c r="D4187" s="226">
        <v>44280.453125</v>
      </c>
      <c r="E4187" t="s">
        <v>6459</v>
      </c>
      <c r="F4187">
        <v>90.109075636333927</v>
      </c>
    </row>
    <row r="4188" spans="1:6" hidden="1">
      <c r="A4188">
        <v>7</v>
      </c>
      <c r="B4188" s="226">
        <v>44265</v>
      </c>
      <c r="C4188" s="226">
        <v>44266</v>
      </c>
      <c r="D4188" s="226">
        <v>44280.453125</v>
      </c>
      <c r="E4188" t="s">
        <v>5521</v>
      </c>
      <c r="F4188">
        <v>260.00624370574928</v>
      </c>
    </row>
    <row r="4189" spans="1:6" hidden="1">
      <c r="A4189">
        <v>7</v>
      </c>
      <c r="B4189" s="226">
        <v>44265</v>
      </c>
      <c r="C4189" s="226">
        <v>44266</v>
      </c>
      <c r="D4189" s="226">
        <v>44280.453125</v>
      </c>
      <c r="E4189" t="s">
        <v>6460</v>
      </c>
      <c r="F4189">
        <v>106.95045419798944</v>
      </c>
    </row>
    <row r="4190" spans="1:6" hidden="1">
      <c r="A4190">
        <v>7</v>
      </c>
      <c r="B4190" s="226">
        <v>44265</v>
      </c>
      <c r="C4190" s="226">
        <v>44266</v>
      </c>
      <c r="D4190" s="226">
        <v>44280.453125</v>
      </c>
      <c r="E4190" t="s">
        <v>6461</v>
      </c>
      <c r="F4190">
        <v>114.71464042133771</v>
      </c>
    </row>
    <row r="4191" spans="1:6" hidden="1">
      <c r="A4191">
        <v>7</v>
      </c>
      <c r="B4191" s="226">
        <v>44265</v>
      </c>
      <c r="C4191" s="226">
        <v>44266</v>
      </c>
      <c r="D4191" s="226">
        <v>44280.453125</v>
      </c>
      <c r="E4191" t="s">
        <v>6462</v>
      </c>
      <c r="F4191">
        <v>126.69795281622137</v>
      </c>
    </row>
    <row r="4192" spans="1:6" hidden="1">
      <c r="A4192">
        <v>7</v>
      </c>
      <c r="B4192" s="226">
        <v>44265</v>
      </c>
      <c r="C4192" s="226">
        <v>44266</v>
      </c>
      <c r="D4192" s="226">
        <v>44280.453125</v>
      </c>
      <c r="E4192" t="s">
        <v>6463</v>
      </c>
      <c r="F4192">
        <v>137.83209267722233</v>
      </c>
    </row>
    <row r="4193" spans="1:6" hidden="1">
      <c r="A4193">
        <v>7</v>
      </c>
      <c r="B4193" s="226">
        <v>44265</v>
      </c>
      <c r="C4193" s="226">
        <v>44266</v>
      </c>
      <c r="D4193" s="226">
        <v>44280.453125</v>
      </c>
      <c r="E4193" t="s">
        <v>5974</v>
      </c>
      <c r="F4193">
        <v>6.643057707283222</v>
      </c>
    </row>
    <row r="4194" spans="1:6" hidden="1">
      <c r="A4194">
        <v>7</v>
      </c>
      <c r="B4194" s="226">
        <v>44265</v>
      </c>
      <c r="C4194" s="226">
        <v>44266</v>
      </c>
      <c r="D4194" s="226">
        <v>44280.453125</v>
      </c>
      <c r="E4194" t="s">
        <v>5975</v>
      </c>
      <c r="F4194">
        <v>12.099370535214829</v>
      </c>
    </row>
    <row r="4195" spans="1:6" hidden="1">
      <c r="A4195">
        <v>7</v>
      </c>
      <c r="B4195" s="226">
        <v>44265</v>
      </c>
      <c r="C4195" s="226">
        <v>44266</v>
      </c>
      <c r="D4195" s="226">
        <v>44280.453125</v>
      </c>
      <c r="E4195" t="s">
        <v>5934</v>
      </c>
      <c r="F4195">
        <v>21.762654491265614</v>
      </c>
    </row>
    <row r="4196" spans="1:6" hidden="1">
      <c r="A4196">
        <v>7</v>
      </c>
      <c r="B4196" s="226">
        <v>44265</v>
      </c>
      <c r="C4196" s="226">
        <v>44266</v>
      </c>
      <c r="D4196" s="226">
        <v>44280.453125</v>
      </c>
      <c r="E4196" t="s">
        <v>6242</v>
      </c>
      <c r="F4196">
        <v>53.513666396670772</v>
      </c>
    </row>
    <row r="4197" spans="1:6" hidden="1">
      <c r="A4197">
        <v>7</v>
      </c>
      <c r="B4197" s="226">
        <v>44265</v>
      </c>
      <c r="C4197" s="226">
        <v>44266</v>
      </c>
      <c r="D4197" s="226">
        <v>44280.453125</v>
      </c>
      <c r="E4197" t="s">
        <v>6464</v>
      </c>
      <c r="F4197">
        <v>148.22954248852233</v>
      </c>
    </row>
    <row r="4198" spans="1:6" hidden="1">
      <c r="A4198">
        <v>7</v>
      </c>
      <c r="B4198" s="226">
        <v>44265</v>
      </c>
      <c r="C4198" s="226">
        <v>44266</v>
      </c>
      <c r="D4198" s="226">
        <v>44280.453125</v>
      </c>
      <c r="E4198" t="s">
        <v>6465</v>
      </c>
      <c r="F4198">
        <v>152.35527263217529</v>
      </c>
    </row>
    <row r="4199" spans="1:6" hidden="1">
      <c r="A4199">
        <v>7</v>
      </c>
      <c r="B4199" s="226">
        <v>44265</v>
      </c>
      <c r="C4199" s="226">
        <v>44266</v>
      </c>
      <c r="D4199" s="226">
        <v>44280.453125</v>
      </c>
      <c r="E4199" t="s">
        <v>6466</v>
      </c>
      <c r="F4199">
        <v>147.53933820724498</v>
      </c>
    </row>
    <row r="4200" spans="1:6" hidden="1">
      <c r="A4200">
        <v>7</v>
      </c>
      <c r="B4200" s="226">
        <v>44265</v>
      </c>
      <c r="C4200" s="226">
        <v>44266</v>
      </c>
      <c r="D4200" s="226">
        <v>44280.453125</v>
      </c>
      <c r="E4200" t="s">
        <v>6467</v>
      </c>
      <c r="F4200">
        <v>149.17400490442921</v>
      </c>
    </row>
    <row r="4201" spans="1:6" hidden="1">
      <c r="A4201">
        <v>7</v>
      </c>
      <c r="B4201" s="226">
        <v>44265</v>
      </c>
      <c r="C4201" s="226">
        <v>44266</v>
      </c>
      <c r="D4201" s="226">
        <v>44280.453125</v>
      </c>
      <c r="E4201" t="s">
        <v>5935</v>
      </c>
      <c r="F4201">
        <v>11.067276309596153</v>
      </c>
    </row>
    <row r="4202" spans="1:6" hidden="1">
      <c r="A4202">
        <v>7</v>
      </c>
      <c r="B4202" s="226">
        <v>44265</v>
      </c>
      <c r="C4202" s="226">
        <v>44266</v>
      </c>
      <c r="D4202" s="226">
        <v>44280.453125</v>
      </c>
      <c r="E4202" t="s">
        <v>6468</v>
      </c>
      <c r="F4202">
        <v>149.3919802559752</v>
      </c>
    </row>
    <row r="4203" spans="1:6" hidden="1">
      <c r="A4203">
        <v>7</v>
      </c>
      <c r="B4203" s="226">
        <v>44265</v>
      </c>
      <c r="C4203" s="226">
        <v>44266</v>
      </c>
      <c r="D4203" s="226">
        <v>44280.453125</v>
      </c>
      <c r="E4203" t="s">
        <v>5948</v>
      </c>
    </row>
    <row r="4204" spans="1:6" hidden="1">
      <c r="A4204">
        <v>7</v>
      </c>
      <c r="B4204" s="226">
        <v>44265</v>
      </c>
      <c r="C4204" s="226">
        <v>44266</v>
      </c>
      <c r="D4204" s="226">
        <v>44280.453125</v>
      </c>
      <c r="E4204" t="s">
        <v>5950</v>
      </c>
    </row>
    <row r="4205" spans="1:6" hidden="1">
      <c r="A4205">
        <v>7</v>
      </c>
      <c r="B4205" s="226">
        <v>44265</v>
      </c>
      <c r="C4205" s="226">
        <v>44266</v>
      </c>
      <c r="D4205" s="226">
        <v>44280.453125</v>
      </c>
      <c r="E4205" t="s">
        <v>5949</v>
      </c>
    </row>
    <row r="4206" spans="1:6" hidden="1">
      <c r="A4206">
        <v>7</v>
      </c>
      <c r="B4206" s="226">
        <v>44265</v>
      </c>
      <c r="C4206" s="226">
        <v>44266</v>
      </c>
      <c r="D4206" s="226">
        <v>44280.453125</v>
      </c>
      <c r="E4206" t="s">
        <v>6521</v>
      </c>
      <c r="F4206">
        <v>0.3531411666009161</v>
      </c>
    </row>
    <row r="4207" spans="1:6" hidden="1">
      <c r="A4207">
        <v>7</v>
      </c>
      <c r="B4207" s="226">
        <v>44265</v>
      </c>
      <c r="C4207" s="226">
        <v>44266</v>
      </c>
      <c r="D4207" s="226">
        <v>44280.453125</v>
      </c>
      <c r="E4207" t="s">
        <v>6522</v>
      </c>
      <c r="F4207">
        <v>1.0503992897768817</v>
      </c>
    </row>
    <row r="4208" spans="1:6" hidden="1">
      <c r="A4208">
        <v>7</v>
      </c>
      <c r="B4208" s="226">
        <v>44265</v>
      </c>
      <c r="C4208" s="226">
        <v>44266</v>
      </c>
      <c r="D4208" s="226">
        <v>44280.453125</v>
      </c>
      <c r="E4208" t="s">
        <v>6243</v>
      </c>
      <c r="F4208">
        <v>0</v>
      </c>
    </row>
    <row r="4209" spans="1:6" hidden="1">
      <c r="A4209">
        <v>7</v>
      </c>
      <c r="B4209" s="226">
        <v>44265</v>
      </c>
      <c r="C4209" s="226">
        <v>44266</v>
      </c>
      <c r="D4209" s="226">
        <v>44280.453125</v>
      </c>
      <c r="E4209" t="s">
        <v>5963</v>
      </c>
      <c r="F4209">
        <v>55.001733896467329</v>
      </c>
    </row>
    <row r="4210" spans="1:6" hidden="1">
      <c r="A4210">
        <v>7</v>
      </c>
      <c r="B4210" s="226">
        <v>44265</v>
      </c>
      <c r="C4210" s="226">
        <v>44266</v>
      </c>
      <c r="D4210" s="226">
        <v>44280.453125</v>
      </c>
      <c r="E4210" t="s">
        <v>6447</v>
      </c>
      <c r="F4210">
        <v>99.09822750091557</v>
      </c>
    </row>
    <row r="4211" spans="1:6" hidden="1">
      <c r="A4211">
        <v>7</v>
      </c>
      <c r="B4211" s="226">
        <v>44265</v>
      </c>
      <c r="C4211" s="226">
        <v>44266</v>
      </c>
      <c r="D4211" s="226">
        <v>44280.453125</v>
      </c>
      <c r="E4211" t="s">
        <v>6448</v>
      </c>
      <c r="F4211">
        <v>55.776401368776966</v>
      </c>
    </row>
    <row r="4212" spans="1:6" hidden="1">
      <c r="A4212">
        <v>7</v>
      </c>
      <c r="B4212" s="226">
        <v>44265</v>
      </c>
      <c r="C4212" s="226">
        <v>44266</v>
      </c>
      <c r="D4212" s="226">
        <v>44280.453125</v>
      </c>
      <c r="E4212" t="s">
        <v>5964</v>
      </c>
      <c r="F4212">
        <v>13.585692844125958</v>
      </c>
    </row>
    <row r="4213" spans="1:6" hidden="1">
      <c r="A4213">
        <v>7</v>
      </c>
      <c r="B4213" s="226">
        <v>44265</v>
      </c>
      <c r="C4213" s="226">
        <v>44266</v>
      </c>
      <c r="D4213" s="226">
        <v>44280.453125</v>
      </c>
      <c r="E4213" t="s">
        <v>6244</v>
      </c>
      <c r="F4213">
        <v>14.990759833653778</v>
      </c>
    </row>
    <row r="4214" spans="1:6" hidden="1">
      <c r="A4214">
        <v>7</v>
      </c>
      <c r="B4214" s="226">
        <v>44265</v>
      </c>
      <c r="C4214" s="226">
        <v>44266</v>
      </c>
      <c r="D4214" s="226">
        <v>44280.453125</v>
      </c>
      <c r="E4214" t="s">
        <v>6245</v>
      </c>
      <c r="F4214">
        <v>0</v>
      </c>
    </row>
    <row r="4215" spans="1:6" hidden="1">
      <c r="A4215">
        <v>7</v>
      </c>
      <c r="B4215" s="226">
        <v>44265</v>
      </c>
      <c r="C4215" s="226">
        <v>44266</v>
      </c>
      <c r="D4215" s="226">
        <v>44280.453125</v>
      </c>
      <c r="E4215" t="s">
        <v>6659</v>
      </c>
      <c r="F4215">
        <v>0.82349997758868476</v>
      </c>
    </row>
    <row r="4216" spans="1:6" hidden="1">
      <c r="A4216">
        <v>7</v>
      </c>
      <c r="B4216" s="226">
        <v>44265</v>
      </c>
      <c r="C4216" s="226">
        <v>44266</v>
      </c>
      <c r="D4216" s="226">
        <v>44280.453125</v>
      </c>
      <c r="E4216" t="s">
        <v>6639</v>
      </c>
      <c r="F4216">
        <v>0.73356669147812215</v>
      </c>
    </row>
    <row r="4217" spans="1:6" hidden="1">
      <c r="A4217">
        <v>7</v>
      </c>
      <c r="B4217" s="226">
        <v>44265</v>
      </c>
      <c r="C4217" s="226">
        <v>44266</v>
      </c>
      <c r="D4217" s="226">
        <v>44280.453125</v>
      </c>
      <c r="E4217" t="s">
        <v>6640</v>
      </c>
      <c r="F4217">
        <v>0.84936666488650636</v>
      </c>
    </row>
    <row r="4218" spans="1:6" hidden="1">
      <c r="A4218">
        <v>7</v>
      </c>
      <c r="B4218" s="226">
        <v>44265</v>
      </c>
      <c r="C4218" s="226">
        <v>44266</v>
      </c>
      <c r="D4218" s="226">
        <v>44280.453125</v>
      </c>
      <c r="E4218" t="s">
        <v>6641</v>
      </c>
      <c r="F4218">
        <v>0.87669998407367122</v>
      </c>
    </row>
    <row r="4219" spans="1:6" hidden="1">
      <c r="A4219">
        <v>7</v>
      </c>
      <c r="B4219" s="226">
        <v>44265</v>
      </c>
      <c r="C4219" s="226">
        <v>44266</v>
      </c>
      <c r="D4219" s="226">
        <v>44280.453125</v>
      </c>
      <c r="E4219" t="s">
        <v>6613</v>
      </c>
      <c r="F4219">
        <v>-2.1136692951141396</v>
      </c>
    </row>
    <row r="4220" spans="1:6" hidden="1">
      <c r="A4220">
        <v>7</v>
      </c>
      <c r="B4220" s="226">
        <v>44265</v>
      </c>
      <c r="C4220" s="226">
        <v>44266</v>
      </c>
      <c r="D4220" s="226">
        <v>44280.453125</v>
      </c>
      <c r="E4220" t="s">
        <v>6246</v>
      </c>
      <c r="F4220">
        <v>44.307828762464972</v>
      </c>
    </row>
    <row r="4221" spans="1:6" hidden="1">
      <c r="A4221">
        <v>7</v>
      </c>
      <c r="B4221" s="226">
        <v>44265</v>
      </c>
      <c r="C4221" s="226">
        <v>44266</v>
      </c>
      <c r="D4221" s="226">
        <v>44280.453125</v>
      </c>
      <c r="E4221" t="s">
        <v>6247</v>
      </c>
      <c r="F4221">
        <v>29.317068928811196</v>
      </c>
    </row>
    <row r="4222" spans="1:6" hidden="1">
      <c r="A4222">
        <v>7</v>
      </c>
      <c r="B4222" s="226">
        <v>44265</v>
      </c>
      <c r="C4222" s="226">
        <v>44266</v>
      </c>
      <c r="D4222" s="226">
        <v>44280.453125</v>
      </c>
      <c r="E4222" t="s">
        <v>6441</v>
      </c>
      <c r="F4222">
        <v>125.71851301722965</v>
      </c>
    </row>
    <row r="4223" spans="1:6" hidden="1">
      <c r="A4223">
        <v>7</v>
      </c>
      <c r="B4223" s="226">
        <v>44265</v>
      </c>
      <c r="C4223" s="226">
        <v>44266</v>
      </c>
      <c r="D4223" s="226">
        <v>44280.453125</v>
      </c>
      <c r="E4223" t="s">
        <v>6442</v>
      </c>
      <c r="F4223">
        <v>136.20422254138481</v>
      </c>
    </row>
    <row r="4224" spans="1:6" hidden="1">
      <c r="A4224">
        <v>7</v>
      </c>
      <c r="B4224" s="226">
        <v>44265</v>
      </c>
      <c r="C4224" s="226">
        <v>44266</v>
      </c>
      <c r="D4224" s="226">
        <v>44280.453125</v>
      </c>
      <c r="E4224" t="s">
        <v>6443</v>
      </c>
      <c r="F4224">
        <v>149.85383765962493</v>
      </c>
    </row>
    <row r="4225" spans="1:6" hidden="1">
      <c r="A4225">
        <v>7</v>
      </c>
      <c r="B4225" s="226">
        <v>44265</v>
      </c>
      <c r="C4225" s="226">
        <v>44266</v>
      </c>
      <c r="D4225" s="226">
        <v>44280.453125</v>
      </c>
      <c r="E4225" t="s">
        <v>6444</v>
      </c>
      <c r="F4225">
        <v>151.58345029618957</v>
      </c>
    </row>
    <row r="4226" spans="1:6" hidden="1">
      <c r="A4226">
        <v>7</v>
      </c>
      <c r="B4226" s="226">
        <v>44265</v>
      </c>
      <c r="C4226" s="226">
        <v>44266</v>
      </c>
      <c r="D4226" s="226">
        <v>44280.453125</v>
      </c>
      <c r="E4226" t="s">
        <v>6445</v>
      </c>
      <c r="F4226">
        <v>156.6812639130485</v>
      </c>
    </row>
    <row r="4227" spans="1:6" hidden="1">
      <c r="A4227">
        <v>7</v>
      </c>
      <c r="B4227" s="226">
        <v>44265</v>
      </c>
      <c r="C4227" s="226">
        <v>44266</v>
      </c>
      <c r="D4227" s="226">
        <v>44280.453125</v>
      </c>
      <c r="E4227" t="s">
        <v>6446</v>
      </c>
      <c r="F4227">
        <v>166.23405720392853</v>
      </c>
    </row>
    <row r="4228" spans="1:6" hidden="1">
      <c r="A4228">
        <v>7</v>
      </c>
      <c r="B4228" s="226">
        <v>44265</v>
      </c>
      <c r="C4228" s="226">
        <v>44266</v>
      </c>
      <c r="D4228" s="226">
        <v>44280.453125</v>
      </c>
      <c r="E4228" t="s">
        <v>5971</v>
      </c>
      <c r="F4228">
        <v>7.9786498592959489</v>
      </c>
    </row>
    <row r="4229" spans="1:6" hidden="1">
      <c r="A4229">
        <v>7</v>
      </c>
      <c r="B4229" s="226">
        <v>44265</v>
      </c>
      <c r="C4229" s="226">
        <v>44266</v>
      </c>
      <c r="D4229" s="226">
        <v>44280.453125</v>
      </c>
      <c r="E4229" t="s">
        <v>5972</v>
      </c>
      <c r="F4229">
        <v>11.167500890625851</v>
      </c>
    </row>
    <row r="4230" spans="1:6" hidden="1">
      <c r="A4230">
        <v>7</v>
      </c>
      <c r="B4230" s="226">
        <v>44265</v>
      </c>
      <c r="C4230" s="226">
        <v>44266</v>
      </c>
      <c r="D4230" s="226">
        <v>44280.453125</v>
      </c>
      <c r="E4230" t="s">
        <v>6449</v>
      </c>
      <c r="F4230">
        <v>80.983034716712126</v>
      </c>
    </row>
    <row r="4231" spans="1:6" hidden="1">
      <c r="A4231">
        <v>7</v>
      </c>
      <c r="B4231" s="226">
        <v>44265</v>
      </c>
      <c r="C4231" s="226">
        <v>44266</v>
      </c>
      <c r="D4231" s="226">
        <v>44280.453125</v>
      </c>
      <c r="E4231" t="s">
        <v>6248</v>
      </c>
      <c r="F4231">
        <v>129.78104138904172</v>
      </c>
    </row>
    <row r="4232" spans="1:6" hidden="1">
      <c r="A4232">
        <v>7</v>
      </c>
      <c r="B4232" s="226">
        <v>44265</v>
      </c>
      <c r="C4232" s="226">
        <v>44266</v>
      </c>
      <c r="D4232" s="226">
        <v>44280.453125</v>
      </c>
      <c r="E4232" t="s">
        <v>6249</v>
      </c>
      <c r="F4232">
        <v>134.05055715772838</v>
      </c>
    </row>
    <row r="4233" spans="1:6" hidden="1">
      <c r="A4233">
        <v>7</v>
      </c>
      <c r="B4233" s="226">
        <v>44265</v>
      </c>
      <c r="C4233" s="226">
        <v>44266</v>
      </c>
      <c r="D4233" s="226">
        <v>44280.453125</v>
      </c>
      <c r="E4233" t="s">
        <v>6250</v>
      </c>
      <c r="F4233">
        <v>6.4667734182543324</v>
      </c>
    </row>
    <row r="4234" spans="1:6" hidden="1">
      <c r="A4234">
        <v>7</v>
      </c>
      <c r="B4234" s="226">
        <v>44265</v>
      </c>
      <c r="C4234" s="226">
        <v>44266</v>
      </c>
      <c r="D4234" s="226">
        <v>44280.453125</v>
      </c>
      <c r="E4234" t="s">
        <v>6450</v>
      </c>
      <c r="F4234">
        <v>173.13375855551953</v>
      </c>
    </row>
    <row r="4235" spans="1:6" hidden="1">
      <c r="A4235">
        <v>7</v>
      </c>
      <c r="B4235" s="226">
        <v>44265</v>
      </c>
      <c r="C4235" s="226">
        <v>44266</v>
      </c>
      <c r="D4235" s="226">
        <v>44280.453125</v>
      </c>
      <c r="E4235" t="s">
        <v>6451</v>
      </c>
      <c r="F4235">
        <v>172.93803287082423</v>
      </c>
    </row>
    <row r="4236" spans="1:6" hidden="1">
      <c r="A4236">
        <v>7</v>
      </c>
      <c r="B4236" s="226">
        <v>44265</v>
      </c>
      <c r="C4236" s="226">
        <v>44266</v>
      </c>
      <c r="D4236" s="226">
        <v>44280.453125</v>
      </c>
      <c r="E4236" t="s">
        <v>5976</v>
      </c>
      <c r="F4236">
        <v>3.7296604923076071</v>
      </c>
    </row>
    <row r="4237" spans="1:6" hidden="1">
      <c r="A4237">
        <v>7</v>
      </c>
      <c r="B4237" s="226">
        <v>44265</v>
      </c>
      <c r="C4237" s="226">
        <v>44266</v>
      </c>
      <c r="D4237" s="226">
        <v>44280.453125</v>
      </c>
      <c r="E4237" t="s">
        <v>6452</v>
      </c>
      <c r="F4237">
        <v>173.00715989007062</v>
      </c>
    </row>
    <row r="4238" spans="1:6" hidden="1">
      <c r="A4238">
        <v>7</v>
      </c>
      <c r="B4238" s="226">
        <v>44265</v>
      </c>
      <c r="C4238" s="226">
        <v>44266</v>
      </c>
      <c r="D4238" s="226">
        <v>44280.453125</v>
      </c>
      <c r="E4238" t="s">
        <v>6453</v>
      </c>
      <c r="F4238">
        <v>173.33829867045145</v>
      </c>
    </row>
    <row r="4239" spans="1:6" hidden="1">
      <c r="A4239">
        <v>7</v>
      </c>
      <c r="B4239" s="226">
        <v>44265</v>
      </c>
      <c r="C4239" s="226">
        <v>44266</v>
      </c>
      <c r="D4239" s="226">
        <v>44280.453125</v>
      </c>
      <c r="E4239" t="s">
        <v>6454</v>
      </c>
      <c r="F4239">
        <v>173.40112875832546</v>
      </c>
    </row>
    <row r="4240" spans="1:6" hidden="1">
      <c r="A4240">
        <v>7</v>
      </c>
      <c r="B4240" s="226">
        <v>44265</v>
      </c>
      <c r="C4240" s="226">
        <v>44266</v>
      </c>
      <c r="D4240" s="226">
        <v>44280.453125</v>
      </c>
      <c r="E4240" t="s">
        <v>5957</v>
      </c>
      <c r="F4240">
        <v>0.46083332598207899</v>
      </c>
    </row>
    <row r="4241" spans="1:6" hidden="1">
      <c r="A4241">
        <v>7</v>
      </c>
      <c r="B4241" s="226">
        <v>44265</v>
      </c>
      <c r="C4241" s="226">
        <v>44266</v>
      </c>
      <c r="D4241" s="226">
        <v>44280.453125</v>
      </c>
      <c r="E4241" t="s">
        <v>5977</v>
      </c>
      <c r="F4241">
        <v>11.394683361053028</v>
      </c>
    </row>
    <row r="4242" spans="1:6" hidden="1">
      <c r="A4242">
        <v>7</v>
      </c>
      <c r="B4242" s="226">
        <v>44265</v>
      </c>
      <c r="C4242" s="226">
        <v>44266</v>
      </c>
      <c r="D4242" s="226">
        <v>44280.453125</v>
      </c>
      <c r="E4242" t="s">
        <v>5978</v>
      </c>
      <c r="F4242">
        <v>87.753035227454191</v>
      </c>
    </row>
    <row r="4243" spans="1:6" hidden="1">
      <c r="A4243">
        <v>7</v>
      </c>
      <c r="B4243" s="226">
        <v>44265</v>
      </c>
      <c r="C4243" s="226">
        <v>44266</v>
      </c>
      <c r="D4243" s="226">
        <v>44280.453125</v>
      </c>
      <c r="E4243" t="s">
        <v>5979</v>
      </c>
      <c r="F4243">
        <v>0.14126667131980813</v>
      </c>
    </row>
    <row r="4244" spans="1:6" hidden="1">
      <c r="A4244">
        <v>7</v>
      </c>
      <c r="B4244" s="226">
        <v>44265</v>
      </c>
      <c r="C4244" s="226">
        <v>44266</v>
      </c>
      <c r="D4244" s="226">
        <v>44280.453125</v>
      </c>
      <c r="E4244" t="s">
        <v>5980</v>
      </c>
      <c r="F4244">
        <v>8.7850001951058701E-2</v>
      </c>
    </row>
    <row r="4245" spans="1:6" hidden="1">
      <c r="A4245">
        <v>7</v>
      </c>
      <c r="B4245" s="226">
        <v>44265</v>
      </c>
      <c r="C4245" s="226">
        <v>44266</v>
      </c>
      <c r="D4245" s="226">
        <v>44280.453125</v>
      </c>
      <c r="E4245" t="s">
        <v>5981</v>
      </c>
      <c r="F4245">
        <v>0.14641666412353516</v>
      </c>
    </row>
    <row r="4246" spans="1:6" hidden="1">
      <c r="A4246">
        <v>7</v>
      </c>
      <c r="B4246" s="226">
        <v>44265</v>
      </c>
      <c r="C4246" s="226">
        <v>44266</v>
      </c>
      <c r="D4246" s="226">
        <v>44280.453125</v>
      </c>
      <c r="E4246" t="s">
        <v>5982</v>
      </c>
      <c r="F4246">
        <v>1.5983333811163902E-2</v>
      </c>
    </row>
    <row r="4247" spans="1:6" hidden="1">
      <c r="A4247">
        <v>7</v>
      </c>
      <c r="B4247" s="226">
        <v>44265</v>
      </c>
      <c r="C4247" s="226">
        <v>44266</v>
      </c>
      <c r="D4247" s="226">
        <v>44280.453125</v>
      </c>
      <c r="E4247" t="s">
        <v>5983</v>
      </c>
      <c r="F4247">
        <v>0</v>
      </c>
    </row>
    <row r="4248" spans="1:6" hidden="1">
      <c r="A4248">
        <v>7</v>
      </c>
      <c r="B4248" s="226">
        <v>44265</v>
      </c>
      <c r="C4248" s="226">
        <v>44266</v>
      </c>
      <c r="D4248" s="226">
        <v>44280.453125</v>
      </c>
      <c r="E4248" t="s">
        <v>5984</v>
      </c>
      <c r="F4248">
        <v>102.1</v>
      </c>
    </row>
    <row r="4249" spans="1:6" hidden="1">
      <c r="A4249">
        <v>7</v>
      </c>
      <c r="B4249" s="226">
        <v>44265</v>
      </c>
      <c r="C4249" s="226">
        <v>44266</v>
      </c>
      <c r="D4249" s="226">
        <v>44280.453125</v>
      </c>
      <c r="E4249" t="s">
        <v>5985</v>
      </c>
      <c r="F4249">
        <v>111</v>
      </c>
    </row>
    <row r="4250" spans="1:6" hidden="1">
      <c r="A4250">
        <v>7</v>
      </c>
      <c r="B4250" s="226">
        <v>44265</v>
      </c>
      <c r="C4250" s="226">
        <v>44266</v>
      </c>
      <c r="D4250" s="226">
        <v>44280.453125</v>
      </c>
      <c r="E4250" t="s">
        <v>6303</v>
      </c>
      <c r="F4250">
        <v>106.548408854</v>
      </c>
    </row>
    <row r="4251" spans="1:6" hidden="1">
      <c r="A4251">
        <v>7</v>
      </c>
      <c r="B4251" s="226">
        <v>44265</v>
      </c>
      <c r="C4251" s="226">
        <v>44266</v>
      </c>
      <c r="D4251" s="226">
        <v>44280.453125</v>
      </c>
      <c r="E4251" t="s">
        <v>5986</v>
      </c>
      <c r="F4251">
        <v>87.001390110000003</v>
      </c>
    </row>
    <row r="4252" spans="1:6" hidden="1">
      <c r="A4252">
        <v>7</v>
      </c>
      <c r="B4252" s="226">
        <v>44265</v>
      </c>
      <c r="C4252" s="226">
        <v>44266</v>
      </c>
      <c r="D4252" s="226">
        <v>44280.453125</v>
      </c>
      <c r="E4252" t="s">
        <v>5987</v>
      </c>
      <c r="F4252">
        <v>1.3399999588727951E-2</v>
      </c>
    </row>
    <row r="4253" spans="1:6" hidden="1">
      <c r="A4253">
        <v>7</v>
      </c>
      <c r="B4253" s="226">
        <v>44265</v>
      </c>
      <c r="C4253" s="226">
        <v>44266</v>
      </c>
      <c r="D4253" s="226">
        <v>44280.453125</v>
      </c>
      <c r="E4253" t="s">
        <v>5988</v>
      </c>
      <c r="F4253">
        <v>0.99169999361041661</v>
      </c>
    </row>
    <row r="4254" spans="1:6" hidden="1">
      <c r="A4254">
        <v>7</v>
      </c>
      <c r="B4254" s="226">
        <v>44265</v>
      </c>
      <c r="C4254" s="226">
        <v>44266</v>
      </c>
      <c r="D4254" s="226">
        <v>44280.453125</v>
      </c>
      <c r="E4254" t="s">
        <v>5958</v>
      </c>
      <c r="F4254">
        <v>1.4496999979019736</v>
      </c>
    </row>
    <row r="4255" spans="1:6" hidden="1">
      <c r="A4255">
        <v>7</v>
      </c>
      <c r="B4255" s="226">
        <v>44265</v>
      </c>
      <c r="C4255" s="226">
        <v>44266</v>
      </c>
      <c r="D4255" s="226">
        <v>44280.453125</v>
      </c>
      <c r="E4255" t="s">
        <v>5989</v>
      </c>
      <c r="F4255">
        <v>48.593400001526234</v>
      </c>
    </row>
    <row r="4256" spans="1:6" hidden="1">
      <c r="A4256">
        <v>7</v>
      </c>
      <c r="B4256" s="226">
        <v>44265</v>
      </c>
      <c r="C4256" s="226">
        <v>44266</v>
      </c>
      <c r="D4256" s="226">
        <v>44280.453125</v>
      </c>
      <c r="E4256" t="s">
        <v>5990</v>
      </c>
      <c r="F4256">
        <v>7.3362998962402344</v>
      </c>
    </row>
    <row r="4257" spans="1:6" hidden="1">
      <c r="A4257">
        <v>7</v>
      </c>
      <c r="B4257" s="226">
        <v>44265</v>
      </c>
      <c r="C4257" s="226">
        <v>44266</v>
      </c>
      <c r="D4257" s="226">
        <v>44280.453125</v>
      </c>
      <c r="E4257" t="s">
        <v>5991</v>
      </c>
      <c r="F4257">
        <v>9.0066003799442012</v>
      </c>
    </row>
    <row r="4258" spans="1:6" hidden="1">
      <c r="A4258">
        <v>7</v>
      </c>
      <c r="B4258" s="226">
        <v>44265</v>
      </c>
      <c r="C4258" s="226">
        <v>44266</v>
      </c>
      <c r="D4258" s="226">
        <v>44280.453125</v>
      </c>
      <c r="E4258" t="s">
        <v>5992</v>
      </c>
      <c r="F4258">
        <v>20.64739990234375</v>
      </c>
    </row>
    <row r="4259" spans="1:6" hidden="1">
      <c r="A4259">
        <v>7</v>
      </c>
      <c r="B4259" s="226">
        <v>44265</v>
      </c>
      <c r="C4259" s="226">
        <v>44266</v>
      </c>
      <c r="D4259" s="226">
        <v>44280.453125</v>
      </c>
      <c r="E4259" t="s">
        <v>5993</v>
      </c>
      <c r="F4259">
        <v>11.603099822998047</v>
      </c>
    </row>
    <row r="4260" spans="1:6" hidden="1">
      <c r="A4260">
        <v>7</v>
      </c>
      <c r="B4260" s="226">
        <v>44265</v>
      </c>
      <c r="C4260" s="226">
        <v>44266</v>
      </c>
      <c r="D4260" s="226">
        <v>44280.453125</v>
      </c>
      <c r="E4260" t="s">
        <v>5994</v>
      </c>
      <c r="F4260">
        <v>33.306198120117188</v>
      </c>
    </row>
    <row r="4261" spans="1:6" hidden="1">
      <c r="A4261">
        <v>7</v>
      </c>
      <c r="B4261" s="226">
        <v>44265</v>
      </c>
      <c r="C4261" s="226">
        <v>44266</v>
      </c>
      <c r="D4261" s="226">
        <v>44280.453125</v>
      </c>
      <c r="E4261" t="s">
        <v>5995</v>
      </c>
      <c r="F4261">
        <v>11.340999603271484</v>
      </c>
    </row>
    <row r="4262" spans="1:6" hidden="1">
      <c r="A4262">
        <v>7</v>
      </c>
      <c r="B4262" s="226">
        <v>44265</v>
      </c>
      <c r="C4262" s="226">
        <v>44266</v>
      </c>
      <c r="D4262" s="226">
        <v>44280.453125</v>
      </c>
      <c r="E4262" t="s">
        <v>5996</v>
      </c>
      <c r="F4262">
        <v>3.1041998863219482</v>
      </c>
    </row>
    <row r="4263" spans="1:6" hidden="1">
      <c r="A4263">
        <v>7</v>
      </c>
      <c r="B4263" s="226">
        <v>44265</v>
      </c>
      <c r="C4263" s="226">
        <v>44266</v>
      </c>
      <c r="D4263" s="226">
        <v>44280.453125</v>
      </c>
      <c r="E4263" t="s">
        <v>6044</v>
      </c>
    </row>
    <row r="4264" spans="1:6" hidden="1">
      <c r="A4264">
        <v>7</v>
      </c>
      <c r="B4264" s="226">
        <v>44265</v>
      </c>
      <c r="C4264" s="226">
        <v>44266</v>
      </c>
      <c r="D4264" s="226">
        <v>44280.453125</v>
      </c>
      <c r="E4264" t="s">
        <v>6047</v>
      </c>
    </row>
    <row r="4265" spans="1:6" hidden="1">
      <c r="A4265">
        <v>7</v>
      </c>
      <c r="B4265" s="226">
        <v>44265</v>
      </c>
      <c r="C4265" s="226">
        <v>44266</v>
      </c>
      <c r="D4265" s="226">
        <v>44280.453125</v>
      </c>
      <c r="E4265" t="s">
        <v>6046</v>
      </c>
    </row>
    <row r="4266" spans="1:6" hidden="1">
      <c r="A4266">
        <v>7</v>
      </c>
      <c r="B4266" s="226">
        <v>44265</v>
      </c>
      <c r="C4266" s="226">
        <v>44266</v>
      </c>
      <c r="D4266" s="226">
        <v>44280.453125</v>
      </c>
      <c r="E4266" t="s">
        <v>6045</v>
      </c>
    </row>
    <row r="4267" spans="1:6" hidden="1">
      <c r="A4267">
        <v>7</v>
      </c>
      <c r="B4267" s="226">
        <v>44265</v>
      </c>
      <c r="C4267" s="226">
        <v>44266</v>
      </c>
      <c r="D4267" s="226">
        <v>44280.453125</v>
      </c>
      <c r="E4267" t="s">
        <v>6251</v>
      </c>
      <c r="F4267">
        <v>176.49413851632011</v>
      </c>
    </row>
    <row r="4268" spans="1:6" hidden="1">
      <c r="A4268">
        <v>7</v>
      </c>
      <c r="B4268" s="226">
        <v>44265</v>
      </c>
      <c r="C4268" s="226">
        <v>44266</v>
      </c>
      <c r="D4268" s="226">
        <v>44280.453125</v>
      </c>
      <c r="E4268" t="s">
        <v>6048</v>
      </c>
      <c r="F4268">
        <v>1.3399999588727951E-2</v>
      </c>
    </row>
    <row r="4269" spans="1:6" hidden="1">
      <c r="A4269">
        <v>7</v>
      </c>
      <c r="B4269" s="226">
        <v>44265</v>
      </c>
      <c r="C4269" s="226">
        <v>44266</v>
      </c>
      <c r="D4269" s="226">
        <v>44280.453125</v>
      </c>
      <c r="E4269" t="s">
        <v>6049</v>
      </c>
      <c r="F4269">
        <v>0.99169999361041661</v>
      </c>
    </row>
    <row r="4270" spans="1:6" hidden="1">
      <c r="A4270">
        <v>7</v>
      </c>
      <c r="B4270" s="226">
        <v>44265</v>
      </c>
      <c r="C4270" s="226">
        <v>44266</v>
      </c>
      <c r="D4270" s="226">
        <v>44280.453125</v>
      </c>
      <c r="E4270" t="s">
        <v>6050</v>
      </c>
      <c r="F4270">
        <v>1.4496999979019736</v>
      </c>
    </row>
    <row r="4271" spans="1:6" hidden="1">
      <c r="A4271">
        <v>7</v>
      </c>
      <c r="B4271" s="226">
        <v>44265</v>
      </c>
      <c r="C4271" s="226">
        <v>44266</v>
      </c>
      <c r="D4271" s="226">
        <v>44280.453125</v>
      </c>
      <c r="E4271" t="s">
        <v>6051</v>
      </c>
      <c r="F4271">
        <v>7.3362998962402344</v>
      </c>
    </row>
    <row r="4272" spans="1:6" hidden="1">
      <c r="A4272">
        <v>7</v>
      </c>
      <c r="B4272" s="226">
        <v>44265</v>
      </c>
      <c r="C4272" s="226">
        <v>44266</v>
      </c>
      <c r="D4272" s="226">
        <v>44280.453125</v>
      </c>
      <c r="E4272" t="s">
        <v>6052</v>
      </c>
      <c r="F4272">
        <v>9.0066003799442012</v>
      </c>
    </row>
    <row r="4273" spans="1:6" hidden="1">
      <c r="A4273">
        <v>7</v>
      </c>
      <c r="B4273" s="226">
        <v>44265</v>
      </c>
      <c r="C4273" s="226">
        <v>44266</v>
      </c>
      <c r="D4273" s="226">
        <v>44280.453125</v>
      </c>
      <c r="E4273" t="s">
        <v>6053</v>
      </c>
      <c r="F4273">
        <v>20.64739990234375</v>
      </c>
    </row>
    <row r="4274" spans="1:6" hidden="1">
      <c r="A4274">
        <v>7</v>
      </c>
      <c r="B4274" s="226">
        <v>44265</v>
      </c>
      <c r="C4274" s="226">
        <v>44266</v>
      </c>
      <c r="D4274" s="226">
        <v>44280.453125</v>
      </c>
      <c r="E4274" t="s">
        <v>6054</v>
      </c>
      <c r="F4274">
        <v>11.603099822998047</v>
      </c>
    </row>
    <row r="4275" spans="1:6" hidden="1">
      <c r="A4275">
        <v>7</v>
      </c>
      <c r="B4275" s="226">
        <v>44265</v>
      </c>
      <c r="C4275" s="226">
        <v>44266</v>
      </c>
      <c r="D4275" s="226">
        <v>44280.453125</v>
      </c>
      <c r="E4275" t="s">
        <v>6055</v>
      </c>
      <c r="F4275">
        <v>33.306198120117188</v>
      </c>
    </row>
    <row r="4276" spans="1:6" hidden="1">
      <c r="A4276">
        <v>7</v>
      </c>
      <c r="B4276" s="226">
        <v>44265</v>
      </c>
      <c r="C4276" s="226">
        <v>44266</v>
      </c>
      <c r="D4276" s="226">
        <v>44280.453125</v>
      </c>
      <c r="E4276" t="s">
        <v>6056</v>
      </c>
      <c r="F4276">
        <v>11.340999603271484</v>
      </c>
    </row>
    <row r="4277" spans="1:6" hidden="1">
      <c r="A4277">
        <v>7</v>
      </c>
      <c r="B4277" s="226">
        <v>44265</v>
      </c>
      <c r="C4277" s="226">
        <v>44266</v>
      </c>
      <c r="D4277" s="226">
        <v>44280.453125</v>
      </c>
      <c r="E4277" t="s">
        <v>6057</v>
      </c>
      <c r="F4277">
        <v>3.1041998863219482</v>
      </c>
    </row>
    <row r="4278" spans="1:6" hidden="1">
      <c r="A4278">
        <v>7</v>
      </c>
      <c r="B4278" s="226">
        <v>44265</v>
      </c>
      <c r="C4278" s="226">
        <v>44266</v>
      </c>
      <c r="D4278" s="226">
        <v>44280.453125</v>
      </c>
      <c r="E4278" t="s">
        <v>6270</v>
      </c>
      <c r="F4278">
        <v>131.78147069083317</v>
      </c>
    </row>
    <row r="4279" spans="1:6" hidden="1">
      <c r="A4279">
        <v>7</v>
      </c>
      <c r="B4279" s="226">
        <v>44265</v>
      </c>
      <c r="C4279" s="226">
        <v>44266</v>
      </c>
      <c r="D4279" s="226">
        <v>44280.453125</v>
      </c>
      <c r="E4279" t="s">
        <v>6058</v>
      </c>
      <c r="F4279">
        <v>1.9999999552965182E-2</v>
      </c>
    </row>
    <row r="4280" spans="1:6" hidden="1">
      <c r="A4280">
        <v>7</v>
      </c>
      <c r="B4280" s="226">
        <v>44265</v>
      </c>
      <c r="C4280" s="226">
        <v>44266</v>
      </c>
      <c r="D4280" s="226">
        <v>44280.453125</v>
      </c>
      <c r="E4280" t="s">
        <v>6059</v>
      </c>
      <c r="F4280">
        <v>2.2400000095368306</v>
      </c>
    </row>
    <row r="4281" spans="1:6" hidden="1">
      <c r="A4281">
        <v>7</v>
      </c>
      <c r="B4281" s="226">
        <v>44265</v>
      </c>
      <c r="C4281" s="226">
        <v>44266</v>
      </c>
      <c r="D4281" s="226">
        <v>44280.453125</v>
      </c>
      <c r="E4281" t="s">
        <v>6060</v>
      </c>
      <c r="F4281">
        <v>2.9999999329446688E-2</v>
      </c>
    </row>
    <row r="4282" spans="1:6" hidden="1">
      <c r="A4282">
        <v>7</v>
      </c>
      <c r="B4282" s="226">
        <v>44265</v>
      </c>
      <c r="C4282" s="226">
        <v>44266</v>
      </c>
      <c r="D4282" s="226">
        <v>44280.453125</v>
      </c>
      <c r="E4282" t="s">
        <v>6061</v>
      </c>
      <c r="F4282">
        <v>1.129999995231584</v>
      </c>
    </row>
    <row r="4283" spans="1:6" hidden="1">
      <c r="A4283">
        <v>7</v>
      </c>
      <c r="B4283" s="226">
        <v>44265</v>
      </c>
      <c r="C4283" s="226">
        <v>44266</v>
      </c>
      <c r="D4283" s="226">
        <v>44280.453125</v>
      </c>
      <c r="E4283" t="s">
        <v>6062</v>
      </c>
      <c r="F4283">
        <v>2.4700000286101313</v>
      </c>
    </row>
    <row r="4284" spans="1:6" hidden="1">
      <c r="A4284">
        <v>7</v>
      </c>
      <c r="B4284" s="226">
        <v>44265</v>
      </c>
      <c r="C4284" s="226">
        <v>44266</v>
      </c>
      <c r="D4284" s="226">
        <v>44280.453125</v>
      </c>
      <c r="E4284" t="s">
        <v>6063</v>
      </c>
      <c r="F4284">
        <v>22.559999465943275</v>
      </c>
    </row>
    <row r="4285" spans="1:6" hidden="1">
      <c r="A4285">
        <v>7</v>
      </c>
      <c r="B4285" s="226">
        <v>44265</v>
      </c>
      <c r="C4285" s="226">
        <v>44266</v>
      </c>
      <c r="D4285" s="226">
        <v>44280.453125</v>
      </c>
      <c r="E4285" t="s">
        <v>6064</v>
      </c>
      <c r="F4285">
        <v>50.080001831054688</v>
      </c>
    </row>
    <row r="4286" spans="1:6" hidden="1">
      <c r="A4286">
        <v>7</v>
      </c>
      <c r="B4286" s="226">
        <v>44265</v>
      </c>
      <c r="C4286" s="226">
        <v>44266</v>
      </c>
      <c r="D4286" s="226">
        <v>44280.453125</v>
      </c>
      <c r="E4286" t="s">
        <v>6065</v>
      </c>
      <c r="F4286">
        <v>20.840000152587962</v>
      </c>
    </row>
    <row r="4287" spans="1:6" hidden="1">
      <c r="A4287">
        <v>7</v>
      </c>
      <c r="B4287" s="226">
        <v>44265</v>
      </c>
      <c r="C4287" s="226">
        <v>44266</v>
      </c>
      <c r="D4287" s="226">
        <v>44280.453125</v>
      </c>
      <c r="E4287" t="s">
        <v>6066</v>
      </c>
      <c r="F4287">
        <v>0.62999999523162842</v>
      </c>
    </row>
    <row r="4288" spans="1:6" hidden="1">
      <c r="A4288">
        <v>7</v>
      </c>
      <c r="B4288" s="226">
        <v>44265</v>
      </c>
      <c r="C4288" s="226">
        <v>44266</v>
      </c>
      <c r="D4288" s="226">
        <v>44280.453125</v>
      </c>
      <c r="E4288" t="s">
        <v>6068</v>
      </c>
      <c r="F4288">
        <v>16.124408976899314</v>
      </c>
    </row>
    <row r="4289" spans="1:6" hidden="1">
      <c r="A4289">
        <v>7</v>
      </c>
      <c r="B4289" s="226">
        <v>44265</v>
      </c>
      <c r="C4289" s="226">
        <v>44266</v>
      </c>
      <c r="D4289" s="226">
        <v>44280.453125</v>
      </c>
      <c r="E4289" t="s">
        <v>6067</v>
      </c>
      <c r="F4289">
        <v>0.94617613806492151</v>
      </c>
    </row>
    <row r="4290" spans="1:6" hidden="1">
      <c r="A4290">
        <v>7</v>
      </c>
      <c r="B4290" s="226">
        <v>44265</v>
      </c>
      <c r="C4290" s="226">
        <v>44266</v>
      </c>
      <c r="D4290" s="226">
        <v>44280.453125</v>
      </c>
      <c r="E4290" t="s">
        <v>6069</v>
      </c>
      <c r="F4290">
        <v>259.714423137241</v>
      </c>
    </row>
    <row r="4291" spans="1:6" hidden="1">
      <c r="A4291">
        <v>7</v>
      </c>
      <c r="B4291" s="226">
        <v>44265</v>
      </c>
      <c r="C4291" s="226">
        <v>44266</v>
      </c>
      <c r="D4291" s="226">
        <v>44280.453125</v>
      </c>
      <c r="E4291" t="s">
        <v>6469</v>
      </c>
      <c r="F4291">
        <v>207.00436579386528</v>
      </c>
    </row>
    <row r="4292" spans="1:6" hidden="1">
      <c r="A4292">
        <v>7</v>
      </c>
      <c r="B4292" s="226">
        <v>44265</v>
      </c>
      <c r="C4292" s="226">
        <v>44266</v>
      </c>
      <c r="D4292" s="226">
        <v>44280.453125</v>
      </c>
      <c r="E4292" t="s">
        <v>6470</v>
      </c>
      <c r="F4292">
        <v>32.59460942480289</v>
      </c>
    </row>
    <row r="4293" spans="1:6" hidden="1">
      <c r="A4293">
        <v>7</v>
      </c>
      <c r="B4293" s="226">
        <v>44265</v>
      </c>
      <c r="C4293" s="226">
        <v>44266</v>
      </c>
      <c r="D4293" s="226">
        <v>44280.453125</v>
      </c>
      <c r="E4293" t="s">
        <v>6070</v>
      </c>
      <c r="F4293">
        <v>0</v>
      </c>
    </row>
    <row r="4294" spans="1:6" hidden="1">
      <c r="A4294">
        <v>7</v>
      </c>
      <c r="B4294" s="226">
        <v>44265</v>
      </c>
      <c r="C4294" s="226">
        <v>44266</v>
      </c>
      <c r="D4294" s="226">
        <v>44280.453125</v>
      </c>
      <c r="E4294" t="s">
        <v>6471</v>
      </c>
      <c r="F4294">
        <v>209.99464765124844</v>
      </c>
    </row>
    <row r="4295" spans="1:6" hidden="1">
      <c r="A4295">
        <v>7</v>
      </c>
      <c r="B4295" s="226">
        <v>44265</v>
      </c>
      <c r="C4295" s="226">
        <v>44266</v>
      </c>
      <c r="D4295" s="226">
        <v>44280.453125</v>
      </c>
      <c r="E4295" t="s">
        <v>6472</v>
      </c>
      <c r="F4295">
        <v>243.29785708321413</v>
      </c>
    </row>
    <row r="4296" spans="1:6" hidden="1">
      <c r="A4296">
        <v>7</v>
      </c>
      <c r="B4296" s="226">
        <v>44265</v>
      </c>
      <c r="C4296" s="226">
        <v>44266</v>
      </c>
      <c r="D4296" s="226">
        <v>44280.453125</v>
      </c>
      <c r="E4296" t="s">
        <v>6473</v>
      </c>
      <c r="F4296">
        <v>264.2715986251834</v>
      </c>
    </row>
    <row r="4297" spans="1:6" hidden="1">
      <c r="A4297">
        <v>7</v>
      </c>
      <c r="B4297" s="226">
        <v>44265</v>
      </c>
      <c r="C4297" s="226">
        <v>44266</v>
      </c>
      <c r="D4297" s="226">
        <v>44280.453125</v>
      </c>
      <c r="E4297" t="s">
        <v>6071</v>
      </c>
      <c r="F4297">
        <v>602.33488515218096</v>
      </c>
    </row>
    <row r="4298" spans="1:6" hidden="1">
      <c r="A4298">
        <v>7</v>
      </c>
      <c r="B4298" s="226">
        <v>44265</v>
      </c>
      <c r="C4298" s="226">
        <v>44266</v>
      </c>
      <c r="D4298" s="226">
        <v>44280.453125</v>
      </c>
      <c r="E4298" t="s">
        <v>6252</v>
      </c>
      <c r="F4298">
        <v>182.13147798114181</v>
      </c>
    </row>
    <row r="4299" spans="1:6" hidden="1">
      <c r="A4299">
        <v>7</v>
      </c>
      <c r="B4299" s="226">
        <v>44265</v>
      </c>
      <c r="C4299" s="226">
        <v>44266</v>
      </c>
      <c r="D4299" s="226">
        <v>44280.453125</v>
      </c>
      <c r="E4299" t="s">
        <v>6253</v>
      </c>
      <c r="F4299">
        <v>79.726336304346646</v>
      </c>
    </row>
    <row r="4300" spans="1:6" hidden="1">
      <c r="A4300">
        <v>7</v>
      </c>
      <c r="B4300" s="226">
        <v>44265</v>
      </c>
      <c r="C4300" s="226">
        <v>44266</v>
      </c>
      <c r="D4300" s="226">
        <v>44280.453125</v>
      </c>
      <c r="E4300" t="s">
        <v>6076</v>
      </c>
      <c r="F4300">
        <v>2.2769000530242023</v>
      </c>
    </row>
    <row r="4301" spans="1:6" hidden="1">
      <c r="A4301">
        <v>7</v>
      </c>
      <c r="B4301" s="226">
        <v>44265</v>
      </c>
      <c r="C4301" s="226">
        <v>44266</v>
      </c>
      <c r="D4301" s="226">
        <v>44280.453125</v>
      </c>
      <c r="E4301" t="s">
        <v>6077</v>
      </c>
      <c r="F4301">
        <v>1.9011000394820492</v>
      </c>
    </row>
    <row r="4302" spans="1:6" hidden="1">
      <c r="A4302">
        <v>7</v>
      </c>
      <c r="B4302" s="226">
        <v>44265</v>
      </c>
      <c r="C4302" s="226">
        <v>44266</v>
      </c>
      <c r="D4302" s="226">
        <v>44280.453125</v>
      </c>
      <c r="E4302" t="s">
        <v>6078</v>
      </c>
      <c r="F4302">
        <v>7.0187997817995402</v>
      </c>
    </row>
    <row r="4303" spans="1:6" hidden="1">
      <c r="A4303">
        <v>7</v>
      </c>
      <c r="B4303" s="226">
        <v>44265</v>
      </c>
      <c r="C4303" s="226">
        <v>44266</v>
      </c>
      <c r="D4303" s="226">
        <v>44280.453125</v>
      </c>
      <c r="E4303" t="s">
        <v>6079</v>
      </c>
      <c r="F4303">
        <v>22.79840087890625</v>
      </c>
    </row>
    <row r="4304" spans="1:6" hidden="1">
      <c r="A4304">
        <v>7</v>
      </c>
      <c r="B4304" s="226">
        <v>44265</v>
      </c>
      <c r="C4304" s="226">
        <v>44266</v>
      </c>
      <c r="D4304" s="226">
        <v>44280.453125</v>
      </c>
      <c r="E4304" t="s">
        <v>6080</v>
      </c>
      <c r="F4304">
        <v>49.604198455808628</v>
      </c>
    </row>
    <row r="4305" spans="1:6" hidden="1">
      <c r="A4305">
        <v>7</v>
      </c>
      <c r="B4305" s="226">
        <v>44265</v>
      </c>
      <c r="C4305" s="226">
        <v>44266</v>
      </c>
      <c r="D4305" s="226">
        <v>44280.453125</v>
      </c>
      <c r="E4305" t="s">
        <v>6081</v>
      </c>
      <c r="F4305">
        <v>16.310600280761719</v>
      </c>
    </row>
    <row r="4306" spans="1:6" hidden="1">
      <c r="A4306">
        <v>7</v>
      </c>
      <c r="B4306" s="226">
        <v>44265</v>
      </c>
      <c r="C4306" s="226">
        <v>44266</v>
      </c>
      <c r="D4306" s="226">
        <v>44280.453125</v>
      </c>
      <c r="E4306" t="s">
        <v>6082</v>
      </c>
      <c r="F4306">
        <v>6.5999999642372131E-2</v>
      </c>
    </row>
    <row r="4307" spans="1:6" hidden="1">
      <c r="A4307">
        <v>7</v>
      </c>
      <c r="B4307" s="226">
        <v>44265</v>
      </c>
      <c r="C4307" s="226">
        <v>44266</v>
      </c>
      <c r="D4307" s="226">
        <v>44280.453125</v>
      </c>
      <c r="E4307" t="s">
        <v>6678</v>
      </c>
      <c r="F4307">
        <v>134.05055715772838</v>
      </c>
    </row>
    <row r="4308" spans="1:6" hidden="1">
      <c r="A4308">
        <v>7</v>
      </c>
      <c r="B4308" s="226">
        <v>44265</v>
      </c>
      <c r="C4308" s="226">
        <v>44266</v>
      </c>
      <c r="D4308" s="226">
        <v>44280.453125</v>
      </c>
      <c r="E4308" t="s">
        <v>6474</v>
      </c>
      <c r="F4308">
        <v>233.93379303614353</v>
      </c>
    </row>
    <row r="4309" spans="1:6" hidden="1">
      <c r="A4309">
        <v>7</v>
      </c>
      <c r="B4309" s="226">
        <v>44265</v>
      </c>
      <c r="C4309" s="226">
        <v>44266</v>
      </c>
      <c r="D4309" s="226">
        <v>44280.453125</v>
      </c>
      <c r="E4309" t="s">
        <v>6475</v>
      </c>
      <c r="F4309">
        <v>234.63184349272038</v>
      </c>
    </row>
    <row r="4310" spans="1:6" hidden="1">
      <c r="A4310">
        <v>7</v>
      </c>
      <c r="B4310" s="226">
        <v>44265</v>
      </c>
      <c r="C4310" s="226">
        <v>44266</v>
      </c>
      <c r="D4310" s="226">
        <v>44280.453125</v>
      </c>
      <c r="E4310" t="s">
        <v>6476</v>
      </c>
      <c r="F4310">
        <v>237.79586491055204</v>
      </c>
    </row>
    <row r="4311" spans="1:6" hidden="1">
      <c r="A4311">
        <v>7</v>
      </c>
      <c r="B4311" s="226">
        <v>44265</v>
      </c>
      <c r="C4311" s="226">
        <v>44266</v>
      </c>
      <c r="D4311" s="226">
        <v>44280.453125</v>
      </c>
      <c r="E4311" t="s">
        <v>6477</v>
      </c>
      <c r="F4311">
        <v>239.47449874877728</v>
      </c>
    </row>
    <row r="4312" spans="1:6" hidden="1">
      <c r="A4312">
        <v>7</v>
      </c>
      <c r="B4312" s="226">
        <v>44265</v>
      </c>
      <c r="C4312" s="226">
        <v>44266</v>
      </c>
      <c r="D4312" s="226">
        <v>44280.453125</v>
      </c>
      <c r="E4312" t="s">
        <v>6085</v>
      </c>
      <c r="F4312">
        <v>22.679144181145588</v>
      </c>
    </row>
    <row r="4313" spans="1:6" hidden="1">
      <c r="A4313">
        <v>7</v>
      </c>
      <c r="B4313" s="226">
        <v>44265</v>
      </c>
      <c r="C4313" s="226">
        <v>44266</v>
      </c>
      <c r="D4313" s="226">
        <v>44280.453125</v>
      </c>
      <c r="E4313" t="s">
        <v>6086</v>
      </c>
      <c r="F4313">
        <v>19.907672017150453</v>
      </c>
    </row>
    <row r="4314" spans="1:6" hidden="1">
      <c r="A4314">
        <v>7</v>
      </c>
      <c r="B4314" s="226">
        <v>44265</v>
      </c>
      <c r="C4314" s="226">
        <v>44266</v>
      </c>
      <c r="D4314" s="226">
        <v>44280.453125</v>
      </c>
      <c r="E4314" t="s">
        <v>6087</v>
      </c>
      <c r="F4314">
        <v>0</v>
      </c>
    </row>
    <row r="4315" spans="1:6" hidden="1">
      <c r="A4315">
        <v>7</v>
      </c>
      <c r="B4315" s="226">
        <v>44265</v>
      </c>
      <c r="C4315" s="226">
        <v>44266</v>
      </c>
      <c r="D4315" s="226">
        <v>44280.453125</v>
      </c>
      <c r="E4315" t="s">
        <v>6088</v>
      </c>
      <c r="F4315">
        <v>90.716581265131765</v>
      </c>
    </row>
    <row r="4316" spans="1:6" hidden="1">
      <c r="A4316">
        <v>7</v>
      </c>
      <c r="B4316" s="226">
        <v>44265</v>
      </c>
      <c r="C4316" s="226">
        <v>44266</v>
      </c>
      <c r="D4316" s="226">
        <v>44280.453125</v>
      </c>
      <c r="E4316" t="s">
        <v>6083</v>
      </c>
      <c r="F4316">
        <v>724.62256228129172</v>
      </c>
    </row>
    <row r="4317" spans="1:6" hidden="1">
      <c r="A4317">
        <v>7</v>
      </c>
      <c r="B4317" s="226">
        <v>44265</v>
      </c>
      <c r="C4317" s="226">
        <v>44266</v>
      </c>
      <c r="D4317" s="226">
        <v>44280.453125</v>
      </c>
      <c r="E4317" t="s">
        <v>6478</v>
      </c>
      <c r="F4317">
        <v>203.01975762049346</v>
      </c>
    </row>
    <row r="4318" spans="1:6" hidden="1">
      <c r="A4318">
        <v>7</v>
      </c>
      <c r="B4318" s="226">
        <v>44265</v>
      </c>
      <c r="C4318" s="226">
        <v>44266</v>
      </c>
      <c r="D4318" s="226">
        <v>44280.453125</v>
      </c>
      <c r="E4318" t="s">
        <v>6254</v>
      </c>
      <c r="F4318">
        <v>738.94165666368315</v>
      </c>
    </row>
    <row r="4319" spans="1:6" hidden="1">
      <c r="A4319">
        <v>7</v>
      </c>
      <c r="B4319" s="226">
        <v>44265</v>
      </c>
      <c r="C4319" s="226">
        <v>44266</v>
      </c>
      <c r="D4319" s="226">
        <v>44280.453125</v>
      </c>
      <c r="E4319" t="s">
        <v>6479</v>
      </c>
      <c r="F4319">
        <v>205.36286657121477</v>
      </c>
    </row>
    <row r="4320" spans="1:6" hidden="1">
      <c r="A4320">
        <v>7</v>
      </c>
      <c r="B4320" s="226">
        <v>44265</v>
      </c>
      <c r="C4320" s="226">
        <v>44266</v>
      </c>
      <c r="D4320" s="226">
        <v>44280.453125</v>
      </c>
      <c r="E4320" t="s">
        <v>6480</v>
      </c>
      <c r="F4320">
        <v>272.73507836659604</v>
      </c>
    </row>
    <row r="4321" spans="1:6" hidden="1">
      <c r="A4321">
        <v>7</v>
      </c>
      <c r="B4321" s="226">
        <v>44265</v>
      </c>
      <c r="C4321" s="226">
        <v>44266</v>
      </c>
      <c r="D4321" s="226">
        <v>44280.453125</v>
      </c>
      <c r="E4321" t="s">
        <v>6255</v>
      </c>
      <c r="F4321">
        <v>2742.6500986735045</v>
      </c>
    </row>
    <row r="4322" spans="1:6" hidden="1">
      <c r="A4322">
        <v>7</v>
      </c>
      <c r="B4322" s="226">
        <v>44265</v>
      </c>
      <c r="C4322" s="226">
        <v>44266</v>
      </c>
      <c r="D4322" s="226">
        <v>44280.453125</v>
      </c>
      <c r="E4322" t="s">
        <v>6481</v>
      </c>
      <c r="F4322">
        <v>275.95474978552915</v>
      </c>
    </row>
    <row r="4323" spans="1:6" hidden="1">
      <c r="A4323">
        <v>7</v>
      </c>
      <c r="B4323" s="226">
        <v>44265</v>
      </c>
      <c r="C4323" s="226">
        <v>44266</v>
      </c>
      <c r="D4323" s="226">
        <v>44280.453125</v>
      </c>
      <c r="E4323" t="s">
        <v>6084</v>
      </c>
      <c r="F4323">
        <v>95.02469253540032</v>
      </c>
    </row>
    <row r="4324" spans="1:6" hidden="1">
      <c r="A4324">
        <v>7</v>
      </c>
      <c r="B4324" s="226">
        <v>44265</v>
      </c>
      <c r="C4324" s="226">
        <v>44266</v>
      </c>
      <c r="D4324" s="226">
        <v>44280.453125</v>
      </c>
      <c r="E4324" t="s">
        <v>6482</v>
      </c>
      <c r="F4324">
        <v>272.05908616383857</v>
      </c>
    </row>
    <row r="4325" spans="1:6" hidden="1">
      <c r="A4325">
        <v>7</v>
      </c>
      <c r="B4325" s="226">
        <v>44265</v>
      </c>
      <c r="C4325" s="226">
        <v>44266</v>
      </c>
      <c r="D4325" s="226">
        <v>44280.453125</v>
      </c>
      <c r="E4325" t="s">
        <v>6483</v>
      </c>
      <c r="F4325">
        <v>208.7076867951281</v>
      </c>
    </row>
    <row r="4326" spans="1:6" hidden="1">
      <c r="A4326">
        <v>7</v>
      </c>
      <c r="B4326" s="226">
        <v>44265</v>
      </c>
      <c r="C4326" s="226">
        <v>44266</v>
      </c>
      <c r="D4326" s="226">
        <v>44280.453125</v>
      </c>
      <c r="E4326" t="s">
        <v>6484</v>
      </c>
      <c r="F4326">
        <v>208.94265969594161</v>
      </c>
    </row>
    <row r="4327" spans="1:6" hidden="1">
      <c r="A4327">
        <v>7</v>
      </c>
      <c r="B4327" s="226">
        <v>44265</v>
      </c>
      <c r="C4327" s="226">
        <v>44266</v>
      </c>
      <c r="D4327" s="226">
        <v>44280.453125</v>
      </c>
      <c r="E4327" t="s">
        <v>6235</v>
      </c>
    </row>
    <row r="4328" spans="1:6" hidden="1">
      <c r="A4328">
        <v>7</v>
      </c>
      <c r="B4328" s="226">
        <v>44265</v>
      </c>
      <c r="C4328" s="226">
        <v>44266</v>
      </c>
      <c r="D4328" s="226">
        <v>44280.453125</v>
      </c>
      <c r="E4328" t="s">
        <v>6256</v>
      </c>
      <c r="F4328">
        <v>1.8333546610795093</v>
      </c>
    </row>
    <row r="4329" spans="1:6" hidden="1">
      <c r="A4329">
        <v>7</v>
      </c>
      <c r="B4329" s="226">
        <v>44265</v>
      </c>
      <c r="C4329" s="226">
        <v>44266</v>
      </c>
      <c r="D4329" s="226">
        <v>44280.453125</v>
      </c>
      <c r="E4329" t="s">
        <v>6257</v>
      </c>
      <c r="F4329">
        <v>6.9999417944086924</v>
      </c>
    </row>
    <row r="4330" spans="1:6" hidden="1">
      <c r="A4330">
        <v>7</v>
      </c>
      <c r="B4330" s="226">
        <v>44265</v>
      </c>
      <c r="C4330" s="226">
        <v>44266</v>
      </c>
      <c r="D4330" s="226">
        <v>44280.453125</v>
      </c>
      <c r="E4330" t="s">
        <v>6258</v>
      </c>
      <c r="F4330">
        <v>5.146032835243056</v>
      </c>
    </row>
    <row r="4331" spans="1:6" hidden="1">
      <c r="A4331">
        <v>7</v>
      </c>
      <c r="B4331" s="226">
        <v>44265</v>
      </c>
      <c r="C4331" s="226">
        <v>44266</v>
      </c>
      <c r="D4331" s="226">
        <v>44280.453125</v>
      </c>
      <c r="E4331" t="s">
        <v>6520</v>
      </c>
      <c r="F4331">
        <v>0.24693333854278826</v>
      </c>
    </row>
    <row r="4332" spans="1:6" hidden="1">
      <c r="A4332">
        <v>7</v>
      </c>
      <c r="B4332" s="226">
        <v>44265</v>
      </c>
      <c r="C4332" s="226">
        <v>44266</v>
      </c>
      <c r="D4332" s="226">
        <v>44280.453125</v>
      </c>
      <c r="E4332" t="s">
        <v>6259</v>
      </c>
      <c r="F4332">
        <v>4.0016139320201392</v>
      </c>
    </row>
    <row r="4333" spans="1:6" hidden="1">
      <c r="A4333">
        <v>7</v>
      </c>
      <c r="B4333" s="226">
        <v>44265</v>
      </c>
      <c r="C4333" s="226">
        <v>44266</v>
      </c>
      <c r="D4333" s="226">
        <v>44280.453125</v>
      </c>
      <c r="E4333" t="s">
        <v>6260</v>
      </c>
      <c r="F4333">
        <v>2.1854400972693435E-3</v>
      </c>
    </row>
    <row r="4334" spans="1:6" hidden="1">
      <c r="A4334">
        <v>7</v>
      </c>
      <c r="B4334" s="226">
        <v>44265</v>
      </c>
      <c r="C4334" s="226">
        <v>44266</v>
      </c>
      <c r="D4334" s="226">
        <v>44280.453125</v>
      </c>
      <c r="E4334" t="s">
        <v>6485</v>
      </c>
      <c r="F4334">
        <v>38.042979040410799</v>
      </c>
    </row>
    <row r="4335" spans="1:6" hidden="1">
      <c r="A4335">
        <v>7</v>
      </c>
      <c r="B4335" s="226">
        <v>44265</v>
      </c>
      <c r="C4335" s="226">
        <v>44266</v>
      </c>
      <c r="D4335" s="226">
        <v>44280.453125</v>
      </c>
      <c r="E4335" t="s">
        <v>6486</v>
      </c>
      <c r="F4335">
        <v>154.38341255187984</v>
      </c>
    </row>
    <row r="4336" spans="1:6" hidden="1">
      <c r="A4336">
        <v>7</v>
      </c>
      <c r="B4336" s="226">
        <v>44265</v>
      </c>
      <c r="C4336" s="226">
        <v>44266</v>
      </c>
      <c r="D4336" s="226">
        <v>44280.453125</v>
      </c>
      <c r="E4336" t="s">
        <v>6091</v>
      </c>
      <c r="F4336">
        <v>91.157722520828429</v>
      </c>
    </row>
    <row r="4337" spans="1:6" hidden="1">
      <c r="A4337">
        <v>7</v>
      </c>
      <c r="B4337" s="226">
        <v>44265</v>
      </c>
      <c r="C4337" s="226">
        <v>44266</v>
      </c>
      <c r="D4337" s="226">
        <v>44280.453125</v>
      </c>
      <c r="E4337" t="s">
        <v>6261</v>
      </c>
      <c r="F4337">
        <v>6.1512393486608685</v>
      </c>
    </row>
    <row r="4338" spans="1:6" hidden="1">
      <c r="A4338">
        <v>7</v>
      </c>
      <c r="B4338" s="226">
        <v>44265</v>
      </c>
      <c r="C4338" s="226">
        <v>44266</v>
      </c>
      <c r="D4338" s="226">
        <v>44280.453125</v>
      </c>
      <c r="E4338" t="s">
        <v>6269</v>
      </c>
      <c r="F4338">
        <v>51.464584027396171</v>
      </c>
    </row>
    <row r="4339" spans="1:6" hidden="1">
      <c r="A4339">
        <v>7</v>
      </c>
      <c r="B4339" s="226">
        <v>44265</v>
      </c>
      <c r="C4339" s="226">
        <v>44266</v>
      </c>
      <c r="D4339" s="226">
        <v>44280.453125</v>
      </c>
      <c r="E4339" t="s">
        <v>6661</v>
      </c>
      <c r="F4339">
        <v>2.7758770261817927</v>
      </c>
    </row>
    <row r="4340" spans="1:6" hidden="1">
      <c r="A4340">
        <v>7</v>
      </c>
      <c r="B4340" s="226">
        <v>44265</v>
      </c>
      <c r="C4340" s="226">
        <v>44266</v>
      </c>
      <c r="D4340" s="226">
        <v>44280.453125</v>
      </c>
      <c r="E4340" t="s">
        <v>6262</v>
      </c>
      <c r="F4340">
        <v>8.945721559289229</v>
      </c>
    </row>
    <row r="4341" spans="1:6" hidden="1">
      <c r="A4341">
        <v>7</v>
      </c>
      <c r="B4341" s="226">
        <v>44265</v>
      </c>
      <c r="C4341" s="226">
        <v>44266</v>
      </c>
      <c r="D4341" s="226">
        <v>44280.453125</v>
      </c>
      <c r="E4341" t="s">
        <v>6263</v>
      </c>
      <c r="F4341">
        <v>12.949520931406637</v>
      </c>
    </row>
    <row r="4342" spans="1:6" hidden="1">
      <c r="A4342">
        <v>7</v>
      </c>
      <c r="B4342" s="226">
        <v>44265</v>
      </c>
      <c r="C4342" s="226">
        <v>44266</v>
      </c>
      <c r="D4342" s="226">
        <v>44280.453125</v>
      </c>
      <c r="E4342" t="s">
        <v>6264</v>
      </c>
      <c r="F4342">
        <v>29.853069263034421</v>
      </c>
    </row>
    <row r="4343" spans="1:6" hidden="1">
      <c r="A4343">
        <v>7</v>
      </c>
      <c r="B4343" s="226">
        <v>44265</v>
      </c>
      <c r="C4343" s="226">
        <v>44266</v>
      </c>
      <c r="D4343" s="226">
        <v>44280.453125</v>
      </c>
      <c r="E4343" t="s">
        <v>6267</v>
      </c>
      <c r="F4343">
        <v>51.464584027396171</v>
      </c>
    </row>
    <row r="4344" spans="1:6" hidden="1">
      <c r="A4344">
        <v>7</v>
      </c>
      <c r="B4344" s="226">
        <v>44265</v>
      </c>
      <c r="C4344" s="226">
        <v>44266</v>
      </c>
      <c r="D4344" s="226">
        <v>44280.453125</v>
      </c>
      <c r="E4344" t="s">
        <v>6440</v>
      </c>
      <c r="F4344">
        <v>57.615823376057037</v>
      </c>
    </row>
    <row r="4345" spans="1:6" hidden="1">
      <c r="A4345">
        <v>7</v>
      </c>
      <c r="B4345" s="226">
        <v>44265</v>
      </c>
      <c r="C4345" s="226">
        <v>44266</v>
      </c>
      <c r="D4345" s="226">
        <v>44280.453125</v>
      </c>
      <c r="E4345" t="s">
        <v>6100</v>
      </c>
      <c r="F4345">
        <v>0.3114166657130043</v>
      </c>
    </row>
    <row r="4346" spans="1:6" hidden="1">
      <c r="A4346">
        <v>7</v>
      </c>
      <c r="B4346" s="226">
        <v>44265</v>
      </c>
      <c r="C4346" s="226">
        <v>44266</v>
      </c>
      <c r="D4346" s="226">
        <v>44280.453125</v>
      </c>
      <c r="E4346" t="s">
        <v>6101</v>
      </c>
      <c r="F4346">
        <v>6.9999999056262023E-3</v>
      </c>
    </row>
    <row r="4347" spans="1:6" hidden="1">
      <c r="A4347">
        <v>7</v>
      </c>
      <c r="B4347" s="226">
        <v>44265</v>
      </c>
      <c r="C4347" s="226">
        <v>44266</v>
      </c>
      <c r="D4347" s="226">
        <v>44280.453125</v>
      </c>
      <c r="E4347" t="s">
        <v>6102</v>
      </c>
      <c r="F4347">
        <v>0.18698333452144891</v>
      </c>
    </row>
    <row r="4348" spans="1:6" hidden="1">
      <c r="A4348">
        <v>7</v>
      </c>
      <c r="B4348" s="226">
        <v>44265</v>
      </c>
      <c r="C4348" s="226">
        <v>44266</v>
      </c>
      <c r="D4348" s="226">
        <v>44280.453125</v>
      </c>
      <c r="E4348" t="s">
        <v>6103</v>
      </c>
      <c r="F4348">
        <v>0.57156667113306348</v>
      </c>
    </row>
    <row r="4349" spans="1:6" hidden="1">
      <c r="A4349">
        <v>7</v>
      </c>
      <c r="B4349" s="226">
        <v>44265</v>
      </c>
      <c r="C4349" s="226">
        <v>44266</v>
      </c>
      <c r="D4349" s="226">
        <v>44280.453125</v>
      </c>
      <c r="E4349" t="s">
        <v>6104</v>
      </c>
      <c r="F4349">
        <v>98.674034118656166</v>
      </c>
    </row>
    <row r="4350" spans="1:6" hidden="1">
      <c r="A4350">
        <v>7</v>
      </c>
      <c r="B4350" s="226">
        <v>44265</v>
      </c>
      <c r="C4350" s="226">
        <v>44266</v>
      </c>
      <c r="D4350" s="226">
        <v>44280.453125</v>
      </c>
      <c r="E4350" t="s">
        <v>6105</v>
      </c>
    </row>
    <row r="4351" spans="1:6" hidden="1">
      <c r="A4351">
        <v>7</v>
      </c>
      <c r="B4351" s="226">
        <v>44265</v>
      </c>
      <c r="C4351" s="226">
        <v>44266</v>
      </c>
      <c r="D4351" s="226">
        <v>44280.453125</v>
      </c>
      <c r="E4351" t="s">
        <v>6106</v>
      </c>
    </row>
    <row r="4352" spans="1:6" hidden="1">
      <c r="A4352">
        <v>7</v>
      </c>
      <c r="B4352" s="226">
        <v>44265</v>
      </c>
      <c r="C4352" s="226">
        <v>44266</v>
      </c>
      <c r="D4352" s="226">
        <v>44280.453125</v>
      </c>
      <c r="E4352" t="s">
        <v>6107</v>
      </c>
    </row>
    <row r="4353" spans="1:6" hidden="1">
      <c r="A4353">
        <v>7</v>
      </c>
      <c r="B4353" s="226">
        <v>44265</v>
      </c>
      <c r="C4353" s="226">
        <v>44266</v>
      </c>
      <c r="D4353" s="226">
        <v>44280.453125</v>
      </c>
      <c r="E4353" t="s">
        <v>6108</v>
      </c>
    </row>
    <row r="4354" spans="1:6" hidden="1">
      <c r="A4354">
        <v>7</v>
      </c>
      <c r="B4354" s="226">
        <v>44265</v>
      </c>
      <c r="C4354" s="226">
        <v>44266</v>
      </c>
      <c r="D4354" s="226">
        <v>44280.453125</v>
      </c>
      <c r="E4354" t="s">
        <v>6109</v>
      </c>
    </row>
    <row r="4355" spans="1:6" hidden="1">
      <c r="A4355">
        <v>7</v>
      </c>
      <c r="B4355" s="226">
        <v>44265</v>
      </c>
      <c r="C4355" s="226">
        <v>44266</v>
      </c>
      <c r="D4355" s="226">
        <v>44280.453125</v>
      </c>
      <c r="E4355" t="s">
        <v>6110</v>
      </c>
    </row>
    <row r="4356" spans="1:6" hidden="1">
      <c r="A4356">
        <v>7</v>
      </c>
      <c r="B4356" s="226">
        <v>44265</v>
      </c>
      <c r="C4356" s="226">
        <v>44266</v>
      </c>
      <c r="D4356" s="226">
        <v>44280.453125</v>
      </c>
      <c r="E4356" t="s">
        <v>6111</v>
      </c>
    </row>
    <row r="4357" spans="1:6" hidden="1">
      <c r="A4357">
        <v>7</v>
      </c>
      <c r="B4357" s="226">
        <v>44265</v>
      </c>
      <c r="C4357" s="226">
        <v>44266</v>
      </c>
      <c r="D4357" s="226">
        <v>44280.453125</v>
      </c>
      <c r="E4357" t="s">
        <v>6113</v>
      </c>
    </row>
    <row r="4358" spans="1:6" hidden="1">
      <c r="A4358">
        <v>7</v>
      </c>
      <c r="B4358" s="226">
        <v>44265</v>
      </c>
      <c r="C4358" s="226">
        <v>44266</v>
      </c>
      <c r="D4358" s="226">
        <v>44280.453125</v>
      </c>
      <c r="E4358" t="s">
        <v>6112</v>
      </c>
    </row>
    <row r="4359" spans="1:6" hidden="1">
      <c r="A4359">
        <v>7</v>
      </c>
      <c r="B4359" s="226">
        <v>44265</v>
      </c>
      <c r="C4359" s="226">
        <v>44266</v>
      </c>
      <c r="D4359" s="226">
        <v>44280.453125</v>
      </c>
      <c r="E4359" t="s">
        <v>6114</v>
      </c>
    </row>
    <row r="4360" spans="1:6" hidden="1">
      <c r="A4360">
        <v>7</v>
      </c>
      <c r="B4360" s="226">
        <v>44265</v>
      </c>
      <c r="C4360" s="226">
        <v>44266</v>
      </c>
      <c r="D4360" s="226">
        <v>44280.453125</v>
      </c>
      <c r="E4360" t="s">
        <v>6115</v>
      </c>
    </row>
    <row r="4361" spans="1:6" hidden="1">
      <c r="A4361">
        <v>7</v>
      </c>
      <c r="B4361" s="226">
        <v>44265</v>
      </c>
      <c r="C4361" s="226">
        <v>44266</v>
      </c>
      <c r="D4361" s="226">
        <v>44280.453125</v>
      </c>
      <c r="E4361" t="s">
        <v>6116</v>
      </c>
    </row>
    <row r="4362" spans="1:6" hidden="1">
      <c r="A4362">
        <v>7</v>
      </c>
      <c r="B4362" s="226">
        <v>44265</v>
      </c>
      <c r="C4362" s="226">
        <v>44266</v>
      </c>
      <c r="D4362" s="226">
        <v>44280.453125</v>
      </c>
      <c r="E4362" t="s">
        <v>6117</v>
      </c>
    </row>
    <row r="4363" spans="1:6" hidden="1">
      <c r="A4363">
        <v>7</v>
      </c>
      <c r="B4363" s="226">
        <v>44265</v>
      </c>
      <c r="C4363" s="226">
        <v>44266</v>
      </c>
      <c r="D4363" s="226">
        <v>44280.453125</v>
      </c>
      <c r="E4363" t="s">
        <v>6118</v>
      </c>
    </row>
    <row r="4364" spans="1:6" hidden="1">
      <c r="A4364">
        <v>7</v>
      </c>
      <c r="B4364" s="226">
        <v>44265</v>
      </c>
      <c r="C4364" s="226">
        <v>44266</v>
      </c>
      <c r="D4364" s="226">
        <v>44280.453125</v>
      </c>
      <c r="E4364" t="s">
        <v>6119</v>
      </c>
    </row>
    <row r="4365" spans="1:6" hidden="1">
      <c r="A4365">
        <v>7</v>
      </c>
      <c r="B4365" s="226">
        <v>44265</v>
      </c>
      <c r="C4365" s="226">
        <v>44266</v>
      </c>
      <c r="D4365" s="226">
        <v>44280.453125</v>
      </c>
      <c r="E4365" t="s">
        <v>6120</v>
      </c>
    </row>
    <row r="4366" spans="1:6" hidden="1">
      <c r="A4366">
        <v>7</v>
      </c>
      <c r="B4366" s="226">
        <v>44265</v>
      </c>
      <c r="C4366" s="226">
        <v>44266</v>
      </c>
      <c r="D4366" s="226">
        <v>44280.453125</v>
      </c>
      <c r="E4366" t="s">
        <v>6121</v>
      </c>
    </row>
    <row r="4367" spans="1:6" hidden="1">
      <c r="A4367">
        <v>7</v>
      </c>
      <c r="B4367" s="226">
        <v>44265</v>
      </c>
      <c r="C4367" s="226">
        <v>44266</v>
      </c>
      <c r="D4367" s="226">
        <v>44280.453125</v>
      </c>
      <c r="E4367" t="s">
        <v>6487</v>
      </c>
      <c r="F4367">
        <v>172.92411457697639</v>
      </c>
    </row>
    <row r="4368" spans="1:6" hidden="1">
      <c r="A4368">
        <v>7</v>
      </c>
      <c r="B4368" s="226">
        <v>44265</v>
      </c>
      <c r="C4368" s="226">
        <v>44266</v>
      </c>
      <c r="D4368" s="226">
        <v>44280.453125</v>
      </c>
      <c r="E4368" t="s">
        <v>6488</v>
      </c>
      <c r="F4368">
        <v>187.39873771667484</v>
      </c>
    </row>
    <row r="4369" spans="1:6" hidden="1">
      <c r="A4369">
        <v>7</v>
      </c>
      <c r="B4369" s="226">
        <v>44265</v>
      </c>
      <c r="C4369" s="226">
        <v>44266</v>
      </c>
      <c r="D4369" s="226">
        <v>44280.453125</v>
      </c>
      <c r="E4369" t="s">
        <v>6489</v>
      </c>
      <c r="F4369">
        <v>188.09307657877619</v>
      </c>
    </row>
    <row r="4370" spans="1:6" hidden="1">
      <c r="A4370">
        <v>7</v>
      </c>
      <c r="B4370" s="226">
        <v>44265</v>
      </c>
      <c r="C4370" s="226">
        <v>44266</v>
      </c>
      <c r="D4370" s="226">
        <v>44280.453125</v>
      </c>
      <c r="E4370" t="s">
        <v>6490</v>
      </c>
      <c r="F4370">
        <v>196.58483295440655</v>
      </c>
    </row>
    <row r="4371" spans="1:6" hidden="1">
      <c r="A4371">
        <v>7</v>
      </c>
      <c r="B4371" s="226">
        <v>44265</v>
      </c>
      <c r="C4371" s="226">
        <v>44266</v>
      </c>
      <c r="D4371" s="226">
        <v>44280.453125</v>
      </c>
      <c r="E4371" t="s">
        <v>6122</v>
      </c>
      <c r="F4371">
        <v>6.1363218724727622</v>
      </c>
    </row>
    <row r="4372" spans="1:6" hidden="1">
      <c r="A4372">
        <v>7</v>
      </c>
      <c r="B4372" s="226">
        <v>44265</v>
      </c>
      <c r="C4372" s="226">
        <v>44266</v>
      </c>
      <c r="D4372" s="226">
        <v>44280.453125</v>
      </c>
      <c r="E4372" t="s">
        <v>6123</v>
      </c>
      <c r="F4372">
        <v>19.507229293717295</v>
      </c>
    </row>
    <row r="4373" spans="1:6" hidden="1">
      <c r="A4373">
        <v>7</v>
      </c>
      <c r="B4373" s="226">
        <v>44265</v>
      </c>
      <c r="C4373" s="226">
        <v>44266</v>
      </c>
      <c r="D4373" s="226">
        <v>44280.453125</v>
      </c>
      <c r="E4373" t="s">
        <v>6491</v>
      </c>
      <c r="F4373">
        <v>165.86981469260346</v>
      </c>
    </row>
    <row r="4374" spans="1:6" hidden="1">
      <c r="A4374">
        <v>7</v>
      </c>
      <c r="B4374" s="226">
        <v>44265</v>
      </c>
      <c r="C4374" s="226">
        <v>44266</v>
      </c>
      <c r="D4374" s="226">
        <v>44280.453125</v>
      </c>
      <c r="E4374" t="s">
        <v>6492</v>
      </c>
      <c r="F4374">
        <v>168.77185273700368</v>
      </c>
    </row>
    <row r="4375" spans="1:6" hidden="1">
      <c r="A4375">
        <v>7</v>
      </c>
      <c r="B4375" s="226">
        <v>44265</v>
      </c>
      <c r="C4375" s="226">
        <v>44266</v>
      </c>
      <c r="D4375" s="226">
        <v>44280.453125</v>
      </c>
      <c r="E4375" t="s">
        <v>6493</v>
      </c>
      <c r="F4375">
        <v>134.4235435379876</v>
      </c>
    </row>
    <row r="4376" spans="1:6" hidden="1">
      <c r="A4376">
        <v>7</v>
      </c>
      <c r="B4376" s="226">
        <v>44265</v>
      </c>
      <c r="C4376" s="226">
        <v>44266</v>
      </c>
      <c r="D4376" s="226">
        <v>44280.453125</v>
      </c>
      <c r="E4376" t="s">
        <v>6265</v>
      </c>
      <c r="F4376">
        <v>23.593761482503691</v>
      </c>
    </row>
    <row r="4377" spans="1:6" hidden="1">
      <c r="A4377">
        <v>7</v>
      </c>
      <c r="B4377" s="226">
        <v>44265</v>
      </c>
      <c r="C4377" s="226">
        <v>44266</v>
      </c>
      <c r="D4377" s="226">
        <v>44280.453125</v>
      </c>
      <c r="E4377" t="s">
        <v>6266</v>
      </c>
      <c r="F4377">
        <v>131.61573027504815</v>
      </c>
    </row>
    <row r="4378" spans="1:6" hidden="1">
      <c r="A4378">
        <v>7</v>
      </c>
      <c r="B4378" s="226">
        <v>44265</v>
      </c>
      <c r="C4378" s="226">
        <v>44266</v>
      </c>
      <c r="D4378" s="226">
        <v>44280.453125</v>
      </c>
      <c r="E4378" t="s">
        <v>6494</v>
      </c>
      <c r="F4378">
        <v>198.71499244901872</v>
      </c>
    </row>
    <row r="4379" spans="1:6" hidden="1">
      <c r="A4379">
        <v>7</v>
      </c>
      <c r="B4379" s="226">
        <v>44265</v>
      </c>
      <c r="C4379" s="226">
        <v>44266</v>
      </c>
      <c r="D4379" s="226">
        <v>44280.453125</v>
      </c>
      <c r="E4379" t="s">
        <v>6495</v>
      </c>
      <c r="F4379">
        <v>207.04219492806345</v>
      </c>
    </row>
    <row r="4380" spans="1:6" hidden="1">
      <c r="A4380">
        <v>7</v>
      </c>
      <c r="B4380" s="226">
        <v>44265</v>
      </c>
      <c r="C4380" s="226">
        <v>44266</v>
      </c>
      <c r="D4380" s="226">
        <v>44280.453125</v>
      </c>
      <c r="E4380" t="s">
        <v>6268</v>
      </c>
      <c r="F4380">
        <v>174.94906685087406</v>
      </c>
    </row>
    <row r="4381" spans="1:6" hidden="1">
      <c r="A4381">
        <v>7</v>
      </c>
      <c r="B4381" s="226">
        <v>44265</v>
      </c>
      <c r="C4381" s="226">
        <v>44266</v>
      </c>
      <c r="D4381" s="226">
        <v>44280.453125</v>
      </c>
      <c r="E4381" t="s">
        <v>6496</v>
      </c>
      <c r="F4381">
        <v>207.12831989924143</v>
      </c>
    </row>
    <row r="4382" spans="1:6" hidden="1">
      <c r="A4382">
        <v>7</v>
      </c>
      <c r="B4382" s="226">
        <v>44265</v>
      </c>
      <c r="C4382" s="226">
        <v>44266</v>
      </c>
      <c r="D4382" s="226">
        <v>44280.453125</v>
      </c>
      <c r="E4382" t="s">
        <v>6497</v>
      </c>
      <c r="F4382">
        <v>207.68962628046728</v>
      </c>
    </row>
    <row r="4383" spans="1:6" hidden="1">
      <c r="A4383">
        <v>7</v>
      </c>
      <c r="B4383" s="226">
        <v>44265</v>
      </c>
      <c r="C4383" s="226">
        <v>44266</v>
      </c>
      <c r="D4383" s="226">
        <v>44280.453125</v>
      </c>
      <c r="E4383" t="s">
        <v>6124</v>
      </c>
      <c r="F4383">
        <v>11.265960197316231</v>
      </c>
    </row>
    <row r="4384" spans="1:6" hidden="1">
      <c r="A4384">
        <v>7</v>
      </c>
      <c r="B4384" s="226">
        <v>44265</v>
      </c>
      <c r="C4384" s="226">
        <v>44266</v>
      </c>
      <c r="D4384" s="226">
        <v>44280.453125</v>
      </c>
      <c r="E4384" t="s">
        <v>6315</v>
      </c>
    </row>
    <row r="4385" spans="1:5" hidden="1">
      <c r="A4385">
        <v>7</v>
      </c>
      <c r="B4385" s="226">
        <v>44265</v>
      </c>
      <c r="C4385" s="226">
        <v>44266</v>
      </c>
      <c r="D4385" s="226">
        <v>44280.453125</v>
      </c>
      <c r="E4385" t="s">
        <v>6316</v>
      </c>
    </row>
    <row r="4386" spans="1:5" hidden="1">
      <c r="A4386">
        <v>7</v>
      </c>
      <c r="B4386" s="226">
        <v>44265</v>
      </c>
      <c r="C4386" s="226">
        <v>44266</v>
      </c>
      <c r="D4386" s="226">
        <v>44280.453125</v>
      </c>
      <c r="E4386" t="s">
        <v>6553</v>
      </c>
    </row>
    <row r="4387" spans="1:5" hidden="1">
      <c r="A4387">
        <v>7</v>
      </c>
      <c r="B4387" s="226">
        <v>44265</v>
      </c>
      <c r="C4387" s="226">
        <v>44266</v>
      </c>
      <c r="D4387" s="226">
        <v>44280.453125</v>
      </c>
      <c r="E4387" t="s">
        <v>6554</v>
      </c>
    </row>
    <row r="4388" spans="1:5" hidden="1">
      <c r="A4388">
        <v>7</v>
      </c>
      <c r="B4388" s="226">
        <v>44265</v>
      </c>
      <c r="C4388" s="226">
        <v>44266</v>
      </c>
      <c r="D4388" s="226">
        <v>44280.453125</v>
      </c>
      <c r="E4388" t="s">
        <v>6555</v>
      </c>
    </row>
    <row r="4389" spans="1:5" hidden="1">
      <c r="A4389">
        <v>7</v>
      </c>
      <c r="B4389" s="226">
        <v>44265</v>
      </c>
      <c r="C4389" s="226">
        <v>44266</v>
      </c>
      <c r="D4389" s="226">
        <v>44280.453125</v>
      </c>
      <c r="E4389" t="s">
        <v>6556</v>
      </c>
    </row>
    <row r="4390" spans="1:5" hidden="1">
      <c r="A4390">
        <v>7</v>
      </c>
      <c r="B4390" s="226">
        <v>44265</v>
      </c>
      <c r="C4390" s="226">
        <v>44266</v>
      </c>
      <c r="D4390" s="226">
        <v>44280.453125</v>
      </c>
      <c r="E4390" t="s">
        <v>6557</v>
      </c>
    </row>
    <row r="4391" spans="1:5" hidden="1">
      <c r="A4391">
        <v>7</v>
      </c>
      <c r="B4391" s="226">
        <v>44265</v>
      </c>
      <c r="C4391" s="226">
        <v>44266</v>
      </c>
      <c r="D4391" s="226">
        <v>44280.453125</v>
      </c>
      <c r="E4391" t="s">
        <v>6558</v>
      </c>
    </row>
    <row r="4392" spans="1:5" hidden="1">
      <c r="A4392">
        <v>7</v>
      </c>
      <c r="B4392" s="226">
        <v>44265</v>
      </c>
      <c r="C4392" s="226">
        <v>44266</v>
      </c>
      <c r="D4392" s="226">
        <v>44280.453125</v>
      </c>
      <c r="E4392" t="s">
        <v>6559</v>
      </c>
    </row>
    <row r="4393" spans="1:5" hidden="1">
      <c r="A4393">
        <v>7</v>
      </c>
      <c r="B4393" s="226">
        <v>44265</v>
      </c>
      <c r="C4393" s="226">
        <v>44266</v>
      </c>
      <c r="D4393" s="226">
        <v>44280.453125</v>
      </c>
      <c r="E4393" t="s">
        <v>6560</v>
      </c>
    </row>
    <row r="4394" spans="1:5" hidden="1">
      <c r="A4394">
        <v>7</v>
      </c>
      <c r="B4394" s="226">
        <v>44265</v>
      </c>
      <c r="C4394" s="226">
        <v>44266</v>
      </c>
      <c r="D4394" s="226">
        <v>44280.453125</v>
      </c>
      <c r="E4394" t="s">
        <v>6561</v>
      </c>
    </row>
    <row r="4395" spans="1:5" hidden="1">
      <c r="A4395">
        <v>7</v>
      </c>
      <c r="B4395" s="226">
        <v>44265</v>
      </c>
      <c r="C4395" s="226">
        <v>44266</v>
      </c>
      <c r="D4395" s="226">
        <v>44280.453125</v>
      </c>
      <c r="E4395" t="s">
        <v>6562</v>
      </c>
    </row>
    <row r="4396" spans="1:5" hidden="1">
      <c r="A4396">
        <v>7</v>
      </c>
      <c r="B4396" s="226">
        <v>44265</v>
      </c>
      <c r="C4396" s="226">
        <v>44266</v>
      </c>
      <c r="D4396" s="226">
        <v>44280.453125</v>
      </c>
      <c r="E4396" t="s">
        <v>6563</v>
      </c>
    </row>
    <row r="4397" spans="1:5" hidden="1">
      <c r="A4397">
        <v>7</v>
      </c>
      <c r="B4397" s="226">
        <v>44265</v>
      </c>
      <c r="C4397" s="226">
        <v>44266</v>
      </c>
      <c r="D4397" s="226">
        <v>44280.453125</v>
      </c>
      <c r="E4397" t="s">
        <v>6564</v>
      </c>
    </row>
    <row r="4398" spans="1:5" hidden="1">
      <c r="A4398">
        <v>7</v>
      </c>
      <c r="B4398" s="226">
        <v>44265</v>
      </c>
      <c r="C4398" s="226">
        <v>44266</v>
      </c>
      <c r="D4398" s="226">
        <v>44280.453125</v>
      </c>
      <c r="E4398" t="s">
        <v>6565</v>
      </c>
    </row>
    <row r="4399" spans="1:5" hidden="1">
      <c r="A4399">
        <v>7</v>
      </c>
      <c r="B4399" s="226">
        <v>44265</v>
      </c>
      <c r="C4399" s="226">
        <v>44266</v>
      </c>
      <c r="D4399" s="226">
        <v>44280.453125</v>
      </c>
      <c r="E4399" t="s">
        <v>6566</v>
      </c>
    </row>
    <row r="4400" spans="1:5" hidden="1">
      <c r="A4400">
        <v>7</v>
      </c>
      <c r="B4400" s="226">
        <v>44265</v>
      </c>
      <c r="C4400" s="226">
        <v>44266</v>
      </c>
      <c r="D4400" s="226">
        <v>44280.453125</v>
      </c>
      <c r="E4400" t="s">
        <v>6567</v>
      </c>
    </row>
    <row r="4401" spans="1:6" hidden="1">
      <c r="A4401">
        <v>7</v>
      </c>
      <c r="B4401" s="226">
        <v>44265</v>
      </c>
      <c r="C4401" s="226">
        <v>44266</v>
      </c>
      <c r="D4401" s="226">
        <v>44280.453125</v>
      </c>
      <c r="E4401" t="s">
        <v>6568</v>
      </c>
    </row>
    <row r="4402" spans="1:6" hidden="1">
      <c r="A4402">
        <v>7</v>
      </c>
      <c r="B4402" s="226">
        <v>44265</v>
      </c>
      <c r="C4402" s="226">
        <v>44266</v>
      </c>
      <c r="D4402" s="226">
        <v>44280.453125</v>
      </c>
      <c r="E4402" t="s">
        <v>6569</v>
      </c>
    </row>
    <row r="4403" spans="1:6" hidden="1">
      <c r="A4403">
        <v>7</v>
      </c>
      <c r="B4403" s="226">
        <v>44265</v>
      </c>
      <c r="C4403" s="226">
        <v>44266</v>
      </c>
      <c r="D4403" s="226">
        <v>44280.453125</v>
      </c>
      <c r="E4403" t="s">
        <v>6570</v>
      </c>
    </row>
    <row r="4404" spans="1:6" hidden="1">
      <c r="A4404">
        <v>7</v>
      </c>
      <c r="B4404" s="226">
        <v>44265</v>
      </c>
      <c r="C4404" s="226">
        <v>44266</v>
      </c>
      <c r="D4404" s="226">
        <v>44280.453125</v>
      </c>
      <c r="E4404" t="s">
        <v>6665</v>
      </c>
      <c r="F4404">
        <v>0.11328813944322329</v>
      </c>
    </row>
    <row r="4405" spans="1:6" hidden="1">
      <c r="A4405">
        <v>7</v>
      </c>
      <c r="B4405" s="226">
        <v>44265</v>
      </c>
      <c r="C4405" s="226">
        <v>44266</v>
      </c>
      <c r="D4405" s="226">
        <v>44280.453125</v>
      </c>
      <c r="E4405" t="s">
        <v>6666</v>
      </c>
      <c r="F4405">
        <v>-2.4122764831150174E-2</v>
      </c>
    </row>
    <row r="4406" spans="1:6" hidden="1">
      <c r="A4406">
        <v>7</v>
      </c>
      <c r="B4406" s="226">
        <v>44265</v>
      </c>
      <c r="C4406" s="226">
        <v>44266</v>
      </c>
      <c r="D4406" s="226">
        <v>44280.453125</v>
      </c>
      <c r="E4406" t="s">
        <v>6662</v>
      </c>
      <c r="F4406">
        <v>-2.7850575794663182</v>
      </c>
    </row>
    <row r="4407" spans="1:6" hidden="1">
      <c r="A4407">
        <v>7</v>
      </c>
      <c r="B4407" s="226">
        <v>44265</v>
      </c>
      <c r="C4407" s="226">
        <v>44266</v>
      </c>
      <c r="D4407" s="226">
        <v>44280.453125</v>
      </c>
      <c r="E4407" t="s">
        <v>6289</v>
      </c>
      <c r="F4407">
        <v>40.578074137369867</v>
      </c>
    </row>
    <row r="4408" spans="1:6" hidden="1">
      <c r="A4408">
        <v>7</v>
      </c>
      <c r="B4408" s="226">
        <v>44265</v>
      </c>
      <c r="C4408" s="226">
        <v>44266</v>
      </c>
      <c r="D4408" s="226">
        <v>44280.453125</v>
      </c>
      <c r="E4408" t="s">
        <v>6290</v>
      </c>
      <c r="F4408">
        <v>8.4173690928353295</v>
      </c>
    </row>
    <row r="4409" spans="1:6" hidden="1">
      <c r="A4409">
        <v>7</v>
      </c>
      <c r="B4409" s="226">
        <v>44265</v>
      </c>
      <c r="C4409" s="226">
        <v>44266</v>
      </c>
      <c r="D4409" s="226">
        <v>44280.453125</v>
      </c>
      <c r="E4409" t="s">
        <v>6291</v>
      </c>
      <c r="F4409">
        <v>6.0096069604158417</v>
      </c>
    </row>
    <row r="4410" spans="1:6" hidden="1">
      <c r="A4410">
        <v>7</v>
      </c>
      <c r="B4410" s="226">
        <v>44265</v>
      </c>
      <c r="C4410" s="226">
        <v>44266</v>
      </c>
      <c r="D4410" s="226">
        <v>44280.453125</v>
      </c>
      <c r="E4410" t="s">
        <v>6292</v>
      </c>
      <c r="F4410">
        <v>16.842938897344787</v>
      </c>
    </row>
    <row r="4411" spans="1:6" hidden="1">
      <c r="A4411">
        <v>7</v>
      </c>
      <c r="B4411" s="226">
        <v>44265</v>
      </c>
      <c r="C4411" s="226">
        <v>44266</v>
      </c>
      <c r="D4411" s="226">
        <v>44280.453125</v>
      </c>
      <c r="E4411" t="s">
        <v>6293</v>
      </c>
      <c r="F4411">
        <v>99.7</v>
      </c>
    </row>
    <row r="4412" spans="1:6" hidden="1">
      <c r="A4412">
        <v>7</v>
      </c>
      <c r="B4412" s="226">
        <v>44265</v>
      </c>
      <c r="C4412" s="226">
        <v>44266</v>
      </c>
      <c r="D4412" s="226">
        <v>44280.453125</v>
      </c>
      <c r="E4412" t="s">
        <v>6294</v>
      </c>
      <c r="F4412">
        <v>110</v>
      </c>
    </row>
    <row r="4413" spans="1:6" hidden="1">
      <c r="A4413">
        <v>7</v>
      </c>
      <c r="B4413" s="226">
        <v>44265</v>
      </c>
      <c r="C4413" s="226">
        <v>44266</v>
      </c>
      <c r="D4413" s="226">
        <v>44280.453125</v>
      </c>
      <c r="E4413" t="s">
        <v>6295</v>
      </c>
      <c r="F4413">
        <v>105.56177195800001</v>
      </c>
    </row>
    <row r="4414" spans="1:6" hidden="1">
      <c r="A4414">
        <v>7</v>
      </c>
      <c r="B4414" s="226">
        <v>44265</v>
      </c>
      <c r="C4414" s="226">
        <v>44266</v>
      </c>
      <c r="D4414" s="226">
        <v>44280.453125</v>
      </c>
      <c r="E4414" t="s">
        <v>6296</v>
      </c>
      <c r="F4414">
        <v>85.014346750000016</v>
      </c>
    </row>
    <row r="4415" spans="1:6" hidden="1">
      <c r="A4415">
        <v>7</v>
      </c>
      <c r="B4415" s="226">
        <v>44265</v>
      </c>
      <c r="C4415" s="226">
        <v>44266</v>
      </c>
      <c r="D4415" s="226">
        <v>44280.453125</v>
      </c>
      <c r="E4415" t="s">
        <v>6317</v>
      </c>
    </row>
    <row r="4416" spans="1:6" hidden="1">
      <c r="A4416">
        <v>7</v>
      </c>
      <c r="B4416" s="226">
        <v>44265</v>
      </c>
      <c r="C4416" s="226">
        <v>44266</v>
      </c>
      <c r="D4416" s="226">
        <v>44280.453125</v>
      </c>
      <c r="E4416" t="s">
        <v>6318</v>
      </c>
    </row>
    <row r="4417" spans="1:6" hidden="1">
      <c r="A4417">
        <v>7</v>
      </c>
      <c r="B4417" s="226">
        <v>44265</v>
      </c>
      <c r="C4417" s="226">
        <v>44266</v>
      </c>
      <c r="D4417" s="226">
        <v>44280.453125</v>
      </c>
      <c r="E4417" t="s">
        <v>6319</v>
      </c>
    </row>
    <row r="4418" spans="1:6" hidden="1">
      <c r="A4418">
        <v>7</v>
      </c>
      <c r="B4418" s="226">
        <v>44265</v>
      </c>
      <c r="C4418" s="226">
        <v>44266</v>
      </c>
      <c r="D4418" s="226">
        <v>44280.453125</v>
      </c>
      <c r="E4418" t="s">
        <v>6320</v>
      </c>
    </row>
    <row r="4419" spans="1:6" hidden="1">
      <c r="A4419">
        <v>7</v>
      </c>
      <c r="B4419" s="226">
        <v>44265</v>
      </c>
      <c r="C4419" s="226">
        <v>44266</v>
      </c>
      <c r="D4419" s="226">
        <v>44280.453125</v>
      </c>
      <c r="E4419" t="s">
        <v>6321</v>
      </c>
    </row>
    <row r="4420" spans="1:6" hidden="1">
      <c r="A4420">
        <v>7</v>
      </c>
      <c r="B4420" s="226">
        <v>44265</v>
      </c>
      <c r="C4420" s="226">
        <v>44266</v>
      </c>
      <c r="D4420" s="226">
        <v>44280.453125</v>
      </c>
      <c r="E4420" t="s">
        <v>6323</v>
      </c>
    </row>
    <row r="4421" spans="1:6" hidden="1">
      <c r="A4421">
        <v>7</v>
      </c>
      <c r="B4421" s="226">
        <v>44265</v>
      </c>
      <c r="C4421" s="226">
        <v>44266</v>
      </c>
      <c r="D4421" s="226">
        <v>44280.453125</v>
      </c>
      <c r="E4421" t="s">
        <v>6611</v>
      </c>
      <c r="F4421">
        <v>32.892123961448647</v>
      </c>
    </row>
    <row r="4422" spans="1:6" hidden="1">
      <c r="A4422">
        <v>7</v>
      </c>
      <c r="B4422" s="226">
        <v>44265</v>
      </c>
      <c r="C4422" s="226">
        <v>44266</v>
      </c>
      <c r="D4422" s="226">
        <v>44280.453125</v>
      </c>
      <c r="E4422" t="s">
        <v>6612</v>
      </c>
      <c r="F4422">
        <v>0</v>
      </c>
    </row>
    <row r="4423" spans="1:6" hidden="1">
      <c r="A4423">
        <v>7</v>
      </c>
      <c r="B4423" s="226">
        <v>44265</v>
      </c>
      <c r="C4423" s="226">
        <v>44266</v>
      </c>
      <c r="D4423" s="226">
        <v>44280.453125</v>
      </c>
      <c r="E4423" t="s">
        <v>6719</v>
      </c>
      <c r="F4423">
        <v>32.892123961448647</v>
      </c>
    </row>
    <row r="4424" spans="1:6" hidden="1">
      <c r="A4424">
        <v>7</v>
      </c>
      <c r="B4424" s="226">
        <v>44265</v>
      </c>
      <c r="C4424" s="226">
        <v>44266</v>
      </c>
      <c r="D4424" s="226">
        <v>44280.453125</v>
      </c>
      <c r="E4424" t="s">
        <v>6325</v>
      </c>
      <c r="F4424">
        <v>117.07197856903078</v>
      </c>
    </row>
    <row r="4425" spans="1:6" hidden="1">
      <c r="A4425">
        <v>7</v>
      </c>
      <c r="B4425" s="226">
        <v>44265</v>
      </c>
      <c r="C4425" s="226">
        <v>44266</v>
      </c>
      <c r="D4425" s="226">
        <v>44280.453125</v>
      </c>
      <c r="E4425" t="s">
        <v>6393</v>
      </c>
      <c r="F4425">
        <v>2.9800000190735449</v>
      </c>
    </row>
    <row r="4426" spans="1:6" hidden="1">
      <c r="A4426">
        <v>7</v>
      </c>
      <c r="B4426" s="226">
        <v>44265</v>
      </c>
      <c r="C4426" s="226">
        <v>44266</v>
      </c>
      <c r="D4426" s="226">
        <v>44280.453125</v>
      </c>
      <c r="E4426" t="s">
        <v>6394</v>
      </c>
      <c r="F4426">
        <v>6.8600001335141485</v>
      </c>
    </row>
    <row r="4427" spans="1:6" hidden="1">
      <c r="A4427">
        <v>7</v>
      </c>
      <c r="B4427" s="226">
        <v>44265</v>
      </c>
      <c r="C4427" s="226">
        <v>44266</v>
      </c>
      <c r="D4427" s="226">
        <v>44280.453125</v>
      </c>
      <c r="E4427" t="s">
        <v>6395</v>
      </c>
      <c r="F4427">
        <v>3.2100000381469727</v>
      </c>
    </row>
    <row r="4428" spans="1:6" hidden="1">
      <c r="A4428">
        <v>7</v>
      </c>
      <c r="B4428" s="226">
        <v>44265</v>
      </c>
      <c r="C4428" s="226">
        <v>44266</v>
      </c>
      <c r="D4428" s="226">
        <v>44280.453125</v>
      </c>
      <c r="E4428" t="s">
        <v>6396</v>
      </c>
      <c r="F4428">
        <v>3.6900000572203333</v>
      </c>
    </row>
    <row r="4429" spans="1:6" hidden="1">
      <c r="A4429">
        <v>7</v>
      </c>
      <c r="B4429" s="226">
        <v>44265</v>
      </c>
      <c r="C4429" s="226">
        <v>44266</v>
      </c>
      <c r="D4429" s="226">
        <v>44280.453125</v>
      </c>
      <c r="E4429" t="s">
        <v>6397</v>
      </c>
      <c r="F4429">
        <v>15.680000305175781</v>
      </c>
    </row>
    <row r="4430" spans="1:6" hidden="1">
      <c r="A4430">
        <v>7</v>
      </c>
      <c r="B4430" s="226">
        <v>44265</v>
      </c>
      <c r="C4430" s="226">
        <v>44266</v>
      </c>
      <c r="D4430" s="226">
        <v>44280.453125</v>
      </c>
      <c r="E4430" t="s">
        <v>6398</v>
      </c>
      <c r="F4430">
        <v>13.289999961852525</v>
      </c>
    </row>
    <row r="4431" spans="1:6" hidden="1">
      <c r="A4431">
        <v>7</v>
      </c>
      <c r="B4431" s="226">
        <v>44265</v>
      </c>
      <c r="C4431" s="226">
        <v>44266</v>
      </c>
      <c r="D4431" s="226">
        <v>44280.453125</v>
      </c>
      <c r="E4431" t="s">
        <v>6399</v>
      </c>
      <c r="F4431">
        <v>1.919999957084588</v>
      </c>
    </row>
    <row r="4432" spans="1:6" hidden="1">
      <c r="A4432">
        <v>7</v>
      </c>
      <c r="B4432" s="226">
        <v>44265</v>
      </c>
      <c r="C4432" s="226">
        <v>44266</v>
      </c>
      <c r="D4432" s="226">
        <v>44280.453125</v>
      </c>
      <c r="E4432" t="s">
        <v>6400</v>
      </c>
      <c r="F4432">
        <v>5.9999998658893376E-2</v>
      </c>
    </row>
    <row r="4433" spans="1:6" hidden="1">
      <c r="A4433">
        <v>7</v>
      </c>
      <c r="B4433" s="226">
        <v>44265</v>
      </c>
      <c r="C4433" s="226">
        <v>44266</v>
      </c>
      <c r="D4433" s="226">
        <v>44280.453125</v>
      </c>
      <c r="E4433" t="s">
        <v>6401</v>
      </c>
      <c r="F4433">
        <v>0.83999997377398783</v>
      </c>
    </row>
    <row r="4434" spans="1:6" hidden="1">
      <c r="A4434">
        <v>7</v>
      </c>
      <c r="B4434" s="226">
        <v>44265</v>
      </c>
      <c r="C4434" s="226">
        <v>44266</v>
      </c>
      <c r="D4434" s="226">
        <v>44280.453125</v>
      </c>
      <c r="E4434" t="s">
        <v>6402</v>
      </c>
      <c r="F4434">
        <v>1.2000000476837158</v>
      </c>
    </row>
    <row r="4435" spans="1:6" hidden="1">
      <c r="A4435">
        <v>7</v>
      </c>
      <c r="B4435" s="226">
        <v>44265</v>
      </c>
      <c r="C4435" s="226">
        <v>44266</v>
      </c>
      <c r="D4435" s="226">
        <v>44280.453125</v>
      </c>
      <c r="E4435" t="s">
        <v>6403</v>
      </c>
      <c r="F4435">
        <v>0</v>
      </c>
    </row>
    <row r="4436" spans="1:6" hidden="1">
      <c r="A4436">
        <v>7</v>
      </c>
      <c r="B4436" s="226">
        <v>44265</v>
      </c>
      <c r="C4436" s="226">
        <v>44266</v>
      </c>
      <c r="D4436" s="226">
        <v>44280.453125</v>
      </c>
      <c r="E4436" t="s">
        <v>6404</v>
      </c>
      <c r="F4436">
        <v>17.329999923705387</v>
      </c>
    </row>
    <row r="4437" spans="1:6" hidden="1">
      <c r="A4437">
        <v>7</v>
      </c>
      <c r="B4437" s="226">
        <v>44265</v>
      </c>
      <c r="C4437" s="226">
        <v>44266</v>
      </c>
      <c r="D4437" s="226">
        <v>44280.453125</v>
      </c>
      <c r="E4437" t="s">
        <v>6405</v>
      </c>
      <c r="F4437">
        <v>29.079999923704996</v>
      </c>
    </row>
    <row r="4438" spans="1:6" hidden="1">
      <c r="A4438">
        <v>7</v>
      </c>
      <c r="B4438" s="226">
        <v>44265</v>
      </c>
      <c r="C4438" s="226">
        <v>44266</v>
      </c>
      <c r="D4438" s="226">
        <v>44280.453125</v>
      </c>
      <c r="E4438" t="s">
        <v>6406</v>
      </c>
      <c r="F4438">
        <v>0.3400000035762652</v>
      </c>
    </row>
    <row r="4439" spans="1:6" hidden="1">
      <c r="A4439">
        <v>7</v>
      </c>
      <c r="B4439" s="226">
        <v>44265</v>
      </c>
      <c r="C4439" s="226">
        <v>44266</v>
      </c>
      <c r="D4439" s="226">
        <v>44280.453125</v>
      </c>
      <c r="E4439" t="s">
        <v>6407</v>
      </c>
      <c r="F4439">
        <v>0.58999997377397972</v>
      </c>
    </row>
    <row r="4440" spans="1:6" hidden="1">
      <c r="A4440">
        <v>7</v>
      </c>
      <c r="B4440" s="226">
        <v>44265</v>
      </c>
      <c r="C4440" s="226">
        <v>44266</v>
      </c>
      <c r="D4440" s="226">
        <v>44280.453125</v>
      </c>
      <c r="E4440" t="s">
        <v>6408</v>
      </c>
      <c r="F4440">
        <v>0.88999998569491412</v>
      </c>
    </row>
    <row r="4441" spans="1:6" hidden="1">
      <c r="A4441">
        <v>7</v>
      </c>
      <c r="B4441" s="226">
        <v>44265</v>
      </c>
      <c r="C4441" s="226">
        <v>44266</v>
      </c>
      <c r="D4441" s="226">
        <v>44280.453125</v>
      </c>
      <c r="E4441" t="s">
        <v>6409</v>
      </c>
      <c r="F4441">
        <v>0.2000000029802399</v>
      </c>
    </row>
    <row r="4442" spans="1:6" hidden="1">
      <c r="A4442">
        <v>7</v>
      </c>
      <c r="B4442" s="226">
        <v>44265</v>
      </c>
      <c r="C4442" s="226">
        <v>44266</v>
      </c>
      <c r="D4442" s="226">
        <v>44280.453125</v>
      </c>
      <c r="E4442" t="s">
        <v>6326</v>
      </c>
      <c r="F4442">
        <v>8.4674787322680025</v>
      </c>
    </row>
    <row r="4443" spans="1:6" hidden="1">
      <c r="A4443">
        <v>7</v>
      </c>
      <c r="B4443" s="226">
        <v>44265</v>
      </c>
      <c r="C4443" s="226">
        <v>44266</v>
      </c>
      <c r="D4443" s="226">
        <v>44280.453125</v>
      </c>
      <c r="E4443" t="s">
        <v>6512</v>
      </c>
      <c r="F4443">
        <v>11.369999885559531</v>
      </c>
    </row>
    <row r="4444" spans="1:6" hidden="1">
      <c r="A4444">
        <v>7</v>
      </c>
      <c r="B4444" s="226">
        <v>44265</v>
      </c>
      <c r="C4444" s="226">
        <v>44266</v>
      </c>
      <c r="D4444" s="226">
        <v>44280.453125</v>
      </c>
      <c r="E4444" t="s">
        <v>6513</v>
      </c>
      <c r="F4444">
        <v>0.56000000238420766</v>
      </c>
    </row>
    <row r="4445" spans="1:6" hidden="1">
      <c r="A4445">
        <v>7</v>
      </c>
      <c r="B4445" s="226">
        <v>44265</v>
      </c>
      <c r="C4445" s="226">
        <v>44266</v>
      </c>
      <c r="D4445" s="226">
        <v>44280.453125</v>
      </c>
      <c r="E4445" t="s">
        <v>6514</v>
      </c>
      <c r="F4445">
        <v>3.1500000953675098</v>
      </c>
    </row>
    <row r="4446" spans="1:6" hidden="1">
      <c r="A4446">
        <v>7</v>
      </c>
      <c r="B4446" s="226">
        <v>44265</v>
      </c>
      <c r="C4446" s="226">
        <v>44266</v>
      </c>
      <c r="D4446" s="226">
        <v>44280.453125</v>
      </c>
      <c r="E4446" t="s">
        <v>6515</v>
      </c>
      <c r="F4446">
        <v>5.9000000953676626</v>
      </c>
    </row>
    <row r="4447" spans="1:6" hidden="1">
      <c r="A4447">
        <v>7</v>
      </c>
      <c r="B4447" s="226">
        <v>44265</v>
      </c>
      <c r="C4447" s="226">
        <v>44266</v>
      </c>
      <c r="D4447" s="226">
        <v>44280.453125</v>
      </c>
      <c r="E4447" t="s">
        <v>6516</v>
      </c>
      <c r="F4447">
        <v>0.77999997138977051</v>
      </c>
    </row>
    <row r="4448" spans="1:6" hidden="1">
      <c r="A4448">
        <v>7</v>
      </c>
      <c r="B4448" s="226">
        <v>44265</v>
      </c>
      <c r="C4448" s="226">
        <v>44266</v>
      </c>
      <c r="D4448" s="226">
        <v>44280.453125</v>
      </c>
      <c r="E4448" t="s">
        <v>6517</v>
      </c>
      <c r="F4448">
        <v>0</v>
      </c>
    </row>
    <row r="4449" spans="1:6" hidden="1">
      <c r="A4449">
        <v>7</v>
      </c>
      <c r="B4449" s="226">
        <v>44265</v>
      </c>
      <c r="C4449" s="226">
        <v>44266</v>
      </c>
      <c r="D4449" s="226">
        <v>44280.453125</v>
      </c>
      <c r="E4449" t="s">
        <v>6518</v>
      </c>
      <c r="F4449">
        <v>2.0399999618530273</v>
      </c>
    </row>
    <row r="4450" spans="1:6" hidden="1">
      <c r="A4450">
        <v>7</v>
      </c>
      <c r="B4450" s="226">
        <v>44265</v>
      </c>
      <c r="C4450" s="226">
        <v>44266</v>
      </c>
      <c r="D4450" s="226">
        <v>44280.453125</v>
      </c>
      <c r="E4450" t="s">
        <v>6519</v>
      </c>
      <c r="F4450">
        <v>1.309999942779541</v>
      </c>
    </row>
    <row r="4451" spans="1:6" hidden="1">
      <c r="A4451">
        <v>7</v>
      </c>
      <c r="B4451" s="226">
        <v>44265</v>
      </c>
      <c r="C4451" s="226">
        <v>44266</v>
      </c>
      <c r="D4451" s="226">
        <v>44280.453125</v>
      </c>
      <c r="E4451" t="s">
        <v>6327</v>
      </c>
      <c r="F4451">
        <v>1.9410884829994791E-3</v>
      </c>
    </row>
    <row r="4452" spans="1:6" hidden="1">
      <c r="A4452">
        <v>7</v>
      </c>
      <c r="B4452" s="226">
        <v>44265</v>
      </c>
      <c r="C4452" s="226">
        <v>44266</v>
      </c>
      <c r="D4452" s="226">
        <v>44280.453125</v>
      </c>
      <c r="E4452" t="s">
        <v>6418</v>
      </c>
    </row>
    <row r="4453" spans="1:6" hidden="1">
      <c r="A4453">
        <v>7</v>
      </c>
      <c r="B4453" s="226">
        <v>44265</v>
      </c>
      <c r="C4453" s="226">
        <v>44266</v>
      </c>
      <c r="D4453" s="226">
        <v>44280.453125</v>
      </c>
      <c r="E4453" t="s">
        <v>6419</v>
      </c>
    </row>
    <row r="4454" spans="1:6" hidden="1">
      <c r="A4454">
        <v>7</v>
      </c>
      <c r="B4454" s="226">
        <v>44265</v>
      </c>
      <c r="C4454" s="226">
        <v>44266</v>
      </c>
      <c r="D4454" s="226">
        <v>44280.453125</v>
      </c>
      <c r="E4454" t="s">
        <v>6420</v>
      </c>
    </row>
    <row r="4455" spans="1:6" hidden="1">
      <c r="A4455">
        <v>7</v>
      </c>
      <c r="B4455" s="226">
        <v>44265</v>
      </c>
      <c r="C4455" s="226">
        <v>44266</v>
      </c>
      <c r="D4455" s="226">
        <v>44280.453125</v>
      </c>
      <c r="E4455" t="s">
        <v>6421</v>
      </c>
    </row>
    <row r="4456" spans="1:6" hidden="1">
      <c r="A4456">
        <v>7</v>
      </c>
      <c r="B4456" s="226">
        <v>44265</v>
      </c>
      <c r="C4456" s="226">
        <v>44266</v>
      </c>
      <c r="D4456" s="226">
        <v>44280.453125</v>
      </c>
      <c r="E4456" t="s">
        <v>6422</v>
      </c>
    </row>
    <row r="4457" spans="1:6" hidden="1">
      <c r="A4457">
        <v>7</v>
      </c>
      <c r="B4457" s="226">
        <v>44265</v>
      </c>
      <c r="C4457" s="226">
        <v>44266</v>
      </c>
      <c r="D4457" s="226">
        <v>44280.453125</v>
      </c>
      <c r="E4457" t="s">
        <v>6423</v>
      </c>
    </row>
    <row r="4458" spans="1:6" hidden="1">
      <c r="A4458">
        <v>7</v>
      </c>
      <c r="B4458" s="226">
        <v>44265</v>
      </c>
      <c r="C4458" s="226">
        <v>44266</v>
      </c>
      <c r="D4458" s="226">
        <v>44280.453125</v>
      </c>
      <c r="E4458" t="s">
        <v>6424</v>
      </c>
    </row>
    <row r="4459" spans="1:6" hidden="1">
      <c r="A4459">
        <v>7</v>
      </c>
      <c r="B4459" s="226">
        <v>44265</v>
      </c>
      <c r="C4459" s="226">
        <v>44266</v>
      </c>
      <c r="D4459" s="226">
        <v>44280.453125</v>
      </c>
      <c r="E4459" t="s">
        <v>6425</v>
      </c>
    </row>
    <row r="4460" spans="1:6" hidden="1">
      <c r="A4460">
        <v>7</v>
      </c>
      <c r="B4460" s="226">
        <v>44265</v>
      </c>
      <c r="C4460" s="226">
        <v>44266</v>
      </c>
      <c r="D4460" s="226">
        <v>44280.453125</v>
      </c>
      <c r="E4460" t="s">
        <v>6426</v>
      </c>
    </row>
    <row r="4461" spans="1:6" hidden="1">
      <c r="A4461">
        <v>7</v>
      </c>
      <c r="B4461" s="226">
        <v>44265</v>
      </c>
      <c r="C4461" s="226">
        <v>44266</v>
      </c>
      <c r="D4461" s="226">
        <v>44280.453125</v>
      </c>
      <c r="E4461" t="s">
        <v>6427</v>
      </c>
    </row>
    <row r="4462" spans="1:6" hidden="1">
      <c r="A4462">
        <v>7</v>
      </c>
      <c r="B4462" s="226">
        <v>44265</v>
      </c>
      <c r="C4462" s="226">
        <v>44266</v>
      </c>
      <c r="D4462" s="226">
        <v>44280.453125</v>
      </c>
      <c r="E4462" t="s">
        <v>6328</v>
      </c>
      <c r="F4462">
        <v>1.590752974152565E-2</v>
      </c>
    </row>
    <row r="4463" spans="1:6" hidden="1">
      <c r="A4463">
        <v>7</v>
      </c>
      <c r="B4463" s="226">
        <v>44265</v>
      </c>
      <c r="C4463" s="226">
        <v>44266</v>
      </c>
      <c r="D4463" s="226">
        <v>44280.453125</v>
      </c>
      <c r="E4463" t="s">
        <v>6329</v>
      </c>
      <c r="F4463">
        <v>6.4007764640781613</v>
      </c>
    </row>
    <row r="4464" spans="1:6" hidden="1">
      <c r="A4464">
        <v>7</v>
      </c>
      <c r="B4464" s="226">
        <v>44265</v>
      </c>
      <c r="C4464" s="226">
        <v>44266</v>
      </c>
      <c r="D4464" s="226">
        <v>44280.453125</v>
      </c>
      <c r="E4464" t="s">
        <v>6330</v>
      </c>
      <c r="F4464">
        <v>8.0009950492116637</v>
      </c>
    </row>
    <row r="4465" spans="1:6" hidden="1">
      <c r="A4465">
        <v>7</v>
      </c>
      <c r="B4465" s="226">
        <v>44265</v>
      </c>
      <c r="C4465" s="226">
        <v>44266</v>
      </c>
      <c r="D4465" s="226">
        <v>44280.453125</v>
      </c>
      <c r="E4465" t="s">
        <v>6332</v>
      </c>
      <c r="F4465">
        <v>0</v>
      </c>
    </row>
    <row r="4466" spans="1:6" hidden="1">
      <c r="A4466">
        <v>7</v>
      </c>
      <c r="B4466" s="226">
        <v>44265</v>
      </c>
      <c r="C4466" s="226">
        <v>44266</v>
      </c>
      <c r="D4466" s="226">
        <v>44280.453125</v>
      </c>
      <c r="E4466" t="s">
        <v>6331</v>
      </c>
      <c r="F4466">
        <v>0</v>
      </c>
    </row>
    <row r="4467" spans="1:6" hidden="1">
      <c r="A4467">
        <v>7</v>
      </c>
      <c r="B4467" s="226">
        <v>44265</v>
      </c>
      <c r="C4467" s="226">
        <v>44266</v>
      </c>
      <c r="D4467" s="226">
        <v>44280.453125</v>
      </c>
      <c r="E4467" t="s">
        <v>6669</v>
      </c>
      <c r="F4467">
        <v>0</v>
      </c>
    </row>
    <row r="4468" spans="1:6" hidden="1">
      <c r="A4468">
        <v>7</v>
      </c>
      <c r="B4468" s="226">
        <v>44265</v>
      </c>
      <c r="C4468" s="226">
        <v>44266</v>
      </c>
      <c r="D4468" s="226">
        <v>44280.453125</v>
      </c>
      <c r="E4468" t="s">
        <v>6668</v>
      </c>
      <c r="F4468">
        <v>-1.1092048508326493</v>
      </c>
    </row>
    <row r="4469" spans="1:6" hidden="1">
      <c r="A4469">
        <v>7</v>
      </c>
      <c r="B4469" s="226">
        <v>44265</v>
      </c>
      <c r="C4469" s="226">
        <v>44266</v>
      </c>
      <c r="D4469" s="226">
        <v>44280.453125</v>
      </c>
      <c r="E4469" t="s">
        <v>6719</v>
      </c>
      <c r="F4469">
        <v>32.892123961448647</v>
      </c>
    </row>
    <row r="4470" spans="1:6" hidden="1">
      <c r="A4470">
        <v>7</v>
      </c>
      <c r="B4470" s="226">
        <v>44265</v>
      </c>
      <c r="C4470" s="226">
        <v>44266</v>
      </c>
      <c r="D4470" s="226">
        <v>44280.453125</v>
      </c>
      <c r="E4470" t="s">
        <v>6333</v>
      </c>
      <c r="F4470">
        <v>-1.7523826385796484E-2</v>
      </c>
    </row>
    <row r="4471" spans="1:6" hidden="1">
      <c r="A4471">
        <v>7</v>
      </c>
      <c r="B4471" s="226">
        <v>44265</v>
      </c>
      <c r="C4471" s="226">
        <v>44266</v>
      </c>
      <c r="D4471" s="226">
        <v>44280.453125</v>
      </c>
      <c r="E4471" t="s">
        <v>6334</v>
      </c>
      <c r="F4471">
        <v>19.487307476997344</v>
      </c>
    </row>
    <row r="4472" spans="1:6" hidden="1">
      <c r="A4472">
        <v>7</v>
      </c>
      <c r="B4472" s="226">
        <v>44265</v>
      </c>
      <c r="C4472" s="226">
        <v>44266</v>
      </c>
      <c r="D4472" s="226">
        <v>44280.453125</v>
      </c>
      <c r="E4472" t="s">
        <v>6339</v>
      </c>
      <c r="F4472">
        <v>5.0501510470795115</v>
      </c>
    </row>
    <row r="4473" spans="1:6" hidden="1">
      <c r="A4473">
        <v>7</v>
      </c>
      <c r="B4473" s="226">
        <v>44265</v>
      </c>
      <c r="C4473" s="226">
        <v>44266</v>
      </c>
      <c r="D4473" s="226">
        <v>44280.453125</v>
      </c>
      <c r="E4473" t="s">
        <v>6338</v>
      </c>
      <c r="F4473">
        <v>0.91222817229184605</v>
      </c>
    </row>
    <row r="4474" spans="1:6" hidden="1">
      <c r="A4474">
        <v>7</v>
      </c>
      <c r="B4474" s="226">
        <v>44265</v>
      </c>
      <c r="C4474" s="226">
        <v>44266</v>
      </c>
      <c r="D4474" s="226">
        <v>44280.453125</v>
      </c>
      <c r="E4474" t="s">
        <v>6337</v>
      </c>
      <c r="F4474">
        <v>67.776255930794719</v>
      </c>
    </row>
    <row r="4475" spans="1:6" hidden="1">
      <c r="A4475">
        <v>7</v>
      </c>
      <c r="B4475" s="226">
        <v>44265</v>
      </c>
      <c r="C4475" s="226">
        <v>44266</v>
      </c>
      <c r="D4475" s="226">
        <v>44280.453125</v>
      </c>
      <c r="E4475" t="s">
        <v>6340</v>
      </c>
      <c r="F4475">
        <v>18.056981382105072</v>
      </c>
    </row>
    <row r="4476" spans="1:6" hidden="1">
      <c r="A4476">
        <v>7</v>
      </c>
      <c r="B4476" s="226">
        <v>44265</v>
      </c>
      <c r="C4476" s="226">
        <v>44266</v>
      </c>
      <c r="D4476" s="226">
        <v>44280.453125</v>
      </c>
      <c r="E4476" t="s">
        <v>6341</v>
      </c>
      <c r="F4476">
        <v>25.886467644431235</v>
      </c>
    </row>
    <row r="4477" spans="1:6" hidden="1">
      <c r="A4477">
        <v>7</v>
      </c>
      <c r="B4477" s="226">
        <v>44265</v>
      </c>
      <c r="C4477" s="226">
        <v>44266</v>
      </c>
      <c r="D4477" s="226">
        <v>44280.453125</v>
      </c>
      <c r="E4477" t="s">
        <v>6342</v>
      </c>
      <c r="F4477">
        <v>5.9623792193713578</v>
      </c>
    </row>
    <row r="4478" spans="1:6" hidden="1">
      <c r="A4478">
        <v>7</v>
      </c>
      <c r="B4478" s="226">
        <v>44265</v>
      </c>
      <c r="C4478" s="226">
        <v>44266</v>
      </c>
      <c r="D4478" s="226">
        <v>44280.453125</v>
      </c>
      <c r="E4478" t="s">
        <v>6343</v>
      </c>
      <c r="F4478">
        <v>49.316948286692345</v>
      </c>
    </row>
    <row r="4479" spans="1:6" hidden="1">
      <c r="A4479">
        <v>7</v>
      </c>
      <c r="B4479" s="226">
        <v>44265</v>
      </c>
      <c r="C4479" s="226">
        <v>44266</v>
      </c>
      <c r="D4479" s="226">
        <v>44280.453125</v>
      </c>
      <c r="E4479" t="s">
        <v>6344</v>
      </c>
    </row>
    <row r="4480" spans="1:6" hidden="1">
      <c r="A4480">
        <v>7</v>
      </c>
      <c r="B4480" s="226">
        <v>44265</v>
      </c>
      <c r="C4480" s="226">
        <v>44266</v>
      </c>
      <c r="D4480" s="226">
        <v>44280.453125</v>
      </c>
      <c r="E4480" t="s">
        <v>6345</v>
      </c>
    </row>
    <row r="4481" spans="1:5" hidden="1">
      <c r="A4481">
        <v>7</v>
      </c>
      <c r="B4481" s="226">
        <v>44265</v>
      </c>
      <c r="C4481" s="226">
        <v>44266</v>
      </c>
      <c r="D4481" s="226">
        <v>44280.453125</v>
      </c>
      <c r="E4481" t="s">
        <v>6346</v>
      </c>
    </row>
    <row r="4482" spans="1:5" hidden="1">
      <c r="A4482">
        <v>7</v>
      </c>
      <c r="B4482" s="226">
        <v>44265</v>
      </c>
      <c r="C4482" s="226">
        <v>44266</v>
      </c>
      <c r="D4482" s="226">
        <v>44280.453125</v>
      </c>
      <c r="E4482" t="s">
        <v>6350</v>
      </c>
    </row>
    <row r="4483" spans="1:5" hidden="1">
      <c r="A4483">
        <v>7</v>
      </c>
      <c r="B4483" s="226">
        <v>44265</v>
      </c>
      <c r="C4483" s="226">
        <v>44266</v>
      </c>
      <c r="D4483" s="226">
        <v>44280.453125</v>
      </c>
      <c r="E4483" t="s">
        <v>6352</v>
      </c>
    </row>
    <row r="4484" spans="1:5" hidden="1">
      <c r="A4484">
        <v>7</v>
      </c>
      <c r="B4484" s="226">
        <v>44265</v>
      </c>
      <c r="C4484" s="226">
        <v>44266</v>
      </c>
      <c r="D4484" s="226">
        <v>44280.453125</v>
      </c>
      <c r="E4484" t="s">
        <v>6353</v>
      </c>
    </row>
    <row r="4485" spans="1:5" hidden="1">
      <c r="A4485">
        <v>7</v>
      </c>
      <c r="B4485" s="226">
        <v>44265</v>
      </c>
      <c r="C4485" s="226">
        <v>44266</v>
      </c>
      <c r="D4485" s="226">
        <v>44280.453125</v>
      </c>
      <c r="E4485" t="s">
        <v>6355</v>
      </c>
    </row>
    <row r="4486" spans="1:5" hidden="1">
      <c r="A4486">
        <v>7</v>
      </c>
      <c r="B4486" s="226">
        <v>44265</v>
      </c>
      <c r="C4486" s="226">
        <v>44266</v>
      </c>
      <c r="D4486" s="226">
        <v>44280.453125</v>
      </c>
      <c r="E4486" t="s">
        <v>6354</v>
      </c>
    </row>
    <row r="4487" spans="1:5" hidden="1">
      <c r="A4487">
        <v>7</v>
      </c>
      <c r="B4487" s="226">
        <v>44265</v>
      </c>
      <c r="C4487" s="226">
        <v>44266</v>
      </c>
      <c r="D4487" s="226">
        <v>44280.453125</v>
      </c>
      <c r="E4487" t="s">
        <v>6347</v>
      </c>
    </row>
    <row r="4488" spans="1:5" hidden="1">
      <c r="A4488">
        <v>7</v>
      </c>
      <c r="B4488" s="226">
        <v>44265</v>
      </c>
      <c r="C4488" s="226">
        <v>44266</v>
      </c>
      <c r="D4488" s="226">
        <v>44280.453125</v>
      </c>
      <c r="E4488" t="s">
        <v>6348</v>
      </c>
    </row>
    <row r="4489" spans="1:5" hidden="1">
      <c r="A4489">
        <v>7</v>
      </c>
      <c r="B4489" s="226">
        <v>44265</v>
      </c>
      <c r="C4489" s="226">
        <v>44266</v>
      </c>
      <c r="D4489" s="226">
        <v>44280.453125</v>
      </c>
      <c r="E4489" t="s">
        <v>6349</v>
      </c>
    </row>
    <row r="4490" spans="1:5" hidden="1">
      <c r="A4490">
        <v>7</v>
      </c>
      <c r="B4490" s="226">
        <v>44265</v>
      </c>
      <c r="C4490" s="226">
        <v>44266</v>
      </c>
      <c r="D4490" s="226">
        <v>44280.453125</v>
      </c>
      <c r="E4490" t="s">
        <v>6351</v>
      </c>
    </row>
    <row r="4491" spans="1:5" hidden="1">
      <c r="A4491">
        <v>7</v>
      </c>
      <c r="B4491" s="226">
        <v>44265</v>
      </c>
      <c r="C4491" s="226">
        <v>44266</v>
      </c>
      <c r="D4491" s="226">
        <v>44280.453125</v>
      </c>
      <c r="E4491" t="s">
        <v>6356</v>
      </c>
    </row>
    <row r="4492" spans="1:5" hidden="1">
      <c r="A4492">
        <v>7</v>
      </c>
      <c r="B4492" s="226">
        <v>44265</v>
      </c>
      <c r="C4492" s="226">
        <v>44266</v>
      </c>
      <c r="D4492" s="226">
        <v>44280.453125</v>
      </c>
      <c r="E4492" t="s">
        <v>6362</v>
      </c>
    </row>
    <row r="4493" spans="1:5" hidden="1">
      <c r="A4493">
        <v>7</v>
      </c>
      <c r="B4493" s="226">
        <v>44265</v>
      </c>
      <c r="C4493" s="226">
        <v>44266</v>
      </c>
      <c r="D4493" s="226">
        <v>44280.453125</v>
      </c>
      <c r="E4493" t="s">
        <v>6363</v>
      </c>
    </row>
    <row r="4494" spans="1:5" hidden="1">
      <c r="A4494">
        <v>7</v>
      </c>
      <c r="B4494" s="226">
        <v>44265</v>
      </c>
      <c r="C4494" s="226">
        <v>44266</v>
      </c>
      <c r="D4494" s="226">
        <v>44280.453125</v>
      </c>
      <c r="E4494" t="s">
        <v>6364</v>
      </c>
    </row>
    <row r="4495" spans="1:5" hidden="1">
      <c r="A4495">
        <v>7</v>
      </c>
      <c r="B4495" s="226">
        <v>44265</v>
      </c>
      <c r="C4495" s="226">
        <v>44266</v>
      </c>
      <c r="D4495" s="226">
        <v>44280.453125</v>
      </c>
      <c r="E4495" t="s">
        <v>6365</v>
      </c>
    </row>
    <row r="4496" spans="1:5" hidden="1">
      <c r="A4496">
        <v>7</v>
      </c>
      <c r="B4496" s="226">
        <v>44265</v>
      </c>
      <c r="C4496" s="226">
        <v>44266</v>
      </c>
      <c r="D4496" s="226">
        <v>44280.453125</v>
      </c>
      <c r="E4496" t="s">
        <v>6366</v>
      </c>
    </row>
    <row r="4497" spans="1:6" hidden="1">
      <c r="A4497">
        <v>7</v>
      </c>
      <c r="B4497" s="226">
        <v>44265</v>
      </c>
      <c r="C4497" s="226">
        <v>44266</v>
      </c>
      <c r="D4497" s="226">
        <v>44280.453125</v>
      </c>
      <c r="E4497" t="s">
        <v>6367</v>
      </c>
    </row>
    <row r="4498" spans="1:6" hidden="1">
      <c r="A4498">
        <v>7</v>
      </c>
      <c r="B4498" s="226">
        <v>44265</v>
      </c>
      <c r="C4498" s="226">
        <v>44266</v>
      </c>
      <c r="D4498" s="226">
        <v>44280.453125</v>
      </c>
      <c r="E4498" t="s">
        <v>6368</v>
      </c>
    </row>
    <row r="4499" spans="1:6" hidden="1">
      <c r="A4499">
        <v>7</v>
      </c>
      <c r="B4499" s="226">
        <v>44265</v>
      </c>
      <c r="C4499" s="226">
        <v>44266</v>
      </c>
      <c r="D4499" s="226">
        <v>44280.453125</v>
      </c>
      <c r="E4499" t="s">
        <v>6369</v>
      </c>
    </row>
    <row r="4500" spans="1:6" hidden="1">
      <c r="A4500">
        <v>7</v>
      </c>
      <c r="B4500" s="226">
        <v>44265</v>
      </c>
      <c r="C4500" s="226">
        <v>44266</v>
      </c>
      <c r="D4500" s="226">
        <v>44280.453125</v>
      </c>
      <c r="E4500" t="s">
        <v>6370</v>
      </c>
    </row>
    <row r="4501" spans="1:6" hidden="1">
      <c r="A4501">
        <v>7</v>
      </c>
      <c r="B4501" s="226">
        <v>44265</v>
      </c>
      <c r="C4501" s="226">
        <v>44266</v>
      </c>
      <c r="D4501" s="226">
        <v>44280.453125</v>
      </c>
      <c r="E4501" t="s">
        <v>6371</v>
      </c>
    </row>
    <row r="4502" spans="1:6" hidden="1">
      <c r="A4502">
        <v>7</v>
      </c>
      <c r="B4502" s="226">
        <v>44265</v>
      </c>
      <c r="C4502" s="226">
        <v>44266</v>
      </c>
      <c r="D4502" s="226">
        <v>44280.453125</v>
      </c>
      <c r="E4502" t="s">
        <v>6372</v>
      </c>
    </row>
    <row r="4503" spans="1:6" hidden="1">
      <c r="A4503">
        <v>7</v>
      </c>
      <c r="B4503" s="226">
        <v>44265</v>
      </c>
      <c r="C4503" s="226">
        <v>44266</v>
      </c>
      <c r="D4503" s="226">
        <v>44280.453125</v>
      </c>
      <c r="E4503" t="s">
        <v>6373</v>
      </c>
    </row>
    <row r="4504" spans="1:6" hidden="1">
      <c r="A4504">
        <v>7</v>
      </c>
      <c r="B4504" s="226">
        <v>44265</v>
      </c>
      <c r="C4504" s="226">
        <v>44266</v>
      </c>
      <c r="D4504" s="226">
        <v>44280.453125</v>
      </c>
      <c r="E4504" t="s">
        <v>6374</v>
      </c>
    </row>
    <row r="4505" spans="1:6" hidden="1">
      <c r="A4505">
        <v>7</v>
      </c>
      <c r="B4505" s="226">
        <v>44265</v>
      </c>
      <c r="C4505" s="226">
        <v>44266</v>
      </c>
      <c r="D4505" s="226">
        <v>44280.453125</v>
      </c>
      <c r="E4505" t="s">
        <v>6375</v>
      </c>
    </row>
    <row r="4506" spans="1:6" hidden="1">
      <c r="A4506">
        <v>7</v>
      </c>
      <c r="B4506" s="226">
        <v>44265</v>
      </c>
      <c r="C4506" s="226">
        <v>44266</v>
      </c>
      <c r="D4506" s="226">
        <v>44280.453125</v>
      </c>
      <c r="E4506" t="s">
        <v>6376</v>
      </c>
    </row>
    <row r="4507" spans="1:6" hidden="1">
      <c r="A4507">
        <v>7</v>
      </c>
      <c r="B4507" s="226">
        <v>44265</v>
      </c>
      <c r="C4507" s="226">
        <v>44266</v>
      </c>
      <c r="D4507" s="226">
        <v>44280.453125</v>
      </c>
      <c r="E4507" t="s">
        <v>6377</v>
      </c>
    </row>
    <row r="4508" spans="1:6" hidden="1">
      <c r="A4508">
        <v>7</v>
      </c>
      <c r="B4508" s="226">
        <v>44265</v>
      </c>
      <c r="C4508" s="226">
        <v>44266</v>
      </c>
      <c r="D4508" s="226">
        <v>44280.453125</v>
      </c>
      <c r="E4508" t="s">
        <v>6378</v>
      </c>
    </row>
    <row r="4509" spans="1:6" hidden="1">
      <c r="A4509">
        <v>7</v>
      </c>
      <c r="B4509" s="226">
        <v>44265</v>
      </c>
      <c r="C4509" s="226">
        <v>44266</v>
      </c>
      <c r="D4509" s="226">
        <v>44280.453125</v>
      </c>
      <c r="E4509" t="s">
        <v>6379</v>
      </c>
    </row>
    <row r="4510" spans="1:6" hidden="1">
      <c r="A4510">
        <v>7</v>
      </c>
      <c r="B4510" s="226">
        <v>44265</v>
      </c>
      <c r="C4510" s="226">
        <v>44266</v>
      </c>
      <c r="D4510" s="226">
        <v>44280.453125</v>
      </c>
      <c r="E4510" t="s">
        <v>6380</v>
      </c>
    </row>
    <row r="4511" spans="1:6" hidden="1">
      <c r="A4511">
        <v>7</v>
      </c>
      <c r="B4511" s="226">
        <v>44265</v>
      </c>
      <c r="C4511" s="226">
        <v>44266</v>
      </c>
      <c r="D4511" s="226">
        <v>44280.453125</v>
      </c>
      <c r="E4511" t="s">
        <v>5411</v>
      </c>
    </row>
    <row r="4512" spans="1:6" hidden="1">
      <c r="A4512">
        <v>7</v>
      </c>
      <c r="B4512" s="226">
        <v>44265</v>
      </c>
      <c r="C4512" s="226">
        <v>44266</v>
      </c>
      <c r="D4512" s="226">
        <v>44280.453125</v>
      </c>
      <c r="E4512" t="s">
        <v>6381</v>
      </c>
      <c r="F4512">
        <v>143.09762810601134</v>
      </c>
    </row>
    <row r="4513" spans="1:6" hidden="1">
      <c r="A4513">
        <v>7</v>
      </c>
      <c r="B4513" s="226">
        <v>44265</v>
      </c>
      <c r="C4513" s="226">
        <v>44266</v>
      </c>
      <c r="D4513" s="226">
        <v>44280.453125</v>
      </c>
      <c r="E4513" t="s">
        <v>6430</v>
      </c>
      <c r="F4513">
        <v>35.111259590255038</v>
      </c>
    </row>
    <row r="4514" spans="1:6" hidden="1">
      <c r="A4514">
        <v>7</v>
      </c>
      <c r="B4514" s="226">
        <v>44265</v>
      </c>
      <c r="C4514" s="226">
        <v>44266</v>
      </c>
      <c r="D4514" s="226">
        <v>44280.453125</v>
      </c>
      <c r="E4514" t="s">
        <v>6431</v>
      </c>
      <c r="F4514">
        <v>3823.753221639</v>
      </c>
    </row>
    <row r="4515" spans="1:6" hidden="1">
      <c r="A4515">
        <v>7</v>
      </c>
      <c r="B4515" s="226">
        <v>44265</v>
      </c>
      <c r="C4515" s="226">
        <v>44266</v>
      </c>
      <c r="D4515" s="226">
        <v>44280.453125</v>
      </c>
      <c r="E4515" t="s">
        <v>6432</v>
      </c>
      <c r="F4515">
        <v>2.5339845657348601</v>
      </c>
    </row>
    <row r="4516" spans="1:6" hidden="1">
      <c r="A4516">
        <v>7</v>
      </c>
      <c r="B4516" s="226">
        <v>44265</v>
      </c>
      <c r="C4516" s="226">
        <v>44266</v>
      </c>
      <c r="D4516" s="226">
        <v>44280.453125</v>
      </c>
      <c r="E4516" t="s">
        <v>6382</v>
      </c>
      <c r="F4516">
        <v>1640.4331902398001</v>
      </c>
    </row>
    <row r="4517" spans="1:6" hidden="1">
      <c r="A4517">
        <v>7</v>
      </c>
      <c r="B4517" s="226">
        <v>44265</v>
      </c>
      <c r="C4517" s="226">
        <v>44266</v>
      </c>
      <c r="D4517" s="226">
        <v>44280.453125</v>
      </c>
      <c r="E4517" t="s">
        <v>6383</v>
      </c>
      <c r="F4517">
        <v>55.711905556254777</v>
      </c>
    </row>
    <row r="4518" spans="1:6" hidden="1">
      <c r="A4518">
        <v>7</v>
      </c>
      <c r="B4518" s="226">
        <v>44265</v>
      </c>
      <c r="C4518" s="226">
        <v>44266</v>
      </c>
      <c r="D4518" s="226">
        <v>44280.453125</v>
      </c>
      <c r="E4518" t="s">
        <v>6384</v>
      </c>
      <c r="F4518">
        <v>0</v>
      </c>
    </row>
    <row r="4519" spans="1:6" hidden="1">
      <c r="A4519">
        <v>7</v>
      </c>
      <c r="B4519" s="226">
        <v>44265</v>
      </c>
      <c r="C4519" s="226">
        <v>44266</v>
      </c>
      <c r="D4519" s="226">
        <v>44280.453125</v>
      </c>
      <c r="E4519" t="s">
        <v>6385</v>
      </c>
      <c r="F4519">
        <v>0.87999999523160044</v>
      </c>
    </row>
    <row r="4520" spans="1:6" hidden="1">
      <c r="A4520">
        <v>7</v>
      </c>
      <c r="B4520" s="226">
        <v>44265</v>
      </c>
      <c r="C4520" s="226">
        <v>44266</v>
      </c>
      <c r="D4520" s="226">
        <v>44280.453125</v>
      </c>
      <c r="E4520" t="s">
        <v>6386</v>
      </c>
      <c r="F4520">
        <v>8.5500001907351919</v>
      </c>
    </row>
    <row r="4521" spans="1:6" hidden="1">
      <c r="A4521">
        <v>7</v>
      </c>
      <c r="B4521" s="226">
        <v>44265</v>
      </c>
      <c r="C4521" s="226">
        <v>44266</v>
      </c>
      <c r="D4521" s="226">
        <v>44280.453125</v>
      </c>
      <c r="E4521" t="s">
        <v>6387</v>
      </c>
      <c r="F4521">
        <v>1.2100000381469727</v>
      </c>
    </row>
    <row r="4522" spans="1:6" hidden="1">
      <c r="A4522">
        <v>7</v>
      </c>
      <c r="B4522" s="226">
        <v>44265</v>
      </c>
      <c r="C4522" s="226">
        <v>44266</v>
      </c>
      <c r="D4522" s="226">
        <v>44280.453125</v>
      </c>
      <c r="E4522" t="s">
        <v>6388</v>
      </c>
      <c r="F4522">
        <v>64.370002746584419</v>
      </c>
    </row>
    <row r="4523" spans="1:6" hidden="1">
      <c r="A4523">
        <v>7</v>
      </c>
      <c r="B4523" s="226">
        <v>44265</v>
      </c>
      <c r="C4523" s="226">
        <v>44266</v>
      </c>
      <c r="D4523" s="226">
        <v>44280.453125</v>
      </c>
      <c r="E4523" t="s">
        <v>6389</v>
      </c>
      <c r="F4523">
        <v>22.569999694824219</v>
      </c>
    </row>
    <row r="4524" spans="1:6" hidden="1">
      <c r="A4524">
        <v>7</v>
      </c>
      <c r="B4524" s="226">
        <v>44265</v>
      </c>
      <c r="C4524" s="226">
        <v>44266</v>
      </c>
      <c r="D4524" s="226">
        <v>44280.453125</v>
      </c>
      <c r="E4524" t="s">
        <v>6390</v>
      </c>
      <c r="F4524">
        <v>9.0000003576278687E-2</v>
      </c>
    </row>
    <row r="4525" spans="1:6" hidden="1">
      <c r="A4525">
        <v>7</v>
      </c>
      <c r="B4525" s="226">
        <v>44265</v>
      </c>
      <c r="C4525" s="226">
        <v>44266</v>
      </c>
      <c r="D4525" s="226">
        <v>44280.453125</v>
      </c>
      <c r="E4525" t="s">
        <v>6391</v>
      </c>
      <c r="F4525">
        <v>2.2799999713898602</v>
      </c>
    </row>
    <row r="4526" spans="1:6" hidden="1">
      <c r="A4526">
        <v>7</v>
      </c>
      <c r="B4526" s="226">
        <v>44265</v>
      </c>
      <c r="C4526" s="226">
        <v>44266</v>
      </c>
      <c r="D4526" s="226">
        <v>44280.453125</v>
      </c>
      <c r="E4526" t="s">
        <v>6392</v>
      </c>
      <c r="F4526">
        <v>3.9999999105930363E-2</v>
      </c>
    </row>
    <row r="4527" spans="1:6" hidden="1">
      <c r="A4527">
        <v>7</v>
      </c>
      <c r="B4527" s="226">
        <v>44265</v>
      </c>
      <c r="C4527" s="226">
        <v>44266</v>
      </c>
      <c r="D4527" s="226">
        <v>44280.453125</v>
      </c>
      <c r="E4527" t="s">
        <v>6428</v>
      </c>
      <c r="F4527">
        <v>94.214862028551906</v>
      </c>
    </row>
    <row r="4528" spans="1:6" hidden="1">
      <c r="A4528">
        <v>7</v>
      </c>
      <c r="B4528" s="226">
        <v>44265</v>
      </c>
      <c r="C4528" s="226">
        <v>44266</v>
      </c>
      <c r="D4528" s="226">
        <v>44280.453125</v>
      </c>
      <c r="E4528" t="s">
        <v>6498</v>
      </c>
      <c r="F4528">
        <v>7.7934690471737886E-2</v>
      </c>
    </row>
    <row r="4529" spans="1:6" hidden="1">
      <c r="A4529">
        <v>7</v>
      </c>
      <c r="B4529" s="226">
        <v>44265</v>
      </c>
      <c r="C4529" s="226">
        <v>44266</v>
      </c>
      <c r="D4529" s="226">
        <v>44280.453125</v>
      </c>
      <c r="E4529" t="s">
        <v>6499</v>
      </c>
      <c r="F4529">
        <v>220.65209440655136</v>
      </c>
    </row>
    <row r="4530" spans="1:6" hidden="1">
      <c r="A4530">
        <v>7</v>
      </c>
      <c r="B4530" s="226">
        <v>44265</v>
      </c>
      <c r="C4530" s="226">
        <v>44266</v>
      </c>
      <c r="D4530" s="226">
        <v>44280.453125</v>
      </c>
      <c r="E4530" t="s">
        <v>6500</v>
      </c>
      <c r="F4530">
        <v>11055.899512396898</v>
      </c>
    </row>
    <row r="4531" spans="1:6" hidden="1">
      <c r="A4531">
        <v>7</v>
      </c>
      <c r="B4531" s="226">
        <v>44265</v>
      </c>
      <c r="C4531" s="226">
        <v>44266</v>
      </c>
      <c r="D4531" s="226">
        <v>44280.453125</v>
      </c>
      <c r="E4531" t="s">
        <v>6429</v>
      </c>
      <c r="F4531">
        <v>349.99539508819635</v>
      </c>
    </row>
    <row r="4532" spans="1:6" hidden="1">
      <c r="A4532">
        <v>7</v>
      </c>
      <c r="B4532" s="226">
        <v>44265</v>
      </c>
      <c r="C4532" s="226">
        <v>44266</v>
      </c>
      <c r="D4532" s="226">
        <v>44280.453125</v>
      </c>
      <c r="E4532" t="s">
        <v>6433</v>
      </c>
      <c r="F4532">
        <v>54.933022703064744</v>
      </c>
    </row>
    <row r="4533" spans="1:6" hidden="1">
      <c r="A4533">
        <v>7</v>
      </c>
      <c r="B4533" s="226">
        <v>44265</v>
      </c>
      <c r="C4533" s="226">
        <v>44266</v>
      </c>
      <c r="D4533" s="226">
        <v>44280.453125</v>
      </c>
      <c r="E4533" t="s">
        <v>6671</v>
      </c>
      <c r="F4533">
        <v>-2.4282711364707064</v>
      </c>
    </row>
    <row r="4534" spans="1:6" hidden="1">
      <c r="A4534">
        <v>7</v>
      </c>
      <c r="B4534" s="226">
        <v>44265</v>
      </c>
      <c r="C4534" s="226">
        <v>44266</v>
      </c>
      <c r="D4534" s="226">
        <v>44280.453125</v>
      </c>
      <c r="E4534" t="s">
        <v>6434</v>
      </c>
      <c r="F4534">
        <v>148.60721943113541</v>
      </c>
    </row>
    <row r="4535" spans="1:6" hidden="1">
      <c r="A4535">
        <v>7</v>
      </c>
      <c r="B4535" s="226">
        <v>44265</v>
      </c>
      <c r="C4535" s="226">
        <v>44266</v>
      </c>
      <c r="D4535" s="226">
        <v>44280.453125</v>
      </c>
      <c r="E4535" t="s">
        <v>6435</v>
      </c>
      <c r="F4535">
        <v>60.687065063582402</v>
      </c>
    </row>
    <row r="4536" spans="1:6" hidden="1">
      <c r="A4536">
        <v>7</v>
      </c>
      <c r="B4536" s="226">
        <v>44265</v>
      </c>
      <c r="C4536" s="226">
        <v>44266</v>
      </c>
      <c r="D4536" s="226">
        <v>44280.453125</v>
      </c>
      <c r="E4536" t="s">
        <v>6436</v>
      </c>
      <c r="F4536">
        <v>601.00181020100956</v>
      </c>
    </row>
    <row r="4537" spans="1:6" hidden="1">
      <c r="A4537">
        <v>7</v>
      </c>
      <c r="B4537" s="226">
        <v>44265</v>
      </c>
      <c r="C4537" s="226">
        <v>44266</v>
      </c>
      <c r="D4537" s="226">
        <v>44280.453125</v>
      </c>
      <c r="E4537" t="s">
        <v>6438</v>
      </c>
      <c r="F4537">
        <v>3064.945991007492</v>
      </c>
    </row>
    <row r="4538" spans="1:6" hidden="1">
      <c r="A4538">
        <v>7</v>
      </c>
      <c r="B4538" s="226">
        <v>44265</v>
      </c>
      <c r="C4538" s="226">
        <v>44266</v>
      </c>
      <c r="D4538" s="226">
        <v>44280.453125</v>
      </c>
      <c r="E4538" t="s">
        <v>6439</v>
      </c>
      <c r="F4538">
        <v>141.14679519865251</v>
      </c>
    </row>
    <row r="4539" spans="1:6" hidden="1">
      <c r="A4539">
        <v>7</v>
      </c>
      <c r="B4539" s="226">
        <v>44265</v>
      </c>
      <c r="C4539" s="226">
        <v>44266</v>
      </c>
      <c r="D4539" s="226">
        <v>44280.453125</v>
      </c>
      <c r="E4539" t="s">
        <v>6501</v>
      </c>
      <c r="F4539">
        <v>8.4674787322680025</v>
      </c>
    </row>
    <row r="4540" spans="1:6" hidden="1">
      <c r="A4540">
        <v>7</v>
      </c>
      <c r="B4540" s="226">
        <v>44265</v>
      </c>
      <c r="C4540" s="226">
        <v>44266</v>
      </c>
      <c r="D4540" s="226">
        <v>44280.453125</v>
      </c>
      <c r="E4540" t="s">
        <v>6437</v>
      </c>
      <c r="F4540">
        <v>131.78147069083317</v>
      </c>
    </row>
    <row r="4541" spans="1:6" hidden="1">
      <c r="A4541">
        <v>7</v>
      </c>
      <c r="B4541" s="226">
        <v>44265</v>
      </c>
      <c r="C4541" s="226">
        <v>44266</v>
      </c>
      <c r="D4541" s="226">
        <v>44280.453125</v>
      </c>
      <c r="E4541" t="s">
        <v>6502</v>
      </c>
      <c r="F4541">
        <v>74.879997253414999</v>
      </c>
    </row>
    <row r="4542" spans="1:6" hidden="1">
      <c r="A4542">
        <v>7</v>
      </c>
      <c r="B4542" s="226">
        <v>44265</v>
      </c>
      <c r="C4542" s="226">
        <v>44266</v>
      </c>
      <c r="D4542" s="226">
        <v>44280.453125</v>
      </c>
      <c r="E4542" t="s">
        <v>6410</v>
      </c>
      <c r="F4542">
        <v>11.369999885559531</v>
      </c>
    </row>
    <row r="4543" spans="1:6" hidden="1">
      <c r="A4543">
        <v>7</v>
      </c>
      <c r="B4543" s="226">
        <v>44265</v>
      </c>
      <c r="C4543" s="226">
        <v>44266</v>
      </c>
      <c r="D4543" s="226">
        <v>44280.453125</v>
      </c>
      <c r="E4543" t="s">
        <v>6411</v>
      </c>
      <c r="F4543">
        <v>0.56000000238420766</v>
      </c>
    </row>
    <row r="4544" spans="1:6" hidden="1">
      <c r="A4544">
        <v>7</v>
      </c>
      <c r="B4544" s="226">
        <v>44265</v>
      </c>
      <c r="C4544" s="226">
        <v>44266</v>
      </c>
      <c r="D4544" s="226">
        <v>44280.453125</v>
      </c>
      <c r="E4544" t="s">
        <v>6412</v>
      </c>
      <c r="F4544">
        <v>3.1500000953675098</v>
      </c>
    </row>
    <row r="4545" spans="1:6" hidden="1">
      <c r="A4545">
        <v>7</v>
      </c>
      <c r="B4545" s="226">
        <v>44265</v>
      </c>
      <c r="C4545" s="226">
        <v>44266</v>
      </c>
      <c r="D4545" s="226">
        <v>44280.453125</v>
      </c>
      <c r="E4545" t="s">
        <v>6413</v>
      </c>
      <c r="F4545">
        <v>5.9000000953676626</v>
      </c>
    </row>
    <row r="4546" spans="1:6" hidden="1">
      <c r="A4546">
        <v>7</v>
      </c>
      <c r="B4546" s="226">
        <v>44265</v>
      </c>
      <c r="C4546" s="226">
        <v>44266</v>
      </c>
      <c r="D4546" s="226">
        <v>44280.453125</v>
      </c>
      <c r="E4546" t="s">
        <v>6414</v>
      </c>
      <c r="F4546">
        <v>0.77999997138977051</v>
      </c>
    </row>
    <row r="4547" spans="1:6" hidden="1">
      <c r="A4547">
        <v>7</v>
      </c>
      <c r="B4547" s="226">
        <v>44265</v>
      </c>
      <c r="C4547" s="226">
        <v>44266</v>
      </c>
      <c r="D4547" s="226">
        <v>44280.453125</v>
      </c>
      <c r="E4547" t="s">
        <v>6415</v>
      </c>
      <c r="F4547">
        <v>0</v>
      </c>
    </row>
    <row r="4548" spans="1:6" hidden="1">
      <c r="A4548">
        <v>7</v>
      </c>
      <c r="B4548" s="226">
        <v>44265</v>
      </c>
      <c r="C4548" s="226">
        <v>44266</v>
      </c>
      <c r="D4548" s="226">
        <v>44280.453125</v>
      </c>
      <c r="E4548" t="s">
        <v>6416</v>
      </c>
      <c r="F4548">
        <v>2.0399999618530273</v>
      </c>
    </row>
    <row r="4549" spans="1:6" hidden="1">
      <c r="A4549">
        <v>7</v>
      </c>
      <c r="B4549" s="226">
        <v>44265</v>
      </c>
      <c r="C4549" s="226">
        <v>44266</v>
      </c>
      <c r="D4549" s="226">
        <v>44280.453125</v>
      </c>
      <c r="E4549" t="s">
        <v>6417</v>
      </c>
      <c r="F4549">
        <v>1.309999942779541</v>
      </c>
    </row>
    <row r="4550" spans="1:6" hidden="1">
      <c r="A4550">
        <v>7</v>
      </c>
      <c r="B4550" s="226">
        <v>44265</v>
      </c>
      <c r="C4550" s="226">
        <v>44266</v>
      </c>
      <c r="D4550" s="226">
        <v>44280.453125</v>
      </c>
      <c r="E4550" t="s">
        <v>6503</v>
      </c>
      <c r="F4550">
        <v>2.9999999329446688E-2</v>
      </c>
    </row>
    <row r="4551" spans="1:6" hidden="1">
      <c r="A4551">
        <v>7</v>
      </c>
      <c r="B4551" s="226">
        <v>44265</v>
      </c>
      <c r="C4551" s="226">
        <v>44266</v>
      </c>
      <c r="D4551" s="226">
        <v>44280.453125</v>
      </c>
      <c r="E4551" t="s">
        <v>6504</v>
      </c>
      <c r="F4551">
        <v>1.129999995231584</v>
      </c>
    </row>
    <row r="4552" spans="1:6" hidden="1">
      <c r="A4552">
        <v>7</v>
      </c>
      <c r="B4552" s="226">
        <v>44265</v>
      </c>
      <c r="C4552" s="226">
        <v>44266</v>
      </c>
      <c r="D4552" s="226">
        <v>44280.453125</v>
      </c>
      <c r="E4552" t="s">
        <v>6505</v>
      </c>
      <c r="F4552">
        <v>2.4700000286101313</v>
      </c>
    </row>
    <row r="4553" spans="1:6" hidden="1">
      <c r="A4553">
        <v>7</v>
      </c>
      <c r="B4553" s="226">
        <v>44265</v>
      </c>
      <c r="C4553" s="226">
        <v>44266</v>
      </c>
      <c r="D4553" s="226">
        <v>44280.453125</v>
      </c>
      <c r="E4553" t="s">
        <v>6506</v>
      </c>
      <c r="F4553">
        <v>22.559999465943275</v>
      </c>
    </row>
    <row r="4554" spans="1:6" hidden="1">
      <c r="A4554">
        <v>7</v>
      </c>
      <c r="B4554" s="226">
        <v>44265</v>
      </c>
      <c r="C4554" s="226">
        <v>44266</v>
      </c>
      <c r="D4554" s="226">
        <v>44280.453125</v>
      </c>
      <c r="E4554" t="s">
        <v>6507</v>
      </c>
      <c r="F4554">
        <v>50.080001831054688</v>
      </c>
    </row>
    <row r="4555" spans="1:6" hidden="1">
      <c r="A4555">
        <v>7</v>
      </c>
      <c r="B4555" s="226">
        <v>44265</v>
      </c>
      <c r="C4555" s="226">
        <v>44266</v>
      </c>
      <c r="D4555" s="226">
        <v>44280.453125</v>
      </c>
      <c r="E4555" t="s">
        <v>6508</v>
      </c>
      <c r="F4555">
        <v>20.840000152587962</v>
      </c>
    </row>
    <row r="4556" spans="1:6" hidden="1">
      <c r="A4556">
        <v>7</v>
      </c>
      <c r="B4556" s="226">
        <v>44265</v>
      </c>
      <c r="C4556" s="226">
        <v>44266</v>
      </c>
      <c r="D4556" s="226">
        <v>44280.453125</v>
      </c>
      <c r="E4556" t="s">
        <v>6509</v>
      </c>
      <c r="F4556">
        <v>0.62999999523162842</v>
      </c>
    </row>
    <row r="4557" spans="1:6" hidden="1">
      <c r="A4557">
        <v>7</v>
      </c>
      <c r="B4557" s="226">
        <v>44265</v>
      </c>
      <c r="C4557" s="226">
        <v>44266</v>
      </c>
      <c r="D4557" s="226">
        <v>44280.453125</v>
      </c>
      <c r="E4557" t="s">
        <v>6510</v>
      </c>
      <c r="F4557">
        <v>2.2400000095368306</v>
      </c>
    </row>
    <row r="4558" spans="1:6" hidden="1">
      <c r="A4558">
        <v>7</v>
      </c>
      <c r="B4558" s="226">
        <v>44265</v>
      </c>
      <c r="C4558" s="226">
        <v>44266</v>
      </c>
      <c r="D4558" s="226">
        <v>44280.453125</v>
      </c>
      <c r="E4558" t="s">
        <v>6511</v>
      </c>
      <c r="F4558">
        <v>1.9999999552965182E-2</v>
      </c>
    </row>
    <row r="4559" spans="1:6" hidden="1">
      <c r="A4559">
        <v>7</v>
      </c>
      <c r="B4559" s="226">
        <v>44265</v>
      </c>
      <c r="C4559" s="226">
        <v>44266</v>
      </c>
      <c r="D4559" s="226">
        <v>44280.453125</v>
      </c>
      <c r="E4559" t="s">
        <v>6728</v>
      </c>
      <c r="F4559">
        <v>6.5583232048484952</v>
      </c>
    </row>
    <row r="4560" spans="1:6" hidden="1">
      <c r="A4560">
        <v>7</v>
      </c>
      <c r="B4560" s="226">
        <v>44265</v>
      </c>
      <c r="C4560" s="226">
        <v>44266</v>
      </c>
      <c r="D4560" s="226">
        <v>44280.453125</v>
      </c>
      <c r="E4560" t="s">
        <v>6525</v>
      </c>
    </row>
    <row r="4561" spans="1:6" hidden="1">
      <c r="A4561">
        <v>7</v>
      </c>
      <c r="B4561" s="226">
        <v>44265</v>
      </c>
      <c r="C4561" s="226">
        <v>44266</v>
      </c>
      <c r="D4561" s="226">
        <v>44280.453125</v>
      </c>
      <c r="E4561" t="s">
        <v>6526</v>
      </c>
    </row>
    <row r="4562" spans="1:6" hidden="1">
      <c r="A4562">
        <v>7</v>
      </c>
      <c r="B4562" s="226">
        <v>44265</v>
      </c>
      <c r="C4562" s="226">
        <v>44266</v>
      </c>
      <c r="D4562" s="226">
        <v>44280.453125</v>
      </c>
      <c r="E4562" t="s">
        <v>6679</v>
      </c>
      <c r="F4562">
        <v>2.2769000530242023</v>
      </c>
    </row>
    <row r="4563" spans="1:6" hidden="1">
      <c r="A4563">
        <v>7</v>
      </c>
      <c r="B4563" s="226">
        <v>44265</v>
      </c>
      <c r="C4563" s="226">
        <v>44266</v>
      </c>
      <c r="D4563" s="226">
        <v>44280.453125</v>
      </c>
      <c r="E4563" t="s">
        <v>6680</v>
      </c>
      <c r="F4563">
        <v>1.9011000394820492</v>
      </c>
    </row>
    <row r="4564" spans="1:6" hidden="1">
      <c r="A4564">
        <v>7</v>
      </c>
      <c r="B4564" s="226">
        <v>44265</v>
      </c>
      <c r="C4564" s="226">
        <v>44266</v>
      </c>
      <c r="D4564" s="226">
        <v>44280.453125</v>
      </c>
      <c r="E4564" t="s">
        <v>6681</v>
      </c>
      <c r="F4564">
        <v>7.0187997817995402</v>
      </c>
    </row>
    <row r="4565" spans="1:6" hidden="1">
      <c r="A4565">
        <v>7</v>
      </c>
      <c r="B4565" s="226">
        <v>44265</v>
      </c>
      <c r="C4565" s="226">
        <v>44266</v>
      </c>
      <c r="D4565" s="226">
        <v>44280.453125</v>
      </c>
      <c r="E4565" t="s">
        <v>6682</v>
      </c>
      <c r="F4565">
        <v>22.79840087890625</v>
      </c>
    </row>
    <row r="4566" spans="1:6" hidden="1">
      <c r="A4566">
        <v>7</v>
      </c>
      <c r="B4566" s="226">
        <v>44265</v>
      </c>
      <c r="C4566" s="226">
        <v>44266</v>
      </c>
      <c r="D4566" s="226">
        <v>44280.453125</v>
      </c>
      <c r="E4566" t="s">
        <v>6683</v>
      </c>
      <c r="F4566">
        <v>49.604198455808628</v>
      </c>
    </row>
    <row r="4567" spans="1:6" hidden="1">
      <c r="A4567">
        <v>7</v>
      </c>
      <c r="B4567" s="226">
        <v>44265</v>
      </c>
      <c r="C4567" s="226">
        <v>44266</v>
      </c>
      <c r="D4567" s="226">
        <v>44280.453125</v>
      </c>
      <c r="E4567" t="s">
        <v>6684</v>
      </c>
      <c r="F4567">
        <v>16.310600280761719</v>
      </c>
    </row>
    <row r="4568" spans="1:6" hidden="1">
      <c r="A4568">
        <v>7</v>
      </c>
      <c r="B4568" s="226">
        <v>44265</v>
      </c>
      <c r="C4568" s="226">
        <v>44266</v>
      </c>
      <c r="D4568" s="226">
        <v>44280.453125</v>
      </c>
      <c r="E4568" t="s">
        <v>6685</v>
      </c>
      <c r="F4568">
        <v>6.5999999642372131E-2</v>
      </c>
    </row>
    <row r="4569" spans="1:6" hidden="1">
      <c r="A4569">
        <v>7</v>
      </c>
      <c r="B4569" s="226">
        <v>44265</v>
      </c>
      <c r="C4569" s="226">
        <v>44266</v>
      </c>
      <c r="D4569" s="226">
        <v>44280.453125</v>
      </c>
      <c r="E4569" t="s">
        <v>6670</v>
      </c>
      <c r="F4569">
        <v>0.4920280739045973</v>
      </c>
    </row>
    <row r="4570" spans="1:6" hidden="1">
      <c r="A4570">
        <v>7</v>
      </c>
      <c r="B4570" s="226">
        <v>44265</v>
      </c>
      <c r="C4570" s="226">
        <v>44266</v>
      </c>
      <c r="D4570" s="226">
        <v>44280.453125</v>
      </c>
      <c r="E4570" t="s">
        <v>6531</v>
      </c>
      <c r="F4570">
        <v>40.232087975078201</v>
      </c>
    </row>
    <row r="4571" spans="1:6" hidden="1">
      <c r="A4571">
        <v>7</v>
      </c>
      <c r="B4571" s="226">
        <v>44265</v>
      </c>
      <c r="C4571" s="226">
        <v>44266</v>
      </c>
      <c r="D4571" s="226">
        <v>44280.453125</v>
      </c>
      <c r="E4571" t="s">
        <v>6532</v>
      </c>
      <c r="F4571">
        <v>1.948007949110536</v>
      </c>
    </row>
    <row r="4572" spans="1:6" hidden="1">
      <c r="A4572">
        <v>7</v>
      </c>
      <c r="B4572" s="226">
        <v>44265</v>
      </c>
      <c r="C4572" s="226">
        <v>44266</v>
      </c>
      <c r="D4572" s="226">
        <v>44280.453125</v>
      </c>
      <c r="E4572" t="s">
        <v>6533</v>
      </c>
      <c r="F4572">
        <v>145.40811238818671</v>
      </c>
    </row>
    <row r="4573" spans="1:6" hidden="1">
      <c r="A4573">
        <v>7</v>
      </c>
      <c r="B4573" s="226">
        <v>44265</v>
      </c>
      <c r="C4573" s="226">
        <v>44266</v>
      </c>
      <c r="D4573" s="226">
        <v>44280.453125</v>
      </c>
      <c r="E4573" t="s">
        <v>6530</v>
      </c>
      <c r="F4573">
        <v>94.644594505098084</v>
      </c>
    </row>
    <row r="4574" spans="1:6" hidden="1">
      <c r="A4574">
        <v>7</v>
      </c>
      <c r="B4574" s="226">
        <v>44265</v>
      </c>
      <c r="C4574" s="226">
        <v>44266</v>
      </c>
      <c r="D4574" s="226">
        <v>44280.453125</v>
      </c>
      <c r="E4574" t="s">
        <v>6534</v>
      </c>
      <c r="F4574">
        <v>108.3166681925496</v>
      </c>
    </row>
    <row r="4575" spans="1:6" hidden="1">
      <c r="A4575">
        <v>7</v>
      </c>
      <c r="B4575" s="226">
        <v>44265</v>
      </c>
      <c r="C4575" s="226">
        <v>44266</v>
      </c>
      <c r="D4575" s="226">
        <v>44280.453125</v>
      </c>
      <c r="E4575" t="s">
        <v>6535</v>
      </c>
      <c r="F4575">
        <v>6.1916667968034744E-2</v>
      </c>
    </row>
    <row r="4576" spans="1:6" hidden="1">
      <c r="A4576">
        <v>7</v>
      </c>
      <c r="B4576" s="226">
        <v>44265</v>
      </c>
      <c r="C4576" s="226">
        <v>44266</v>
      </c>
      <c r="D4576" s="226">
        <v>44280.453125</v>
      </c>
      <c r="E4576" t="s">
        <v>6536</v>
      </c>
      <c r="F4576">
        <v>99.70511881510032</v>
      </c>
    </row>
    <row r="4577" spans="1:6" hidden="1">
      <c r="A4577">
        <v>7</v>
      </c>
      <c r="B4577" s="226">
        <v>44265</v>
      </c>
      <c r="C4577" s="226">
        <v>44266</v>
      </c>
      <c r="D4577" s="226">
        <v>44280.453125</v>
      </c>
      <c r="E4577" t="s">
        <v>6537</v>
      </c>
      <c r="F4577">
        <v>0.12284999837478001</v>
      </c>
    </row>
    <row r="4578" spans="1:6" hidden="1">
      <c r="A4578">
        <v>7</v>
      </c>
      <c r="B4578" s="226">
        <v>44265</v>
      </c>
      <c r="C4578" s="226">
        <v>44266</v>
      </c>
      <c r="D4578" s="226">
        <v>44280.453125</v>
      </c>
      <c r="E4578" t="s">
        <v>6538</v>
      </c>
      <c r="F4578">
        <v>4.7683334598940454E-2</v>
      </c>
    </row>
    <row r="4579" spans="1:6" hidden="1">
      <c r="A4579">
        <v>7</v>
      </c>
      <c r="B4579" s="226">
        <v>44265</v>
      </c>
      <c r="C4579" s="226">
        <v>44266</v>
      </c>
      <c r="D4579" s="226">
        <v>44280.453125</v>
      </c>
      <c r="E4579" t="s">
        <v>6539</v>
      </c>
      <c r="F4579">
        <v>2.7233333637316122E-2</v>
      </c>
    </row>
    <row r="4580" spans="1:6" hidden="1">
      <c r="A4580">
        <v>7</v>
      </c>
      <c r="B4580" s="226">
        <v>44265</v>
      </c>
      <c r="C4580" s="226">
        <v>44266</v>
      </c>
      <c r="D4580" s="226">
        <v>44280.453125</v>
      </c>
      <c r="E4580" t="s">
        <v>6540</v>
      </c>
      <c r="F4580">
        <v>2.2266666715343792E-2</v>
      </c>
    </row>
    <row r="4581" spans="1:6" hidden="1">
      <c r="A4581">
        <v>7</v>
      </c>
      <c r="B4581" s="226">
        <v>44265</v>
      </c>
      <c r="C4581" s="226">
        <v>44266</v>
      </c>
      <c r="D4581" s="226">
        <v>44280.453125</v>
      </c>
      <c r="E4581" t="s">
        <v>6541</v>
      </c>
      <c r="F4581">
        <v>3.1000000890343193E-3</v>
      </c>
    </row>
    <row r="4582" spans="1:6" hidden="1">
      <c r="A4582">
        <v>7</v>
      </c>
      <c r="B4582" s="226">
        <v>44265</v>
      </c>
      <c r="C4582" s="226">
        <v>44266</v>
      </c>
      <c r="D4582" s="226">
        <v>44280.453125</v>
      </c>
      <c r="E4582" t="s">
        <v>6542</v>
      </c>
      <c r="F4582">
        <v>1.0011999607086182</v>
      </c>
    </row>
    <row r="4583" spans="1:6" hidden="1">
      <c r="A4583">
        <v>7</v>
      </c>
      <c r="B4583" s="226">
        <v>44265</v>
      </c>
      <c r="C4583" s="226">
        <v>44266</v>
      </c>
      <c r="D4583" s="226">
        <v>44280.453125</v>
      </c>
      <c r="E4583" t="s">
        <v>6543</v>
      </c>
      <c r="F4583">
        <v>8.9945001602176387</v>
      </c>
    </row>
    <row r="4584" spans="1:6" hidden="1">
      <c r="A4584">
        <v>7</v>
      </c>
      <c r="B4584" s="226">
        <v>44265</v>
      </c>
      <c r="C4584" s="226">
        <v>44266</v>
      </c>
      <c r="D4584" s="226">
        <v>44280.453125</v>
      </c>
      <c r="E4584" t="s">
        <v>6544</v>
      </c>
      <c r="F4584">
        <v>1.2683999538421631</v>
      </c>
    </row>
    <row r="4585" spans="1:6" hidden="1">
      <c r="A4585">
        <v>7</v>
      </c>
      <c r="B4585" s="226">
        <v>44265</v>
      </c>
      <c r="C4585" s="226">
        <v>44266</v>
      </c>
      <c r="D4585" s="226">
        <v>44280.453125</v>
      </c>
      <c r="E4585" t="s">
        <v>6545</v>
      </c>
      <c r="F4585">
        <v>64.066596984865654</v>
      </c>
    </row>
    <row r="4586" spans="1:6" hidden="1">
      <c r="A4586">
        <v>7</v>
      </c>
      <c r="B4586" s="226">
        <v>44265</v>
      </c>
      <c r="C4586" s="226">
        <v>44266</v>
      </c>
      <c r="D4586" s="226">
        <v>44280.453125</v>
      </c>
      <c r="E4586" t="s">
        <v>6546</v>
      </c>
      <c r="F4586">
        <v>21.589099884033384</v>
      </c>
    </row>
    <row r="4587" spans="1:6" hidden="1">
      <c r="A4587">
        <v>7</v>
      </c>
      <c r="B4587" s="226">
        <v>44265</v>
      </c>
      <c r="C4587" s="226">
        <v>44266</v>
      </c>
      <c r="D4587" s="226">
        <v>44280.453125</v>
      </c>
      <c r="E4587" t="s">
        <v>6547</v>
      </c>
      <c r="F4587">
        <v>8.2900002598763012E-2</v>
      </c>
    </row>
    <row r="4588" spans="1:6" hidden="1">
      <c r="A4588">
        <v>7</v>
      </c>
      <c r="B4588" s="226">
        <v>44265</v>
      </c>
      <c r="C4588" s="226">
        <v>44266</v>
      </c>
      <c r="D4588" s="226">
        <v>44280.453125</v>
      </c>
      <c r="E4588" t="s">
        <v>6548</v>
      </c>
      <c r="F4588">
        <v>2.9969999790192818</v>
      </c>
    </row>
    <row r="4589" spans="1:6" hidden="1">
      <c r="A4589">
        <v>7</v>
      </c>
      <c r="B4589" s="226">
        <v>44265</v>
      </c>
      <c r="C4589" s="226">
        <v>44266</v>
      </c>
      <c r="D4589" s="226">
        <v>44280.453125</v>
      </c>
      <c r="E4589" t="s">
        <v>6721</v>
      </c>
      <c r="F4589">
        <v>6.4667734182543324</v>
      </c>
    </row>
    <row r="4590" spans="1:6" hidden="1">
      <c r="A4590">
        <v>7</v>
      </c>
      <c r="B4590" s="226">
        <v>44265</v>
      </c>
      <c r="C4590" s="226">
        <v>44266</v>
      </c>
      <c r="D4590" s="226">
        <v>44280.453125</v>
      </c>
      <c r="E4590" t="s">
        <v>6720</v>
      </c>
      <c r="F4590">
        <v>95.02469253540032</v>
      </c>
    </row>
    <row r="4591" spans="1:6" hidden="1">
      <c r="A4591">
        <v>7</v>
      </c>
      <c r="B4591" s="226">
        <v>44265</v>
      </c>
      <c r="C4591" s="226">
        <v>44266</v>
      </c>
      <c r="D4591" s="226">
        <v>44280.453125</v>
      </c>
      <c r="E4591" t="s">
        <v>6722</v>
      </c>
      <c r="F4591">
        <v>15.021280263088308</v>
      </c>
    </row>
    <row r="4592" spans="1:6" hidden="1">
      <c r="A4592">
        <v>7</v>
      </c>
      <c r="B4592" s="226">
        <v>44265</v>
      </c>
      <c r="C4592" s="226">
        <v>44266</v>
      </c>
      <c r="D4592" s="226">
        <v>44280.453125</v>
      </c>
      <c r="E4592" t="s">
        <v>6723</v>
      </c>
      <c r="F4592">
        <v>50.033060427065294</v>
      </c>
    </row>
    <row r="4593" spans="1:6" hidden="1">
      <c r="A4593">
        <v>7</v>
      </c>
      <c r="B4593" s="226">
        <v>44265</v>
      </c>
      <c r="C4593" s="226">
        <v>44266</v>
      </c>
      <c r="D4593" s="226">
        <v>44280.453125</v>
      </c>
      <c r="E4593" t="s">
        <v>6724</v>
      </c>
      <c r="F4593">
        <v>4.3771452012989274</v>
      </c>
    </row>
    <row r="4594" spans="1:6" hidden="1">
      <c r="A4594">
        <v>7</v>
      </c>
      <c r="B4594" s="226">
        <v>44265</v>
      </c>
      <c r="C4594" s="226">
        <v>44266</v>
      </c>
      <c r="D4594" s="226">
        <v>44280.453125</v>
      </c>
      <c r="E4594" t="s">
        <v>6725</v>
      </c>
      <c r="F4594">
        <v>15.334571116941929</v>
      </c>
    </row>
    <row r="4595" spans="1:6" hidden="1">
      <c r="A4595">
        <v>7</v>
      </c>
      <c r="B4595" s="226">
        <v>44265</v>
      </c>
      <c r="C4595" s="226">
        <v>44266</v>
      </c>
      <c r="D4595" s="226">
        <v>44280.453125</v>
      </c>
      <c r="E4595" t="s">
        <v>6726</v>
      </c>
      <c r="F4595">
        <v>9193.4303744845802</v>
      </c>
    </row>
    <row r="4596" spans="1:6" hidden="1">
      <c r="A4596">
        <v>7</v>
      </c>
      <c r="B4596" s="226">
        <v>44265</v>
      </c>
      <c r="C4596" s="226">
        <v>44266</v>
      </c>
      <c r="D4596" s="226">
        <v>44280.453125</v>
      </c>
      <c r="E4596" t="s">
        <v>6549</v>
      </c>
      <c r="F4596">
        <v>6.513209945956854</v>
      </c>
    </row>
    <row r="4597" spans="1:6" hidden="1">
      <c r="A4597">
        <v>7</v>
      </c>
      <c r="B4597" s="226">
        <v>44265</v>
      </c>
      <c r="C4597" s="226">
        <v>44266</v>
      </c>
      <c r="D4597" s="226">
        <v>44280.453125</v>
      </c>
      <c r="E4597" t="s">
        <v>6550</v>
      </c>
      <c r="F4597">
        <v>4.987718391749592</v>
      </c>
    </row>
    <row r="4598" spans="1:6" hidden="1">
      <c r="A4598">
        <v>7</v>
      </c>
      <c r="B4598" s="226">
        <v>44265</v>
      </c>
      <c r="C4598" s="226">
        <v>44266</v>
      </c>
      <c r="D4598" s="226">
        <v>44280.453125</v>
      </c>
      <c r="E4598" t="s">
        <v>6551</v>
      </c>
      <c r="F4598">
        <v>28.948685309622061</v>
      </c>
    </row>
    <row r="4599" spans="1:6" hidden="1">
      <c r="A4599">
        <v>7</v>
      </c>
      <c r="B4599" s="226">
        <v>44265</v>
      </c>
      <c r="C4599" s="226">
        <v>44266</v>
      </c>
      <c r="D4599" s="226">
        <v>44280.453125</v>
      </c>
      <c r="E4599" t="s">
        <v>6552</v>
      </c>
      <c r="F4599">
        <v>8.5761100106769099</v>
      </c>
    </row>
    <row r="4600" spans="1:6" hidden="1">
      <c r="A4600">
        <v>7</v>
      </c>
      <c r="B4600" s="226">
        <v>44265</v>
      </c>
      <c r="C4600" s="226">
        <v>44266</v>
      </c>
      <c r="D4600" s="226">
        <v>44280.453125</v>
      </c>
      <c r="E4600" t="s">
        <v>6727</v>
      </c>
      <c r="F4600">
        <v>18.114257125501279</v>
      </c>
    </row>
    <row r="4601" spans="1:6" hidden="1">
      <c r="A4601">
        <v>7</v>
      </c>
      <c r="B4601" s="226">
        <v>44265</v>
      </c>
      <c r="C4601" s="226">
        <v>44266</v>
      </c>
      <c r="D4601" s="226">
        <v>44280.453125</v>
      </c>
      <c r="E4601" t="s">
        <v>6672</v>
      </c>
      <c r="F4601">
        <v>215.3835520653264</v>
      </c>
    </row>
    <row r="4602" spans="1:6" hidden="1">
      <c r="A4602">
        <v>7</v>
      </c>
      <c r="B4602" s="226">
        <v>44265</v>
      </c>
      <c r="C4602" s="226">
        <v>44266</v>
      </c>
      <c r="D4602" s="226">
        <v>44280.453125</v>
      </c>
      <c r="E4602" t="s">
        <v>6673</v>
      </c>
      <c r="F4602">
        <v>215.34371490030392</v>
      </c>
    </row>
    <row r="4603" spans="1:6" hidden="1">
      <c r="A4603">
        <v>7</v>
      </c>
      <c r="B4603" s="226">
        <v>44265</v>
      </c>
      <c r="C4603" s="226">
        <v>44266</v>
      </c>
      <c r="D4603" s="226">
        <v>44280.453125</v>
      </c>
      <c r="E4603" t="s">
        <v>6674</v>
      </c>
      <c r="F4603">
        <v>1.8495917928957412E-2</v>
      </c>
    </row>
    <row r="4604" spans="1:6" hidden="1">
      <c r="A4604">
        <v>7</v>
      </c>
      <c r="B4604" s="226">
        <v>44265</v>
      </c>
      <c r="C4604" s="226">
        <v>44266</v>
      </c>
      <c r="D4604" s="226">
        <v>44280.453125</v>
      </c>
      <c r="E4604" t="s">
        <v>6635</v>
      </c>
      <c r="F4604">
        <v>0.87</v>
      </c>
    </row>
    <row r="4605" spans="1:6" hidden="1">
      <c r="A4605">
        <v>7</v>
      </c>
      <c r="B4605" s="226">
        <v>44265</v>
      </c>
      <c r="C4605" s="226">
        <v>44266</v>
      </c>
      <c r="D4605" s="226">
        <v>44280.453125</v>
      </c>
      <c r="E4605" t="s">
        <v>6637</v>
      </c>
      <c r="F4605">
        <v>0.88</v>
      </c>
    </row>
    <row r="4606" spans="1:6" hidden="1">
      <c r="A4606">
        <v>7</v>
      </c>
      <c r="B4606" s="226">
        <v>44265</v>
      </c>
      <c r="C4606" s="226">
        <v>44266</v>
      </c>
      <c r="D4606" s="226">
        <v>44280.453125</v>
      </c>
      <c r="E4606" t="s">
        <v>6638</v>
      </c>
      <c r="F4606">
        <v>0.87728888900000002</v>
      </c>
    </row>
    <row r="4607" spans="1:6" hidden="1">
      <c r="A4607">
        <v>7</v>
      </c>
      <c r="B4607" s="226">
        <v>44265</v>
      </c>
      <c r="C4607" s="226">
        <v>44266</v>
      </c>
      <c r="D4607" s="226">
        <v>44280.453125</v>
      </c>
      <c r="E4607" t="s">
        <v>6642</v>
      </c>
      <c r="F4607">
        <v>0.86831666699999999</v>
      </c>
    </row>
    <row r="4608" spans="1:6" hidden="1">
      <c r="A4608">
        <v>7</v>
      </c>
      <c r="B4608" s="226">
        <v>44265</v>
      </c>
      <c r="C4608" s="226">
        <v>44266</v>
      </c>
      <c r="D4608" s="226">
        <v>44280.453125</v>
      </c>
      <c r="E4608" t="s">
        <v>6636</v>
      </c>
      <c r="F4608">
        <v>0.87</v>
      </c>
    </row>
    <row r="4609" spans="1:6" hidden="1">
      <c r="A4609">
        <v>7</v>
      </c>
      <c r="B4609" s="226">
        <v>44265</v>
      </c>
      <c r="C4609" s="226">
        <v>44266</v>
      </c>
      <c r="D4609" s="226">
        <v>44280.453125</v>
      </c>
      <c r="E4609" t="s">
        <v>6646</v>
      </c>
      <c r="F4609">
        <v>0.87688888899999995</v>
      </c>
    </row>
    <row r="4610" spans="1:6" hidden="1">
      <c r="A4610">
        <v>7</v>
      </c>
      <c r="B4610" s="226">
        <v>44265</v>
      </c>
      <c r="C4610" s="226">
        <v>44266</v>
      </c>
      <c r="D4610" s="226">
        <v>44280.453125</v>
      </c>
      <c r="E4610" t="s">
        <v>6647</v>
      </c>
      <c r="F4610">
        <v>0.88706562499999997</v>
      </c>
    </row>
    <row r="4611" spans="1:6" hidden="1">
      <c r="A4611">
        <v>7</v>
      </c>
      <c r="B4611" s="226">
        <v>44265</v>
      </c>
      <c r="C4611" s="226">
        <v>44266</v>
      </c>
      <c r="D4611" s="226">
        <v>44280.453125</v>
      </c>
      <c r="E4611" t="s">
        <v>6648</v>
      </c>
      <c r="F4611">
        <v>0.75539321999999998</v>
      </c>
    </row>
    <row r="4612" spans="1:6" hidden="1">
      <c r="A4612">
        <v>7</v>
      </c>
      <c r="B4612" s="226">
        <v>44265</v>
      </c>
      <c r="C4612" s="226">
        <v>44266</v>
      </c>
      <c r="D4612" s="226">
        <v>44280.453125</v>
      </c>
      <c r="E4612" t="s">
        <v>6643</v>
      </c>
      <c r="F4612">
        <v>0.87</v>
      </c>
    </row>
    <row r="4613" spans="1:6" hidden="1">
      <c r="A4613">
        <v>7</v>
      </c>
      <c r="B4613" s="226">
        <v>44265</v>
      </c>
      <c r="C4613" s="226">
        <v>44266</v>
      </c>
      <c r="D4613" s="226">
        <v>44280.453125</v>
      </c>
      <c r="E4613" t="s">
        <v>6644</v>
      </c>
      <c r="F4613">
        <v>0.67601355900000004</v>
      </c>
    </row>
    <row r="4614" spans="1:6" hidden="1">
      <c r="A4614">
        <v>7</v>
      </c>
      <c r="B4614" s="226">
        <v>44265</v>
      </c>
      <c r="C4614" s="226">
        <v>44266</v>
      </c>
      <c r="D4614" s="226">
        <v>44280.453125</v>
      </c>
      <c r="E4614" t="s">
        <v>6649</v>
      </c>
      <c r="F4614">
        <v>0.86760000000000004</v>
      </c>
    </row>
    <row r="4615" spans="1:6" hidden="1">
      <c r="A4615">
        <v>7</v>
      </c>
      <c r="B4615" s="226">
        <v>44265</v>
      </c>
      <c r="C4615" s="226">
        <v>44266</v>
      </c>
      <c r="D4615" s="226">
        <v>44280.453125</v>
      </c>
      <c r="E4615" t="s">
        <v>6650</v>
      </c>
      <c r="F4615">
        <v>0.87610468799999996</v>
      </c>
    </row>
    <row r="4616" spans="1:6" hidden="1">
      <c r="A4616">
        <v>7</v>
      </c>
      <c r="B4616" s="226">
        <v>44265</v>
      </c>
      <c r="C4616" s="226">
        <v>44266</v>
      </c>
      <c r="D4616" s="226">
        <v>44280.453125</v>
      </c>
      <c r="E4616" t="s">
        <v>6651</v>
      </c>
      <c r="F4616">
        <v>0.894277922</v>
      </c>
    </row>
    <row r="4617" spans="1:6" hidden="1">
      <c r="A4617">
        <v>7</v>
      </c>
      <c r="B4617" s="226">
        <v>44265</v>
      </c>
      <c r="C4617" s="226">
        <v>44266</v>
      </c>
      <c r="D4617" s="226">
        <v>44280.453125</v>
      </c>
      <c r="E4617" t="s">
        <v>6645</v>
      </c>
      <c r="F4617">
        <v>0.875</v>
      </c>
    </row>
    <row r="4618" spans="1:6" hidden="1">
      <c r="A4618">
        <v>7</v>
      </c>
      <c r="B4618" s="226">
        <v>44265</v>
      </c>
      <c r="C4618" s="226">
        <v>44266</v>
      </c>
      <c r="D4618" s="226">
        <v>44280.453125</v>
      </c>
      <c r="E4618" t="s">
        <v>6652</v>
      </c>
      <c r="F4618">
        <v>0.86570000000000003</v>
      </c>
    </row>
    <row r="4619" spans="1:6" hidden="1">
      <c r="A4619">
        <v>7</v>
      </c>
      <c r="B4619" s="226">
        <v>44265</v>
      </c>
      <c r="C4619" s="226">
        <v>44266</v>
      </c>
      <c r="D4619" s="226">
        <v>44280.453125</v>
      </c>
      <c r="E4619" t="s">
        <v>6653</v>
      </c>
      <c r="F4619">
        <v>5.0000000000000001E-4</v>
      </c>
    </row>
    <row r="4620" spans="1:6" hidden="1">
      <c r="A4620">
        <v>7</v>
      </c>
      <c r="B4620" s="226">
        <v>44265</v>
      </c>
      <c r="C4620" s="226">
        <v>44266</v>
      </c>
      <c r="D4620" s="226">
        <v>44280.453125</v>
      </c>
      <c r="E4620" t="s">
        <v>6654</v>
      </c>
      <c r="F4620">
        <v>4.6000000000000001E-4</v>
      </c>
    </row>
    <row r="4621" spans="1:6" hidden="1">
      <c r="A4621">
        <v>7</v>
      </c>
      <c r="B4621" s="226">
        <v>44265</v>
      </c>
      <c r="C4621" s="226">
        <v>44266</v>
      </c>
      <c r="D4621" s="226">
        <v>44280.453125</v>
      </c>
      <c r="E4621" t="s">
        <v>6655</v>
      </c>
      <c r="F4621">
        <v>1.6999999999999999E-3</v>
      </c>
    </row>
    <row r="4622" spans="1:6" hidden="1">
      <c r="A4622">
        <v>7</v>
      </c>
      <c r="B4622" s="226">
        <v>44265</v>
      </c>
      <c r="C4622" s="226">
        <v>44266</v>
      </c>
      <c r="D4622" s="226">
        <v>44280.453125</v>
      </c>
      <c r="E4622" t="s">
        <v>6766</v>
      </c>
      <c r="F4622">
        <v>102.1</v>
      </c>
    </row>
    <row r="4623" spans="1:6" hidden="1">
      <c r="A4623">
        <v>7</v>
      </c>
      <c r="B4623" s="226">
        <v>44265</v>
      </c>
      <c r="C4623" s="226">
        <v>44266</v>
      </c>
      <c r="D4623" s="226">
        <v>44280.453125</v>
      </c>
      <c r="E4623" t="s">
        <v>6767</v>
      </c>
      <c r="F4623">
        <v>111</v>
      </c>
    </row>
    <row r="4624" spans="1:6" hidden="1">
      <c r="A4624">
        <v>7</v>
      </c>
      <c r="B4624" s="226">
        <v>44265</v>
      </c>
      <c r="C4624" s="226">
        <v>44266</v>
      </c>
      <c r="D4624" s="226">
        <v>44280.453125</v>
      </c>
      <c r="E4624" t="s">
        <v>6764</v>
      </c>
      <c r="F4624">
        <v>99.7</v>
      </c>
    </row>
    <row r="4625" spans="1:6" hidden="1">
      <c r="A4625">
        <v>7</v>
      </c>
      <c r="B4625" s="226">
        <v>44265</v>
      </c>
      <c r="C4625" s="226">
        <v>44266</v>
      </c>
      <c r="D4625" s="226">
        <v>44280.453125</v>
      </c>
      <c r="E4625" t="s">
        <v>6765</v>
      </c>
      <c r="F4625">
        <v>110</v>
      </c>
    </row>
    <row r="4626" spans="1:6" hidden="1">
      <c r="A4626">
        <v>8</v>
      </c>
      <c r="B4626" s="226">
        <v>44266</v>
      </c>
      <c r="C4626" s="226">
        <v>44267</v>
      </c>
      <c r="D4626" s="226">
        <v>44280.4531712963</v>
      </c>
      <c r="E4626" t="s">
        <v>5521</v>
      </c>
      <c r="F4626">
        <v>260.00225779215475</v>
      </c>
    </row>
    <row r="4627" spans="1:6" hidden="1">
      <c r="A4627">
        <v>8</v>
      </c>
      <c r="B4627" s="226">
        <v>44266</v>
      </c>
      <c r="C4627" s="226">
        <v>44267</v>
      </c>
      <c r="D4627" s="226">
        <v>44280.4531712963</v>
      </c>
      <c r="E4627" t="s">
        <v>6243</v>
      </c>
      <c r="F4627">
        <v>0</v>
      </c>
    </row>
    <row r="4628" spans="1:6" hidden="1">
      <c r="A4628">
        <v>8</v>
      </c>
      <c r="B4628" s="226">
        <v>44266</v>
      </c>
      <c r="C4628" s="226">
        <v>44267</v>
      </c>
      <c r="D4628" s="226">
        <v>44280.4531712963</v>
      </c>
      <c r="E4628" t="s">
        <v>6327</v>
      </c>
      <c r="F4628">
        <v>1.9372094101628081E-3</v>
      </c>
    </row>
    <row r="4629" spans="1:6" hidden="1">
      <c r="A4629">
        <v>8</v>
      </c>
      <c r="B4629" s="226">
        <v>44266</v>
      </c>
      <c r="C4629" s="226">
        <v>44267</v>
      </c>
      <c r="D4629" s="226">
        <v>44280.4531712963</v>
      </c>
      <c r="E4629" t="s">
        <v>6432</v>
      </c>
      <c r="F4629">
        <v>2.5866380943192269</v>
      </c>
    </row>
    <row r="4630" spans="1:6" hidden="1">
      <c r="A4630">
        <v>8</v>
      </c>
      <c r="B4630" s="226">
        <v>44266</v>
      </c>
      <c r="C4630" s="226">
        <v>44267</v>
      </c>
      <c r="D4630" s="226">
        <v>44280.4531712963</v>
      </c>
      <c r="E4630" t="s">
        <v>6244</v>
      </c>
      <c r="F4630">
        <v>14.946391281154423</v>
      </c>
    </row>
    <row r="4631" spans="1:6" hidden="1">
      <c r="A4631">
        <v>8</v>
      </c>
      <c r="B4631" s="226">
        <v>44266</v>
      </c>
      <c r="C4631" s="226">
        <v>44267</v>
      </c>
      <c r="D4631" s="226">
        <v>44280.4531712963</v>
      </c>
      <c r="E4631" t="s">
        <v>6246</v>
      </c>
    </row>
    <row r="4632" spans="1:6" hidden="1">
      <c r="A4632">
        <v>8</v>
      </c>
      <c r="B4632" s="226">
        <v>44266</v>
      </c>
      <c r="C4632" s="226">
        <v>44267</v>
      </c>
      <c r="D4632" s="226">
        <v>44280.4531712963</v>
      </c>
      <c r="E4632" t="s">
        <v>6259</v>
      </c>
      <c r="F4632">
        <v>3.9980264484882277</v>
      </c>
    </row>
    <row r="4633" spans="1:6" hidden="1">
      <c r="A4633">
        <v>8</v>
      </c>
      <c r="B4633" s="226">
        <v>44266</v>
      </c>
      <c r="C4633" s="226">
        <v>44267</v>
      </c>
      <c r="D4633" s="226">
        <v>44280.4531712963</v>
      </c>
      <c r="E4633" t="s">
        <v>6262</v>
      </c>
      <c r="F4633">
        <v>8.9937994591063894</v>
      </c>
    </row>
    <row r="4634" spans="1:6" hidden="1">
      <c r="A4634">
        <v>8</v>
      </c>
      <c r="B4634" s="226">
        <v>44266</v>
      </c>
      <c r="C4634" s="226">
        <v>44267</v>
      </c>
      <c r="D4634" s="226">
        <v>44280.4531712963</v>
      </c>
      <c r="E4634" t="s">
        <v>6665</v>
      </c>
      <c r="F4634">
        <v>0.10750972739834751</v>
      </c>
    </row>
    <row r="4635" spans="1:6" hidden="1">
      <c r="A4635">
        <v>8</v>
      </c>
      <c r="B4635" s="226">
        <v>44266</v>
      </c>
      <c r="C4635" s="226">
        <v>44267</v>
      </c>
      <c r="D4635" s="226">
        <v>44280.4531712963</v>
      </c>
      <c r="E4635" t="s">
        <v>6666</v>
      </c>
      <c r="F4635">
        <v>-2.4594737960594672E-2</v>
      </c>
    </row>
    <row r="4636" spans="1:6" hidden="1">
      <c r="A4636">
        <v>8</v>
      </c>
      <c r="B4636" s="226">
        <v>44266</v>
      </c>
      <c r="C4636" s="226">
        <v>44267</v>
      </c>
      <c r="D4636" s="226">
        <v>44280.4531712963</v>
      </c>
      <c r="E4636" t="s">
        <v>6289</v>
      </c>
      <c r="F4636">
        <v>41.669538214471643</v>
      </c>
    </row>
    <row r="4637" spans="1:6" hidden="1">
      <c r="A4637">
        <v>8</v>
      </c>
      <c r="B4637" s="226">
        <v>44266</v>
      </c>
      <c r="C4637" s="226">
        <v>44267</v>
      </c>
      <c r="D4637" s="226">
        <v>44280.4531712963</v>
      </c>
      <c r="E4637" t="s">
        <v>6290</v>
      </c>
      <c r="F4637">
        <v>7.1966027342610914</v>
      </c>
    </row>
    <row r="4638" spans="1:6" hidden="1">
      <c r="A4638">
        <v>8</v>
      </c>
      <c r="B4638" s="226">
        <v>44266</v>
      </c>
      <c r="C4638" s="226">
        <v>44267</v>
      </c>
      <c r="D4638" s="226">
        <v>44280.4531712963</v>
      </c>
      <c r="E4638" t="s">
        <v>6291</v>
      </c>
      <c r="F4638">
        <v>5.945848423077007</v>
      </c>
    </row>
    <row r="4639" spans="1:6" hidden="1">
      <c r="A4639">
        <v>8</v>
      </c>
      <c r="B4639" s="226">
        <v>44266</v>
      </c>
      <c r="C4639" s="226">
        <v>44267</v>
      </c>
      <c r="D4639" s="226">
        <v>44280.4531712963</v>
      </c>
      <c r="E4639" t="s">
        <v>6328</v>
      </c>
      <c r="F4639">
        <v>1.590752974152565E-2</v>
      </c>
    </row>
    <row r="4640" spans="1:6" hidden="1">
      <c r="A4640">
        <v>8</v>
      </c>
      <c r="B4640" s="226">
        <v>44266</v>
      </c>
      <c r="C4640" s="226">
        <v>44267</v>
      </c>
      <c r="D4640" s="226">
        <v>44280.4531712963</v>
      </c>
      <c r="E4640" t="s">
        <v>6329</v>
      </c>
      <c r="F4640">
        <v>6.4131281968620399</v>
      </c>
    </row>
    <row r="4641" spans="1:6" hidden="1">
      <c r="A4641">
        <v>8</v>
      </c>
      <c r="B4641" s="226">
        <v>44266</v>
      </c>
      <c r="C4641" s="226">
        <v>44267</v>
      </c>
      <c r="D4641" s="226">
        <v>44280.4531712963</v>
      </c>
      <c r="E4641" t="s">
        <v>6333</v>
      </c>
      <c r="F4641">
        <v>-1.5847495136161752E-2</v>
      </c>
    </row>
    <row r="4642" spans="1:6" hidden="1">
      <c r="A4642">
        <v>8</v>
      </c>
      <c r="B4642" s="226">
        <v>44266</v>
      </c>
      <c r="C4642" s="226">
        <v>44267</v>
      </c>
      <c r="D4642" s="226">
        <v>44280.4531712963</v>
      </c>
      <c r="E4642" t="s">
        <v>6334</v>
      </c>
      <c r="F4642">
        <v>19.786966749032338</v>
      </c>
    </row>
    <row r="4643" spans="1:6" hidden="1">
      <c r="A4643">
        <v>8</v>
      </c>
      <c r="B4643" s="226">
        <v>44266</v>
      </c>
      <c r="C4643" s="226">
        <v>44267</v>
      </c>
      <c r="D4643" s="226">
        <v>44280.4531712963</v>
      </c>
      <c r="E4643" t="s">
        <v>6337</v>
      </c>
      <c r="F4643">
        <v>67.343127396371585</v>
      </c>
    </row>
    <row r="4644" spans="1:6" hidden="1">
      <c r="A4644">
        <v>8</v>
      </c>
      <c r="B4644" s="226">
        <v>44266</v>
      </c>
      <c r="C4644" s="226">
        <v>44267</v>
      </c>
      <c r="D4644" s="226">
        <v>44280.4531712963</v>
      </c>
      <c r="E4644" t="s">
        <v>6340</v>
      </c>
      <c r="F4644">
        <v>19.062891605165241</v>
      </c>
    </row>
    <row r="4645" spans="1:6" hidden="1">
      <c r="A4645">
        <v>8</v>
      </c>
      <c r="B4645" s="226">
        <v>44266</v>
      </c>
      <c r="C4645" s="226">
        <v>44267</v>
      </c>
      <c r="D4645" s="226">
        <v>44280.4531712963</v>
      </c>
      <c r="E4645" t="s">
        <v>6531</v>
      </c>
      <c r="F4645">
        <v>41.032343692249754</v>
      </c>
    </row>
    <row r="4646" spans="1:6" hidden="1">
      <c r="A4646">
        <v>8</v>
      </c>
      <c r="B4646" s="226">
        <v>44266</v>
      </c>
      <c r="C4646" s="226">
        <v>44267</v>
      </c>
      <c r="D4646" s="226">
        <v>44280.4531712963</v>
      </c>
      <c r="E4646" t="s">
        <v>6635</v>
      </c>
    </row>
    <row r="4647" spans="1:6" hidden="1">
      <c r="A4647">
        <v>8</v>
      </c>
      <c r="B4647" s="226">
        <v>44266</v>
      </c>
      <c r="C4647" s="226">
        <v>44267</v>
      </c>
      <c r="D4647" s="226">
        <v>44280.4531712963</v>
      </c>
      <c r="E4647" t="s">
        <v>6637</v>
      </c>
    </row>
    <row r="4648" spans="1:6" hidden="1">
      <c r="A4648">
        <v>8</v>
      </c>
      <c r="B4648" s="226">
        <v>44266</v>
      </c>
      <c r="C4648" s="226">
        <v>44267</v>
      </c>
      <c r="D4648" s="226">
        <v>44280.4531712963</v>
      </c>
      <c r="E4648" t="s">
        <v>6659</v>
      </c>
      <c r="F4648">
        <v>0.82349997758868476</v>
      </c>
    </row>
    <row r="4649" spans="1:6" hidden="1">
      <c r="A4649">
        <v>8</v>
      </c>
      <c r="B4649" s="226">
        <v>44266</v>
      </c>
      <c r="C4649" s="226">
        <v>44267</v>
      </c>
      <c r="D4649" s="226">
        <v>44280.4531712963</v>
      </c>
      <c r="E4649" t="s">
        <v>6639</v>
      </c>
      <c r="F4649">
        <v>0.73470002412798907</v>
      </c>
    </row>
    <row r="4650" spans="1:6" hidden="1">
      <c r="A4650">
        <v>8</v>
      </c>
      <c r="B4650" s="226">
        <v>44266</v>
      </c>
      <c r="C4650" s="226">
        <v>44267</v>
      </c>
      <c r="D4650" s="226">
        <v>44280.4531712963</v>
      </c>
      <c r="E4650" t="s">
        <v>6640</v>
      </c>
      <c r="F4650">
        <v>0.84880000352862672</v>
      </c>
    </row>
    <row r="4651" spans="1:6" hidden="1">
      <c r="A4651">
        <v>8</v>
      </c>
      <c r="B4651" s="226">
        <v>44266</v>
      </c>
      <c r="C4651" s="226">
        <v>44267</v>
      </c>
      <c r="D4651" s="226">
        <v>44280.4531712963</v>
      </c>
      <c r="E4651" t="s">
        <v>6641</v>
      </c>
      <c r="F4651">
        <v>0.87669998407367122</v>
      </c>
    </row>
    <row r="4652" spans="1:6" hidden="1">
      <c r="A4652">
        <v>8</v>
      </c>
      <c r="B4652" s="226">
        <v>44266</v>
      </c>
      <c r="C4652" s="226">
        <v>44267</v>
      </c>
      <c r="D4652" s="226">
        <v>44280.4531712963</v>
      </c>
      <c r="E4652" t="s">
        <v>6638</v>
      </c>
    </row>
    <row r="4653" spans="1:6" hidden="1">
      <c r="A4653">
        <v>8</v>
      </c>
      <c r="B4653" s="226">
        <v>44266</v>
      </c>
      <c r="C4653" s="226">
        <v>44267</v>
      </c>
      <c r="D4653" s="226">
        <v>44280.4531712963</v>
      </c>
      <c r="E4653" t="s">
        <v>6642</v>
      </c>
    </row>
    <row r="4654" spans="1:6" hidden="1">
      <c r="A4654">
        <v>8</v>
      </c>
      <c r="B4654" s="226">
        <v>44266</v>
      </c>
      <c r="C4654" s="226">
        <v>44267</v>
      </c>
      <c r="D4654" s="226">
        <v>44280.4531712963</v>
      </c>
      <c r="E4654" t="s">
        <v>6636</v>
      </c>
    </row>
    <row r="4655" spans="1:6" hidden="1">
      <c r="A4655">
        <v>8</v>
      </c>
      <c r="B4655" s="226">
        <v>44266</v>
      </c>
      <c r="C4655" s="226">
        <v>44267</v>
      </c>
      <c r="D4655" s="226">
        <v>44280.4531712963</v>
      </c>
      <c r="E4655" t="s">
        <v>6646</v>
      </c>
    </row>
    <row r="4656" spans="1:6" hidden="1">
      <c r="A4656">
        <v>8</v>
      </c>
      <c r="B4656" s="226">
        <v>44266</v>
      </c>
      <c r="C4656" s="226">
        <v>44267</v>
      </c>
      <c r="D4656" s="226">
        <v>44280.4531712963</v>
      </c>
      <c r="E4656" t="s">
        <v>6647</v>
      </c>
    </row>
    <row r="4657" spans="1:6" hidden="1">
      <c r="A4657">
        <v>8</v>
      </c>
      <c r="B4657" s="226">
        <v>44266</v>
      </c>
      <c r="C4657" s="226">
        <v>44267</v>
      </c>
      <c r="D4657" s="226">
        <v>44280.4531712963</v>
      </c>
      <c r="E4657" t="s">
        <v>6648</v>
      </c>
    </row>
    <row r="4658" spans="1:6" hidden="1">
      <c r="A4658">
        <v>8</v>
      </c>
      <c r="B4658" s="226">
        <v>44266</v>
      </c>
      <c r="C4658" s="226">
        <v>44267</v>
      </c>
      <c r="D4658" s="226">
        <v>44280.4531712963</v>
      </c>
      <c r="E4658" t="s">
        <v>6643</v>
      </c>
    </row>
    <row r="4659" spans="1:6" hidden="1">
      <c r="A4659">
        <v>8</v>
      </c>
      <c r="B4659" s="226">
        <v>44266</v>
      </c>
      <c r="C4659" s="226">
        <v>44267</v>
      </c>
      <c r="D4659" s="226">
        <v>44280.4531712963</v>
      </c>
      <c r="E4659" t="s">
        <v>6644</v>
      </c>
    </row>
    <row r="4660" spans="1:6" hidden="1">
      <c r="A4660">
        <v>8</v>
      </c>
      <c r="B4660" s="226">
        <v>44266</v>
      </c>
      <c r="C4660" s="226">
        <v>44267</v>
      </c>
      <c r="D4660" s="226">
        <v>44280.4531712963</v>
      </c>
      <c r="E4660" t="s">
        <v>6649</v>
      </c>
    </row>
    <row r="4661" spans="1:6" hidden="1">
      <c r="A4661">
        <v>8</v>
      </c>
      <c r="B4661" s="226">
        <v>44266</v>
      </c>
      <c r="C4661" s="226">
        <v>44267</v>
      </c>
      <c r="D4661" s="226">
        <v>44280.4531712963</v>
      </c>
      <c r="E4661" t="s">
        <v>6650</v>
      </c>
    </row>
    <row r="4662" spans="1:6" hidden="1">
      <c r="A4662">
        <v>8</v>
      </c>
      <c r="B4662" s="226">
        <v>44266</v>
      </c>
      <c r="C4662" s="226">
        <v>44267</v>
      </c>
      <c r="D4662" s="226">
        <v>44280.4531712963</v>
      </c>
      <c r="E4662" t="s">
        <v>6651</v>
      </c>
    </row>
    <row r="4663" spans="1:6" hidden="1">
      <c r="A4663">
        <v>8</v>
      </c>
      <c r="B4663" s="226">
        <v>44266</v>
      </c>
      <c r="C4663" s="226">
        <v>44267</v>
      </c>
      <c r="D4663" s="226">
        <v>44280.4531712963</v>
      </c>
      <c r="E4663" t="s">
        <v>6645</v>
      </c>
    </row>
    <row r="4664" spans="1:6" hidden="1">
      <c r="A4664">
        <v>8</v>
      </c>
      <c r="B4664" s="226">
        <v>44266</v>
      </c>
      <c r="C4664" s="226">
        <v>44267</v>
      </c>
      <c r="D4664" s="226">
        <v>44280.4531712963</v>
      </c>
      <c r="E4664" t="s">
        <v>6652</v>
      </c>
    </row>
    <row r="4665" spans="1:6" hidden="1">
      <c r="A4665">
        <v>8</v>
      </c>
      <c r="B4665" s="226">
        <v>44266</v>
      </c>
      <c r="C4665" s="226">
        <v>44267</v>
      </c>
      <c r="D4665" s="226">
        <v>44280.4531712963</v>
      </c>
      <c r="E4665" t="s">
        <v>6653</v>
      </c>
    </row>
    <row r="4666" spans="1:6" hidden="1">
      <c r="A4666">
        <v>8</v>
      </c>
      <c r="B4666" s="226">
        <v>44266</v>
      </c>
      <c r="C4666" s="226">
        <v>44267</v>
      </c>
      <c r="D4666" s="226">
        <v>44280.4531712963</v>
      </c>
      <c r="E4666" t="s">
        <v>6654</v>
      </c>
    </row>
    <row r="4667" spans="1:6" hidden="1">
      <c r="A4667">
        <v>8</v>
      </c>
      <c r="B4667" s="226">
        <v>44266</v>
      </c>
      <c r="C4667" s="226">
        <v>44267</v>
      </c>
      <c r="D4667" s="226">
        <v>44280.4531712963</v>
      </c>
      <c r="E4667" t="s">
        <v>6655</v>
      </c>
    </row>
    <row r="4668" spans="1:6" hidden="1">
      <c r="A4668">
        <v>8</v>
      </c>
      <c r="B4668" s="226">
        <v>44266</v>
      </c>
      <c r="C4668" s="226">
        <v>44267</v>
      </c>
      <c r="D4668" s="226">
        <v>44280.4531712963</v>
      </c>
      <c r="E4668" t="s">
        <v>5947</v>
      </c>
    </row>
    <row r="4669" spans="1:6" hidden="1">
      <c r="A4669">
        <v>8</v>
      </c>
      <c r="B4669" s="226">
        <v>44266</v>
      </c>
      <c r="C4669" s="226">
        <v>44267</v>
      </c>
      <c r="D4669" s="226">
        <v>44280.4531712963</v>
      </c>
      <c r="E4669" t="s">
        <v>5946</v>
      </c>
    </row>
    <row r="4670" spans="1:6" hidden="1">
      <c r="A4670">
        <v>8</v>
      </c>
      <c r="B4670" s="226">
        <v>44266</v>
      </c>
      <c r="C4670" s="226">
        <v>44267</v>
      </c>
      <c r="D4670" s="226">
        <v>44280.4531712963</v>
      </c>
      <c r="E4670" t="s">
        <v>6676</v>
      </c>
      <c r="F4670">
        <v>260.00225779215475</v>
      </c>
    </row>
    <row r="4671" spans="1:6" hidden="1">
      <c r="A4671">
        <v>8</v>
      </c>
      <c r="B4671" s="226">
        <v>44266</v>
      </c>
      <c r="C4671" s="226">
        <v>44267</v>
      </c>
      <c r="D4671" s="226">
        <v>44280.4531712963</v>
      </c>
      <c r="E4671" t="s">
        <v>5824</v>
      </c>
      <c r="F4671">
        <v>1.2246277766326008</v>
      </c>
    </row>
    <row r="4672" spans="1:6" hidden="1">
      <c r="A4672">
        <v>8</v>
      </c>
      <c r="B4672" s="226">
        <v>44266</v>
      </c>
      <c r="C4672" s="226">
        <v>44267</v>
      </c>
      <c r="D4672" s="226">
        <v>44280.4531712963</v>
      </c>
      <c r="E4672" t="s">
        <v>5825</v>
      </c>
      <c r="F4672">
        <v>1.4270473642932451</v>
      </c>
    </row>
    <row r="4673" spans="1:6" hidden="1">
      <c r="A4673">
        <v>8</v>
      </c>
      <c r="B4673" s="226">
        <v>44266</v>
      </c>
      <c r="C4673" s="226">
        <v>44267</v>
      </c>
      <c r="D4673" s="226">
        <v>44280.4531712963</v>
      </c>
      <c r="E4673" t="s">
        <v>5826</v>
      </c>
      <c r="F4673">
        <v>1.3559693896079859</v>
      </c>
    </row>
    <row r="4674" spans="1:6" hidden="1">
      <c r="A4674">
        <v>8</v>
      </c>
      <c r="B4674" s="226">
        <v>44266</v>
      </c>
      <c r="C4674" s="226">
        <v>44267</v>
      </c>
      <c r="D4674" s="226">
        <v>44280.4531712963</v>
      </c>
      <c r="E4674" t="s">
        <v>5827</v>
      </c>
      <c r="F4674">
        <v>0.25999999046325684</v>
      </c>
    </row>
    <row r="4675" spans="1:6" hidden="1">
      <c r="A4675">
        <v>8</v>
      </c>
      <c r="B4675" s="226">
        <v>44266</v>
      </c>
      <c r="C4675" s="226">
        <v>44267</v>
      </c>
      <c r="D4675" s="226">
        <v>44280.4531712963</v>
      </c>
      <c r="E4675" t="s">
        <v>5828</v>
      </c>
      <c r="F4675">
        <v>0</v>
      </c>
    </row>
    <row r="4676" spans="1:6" hidden="1">
      <c r="A4676">
        <v>8</v>
      </c>
      <c r="B4676" s="226">
        <v>44266</v>
      </c>
      <c r="C4676" s="226">
        <v>44267</v>
      </c>
      <c r="D4676" s="226">
        <v>44280.4531712963</v>
      </c>
      <c r="E4676" t="s">
        <v>5829</v>
      </c>
      <c r="F4676">
        <v>0</v>
      </c>
    </row>
    <row r="4677" spans="1:6" hidden="1">
      <c r="A4677">
        <v>8</v>
      </c>
      <c r="B4677" s="226">
        <v>44266</v>
      </c>
      <c r="C4677" s="226">
        <v>44267</v>
      </c>
      <c r="D4677" s="226">
        <v>44280.4531712963</v>
      </c>
      <c r="E4677" t="s">
        <v>5830</v>
      </c>
      <c r="F4677">
        <v>1.5424701454253154</v>
      </c>
    </row>
    <row r="4678" spans="1:6" hidden="1">
      <c r="A4678">
        <v>8</v>
      </c>
      <c r="B4678" s="226">
        <v>44266</v>
      </c>
      <c r="C4678" s="226">
        <v>44267</v>
      </c>
      <c r="D4678" s="226">
        <v>44280.4531712963</v>
      </c>
      <c r="E4678" t="s">
        <v>5831</v>
      </c>
      <c r="F4678">
        <v>3.2447098816867554</v>
      </c>
    </row>
    <row r="4679" spans="1:6" hidden="1">
      <c r="A4679">
        <v>8</v>
      </c>
      <c r="B4679" s="226">
        <v>44266</v>
      </c>
      <c r="C4679" s="226">
        <v>44267</v>
      </c>
      <c r="D4679" s="226">
        <v>44280.4531712963</v>
      </c>
      <c r="E4679" t="s">
        <v>5832</v>
      </c>
      <c r="F4679">
        <v>4.2196249975194409</v>
      </c>
    </row>
    <row r="4680" spans="1:6" hidden="1">
      <c r="A4680">
        <v>8</v>
      </c>
      <c r="B4680" s="226">
        <v>44266</v>
      </c>
      <c r="C4680" s="226">
        <v>44267</v>
      </c>
      <c r="D4680" s="226">
        <v>44280.4531712963</v>
      </c>
      <c r="E4680" t="s">
        <v>5833</v>
      </c>
      <c r="F4680">
        <v>1.059999942779541</v>
      </c>
    </row>
    <row r="4681" spans="1:6" hidden="1">
      <c r="A4681">
        <v>8</v>
      </c>
      <c r="B4681" s="226">
        <v>44266</v>
      </c>
      <c r="C4681" s="226">
        <v>44267</v>
      </c>
      <c r="D4681" s="226">
        <v>44280.4531712963</v>
      </c>
      <c r="E4681" t="s">
        <v>5834</v>
      </c>
      <c r="F4681">
        <v>2.9999999329446688E-2</v>
      </c>
    </row>
    <row r="4682" spans="1:6" hidden="1">
      <c r="A4682">
        <v>8</v>
      </c>
      <c r="B4682" s="226">
        <v>44266</v>
      </c>
      <c r="C4682" s="226">
        <v>44267</v>
      </c>
      <c r="D4682" s="226">
        <v>44280.4531712963</v>
      </c>
      <c r="E4682" t="s">
        <v>5835</v>
      </c>
      <c r="F4682">
        <v>0.18696608372098461</v>
      </c>
    </row>
    <row r="4683" spans="1:6" hidden="1">
      <c r="A4683">
        <v>8</v>
      </c>
      <c r="B4683" s="226">
        <v>44266</v>
      </c>
      <c r="C4683" s="226">
        <v>44267</v>
      </c>
      <c r="D4683" s="226">
        <v>44280.4531712963</v>
      </c>
      <c r="E4683" t="s">
        <v>5836</v>
      </c>
      <c r="F4683">
        <v>0.33332492319515716</v>
      </c>
    </row>
    <row r="4684" spans="1:6" hidden="1">
      <c r="A4684">
        <v>8</v>
      </c>
      <c r="B4684" s="226">
        <v>44266</v>
      </c>
      <c r="C4684" s="226">
        <v>44267</v>
      </c>
      <c r="D4684" s="226">
        <v>44280.4531712963</v>
      </c>
      <c r="E4684" t="s">
        <v>5837</v>
      </c>
      <c r="F4684">
        <v>0.94823037716405223</v>
      </c>
    </row>
    <row r="4685" spans="1:6" hidden="1">
      <c r="A4685">
        <v>8</v>
      </c>
      <c r="B4685" s="226">
        <v>44266</v>
      </c>
      <c r="C4685" s="226">
        <v>44267</v>
      </c>
      <c r="D4685" s="226">
        <v>44280.4531712963</v>
      </c>
      <c r="E4685" t="s">
        <v>5838</v>
      </c>
      <c r="F4685">
        <v>0</v>
      </c>
    </row>
    <row r="4686" spans="1:6" hidden="1">
      <c r="A4686">
        <v>8</v>
      </c>
      <c r="B4686" s="226">
        <v>44266</v>
      </c>
      <c r="C4686" s="226">
        <v>44267</v>
      </c>
      <c r="D4686" s="226">
        <v>44280.4531712963</v>
      </c>
      <c r="E4686" t="s">
        <v>5839</v>
      </c>
      <c r="F4686">
        <v>5.6699014276266082</v>
      </c>
    </row>
    <row r="4687" spans="1:6" hidden="1">
      <c r="A4687">
        <v>8</v>
      </c>
      <c r="B4687" s="226">
        <v>44266</v>
      </c>
      <c r="C4687" s="226">
        <v>44267</v>
      </c>
      <c r="D4687" s="226">
        <v>44280.4531712963</v>
      </c>
      <c r="E4687" t="s">
        <v>5840</v>
      </c>
      <c r="F4687">
        <v>20.104900645257565</v>
      </c>
    </row>
    <row r="4688" spans="1:6" hidden="1">
      <c r="A4688">
        <v>8</v>
      </c>
      <c r="B4688" s="226">
        <v>44266</v>
      </c>
      <c r="C4688" s="226">
        <v>44267</v>
      </c>
      <c r="D4688" s="226">
        <v>44280.4531712963</v>
      </c>
      <c r="E4688" t="s">
        <v>5841</v>
      </c>
      <c r="F4688">
        <v>4.6016289101707182</v>
      </c>
    </row>
    <row r="4689" spans="1:6" hidden="1">
      <c r="A4689">
        <v>8</v>
      </c>
      <c r="B4689" s="226">
        <v>44266</v>
      </c>
      <c r="C4689" s="226">
        <v>44267</v>
      </c>
      <c r="D4689" s="226">
        <v>44280.4531712963</v>
      </c>
      <c r="E4689" t="s">
        <v>5842</v>
      </c>
      <c r="F4689">
        <v>5.5318540506893239</v>
      </c>
    </row>
    <row r="4690" spans="1:6" hidden="1">
      <c r="A4690">
        <v>8</v>
      </c>
      <c r="B4690" s="226">
        <v>44266</v>
      </c>
      <c r="C4690" s="226">
        <v>44267</v>
      </c>
      <c r="D4690" s="226">
        <v>44280.4531712963</v>
      </c>
      <c r="E4690" t="s">
        <v>5843</v>
      </c>
      <c r="F4690">
        <v>12.135620736413472</v>
      </c>
    </row>
    <row r="4691" spans="1:6" hidden="1">
      <c r="A4691">
        <v>8</v>
      </c>
      <c r="B4691" s="226">
        <v>44266</v>
      </c>
      <c r="C4691" s="226">
        <v>44267</v>
      </c>
      <c r="D4691" s="226">
        <v>44280.4531712963</v>
      </c>
      <c r="E4691" t="s">
        <v>5844</v>
      </c>
      <c r="F4691">
        <v>6.9151727341944058</v>
      </c>
    </row>
    <row r="4692" spans="1:6" hidden="1">
      <c r="A4692">
        <v>8</v>
      </c>
      <c r="B4692" s="226">
        <v>44266</v>
      </c>
      <c r="C4692" s="226">
        <v>44267</v>
      </c>
      <c r="D4692" s="226">
        <v>44280.4531712963</v>
      </c>
      <c r="E4692" t="s">
        <v>5845</v>
      </c>
      <c r="F4692">
        <v>18.533185057099594</v>
      </c>
    </row>
    <row r="4693" spans="1:6" hidden="1">
      <c r="A4693">
        <v>8</v>
      </c>
      <c r="B4693" s="226">
        <v>44266</v>
      </c>
      <c r="C4693" s="226">
        <v>44267</v>
      </c>
      <c r="D4693" s="226">
        <v>44280.4531712963</v>
      </c>
      <c r="E4693" t="s">
        <v>5846</v>
      </c>
      <c r="F4693">
        <v>6.5347655571937882</v>
      </c>
    </row>
    <row r="4694" spans="1:6" hidden="1">
      <c r="A4694">
        <v>8</v>
      </c>
      <c r="B4694" s="226">
        <v>44266</v>
      </c>
      <c r="C4694" s="226">
        <v>44267</v>
      </c>
      <c r="D4694" s="226">
        <v>44280.4531712963</v>
      </c>
      <c r="E4694" t="s">
        <v>5847</v>
      </c>
      <c r="F4694">
        <v>0.74000000953674316</v>
      </c>
    </row>
    <row r="4695" spans="1:6" hidden="1">
      <c r="A4695">
        <v>8</v>
      </c>
      <c r="B4695" s="226">
        <v>44266</v>
      </c>
      <c r="C4695" s="226">
        <v>44267</v>
      </c>
      <c r="D4695" s="226">
        <v>44280.4531712963</v>
      </c>
      <c r="E4695" t="s">
        <v>5848</v>
      </c>
      <c r="F4695">
        <v>100</v>
      </c>
    </row>
    <row r="4696" spans="1:6" hidden="1">
      <c r="A4696">
        <v>8</v>
      </c>
      <c r="B4696" s="226">
        <v>44266</v>
      </c>
      <c r="C4696" s="226">
        <v>44267</v>
      </c>
      <c r="D4696" s="226">
        <v>44280.4531712963</v>
      </c>
      <c r="E4696" t="s">
        <v>5805</v>
      </c>
      <c r="F4696">
        <v>25.067950614293384</v>
      </c>
    </row>
    <row r="4697" spans="1:6" hidden="1">
      <c r="A4697">
        <v>8</v>
      </c>
      <c r="B4697" s="226">
        <v>44266</v>
      </c>
      <c r="C4697" s="226">
        <v>44267</v>
      </c>
      <c r="D4697" s="226">
        <v>44280.4531712963</v>
      </c>
      <c r="E4697" t="s">
        <v>5797</v>
      </c>
      <c r="F4697">
        <v>5.6699014276266082</v>
      </c>
    </row>
    <row r="4698" spans="1:6" hidden="1">
      <c r="A4698">
        <v>8</v>
      </c>
      <c r="B4698" s="226">
        <v>44266</v>
      </c>
      <c r="C4698" s="226">
        <v>44267</v>
      </c>
      <c r="D4698" s="226">
        <v>44280.4531712963</v>
      </c>
      <c r="E4698" t="s">
        <v>5798</v>
      </c>
      <c r="F4698">
        <v>22.56081907749175</v>
      </c>
    </row>
    <row r="4699" spans="1:6" hidden="1">
      <c r="A4699">
        <v>8</v>
      </c>
      <c r="B4699" s="226">
        <v>44266</v>
      </c>
      <c r="C4699" s="226">
        <v>44267</v>
      </c>
      <c r="D4699" s="226">
        <v>44280.4531712963</v>
      </c>
      <c r="E4699" t="s">
        <v>5799</v>
      </c>
      <c r="F4699">
        <v>4.6016289101707182</v>
      </c>
    </row>
    <row r="4700" spans="1:6" hidden="1">
      <c r="A4700">
        <v>8</v>
      </c>
      <c r="B4700" s="226">
        <v>44266</v>
      </c>
      <c r="C4700" s="226">
        <v>44267</v>
      </c>
      <c r="D4700" s="226">
        <v>44280.4531712963</v>
      </c>
      <c r="E4700" t="s">
        <v>5800</v>
      </c>
      <c r="F4700">
        <v>5.5318540506893239</v>
      </c>
    </row>
    <row r="4701" spans="1:6" hidden="1">
      <c r="A4701">
        <v>8</v>
      </c>
      <c r="B4701" s="226">
        <v>44266</v>
      </c>
      <c r="C4701" s="226">
        <v>44267</v>
      </c>
      <c r="D4701" s="226">
        <v>44280.4531712963</v>
      </c>
      <c r="E4701" t="s">
        <v>5801</v>
      </c>
      <c r="F4701">
        <v>12.135620736413472</v>
      </c>
    </row>
    <row r="4702" spans="1:6" hidden="1">
      <c r="A4702">
        <v>8</v>
      </c>
      <c r="B4702" s="226">
        <v>44266</v>
      </c>
      <c r="C4702" s="226">
        <v>44267</v>
      </c>
      <c r="D4702" s="226">
        <v>44280.4531712963</v>
      </c>
      <c r="E4702" t="s">
        <v>5802</v>
      </c>
      <c r="F4702">
        <v>0.42358350420577834</v>
      </c>
    </row>
    <row r="4703" spans="1:6" hidden="1">
      <c r="A4703">
        <v>8</v>
      </c>
      <c r="B4703" s="226">
        <v>44266</v>
      </c>
      <c r="C4703" s="226">
        <v>44267</v>
      </c>
      <c r="D4703" s="226">
        <v>44280.4531712963</v>
      </c>
      <c r="E4703" t="s">
        <v>5803</v>
      </c>
      <c r="F4703">
        <v>6.9151727341944058</v>
      </c>
    </row>
    <row r="4704" spans="1:6" hidden="1">
      <c r="A4704">
        <v>8</v>
      </c>
      <c r="B4704" s="226">
        <v>44266</v>
      </c>
      <c r="C4704" s="226">
        <v>44267</v>
      </c>
      <c r="D4704" s="226">
        <v>44280.4531712963</v>
      </c>
      <c r="E4704" t="s">
        <v>5804</v>
      </c>
      <c r="F4704">
        <v>25.491537341806794</v>
      </c>
    </row>
    <row r="4705" spans="1:6" hidden="1">
      <c r="A4705">
        <v>8</v>
      </c>
      <c r="B4705" s="226">
        <v>44266</v>
      </c>
      <c r="C4705" s="226">
        <v>44267</v>
      </c>
      <c r="D4705" s="226">
        <v>44280.4531712963</v>
      </c>
      <c r="E4705" t="s">
        <v>5913</v>
      </c>
      <c r="F4705">
        <v>2.9540640057789012</v>
      </c>
    </row>
    <row r="4706" spans="1:6" hidden="1">
      <c r="A4706">
        <v>8</v>
      </c>
      <c r="B4706" s="226">
        <v>44266</v>
      </c>
      <c r="C4706" s="226">
        <v>44267</v>
      </c>
      <c r="D4706" s="226">
        <v>44280.4531712963</v>
      </c>
      <c r="E4706" t="s">
        <v>5914</v>
      </c>
      <c r="F4706">
        <v>5.0050821691751572</v>
      </c>
    </row>
    <row r="4707" spans="1:6" hidden="1">
      <c r="A4707">
        <v>8</v>
      </c>
      <c r="B4707" s="226">
        <v>44266</v>
      </c>
      <c r="C4707" s="226">
        <v>44267</v>
      </c>
      <c r="D4707" s="226">
        <v>44280.4531712963</v>
      </c>
      <c r="E4707" t="s">
        <v>5915</v>
      </c>
      <c r="F4707">
        <v>6.5238247642914793</v>
      </c>
    </row>
    <row r="4708" spans="1:6" hidden="1">
      <c r="A4708">
        <v>8</v>
      </c>
      <c r="B4708" s="226">
        <v>44266</v>
      </c>
      <c r="C4708" s="226">
        <v>44267</v>
      </c>
      <c r="D4708" s="226">
        <v>44280.4531712963</v>
      </c>
      <c r="E4708" t="s">
        <v>5916</v>
      </c>
      <c r="F4708">
        <v>0.26469187217040208</v>
      </c>
    </row>
    <row r="4709" spans="1:6" hidden="1">
      <c r="A4709">
        <v>8</v>
      </c>
      <c r="B4709" s="226">
        <v>44266</v>
      </c>
      <c r="C4709" s="226">
        <v>44267</v>
      </c>
      <c r="D4709" s="226">
        <v>44280.4531712963</v>
      </c>
      <c r="E4709" t="s">
        <v>6692</v>
      </c>
      <c r="F4709">
        <v>2.9608606156479079E-2</v>
      </c>
    </row>
    <row r="4710" spans="1:6" hidden="1">
      <c r="A4710">
        <v>8</v>
      </c>
      <c r="B4710" s="226">
        <v>44266</v>
      </c>
      <c r="C4710" s="226">
        <v>44267</v>
      </c>
      <c r="D4710" s="226">
        <v>44280.4531712963</v>
      </c>
      <c r="E4710" t="s">
        <v>5849</v>
      </c>
      <c r="F4710">
        <v>0.82349997758868476</v>
      </c>
    </row>
    <row r="4711" spans="1:6" hidden="1">
      <c r="A4711">
        <v>8</v>
      </c>
      <c r="B4711" s="226">
        <v>44266</v>
      </c>
      <c r="C4711" s="226">
        <v>44267</v>
      </c>
      <c r="D4711" s="226">
        <v>44280.4531712963</v>
      </c>
      <c r="E4711" t="s">
        <v>5850</v>
      </c>
      <c r="F4711">
        <v>101.0999984741172</v>
      </c>
    </row>
    <row r="4712" spans="1:6" hidden="1">
      <c r="A4712">
        <v>8</v>
      </c>
      <c r="B4712" s="226">
        <v>44266</v>
      </c>
      <c r="C4712" s="226">
        <v>44267</v>
      </c>
      <c r="D4712" s="226">
        <v>44280.4531712963</v>
      </c>
      <c r="E4712" t="s">
        <v>5806</v>
      </c>
      <c r="F4712">
        <v>0.43503275848925582</v>
      </c>
    </row>
    <row r="4713" spans="1:6" hidden="1">
      <c r="A4713">
        <v>8</v>
      </c>
      <c r="B4713" s="226">
        <v>44266</v>
      </c>
      <c r="C4713" s="226">
        <v>44267</v>
      </c>
      <c r="D4713" s="226">
        <v>44280.4531712963</v>
      </c>
      <c r="E4713" t="s">
        <v>5883</v>
      </c>
      <c r="F4713">
        <v>0.25999999046325684</v>
      </c>
    </row>
    <row r="4714" spans="1:6" hidden="1">
      <c r="A4714">
        <v>8</v>
      </c>
      <c r="B4714" s="226">
        <v>44266</v>
      </c>
      <c r="C4714" s="226">
        <v>44267</v>
      </c>
      <c r="D4714" s="226">
        <v>44280.4531712963</v>
      </c>
      <c r="E4714" t="s">
        <v>5884</v>
      </c>
      <c r="F4714">
        <v>1.309999942779541</v>
      </c>
    </row>
    <row r="4715" spans="1:6" hidden="1">
      <c r="A4715">
        <v>8</v>
      </c>
      <c r="B4715" s="226">
        <v>44266</v>
      </c>
      <c r="C4715" s="226">
        <v>44267</v>
      </c>
      <c r="D4715" s="226">
        <v>44280.4531712963</v>
      </c>
      <c r="E4715" t="s">
        <v>5885</v>
      </c>
      <c r="F4715">
        <v>2.7400000095368524</v>
      </c>
    </row>
    <row r="4716" spans="1:6" hidden="1">
      <c r="A4716">
        <v>8</v>
      </c>
      <c r="B4716" s="226">
        <v>44266</v>
      </c>
      <c r="C4716" s="226">
        <v>44267</v>
      </c>
      <c r="D4716" s="226">
        <v>44280.4531712963</v>
      </c>
      <c r="E4716" t="s">
        <v>5886</v>
      </c>
      <c r="F4716">
        <v>1.4299999475479692</v>
      </c>
    </row>
    <row r="4717" spans="1:6" hidden="1">
      <c r="A4717">
        <v>8</v>
      </c>
      <c r="B4717" s="226">
        <v>44266</v>
      </c>
      <c r="C4717" s="226">
        <v>44267</v>
      </c>
      <c r="D4717" s="226">
        <v>44280.4531712963</v>
      </c>
      <c r="E4717" t="s">
        <v>5887</v>
      </c>
      <c r="F4717">
        <v>0.25999999046325684</v>
      </c>
    </row>
    <row r="4718" spans="1:6" hidden="1">
      <c r="A4718">
        <v>8</v>
      </c>
      <c r="B4718" s="226">
        <v>44266</v>
      </c>
      <c r="C4718" s="226">
        <v>44267</v>
      </c>
      <c r="D4718" s="226">
        <v>44280.4531712963</v>
      </c>
      <c r="E4718" t="s">
        <v>5888</v>
      </c>
      <c r="F4718">
        <v>0</v>
      </c>
    </row>
    <row r="4719" spans="1:6" hidden="1">
      <c r="A4719">
        <v>8</v>
      </c>
      <c r="B4719" s="226">
        <v>44266</v>
      </c>
      <c r="C4719" s="226">
        <v>44267</v>
      </c>
      <c r="D4719" s="226">
        <v>44280.4531712963</v>
      </c>
      <c r="E4719" t="s">
        <v>5889</v>
      </c>
      <c r="F4719">
        <v>0</v>
      </c>
    </row>
    <row r="4720" spans="1:6" hidden="1">
      <c r="A4720">
        <v>8</v>
      </c>
      <c r="B4720" s="226">
        <v>44266</v>
      </c>
      <c r="C4720" s="226">
        <v>44267</v>
      </c>
      <c r="D4720" s="226">
        <v>44280.4531712963</v>
      </c>
      <c r="E4720" t="s">
        <v>5772</v>
      </c>
      <c r="F4720">
        <v>3.9999999105930363E-2</v>
      </c>
    </row>
    <row r="4721" spans="1:6" hidden="1">
      <c r="A4721">
        <v>8</v>
      </c>
      <c r="B4721" s="226">
        <v>44266</v>
      </c>
      <c r="C4721" s="226">
        <v>44267</v>
      </c>
      <c r="D4721" s="226">
        <v>44280.4531712963</v>
      </c>
      <c r="E4721" t="s">
        <v>5773</v>
      </c>
      <c r="F4721">
        <v>1.6499999761580797</v>
      </c>
    </row>
    <row r="4722" spans="1:6" hidden="1">
      <c r="A4722">
        <v>8</v>
      </c>
      <c r="B4722" s="226">
        <v>44266</v>
      </c>
      <c r="C4722" s="226">
        <v>44267</v>
      </c>
      <c r="D4722" s="226">
        <v>44280.4531712963</v>
      </c>
      <c r="E4722" t="s">
        <v>5774</v>
      </c>
      <c r="F4722">
        <v>6.230000019073727</v>
      </c>
    </row>
    <row r="4723" spans="1:6" hidden="1">
      <c r="A4723">
        <v>8</v>
      </c>
      <c r="B4723" s="226">
        <v>44266</v>
      </c>
      <c r="C4723" s="226">
        <v>44267</v>
      </c>
      <c r="D4723" s="226">
        <v>44280.4531712963</v>
      </c>
      <c r="E4723" t="s">
        <v>5775</v>
      </c>
      <c r="F4723">
        <v>4.4499998092651367</v>
      </c>
    </row>
    <row r="4724" spans="1:6" hidden="1">
      <c r="A4724">
        <v>8</v>
      </c>
      <c r="B4724" s="226">
        <v>44266</v>
      </c>
      <c r="C4724" s="226">
        <v>44267</v>
      </c>
      <c r="D4724" s="226">
        <v>44280.4531712963</v>
      </c>
      <c r="E4724" t="s">
        <v>5776</v>
      </c>
      <c r="F4724">
        <v>1.059999942779541</v>
      </c>
    </row>
    <row r="4725" spans="1:6" hidden="1">
      <c r="A4725">
        <v>8</v>
      </c>
      <c r="B4725" s="226">
        <v>44266</v>
      </c>
      <c r="C4725" s="226">
        <v>44267</v>
      </c>
      <c r="D4725" s="226">
        <v>44280.4531712963</v>
      </c>
      <c r="E4725" t="s">
        <v>5777</v>
      </c>
      <c r="F4725">
        <v>2.9999999329446688E-2</v>
      </c>
    </row>
    <row r="4726" spans="1:6" hidden="1">
      <c r="A4726">
        <v>8</v>
      </c>
      <c r="B4726" s="226">
        <v>44266</v>
      </c>
      <c r="C4726" s="226">
        <v>44267</v>
      </c>
      <c r="D4726" s="226">
        <v>44280.4531712963</v>
      </c>
      <c r="E4726" t="s">
        <v>5778</v>
      </c>
      <c r="F4726">
        <v>0</v>
      </c>
    </row>
    <row r="4727" spans="1:6" hidden="1">
      <c r="A4727">
        <v>8</v>
      </c>
      <c r="B4727" s="226">
        <v>44266</v>
      </c>
      <c r="C4727" s="226">
        <v>44267</v>
      </c>
      <c r="D4727" s="226">
        <v>44280.4531712963</v>
      </c>
      <c r="E4727" t="s">
        <v>5890</v>
      </c>
      <c r="F4727">
        <v>0.2000000029802399</v>
      </c>
    </row>
    <row r="4728" spans="1:6" hidden="1">
      <c r="A4728">
        <v>8</v>
      </c>
      <c r="B4728" s="226">
        <v>44266</v>
      </c>
      <c r="C4728" s="226">
        <v>44267</v>
      </c>
      <c r="D4728" s="226">
        <v>44280.4531712963</v>
      </c>
      <c r="E4728" t="s">
        <v>5891</v>
      </c>
      <c r="F4728">
        <v>0.63999998569488581</v>
      </c>
    </row>
    <row r="4729" spans="1:6" hidden="1">
      <c r="A4729">
        <v>8</v>
      </c>
      <c r="B4729" s="226">
        <v>44266</v>
      </c>
      <c r="C4729" s="226">
        <v>44267</v>
      </c>
      <c r="D4729" s="226">
        <v>44280.4531712963</v>
      </c>
      <c r="E4729" t="s">
        <v>5892</v>
      </c>
      <c r="F4729">
        <v>1</v>
      </c>
    </row>
    <row r="4730" spans="1:6" hidden="1">
      <c r="A4730">
        <v>8</v>
      </c>
      <c r="B4730" s="226">
        <v>44266</v>
      </c>
      <c r="C4730" s="226">
        <v>44267</v>
      </c>
      <c r="D4730" s="226">
        <v>44280.4531712963</v>
      </c>
      <c r="E4730" t="s">
        <v>5893</v>
      </c>
      <c r="F4730">
        <v>0</v>
      </c>
    </row>
    <row r="4731" spans="1:6" hidden="1">
      <c r="A4731">
        <v>8</v>
      </c>
      <c r="B4731" s="226">
        <v>44266</v>
      </c>
      <c r="C4731" s="226">
        <v>44267</v>
      </c>
      <c r="D4731" s="226">
        <v>44280.4531712963</v>
      </c>
      <c r="E4731" t="s">
        <v>5783</v>
      </c>
      <c r="F4731">
        <v>0</v>
      </c>
    </row>
    <row r="4732" spans="1:6" hidden="1">
      <c r="A4732">
        <v>8</v>
      </c>
      <c r="B4732" s="226">
        <v>44266</v>
      </c>
      <c r="C4732" s="226">
        <v>44267</v>
      </c>
      <c r="D4732" s="226">
        <v>44280.4531712963</v>
      </c>
      <c r="E4732" t="s">
        <v>5784</v>
      </c>
      <c r="F4732">
        <v>0</v>
      </c>
    </row>
    <row r="4733" spans="1:6" hidden="1">
      <c r="A4733">
        <v>8</v>
      </c>
      <c r="B4733" s="226">
        <v>44266</v>
      </c>
      <c r="C4733" s="226">
        <v>44267</v>
      </c>
      <c r="D4733" s="226">
        <v>44280.4531712963</v>
      </c>
      <c r="E4733" t="s">
        <v>5785</v>
      </c>
      <c r="F4733">
        <v>5</v>
      </c>
    </row>
    <row r="4734" spans="1:6" hidden="1">
      <c r="A4734">
        <v>8</v>
      </c>
      <c r="B4734" s="226">
        <v>44266</v>
      </c>
      <c r="C4734" s="226">
        <v>44267</v>
      </c>
      <c r="D4734" s="226">
        <v>44280.4531712963</v>
      </c>
      <c r="E4734" t="s">
        <v>5786</v>
      </c>
      <c r="F4734">
        <v>19.200000762939453</v>
      </c>
    </row>
    <row r="4735" spans="1:6" hidden="1">
      <c r="A4735">
        <v>8</v>
      </c>
      <c r="B4735" s="226">
        <v>44266</v>
      </c>
      <c r="C4735" s="226">
        <v>44267</v>
      </c>
      <c r="D4735" s="226">
        <v>44280.4531712963</v>
      </c>
      <c r="E4735" t="s">
        <v>5787</v>
      </c>
      <c r="F4735">
        <v>18.860000610351563</v>
      </c>
    </row>
    <row r="4736" spans="1:6" hidden="1">
      <c r="A4736">
        <v>8</v>
      </c>
      <c r="B4736" s="226">
        <v>44266</v>
      </c>
      <c r="C4736" s="226">
        <v>44267</v>
      </c>
      <c r="D4736" s="226">
        <v>44280.4531712963</v>
      </c>
      <c r="E4736" t="s">
        <v>5788</v>
      </c>
      <c r="F4736">
        <v>6.650000095367683</v>
      </c>
    </row>
    <row r="4737" spans="1:6" hidden="1">
      <c r="A4737">
        <v>8</v>
      </c>
      <c r="B4737" s="226">
        <v>44266</v>
      </c>
      <c r="C4737" s="226">
        <v>44267</v>
      </c>
      <c r="D4737" s="226">
        <v>44280.4531712963</v>
      </c>
      <c r="E4737" t="s">
        <v>5895</v>
      </c>
      <c r="F4737">
        <v>0.74000000953674316</v>
      </c>
    </row>
    <row r="4738" spans="1:6" hidden="1">
      <c r="A4738">
        <v>8</v>
      </c>
      <c r="B4738" s="226">
        <v>44266</v>
      </c>
      <c r="C4738" s="226">
        <v>44267</v>
      </c>
      <c r="D4738" s="226">
        <v>44280.4531712963</v>
      </c>
      <c r="E4738" t="s">
        <v>5790</v>
      </c>
      <c r="F4738">
        <v>4.3499999046323996</v>
      </c>
    </row>
    <row r="4739" spans="1:6" hidden="1">
      <c r="A4739">
        <v>8</v>
      </c>
      <c r="B4739" s="226">
        <v>44266</v>
      </c>
      <c r="C4739" s="226">
        <v>44267</v>
      </c>
      <c r="D4739" s="226">
        <v>44280.4531712963</v>
      </c>
      <c r="E4739" t="s">
        <v>5791</v>
      </c>
      <c r="F4739">
        <v>5.030000209808148</v>
      </c>
    </row>
    <row r="4740" spans="1:6" hidden="1">
      <c r="A4740">
        <v>8</v>
      </c>
      <c r="B4740" s="226">
        <v>44266</v>
      </c>
      <c r="C4740" s="226">
        <v>44267</v>
      </c>
      <c r="D4740" s="226">
        <v>44280.4531712963</v>
      </c>
      <c r="E4740" t="s">
        <v>5792</v>
      </c>
      <c r="F4740">
        <v>11.989999771118407</v>
      </c>
    </row>
    <row r="4741" spans="1:6" hidden="1">
      <c r="A4741">
        <v>8</v>
      </c>
      <c r="B4741" s="226">
        <v>44266</v>
      </c>
      <c r="C4741" s="226">
        <v>44267</v>
      </c>
      <c r="D4741" s="226">
        <v>44280.4531712963</v>
      </c>
      <c r="E4741" t="s">
        <v>5793</v>
      </c>
      <c r="F4741">
        <v>6.8899998664858524</v>
      </c>
    </row>
    <row r="4742" spans="1:6" hidden="1">
      <c r="A4742">
        <v>8</v>
      </c>
      <c r="B4742" s="226">
        <v>44266</v>
      </c>
      <c r="C4742" s="226">
        <v>44267</v>
      </c>
      <c r="D4742" s="226">
        <v>44280.4531712963</v>
      </c>
      <c r="E4742" t="s">
        <v>5794</v>
      </c>
      <c r="F4742">
        <v>28.260000228880795</v>
      </c>
    </row>
    <row r="4743" spans="1:6" hidden="1">
      <c r="A4743">
        <v>8</v>
      </c>
      <c r="B4743" s="226">
        <v>44266</v>
      </c>
      <c r="C4743" s="226">
        <v>44267</v>
      </c>
      <c r="D4743" s="226">
        <v>44280.4531712963</v>
      </c>
      <c r="E4743" t="s">
        <v>5896</v>
      </c>
      <c r="F4743">
        <v>17.840000152587891</v>
      </c>
    </row>
    <row r="4744" spans="1:6" hidden="1">
      <c r="A4744">
        <v>8</v>
      </c>
      <c r="B4744" s="226">
        <v>44266</v>
      </c>
      <c r="C4744" s="226">
        <v>44267</v>
      </c>
      <c r="D4744" s="226">
        <v>44280.4531712963</v>
      </c>
      <c r="E4744" t="s">
        <v>5894</v>
      </c>
      <c r="F4744">
        <v>0</v>
      </c>
    </row>
    <row r="4745" spans="1:6" hidden="1">
      <c r="A4745">
        <v>8</v>
      </c>
      <c r="B4745" s="226">
        <v>44266</v>
      </c>
      <c r="C4745" s="226">
        <v>44267</v>
      </c>
      <c r="D4745" s="226">
        <v>44280.4531712963</v>
      </c>
      <c r="E4745" t="s">
        <v>6455</v>
      </c>
      <c r="F4745">
        <v>52.773669536908699</v>
      </c>
    </row>
    <row r="4746" spans="1:6" hidden="1">
      <c r="A4746">
        <v>8</v>
      </c>
      <c r="B4746" s="226">
        <v>44266</v>
      </c>
      <c r="C4746" s="226">
        <v>44267</v>
      </c>
      <c r="D4746" s="226">
        <v>44280.4531712963</v>
      </c>
      <c r="E4746" t="s">
        <v>6456</v>
      </c>
      <c r="F4746">
        <v>60.058647404776799</v>
      </c>
    </row>
    <row r="4747" spans="1:6" hidden="1">
      <c r="A4747">
        <v>8</v>
      </c>
      <c r="B4747" s="226">
        <v>44266</v>
      </c>
      <c r="C4747" s="226">
        <v>44267</v>
      </c>
      <c r="D4747" s="226">
        <v>44280.4531712963</v>
      </c>
      <c r="E4747" t="s">
        <v>5973</v>
      </c>
      <c r="F4747">
        <v>7.078031359612952</v>
      </c>
    </row>
    <row r="4748" spans="1:6" hidden="1">
      <c r="A4748">
        <v>8</v>
      </c>
      <c r="B4748" s="226">
        <v>44266</v>
      </c>
      <c r="C4748" s="226">
        <v>44267</v>
      </c>
      <c r="D4748" s="226">
        <v>44280.4531712963</v>
      </c>
      <c r="E4748" t="s">
        <v>6690</v>
      </c>
      <c r="F4748">
        <v>0.49136146271808384</v>
      </c>
    </row>
    <row r="4749" spans="1:6" hidden="1">
      <c r="A4749">
        <v>8</v>
      </c>
      <c r="B4749" s="226">
        <v>44266</v>
      </c>
      <c r="C4749" s="226">
        <v>44267</v>
      </c>
      <c r="D4749" s="226">
        <v>44280.4531712963</v>
      </c>
      <c r="E4749" t="s">
        <v>6691</v>
      </c>
      <c r="F4749">
        <v>1.3257982651392637</v>
      </c>
    </row>
    <row r="4750" spans="1:6" hidden="1">
      <c r="A4750">
        <v>8</v>
      </c>
      <c r="B4750" s="226">
        <v>44266</v>
      </c>
      <c r="C4750" s="226">
        <v>44267</v>
      </c>
      <c r="D4750" s="226">
        <v>44280.4531712963</v>
      </c>
      <c r="E4750" t="s">
        <v>6240</v>
      </c>
      <c r="F4750">
        <v>89.045123831431141</v>
      </c>
    </row>
    <row r="4751" spans="1:6" hidden="1">
      <c r="A4751">
        <v>8</v>
      </c>
      <c r="B4751" s="226">
        <v>44266</v>
      </c>
      <c r="C4751" s="226">
        <v>44267</v>
      </c>
      <c r="D4751" s="226">
        <v>44280.4531712963</v>
      </c>
      <c r="E4751" t="s">
        <v>5902</v>
      </c>
      <c r="F4751">
        <v>15.399600028991154</v>
      </c>
    </row>
    <row r="4752" spans="1:6" hidden="1">
      <c r="A4752">
        <v>8</v>
      </c>
      <c r="B4752" s="226">
        <v>44266</v>
      </c>
      <c r="C4752" s="226">
        <v>44267</v>
      </c>
      <c r="D4752" s="226">
        <v>44280.4531712963</v>
      </c>
      <c r="E4752" t="s">
        <v>5903</v>
      </c>
      <c r="F4752">
        <v>63.153099060056277</v>
      </c>
    </row>
    <row r="4753" spans="1:6" hidden="1">
      <c r="A4753">
        <v>8</v>
      </c>
      <c r="B4753" s="226">
        <v>44266</v>
      </c>
      <c r="C4753" s="226">
        <v>44267</v>
      </c>
      <c r="D4753" s="226">
        <v>44280.4531712963</v>
      </c>
      <c r="E4753" t="s">
        <v>5904</v>
      </c>
      <c r="F4753">
        <v>19.870599746704894</v>
      </c>
    </row>
    <row r="4754" spans="1:6" hidden="1">
      <c r="A4754">
        <v>8</v>
      </c>
      <c r="B4754" s="226">
        <v>44266</v>
      </c>
      <c r="C4754" s="226">
        <v>44267</v>
      </c>
      <c r="D4754" s="226">
        <v>44280.4531712963</v>
      </c>
      <c r="E4754" t="s">
        <v>5905</v>
      </c>
      <c r="F4754">
        <v>0.38260000944136724</v>
      </c>
    </row>
    <row r="4755" spans="1:6" hidden="1">
      <c r="A4755">
        <v>8</v>
      </c>
      <c r="B4755" s="226">
        <v>44266</v>
      </c>
      <c r="C4755" s="226">
        <v>44267</v>
      </c>
      <c r="D4755" s="226">
        <v>44280.4531712963</v>
      </c>
      <c r="E4755" t="s">
        <v>5906</v>
      </c>
      <c r="F4755">
        <v>0.33500000834463689</v>
      </c>
    </row>
    <row r="4756" spans="1:6" hidden="1">
      <c r="A4756">
        <v>8</v>
      </c>
      <c r="B4756" s="226">
        <v>44266</v>
      </c>
      <c r="C4756" s="226">
        <v>44267</v>
      </c>
      <c r="D4756" s="226">
        <v>44280.4531712963</v>
      </c>
      <c r="E4756" t="s">
        <v>5907</v>
      </c>
      <c r="F4756">
        <v>0.64899998903277123</v>
      </c>
    </row>
    <row r="4757" spans="1:6" hidden="1">
      <c r="A4757">
        <v>8</v>
      </c>
      <c r="B4757" s="226">
        <v>44266</v>
      </c>
      <c r="C4757" s="226">
        <v>44267</v>
      </c>
      <c r="D4757" s="226">
        <v>44280.4531712963</v>
      </c>
      <c r="E4757" t="s">
        <v>5908</v>
      </c>
      <c r="F4757">
        <v>0.18860000371932983</v>
      </c>
    </row>
    <row r="4758" spans="1:6" hidden="1">
      <c r="A4758">
        <v>8</v>
      </c>
      <c r="B4758" s="226">
        <v>44266</v>
      </c>
      <c r="C4758" s="226">
        <v>44267</v>
      </c>
      <c r="D4758" s="226">
        <v>44280.4531712963</v>
      </c>
      <c r="E4758" t="s">
        <v>6241</v>
      </c>
      <c r="F4758">
        <v>176.00031447940401</v>
      </c>
    </row>
    <row r="4759" spans="1:6" hidden="1">
      <c r="A4759">
        <v>8</v>
      </c>
      <c r="B4759" s="226">
        <v>44266</v>
      </c>
      <c r="C4759" s="226">
        <v>44267</v>
      </c>
      <c r="D4759" s="226">
        <v>44280.4531712963</v>
      </c>
      <c r="E4759" t="s">
        <v>5909</v>
      </c>
    </row>
    <row r="4760" spans="1:6" hidden="1">
      <c r="A4760">
        <v>8</v>
      </c>
      <c r="B4760" s="226">
        <v>44266</v>
      </c>
      <c r="C4760" s="226">
        <v>44267</v>
      </c>
      <c r="D4760" s="226">
        <v>44280.4531712963</v>
      </c>
      <c r="E4760" t="s">
        <v>5910</v>
      </c>
    </row>
    <row r="4761" spans="1:6" hidden="1">
      <c r="A4761">
        <v>8</v>
      </c>
      <c r="B4761" s="226">
        <v>44266</v>
      </c>
      <c r="C4761" s="226">
        <v>44267</v>
      </c>
      <c r="D4761" s="226">
        <v>44280.4531712963</v>
      </c>
      <c r="E4761" t="s">
        <v>5911</v>
      </c>
    </row>
    <row r="4762" spans="1:6" hidden="1">
      <c r="A4762">
        <v>8</v>
      </c>
      <c r="B4762" s="226">
        <v>44266</v>
      </c>
      <c r="C4762" s="226">
        <v>44267</v>
      </c>
      <c r="D4762" s="226">
        <v>44280.4531712963</v>
      </c>
      <c r="E4762" t="s">
        <v>5912</v>
      </c>
    </row>
    <row r="4763" spans="1:6" hidden="1">
      <c r="A4763">
        <v>8</v>
      </c>
      <c r="B4763" s="226">
        <v>44266</v>
      </c>
      <c r="C4763" s="226">
        <v>44267</v>
      </c>
      <c r="D4763" s="226">
        <v>44280.4531712963</v>
      </c>
      <c r="E4763" t="s">
        <v>6457</v>
      </c>
      <c r="F4763">
        <v>120.89534463352629</v>
      </c>
    </row>
    <row r="4764" spans="1:6" hidden="1">
      <c r="A4764">
        <v>8</v>
      </c>
      <c r="B4764" s="226">
        <v>44266</v>
      </c>
      <c r="C4764" s="226">
        <v>44267</v>
      </c>
      <c r="D4764" s="226">
        <v>44280.4531712963</v>
      </c>
      <c r="E4764" t="s">
        <v>6458</v>
      </c>
      <c r="F4764">
        <v>120.59771590762679</v>
      </c>
    </row>
    <row r="4765" spans="1:6" hidden="1">
      <c r="A4765">
        <v>8</v>
      </c>
      <c r="B4765" s="226">
        <v>44266</v>
      </c>
      <c r="C4765" s="226">
        <v>44267</v>
      </c>
      <c r="D4765" s="226">
        <v>44280.4531712963</v>
      </c>
      <c r="E4765" t="s">
        <v>6459</v>
      </c>
      <c r="F4765">
        <v>89.818881395127534</v>
      </c>
    </row>
    <row r="4766" spans="1:6" hidden="1">
      <c r="A4766">
        <v>8</v>
      </c>
      <c r="B4766" s="226">
        <v>44266</v>
      </c>
      <c r="C4766" s="226">
        <v>44267</v>
      </c>
      <c r="D4766" s="226">
        <v>44280.4531712963</v>
      </c>
      <c r="E4766" t="s">
        <v>5521</v>
      </c>
      <c r="F4766">
        <v>260.00225779215475</v>
      </c>
    </row>
    <row r="4767" spans="1:6" hidden="1">
      <c r="A4767">
        <v>8</v>
      </c>
      <c r="B4767" s="226">
        <v>44266</v>
      </c>
      <c r="C4767" s="226">
        <v>44267</v>
      </c>
      <c r="D4767" s="226">
        <v>44280.4531712963</v>
      </c>
      <c r="E4767" t="s">
        <v>6460</v>
      </c>
      <c r="F4767">
        <v>106.7467875798544</v>
      </c>
    </row>
    <row r="4768" spans="1:6" hidden="1">
      <c r="A4768">
        <v>8</v>
      </c>
      <c r="B4768" s="226">
        <v>44266</v>
      </c>
      <c r="C4768" s="226">
        <v>44267</v>
      </c>
      <c r="D4768" s="226">
        <v>44280.4531712963</v>
      </c>
      <c r="E4768" t="s">
        <v>6461</v>
      </c>
      <c r="F4768">
        <v>114.3718714608088</v>
      </c>
    </row>
    <row r="4769" spans="1:6" hidden="1">
      <c r="A4769">
        <v>8</v>
      </c>
      <c r="B4769" s="226">
        <v>44266</v>
      </c>
      <c r="C4769" s="226">
        <v>44267</v>
      </c>
      <c r="D4769" s="226">
        <v>44280.4531712963</v>
      </c>
      <c r="E4769" t="s">
        <v>6462</v>
      </c>
      <c r="F4769">
        <v>126.8597318596305</v>
      </c>
    </row>
    <row r="4770" spans="1:6" hidden="1">
      <c r="A4770">
        <v>8</v>
      </c>
      <c r="B4770" s="226">
        <v>44266</v>
      </c>
      <c r="C4770" s="226">
        <v>44267</v>
      </c>
      <c r="D4770" s="226">
        <v>44280.4531712963</v>
      </c>
      <c r="E4770" t="s">
        <v>6463</v>
      </c>
      <c r="F4770">
        <v>138.04731776979227</v>
      </c>
    </row>
    <row r="4771" spans="1:6" hidden="1">
      <c r="A4771">
        <v>8</v>
      </c>
      <c r="B4771" s="226">
        <v>44266</v>
      </c>
      <c r="C4771" s="226">
        <v>44267</v>
      </c>
      <c r="D4771" s="226">
        <v>44280.4531712963</v>
      </c>
      <c r="E4771" t="s">
        <v>5974</v>
      </c>
      <c r="F4771">
        <v>6.7755461464325473</v>
      </c>
    </row>
    <row r="4772" spans="1:6" hidden="1">
      <c r="A4772">
        <v>8</v>
      </c>
      <c r="B4772" s="226">
        <v>44266</v>
      </c>
      <c r="C4772" s="226">
        <v>44267</v>
      </c>
      <c r="D4772" s="226">
        <v>44280.4531712963</v>
      </c>
      <c r="E4772" t="s">
        <v>5975</v>
      </c>
      <c r="F4772">
        <v>12.20241737299494</v>
      </c>
    </row>
    <row r="4773" spans="1:6" hidden="1">
      <c r="A4773">
        <v>8</v>
      </c>
      <c r="B4773" s="226">
        <v>44266</v>
      </c>
      <c r="C4773" s="226">
        <v>44267</v>
      </c>
      <c r="D4773" s="226">
        <v>44280.4531712963</v>
      </c>
      <c r="E4773" t="s">
        <v>5934</v>
      </c>
      <c r="F4773">
        <v>21.919318693213995</v>
      </c>
    </row>
    <row r="4774" spans="1:6" hidden="1">
      <c r="A4774">
        <v>8</v>
      </c>
      <c r="B4774" s="226">
        <v>44266</v>
      </c>
      <c r="C4774" s="226">
        <v>44267</v>
      </c>
      <c r="D4774" s="226">
        <v>44280.4531712963</v>
      </c>
      <c r="E4774" t="s">
        <v>6242</v>
      </c>
      <c r="F4774">
        <v>54.158566016620995</v>
      </c>
    </row>
    <row r="4775" spans="1:6" hidden="1">
      <c r="A4775">
        <v>8</v>
      </c>
      <c r="B4775" s="226">
        <v>44266</v>
      </c>
      <c r="C4775" s="226">
        <v>44267</v>
      </c>
      <c r="D4775" s="226">
        <v>44280.4531712963</v>
      </c>
      <c r="E4775" t="s">
        <v>6464</v>
      </c>
      <c r="F4775">
        <v>148.23889113532206</v>
      </c>
    </row>
    <row r="4776" spans="1:6" hidden="1">
      <c r="A4776">
        <v>8</v>
      </c>
      <c r="B4776" s="226">
        <v>44266</v>
      </c>
      <c r="C4776" s="226">
        <v>44267</v>
      </c>
      <c r="D4776" s="226">
        <v>44280.4531712963</v>
      </c>
      <c r="E4776" t="s">
        <v>6465</v>
      </c>
      <c r="F4776">
        <v>152.52231624391374</v>
      </c>
    </row>
    <row r="4777" spans="1:6" hidden="1">
      <c r="A4777">
        <v>8</v>
      </c>
      <c r="B4777" s="226">
        <v>44266</v>
      </c>
      <c r="C4777" s="226">
        <v>44267</v>
      </c>
      <c r="D4777" s="226">
        <v>44280.4531712963</v>
      </c>
      <c r="E4777" t="s">
        <v>6466</v>
      </c>
      <c r="F4777">
        <v>147.55515846676298</v>
      </c>
    </row>
    <row r="4778" spans="1:6" hidden="1">
      <c r="A4778">
        <v>8</v>
      </c>
      <c r="B4778" s="226">
        <v>44266</v>
      </c>
      <c r="C4778" s="226">
        <v>44267</v>
      </c>
      <c r="D4778" s="226">
        <v>44280.4531712963</v>
      </c>
      <c r="E4778" t="s">
        <v>6467</v>
      </c>
      <c r="F4778">
        <v>149.15085092120691</v>
      </c>
    </row>
    <row r="4779" spans="1:6" hidden="1">
      <c r="A4779">
        <v>8</v>
      </c>
      <c r="B4779" s="226">
        <v>44266</v>
      </c>
      <c r="C4779" s="226">
        <v>44267</v>
      </c>
      <c r="D4779" s="226">
        <v>44280.4531712963</v>
      </c>
      <c r="E4779" t="s">
        <v>5935</v>
      </c>
      <c r="F4779">
        <v>11.244599866204783</v>
      </c>
    </row>
    <row r="4780" spans="1:6" hidden="1">
      <c r="A4780">
        <v>8</v>
      </c>
      <c r="B4780" s="226">
        <v>44266</v>
      </c>
      <c r="C4780" s="226">
        <v>44267</v>
      </c>
      <c r="D4780" s="226">
        <v>44280.4531712963</v>
      </c>
      <c r="E4780" t="s">
        <v>6468</v>
      </c>
      <c r="F4780">
        <v>149.33148070441393</v>
      </c>
    </row>
    <row r="4781" spans="1:6" hidden="1">
      <c r="A4781">
        <v>8</v>
      </c>
      <c r="B4781" s="226">
        <v>44266</v>
      </c>
      <c r="C4781" s="226">
        <v>44267</v>
      </c>
      <c r="D4781" s="226">
        <v>44280.4531712963</v>
      </c>
      <c r="E4781" t="s">
        <v>5948</v>
      </c>
    </row>
    <row r="4782" spans="1:6" hidden="1">
      <c r="A4782">
        <v>8</v>
      </c>
      <c r="B4782" s="226">
        <v>44266</v>
      </c>
      <c r="C4782" s="226">
        <v>44267</v>
      </c>
      <c r="D4782" s="226">
        <v>44280.4531712963</v>
      </c>
      <c r="E4782" t="s">
        <v>5950</v>
      </c>
    </row>
    <row r="4783" spans="1:6" hidden="1">
      <c r="A4783">
        <v>8</v>
      </c>
      <c r="B4783" s="226">
        <v>44266</v>
      </c>
      <c r="C4783" s="226">
        <v>44267</v>
      </c>
      <c r="D4783" s="226">
        <v>44280.4531712963</v>
      </c>
      <c r="E4783" t="s">
        <v>5949</v>
      </c>
    </row>
    <row r="4784" spans="1:6" hidden="1">
      <c r="A4784">
        <v>8</v>
      </c>
      <c r="B4784" s="226">
        <v>44266</v>
      </c>
      <c r="C4784" s="226">
        <v>44267</v>
      </c>
      <c r="D4784" s="226">
        <v>44280.4531712963</v>
      </c>
      <c r="E4784" t="s">
        <v>6521</v>
      </c>
      <c r="F4784">
        <v>0.32557539648065809</v>
      </c>
    </row>
    <row r="4785" spans="1:6" hidden="1">
      <c r="A4785">
        <v>8</v>
      </c>
      <c r="B4785" s="226">
        <v>44266</v>
      </c>
      <c r="C4785" s="226">
        <v>44267</v>
      </c>
      <c r="D4785" s="226">
        <v>44280.4531712963</v>
      </c>
      <c r="E4785" t="s">
        <v>6522</v>
      </c>
      <c r="F4785">
        <v>1.0186350626250118</v>
      </c>
    </row>
    <row r="4786" spans="1:6" hidden="1">
      <c r="A4786">
        <v>8</v>
      </c>
      <c r="B4786" s="226">
        <v>44266</v>
      </c>
      <c r="C4786" s="226">
        <v>44267</v>
      </c>
      <c r="D4786" s="226">
        <v>44280.4531712963</v>
      </c>
      <c r="E4786" t="s">
        <v>6243</v>
      </c>
      <c r="F4786">
        <v>0</v>
      </c>
    </row>
    <row r="4787" spans="1:6" hidden="1">
      <c r="A4787">
        <v>8</v>
      </c>
      <c r="B4787" s="226">
        <v>44266</v>
      </c>
      <c r="C4787" s="226">
        <v>44267</v>
      </c>
      <c r="D4787" s="226">
        <v>44280.4531712963</v>
      </c>
      <c r="E4787" t="s">
        <v>5963</v>
      </c>
      <c r="F4787">
        <v>54.999022293090832</v>
      </c>
    </row>
    <row r="4788" spans="1:6" hidden="1">
      <c r="A4788">
        <v>8</v>
      </c>
      <c r="B4788" s="226">
        <v>44266</v>
      </c>
      <c r="C4788" s="226">
        <v>44267</v>
      </c>
      <c r="D4788" s="226">
        <v>44280.4531712963</v>
      </c>
      <c r="E4788" t="s">
        <v>6447</v>
      </c>
      <c r="F4788">
        <v>99.763154543770654</v>
      </c>
    </row>
    <row r="4789" spans="1:6" hidden="1">
      <c r="A4789">
        <v>8</v>
      </c>
      <c r="B4789" s="226">
        <v>44266</v>
      </c>
      <c r="C4789" s="226">
        <v>44267</v>
      </c>
      <c r="D4789" s="226">
        <v>44280.4531712963</v>
      </c>
      <c r="E4789" t="s">
        <v>6448</v>
      </c>
      <c r="F4789">
        <v>58.271867367956467</v>
      </c>
    </row>
    <row r="4790" spans="1:6" hidden="1">
      <c r="A4790">
        <v>8</v>
      </c>
      <c r="B4790" s="226">
        <v>44266</v>
      </c>
      <c r="C4790" s="226">
        <v>44267</v>
      </c>
      <c r="D4790" s="226">
        <v>44280.4531712963</v>
      </c>
      <c r="E4790" t="s">
        <v>5964</v>
      </c>
      <c r="F4790">
        <v>13.627152416441193</v>
      </c>
    </row>
    <row r="4791" spans="1:6" hidden="1">
      <c r="A4791">
        <v>8</v>
      </c>
      <c r="B4791" s="226">
        <v>44266</v>
      </c>
      <c r="C4791" s="226">
        <v>44267</v>
      </c>
      <c r="D4791" s="226">
        <v>44280.4531712963</v>
      </c>
      <c r="E4791" t="s">
        <v>6244</v>
      </c>
      <c r="F4791">
        <v>14.946391281154423</v>
      </c>
    </row>
    <row r="4792" spans="1:6" hidden="1">
      <c r="A4792">
        <v>8</v>
      </c>
      <c r="B4792" s="226">
        <v>44266</v>
      </c>
      <c r="C4792" s="226">
        <v>44267</v>
      </c>
      <c r="D4792" s="226">
        <v>44280.4531712963</v>
      </c>
      <c r="E4792" t="s">
        <v>6245</v>
      </c>
      <c r="F4792">
        <v>0</v>
      </c>
    </row>
    <row r="4793" spans="1:6" hidden="1">
      <c r="A4793">
        <v>8</v>
      </c>
      <c r="B4793" s="226">
        <v>44266</v>
      </c>
      <c r="C4793" s="226">
        <v>44267</v>
      </c>
      <c r="D4793" s="226">
        <v>44280.4531712963</v>
      </c>
      <c r="E4793" t="s">
        <v>6659</v>
      </c>
      <c r="F4793">
        <v>0.82349997758868476</v>
      </c>
    </row>
    <row r="4794" spans="1:6" hidden="1">
      <c r="A4794">
        <v>8</v>
      </c>
      <c r="B4794" s="226">
        <v>44266</v>
      </c>
      <c r="C4794" s="226">
        <v>44267</v>
      </c>
      <c r="D4794" s="226">
        <v>44280.4531712963</v>
      </c>
      <c r="E4794" t="s">
        <v>6639</v>
      </c>
      <c r="F4794">
        <v>0.73470002412798907</v>
      </c>
    </row>
    <row r="4795" spans="1:6" hidden="1">
      <c r="A4795">
        <v>8</v>
      </c>
      <c r="B4795" s="226">
        <v>44266</v>
      </c>
      <c r="C4795" s="226">
        <v>44267</v>
      </c>
      <c r="D4795" s="226">
        <v>44280.4531712963</v>
      </c>
      <c r="E4795" t="s">
        <v>6640</v>
      </c>
      <c r="F4795">
        <v>0.84880000352862672</v>
      </c>
    </row>
    <row r="4796" spans="1:6" hidden="1">
      <c r="A4796">
        <v>8</v>
      </c>
      <c r="B4796" s="226">
        <v>44266</v>
      </c>
      <c r="C4796" s="226">
        <v>44267</v>
      </c>
      <c r="D4796" s="226">
        <v>44280.4531712963</v>
      </c>
      <c r="E4796" t="s">
        <v>6641</v>
      </c>
      <c r="F4796">
        <v>0.87669998407367122</v>
      </c>
    </row>
    <row r="4797" spans="1:6" hidden="1">
      <c r="A4797">
        <v>8</v>
      </c>
      <c r="B4797" s="226">
        <v>44266</v>
      </c>
      <c r="C4797" s="226">
        <v>44267</v>
      </c>
      <c r="D4797" s="226">
        <v>44280.4531712963</v>
      </c>
      <c r="E4797" t="s">
        <v>6613</v>
      </c>
      <c r="F4797">
        <v>-2.3699168780314182</v>
      </c>
    </row>
    <row r="4798" spans="1:6" hidden="1">
      <c r="A4798">
        <v>8</v>
      </c>
      <c r="B4798" s="226">
        <v>44266</v>
      </c>
      <c r="C4798" s="226">
        <v>44267</v>
      </c>
      <c r="D4798" s="226">
        <v>44280.4531712963</v>
      </c>
      <c r="E4798" t="s">
        <v>6246</v>
      </c>
      <c r="F4798">
        <v>45.307677011026257</v>
      </c>
    </row>
    <row r="4799" spans="1:6" hidden="1">
      <c r="A4799">
        <v>8</v>
      </c>
      <c r="B4799" s="226">
        <v>44266</v>
      </c>
      <c r="C4799" s="226">
        <v>44267</v>
      </c>
      <c r="D4799" s="226">
        <v>44280.4531712963</v>
      </c>
      <c r="E4799" t="s">
        <v>6247</v>
      </c>
      <c r="F4799">
        <v>30.361285729871835</v>
      </c>
    </row>
    <row r="4800" spans="1:6" hidden="1">
      <c r="A4800">
        <v>8</v>
      </c>
      <c r="B4800" s="226">
        <v>44266</v>
      </c>
      <c r="C4800" s="226">
        <v>44267</v>
      </c>
      <c r="D4800" s="226">
        <v>44280.4531712963</v>
      </c>
      <c r="E4800" t="s">
        <v>6441</v>
      </c>
      <c r="F4800">
        <v>125.82530763943966</v>
      </c>
    </row>
    <row r="4801" spans="1:6" hidden="1">
      <c r="A4801">
        <v>8</v>
      </c>
      <c r="B4801" s="226">
        <v>44266</v>
      </c>
      <c r="C4801" s="226">
        <v>44267</v>
      </c>
      <c r="D4801" s="226">
        <v>44280.4531712963</v>
      </c>
      <c r="E4801" t="s">
        <v>6442</v>
      </c>
      <c r="F4801">
        <v>135.98287933137695</v>
      </c>
    </row>
    <row r="4802" spans="1:6" hidden="1">
      <c r="A4802">
        <v>8</v>
      </c>
      <c r="B4802" s="226">
        <v>44266</v>
      </c>
      <c r="C4802" s="226">
        <v>44267</v>
      </c>
      <c r="D4802" s="226">
        <v>44280.4531712963</v>
      </c>
      <c r="E4802" t="s">
        <v>6443</v>
      </c>
      <c r="F4802">
        <v>149.5331629117334</v>
      </c>
    </row>
    <row r="4803" spans="1:6" hidden="1">
      <c r="A4803">
        <v>8</v>
      </c>
      <c r="B4803" s="226">
        <v>44266</v>
      </c>
      <c r="C4803" s="226">
        <v>44267</v>
      </c>
      <c r="D4803" s="226">
        <v>44280.4531712963</v>
      </c>
      <c r="E4803" t="s">
        <v>6444</v>
      </c>
      <c r="F4803">
        <v>151.24777060614667</v>
      </c>
    </row>
    <row r="4804" spans="1:6" hidden="1">
      <c r="A4804">
        <v>8</v>
      </c>
      <c r="B4804" s="226">
        <v>44266</v>
      </c>
      <c r="C4804" s="226">
        <v>44267</v>
      </c>
      <c r="D4804" s="226">
        <v>44280.4531712963</v>
      </c>
      <c r="E4804" t="s">
        <v>6445</v>
      </c>
      <c r="F4804">
        <v>156.43158413569125</v>
      </c>
    </row>
    <row r="4805" spans="1:6" hidden="1">
      <c r="A4805">
        <v>8</v>
      </c>
      <c r="B4805" s="226">
        <v>44266</v>
      </c>
      <c r="C4805" s="226">
        <v>44267</v>
      </c>
      <c r="D4805" s="226">
        <v>44280.4531712963</v>
      </c>
      <c r="E4805" t="s">
        <v>6446</v>
      </c>
      <c r="F4805">
        <v>165.99007535510614</v>
      </c>
    </row>
    <row r="4806" spans="1:6" hidden="1">
      <c r="A4806">
        <v>8</v>
      </c>
      <c r="B4806" s="226">
        <v>44266</v>
      </c>
      <c r="C4806" s="226">
        <v>44267</v>
      </c>
      <c r="D4806" s="226">
        <v>44280.4531712963</v>
      </c>
      <c r="E4806" t="s">
        <v>5971</v>
      </c>
      <c r="F4806">
        <v>8.1856719788577799</v>
      </c>
    </row>
    <row r="4807" spans="1:6" hidden="1">
      <c r="A4807">
        <v>8</v>
      </c>
      <c r="B4807" s="226">
        <v>44266</v>
      </c>
      <c r="C4807" s="226">
        <v>44267</v>
      </c>
      <c r="D4807" s="226">
        <v>44280.4531712963</v>
      </c>
      <c r="E4807" t="s">
        <v>5972</v>
      </c>
      <c r="F4807">
        <v>11.264482341210044</v>
      </c>
    </row>
    <row r="4808" spans="1:6" hidden="1">
      <c r="A4808">
        <v>8</v>
      </c>
      <c r="B4808" s="226">
        <v>44266</v>
      </c>
      <c r="C4808" s="226">
        <v>44267</v>
      </c>
      <c r="D4808" s="226">
        <v>44280.4531712963</v>
      </c>
      <c r="E4808" t="s">
        <v>6449</v>
      </c>
      <c r="F4808">
        <v>82.42043369081297</v>
      </c>
    </row>
    <row r="4809" spans="1:6" hidden="1">
      <c r="A4809">
        <v>8</v>
      </c>
      <c r="B4809" s="226">
        <v>44266</v>
      </c>
      <c r="C4809" s="226">
        <v>44267</v>
      </c>
      <c r="D4809" s="226">
        <v>44280.4531712963</v>
      </c>
      <c r="E4809" t="s">
        <v>6248</v>
      </c>
      <c r="F4809">
        <v>131.14674027760805</v>
      </c>
    </row>
    <row r="4810" spans="1:6" hidden="1">
      <c r="A4810">
        <v>8</v>
      </c>
      <c r="B4810" s="226">
        <v>44266</v>
      </c>
      <c r="C4810" s="226">
        <v>44267</v>
      </c>
      <c r="D4810" s="226">
        <v>44280.4531712963</v>
      </c>
      <c r="E4810" t="s">
        <v>6249</v>
      </c>
      <c r="F4810">
        <v>132.45528695848245</v>
      </c>
    </row>
    <row r="4811" spans="1:6" hidden="1">
      <c r="A4811">
        <v>8</v>
      </c>
      <c r="B4811" s="226">
        <v>44266</v>
      </c>
      <c r="C4811" s="226">
        <v>44267</v>
      </c>
      <c r="D4811" s="226">
        <v>44280.4531712963</v>
      </c>
      <c r="E4811" t="s">
        <v>6250</v>
      </c>
      <c r="F4811">
        <v>6.6889637473556656</v>
      </c>
    </row>
    <row r="4812" spans="1:6" hidden="1">
      <c r="A4812">
        <v>8</v>
      </c>
      <c r="B4812" s="226">
        <v>44266</v>
      </c>
      <c r="C4812" s="226">
        <v>44267</v>
      </c>
      <c r="D4812" s="226">
        <v>44280.4531712963</v>
      </c>
      <c r="E4812" t="s">
        <v>6450</v>
      </c>
      <c r="F4812">
        <v>173.11954704920592</v>
      </c>
    </row>
    <row r="4813" spans="1:6" hidden="1">
      <c r="A4813">
        <v>8</v>
      </c>
      <c r="B4813" s="226">
        <v>44266</v>
      </c>
      <c r="C4813" s="226">
        <v>44267</v>
      </c>
      <c r="D4813" s="226">
        <v>44280.4531712963</v>
      </c>
      <c r="E4813" t="s">
        <v>6451</v>
      </c>
      <c r="F4813">
        <v>172.92816010581299</v>
      </c>
    </row>
    <row r="4814" spans="1:6" hidden="1">
      <c r="A4814">
        <v>8</v>
      </c>
      <c r="B4814" s="226">
        <v>44266</v>
      </c>
      <c r="C4814" s="226">
        <v>44267</v>
      </c>
      <c r="D4814" s="226">
        <v>44280.4531712963</v>
      </c>
      <c r="E4814" t="s">
        <v>5976</v>
      </c>
      <c r="F4814">
        <v>3.8598457270198399</v>
      </c>
    </row>
    <row r="4815" spans="1:6" hidden="1">
      <c r="A4815">
        <v>8</v>
      </c>
      <c r="B4815" s="226">
        <v>44266</v>
      </c>
      <c r="C4815" s="226">
        <v>44267</v>
      </c>
      <c r="D4815" s="226">
        <v>44280.4531712963</v>
      </c>
      <c r="E4815" t="s">
        <v>6452</v>
      </c>
      <c r="F4815">
        <v>172.98457259072327</v>
      </c>
    </row>
    <row r="4816" spans="1:6" hidden="1">
      <c r="A4816">
        <v>8</v>
      </c>
      <c r="B4816" s="226">
        <v>44266</v>
      </c>
      <c r="C4816" s="226">
        <v>44267</v>
      </c>
      <c r="D4816" s="226">
        <v>44280.4531712963</v>
      </c>
      <c r="E4816" t="s">
        <v>6453</v>
      </c>
      <c r="F4816">
        <v>173.29902693430688</v>
      </c>
    </row>
    <row r="4817" spans="1:6" hidden="1">
      <c r="A4817">
        <v>8</v>
      </c>
      <c r="B4817" s="226">
        <v>44266</v>
      </c>
      <c r="C4817" s="226">
        <v>44267</v>
      </c>
      <c r="D4817" s="226">
        <v>44280.4531712963</v>
      </c>
      <c r="E4817" t="s">
        <v>6454</v>
      </c>
      <c r="F4817">
        <v>173.34836069742963</v>
      </c>
    </row>
    <row r="4818" spans="1:6" hidden="1">
      <c r="A4818">
        <v>8</v>
      </c>
      <c r="B4818" s="226">
        <v>44266</v>
      </c>
      <c r="C4818" s="226">
        <v>44267</v>
      </c>
      <c r="D4818" s="226">
        <v>44280.4531712963</v>
      </c>
      <c r="E4818" t="s">
        <v>5957</v>
      </c>
      <c r="F4818">
        <v>0.48879998922346257</v>
      </c>
    </row>
    <row r="4819" spans="1:6" hidden="1">
      <c r="A4819">
        <v>8</v>
      </c>
      <c r="B4819" s="226">
        <v>44266</v>
      </c>
      <c r="C4819" s="226">
        <v>44267</v>
      </c>
      <c r="D4819" s="226">
        <v>44280.4531712963</v>
      </c>
      <c r="E4819" t="s">
        <v>5977</v>
      </c>
      <c r="F4819">
        <v>11.664999961852569</v>
      </c>
    </row>
    <row r="4820" spans="1:6" hidden="1">
      <c r="A4820">
        <v>8</v>
      </c>
      <c r="B4820" s="226">
        <v>44266</v>
      </c>
      <c r="C4820" s="226">
        <v>44267</v>
      </c>
      <c r="D4820" s="226">
        <v>44280.4531712963</v>
      </c>
      <c r="E4820" t="s">
        <v>5978</v>
      </c>
      <c r="F4820">
        <v>87.455802917477001</v>
      </c>
    </row>
    <row r="4821" spans="1:6" hidden="1">
      <c r="A4821">
        <v>8</v>
      </c>
      <c r="B4821" s="226">
        <v>44266</v>
      </c>
      <c r="C4821" s="226">
        <v>44267</v>
      </c>
      <c r="D4821" s="226">
        <v>44280.4531712963</v>
      </c>
      <c r="E4821" t="s">
        <v>5979</v>
      </c>
      <c r="F4821">
        <v>0.14110000431538183</v>
      </c>
    </row>
    <row r="4822" spans="1:6" hidden="1">
      <c r="A4822">
        <v>8</v>
      </c>
      <c r="B4822" s="226">
        <v>44266</v>
      </c>
      <c r="C4822" s="226">
        <v>44267</v>
      </c>
      <c r="D4822" s="226">
        <v>44280.4531712963</v>
      </c>
      <c r="E4822" t="s">
        <v>5980</v>
      </c>
      <c r="F4822">
        <v>8.8200002908706665E-2</v>
      </c>
    </row>
    <row r="4823" spans="1:6" hidden="1">
      <c r="A4823">
        <v>8</v>
      </c>
      <c r="B4823" s="226">
        <v>44266</v>
      </c>
      <c r="C4823" s="226">
        <v>44267</v>
      </c>
      <c r="D4823" s="226">
        <v>44280.4531712963</v>
      </c>
      <c r="E4823" t="s">
        <v>5981</v>
      </c>
      <c r="F4823">
        <v>0.14509999752044678</v>
      </c>
    </row>
    <row r="4824" spans="1:6" hidden="1">
      <c r="A4824">
        <v>8</v>
      </c>
      <c r="B4824" s="226">
        <v>44266</v>
      </c>
      <c r="C4824" s="226">
        <v>44267</v>
      </c>
      <c r="D4824" s="226">
        <v>44280.4531712963</v>
      </c>
      <c r="E4824" t="s">
        <v>5982</v>
      </c>
      <c r="F4824">
        <v>1.6100000590085983E-2</v>
      </c>
    </row>
    <row r="4825" spans="1:6" hidden="1">
      <c r="A4825">
        <v>8</v>
      </c>
      <c r="B4825" s="226">
        <v>44266</v>
      </c>
      <c r="C4825" s="226">
        <v>44267</v>
      </c>
      <c r="D4825" s="226">
        <v>44280.4531712963</v>
      </c>
      <c r="E4825" t="s">
        <v>5983</v>
      </c>
      <c r="F4825">
        <v>0</v>
      </c>
    </row>
    <row r="4826" spans="1:6" hidden="1">
      <c r="A4826">
        <v>8</v>
      </c>
      <c r="B4826" s="226">
        <v>44266</v>
      </c>
      <c r="C4826" s="226">
        <v>44267</v>
      </c>
      <c r="D4826" s="226">
        <v>44280.4531712963</v>
      </c>
      <c r="E4826" t="s">
        <v>5984</v>
      </c>
      <c r="F4826">
        <v>102.1</v>
      </c>
    </row>
    <row r="4827" spans="1:6" hidden="1">
      <c r="A4827">
        <v>8</v>
      </c>
      <c r="B4827" s="226">
        <v>44266</v>
      </c>
      <c r="C4827" s="226">
        <v>44267</v>
      </c>
      <c r="D4827" s="226">
        <v>44280.4531712963</v>
      </c>
      <c r="E4827" t="s">
        <v>5985</v>
      </c>
      <c r="F4827">
        <v>111</v>
      </c>
    </row>
    <row r="4828" spans="1:6" hidden="1">
      <c r="A4828">
        <v>8</v>
      </c>
      <c r="B4828" s="226">
        <v>44266</v>
      </c>
      <c r="C4828" s="226">
        <v>44267</v>
      </c>
      <c r="D4828" s="226">
        <v>44280.4531712963</v>
      </c>
      <c r="E4828" t="s">
        <v>6303</v>
      </c>
      <c r="F4828">
        <v>106.548408854</v>
      </c>
    </row>
    <row r="4829" spans="1:6" hidden="1">
      <c r="A4829">
        <v>8</v>
      </c>
      <c r="B4829" s="226">
        <v>44266</v>
      </c>
      <c r="C4829" s="226">
        <v>44267</v>
      </c>
      <c r="D4829" s="226">
        <v>44280.4531712963</v>
      </c>
      <c r="E4829" t="s">
        <v>5986</v>
      </c>
      <c r="F4829">
        <v>87.001390110000003</v>
      </c>
    </row>
    <row r="4830" spans="1:6" hidden="1">
      <c r="A4830">
        <v>8</v>
      </c>
      <c r="B4830" s="226">
        <v>44266</v>
      </c>
      <c r="C4830" s="226">
        <v>44267</v>
      </c>
      <c r="D4830" s="226">
        <v>44280.4531712963</v>
      </c>
      <c r="E4830" t="s">
        <v>5987</v>
      </c>
      <c r="F4830">
        <v>1.3399999588727951E-2</v>
      </c>
    </row>
    <row r="4831" spans="1:6" hidden="1">
      <c r="A4831">
        <v>8</v>
      </c>
      <c r="B4831" s="226">
        <v>44266</v>
      </c>
      <c r="C4831" s="226">
        <v>44267</v>
      </c>
      <c r="D4831" s="226">
        <v>44280.4531712963</v>
      </c>
      <c r="E4831" t="s">
        <v>5988</v>
      </c>
      <c r="F4831">
        <v>0.99169999361041661</v>
      </c>
    </row>
    <row r="4832" spans="1:6" hidden="1">
      <c r="A4832">
        <v>8</v>
      </c>
      <c r="B4832" s="226">
        <v>44266</v>
      </c>
      <c r="C4832" s="226">
        <v>44267</v>
      </c>
      <c r="D4832" s="226">
        <v>44280.4531712963</v>
      </c>
      <c r="E4832" t="s">
        <v>5958</v>
      </c>
      <c r="F4832">
        <v>1.4496999979019736</v>
      </c>
    </row>
    <row r="4833" spans="1:6" hidden="1">
      <c r="A4833">
        <v>8</v>
      </c>
      <c r="B4833" s="226">
        <v>44266</v>
      </c>
      <c r="C4833" s="226">
        <v>44267</v>
      </c>
      <c r="D4833" s="226">
        <v>44280.4531712963</v>
      </c>
      <c r="E4833" t="s">
        <v>5989</v>
      </c>
      <c r="F4833">
        <v>48.593400001526234</v>
      </c>
    </row>
    <row r="4834" spans="1:6" hidden="1">
      <c r="A4834">
        <v>8</v>
      </c>
      <c r="B4834" s="226">
        <v>44266</v>
      </c>
      <c r="C4834" s="226">
        <v>44267</v>
      </c>
      <c r="D4834" s="226">
        <v>44280.4531712963</v>
      </c>
      <c r="E4834" t="s">
        <v>5990</v>
      </c>
      <c r="F4834">
        <v>7.3362998962402344</v>
      </c>
    </row>
    <row r="4835" spans="1:6" hidden="1">
      <c r="A4835">
        <v>8</v>
      </c>
      <c r="B4835" s="226">
        <v>44266</v>
      </c>
      <c r="C4835" s="226">
        <v>44267</v>
      </c>
      <c r="D4835" s="226">
        <v>44280.4531712963</v>
      </c>
      <c r="E4835" t="s">
        <v>5991</v>
      </c>
      <c r="F4835">
        <v>9.0066003799442012</v>
      </c>
    </row>
    <row r="4836" spans="1:6" hidden="1">
      <c r="A4836">
        <v>8</v>
      </c>
      <c r="B4836" s="226">
        <v>44266</v>
      </c>
      <c r="C4836" s="226">
        <v>44267</v>
      </c>
      <c r="D4836" s="226">
        <v>44280.4531712963</v>
      </c>
      <c r="E4836" t="s">
        <v>5992</v>
      </c>
      <c r="F4836">
        <v>20.64739990234375</v>
      </c>
    </row>
    <row r="4837" spans="1:6" hidden="1">
      <c r="A4837">
        <v>8</v>
      </c>
      <c r="B4837" s="226">
        <v>44266</v>
      </c>
      <c r="C4837" s="226">
        <v>44267</v>
      </c>
      <c r="D4837" s="226">
        <v>44280.4531712963</v>
      </c>
      <c r="E4837" t="s">
        <v>5993</v>
      </c>
      <c r="F4837">
        <v>11.603099822998047</v>
      </c>
    </row>
    <row r="4838" spans="1:6" hidden="1">
      <c r="A4838">
        <v>8</v>
      </c>
      <c r="B4838" s="226">
        <v>44266</v>
      </c>
      <c r="C4838" s="226">
        <v>44267</v>
      </c>
      <c r="D4838" s="226">
        <v>44280.4531712963</v>
      </c>
      <c r="E4838" t="s">
        <v>5994</v>
      </c>
      <c r="F4838">
        <v>33.306198120117188</v>
      </c>
    </row>
    <row r="4839" spans="1:6" hidden="1">
      <c r="A4839">
        <v>8</v>
      </c>
      <c r="B4839" s="226">
        <v>44266</v>
      </c>
      <c r="C4839" s="226">
        <v>44267</v>
      </c>
      <c r="D4839" s="226">
        <v>44280.4531712963</v>
      </c>
      <c r="E4839" t="s">
        <v>5995</v>
      </c>
      <c r="F4839">
        <v>11.340999603271484</v>
      </c>
    </row>
    <row r="4840" spans="1:6" hidden="1">
      <c r="A4840">
        <v>8</v>
      </c>
      <c r="B4840" s="226">
        <v>44266</v>
      </c>
      <c r="C4840" s="226">
        <v>44267</v>
      </c>
      <c r="D4840" s="226">
        <v>44280.4531712963</v>
      </c>
      <c r="E4840" t="s">
        <v>5996</v>
      </c>
      <c r="F4840">
        <v>3.1041998863219482</v>
      </c>
    </row>
    <row r="4841" spans="1:6" hidden="1">
      <c r="A4841">
        <v>8</v>
      </c>
      <c r="B4841" s="226">
        <v>44266</v>
      </c>
      <c r="C4841" s="226">
        <v>44267</v>
      </c>
      <c r="D4841" s="226">
        <v>44280.4531712963</v>
      </c>
      <c r="E4841" t="s">
        <v>6044</v>
      </c>
    </row>
    <row r="4842" spans="1:6" hidden="1">
      <c r="A4842">
        <v>8</v>
      </c>
      <c r="B4842" s="226">
        <v>44266</v>
      </c>
      <c r="C4842" s="226">
        <v>44267</v>
      </c>
      <c r="D4842" s="226">
        <v>44280.4531712963</v>
      </c>
      <c r="E4842" t="s">
        <v>6047</v>
      </c>
    </row>
    <row r="4843" spans="1:6" hidden="1">
      <c r="A4843">
        <v>8</v>
      </c>
      <c r="B4843" s="226">
        <v>44266</v>
      </c>
      <c r="C4843" s="226">
        <v>44267</v>
      </c>
      <c r="D4843" s="226">
        <v>44280.4531712963</v>
      </c>
      <c r="E4843" t="s">
        <v>6046</v>
      </c>
    </row>
    <row r="4844" spans="1:6" hidden="1">
      <c r="A4844">
        <v>8</v>
      </c>
      <c r="B4844" s="226">
        <v>44266</v>
      </c>
      <c r="C4844" s="226">
        <v>44267</v>
      </c>
      <c r="D4844" s="226">
        <v>44280.4531712963</v>
      </c>
      <c r="E4844" t="s">
        <v>6045</v>
      </c>
    </row>
    <row r="4845" spans="1:6" hidden="1">
      <c r="A4845">
        <v>8</v>
      </c>
      <c r="B4845" s="226">
        <v>44266</v>
      </c>
      <c r="C4845" s="226">
        <v>44267</v>
      </c>
      <c r="D4845" s="226">
        <v>44280.4531712963</v>
      </c>
      <c r="E4845" t="s">
        <v>6251</v>
      </c>
      <c r="F4845">
        <v>176.00031447940401</v>
      </c>
    </row>
    <row r="4846" spans="1:6" hidden="1">
      <c r="A4846">
        <v>8</v>
      </c>
      <c r="B4846" s="226">
        <v>44266</v>
      </c>
      <c r="C4846" s="226">
        <v>44267</v>
      </c>
      <c r="D4846" s="226">
        <v>44280.4531712963</v>
      </c>
      <c r="E4846" t="s">
        <v>6048</v>
      </c>
      <c r="F4846">
        <v>1.3399999588727951E-2</v>
      </c>
    </row>
    <row r="4847" spans="1:6" hidden="1">
      <c r="A4847">
        <v>8</v>
      </c>
      <c r="B4847" s="226">
        <v>44266</v>
      </c>
      <c r="C4847" s="226">
        <v>44267</v>
      </c>
      <c r="D4847" s="226">
        <v>44280.4531712963</v>
      </c>
      <c r="E4847" t="s">
        <v>6049</v>
      </c>
      <c r="F4847">
        <v>0.99169999361041661</v>
      </c>
    </row>
    <row r="4848" spans="1:6" hidden="1">
      <c r="A4848">
        <v>8</v>
      </c>
      <c r="B4848" s="226">
        <v>44266</v>
      </c>
      <c r="C4848" s="226">
        <v>44267</v>
      </c>
      <c r="D4848" s="226">
        <v>44280.4531712963</v>
      </c>
      <c r="E4848" t="s">
        <v>6050</v>
      </c>
      <c r="F4848">
        <v>1.4496999979019736</v>
      </c>
    </row>
    <row r="4849" spans="1:6" hidden="1">
      <c r="A4849">
        <v>8</v>
      </c>
      <c r="B4849" s="226">
        <v>44266</v>
      </c>
      <c r="C4849" s="226">
        <v>44267</v>
      </c>
      <c r="D4849" s="226">
        <v>44280.4531712963</v>
      </c>
      <c r="E4849" t="s">
        <v>6051</v>
      </c>
      <c r="F4849">
        <v>7.3362998962402344</v>
      </c>
    </row>
    <row r="4850" spans="1:6" hidden="1">
      <c r="A4850">
        <v>8</v>
      </c>
      <c r="B4850" s="226">
        <v>44266</v>
      </c>
      <c r="C4850" s="226">
        <v>44267</v>
      </c>
      <c r="D4850" s="226">
        <v>44280.4531712963</v>
      </c>
      <c r="E4850" t="s">
        <v>6052</v>
      </c>
      <c r="F4850">
        <v>9.0066003799442012</v>
      </c>
    </row>
    <row r="4851" spans="1:6" hidden="1">
      <c r="A4851">
        <v>8</v>
      </c>
      <c r="B4851" s="226">
        <v>44266</v>
      </c>
      <c r="C4851" s="226">
        <v>44267</v>
      </c>
      <c r="D4851" s="226">
        <v>44280.4531712963</v>
      </c>
      <c r="E4851" t="s">
        <v>6053</v>
      </c>
      <c r="F4851">
        <v>20.64739990234375</v>
      </c>
    </row>
    <row r="4852" spans="1:6" hidden="1">
      <c r="A4852">
        <v>8</v>
      </c>
      <c r="B4852" s="226">
        <v>44266</v>
      </c>
      <c r="C4852" s="226">
        <v>44267</v>
      </c>
      <c r="D4852" s="226">
        <v>44280.4531712963</v>
      </c>
      <c r="E4852" t="s">
        <v>6054</v>
      </c>
      <c r="F4852">
        <v>11.603099822998047</v>
      </c>
    </row>
    <row r="4853" spans="1:6" hidden="1">
      <c r="A4853">
        <v>8</v>
      </c>
      <c r="B4853" s="226">
        <v>44266</v>
      </c>
      <c r="C4853" s="226">
        <v>44267</v>
      </c>
      <c r="D4853" s="226">
        <v>44280.4531712963</v>
      </c>
      <c r="E4853" t="s">
        <v>6055</v>
      </c>
      <c r="F4853">
        <v>33.306198120117188</v>
      </c>
    </row>
    <row r="4854" spans="1:6" hidden="1">
      <c r="A4854">
        <v>8</v>
      </c>
      <c r="B4854" s="226">
        <v>44266</v>
      </c>
      <c r="C4854" s="226">
        <v>44267</v>
      </c>
      <c r="D4854" s="226">
        <v>44280.4531712963</v>
      </c>
      <c r="E4854" t="s">
        <v>6056</v>
      </c>
      <c r="F4854">
        <v>11.340999603271484</v>
      </c>
    </row>
    <row r="4855" spans="1:6" hidden="1">
      <c r="A4855">
        <v>8</v>
      </c>
      <c r="B4855" s="226">
        <v>44266</v>
      </c>
      <c r="C4855" s="226">
        <v>44267</v>
      </c>
      <c r="D4855" s="226">
        <v>44280.4531712963</v>
      </c>
      <c r="E4855" t="s">
        <v>6057</v>
      </c>
      <c r="F4855">
        <v>3.1041998863219482</v>
      </c>
    </row>
    <row r="4856" spans="1:6" hidden="1">
      <c r="A4856">
        <v>8</v>
      </c>
      <c r="B4856" s="226">
        <v>44266</v>
      </c>
      <c r="C4856" s="226">
        <v>44267</v>
      </c>
      <c r="D4856" s="226">
        <v>44280.4531712963</v>
      </c>
      <c r="E4856" t="s">
        <v>6270</v>
      </c>
      <c r="F4856">
        <v>134.88474722968218</v>
      </c>
    </row>
    <row r="4857" spans="1:6" hidden="1">
      <c r="A4857">
        <v>8</v>
      </c>
      <c r="B4857" s="226">
        <v>44266</v>
      </c>
      <c r="C4857" s="226">
        <v>44267</v>
      </c>
      <c r="D4857" s="226">
        <v>44280.4531712963</v>
      </c>
      <c r="E4857" t="s">
        <v>6058</v>
      </c>
      <c r="F4857">
        <v>1.9999999552965182E-2</v>
      </c>
    </row>
    <row r="4858" spans="1:6" hidden="1">
      <c r="A4858">
        <v>8</v>
      </c>
      <c r="B4858" s="226">
        <v>44266</v>
      </c>
      <c r="C4858" s="226">
        <v>44267</v>
      </c>
      <c r="D4858" s="226">
        <v>44280.4531712963</v>
      </c>
      <c r="E4858" t="s">
        <v>6059</v>
      </c>
      <c r="F4858">
        <v>2.2400000095368306</v>
      </c>
    </row>
    <row r="4859" spans="1:6" hidden="1">
      <c r="A4859">
        <v>8</v>
      </c>
      <c r="B4859" s="226">
        <v>44266</v>
      </c>
      <c r="C4859" s="226">
        <v>44267</v>
      </c>
      <c r="D4859" s="226">
        <v>44280.4531712963</v>
      </c>
      <c r="E4859" t="s">
        <v>6060</v>
      </c>
      <c r="F4859">
        <v>2.9999999329446688E-2</v>
      </c>
    </row>
    <row r="4860" spans="1:6" hidden="1">
      <c r="A4860">
        <v>8</v>
      </c>
      <c r="B4860" s="226">
        <v>44266</v>
      </c>
      <c r="C4860" s="226">
        <v>44267</v>
      </c>
      <c r="D4860" s="226">
        <v>44280.4531712963</v>
      </c>
      <c r="E4860" t="s">
        <v>6061</v>
      </c>
      <c r="F4860">
        <v>1.129999995231584</v>
      </c>
    </row>
    <row r="4861" spans="1:6" hidden="1">
      <c r="A4861">
        <v>8</v>
      </c>
      <c r="B4861" s="226">
        <v>44266</v>
      </c>
      <c r="C4861" s="226">
        <v>44267</v>
      </c>
      <c r="D4861" s="226">
        <v>44280.4531712963</v>
      </c>
      <c r="E4861" t="s">
        <v>6062</v>
      </c>
      <c r="F4861">
        <v>2.4700000286101313</v>
      </c>
    </row>
    <row r="4862" spans="1:6" hidden="1">
      <c r="A4862">
        <v>8</v>
      </c>
      <c r="B4862" s="226">
        <v>44266</v>
      </c>
      <c r="C4862" s="226">
        <v>44267</v>
      </c>
      <c r="D4862" s="226">
        <v>44280.4531712963</v>
      </c>
      <c r="E4862" t="s">
        <v>6063</v>
      </c>
      <c r="F4862">
        <v>22.559999465943275</v>
      </c>
    </row>
    <row r="4863" spans="1:6" hidden="1">
      <c r="A4863">
        <v>8</v>
      </c>
      <c r="B4863" s="226">
        <v>44266</v>
      </c>
      <c r="C4863" s="226">
        <v>44267</v>
      </c>
      <c r="D4863" s="226">
        <v>44280.4531712963</v>
      </c>
      <c r="E4863" t="s">
        <v>6064</v>
      </c>
      <c r="F4863">
        <v>50.080001831054688</v>
      </c>
    </row>
    <row r="4864" spans="1:6" hidden="1">
      <c r="A4864">
        <v>8</v>
      </c>
      <c r="B4864" s="226">
        <v>44266</v>
      </c>
      <c r="C4864" s="226">
        <v>44267</v>
      </c>
      <c r="D4864" s="226">
        <v>44280.4531712963</v>
      </c>
      <c r="E4864" t="s">
        <v>6065</v>
      </c>
      <c r="F4864">
        <v>20.840000152587962</v>
      </c>
    </row>
    <row r="4865" spans="1:6" hidden="1">
      <c r="A4865">
        <v>8</v>
      </c>
      <c r="B4865" s="226">
        <v>44266</v>
      </c>
      <c r="C4865" s="226">
        <v>44267</v>
      </c>
      <c r="D4865" s="226">
        <v>44280.4531712963</v>
      </c>
      <c r="E4865" t="s">
        <v>6066</v>
      </c>
      <c r="F4865">
        <v>0.62999999523162842</v>
      </c>
    </row>
    <row r="4866" spans="1:6" hidden="1">
      <c r="A4866">
        <v>8</v>
      </c>
      <c r="B4866" s="226">
        <v>44266</v>
      </c>
      <c r="C4866" s="226">
        <v>44267</v>
      </c>
      <c r="D4866" s="226">
        <v>44280.4531712963</v>
      </c>
      <c r="E4866" t="s">
        <v>6068</v>
      </c>
      <c r="F4866">
        <v>16.357575947046133</v>
      </c>
    </row>
    <row r="4867" spans="1:6" hidden="1">
      <c r="A4867">
        <v>8</v>
      </c>
      <c r="B4867" s="226">
        <v>44266</v>
      </c>
      <c r="C4867" s="226">
        <v>44267</v>
      </c>
      <c r="D4867" s="226">
        <v>44280.4531712963</v>
      </c>
      <c r="E4867" t="s">
        <v>6067</v>
      </c>
      <c r="F4867">
        <v>0.87695644700692821</v>
      </c>
    </row>
    <row r="4868" spans="1:6" hidden="1">
      <c r="A4868">
        <v>8</v>
      </c>
      <c r="B4868" s="226">
        <v>44266</v>
      </c>
      <c r="C4868" s="226">
        <v>44267</v>
      </c>
      <c r="D4868" s="226">
        <v>44280.4531712963</v>
      </c>
      <c r="E4868" t="s">
        <v>6069</v>
      </c>
      <c r="F4868">
        <v>259.72899506886807</v>
      </c>
    </row>
    <row r="4869" spans="1:6" hidden="1">
      <c r="A4869">
        <v>8</v>
      </c>
      <c r="B4869" s="226">
        <v>44266</v>
      </c>
      <c r="C4869" s="226">
        <v>44267</v>
      </c>
      <c r="D4869" s="226">
        <v>44280.4531712963</v>
      </c>
      <c r="E4869" t="s">
        <v>6469</v>
      </c>
      <c r="F4869">
        <v>206.89391704135576</v>
      </c>
    </row>
    <row r="4870" spans="1:6" hidden="1">
      <c r="A4870">
        <v>8</v>
      </c>
      <c r="B4870" s="226">
        <v>44266</v>
      </c>
      <c r="C4870" s="226">
        <v>44267</v>
      </c>
      <c r="D4870" s="226">
        <v>44280.4531712963</v>
      </c>
      <c r="E4870" t="s">
        <v>6470</v>
      </c>
      <c r="F4870">
        <v>32.513745370176075</v>
      </c>
    </row>
    <row r="4871" spans="1:6" hidden="1">
      <c r="A4871">
        <v>8</v>
      </c>
      <c r="B4871" s="226">
        <v>44266</v>
      </c>
      <c r="C4871" s="226">
        <v>44267</v>
      </c>
      <c r="D4871" s="226">
        <v>44280.4531712963</v>
      </c>
      <c r="E4871" t="s">
        <v>6070</v>
      </c>
      <c r="F4871">
        <v>0</v>
      </c>
    </row>
    <row r="4872" spans="1:6" hidden="1">
      <c r="A4872">
        <v>8</v>
      </c>
      <c r="B4872" s="226">
        <v>44266</v>
      </c>
      <c r="C4872" s="226">
        <v>44267</v>
      </c>
      <c r="D4872" s="226">
        <v>44280.4531712963</v>
      </c>
      <c r="E4872" t="s">
        <v>6471</v>
      </c>
      <c r="F4872">
        <v>209.99653773837596</v>
      </c>
    </row>
    <row r="4873" spans="1:6" hidden="1">
      <c r="A4873">
        <v>8</v>
      </c>
      <c r="B4873" s="226">
        <v>44266</v>
      </c>
      <c r="C4873" s="226">
        <v>44267</v>
      </c>
      <c r="D4873" s="226">
        <v>44280.4531712963</v>
      </c>
      <c r="E4873" t="s">
        <v>6472</v>
      </c>
      <c r="F4873">
        <v>242.64153729544734</v>
      </c>
    </row>
    <row r="4874" spans="1:6" hidden="1">
      <c r="A4874">
        <v>8</v>
      </c>
      <c r="B4874" s="226">
        <v>44266</v>
      </c>
      <c r="C4874" s="226">
        <v>44267</v>
      </c>
      <c r="D4874" s="226">
        <v>44280.4531712963</v>
      </c>
      <c r="E4874" t="s">
        <v>6473</v>
      </c>
      <c r="F4874">
        <v>264.4982869678073</v>
      </c>
    </row>
    <row r="4875" spans="1:6" hidden="1">
      <c r="A4875">
        <v>8</v>
      </c>
      <c r="B4875" s="226">
        <v>44266</v>
      </c>
      <c r="C4875" s="226">
        <v>44267</v>
      </c>
      <c r="D4875" s="226">
        <v>44280.4531712963</v>
      </c>
      <c r="E4875" t="s">
        <v>6071</v>
      </c>
      <c r="F4875">
        <v>602.29540990193743</v>
      </c>
    </row>
    <row r="4876" spans="1:6" hidden="1">
      <c r="A4876">
        <v>8</v>
      </c>
      <c r="B4876" s="226">
        <v>44266</v>
      </c>
      <c r="C4876" s="226">
        <v>44267</v>
      </c>
      <c r="D4876" s="226">
        <v>44280.4531712963</v>
      </c>
      <c r="E4876" t="s">
        <v>6252</v>
      </c>
      <c r="F4876">
        <v>185.43896384769207</v>
      </c>
    </row>
    <row r="4877" spans="1:6" hidden="1">
      <c r="A4877">
        <v>8</v>
      </c>
      <c r="B4877" s="226">
        <v>44266</v>
      </c>
      <c r="C4877" s="226">
        <v>44267</v>
      </c>
      <c r="D4877" s="226">
        <v>44280.4531712963</v>
      </c>
      <c r="E4877" t="s">
        <v>6253</v>
      </c>
      <c r="F4877">
        <v>77.653881767060952</v>
      </c>
    </row>
    <row r="4878" spans="1:6" hidden="1">
      <c r="A4878">
        <v>8</v>
      </c>
      <c r="B4878" s="226">
        <v>44266</v>
      </c>
      <c r="C4878" s="226">
        <v>44267</v>
      </c>
      <c r="D4878" s="226">
        <v>44280.4531712963</v>
      </c>
      <c r="E4878" t="s">
        <v>6076</v>
      </c>
      <c r="F4878">
        <v>2.2769000530242023</v>
      </c>
    </row>
    <row r="4879" spans="1:6" hidden="1">
      <c r="A4879">
        <v>8</v>
      </c>
      <c r="B4879" s="226">
        <v>44266</v>
      </c>
      <c r="C4879" s="226">
        <v>44267</v>
      </c>
      <c r="D4879" s="226">
        <v>44280.4531712963</v>
      </c>
      <c r="E4879" t="s">
        <v>6077</v>
      </c>
      <c r="F4879">
        <v>1.9011000394820492</v>
      </c>
    </row>
    <row r="4880" spans="1:6" hidden="1">
      <c r="A4880">
        <v>8</v>
      </c>
      <c r="B4880" s="226">
        <v>44266</v>
      </c>
      <c r="C4880" s="226">
        <v>44267</v>
      </c>
      <c r="D4880" s="226">
        <v>44280.4531712963</v>
      </c>
      <c r="E4880" t="s">
        <v>6078</v>
      </c>
      <c r="F4880">
        <v>7.0187997817995402</v>
      </c>
    </row>
    <row r="4881" spans="1:6" hidden="1">
      <c r="A4881">
        <v>8</v>
      </c>
      <c r="B4881" s="226">
        <v>44266</v>
      </c>
      <c r="C4881" s="226">
        <v>44267</v>
      </c>
      <c r="D4881" s="226">
        <v>44280.4531712963</v>
      </c>
      <c r="E4881" t="s">
        <v>6079</v>
      </c>
      <c r="F4881">
        <v>22.79840087890625</v>
      </c>
    </row>
    <row r="4882" spans="1:6" hidden="1">
      <c r="A4882">
        <v>8</v>
      </c>
      <c r="B4882" s="226">
        <v>44266</v>
      </c>
      <c r="C4882" s="226">
        <v>44267</v>
      </c>
      <c r="D4882" s="226">
        <v>44280.4531712963</v>
      </c>
      <c r="E4882" t="s">
        <v>6080</v>
      </c>
      <c r="F4882">
        <v>49.604198455808628</v>
      </c>
    </row>
    <row r="4883" spans="1:6" hidden="1">
      <c r="A4883">
        <v>8</v>
      </c>
      <c r="B4883" s="226">
        <v>44266</v>
      </c>
      <c r="C4883" s="226">
        <v>44267</v>
      </c>
      <c r="D4883" s="226">
        <v>44280.4531712963</v>
      </c>
      <c r="E4883" t="s">
        <v>6081</v>
      </c>
      <c r="F4883">
        <v>16.310600280761719</v>
      </c>
    </row>
    <row r="4884" spans="1:6" hidden="1">
      <c r="A4884">
        <v>8</v>
      </c>
      <c r="B4884" s="226">
        <v>44266</v>
      </c>
      <c r="C4884" s="226">
        <v>44267</v>
      </c>
      <c r="D4884" s="226">
        <v>44280.4531712963</v>
      </c>
      <c r="E4884" t="s">
        <v>6082</v>
      </c>
      <c r="F4884">
        <v>6.5999999642372131E-2</v>
      </c>
    </row>
    <row r="4885" spans="1:6" hidden="1">
      <c r="A4885">
        <v>8</v>
      </c>
      <c r="B4885" s="226">
        <v>44266</v>
      </c>
      <c r="C4885" s="226">
        <v>44267</v>
      </c>
      <c r="D4885" s="226">
        <v>44280.4531712963</v>
      </c>
      <c r="E4885" t="s">
        <v>6678</v>
      </c>
      <c r="F4885">
        <v>132.45528695848245</v>
      </c>
    </row>
    <row r="4886" spans="1:6" hidden="1">
      <c r="A4886">
        <v>8</v>
      </c>
      <c r="B4886" s="226">
        <v>44266</v>
      </c>
      <c r="C4886" s="226">
        <v>44267</v>
      </c>
      <c r="D4886" s="226">
        <v>44280.4531712963</v>
      </c>
      <c r="E4886" t="s">
        <v>6474</v>
      </c>
      <c r="F4886">
        <v>233.96688061820132</v>
      </c>
    </row>
    <row r="4887" spans="1:6" hidden="1">
      <c r="A4887">
        <v>8</v>
      </c>
      <c r="B4887" s="226">
        <v>44266</v>
      </c>
      <c r="C4887" s="226">
        <v>44267</v>
      </c>
      <c r="D4887" s="226">
        <v>44280.4531712963</v>
      </c>
      <c r="E4887" t="s">
        <v>6475</v>
      </c>
      <c r="F4887">
        <v>234.67609593073593</v>
      </c>
    </row>
    <row r="4888" spans="1:6" hidden="1">
      <c r="A4888">
        <v>8</v>
      </c>
      <c r="B4888" s="226">
        <v>44266</v>
      </c>
      <c r="C4888" s="226">
        <v>44267</v>
      </c>
      <c r="D4888" s="226">
        <v>44280.4531712963</v>
      </c>
      <c r="E4888" t="s">
        <v>6476</v>
      </c>
      <c r="F4888">
        <v>237.82714571423256</v>
      </c>
    </row>
    <row r="4889" spans="1:6" hidden="1">
      <c r="A4889">
        <v>8</v>
      </c>
      <c r="B4889" s="226">
        <v>44266</v>
      </c>
      <c r="C4889" s="226">
        <v>44267</v>
      </c>
      <c r="D4889" s="226">
        <v>44280.4531712963</v>
      </c>
      <c r="E4889" t="s">
        <v>6477</v>
      </c>
      <c r="F4889">
        <v>239.40207574632225</v>
      </c>
    </row>
    <row r="4890" spans="1:6" hidden="1">
      <c r="A4890">
        <v>8</v>
      </c>
      <c r="B4890" s="226">
        <v>44266</v>
      </c>
      <c r="C4890" s="226">
        <v>44267</v>
      </c>
      <c r="D4890" s="226">
        <v>44280.4531712963</v>
      </c>
      <c r="E4890" t="s">
        <v>6085</v>
      </c>
      <c r="F4890">
        <v>22.679718857341339</v>
      </c>
    </row>
    <row r="4891" spans="1:6" hidden="1">
      <c r="A4891">
        <v>8</v>
      </c>
      <c r="B4891" s="226">
        <v>44266</v>
      </c>
      <c r="C4891" s="226">
        <v>44267</v>
      </c>
      <c r="D4891" s="226">
        <v>44280.4531712963</v>
      </c>
      <c r="E4891" t="s">
        <v>6086</v>
      </c>
      <c r="F4891">
        <v>19.96293108330833</v>
      </c>
    </row>
    <row r="4892" spans="1:6" hidden="1">
      <c r="A4892">
        <v>8</v>
      </c>
      <c r="B4892" s="226">
        <v>44266</v>
      </c>
      <c r="C4892" s="226">
        <v>44267</v>
      </c>
      <c r="D4892" s="226">
        <v>44280.4531712963</v>
      </c>
      <c r="E4892" t="s">
        <v>6087</v>
      </c>
      <c r="F4892">
        <v>0</v>
      </c>
    </row>
    <row r="4893" spans="1:6" hidden="1">
      <c r="A4893">
        <v>8</v>
      </c>
      <c r="B4893" s="226">
        <v>44266</v>
      </c>
      <c r="C4893" s="226">
        <v>44267</v>
      </c>
      <c r="D4893" s="226">
        <v>44280.4531712963</v>
      </c>
      <c r="E4893" t="s">
        <v>6088</v>
      </c>
      <c r="F4893">
        <v>91.053816382090247</v>
      </c>
    </row>
    <row r="4894" spans="1:6" hidden="1">
      <c r="A4894">
        <v>8</v>
      </c>
      <c r="B4894" s="226">
        <v>44266</v>
      </c>
      <c r="C4894" s="226">
        <v>44267</v>
      </c>
      <c r="D4894" s="226">
        <v>44280.4531712963</v>
      </c>
      <c r="E4894" t="s">
        <v>6083</v>
      </c>
      <c r="F4894">
        <v>725.02453655666773</v>
      </c>
    </row>
    <row r="4895" spans="1:6" hidden="1">
      <c r="A4895">
        <v>8</v>
      </c>
      <c r="B4895" s="226">
        <v>44266</v>
      </c>
      <c r="C4895" s="226">
        <v>44267</v>
      </c>
      <c r="D4895" s="226">
        <v>44280.4531712963</v>
      </c>
      <c r="E4895" t="s">
        <v>6478</v>
      </c>
      <c r="F4895">
        <v>203.2784651014546</v>
      </c>
    </row>
    <row r="4896" spans="1:6" hidden="1">
      <c r="A4896">
        <v>8</v>
      </c>
      <c r="B4896" s="226">
        <v>44266</v>
      </c>
      <c r="C4896" s="226">
        <v>44267</v>
      </c>
      <c r="D4896" s="226">
        <v>44280.4531712963</v>
      </c>
      <c r="E4896" t="s">
        <v>6254</v>
      </c>
      <c r="F4896">
        <v>746.27996444702217</v>
      </c>
    </row>
    <row r="4897" spans="1:6" hidden="1">
      <c r="A4897">
        <v>8</v>
      </c>
      <c r="B4897" s="226">
        <v>44266</v>
      </c>
      <c r="C4897" s="226">
        <v>44267</v>
      </c>
      <c r="D4897" s="226">
        <v>44280.4531712963</v>
      </c>
      <c r="E4897" t="s">
        <v>6479</v>
      </c>
      <c r="F4897">
        <v>205.49426862928661</v>
      </c>
    </row>
    <row r="4898" spans="1:6" hidden="1">
      <c r="A4898">
        <v>8</v>
      </c>
      <c r="B4898" s="226">
        <v>44266</v>
      </c>
      <c r="C4898" s="226">
        <v>44267</v>
      </c>
      <c r="D4898" s="226">
        <v>44280.4531712963</v>
      </c>
      <c r="E4898" t="s">
        <v>6480</v>
      </c>
      <c r="F4898">
        <v>272.48595203823453</v>
      </c>
    </row>
    <row r="4899" spans="1:6" hidden="1">
      <c r="A4899">
        <v>8</v>
      </c>
      <c r="B4899" s="226">
        <v>44266</v>
      </c>
      <c r="C4899" s="226">
        <v>44267</v>
      </c>
      <c r="D4899" s="226">
        <v>44280.4531712963</v>
      </c>
      <c r="E4899" t="s">
        <v>6255</v>
      </c>
      <c r="F4899">
        <v>2741.4026114569756</v>
      </c>
    </row>
    <row r="4900" spans="1:6" hidden="1">
      <c r="A4900">
        <v>8</v>
      </c>
      <c r="B4900" s="226">
        <v>44266</v>
      </c>
      <c r="C4900" s="226">
        <v>44267</v>
      </c>
      <c r="D4900" s="226">
        <v>44280.4531712963</v>
      </c>
      <c r="E4900" t="s">
        <v>6481</v>
      </c>
      <c r="F4900">
        <v>275.66282711028998</v>
      </c>
    </row>
    <row r="4901" spans="1:6" hidden="1">
      <c r="A4901">
        <v>8</v>
      </c>
      <c r="B4901" s="226">
        <v>44266</v>
      </c>
      <c r="C4901" s="226">
        <v>44267</v>
      </c>
      <c r="D4901" s="226">
        <v>44280.4531712963</v>
      </c>
      <c r="E4901" t="s">
        <v>6084</v>
      </c>
      <c r="F4901">
        <v>94.781303999158993</v>
      </c>
    </row>
    <row r="4902" spans="1:6" hidden="1">
      <c r="A4902">
        <v>8</v>
      </c>
      <c r="B4902" s="226">
        <v>44266</v>
      </c>
      <c r="C4902" s="226">
        <v>44267</v>
      </c>
      <c r="D4902" s="226">
        <v>44280.4531712963</v>
      </c>
      <c r="E4902" t="s">
        <v>6482</v>
      </c>
      <c r="F4902">
        <v>271.81753495534281</v>
      </c>
    </row>
    <row r="4903" spans="1:6" hidden="1">
      <c r="A4903">
        <v>8</v>
      </c>
      <c r="B4903" s="226">
        <v>44266</v>
      </c>
      <c r="C4903" s="226">
        <v>44267</v>
      </c>
      <c r="D4903" s="226">
        <v>44280.4531712963</v>
      </c>
      <c r="E4903" t="s">
        <v>6483</v>
      </c>
      <c r="F4903">
        <v>208.45749507480178</v>
      </c>
    </row>
    <row r="4904" spans="1:6" hidden="1">
      <c r="A4904">
        <v>8</v>
      </c>
      <c r="B4904" s="226">
        <v>44266</v>
      </c>
      <c r="C4904" s="226">
        <v>44267</v>
      </c>
      <c r="D4904" s="226">
        <v>44280.4531712963</v>
      </c>
      <c r="E4904" t="s">
        <v>6484</v>
      </c>
      <c r="F4904">
        <v>208.68686953650536</v>
      </c>
    </row>
    <row r="4905" spans="1:6" hidden="1">
      <c r="A4905">
        <v>8</v>
      </c>
      <c r="B4905" s="226">
        <v>44266</v>
      </c>
      <c r="C4905" s="226">
        <v>44267</v>
      </c>
      <c r="D4905" s="226">
        <v>44280.4531712963</v>
      </c>
      <c r="E4905" t="s">
        <v>6235</v>
      </c>
    </row>
    <row r="4906" spans="1:6" hidden="1">
      <c r="A4906">
        <v>8</v>
      </c>
      <c r="B4906" s="226">
        <v>44266</v>
      </c>
      <c r="C4906" s="226">
        <v>44267</v>
      </c>
      <c r="D4906" s="226">
        <v>44280.4531712963</v>
      </c>
      <c r="E4906" t="s">
        <v>6256</v>
      </c>
      <c r="F4906">
        <v>1.8281615019781774</v>
      </c>
    </row>
    <row r="4907" spans="1:6" hidden="1">
      <c r="A4907">
        <v>8</v>
      </c>
      <c r="B4907" s="226">
        <v>44266</v>
      </c>
      <c r="C4907" s="226">
        <v>44267</v>
      </c>
      <c r="D4907" s="226">
        <v>44280.4531712963</v>
      </c>
      <c r="E4907" t="s">
        <v>6257</v>
      </c>
      <c r="F4907">
        <v>6.9998566908968796</v>
      </c>
    </row>
    <row r="4908" spans="1:6" hidden="1">
      <c r="A4908">
        <v>8</v>
      </c>
      <c r="B4908" s="226">
        <v>44266</v>
      </c>
      <c r="C4908" s="226">
        <v>44267</v>
      </c>
      <c r="D4908" s="226">
        <v>44280.4531712963</v>
      </c>
      <c r="E4908" t="s">
        <v>6258</v>
      </c>
      <c r="F4908">
        <v>5.1117132597085462</v>
      </c>
    </row>
    <row r="4909" spans="1:6" hidden="1">
      <c r="A4909">
        <v>8</v>
      </c>
      <c r="B4909" s="226">
        <v>44266</v>
      </c>
      <c r="C4909" s="226">
        <v>44267</v>
      </c>
      <c r="D4909" s="226">
        <v>44280.4531712963</v>
      </c>
      <c r="E4909" t="s">
        <v>6520</v>
      </c>
      <c r="F4909">
        <v>0.24770000576973872</v>
      </c>
    </row>
    <row r="4910" spans="1:6" hidden="1">
      <c r="A4910">
        <v>8</v>
      </c>
      <c r="B4910" s="226">
        <v>44266</v>
      </c>
      <c r="C4910" s="226">
        <v>44267</v>
      </c>
      <c r="D4910" s="226">
        <v>44280.4531712963</v>
      </c>
      <c r="E4910" t="s">
        <v>6259</v>
      </c>
      <c r="F4910">
        <v>3.9980264484882277</v>
      </c>
    </row>
    <row r="4911" spans="1:6" hidden="1">
      <c r="A4911">
        <v>8</v>
      </c>
      <c r="B4911" s="226">
        <v>44266</v>
      </c>
      <c r="C4911" s="226">
        <v>44267</v>
      </c>
      <c r="D4911" s="226">
        <v>44280.4531712963</v>
      </c>
      <c r="E4911" t="s">
        <v>6260</v>
      </c>
      <c r="F4911">
        <v>0</v>
      </c>
    </row>
    <row r="4912" spans="1:6" hidden="1">
      <c r="A4912">
        <v>8</v>
      </c>
      <c r="B4912" s="226">
        <v>44266</v>
      </c>
      <c r="C4912" s="226">
        <v>44267</v>
      </c>
      <c r="D4912" s="226">
        <v>44280.4531712963</v>
      </c>
      <c r="E4912" t="s">
        <v>6485</v>
      </c>
      <c r="F4912">
        <v>36.462853162818504</v>
      </c>
    </row>
    <row r="4913" spans="1:6" hidden="1">
      <c r="A4913">
        <v>8</v>
      </c>
      <c r="B4913" s="226">
        <v>44266</v>
      </c>
      <c r="C4913" s="226">
        <v>44267</v>
      </c>
      <c r="D4913" s="226">
        <v>44280.4531712963</v>
      </c>
      <c r="E4913" t="s">
        <v>6486</v>
      </c>
      <c r="F4913">
        <v>155.27494769626159</v>
      </c>
    </row>
    <row r="4914" spans="1:6" hidden="1">
      <c r="A4914">
        <v>8</v>
      </c>
      <c r="B4914" s="226">
        <v>44266</v>
      </c>
      <c r="C4914" s="226">
        <v>44267</v>
      </c>
      <c r="D4914" s="226">
        <v>44280.4531712963</v>
      </c>
      <c r="E4914" t="s">
        <v>6091</v>
      </c>
      <c r="F4914">
        <v>89.938528119193109</v>
      </c>
    </row>
    <row r="4915" spans="1:6" hidden="1">
      <c r="A4915">
        <v>8</v>
      </c>
      <c r="B4915" s="226">
        <v>44266</v>
      </c>
      <c r="C4915" s="226">
        <v>44267</v>
      </c>
      <c r="D4915" s="226">
        <v>44280.4531712963</v>
      </c>
      <c r="E4915" t="s">
        <v>6261</v>
      </c>
      <c r="F4915">
        <v>4.4866257284923119</v>
      </c>
    </row>
    <row r="4916" spans="1:6" hidden="1">
      <c r="A4916">
        <v>8</v>
      </c>
      <c r="B4916" s="226">
        <v>44266</v>
      </c>
      <c r="C4916" s="226">
        <v>44267</v>
      </c>
      <c r="D4916" s="226">
        <v>44280.4531712963</v>
      </c>
      <c r="E4916" t="s">
        <v>6269</v>
      </c>
      <c r="F4916">
        <v>51.353491295708579</v>
      </c>
    </row>
    <row r="4917" spans="1:6" hidden="1">
      <c r="A4917">
        <v>8</v>
      </c>
      <c r="B4917" s="226">
        <v>44266</v>
      </c>
      <c r="C4917" s="226">
        <v>44267</v>
      </c>
      <c r="D4917" s="226">
        <v>44280.4531712963</v>
      </c>
      <c r="E4917" t="s">
        <v>6661</v>
      </c>
      <c r="F4917">
        <v>2.7561032818375129</v>
      </c>
    </row>
    <row r="4918" spans="1:6" hidden="1">
      <c r="A4918">
        <v>8</v>
      </c>
      <c r="B4918" s="226">
        <v>44266</v>
      </c>
      <c r="C4918" s="226">
        <v>44267</v>
      </c>
      <c r="D4918" s="226">
        <v>44280.4531712963</v>
      </c>
      <c r="E4918" t="s">
        <v>6262</v>
      </c>
      <c r="F4918">
        <v>8.9937994591063894</v>
      </c>
    </row>
    <row r="4919" spans="1:6" hidden="1">
      <c r="A4919">
        <v>8</v>
      </c>
      <c r="B4919" s="226">
        <v>44266</v>
      </c>
      <c r="C4919" s="226">
        <v>44267</v>
      </c>
      <c r="D4919" s="226">
        <v>44280.4531712963</v>
      </c>
      <c r="E4919" t="s">
        <v>6263</v>
      </c>
      <c r="F4919">
        <v>12.991825907594617</v>
      </c>
    </row>
    <row r="4920" spans="1:6" hidden="1">
      <c r="A4920">
        <v>8</v>
      </c>
      <c r="B4920" s="226">
        <v>44266</v>
      </c>
      <c r="C4920" s="226">
        <v>44267</v>
      </c>
      <c r="D4920" s="226">
        <v>44280.4531712963</v>
      </c>
      <c r="E4920" t="s">
        <v>6264</v>
      </c>
      <c r="F4920">
        <v>29.84586007065241</v>
      </c>
    </row>
    <row r="4921" spans="1:6" hidden="1">
      <c r="A4921">
        <v>8</v>
      </c>
      <c r="B4921" s="226">
        <v>44266</v>
      </c>
      <c r="C4921" s="226">
        <v>44267</v>
      </c>
      <c r="D4921" s="226">
        <v>44280.4531712963</v>
      </c>
      <c r="E4921" t="s">
        <v>6267</v>
      </c>
      <c r="F4921">
        <v>51.353491295708579</v>
      </c>
    </row>
    <row r="4922" spans="1:6" hidden="1">
      <c r="A4922">
        <v>8</v>
      </c>
      <c r="B4922" s="226">
        <v>44266</v>
      </c>
      <c r="C4922" s="226">
        <v>44267</v>
      </c>
      <c r="D4922" s="226">
        <v>44280.4531712963</v>
      </c>
      <c r="E4922" t="s">
        <v>6440</v>
      </c>
      <c r="F4922">
        <v>55.840117024200893</v>
      </c>
    </row>
    <row r="4923" spans="1:6" hidden="1">
      <c r="A4923">
        <v>8</v>
      </c>
      <c r="B4923" s="226">
        <v>44266</v>
      </c>
      <c r="C4923" s="226">
        <v>44267</v>
      </c>
      <c r="D4923" s="226">
        <v>44280.4531712963</v>
      </c>
      <c r="E4923" t="s">
        <v>6100</v>
      </c>
      <c r="F4923">
        <v>0.32379999756814343</v>
      </c>
    </row>
    <row r="4924" spans="1:6" hidden="1">
      <c r="A4924">
        <v>8</v>
      </c>
      <c r="B4924" s="226">
        <v>44266</v>
      </c>
      <c r="C4924" s="226">
        <v>44267</v>
      </c>
      <c r="D4924" s="226">
        <v>44280.4531712963</v>
      </c>
      <c r="E4924" t="s">
        <v>6101</v>
      </c>
      <c r="F4924">
        <v>7.1999998763206076E-3</v>
      </c>
    </row>
    <row r="4925" spans="1:6" hidden="1">
      <c r="A4925">
        <v>8</v>
      </c>
      <c r="B4925" s="226">
        <v>44266</v>
      </c>
      <c r="C4925" s="226">
        <v>44267</v>
      </c>
      <c r="D4925" s="226">
        <v>44280.4531712963</v>
      </c>
      <c r="E4925" t="s">
        <v>6102</v>
      </c>
      <c r="F4925">
        <v>0.19200000166892575</v>
      </c>
    </row>
    <row r="4926" spans="1:6" hidden="1">
      <c r="A4926">
        <v>8</v>
      </c>
      <c r="B4926" s="226">
        <v>44266</v>
      </c>
      <c r="C4926" s="226">
        <v>44267</v>
      </c>
      <c r="D4926" s="226">
        <v>44280.4531712963</v>
      </c>
      <c r="E4926" t="s">
        <v>6103</v>
      </c>
      <c r="F4926">
        <v>0.58370000123979981</v>
      </c>
    </row>
    <row r="4927" spans="1:6" hidden="1">
      <c r="A4927">
        <v>8</v>
      </c>
      <c r="B4927" s="226">
        <v>44266</v>
      </c>
      <c r="C4927" s="226">
        <v>44267</v>
      </c>
      <c r="D4927" s="226">
        <v>44280.4531712963</v>
      </c>
      <c r="E4927" t="s">
        <v>6104</v>
      </c>
      <c r="F4927">
        <v>98.643501281742104</v>
      </c>
    </row>
    <row r="4928" spans="1:6" hidden="1">
      <c r="A4928">
        <v>8</v>
      </c>
      <c r="B4928" s="226">
        <v>44266</v>
      </c>
      <c r="C4928" s="226">
        <v>44267</v>
      </c>
      <c r="D4928" s="226">
        <v>44280.4531712963</v>
      </c>
      <c r="E4928" t="s">
        <v>6105</v>
      </c>
    </row>
    <row r="4929" spans="1:5" hidden="1">
      <c r="A4929">
        <v>8</v>
      </c>
      <c r="B4929" s="226">
        <v>44266</v>
      </c>
      <c r="C4929" s="226">
        <v>44267</v>
      </c>
      <c r="D4929" s="226">
        <v>44280.4531712963</v>
      </c>
      <c r="E4929" t="s">
        <v>6106</v>
      </c>
    </row>
    <row r="4930" spans="1:5" hidden="1">
      <c r="A4930">
        <v>8</v>
      </c>
      <c r="B4930" s="226">
        <v>44266</v>
      </c>
      <c r="C4930" s="226">
        <v>44267</v>
      </c>
      <c r="D4930" s="226">
        <v>44280.4531712963</v>
      </c>
      <c r="E4930" t="s">
        <v>6107</v>
      </c>
    </row>
    <row r="4931" spans="1:5" hidden="1">
      <c r="A4931">
        <v>8</v>
      </c>
      <c r="B4931" s="226">
        <v>44266</v>
      </c>
      <c r="C4931" s="226">
        <v>44267</v>
      </c>
      <c r="D4931" s="226">
        <v>44280.4531712963</v>
      </c>
      <c r="E4931" t="s">
        <v>6108</v>
      </c>
    </row>
    <row r="4932" spans="1:5" hidden="1">
      <c r="A4932">
        <v>8</v>
      </c>
      <c r="B4932" s="226">
        <v>44266</v>
      </c>
      <c r="C4932" s="226">
        <v>44267</v>
      </c>
      <c r="D4932" s="226">
        <v>44280.4531712963</v>
      </c>
      <c r="E4932" t="s">
        <v>6109</v>
      </c>
    </row>
    <row r="4933" spans="1:5" hidden="1">
      <c r="A4933">
        <v>8</v>
      </c>
      <c r="B4933" s="226">
        <v>44266</v>
      </c>
      <c r="C4933" s="226">
        <v>44267</v>
      </c>
      <c r="D4933" s="226">
        <v>44280.4531712963</v>
      </c>
      <c r="E4933" t="s">
        <v>6110</v>
      </c>
    </row>
    <row r="4934" spans="1:5" hidden="1">
      <c r="A4934">
        <v>8</v>
      </c>
      <c r="B4934" s="226">
        <v>44266</v>
      </c>
      <c r="C4934" s="226">
        <v>44267</v>
      </c>
      <c r="D4934" s="226">
        <v>44280.4531712963</v>
      </c>
      <c r="E4934" t="s">
        <v>6111</v>
      </c>
    </row>
    <row r="4935" spans="1:5" hidden="1">
      <c r="A4935">
        <v>8</v>
      </c>
      <c r="B4935" s="226">
        <v>44266</v>
      </c>
      <c r="C4935" s="226">
        <v>44267</v>
      </c>
      <c r="D4935" s="226">
        <v>44280.4531712963</v>
      </c>
      <c r="E4935" t="s">
        <v>6113</v>
      </c>
    </row>
    <row r="4936" spans="1:5" hidden="1">
      <c r="A4936">
        <v>8</v>
      </c>
      <c r="B4936" s="226">
        <v>44266</v>
      </c>
      <c r="C4936" s="226">
        <v>44267</v>
      </c>
      <c r="D4936" s="226">
        <v>44280.4531712963</v>
      </c>
      <c r="E4936" t="s">
        <v>6112</v>
      </c>
    </row>
    <row r="4937" spans="1:5" hidden="1">
      <c r="A4937">
        <v>8</v>
      </c>
      <c r="B4937" s="226">
        <v>44266</v>
      </c>
      <c r="C4937" s="226">
        <v>44267</v>
      </c>
      <c r="D4937" s="226">
        <v>44280.4531712963</v>
      </c>
      <c r="E4937" t="s">
        <v>6114</v>
      </c>
    </row>
    <row r="4938" spans="1:5" hidden="1">
      <c r="A4938">
        <v>8</v>
      </c>
      <c r="B4938" s="226">
        <v>44266</v>
      </c>
      <c r="C4938" s="226">
        <v>44267</v>
      </c>
      <c r="D4938" s="226">
        <v>44280.4531712963</v>
      </c>
      <c r="E4938" t="s">
        <v>6115</v>
      </c>
    </row>
    <row r="4939" spans="1:5" hidden="1">
      <c r="A4939">
        <v>8</v>
      </c>
      <c r="B4939" s="226">
        <v>44266</v>
      </c>
      <c r="C4939" s="226">
        <v>44267</v>
      </c>
      <c r="D4939" s="226">
        <v>44280.4531712963</v>
      </c>
      <c r="E4939" t="s">
        <v>6116</v>
      </c>
    </row>
    <row r="4940" spans="1:5" hidden="1">
      <c r="A4940">
        <v>8</v>
      </c>
      <c r="B4940" s="226">
        <v>44266</v>
      </c>
      <c r="C4940" s="226">
        <v>44267</v>
      </c>
      <c r="D4940" s="226">
        <v>44280.4531712963</v>
      </c>
      <c r="E4940" t="s">
        <v>6117</v>
      </c>
    </row>
    <row r="4941" spans="1:5" hidden="1">
      <c r="A4941">
        <v>8</v>
      </c>
      <c r="B4941" s="226">
        <v>44266</v>
      </c>
      <c r="C4941" s="226">
        <v>44267</v>
      </c>
      <c r="D4941" s="226">
        <v>44280.4531712963</v>
      </c>
      <c r="E4941" t="s">
        <v>6118</v>
      </c>
    </row>
    <row r="4942" spans="1:5" hidden="1">
      <c r="A4942">
        <v>8</v>
      </c>
      <c r="B4942" s="226">
        <v>44266</v>
      </c>
      <c r="C4942" s="226">
        <v>44267</v>
      </c>
      <c r="D4942" s="226">
        <v>44280.4531712963</v>
      </c>
      <c r="E4942" t="s">
        <v>6119</v>
      </c>
    </row>
    <row r="4943" spans="1:5" hidden="1">
      <c r="A4943">
        <v>8</v>
      </c>
      <c r="B4943" s="226">
        <v>44266</v>
      </c>
      <c r="C4943" s="226">
        <v>44267</v>
      </c>
      <c r="D4943" s="226">
        <v>44280.4531712963</v>
      </c>
      <c r="E4943" t="s">
        <v>6120</v>
      </c>
    </row>
    <row r="4944" spans="1:5" hidden="1">
      <c r="A4944">
        <v>8</v>
      </c>
      <c r="B4944" s="226">
        <v>44266</v>
      </c>
      <c r="C4944" s="226">
        <v>44267</v>
      </c>
      <c r="D4944" s="226">
        <v>44280.4531712963</v>
      </c>
      <c r="E4944" t="s">
        <v>6121</v>
      </c>
    </row>
    <row r="4945" spans="1:6" hidden="1">
      <c r="A4945">
        <v>8</v>
      </c>
      <c r="B4945" s="226">
        <v>44266</v>
      </c>
      <c r="C4945" s="226">
        <v>44267</v>
      </c>
      <c r="D4945" s="226">
        <v>44280.4531712963</v>
      </c>
      <c r="E4945" t="s">
        <v>6487</v>
      </c>
      <c r="F4945">
        <v>172.68587313758064</v>
      </c>
    </row>
    <row r="4946" spans="1:6" hidden="1">
      <c r="A4946">
        <v>8</v>
      </c>
      <c r="B4946" s="226">
        <v>44266</v>
      </c>
      <c r="C4946" s="226">
        <v>44267</v>
      </c>
      <c r="D4946" s="226">
        <v>44280.4531712963</v>
      </c>
      <c r="E4946" t="s">
        <v>6488</v>
      </c>
      <c r="F4946">
        <v>186.91172695159906</v>
      </c>
    </row>
    <row r="4947" spans="1:6" hidden="1">
      <c r="A4947">
        <v>8</v>
      </c>
      <c r="B4947" s="226">
        <v>44266</v>
      </c>
      <c r="C4947" s="226">
        <v>44267</v>
      </c>
      <c r="D4947" s="226">
        <v>44280.4531712963</v>
      </c>
      <c r="E4947" t="s">
        <v>6489</v>
      </c>
      <c r="F4947">
        <v>187.63596244388216</v>
      </c>
    </row>
    <row r="4948" spans="1:6" hidden="1">
      <c r="A4948">
        <v>8</v>
      </c>
      <c r="B4948" s="226">
        <v>44266</v>
      </c>
      <c r="C4948" s="226">
        <v>44267</v>
      </c>
      <c r="D4948" s="226">
        <v>44280.4531712963</v>
      </c>
      <c r="E4948" t="s">
        <v>6490</v>
      </c>
      <c r="F4948">
        <v>196.27420536677062</v>
      </c>
    </row>
    <row r="4949" spans="1:6" hidden="1">
      <c r="A4949">
        <v>8</v>
      </c>
      <c r="B4949" s="226">
        <v>44266</v>
      </c>
      <c r="C4949" s="226">
        <v>44267</v>
      </c>
      <c r="D4949" s="226">
        <v>44280.4531712963</v>
      </c>
      <c r="E4949" t="s">
        <v>6122</v>
      </c>
      <c r="F4949">
        <v>6.1496798823277361</v>
      </c>
    </row>
    <row r="4950" spans="1:6" hidden="1">
      <c r="A4950">
        <v>8</v>
      </c>
      <c r="B4950" s="226">
        <v>44266</v>
      </c>
      <c r="C4950" s="226">
        <v>44267</v>
      </c>
      <c r="D4950" s="226">
        <v>44280.4531712963</v>
      </c>
      <c r="E4950" t="s">
        <v>6123</v>
      </c>
      <c r="F4950">
        <v>19.394337896505998</v>
      </c>
    </row>
    <row r="4951" spans="1:6" hidden="1">
      <c r="A4951">
        <v>8</v>
      </c>
      <c r="B4951" s="226">
        <v>44266</v>
      </c>
      <c r="C4951" s="226">
        <v>44267</v>
      </c>
      <c r="D4951" s="226">
        <v>44280.4531712963</v>
      </c>
      <c r="E4951" t="s">
        <v>6491</v>
      </c>
      <c r="F4951">
        <v>165.60951223373402</v>
      </c>
    </row>
    <row r="4952" spans="1:6" hidden="1">
      <c r="A4952">
        <v>8</v>
      </c>
      <c r="B4952" s="226">
        <v>44266</v>
      </c>
      <c r="C4952" s="226">
        <v>44267</v>
      </c>
      <c r="D4952" s="226">
        <v>44280.4531712963</v>
      </c>
      <c r="E4952" t="s">
        <v>6492</v>
      </c>
      <c r="F4952">
        <v>168.50585113101548</v>
      </c>
    </row>
    <row r="4953" spans="1:6" hidden="1">
      <c r="A4953">
        <v>8</v>
      </c>
      <c r="B4953" s="226">
        <v>44266</v>
      </c>
      <c r="C4953" s="226">
        <v>44267</v>
      </c>
      <c r="D4953" s="226">
        <v>44280.4531712963</v>
      </c>
      <c r="E4953" t="s">
        <v>6493</v>
      </c>
      <c r="F4953">
        <v>136.21763344870669</v>
      </c>
    </row>
    <row r="4954" spans="1:6" hidden="1">
      <c r="A4954">
        <v>8</v>
      </c>
      <c r="B4954" s="226">
        <v>44266</v>
      </c>
      <c r="C4954" s="226">
        <v>44267</v>
      </c>
      <c r="D4954" s="226">
        <v>44280.4531712963</v>
      </c>
      <c r="E4954" t="s">
        <v>6265</v>
      </c>
      <c r="F4954">
        <v>24.221418094634991</v>
      </c>
    </row>
    <row r="4955" spans="1:6" hidden="1">
      <c r="A4955">
        <v>8</v>
      </c>
      <c r="B4955" s="226">
        <v>44266</v>
      </c>
      <c r="C4955" s="226">
        <v>44267</v>
      </c>
      <c r="D4955" s="226">
        <v>44280.4531712963</v>
      </c>
      <c r="E4955" t="s">
        <v>6266</v>
      </c>
      <c r="F4955">
        <v>131.68025107383738</v>
      </c>
    </row>
    <row r="4956" spans="1:6" hidden="1">
      <c r="A4956">
        <v>8</v>
      </c>
      <c r="B4956" s="226">
        <v>44266</v>
      </c>
      <c r="C4956" s="226">
        <v>44267</v>
      </c>
      <c r="D4956" s="226">
        <v>44280.4531712963</v>
      </c>
      <c r="E4956" t="s">
        <v>6494</v>
      </c>
      <c r="F4956">
        <v>198.39963125652704</v>
      </c>
    </row>
    <row r="4957" spans="1:6" hidden="1">
      <c r="A4957">
        <v>8</v>
      </c>
      <c r="B4957" s="226">
        <v>44266</v>
      </c>
      <c r="C4957" s="226">
        <v>44267</v>
      </c>
      <c r="D4957" s="226">
        <v>44280.4531712963</v>
      </c>
      <c r="E4957" t="s">
        <v>6495</v>
      </c>
      <c r="F4957">
        <v>206.44052152633711</v>
      </c>
    </row>
    <row r="4958" spans="1:6" hidden="1">
      <c r="A4958">
        <v>8</v>
      </c>
      <c r="B4958" s="226">
        <v>44266</v>
      </c>
      <c r="C4958" s="226">
        <v>44267</v>
      </c>
      <c r="D4958" s="226">
        <v>44280.4531712963</v>
      </c>
      <c r="E4958" t="s">
        <v>6268</v>
      </c>
      <c r="F4958">
        <v>171.77351851993143</v>
      </c>
    </row>
    <row r="4959" spans="1:6" hidden="1">
      <c r="A4959">
        <v>8</v>
      </c>
      <c r="B4959" s="226">
        <v>44266</v>
      </c>
      <c r="C4959" s="226">
        <v>44267</v>
      </c>
      <c r="D4959" s="226">
        <v>44280.4531712963</v>
      </c>
      <c r="E4959" t="s">
        <v>6496</v>
      </c>
      <c r="F4959">
        <v>206.57185393439426</v>
      </c>
    </row>
    <row r="4960" spans="1:6" hidden="1">
      <c r="A4960">
        <v>8</v>
      </c>
      <c r="B4960" s="226">
        <v>44266</v>
      </c>
      <c r="C4960" s="226">
        <v>44267</v>
      </c>
      <c r="D4960" s="226">
        <v>44280.4531712963</v>
      </c>
      <c r="E4960" t="s">
        <v>6497</v>
      </c>
      <c r="F4960">
        <v>207.10999855465437</v>
      </c>
    </row>
    <row r="4961" spans="1:6" hidden="1">
      <c r="A4961">
        <v>8</v>
      </c>
      <c r="B4961" s="226">
        <v>44266</v>
      </c>
      <c r="C4961" s="226">
        <v>44267</v>
      </c>
      <c r="D4961" s="226">
        <v>44280.4531712963</v>
      </c>
      <c r="E4961" t="s">
        <v>6124</v>
      </c>
      <c r="F4961">
        <v>11.061181376377748</v>
      </c>
    </row>
    <row r="4962" spans="1:6" hidden="1">
      <c r="A4962">
        <v>8</v>
      </c>
      <c r="B4962" s="226">
        <v>44266</v>
      </c>
      <c r="C4962" s="226">
        <v>44267</v>
      </c>
      <c r="D4962" s="226">
        <v>44280.4531712963</v>
      </c>
      <c r="E4962" t="s">
        <v>6315</v>
      </c>
    </row>
    <row r="4963" spans="1:6" hidden="1">
      <c r="A4963">
        <v>8</v>
      </c>
      <c r="B4963" s="226">
        <v>44266</v>
      </c>
      <c r="C4963" s="226">
        <v>44267</v>
      </c>
      <c r="D4963" s="226">
        <v>44280.4531712963</v>
      </c>
      <c r="E4963" t="s">
        <v>6316</v>
      </c>
    </row>
    <row r="4964" spans="1:6" hidden="1">
      <c r="A4964">
        <v>8</v>
      </c>
      <c r="B4964" s="226">
        <v>44266</v>
      </c>
      <c r="C4964" s="226">
        <v>44267</v>
      </c>
      <c r="D4964" s="226">
        <v>44280.4531712963</v>
      </c>
      <c r="E4964" t="s">
        <v>6553</v>
      </c>
    </row>
    <row r="4965" spans="1:6" hidden="1">
      <c r="A4965">
        <v>8</v>
      </c>
      <c r="B4965" s="226">
        <v>44266</v>
      </c>
      <c r="C4965" s="226">
        <v>44267</v>
      </c>
      <c r="D4965" s="226">
        <v>44280.4531712963</v>
      </c>
      <c r="E4965" t="s">
        <v>6554</v>
      </c>
    </row>
    <row r="4966" spans="1:6" hidden="1">
      <c r="A4966">
        <v>8</v>
      </c>
      <c r="B4966" s="226">
        <v>44266</v>
      </c>
      <c r="C4966" s="226">
        <v>44267</v>
      </c>
      <c r="D4966" s="226">
        <v>44280.4531712963</v>
      </c>
      <c r="E4966" t="s">
        <v>6555</v>
      </c>
    </row>
    <row r="4967" spans="1:6" hidden="1">
      <c r="A4967">
        <v>8</v>
      </c>
      <c r="B4967" s="226">
        <v>44266</v>
      </c>
      <c r="C4967" s="226">
        <v>44267</v>
      </c>
      <c r="D4967" s="226">
        <v>44280.4531712963</v>
      </c>
      <c r="E4967" t="s">
        <v>6556</v>
      </c>
    </row>
    <row r="4968" spans="1:6" hidden="1">
      <c r="A4968">
        <v>8</v>
      </c>
      <c r="B4968" s="226">
        <v>44266</v>
      </c>
      <c r="C4968" s="226">
        <v>44267</v>
      </c>
      <c r="D4968" s="226">
        <v>44280.4531712963</v>
      </c>
      <c r="E4968" t="s">
        <v>6557</v>
      </c>
    </row>
    <row r="4969" spans="1:6" hidden="1">
      <c r="A4969">
        <v>8</v>
      </c>
      <c r="B4969" s="226">
        <v>44266</v>
      </c>
      <c r="C4969" s="226">
        <v>44267</v>
      </c>
      <c r="D4969" s="226">
        <v>44280.4531712963</v>
      </c>
      <c r="E4969" t="s">
        <v>6558</v>
      </c>
    </row>
    <row r="4970" spans="1:6" hidden="1">
      <c r="A4970">
        <v>8</v>
      </c>
      <c r="B4970" s="226">
        <v>44266</v>
      </c>
      <c r="C4970" s="226">
        <v>44267</v>
      </c>
      <c r="D4970" s="226">
        <v>44280.4531712963</v>
      </c>
      <c r="E4970" t="s">
        <v>6559</v>
      </c>
    </row>
    <row r="4971" spans="1:6" hidden="1">
      <c r="A4971">
        <v>8</v>
      </c>
      <c r="B4971" s="226">
        <v>44266</v>
      </c>
      <c r="C4971" s="226">
        <v>44267</v>
      </c>
      <c r="D4971" s="226">
        <v>44280.4531712963</v>
      </c>
      <c r="E4971" t="s">
        <v>6560</v>
      </c>
    </row>
    <row r="4972" spans="1:6" hidden="1">
      <c r="A4972">
        <v>8</v>
      </c>
      <c r="B4972" s="226">
        <v>44266</v>
      </c>
      <c r="C4972" s="226">
        <v>44267</v>
      </c>
      <c r="D4972" s="226">
        <v>44280.4531712963</v>
      </c>
      <c r="E4972" t="s">
        <v>6561</v>
      </c>
    </row>
    <row r="4973" spans="1:6" hidden="1">
      <c r="A4973">
        <v>8</v>
      </c>
      <c r="B4973" s="226">
        <v>44266</v>
      </c>
      <c r="C4973" s="226">
        <v>44267</v>
      </c>
      <c r="D4973" s="226">
        <v>44280.4531712963</v>
      </c>
      <c r="E4973" t="s">
        <v>6562</v>
      </c>
    </row>
    <row r="4974" spans="1:6" hidden="1">
      <c r="A4974">
        <v>8</v>
      </c>
      <c r="B4974" s="226">
        <v>44266</v>
      </c>
      <c r="C4974" s="226">
        <v>44267</v>
      </c>
      <c r="D4974" s="226">
        <v>44280.4531712963</v>
      </c>
      <c r="E4974" t="s">
        <v>6563</v>
      </c>
    </row>
    <row r="4975" spans="1:6" hidden="1">
      <c r="A4975">
        <v>8</v>
      </c>
      <c r="B4975" s="226">
        <v>44266</v>
      </c>
      <c r="C4975" s="226">
        <v>44267</v>
      </c>
      <c r="D4975" s="226">
        <v>44280.4531712963</v>
      </c>
      <c r="E4975" t="s">
        <v>6564</v>
      </c>
    </row>
    <row r="4976" spans="1:6" hidden="1">
      <c r="A4976">
        <v>8</v>
      </c>
      <c r="B4976" s="226">
        <v>44266</v>
      </c>
      <c r="C4976" s="226">
        <v>44267</v>
      </c>
      <c r="D4976" s="226">
        <v>44280.4531712963</v>
      </c>
      <c r="E4976" t="s">
        <v>6565</v>
      </c>
    </row>
    <row r="4977" spans="1:6" hidden="1">
      <c r="A4977">
        <v>8</v>
      </c>
      <c r="B4977" s="226">
        <v>44266</v>
      </c>
      <c r="C4977" s="226">
        <v>44267</v>
      </c>
      <c r="D4977" s="226">
        <v>44280.4531712963</v>
      </c>
      <c r="E4977" t="s">
        <v>6566</v>
      </c>
    </row>
    <row r="4978" spans="1:6" hidden="1">
      <c r="A4978">
        <v>8</v>
      </c>
      <c r="B4978" s="226">
        <v>44266</v>
      </c>
      <c r="C4978" s="226">
        <v>44267</v>
      </c>
      <c r="D4978" s="226">
        <v>44280.4531712963</v>
      </c>
      <c r="E4978" t="s">
        <v>6567</v>
      </c>
    </row>
    <row r="4979" spans="1:6" hidden="1">
      <c r="A4979">
        <v>8</v>
      </c>
      <c r="B4979" s="226">
        <v>44266</v>
      </c>
      <c r="C4979" s="226">
        <v>44267</v>
      </c>
      <c r="D4979" s="226">
        <v>44280.4531712963</v>
      </c>
      <c r="E4979" t="s">
        <v>6568</v>
      </c>
    </row>
    <row r="4980" spans="1:6" hidden="1">
      <c r="A4980">
        <v>8</v>
      </c>
      <c r="B4980" s="226">
        <v>44266</v>
      </c>
      <c r="C4980" s="226">
        <v>44267</v>
      </c>
      <c r="D4980" s="226">
        <v>44280.4531712963</v>
      </c>
      <c r="E4980" t="s">
        <v>6569</v>
      </c>
    </row>
    <row r="4981" spans="1:6" hidden="1">
      <c r="A4981">
        <v>8</v>
      </c>
      <c r="B4981" s="226">
        <v>44266</v>
      </c>
      <c r="C4981" s="226">
        <v>44267</v>
      </c>
      <c r="D4981" s="226">
        <v>44280.4531712963</v>
      </c>
      <c r="E4981" t="s">
        <v>6570</v>
      </c>
    </row>
    <row r="4982" spans="1:6" hidden="1">
      <c r="A4982">
        <v>8</v>
      </c>
      <c r="B4982" s="226">
        <v>44266</v>
      </c>
      <c r="C4982" s="226">
        <v>44267</v>
      </c>
      <c r="D4982" s="226">
        <v>44280.4531712963</v>
      </c>
      <c r="E4982" t="s">
        <v>6665</v>
      </c>
      <c r="F4982">
        <v>0.10750972739834751</v>
      </c>
    </row>
    <row r="4983" spans="1:6" hidden="1">
      <c r="A4983">
        <v>8</v>
      </c>
      <c r="B4983" s="226">
        <v>44266</v>
      </c>
      <c r="C4983" s="226">
        <v>44267</v>
      </c>
      <c r="D4983" s="226">
        <v>44280.4531712963</v>
      </c>
      <c r="E4983" t="s">
        <v>6666</v>
      </c>
      <c r="F4983">
        <v>-2.4594737960594672E-2</v>
      </c>
    </row>
    <row r="4984" spans="1:6" hidden="1">
      <c r="A4984">
        <v>8</v>
      </c>
      <c r="B4984" s="226">
        <v>44266</v>
      </c>
      <c r="C4984" s="226">
        <v>44267</v>
      </c>
      <c r="D4984" s="226">
        <v>44280.4531712963</v>
      </c>
      <c r="E4984" t="s">
        <v>6662</v>
      </c>
      <c r="F4984">
        <v>-2.574353242800719</v>
      </c>
    </row>
    <row r="4985" spans="1:6" hidden="1">
      <c r="A4985">
        <v>8</v>
      </c>
      <c r="B4985" s="226">
        <v>44266</v>
      </c>
      <c r="C4985" s="226">
        <v>44267</v>
      </c>
      <c r="D4985" s="226">
        <v>44280.4531712963</v>
      </c>
      <c r="E4985" t="s">
        <v>6289</v>
      </c>
      <c r="F4985">
        <v>41.669538214471643</v>
      </c>
    </row>
    <row r="4986" spans="1:6" hidden="1">
      <c r="A4986">
        <v>8</v>
      </c>
      <c r="B4986" s="226">
        <v>44266</v>
      </c>
      <c r="C4986" s="226">
        <v>44267</v>
      </c>
      <c r="D4986" s="226">
        <v>44280.4531712963</v>
      </c>
      <c r="E4986" t="s">
        <v>6290</v>
      </c>
      <c r="F4986">
        <v>7.1966027342610914</v>
      </c>
    </row>
    <row r="4987" spans="1:6" hidden="1">
      <c r="A4987">
        <v>8</v>
      </c>
      <c r="B4987" s="226">
        <v>44266</v>
      </c>
      <c r="C4987" s="226">
        <v>44267</v>
      </c>
      <c r="D4987" s="226">
        <v>44280.4531712963</v>
      </c>
      <c r="E4987" t="s">
        <v>6291</v>
      </c>
      <c r="F4987">
        <v>5.945848423077007</v>
      </c>
    </row>
    <row r="4988" spans="1:6" hidden="1">
      <c r="A4988">
        <v>8</v>
      </c>
      <c r="B4988" s="226">
        <v>44266</v>
      </c>
      <c r="C4988" s="226">
        <v>44267</v>
      </c>
      <c r="D4988" s="226">
        <v>44280.4531712963</v>
      </c>
      <c r="E4988" t="s">
        <v>6292</v>
      </c>
      <c r="F4988">
        <v>15.019674155447223</v>
      </c>
    </row>
    <row r="4989" spans="1:6" hidden="1">
      <c r="A4989">
        <v>8</v>
      </c>
      <c r="B4989" s="226">
        <v>44266</v>
      </c>
      <c r="C4989" s="226">
        <v>44267</v>
      </c>
      <c r="D4989" s="226">
        <v>44280.4531712963</v>
      </c>
      <c r="E4989" t="s">
        <v>6293</v>
      </c>
      <c r="F4989">
        <v>99.7</v>
      </c>
    </row>
    <row r="4990" spans="1:6" hidden="1">
      <c r="A4990">
        <v>8</v>
      </c>
      <c r="B4990" s="226">
        <v>44266</v>
      </c>
      <c r="C4990" s="226">
        <v>44267</v>
      </c>
      <c r="D4990" s="226">
        <v>44280.4531712963</v>
      </c>
      <c r="E4990" t="s">
        <v>6294</v>
      </c>
      <c r="F4990">
        <v>110</v>
      </c>
    </row>
    <row r="4991" spans="1:6" hidden="1">
      <c r="A4991">
        <v>8</v>
      </c>
      <c r="B4991" s="226">
        <v>44266</v>
      </c>
      <c r="C4991" s="226">
        <v>44267</v>
      </c>
      <c r="D4991" s="226">
        <v>44280.4531712963</v>
      </c>
      <c r="E4991" t="s">
        <v>6295</v>
      </c>
      <c r="F4991">
        <v>105.56177195800001</v>
      </c>
    </row>
    <row r="4992" spans="1:6" hidden="1">
      <c r="A4992">
        <v>8</v>
      </c>
      <c r="B4992" s="226">
        <v>44266</v>
      </c>
      <c r="C4992" s="226">
        <v>44267</v>
      </c>
      <c r="D4992" s="226">
        <v>44280.4531712963</v>
      </c>
      <c r="E4992" t="s">
        <v>6296</v>
      </c>
      <c r="F4992">
        <v>85.014346750000016</v>
      </c>
    </row>
    <row r="4993" spans="1:6" hidden="1">
      <c r="A4993">
        <v>8</v>
      </c>
      <c r="B4993" s="226">
        <v>44266</v>
      </c>
      <c r="C4993" s="226">
        <v>44267</v>
      </c>
      <c r="D4993" s="226">
        <v>44280.4531712963</v>
      </c>
      <c r="E4993" t="s">
        <v>6317</v>
      </c>
    </row>
    <row r="4994" spans="1:6" hidden="1">
      <c r="A4994">
        <v>8</v>
      </c>
      <c r="B4994" s="226">
        <v>44266</v>
      </c>
      <c r="C4994" s="226">
        <v>44267</v>
      </c>
      <c r="D4994" s="226">
        <v>44280.4531712963</v>
      </c>
      <c r="E4994" t="s">
        <v>6318</v>
      </c>
    </row>
    <row r="4995" spans="1:6" hidden="1">
      <c r="A4995">
        <v>8</v>
      </c>
      <c r="B4995" s="226">
        <v>44266</v>
      </c>
      <c r="C4995" s="226">
        <v>44267</v>
      </c>
      <c r="D4995" s="226">
        <v>44280.4531712963</v>
      </c>
      <c r="E4995" t="s">
        <v>6319</v>
      </c>
    </row>
    <row r="4996" spans="1:6" hidden="1">
      <c r="A4996">
        <v>8</v>
      </c>
      <c r="B4996" s="226">
        <v>44266</v>
      </c>
      <c r="C4996" s="226">
        <v>44267</v>
      </c>
      <c r="D4996" s="226">
        <v>44280.4531712963</v>
      </c>
      <c r="E4996" t="s">
        <v>6320</v>
      </c>
    </row>
    <row r="4997" spans="1:6" hidden="1">
      <c r="A4997">
        <v>8</v>
      </c>
      <c r="B4997" s="226">
        <v>44266</v>
      </c>
      <c r="C4997" s="226">
        <v>44267</v>
      </c>
      <c r="D4997" s="226">
        <v>44280.4531712963</v>
      </c>
      <c r="E4997" t="s">
        <v>6321</v>
      </c>
    </row>
    <row r="4998" spans="1:6" hidden="1">
      <c r="A4998">
        <v>8</v>
      </c>
      <c r="B4998" s="226">
        <v>44266</v>
      </c>
      <c r="C4998" s="226">
        <v>44267</v>
      </c>
      <c r="D4998" s="226">
        <v>44280.4531712963</v>
      </c>
      <c r="E4998" t="s">
        <v>6323</v>
      </c>
    </row>
    <row r="4999" spans="1:6" hidden="1">
      <c r="A4999">
        <v>8</v>
      </c>
      <c r="B4999" s="226">
        <v>44266</v>
      </c>
      <c r="C4999" s="226">
        <v>44267</v>
      </c>
      <c r="D4999" s="226">
        <v>44280.4531712963</v>
      </c>
      <c r="E4999" t="s">
        <v>6611</v>
      </c>
      <c r="F4999">
        <v>34.126409556799359</v>
      </c>
    </row>
    <row r="5000" spans="1:6" hidden="1">
      <c r="A5000">
        <v>8</v>
      </c>
      <c r="B5000" s="226">
        <v>44266</v>
      </c>
      <c r="C5000" s="226">
        <v>44267</v>
      </c>
      <c r="D5000" s="226">
        <v>44280.4531712963</v>
      </c>
      <c r="E5000" t="s">
        <v>6612</v>
      </c>
      <c r="F5000">
        <v>0</v>
      </c>
    </row>
    <row r="5001" spans="1:6" hidden="1">
      <c r="A5001">
        <v>8</v>
      </c>
      <c r="B5001" s="226">
        <v>44266</v>
      </c>
      <c r="C5001" s="226">
        <v>44267</v>
      </c>
      <c r="D5001" s="226">
        <v>44280.4531712963</v>
      </c>
      <c r="E5001" t="s">
        <v>6719</v>
      </c>
      <c r="F5001">
        <v>34.126409556799359</v>
      </c>
    </row>
    <row r="5002" spans="1:6" hidden="1">
      <c r="A5002">
        <v>8</v>
      </c>
      <c r="B5002" s="226">
        <v>44266</v>
      </c>
      <c r="C5002" s="226">
        <v>44267</v>
      </c>
      <c r="D5002" s="226">
        <v>44280.4531712963</v>
      </c>
      <c r="E5002" t="s">
        <v>6325</v>
      </c>
      <c r="F5002">
        <v>118.41912594901194</v>
      </c>
    </row>
    <row r="5003" spans="1:6" hidden="1">
      <c r="A5003">
        <v>8</v>
      </c>
      <c r="B5003" s="226">
        <v>44266</v>
      </c>
      <c r="C5003" s="226">
        <v>44267</v>
      </c>
      <c r="D5003" s="226">
        <v>44280.4531712963</v>
      </c>
      <c r="E5003" t="s">
        <v>6393</v>
      </c>
      <c r="F5003">
        <v>2.9800000190735449</v>
      </c>
    </row>
    <row r="5004" spans="1:6" hidden="1">
      <c r="A5004">
        <v>8</v>
      </c>
      <c r="B5004" s="226">
        <v>44266</v>
      </c>
      <c r="C5004" s="226">
        <v>44267</v>
      </c>
      <c r="D5004" s="226">
        <v>44280.4531712963</v>
      </c>
      <c r="E5004" t="s">
        <v>6394</v>
      </c>
      <c r="F5004">
        <v>6.8600001335141485</v>
      </c>
    </row>
    <row r="5005" spans="1:6" hidden="1">
      <c r="A5005">
        <v>8</v>
      </c>
      <c r="B5005" s="226">
        <v>44266</v>
      </c>
      <c r="C5005" s="226">
        <v>44267</v>
      </c>
      <c r="D5005" s="226">
        <v>44280.4531712963</v>
      </c>
      <c r="E5005" t="s">
        <v>6395</v>
      </c>
      <c r="F5005">
        <v>3.2100000381469727</v>
      </c>
    </row>
    <row r="5006" spans="1:6" hidden="1">
      <c r="A5006">
        <v>8</v>
      </c>
      <c r="B5006" s="226">
        <v>44266</v>
      </c>
      <c r="C5006" s="226">
        <v>44267</v>
      </c>
      <c r="D5006" s="226">
        <v>44280.4531712963</v>
      </c>
      <c r="E5006" t="s">
        <v>6396</v>
      </c>
      <c r="F5006">
        <v>3.6900000572203333</v>
      </c>
    </row>
    <row r="5007" spans="1:6" hidden="1">
      <c r="A5007">
        <v>8</v>
      </c>
      <c r="B5007" s="226">
        <v>44266</v>
      </c>
      <c r="C5007" s="226">
        <v>44267</v>
      </c>
      <c r="D5007" s="226">
        <v>44280.4531712963</v>
      </c>
      <c r="E5007" t="s">
        <v>6397</v>
      </c>
      <c r="F5007">
        <v>15.680000305175781</v>
      </c>
    </row>
    <row r="5008" spans="1:6" hidden="1">
      <c r="A5008">
        <v>8</v>
      </c>
      <c r="B5008" s="226">
        <v>44266</v>
      </c>
      <c r="C5008" s="226">
        <v>44267</v>
      </c>
      <c r="D5008" s="226">
        <v>44280.4531712963</v>
      </c>
      <c r="E5008" t="s">
        <v>6398</v>
      </c>
      <c r="F5008">
        <v>13.289999961852525</v>
      </c>
    </row>
    <row r="5009" spans="1:6" hidden="1">
      <c r="A5009">
        <v>8</v>
      </c>
      <c r="B5009" s="226">
        <v>44266</v>
      </c>
      <c r="C5009" s="226">
        <v>44267</v>
      </c>
      <c r="D5009" s="226">
        <v>44280.4531712963</v>
      </c>
      <c r="E5009" t="s">
        <v>6399</v>
      </c>
      <c r="F5009">
        <v>1.919999957084588</v>
      </c>
    </row>
    <row r="5010" spans="1:6" hidden="1">
      <c r="A5010">
        <v>8</v>
      </c>
      <c r="B5010" s="226">
        <v>44266</v>
      </c>
      <c r="C5010" s="226">
        <v>44267</v>
      </c>
      <c r="D5010" s="226">
        <v>44280.4531712963</v>
      </c>
      <c r="E5010" t="s">
        <v>6400</v>
      </c>
      <c r="F5010">
        <v>5.9999998658893376E-2</v>
      </c>
    </row>
    <row r="5011" spans="1:6" hidden="1">
      <c r="A5011">
        <v>8</v>
      </c>
      <c r="B5011" s="226">
        <v>44266</v>
      </c>
      <c r="C5011" s="226">
        <v>44267</v>
      </c>
      <c r="D5011" s="226">
        <v>44280.4531712963</v>
      </c>
      <c r="E5011" t="s">
        <v>6401</v>
      </c>
      <c r="F5011">
        <v>0.83999997377398783</v>
      </c>
    </row>
    <row r="5012" spans="1:6" hidden="1">
      <c r="A5012">
        <v>8</v>
      </c>
      <c r="B5012" s="226">
        <v>44266</v>
      </c>
      <c r="C5012" s="226">
        <v>44267</v>
      </c>
      <c r="D5012" s="226">
        <v>44280.4531712963</v>
      </c>
      <c r="E5012" t="s">
        <v>6402</v>
      </c>
      <c r="F5012">
        <v>1.2000000476837158</v>
      </c>
    </row>
    <row r="5013" spans="1:6" hidden="1">
      <c r="A5013">
        <v>8</v>
      </c>
      <c r="B5013" s="226">
        <v>44266</v>
      </c>
      <c r="C5013" s="226">
        <v>44267</v>
      </c>
      <c r="D5013" s="226">
        <v>44280.4531712963</v>
      </c>
      <c r="E5013" t="s">
        <v>6403</v>
      </c>
      <c r="F5013">
        <v>0</v>
      </c>
    </row>
    <row r="5014" spans="1:6" hidden="1">
      <c r="A5014">
        <v>8</v>
      </c>
      <c r="B5014" s="226">
        <v>44266</v>
      </c>
      <c r="C5014" s="226">
        <v>44267</v>
      </c>
      <c r="D5014" s="226">
        <v>44280.4531712963</v>
      </c>
      <c r="E5014" t="s">
        <v>6404</v>
      </c>
      <c r="F5014">
        <v>17.329999923705387</v>
      </c>
    </row>
    <row r="5015" spans="1:6" hidden="1">
      <c r="A5015">
        <v>8</v>
      </c>
      <c r="B5015" s="226">
        <v>44266</v>
      </c>
      <c r="C5015" s="226">
        <v>44267</v>
      </c>
      <c r="D5015" s="226">
        <v>44280.4531712963</v>
      </c>
      <c r="E5015" t="s">
        <v>6405</v>
      </c>
      <c r="F5015">
        <v>29.079999923704996</v>
      </c>
    </row>
    <row r="5016" spans="1:6" hidden="1">
      <c r="A5016">
        <v>8</v>
      </c>
      <c r="B5016" s="226">
        <v>44266</v>
      </c>
      <c r="C5016" s="226">
        <v>44267</v>
      </c>
      <c r="D5016" s="226">
        <v>44280.4531712963</v>
      </c>
      <c r="E5016" t="s">
        <v>6406</v>
      </c>
      <c r="F5016">
        <v>0.3400000035762652</v>
      </c>
    </row>
    <row r="5017" spans="1:6" hidden="1">
      <c r="A5017">
        <v>8</v>
      </c>
      <c r="B5017" s="226">
        <v>44266</v>
      </c>
      <c r="C5017" s="226">
        <v>44267</v>
      </c>
      <c r="D5017" s="226">
        <v>44280.4531712963</v>
      </c>
      <c r="E5017" t="s">
        <v>6407</v>
      </c>
      <c r="F5017">
        <v>0.58999997377397972</v>
      </c>
    </row>
    <row r="5018" spans="1:6" hidden="1">
      <c r="A5018">
        <v>8</v>
      </c>
      <c r="B5018" s="226">
        <v>44266</v>
      </c>
      <c r="C5018" s="226">
        <v>44267</v>
      </c>
      <c r="D5018" s="226">
        <v>44280.4531712963</v>
      </c>
      <c r="E5018" t="s">
        <v>6408</v>
      </c>
      <c r="F5018">
        <v>0.88999998569491412</v>
      </c>
    </row>
    <row r="5019" spans="1:6" hidden="1">
      <c r="A5019">
        <v>8</v>
      </c>
      <c r="B5019" s="226">
        <v>44266</v>
      </c>
      <c r="C5019" s="226">
        <v>44267</v>
      </c>
      <c r="D5019" s="226">
        <v>44280.4531712963</v>
      </c>
      <c r="E5019" t="s">
        <v>6409</v>
      </c>
      <c r="F5019">
        <v>0.2000000029802399</v>
      </c>
    </row>
    <row r="5020" spans="1:6" hidden="1">
      <c r="A5020">
        <v>8</v>
      </c>
      <c r="B5020" s="226">
        <v>44266</v>
      </c>
      <c r="C5020" s="226">
        <v>44267</v>
      </c>
      <c r="D5020" s="226">
        <v>44280.4531712963</v>
      </c>
      <c r="E5020" t="s">
        <v>6326</v>
      </c>
      <c r="F5020">
        <v>8.5853983567820542</v>
      </c>
    </row>
    <row r="5021" spans="1:6" hidden="1">
      <c r="A5021">
        <v>8</v>
      </c>
      <c r="B5021" s="226">
        <v>44266</v>
      </c>
      <c r="C5021" s="226">
        <v>44267</v>
      </c>
      <c r="D5021" s="226">
        <v>44280.4531712963</v>
      </c>
      <c r="E5021" t="s">
        <v>6512</v>
      </c>
      <c r="F5021">
        <v>11.369999885559531</v>
      </c>
    </row>
    <row r="5022" spans="1:6" hidden="1">
      <c r="A5022">
        <v>8</v>
      </c>
      <c r="B5022" s="226">
        <v>44266</v>
      </c>
      <c r="C5022" s="226">
        <v>44267</v>
      </c>
      <c r="D5022" s="226">
        <v>44280.4531712963</v>
      </c>
      <c r="E5022" t="s">
        <v>6513</v>
      </c>
      <c r="F5022">
        <v>0.56000000238420766</v>
      </c>
    </row>
    <row r="5023" spans="1:6" hidden="1">
      <c r="A5023">
        <v>8</v>
      </c>
      <c r="B5023" s="226">
        <v>44266</v>
      </c>
      <c r="C5023" s="226">
        <v>44267</v>
      </c>
      <c r="D5023" s="226">
        <v>44280.4531712963</v>
      </c>
      <c r="E5023" t="s">
        <v>6514</v>
      </c>
      <c r="F5023">
        <v>3.1500000953675098</v>
      </c>
    </row>
    <row r="5024" spans="1:6" hidden="1">
      <c r="A5024">
        <v>8</v>
      </c>
      <c r="B5024" s="226">
        <v>44266</v>
      </c>
      <c r="C5024" s="226">
        <v>44267</v>
      </c>
      <c r="D5024" s="226">
        <v>44280.4531712963</v>
      </c>
      <c r="E5024" t="s">
        <v>6515</v>
      </c>
      <c r="F5024">
        <v>5.9000000953676626</v>
      </c>
    </row>
    <row r="5025" spans="1:6" hidden="1">
      <c r="A5025">
        <v>8</v>
      </c>
      <c r="B5025" s="226">
        <v>44266</v>
      </c>
      <c r="C5025" s="226">
        <v>44267</v>
      </c>
      <c r="D5025" s="226">
        <v>44280.4531712963</v>
      </c>
      <c r="E5025" t="s">
        <v>6516</v>
      </c>
      <c r="F5025">
        <v>0.77999997138977051</v>
      </c>
    </row>
    <row r="5026" spans="1:6" hidden="1">
      <c r="A5026">
        <v>8</v>
      </c>
      <c r="B5026" s="226">
        <v>44266</v>
      </c>
      <c r="C5026" s="226">
        <v>44267</v>
      </c>
      <c r="D5026" s="226">
        <v>44280.4531712963</v>
      </c>
      <c r="E5026" t="s">
        <v>6517</v>
      </c>
      <c r="F5026">
        <v>0</v>
      </c>
    </row>
    <row r="5027" spans="1:6" hidden="1">
      <c r="A5027">
        <v>8</v>
      </c>
      <c r="B5027" s="226">
        <v>44266</v>
      </c>
      <c r="C5027" s="226">
        <v>44267</v>
      </c>
      <c r="D5027" s="226">
        <v>44280.4531712963</v>
      </c>
      <c r="E5027" t="s">
        <v>6518</v>
      </c>
      <c r="F5027">
        <v>2.0399999618530273</v>
      </c>
    </row>
    <row r="5028" spans="1:6" hidden="1">
      <c r="A5028">
        <v>8</v>
      </c>
      <c r="B5028" s="226">
        <v>44266</v>
      </c>
      <c r="C5028" s="226">
        <v>44267</v>
      </c>
      <c r="D5028" s="226">
        <v>44280.4531712963</v>
      </c>
      <c r="E5028" t="s">
        <v>6519</v>
      </c>
      <c r="F5028">
        <v>1.309999942779541</v>
      </c>
    </row>
    <row r="5029" spans="1:6" hidden="1">
      <c r="A5029">
        <v>8</v>
      </c>
      <c r="B5029" s="226">
        <v>44266</v>
      </c>
      <c r="C5029" s="226">
        <v>44267</v>
      </c>
      <c r="D5029" s="226">
        <v>44280.4531712963</v>
      </c>
      <c r="E5029" t="s">
        <v>6327</v>
      </c>
      <c r="F5029">
        <v>1.9372094101628081E-3</v>
      </c>
    </row>
    <row r="5030" spans="1:6" hidden="1">
      <c r="A5030">
        <v>8</v>
      </c>
      <c r="B5030" s="226">
        <v>44266</v>
      </c>
      <c r="C5030" s="226">
        <v>44267</v>
      </c>
      <c r="D5030" s="226">
        <v>44280.4531712963</v>
      </c>
      <c r="E5030" t="s">
        <v>6418</v>
      </c>
    </row>
    <row r="5031" spans="1:6" hidden="1">
      <c r="A5031">
        <v>8</v>
      </c>
      <c r="B5031" s="226">
        <v>44266</v>
      </c>
      <c r="C5031" s="226">
        <v>44267</v>
      </c>
      <c r="D5031" s="226">
        <v>44280.4531712963</v>
      </c>
      <c r="E5031" t="s">
        <v>6419</v>
      </c>
    </row>
    <row r="5032" spans="1:6" hidden="1">
      <c r="A5032">
        <v>8</v>
      </c>
      <c r="B5032" s="226">
        <v>44266</v>
      </c>
      <c r="C5032" s="226">
        <v>44267</v>
      </c>
      <c r="D5032" s="226">
        <v>44280.4531712963</v>
      </c>
      <c r="E5032" t="s">
        <v>6420</v>
      </c>
    </row>
    <row r="5033" spans="1:6" hidden="1">
      <c r="A5033">
        <v>8</v>
      </c>
      <c r="B5033" s="226">
        <v>44266</v>
      </c>
      <c r="C5033" s="226">
        <v>44267</v>
      </c>
      <c r="D5033" s="226">
        <v>44280.4531712963</v>
      </c>
      <c r="E5033" t="s">
        <v>6421</v>
      </c>
    </row>
    <row r="5034" spans="1:6" hidden="1">
      <c r="A5034">
        <v>8</v>
      </c>
      <c r="B5034" s="226">
        <v>44266</v>
      </c>
      <c r="C5034" s="226">
        <v>44267</v>
      </c>
      <c r="D5034" s="226">
        <v>44280.4531712963</v>
      </c>
      <c r="E5034" t="s">
        <v>6422</v>
      </c>
    </row>
    <row r="5035" spans="1:6" hidden="1">
      <c r="A5035">
        <v>8</v>
      </c>
      <c r="B5035" s="226">
        <v>44266</v>
      </c>
      <c r="C5035" s="226">
        <v>44267</v>
      </c>
      <c r="D5035" s="226">
        <v>44280.4531712963</v>
      </c>
      <c r="E5035" t="s">
        <v>6423</v>
      </c>
    </row>
    <row r="5036" spans="1:6" hidden="1">
      <c r="A5036">
        <v>8</v>
      </c>
      <c r="B5036" s="226">
        <v>44266</v>
      </c>
      <c r="C5036" s="226">
        <v>44267</v>
      </c>
      <c r="D5036" s="226">
        <v>44280.4531712963</v>
      </c>
      <c r="E5036" t="s">
        <v>6424</v>
      </c>
    </row>
    <row r="5037" spans="1:6" hidden="1">
      <c r="A5037">
        <v>8</v>
      </c>
      <c r="B5037" s="226">
        <v>44266</v>
      </c>
      <c r="C5037" s="226">
        <v>44267</v>
      </c>
      <c r="D5037" s="226">
        <v>44280.4531712963</v>
      </c>
      <c r="E5037" t="s">
        <v>6425</v>
      </c>
    </row>
    <row r="5038" spans="1:6" hidden="1">
      <c r="A5038">
        <v>8</v>
      </c>
      <c r="B5038" s="226">
        <v>44266</v>
      </c>
      <c r="C5038" s="226">
        <v>44267</v>
      </c>
      <c r="D5038" s="226">
        <v>44280.4531712963</v>
      </c>
      <c r="E5038" t="s">
        <v>6426</v>
      </c>
    </row>
    <row r="5039" spans="1:6" hidden="1">
      <c r="A5039">
        <v>8</v>
      </c>
      <c r="B5039" s="226">
        <v>44266</v>
      </c>
      <c r="C5039" s="226">
        <v>44267</v>
      </c>
      <c r="D5039" s="226">
        <v>44280.4531712963</v>
      </c>
      <c r="E5039" t="s">
        <v>6427</v>
      </c>
    </row>
    <row r="5040" spans="1:6" hidden="1">
      <c r="A5040">
        <v>8</v>
      </c>
      <c r="B5040" s="226">
        <v>44266</v>
      </c>
      <c r="C5040" s="226">
        <v>44267</v>
      </c>
      <c r="D5040" s="226">
        <v>44280.4531712963</v>
      </c>
      <c r="E5040" t="s">
        <v>6328</v>
      </c>
      <c r="F5040">
        <v>1.590752974152565E-2</v>
      </c>
    </row>
    <row r="5041" spans="1:6" hidden="1">
      <c r="A5041">
        <v>8</v>
      </c>
      <c r="B5041" s="226">
        <v>44266</v>
      </c>
      <c r="C5041" s="226">
        <v>44267</v>
      </c>
      <c r="D5041" s="226">
        <v>44280.4531712963</v>
      </c>
      <c r="E5041" t="s">
        <v>6329</v>
      </c>
      <c r="F5041">
        <v>6.4131281968620399</v>
      </c>
    </row>
    <row r="5042" spans="1:6" hidden="1">
      <c r="A5042">
        <v>8</v>
      </c>
      <c r="B5042" s="226">
        <v>44266</v>
      </c>
      <c r="C5042" s="226">
        <v>44267</v>
      </c>
      <c r="D5042" s="226">
        <v>44280.4531712963</v>
      </c>
      <c r="E5042" t="s">
        <v>6330</v>
      </c>
      <c r="F5042">
        <v>8.0037564976347362</v>
      </c>
    </row>
    <row r="5043" spans="1:6" hidden="1">
      <c r="A5043">
        <v>8</v>
      </c>
      <c r="B5043" s="226">
        <v>44266</v>
      </c>
      <c r="C5043" s="226">
        <v>44267</v>
      </c>
      <c r="D5043" s="226">
        <v>44280.4531712963</v>
      </c>
      <c r="E5043" t="s">
        <v>6332</v>
      </c>
      <c r="F5043">
        <v>0</v>
      </c>
    </row>
    <row r="5044" spans="1:6" hidden="1">
      <c r="A5044">
        <v>8</v>
      </c>
      <c r="B5044" s="226">
        <v>44266</v>
      </c>
      <c r="C5044" s="226">
        <v>44267</v>
      </c>
      <c r="D5044" s="226">
        <v>44280.4531712963</v>
      </c>
      <c r="E5044" t="s">
        <v>6331</v>
      </c>
      <c r="F5044">
        <v>0</v>
      </c>
    </row>
    <row r="5045" spans="1:6" hidden="1">
      <c r="A5045">
        <v>8</v>
      </c>
      <c r="B5045" s="226">
        <v>44266</v>
      </c>
      <c r="C5045" s="226">
        <v>44267</v>
      </c>
      <c r="D5045" s="226">
        <v>44280.4531712963</v>
      </c>
      <c r="E5045" t="s">
        <v>6669</v>
      </c>
      <c r="F5045">
        <v>0</v>
      </c>
    </row>
    <row r="5046" spans="1:6" hidden="1">
      <c r="A5046">
        <v>8</v>
      </c>
      <c r="B5046" s="226">
        <v>44266</v>
      </c>
      <c r="C5046" s="226">
        <v>44267</v>
      </c>
      <c r="D5046" s="226">
        <v>44280.4531712963</v>
      </c>
      <c r="E5046" t="s">
        <v>6668</v>
      </c>
      <c r="F5046">
        <v>-1.7965741286504273</v>
      </c>
    </row>
    <row r="5047" spans="1:6" hidden="1">
      <c r="A5047">
        <v>8</v>
      </c>
      <c r="B5047" s="226">
        <v>44266</v>
      </c>
      <c r="C5047" s="226">
        <v>44267</v>
      </c>
      <c r="D5047" s="226">
        <v>44280.4531712963</v>
      </c>
      <c r="E5047" t="s">
        <v>6719</v>
      </c>
      <c r="F5047">
        <v>34.126409556799359</v>
      </c>
    </row>
    <row r="5048" spans="1:6" hidden="1">
      <c r="A5048">
        <v>8</v>
      </c>
      <c r="B5048" s="226">
        <v>44266</v>
      </c>
      <c r="C5048" s="226">
        <v>44267</v>
      </c>
      <c r="D5048" s="226">
        <v>44280.4531712963</v>
      </c>
      <c r="E5048" t="s">
        <v>6333</v>
      </c>
      <c r="F5048">
        <v>-1.5847495136161752E-2</v>
      </c>
    </row>
    <row r="5049" spans="1:6" hidden="1">
      <c r="A5049">
        <v>8</v>
      </c>
      <c r="B5049" s="226">
        <v>44266</v>
      </c>
      <c r="C5049" s="226">
        <v>44267</v>
      </c>
      <c r="D5049" s="226">
        <v>44280.4531712963</v>
      </c>
      <c r="E5049" t="s">
        <v>6334</v>
      </c>
      <c r="F5049">
        <v>19.786966749032338</v>
      </c>
    </row>
    <row r="5050" spans="1:6" hidden="1">
      <c r="A5050">
        <v>8</v>
      </c>
      <c r="B5050" s="226">
        <v>44266</v>
      </c>
      <c r="C5050" s="226">
        <v>44267</v>
      </c>
      <c r="D5050" s="226">
        <v>44280.4531712963</v>
      </c>
      <c r="E5050" t="s">
        <v>6339</v>
      </c>
      <c r="F5050">
        <v>5.9513392508857725</v>
      </c>
    </row>
    <row r="5051" spans="1:6" hidden="1">
      <c r="A5051">
        <v>8</v>
      </c>
      <c r="B5051" s="226">
        <v>44266</v>
      </c>
      <c r="C5051" s="226">
        <v>44267</v>
      </c>
      <c r="D5051" s="226">
        <v>44280.4531712963</v>
      </c>
      <c r="E5051" t="s">
        <v>6338</v>
      </c>
      <c r="F5051">
        <v>0.90584205007617002</v>
      </c>
    </row>
    <row r="5052" spans="1:6" hidden="1">
      <c r="A5052">
        <v>8</v>
      </c>
      <c r="B5052" s="226">
        <v>44266</v>
      </c>
      <c r="C5052" s="226">
        <v>44267</v>
      </c>
      <c r="D5052" s="226">
        <v>44280.4531712963</v>
      </c>
      <c r="E5052" t="s">
        <v>6337</v>
      </c>
      <c r="F5052">
        <v>67.343127396371585</v>
      </c>
    </row>
    <row r="5053" spans="1:6" hidden="1">
      <c r="A5053">
        <v>8</v>
      </c>
      <c r="B5053" s="226">
        <v>44266</v>
      </c>
      <c r="C5053" s="226">
        <v>44267</v>
      </c>
      <c r="D5053" s="226">
        <v>44280.4531712963</v>
      </c>
      <c r="E5053" t="s">
        <v>6340</v>
      </c>
      <c r="F5053">
        <v>19.062891605165241</v>
      </c>
    </row>
    <row r="5054" spans="1:6" hidden="1">
      <c r="A5054">
        <v>8</v>
      </c>
      <c r="B5054" s="226">
        <v>44266</v>
      </c>
      <c r="C5054" s="226">
        <v>44267</v>
      </c>
      <c r="D5054" s="226">
        <v>44280.4531712963</v>
      </c>
      <c r="E5054" t="s">
        <v>6341</v>
      </c>
      <c r="F5054">
        <v>26.200154980499743</v>
      </c>
    </row>
    <row r="5055" spans="1:6" hidden="1">
      <c r="A5055">
        <v>8</v>
      </c>
      <c r="B5055" s="226">
        <v>44266</v>
      </c>
      <c r="C5055" s="226">
        <v>44267</v>
      </c>
      <c r="D5055" s="226">
        <v>44280.4531712963</v>
      </c>
      <c r="E5055" t="s">
        <v>6342</v>
      </c>
      <c r="F5055">
        <v>6.8571813009619422</v>
      </c>
    </row>
    <row r="5056" spans="1:6" hidden="1">
      <c r="A5056">
        <v>8</v>
      </c>
      <c r="B5056" s="226">
        <v>44266</v>
      </c>
      <c r="C5056" s="226">
        <v>44267</v>
      </c>
      <c r="D5056" s="226">
        <v>44280.4531712963</v>
      </c>
      <c r="E5056" t="s">
        <v>6343</v>
      </c>
      <c r="F5056">
        <v>51.698617760340348</v>
      </c>
    </row>
    <row r="5057" spans="1:5" hidden="1">
      <c r="A5057">
        <v>8</v>
      </c>
      <c r="B5057" s="226">
        <v>44266</v>
      </c>
      <c r="C5057" s="226">
        <v>44267</v>
      </c>
      <c r="D5057" s="226">
        <v>44280.4531712963</v>
      </c>
      <c r="E5057" t="s">
        <v>6344</v>
      </c>
    </row>
    <row r="5058" spans="1:5" hidden="1">
      <c r="A5058">
        <v>8</v>
      </c>
      <c r="B5058" s="226">
        <v>44266</v>
      </c>
      <c r="C5058" s="226">
        <v>44267</v>
      </c>
      <c r="D5058" s="226">
        <v>44280.4531712963</v>
      </c>
      <c r="E5058" t="s">
        <v>6345</v>
      </c>
    </row>
    <row r="5059" spans="1:5" hidden="1">
      <c r="A5059">
        <v>8</v>
      </c>
      <c r="B5059" s="226">
        <v>44266</v>
      </c>
      <c r="C5059" s="226">
        <v>44267</v>
      </c>
      <c r="D5059" s="226">
        <v>44280.4531712963</v>
      </c>
      <c r="E5059" t="s">
        <v>6346</v>
      </c>
    </row>
    <row r="5060" spans="1:5" hidden="1">
      <c r="A5060">
        <v>8</v>
      </c>
      <c r="B5060" s="226">
        <v>44266</v>
      </c>
      <c r="C5060" s="226">
        <v>44267</v>
      </c>
      <c r="D5060" s="226">
        <v>44280.4531712963</v>
      </c>
      <c r="E5060" t="s">
        <v>6350</v>
      </c>
    </row>
    <row r="5061" spans="1:5" hidden="1">
      <c r="A5061">
        <v>8</v>
      </c>
      <c r="B5061" s="226">
        <v>44266</v>
      </c>
      <c r="C5061" s="226">
        <v>44267</v>
      </c>
      <c r="D5061" s="226">
        <v>44280.4531712963</v>
      </c>
      <c r="E5061" t="s">
        <v>6352</v>
      </c>
    </row>
    <row r="5062" spans="1:5" hidden="1">
      <c r="A5062">
        <v>8</v>
      </c>
      <c r="B5062" s="226">
        <v>44266</v>
      </c>
      <c r="C5062" s="226">
        <v>44267</v>
      </c>
      <c r="D5062" s="226">
        <v>44280.4531712963</v>
      </c>
      <c r="E5062" t="s">
        <v>6353</v>
      </c>
    </row>
    <row r="5063" spans="1:5" hidden="1">
      <c r="A5063">
        <v>8</v>
      </c>
      <c r="B5063" s="226">
        <v>44266</v>
      </c>
      <c r="C5063" s="226">
        <v>44267</v>
      </c>
      <c r="D5063" s="226">
        <v>44280.4531712963</v>
      </c>
      <c r="E5063" t="s">
        <v>6355</v>
      </c>
    </row>
    <row r="5064" spans="1:5" hidden="1">
      <c r="A5064">
        <v>8</v>
      </c>
      <c r="B5064" s="226">
        <v>44266</v>
      </c>
      <c r="C5064" s="226">
        <v>44267</v>
      </c>
      <c r="D5064" s="226">
        <v>44280.4531712963</v>
      </c>
      <c r="E5064" t="s">
        <v>6354</v>
      </c>
    </row>
    <row r="5065" spans="1:5" hidden="1">
      <c r="A5065">
        <v>8</v>
      </c>
      <c r="B5065" s="226">
        <v>44266</v>
      </c>
      <c r="C5065" s="226">
        <v>44267</v>
      </c>
      <c r="D5065" s="226">
        <v>44280.4531712963</v>
      </c>
      <c r="E5065" t="s">
        <v>6347</v>
      </c>
    </row>
    <row r="5066" spans="1:5" hidden="1">
      <c r="A5066">
        <v>8</v>
      </c>
      <c r="B5066" s="226">
        <v>44266</v>
      </c>
      <c r="C5066" s="226">
        <v>44267</v>
      </c>
      <c r="D5066" s="226">
        <v>44280.4531712963</v>
      </c>
      <c r="E5066" t="s">
        <v>6348</v>
      </c>
    </row>
    <row r="5067" spans="1:5" hidden="1">
      <c r="A5067">
        <v>8</v>
      </c>
      <c r="B5067" s="226">
        <v>44266</v>
      </c>
      <c r="C5067" s="226">
        <v>44267</v>
      </c>
      <c r="D5067" s="226">
        <v>44280.4531712963</v>
      </c>
      <c r="E5067" t="s">
        <v>6349</v>
      </c>
    </row>
    <row r="5068" spans="1:5" hidden="1">
      <c r="A5068">
        <v>8</v>
      </c>
      <c r="B5068" s="226">
        <v>44266</v>
      </c>
      <c r="C5068" s="226">
        <v>44267</v>
      </c>
      <c r="D5068" s="226">
        <v>44280.4531712963</v>
      </c>
      <c r="E5068" t="s">
        <v>6351</v>
      </c>
    </row>
    <row r="5069" spans="1:5" hidden="1">
      <c r="A5069">
        <v>8</v>
      </c>
      <c r="B5069" s="226">
        <v>44266</v>
      </c>
      <c r="C5069" s="226">
        <v>44267</v>
      </c>
      <c r="D5069" s="226">
        <v>44280.4531712963</v>
      </c>
      <c r="E5069" t="s">
        <v>6356</v>
      </c>
    </row>
    <row r="5070" spans="1:5" hidden="1">
      <c r="A5070">
        <v>8</v>
      </c>
      <c r="B5070" s="226">
        <v>44266</v>
      </c>
      <c r="C5070" s="226">
        <v>44267</v>
      </c>
      <c r="D5070" s="226">
        <v>44280.4531712963</v>
      </c>
      <c r="E5070" t="s">
        <v>6362</v>
      </c>
    </row>
    <row r="5071" spans="1:5" hidden="1">
      <c r="A5071">
        <v>8</v>
      </c>
      <c r="B5071" s="226">
        <v>44266</v>
      </c>
      <c r="C5071" s="226">
        <v>44267</v>
      </c>
      <c r="D5071" s="226">
        <v>44280.4531712963</v>
      </c>
      <c r="E5071" t="s">
        <v>6363</v>
      </c>
    </row>
    <row r="5072" spans="1:5" hidden="1">
      <c r="A5072">
        <v>8</v>
      </c>
      <c r="B5072" s="226">
        <v>44266</v>
      </c>
      <c r="C5072" s="226">
        <v>44267</v>
      </c>
      <c r="D5072" s="226">
        <v>44280.4531712963</v>
      </c>
      <c r="E5072" t="s">
        <v>6364</v>
      </c>
    </row>
    <row r="5073" spans="1:5" hidden="1">
      <c r="A5073">
        <v>8</v>
      </c>
      <c r="B5073" s="226">
        <v>44266</v>
      </c>
      <c r="C5073" s="226">
        <v>44267</v>
      </c>
      <c r="D5073" s="226">
        <v>44280.4531712963</v>
      </c>
      <c r="E5073" t="s">
        <v>6365</v>
      </c>
    </row>
    <row r="5074" spans="1:5" hidden="1">
      <c r="A5074">
        <v>8</v>
      </c>
      <c r="B5074" s="226">
        <v>44266</v>
      </c>
      <c r="C5074" s="226">
        <v>44267</v>
      </c>
      <c r="D5074" s="226">
        <v>44280.4531712963</v>
      </c>
      <c r="E5074" t="s">
        <v>6366</v>
      </c>
    </row>
    <row r="5075" spans="1:5" hidden="1">
      <c r="A5075">
        <v>8</v>
      </c>
      <c r="B5075" s="226">
        <v>44266</v>
      </c>
      <c r="C5075" s="226">
        <v>44267</v>
      </c>
      <c r="D5075" s="226">
        <v>44280.4531712963</v>
      </c>
      <c r="E5075" t="s">
        <v>6367</v>
      </c>
    </row>
    <row r="5076" spans="1:5" hidden="1">
      <c r="A5076">
        <v>8</v>
      </c>
      <c r="B5076" s="226">
        <v>44266</v>
      </c>
      <c r="C5076" s="226">
        <v>44267</v>
      </c>
      <c r="D5076" s="226">
        <v>44280.4531712963</v>
      </c>
      <c r="E5076" t="s">
        <v>6368</v>
      </c>
    </row>
    <row r="5077" spans="1:5" hidden="1">
      <c r="A5077">
        <v>8</v>
      </c>
      <c r="B5077" s="226">
        <v>44266</v>
      </c>
      <c r="C5077" s="226">
        <v>44267</v>
      </c>
      <c r="D5077" s="226">
        <v>44280.4531712963</v>
      </c>
      <c r="E5077" t="s">
        <v>6369</v>
      </c>
    </row>
    <row r="5078" spans="1:5" hidden="1">
      <c r="A5078">
        <v>8</v>
      </c>
      <c r="B5078" s="226">
        <v>44266</v>
      </c>
      <c r="C5078" s="226">
        <v>44267</v>
      </c>
      <c r="D5078" s="226">
        <v>44280.4531712963</v>
      </c>
      <c r="E5078" t="s">
        <v>6370</v>
      </c>
    </row>
    <row r="5079" spans="1:5" hidden="1">
      <c r="A5079">
        <v>8</v>
      </c>
      <c r="B5079" s="226">
        <v>44266</v>
      </c>
      <c r="C5079" s="226">
        <v>44267</v>
      </c>
      <c r="D5079" s="226">
        <v>44280.4531712963</v>
      </c>
      <c r="E5079" t="s">
        <v>6371</v>
      </c>
    </row>
    <row r="5080" spans="1:5" hidden="1">
      <c r="A5080">
        <v>8</v>
      </c>
      <c r="B5080" s="226">
        <v>44266</v>
      </c>
      <c r="C5080" s="226">
        <v>44267</v>
      </c>
      <c r="D5080" s="226">
        <v>44280.4531712963</v>
      </c>
      <c r="E5080" t="s">
        <v>6372</v>
      </c>
    </row>
    <row r="5081" spans="1:5" hidden="1">
      <c r="A5081">
        <v>8</v>
      </c>
      <c r="B5081" s="226">
        <v>44266</v>
      </c>
      <c r="C5081" s="226">
        <v>44267</v>
      </c>
      <c r="D5081" s="226">
        <v>44280.4531712963</v>
      </c>
      <c r="E5081" t="s">
        <v>6373</v>
      </c>
    </row>
    <row r="5082" spans="1:5" hidden="1">
      <c r="A5082">
        <v>8</v>
      </c>
      <c r="B5082" s="226">
        <v>44266</v>
      </c>
      <c r="C5082" s="226">
        <v>44267</v>
      </c>
      <c r="D5082" s="226">
        <v>44280.4531712963</v>
      </c>
      <c r="E5082" t="s">
        <v>6374</v>
      </c>
    </row>
    <row r="5083" spans="1:5" hidden="1">
      <c r="A5083">
        <v>8</v>
      </c>
      <c r="B5083" s="226">
        <v>44266</v>
      </c>
      <c r="C5083" s="226">
        <v>44267</v>
      </c>
      <c r="D5083" s="226">
        <v>44280.4531712963</v>
      </c>
      <c r="E5083" t="s">
        <v>6375</v>
      </c>
    </row>
    <row r="5084" spans="1:5" hidden="1">
      <c r="A5084">
        <v>8</v>
      </c>
      <c r="B5084" s="226">
        <v>44266</v>
      </c>
      <c r="C5084" s="226">
        <v>44267</v>
      </c>
      <c r="D5084" s="226">
        <v>44280.4531712963</v>
      </c>
      <c r="E5084" t="s">
        <v>6376</v>
      </c>
    </row>
    <row r="5085" spans="1:5" hidden="1">
      <c r="A5085">
        <v>8</v>
      </c>
      <c r="B5085" s="226">
        <v>44266</v>
      </c>
      <c r="C5085" s="226">
        <v>44267</v>
      </c>
      <c r="D5085" s="226">
        <v>44280.4531712963</v>
      </c>
      <c r="E5085" t="s">
        <v>6377</v>
      </c>
    </row>
    <row r="5086" spans="1:5" hidden="1">
      <c r="A5086">
        <v>8</v>
      </c>
      <c r="B5086" s="226">
        <v>44266</v>
      </c>
      <c r="C5086" s="226">
        <v>44267</v>
      </c>
      <c r="D5086" s="226">
        <v>44280.4531712963</v>
      </c>
      <c r="E5086" t="s">
        <v>6378</v>
      </c>
    </row>
    <row r="5087" spans="1:5" hidden="1">
      <c r="A5087">
        <v>8</v>
      </c>
      <c r="B5087" s="226">
        <v>44266</v>
      </c>
      <c r="C5087" s="226">
        <v>44267</v>
      </c>
      <c r="D5087" s="226">
        <v>44280.4531712963</v>
      </c>
      <c r="E5087" t="s">
        <v>6379</v>
      </c>
    </row>
    <row r="5088" spans="1:5" hidden="1">
      <c r="A5088">
        <v>8</v>
      </c>
      <c r="B5088" s="226">
        <v>44266</v>
      </c>
      <c r="C5088" s="226">
        <v>44267</v>
      </c>
      <c r="D5088" s="226">
        <v>44280.4531712963</v>
      </c>
      <c r="E5088" t="s">
        <v>6380</v>
      </c>
    </row>
    <row r="5089" spans="1:6" hidden="1">
      <c r="A5089">
        <v>8</v>
      </c>
      <c r="B5089" s="226">
        <v>44266</v>
      </c>
      <c r="C5089" s="226">
        <v>44267</v>
      </c>
      <c r="D5089" s="226">
        <v>44280.4531712963</v>
      </c>
      <c r="E5089" t="s">
        <v>5411</v>
      </c>
    </row>
    <row r="5090" spans="1:6" hidden="1">
      <c r="A5090">
        <v>8</v>
      </c>
      <c r="B5090" s="226">
        <v>44266</v>
      </c>
      <c r="C5090" s="226">
        <v>44267</v>
      </c>
      <c r="D5090" s="226">
        <v>44280.4531712963</v>
      </c>
      <c r="E5090" t="s">
        <v>6381</v>
      </c>
      <c r="F5090">
        <v>146.30873608059352</v>
      </c>
    </row>
    <row r="5091" spans="1:6" hidden="1">
      <c r="A5091">
        <v>8</v>
      </c>
      <c r="B5091" s="226">
        <v>44266</v>
      </c>
      <c r="C5091" s="226">
        <v>44267</v>
      </c>
      <c r="D5091" s="226">
        <v>44280.4531712963</v>
      </c>
      <c r="E5091" t="s">
        <v>6430</v>
      </c>
      <c r="F5091">
        <v>35.147164138158196</v>
      </c>
    </row>
    <row r="5092" spans="1:6" hidden="1">
      <c r="A5092">
        <v>8</v>
      </c>
      <c r="B5092" s="226">
        <v>44266</v>
      </c>
      <c r="C5092" s="226">
        <v>44267</v>
      </c>
      <c r="D5092" s="226">
        <v>44280.4531712963</v>
      </c>
      <c r="E5092" t="s">
        <v>6431</v>
      </c>
      <c r="F5092">
        <v>3802.879613579637</v>
      </c>
    </row>
    <row r="5093" spans="1:6" hidden="1">
      <c r="A5093">
        <v>8</v>
      </c>
      <c r="B5093" s="226">
        <v>44266</v>
      </c>
      <c r="C5093" s="226">
        <v>44267</v>
      </c>
      <c r="D5093" s="226">
        <v>44280.4531712963</v>
      </c>
      <c r="E5093" t="s">
        <v>6432</v>
      </c>
      <c r="F5093">
        <v>2.5866380943192269</v>
      </c>
    </row>
    <row r="5094" spans="1:6" hidden="1">
      <c r="A5094">
        <v>8</v>
      </c>
      <c r="B5094" s="226">
        <v>44266</v>
      </c>
      <c r="C5094" s="226">
        <v>44267</v>
      </c>
      <c r="D5094" s="226">
        <v>44280.4531712963</v>
      </c>
      <c r="E5094" t="s">
        <v>6382</v>
      </c>
      <c r="F5094">
        <v>1640.4550871955021</v>
      </c>
    </row>
    <row r="5095" spans="1:6" hidden="1">
      <c r="A5095">
        <v>8</v>
      </c>
      <c r="B5095" s="226">
        <v>44266</v>
      </c>
      <c r="C5095" s="226">
        <v>44267</v>
      </c>
      <c r="D5095" s="226">
        <v>44280.4531712963</v>
      </c>
      <c r="E5095" t="s">
        <v>6383</v>
      </c>
      <c r="F5095">
        <v>56.147685480117858</v>
      </c>
    </row>
    <row r="5096" spans="1:6" hidden="1">
      <c r="A5096">
        <v>8</v>
      </c>
      <c r="B5096" s="226">
        <v>44266</v>
      </c>
      <c r="C5096" s="226">
        <v>44267</v>
      </c>
      <c r="D5096" s="226">
        <v>44280.4531712963</v>
      </c>
      <c r="E5096" t="s">
        <v>6384</v>
      </c>
      <c r="F5096">
        <v>0</v>
      </c>
    </row>
    <row r="5097" spans="1:6" hidden="1">
      <c r="A5097">
        <v>8</v>
      </c>
      <c r="B5097" s="226">
        <v>44266</v>
      </c>
      <c r="C5097" s="226">
        <v>44267</v>
      </c>
      <c r="D5097" s="226">
        <v>44280.4531712963</v>
      </c>
      <c r="E5097" t="s">
        <v>6385</v>
      </c>
      <c r="F5097">
        <v>0.87999999523160044</v>
      </c>
    </row>
    <row r="5098" spans="1:6" hidden="1">
      <c r="A5098">
        <v>8</v>
      </c>
      <c r="B5098" s="226">
        <v>44266</v>
      </c>
      <c r="C5098" s="226">
        <v>44267</v>
      </c>
      <c r="D5098" s="226">
        <v>44280.4531712963</v>
      </c>
      <c r="E5098" t="s">
        <v>6386</v>
      </c>
      <c r="F5098">
        <v>8.5500001907351919</v>
      </c>
    </row>
    <row r="5099" spans="1:6" hidden="1">
      <c r="A5099">
        <v>8</v>
      </c>
      <c r="B5099" s="226">
        <v>44266</v>
      </c>
      <c r="C5099" s="226">
        <v>44267</v>
      </c>
      <c r="D5099" s="226">
        <v>44280.4531712963</v>
      </c>
      <c r="E5099" t="s">
        <v>6387</v>
      </c>
      <c r="F5099">
        <v>1.2100000381469727</v>
      </c>
    </row>
    <row r="5100" spans="1:6" hidden="1">
      <c r="A5100">
        <v>8</v>
      </c>
      <c r="B5100" s="226">
        <v>44266</v>
      </c>
      <c r="C5100" s="226">
        <v>44267</v>
      </c>
      <c r="D5100" s="226">
        <v>44280.4531712963</v>
      </c>
      <c r="E5100" t="s">
        <v>6388</v>
      </c>
      <c r="F5100">
        <v>64.370002746584419</v>
      </c>
    </row>
    <row r="5101" spans="1:6" hidden="1">
      <c r="A5101">
        <v>8</v>
      </c>
      <c r="B5101" s="226">
        <v>44266</v>
      </c>
      <c r="C5101" s="226">
        <v>44267</v>
      </c>
      <c r="D5101" s="226">
        <v>44280.4531712963</v>
      </c>
      <c r="E5101" t="s">
        <v>6389</v>
      </c>
      <c r="F5101">
        <v>22.569999694824219</v>
      </c>
    </row>
    <row r="5102" spans="1:6" hidden="1">
      <c r="A5102">
        <v>8</v>
      </c>
      <c r="B5102" s="226">
        <v>44266</v>
      </c>
      <c r="C5102" s="226">
        <v>44267</v>
      </c>
      <c r="D5102" s="226">
        <v>44280.4531712963</v>
      </c>
      <c r="E5102" t="s">
        <v>6390</v>
      </c>
      <c r="F5102">
        <v>9.0000003576278687E-2</v>
      </c>
    </row>
    <row r="5103" spans="1:6" hidden="1">
      <c r="A5103">
        <v>8</v>
      </c>
      <c r="B5103" s="226">
        <v>44266</v>
      </c>
      <c r="C5103" s="226">
        <v>44267</v>
      </c>
      <c r="D5103" s="226">
        <v>44280.4531712963</v>
      </c>
      <c r="E5103" t="s">
        <v>6391</v>
      </c>
      <c r="F5103">
        <v>2.2799999713898602</v>
      </c>
    </row>
    <row r="5104" spans="1:6" hidden="1">
      <c r="A5104">
        <v>8</v>
      </c>
      <c r="B5104" s="226">
        <v>44266</v>
      </c>
      <c r="C5104" s="226">
        <v>44267</v>
      </c>
      <c r="D5104" s="226">
        <v>44280.4531712963</v>
      </c>
      <c r="E5104" t="s">
        <v>6392</v>
      </c>
      <c r="F5104">
        <v>3.9999999105930363E-2</v>
      </c>
    </row>
    <row r="5105" spans="1:6" hidden="1">
      <c r="A5105">
        <v>8</v>
      </c>
      <c r="B5105" s="226">
        <v>44266</v>
      </c>
      <c r="C5105" s="226">
        <v>44267</v>
      </c>
      <c r="D5105" s="226">
        <v>44280.4531712963</v>
      </c>
      <c r="E5105" t="s">
        <v>6428</v>
      </c>
      <c r="F5105">
        <v>94.214862028551906</v>
      </c>
    </row>
    <row r="5106" spans="1:6" hidden="1">
      <c r="A5106">
        <v>8</v>
      </c>
      <c r="B5106" s="226">
        <v>44266</v>
      </c>
      <c r="C5106" s="226">
        <v>44267</v>
      </c>
      <c r="D5106" s="226">
        <v>44280.4531712963</v>
      </c>
      <c r="E5106" t="s">
        <v>6498</v>
      </c>
      <c r="F5106">
        <v>7.7893554802155235E-2</v>
      </c>
    </row>
    <row r="5107" spans="1:6" hidden="1">
      <c r="A5107">
        <v>8</v>
      </c>
      <c r="B5107" s="226">
        <v>44266</v>
      </c>
      <c r="C5107" s="226">
        <v>44267</v>
      </c>
      <c r="D5107" s="226">
        <v>44280.4531712963</v>
      </c>
      <c r="E5107" t="s">
        <v>6499</v>
      </c>
      <c r="F5107">
        <v>214.55112270779114</v>
      </c>
    </row>
    <row r="5108" spans="1:6" hidden="1">
      <c r="A5108">
        <v>8</v>
      </c>
      <c r="B5108" s="226">
        <v>44266</v>
      </c>
      <c r="C5108" s="226">
        <v>44267</v>
      </c>
      <c r="D5108" s="226">
        <v>44280.4531712963</v>
      </c>
      <c r="E5108" t="s">
        <v>6500</v>
      </c>
      <c r="F5108">
        <v>10859.943951415977</v>
      </c>
    </row>
    <row r="5109" spans="1:6" hidden="1">
      <c r="A5109">
        <v>8</v>
      </c>
      <c r="B5109" s="226">
        <v>44266</v>
      </c>
      <c r="C5109" s="226">
        <v>44267</v>
      </c>
      <c r="D5109" s="226">
        <v>44280.4531712963</v>
      </c>
      <c r="E5109" t="s">
        <v>6429</v>
      </c>
      <c r="F5109">
        <v>350.78915000491679</v>
      </c>
    </row>
    <row r="5110" spans="1:6" hidden="1">
      <c r="A5110">
        <v>8</v>
      </c>
      <c r="B5110" s="226">
        <v>44266</v>
      </c>
      <c r="C5110" s="226">
        <v>44267</v>
      </c>
      <c r="D5110" s="226">
        <v>44280.4531712963</v>
      </c>
      <c r="E5110" t="s">
        <v>6433</v>
      </c>
      <c r="F5110">
        <v>55.334679418139892</v>
      </c>
    </row>
    <row r="5111" spans="1:6" hidden="1">
      <c r="A5111">
        <v>8</v>
      </c>
      <c r="B5111" s="226">
        <v>44266</v>
      </c>
      <c r="C5111" s="226">
        <v>44267</v>
      </c>
      <c r="D5111" s="226">
        <v>44280.4531712963</v>
      </c>
      <c r="E5111" t="s">
        <v>6671</v>
      </c>
      <c r="F5111">
        <v>-2.3841354199972948</v>
      </c>
    </row>
    <row r="5112" spans="1:6" hidden="1">
      <c r="A5112">
        <v>8</v>
      </c>
      <c r="B5112" s="226">
        <v>44266</v>
      </c>
      <c r="C5112" s="226">
        <v>44267</v>
      </c>
      <c r="D5112" s="226">
        <v>44280.4531712963</v>
      </c>
      <c r="E5112" t="s">
        <v>6434</v>
      </c>
      <c r="F5112">
        <v>151.97127654817373</v>
      </c>
    </row>
    <row r="5113" spans="1:6" hidden="1">
      <c r="A5113">
        <v>8</v>
      </c>
      <c r="B5113" s="226">
        <v>44266</v>
      </c>
      <c r="C5113" s="226">
        <v>44267</v>
      </c>
      <c r="D5113" s="226">
        <v>44280.4531712963</v>
      </c>
      <c r="E5113" t="s">
        <v>6435</v>
      </c>
      <c r="F5113">
        <v>61.205913994047272</v>
      </c>
    </row>
    <row r="5114" spans="1:6" hidden="1">
      <c r="A5114">
        <v>8</v>
      </c>
      <c r="B5114" s="226">
        <v>44266</v>
      </c>
      <c r="C5114" s="226">
        <v>44267</v>
      </c>
      <c r="D5114" s="226">
        <v>44280.4531712963</v>
      </c>
      <c r="E5114" t="s">
        <v>6436</v>
      </c>
      <c r="F5114">
        <v>596.33936608632348</v>
      </c>
    </row>
    <row r="5115" spans="1:6" hidden="1">
      <c r="A5115">
        <v>8</v>
      </c>
      <c r="B5115" s="226">
        <v>44266</v>
      </c>
      <c r="C5115" s="226">
        <v>44267</v>
      </c>
      <c r="D5115" s="226">
        <v>44280.4531712963</v>
      </c>
      <c r="E5115" t="s">
        <v>6438</v>
      </c>
      <c r="F5115">
        <v>3065.5712709214981</v>
      </c>
    </row>
    <row r="5116" spans="1:6" hidden="1">
      <c r="A5116">
        <v>8</v>
      </c>
      <c r="B5116" s="226">
        <v>44266</v>
      </c>
      <c r="C5116" s="226">
        <v>44267</v>
      </c>
      <c r="D5116" s="226">
        <v>44280.4531712963</v>
      </c>
      <c r="E5116" t="s">
        <v>6439</v>
      </c>
      <c r="F5116">
        <v>144.43643023173004</v>
      </c>
    </row>
    <row r="5117" spans="1:6" hidden="1">
      <c r="A5117">
        <v>8</v>
      </c>
      <c r="B5117" s="226">
        <v>44266</v>
      </c>
      <c r="C5117" s="226">
        <v>44267</v>
      </c>
      <c r="D5117" s="226">
        <v>44280.4531712963</v>
      </c>
      <c r="E5117" t="s">
        <v>6501</v>
      </c>
      <c r="F5117">
        <v>8.5853983567820542</v>
      </c>
    </row>
    <row r="5118" spans="1:6" hidden="1">
      <c r="A5118">
        <v>8</v>
      </c>
      <c r="B5118" s="226">
        <v>44266</v>
      </c>
      <c r="C5118" s="226">
        <v>44267</v>
      </c>
      <c r="D5118" s="226">
        <v>44280.4531712963</v>
      </c>
      <c r="E5118" t="s">
        <v>6437</v>
      </c>
      <c r="F5118">
        <v>134.88474722968218</v>
      </c>
    </row>
    <row r="5119" spans="1:6" hidden="1">
      <c r="A5119">
        <v>8</v>
      </c>
      <c r="B5119" s="226">
        <v>44266</v>
      </c>
      <c r="C5119" s="226">
        <v>44267</v>
      </c>
      <c r="D5119" s="226">
        <v>44280.4531712963</v>
      </c>
      <c r="E5119" t="s">
        <v>6502</v>
      </c>
      <c r="F5119">
        <v>74.879997253414999</v>
      </c>
    </row>
    <row r="5120" spans="1:6" hidden="1">
      <c r="A5120">
        <v>8</v>
      </c>
      <c r="B5120" s="226">
        <v>44266</v>
      </c>
      <c r="C5120" s="226">
        <v>44267</v>
      </c>
      <c r="D5120" s="226">
        <v>44280.4531712963</v>
      </c>
      <c r="E5120" t="s">
        <v>6410</v>
      </c>
      <c r="F5120">
        <v>11.369999885559531</v>
      </c>
    </row>
    <row r="5121" spans="1:6" hidden="1">
      <c r="A5121">
        <v>8</v>
      </c>
      <c r="B5121" s="226">
        <v>44266</v>
      </c>
      <c r="C5121" s="226">
        <v>44267</v>
      </c>
      <c r="D5121" s="226">
        <v>44280.4531712963</v>
      </c>
      <c r="E5121" t="s">
        <v>6411</v>
      </c>
      <c r="F5121">
        <v>0.56000000238420766</v>
      </c>
    </row>
    <row r="5122" spans="1:6" hidden="1">
      <c r="A5122">
        <v>8</v>
      </c>
      <c r="B5122" s="226">
        <v>44266</v>
      </c>
      <c r="C5122" s="226">
        <v>44267</v>
      </c>
      <c r="D5122" s="226">
        <v>44280.4531712963</v>
      </c>
      <c r="E5122" t="s">
        <v>6412</v>
      </c>
      <c r="F5122">
        <v>3.1500000953675098</v>
      </c>
    </row>
    <row r="5123" spans="1:6" hidden="1">
      <c r="A5123">
        <v>8</v>
      </c>
      <c r="B5123" s="226">
        <v>44266</v>
      </c>
      <c r="C5123" s="226">
        <v>44267</v>
      </c>
      <c r="D5123" s="226">
        <v>44280.4531712963</v>
      </c>
      <c r="E5123" t="s">
        <v>6413</v>
      </c>
      <c r="F5123">
        <v>5.9000000953676626</v>
      </c>
    </row>
    <row r="5124" spans="1:6" hidden="1">
      <c r="A5124">
        <v>8</v>
      </c>
      <c r="B5124" s="226">
        <v>44266</v>
      </c>
      <c r="C5124" s="226">
        <v>44267</v>
      </c>
      <c r="D5124" s="226">
        <v>44280.4531712963</v>
      </c>
      <c r="E5124" t="s">
        <v>6414</v>
      </c>
      <c r="F5124">
        <v>0.77999997138977051</v>
      </c>
    </row>
    <row r="5125" spans="1:6" hidden="1">
      <c r="A5125">
        <v>8</v>
      </c>
      <c r="B5125" s="226">
        <v>44266</v>
      </c>
      <c r="C5125" s="226">
        <v>44267</v>
      </c>
      <c r="D5125" s="226">
        <v>44280.4531712963</v>
      </c>
      <c r="E5125" t="s">
        <v>6415</v>
      </c>
      <c r="F5125">
        <v>0</v>
      </c>
    </row>
    <row r="5126" spans="1:6" hidden="1">
      <c r="A5126">
        <v>8</v>
      </c>
      <c r="B5126" s="226">
        <v>44266</v>
      </c>
      <c r="C5126" s="226">
        <v>44267</v>
      </c>
      <c r="D5126" s="226">
        <v>44280.4531712963</v>
      </c>
      <c r="E5126" t="s">
        <v>6416</v>
      </c>
      <c r="F5126">
        <v>2.0399999618530273</v>
      </c>
    </row>
    <row r="5127" spans="1:6" hidden="1">
      <c r="A5127">
        <v>8</v>
      </c>
      <c r="B5127" s="226">
        <v>44266</v>
      </c>
      <c r="C5127" s="226">
        <v>44267</v>
      </c>
      <c r="D5127" s="226">
        <v>44280.4531712963</v>
      </c>
      <c r="E5127" t="s">
        <v>6417</v>
      </c>
      <c r="F5127">
        <v>1.309999942779541</v>
      </c>
    </row>
    <row r="5128" spans="1:6" hidden="1">
      <c r="A5128">
        <v>8</v>
      </c>
      <c r="B5128" s="226">
        <v>44266</v>
      </c>
      <c r="C5128" s="226">
        <v>44267</v>
      </c>
      <c r="D5128" s="226">
        <v>44280.4531712963</v>
      </c>
      <c r="E5128" t="s">
        <v>6503</v>
      </c>
      <c r="F5128">
        <v>2.9999999329446688E-2</v>
      </c>
    </row>
    <row r="5129" spans="1:6" hidden="1">
      <c r="A5129">
        <v>8</v>
      </c>
      <c r="B5129" s="226">
        <v>44266</v>
      </c>
      <c r="C5129" s="226">
        <v>44267</v>
      </c>
      <c r="D5129" s="226">
        <v>44280.4531712963</v>
      </c>
      <c r="E5129" t="s">
        <v>6504</v>
      </c>
      <c r="F5129">
        <v>1.129999995231584</v>
      </c>
    </row>
    <row r="5130" spans="1:6" hidden="1">
      <c r="A5130">
        <v>8</v>
      </c>
      <c r="B5130" s="226">
        <v>44266</v>
      </c>
      <c r="C5130" s="226">
        <v>44267</v>
      </c>
      <c r="D5130" s="226">
        <v>44280.4531712963</v>
      </c>
      <c r="E5130" t="s">
        <v>6505</v>
      </c>
      <c r="F5130">
        <v>2.4700000286101313</v>
      </c>
    </row>
    <row r="5131" spans="1:6" hidden="1">
      <c r="A5131">
        <v>8</v>
      </c>
      <c r="B5131" s="226">
        <v>44266</v>
      </c>
      <c r="C5131" s="226">
        <v>44267</v>
      </c>
      <c r="D5131" s="226">
        <v>44280.4531712963</v>
      </c>
      <c r="E5131" t="s">
        <v>6506</v>
      </c>
      <c r="F5131">
        <v>22.559999465943275</v>
      </c>
    </row>
    <row r="5132" spans="1:6" hidden="1">
      <c r="A5132">
        <v>8</v>
      </c>
      <c r="B5132" s="226">
        <v>44266</v>
      </c>
      <c r="C5132" s="226">
        <v>44267</v>
      </c>
      <c r="D5132" s="226">
        <v>44280.4531712963</v>
      </c>
      <c r="E5132" t="s">
        <v>6507</v>
      </c>
      <c r="F5132">
        <v>50.080001831054688</v>
      </c>
    </row>
    <row r="5133" spans="1:6" hidden="1">
      <c r="A5133">
        <v>8</v>
      </c>
      <c r="B5133" s="226">
        <v>44266</v>
      </c>
      <c r="C5133" s="226">
        <v>44267</v>
      </c>
      <c r="D5133" s="226">
        <v>44280.4531712963</v>
      </c>
      <c r="E5133" t="s">
        <v>6508</v>
      </c>
      <c r="F5133">
        <v>20.840000152587962</v>
      </c>
    </row>
    <row r="5134" spans="1:6" hidden="1">
      <c r="A5134">
        <v>8</v>
      </c>
      <c r="B5134" s="226">
        <v>44266</v>
      </c>
      <c r="C5134" s="226">
        <v>44267</v>
      </c>
      <c r="D5134" s="226">
        <v>44280.4531712963</v>
      </c>
      <c r="E5134" t="s">
        <v>6509</v>
      </c>
      <c r="F5134">
        <v>0.62999999523162842</v>
      </c>
    </row>
    <row r="5135" spans="1:6" hidden="1">
      <c r="A5135">
        <v>8</v>
      </c>
      <c r="B5135" s="226">
        <v>44266</v>
      </c>
      <c r="C5135" s="226">
        <v>44267</v>
      </c>
      <c r="D5135" s="226">
        <v>44280.4531712963</v>
      </c>
      <c r="E5135" t="s">
        <v>6510</v>
      </c>
      <c r="F5135">
        <v>2.2400000095368306</v>
      </c>
    </row>
    <row r="5136" spans="1:6" hidden="1">
      <c r="A5136">
        <v>8</v>
      </c>
      <c r="B5136" s="226">
        <v>44266</v>
      </c>
      <c r="C5136" s="226">
        <v>44267</v>
      </c>
      <c r="D5136" s="226">
        <v>44280.4531712963</v>
      </c>
      <c r="E5136" t="s">
        <v>6511</v>
      </c>
      <c r="F5136">
        <v>1.9999999552965182E-2</v>
      </c>
    </row>
    <row r="5137" spans="1:6" hidden="1">
      <c r="A5137">
        <v>8</v>
      </c>
      <c r="B5137" s="226">
        <v>44266</v>
      </c>
      <c r="C5137" s="226">
        <v>44267</v>
      </c>
      <c r="D5137" s="226">
        <v>44280.4531712963</v>
      </c>
      <c r="E5137" t="s">
        <v>6728</v>
      </c>
      <c r="F5137">
        <v>6.7454598883787797</v>
      </c>
    </row>
    <row r="5138" spans="1:6" hidden="1">
      <c r="A5138">
        <v>8</v>
      </c>
      <c r="B5138" s="226">
        <v>44266</v>
      </c>
      <c r="C5138" s="226">
        <v>44267</v>
      </c>
      <c r="D5138" s="226">
        <v>44280.4531712963</v>
      </c>
      <c r="E5138" t="s">
        <v>6525</v>
      </c>
    </row>
    <row r="5139" spans="1:6" hidden="1">
      <c r="A5139">
        <v>8</v>
      </c>
      <c r="B5139" s="226">
        <v>44266</v>
      </c>
      <c r="C5139" s="226">
        <v>44267</v>
      </c>
      <c r="D5139" s="226">
        <v>44280.4531712963</v>
      </c>
      <c r="E5139" t="s">
        <v>6526</v>
      </c>
    </row>
    <row r="5140" spans="1:6" hidden="1">
      <c r="A5140">
        <v>8</v>
      </c>
      <c r="B5140" s="226">
        <v>44266</v>
      </c>
      <c r="C5140" s="226">
        <v>44267</v>
      </c>
      <c r="D5140" s="226">
        <v>44280.4531712963</v>
      </c>
      <c r="E5140" t="s">
        <v>6679</v>
      </c>
      <c r="F5140">
        <v>2.2769000530242023</v>
      </c>
    </row>
    <row r="5141" spans="1:6" hidden="1">
      <c r="A5141">
        <v>8</v>
      </c>
      <c r="B5141" s="226">
        <v>44266</v>
      </c>
      <c r="C5141" s="226">
        <v>44267</v>
      </c>
      <c r="D5141" s="226">
        <v>44280.4531712963</v>
      </c>
      <c r="E5141" t="s">
        <v>6680</v>
      </c>
      <c r="F5141">
        <v>1.9011000394820492</v>
      </c>
    </row>
    <row r="5142" spans="1:6" hidden="1">
      <c r="A5142">
        <v>8</v>
      </c>
      <c r="B5142" s="226">
        <v>44266</v>
      </c>
      <c r="C5142" s="226">
        <v>44267</v>
      </c>
      <c r="D5142" s="226">
        <v>44280.4531712963</v>
      </c>
      <c r="E5142" t="s">
        <v>6681</v>
      </c>
      <c r="F5142">
        <v>7.0187997817995402</v>
      </c>
    </row>
    <row r="5143" spans="1:6" hidden="1">
      <c r="A5143">
        <v>8</v>
      </c>
      <c r="B5143" s="226">
        <v>44266</v>
      </c>
      <c r="C5143" s="226">
        <v>44267</v>
      </c>
      <c r="D5143" s="226">
        <v>44280.4531712963</v>
      </c>
      <c r="E5143" t="s">
        <v>6682</v>
      </c>
      <c r="F5143">
        <v>22.79840087890625</v>
      </c>
    </row>
    <row r="5144" spans="1:6" hidden="1">
      <c r="A5144">
        <v>8</v>
      </c>
      <c r="B5144" s="226">
        <v>44266</v>
      </c>
      <c r="C5144" s="226">
        <v>44267</v>
      </c>
      <c r="D5144" s="226">
        <v>44280.4531712963</v>
      </c>
      <c r="E5144" t="s">
        <v>6683</v>
      </c>
      <c r="F5144">
        <v>49.604198455808628</v>
      </c>
    </row>
    <row r="5145" spans="1:6" hidden="1">
      <c r="A5145">
        <v>8</v>
      </c>
      <c r="B5145" s="226">
        <v>44266</v>
      </c>
      <c r="C5145" s="226">
        <v>44267</v>
      </c>
      <c r="D5145" s="226">
        <v>44280.4531712963</v>
      </c>
      <c r="E5145" t="s">
        <v>6684</v>
      </c>
      <c r="F5145">
        <v>16.310600280761719</v>
      </c>
    </row>
    <row r="5146" spans="1:6" hidden="1">
      <c r="A5146">
        <v>8</v>
      </c>
      <c r="B5146" s="226">
        <v>44266</v>
      </c>
      <c r="C5146" s="226">
        <v>44267</v>
      </c>
      <c r="D5146" s="226">
        <v>44280.4531712963</v>
      </c>
      <c r="E5146" t="s">
        <v>6685</v>
      </c>
      <c r="F5146">
        <v>6.5999999642372131E-2</v>
      </c>
    </row>
    <row r="5147" spans="1:6" hidden="1">
      <c r="A5147">
        <v>8</v>
      </c>
      <c r="B5147" s="226">
        <v>44266</v>
      </c>
      <c r="C5147" s="226">
        <v>44267</v>
      </c>
      <c r="D5147" s="226">
        <v>44280.4531712963</v>
      </c>
      <c r="E5147" t="s">
        <v>6670</v>
      </c>
      <c r="F5147">
        <v>0.20453857064153227</v>
      </c>
    </row>
    <row r="5148" spans="1:6" hidden="1">
      <c r="A5148">
        <v>8</v>
      </c>
      <c r="B5148" s="226">
        <v>44266</v>
      </c>
      <c r="C5148" s="226">
        <v>44267</v>
      </c>
      <c r="D5148" s="226">
        <v>44280.4531712963</v>
      </c>
      <c r="E5148" t="s">
        <v>6531</v>
      </c>
      <c r="F5148">
        <v>41.032343692249754</v>
      </c>
    </row>
    <row r="5149" spans="1:6" hidden="1">
      <c r="A5149">
        <v>8</v>
      </c>
      <c r="B5149" s="226">
        <v>44266</v>
      </c>
      <c r="C5149" s="226">
        <v>44267</v>
      </c>
      <c r="D5149" s="226">
        <v>44280.4531712963</v>
      </c>
      <c r="E5149" t="s">
        <v>6532</v>
      </c>
      <c r="F5149">
        <v>1.9272699146635011</v>
      </c>
    </row>
    <row r="5150" spans="1:6" hidden="1">
      <c r="A5150">
        <v>8</v>
      </c>
      <c r="B5150" s="226">
        <v>44266</v>
      </c>
      <c r="C5150" s="226">
        <v>44267</v>
      </c>
      <c r="D5150" s="226">
        <v>44280.4531712963</v>
      </c>
      <c r="E5150" t="s">
        <v>6533</v>
      </c>
      <c r="F5150">
        <v>148.5675882657371</v>
      </c>
    </row>
    <row r="5151" spans="1:6" hidden="1">
      <c r="A5151">
        <v>8</v>
      </c>
      <c r="B5151" s="226">
        <v>44266</v>
      </c>
      <c r="C5151" s="226">
        <v>44267</v>
      </c>
      <c r="D5151" s="226">
        <v>44280.4531712963</v>
      </c>
      <c r="E5151" t="s">
        <v>6530</v>
      </c>
      <c r="F5151">
        <v>94.488888152439586</v>
      </c>
    </row>
    <row r="5152" spans="1:6" hidden="1">
      <c r="A5152">
        <v>8</v>
      </c>
      <c r="B5152" s="226">
        <v>44266</v>
      </c>
      <c r="C5152" s="226">
        <v>44267</v>
      </c>
      <c r="D5152" s="226">
        <v>44280.4531712963</v>
      </c>
      <c r="E5152" t="s">
        <v>6534</v>
      </c>
      <c r="F5152">
        <v>108.90000152588297</v>
      </c>
    </row>
    <row r="5153" spans="1:6" hidden="1">
      <c r="A5153">
        <v>8</v>
      </c>
      <c r="B5153" s="226">
        <v>44266</v>
      </c>
      <c r="C5153" s="226">
        <v>44267</v>
      </c>
      <c r="D5153" s="226">
        <v>44280.4531712963</v>
      </c>
      <c r="E5153" t="s">
        <v>6535</v>
      </c>
      <c r="F5153">
        <v>6.1700001358985901E-2</v>
      </c>
    </row>
    <row r="5154" spans="1:6" hidden="1">
      <c r="A5154">
        <v>8</v>
      </c>
      <c r="B5154" s="226">
        <v>44266</v>
      </c>
      <c r="C5154" s="226">
        <v>44267</v>
      </c>
      <c r="D5154" s="226">
        <v>44280.4531712963</v>
      </c>
      <c r="E5154" t="s">
        <v>6536</v>
      </c>
      <c r="F5154">
        <v>99.702201843257868</v>
      </c>
    </row>
    <row r="5155" spans="1:6" hidden="1">
      <c r="A5155">
        <v>8</v>
      </c>
      <c r="B5155" s="226">
        <v>44266</v>
      </c>
      <c r="C5155" s="226">
        <v>44267</v>
      </c>
      <c r="D5155" s="226">
        <v>44280.4531712963</v>
      </c>
      <c r="E5155" t="s">
        <v>6537</v>
      </c>
      <c r="F5155">
        <v>0.12229999899864197</v>
      </c>
    </row>
    <row r="5156" spans="1:6" hidden="1">
      <c r="A5156">
        <v>8</v>
      </c>
      <c r="B5156" s="226">
        <v>44266</v>
      </c>
      <c r="C5156" s="226">
        <v>44267</v>
      </c>
      <c r="D5156" s="226">
        <v>44280.4531712963</v>
      </c>
      <c r="E5156" t="s">
        <v>6538</v>
      </c>
      <c r="F5156">
        <v>4.8300001770259823E-2</v>
      </c>
    </row>
    <row r="5157" spans="1:6" hidden="1">
      <c r="A5157">
        <v>8</v>
      </c>
      <c r="B5157" s="226">
        <v>44266</v>
      </c>
      <c r="C5157" s="226">
        <v>44267</v>
      </c>
      <c r="D5157" s="226">
        <v>44280.4531712963</v>
      </c>
      <c r="E5157" t="s">
        <v>6539</v>
      </c>
      <c r="F5157">
        <v>3.0500000342725639E-2</v>
      </c>
    </row>
    <row r="5158" spans="1:6" hidden="1">
      <c r="A5158">
        <v>8</v>
      </c>
      <c r="B5158" s="226">
        <v>44266</v>
      </c>
      <c r="C5158" s="226">
        <v>44267</v>
      </c>
      <c r="D5158" s="226">
        <v>44280.4531712963</v>
      </c>
      <c r="E5158" t="s">
        <v>6540</v>
      </c>
      <c r="F5158">
        <v>2.199999988079071E-2</v>
      </c>
    </row>
    <row r="5159" spans="1:6" hidden="1">
      <c r="A5159">
        <v>8</v>
      </c>
      <c r="B5159" s="226">
        <v>44266</v>
      </c>
      <c r="C5159" s="226">
        <v>44267</v>
      </c>
      <c r="D5159" s="226">
        <v>44280.4531712963</v>
      </c>
      <c r="E5159" t="s">
        <v>6541</v>
      </c>
      <c r="F5159">
        <v>3.1000000890343193E-3</v>
      </c>
    </row>
    <row r="5160" spans="1:6" hidden="1">
      <c r="A5160">
        <v>8</v>
      </c>
      <c r="B5160" s="226">
        <v>44266</v>
      </c>
      <c r="C5160" s="226">
        <v>44267</v>
      </c>
      <c r="D5160" s="226">
        <v>44280.4531712963</v>
      </c>
      <c r="E5160" t="s">
        <v>6542</v>
      </c>
      <c r="F5160">
        <v>1.0011999607086182</v>
      </c>
    </row>
    <row r="5161" spans="1:6" hidden="1">
      <c r="A5161">
        <v>8</v>
      </c>
      <c r="B5161" s="226">
        <v>44266</v>
      </c>
      <c r="C5161" s="226">
        <v>44267</v>
      </c>
      <c r="D5161" s="226">
        <v>44280.4531712963</v>
      </c>
      <c r="E5161" t="s">
        <v>6543</v>
      </c>
      <c r="F5161">
        <v>8.9945001602176387</v>
      </c>
    </row>
    <row r="5162" spans="1:6" hidden="1">
      <c r="A5162">
        <v>8</v>
      </c>
      <c r="B5162" s="226">
        <v>44266</v>
      </c>
      <c r="C5162" s="226">
        <v>44267</v>
      </c>
      <c r="D5162" s="226">
        <v>44280.4531712963</v>
      </c>
      <c r="E5162" t="s">
        <v>6544</v>
      </c>
      <c r="F5162">
        <v>1.2683999538421631</v>
      </c>
    </row>
    <row r="5163" spans="1:6" hidden="1">
      <c r="A5163">
        <v>8</v>
      </c>
      <c r="B5163" s="226">
        <v>44266</v>
      </c>
      <c r="C5163" s="226">
        <v>44267</v>
      </c>
      <c r="D5163" s="226">
        <v>44280.4531712963</v>
      </c>
      <c r="E5163" t="s">
        <v>6545</v>
      </c>
      <c r="F5163">
        <v>64.066596984865654</v>
      </c>
    </row>
    <row r="5164" spans="1:6" hidden="1">
      <c r="A5164">
        <v>8</v>
      </c>
      <c r="B5164" s="226">
        <v>44266</v>
      </c>
      <c r="C5164" s="226">
        <v>44267</v>
      </c>
      <c r="D5164" s="226">
        <v>44280.4531712963</v>
      </c>
      <c r="E5164" t="s">
        <v>6546</v>
      </c>
      <c r="F5164">
        <v>21.589099884033384</v>
      </c>
    </row>
    <row r="5165" spans="1:6" hidden="1">
      <c r="A5165">
        <v>8</v>
      </c>
      <c r="B5165" s="226">
        <v>44266</v>
      </c>
      <c r="C5165" s="226">
        <v>44267</v>
      </c>
      <c r="D5165" s="226">
        <v>44280.4531712963</v>
      </c>
      <c r="E5165" t="s">
        <v>6547</v>
      </c>
      <c r="F5165">
        <v>8.2900002598763012E-2</v>
      </c>
    </row>
    <row r="5166" spans="1:6" hidden="1">
      <c r="A5166">
        <v>8</v>
      </c>
      <c r="B5166" s="226">
        <v>44266</v>
      </c>
      <c r="C5166" s="226">
        <v>44267</v>
      </c>
      <c r="D5166" s="226">
        <v>44280.4531712963</v>
      </c>
      <c r="E5166" t="s">
        <v>6548</v>
      </c>
      <c r="F5166">
        <v>2.9969999790192818</v>
      </c>
    </row>
    <row r="5167" spans="1:6" hidden="1">
      <c r="A5167">
        <v>8</v>
      </c>
      <c r="B5167" s="226">
        <v>44266</v>
      </c>
      <c r="C5167" s="226">
        <v>44267</v>
      </c>
      <c r="D5167" s="226">
        <v>44280.4531712963</v>
      </c>
      <c r="E5167" t="s">
        <v>6721</v>
      </c>
      <c r="F5167">
        <v>6.6889637473556656</v>
      </c>
    </row>
    <row r="5168" spans="1:6" hidden="1">
      <c r="A5168">
        <v>8</v>
      </c>
      <c r="B5168" s="226">
        <v>44266</v>
      </c>
      <c r="C5168" s="226">
        <v>44267</v>
      </c>
      <c r="D5168" s="226">
        <v>44280.4531712963</v>
      </c>
      <c r="E5168" t="s">
        <v>6720</v>
      </c>
      <c r="F5168">
        <v>94.781303999158993</v>
      </c>
    </row>
    <row r="5169" spans="1:6" hidden="1">
      <c r="A5169">
        <v>8</v>
      </c>
      <c r="B5169" s="226">
        <v>44266</v>
      </c>
      <c r="C5169" s="226">
        <v>44267</v>
      </c>
      <c r="D5169" s="226">
        <v>44280.4531712963</v>
      </c>
      <c r="E5169" t="s">
        <v>6722</v>
      </c>
      <c r="F5169">
        <v>14.748241835170331</v>
      </c>
    </row>
    <row r="5170" spans="1:6" hidden="1">
      <c r="A5170">
        <v>8</v>
      </c>
      <c r="B5170" s="226">
        <v>44266</v>
      </c>
      <c r="C5170" s="226">
        <v>44267</v>
      </c>
      <c r="D5170" s="226">
        <v>44280.4531712963</v>
      </c>
      <c r="E5170" t="s">
        <v>6723</v>
      </c>
      <c r="F5170">
        <v>50.987049136338328</v>
      </c>
    </row>
    <row r="5171" spans="1:6" hidden="1">
      <c r="A5171">
        <v>8</v>
      </c>
      <c r="B5171" s="226">
        <v>44266</v>
      </c>
      <c r="C5171" s="226">
        <v>44267</v>
      </c>
      <c r="D5171" s="226">
        <v>44280.4531712963</v>
      </c>
      <c r="E5171" t="s">
        <v>6724</v>
      </c>
      <c r="F5171">
        <v>4.4402006391021951</v>
      </c>
    </row>
    <row r="5172" spans="1:6" hidden="1">
      <c r="A5172">
        <v>8</v>
      </c>
      <c r="B5172" s="226">
        <v>44266</v>
      </c>
      <c r="C5172" s="226">
        <v>44267</v>
      </c>
      <c r="D5172" s="226">
        <v>44280.4531712963</v>
      </c>
      <c r="E5172" t="s">
        <v>6725</v>
      </c>
      <c r="F5172">
        <v>15.679263382929316</v>
      </c>
    </row>
    <row r="5173" spans="1:6" hidden="1">
      <c r="A5173">
        <v>8</v>
      </c>
      <c r="B5173" s="226">
        <v>44266</v>
      </c>
      <c r="C5173" s="226">
        <v>44267</v>
      </c>
      <c r="D5173" s="226">
        <v>44280.4531712963</v>
      </c>
      <c r="E5173" t="s">
        <v>6726</v>
      </c>
      <c r="F5173">
        <v>9701.3881049262054</v>
      </c>
    </row>
    <row r="5174" spans="1:6" hidden="1">
      <c r="A5174">
        <v>8</v>
      </c>
      <c r="B5174" s="226">
        <v>44266</v>
      </c>
      <c r="C5174" s="226">
        <v>44267</v>
      </c>
      <c r="D5174" s="226">
        <v>44280.4531712963</v>
      </c>
      <c r="E5174" t="s">
        <v>6549</v>
      </c>
      <c r="F5174">
        <v>6.5479360845353822</v>
      </c>
    </row>
    <row r="5175" spans="1:6" hidden="1">
      <c r="A5175">
        <v>8</v>
      </c>
      <c r="B5175" s="226">
        <v>44266</v>
      </c>
      <c r="C5175" s="226">
        <v>44267</v>
      </c>
      <c r="D5175" s="226">
        <v>44280.4531712963</v>
      </c>
      <c r="E5175" t="s">
        <v>6550</v>
      </c>
      <c r="F5175">
        <v>5.2115114526616049</v>
      </c>
    </row>
    <row r="5176" spans="1:6" hidden="1">
      <c r="A5176">
        <v>8</v>
      </c>
      <c r="B5176" s="226">
        <v>44266</v>
      </c>
      <c r="C5176" s="226">
        <v>44267</v>
      </c>
      <c r="D5176" s="226">
        <v>44280.4531712963</v>
      </c>
      <c r="E5176" t="s">
        <v>6551</v>
      </c>
      <c r="F5176">
        <v>29.571120406521636</v>
      </c>
    </row>
    <row r="5177" spans="1:6" hidden="1">
      <c r="A5177">
        <v>8</v>
      </c>
      <c r="B5177" s="226">
        <v>44266</v>
      </c>
      <c r="C5177" s="226">
        <v>44267</v>
      </c>
      <c r="D5177" s="226">
        <v>44280.4531712963</v>
      </c>
      <c r="E5177" t="s">
        <v>6552</v>
      </c>
      <c r="F5177">
        <v>8.6691664457321078</v>
      </c>
    </row>
    <row r="5178" spans="1:6" hidden="1">
      <c r="A5178">
        <v>8</v>
      </c>
      <c r="B5178" s="226">
        <v>44266</v>
      </c>
      <c r="C5178" s="226">
        <v>44267</v>
      </c>
      <c r="D5178" s="226">
        <v>44280.4531712963</v>
      </c>
      <c r="E5178" t="s">
        <v>6727</v>
      </c>
      <c r="F5178">
        <v>18.169536555254926</v>
      </c>
    </row>
    <row r="5179" spans="1:6" hidden="1">
      <c r="A5179">
        <v>8</v>
      </c>
      <c r="B5179" s="226">
        <v>44266</v>
      </c>
      <c r="C5179" s="226">
        <v>44267</v>
      </c>
      <c r="D5179" s="226">
        <v>44280.4531712963</v>
      </c>
      <c r="E5179" t="s">
        <v>6672</v>
      </c>
      <c r="F5179">
        <v>215.40659577980688</v>
      </c>
    </row>
    <row r="5180" spans="1:6" hidden="1">
      <c r="A5180">
        <v>8</v>
      </c>
      <c r="B5180" s="226">
        <v>44266</v>
      </c>
      <c r="C5180" s="226">
        <v>44267</v>
      </c>
      <c r="D5180" s="226">
        <v>44280.4531712963</v>
      </c>
      <c r="E5180" t="s">
        <v>6673</v>
      </c>
      <c r="F5180">
        <v>216.13625818032051</v>
      </c>
    </row>
    <row r="5181" spans="1:6" hidden="1">
      <c r="A5181">
        <v>8</v>
      </c>
      <c r="B5181" s="226">
        <v>44266</v>
      </c>
      <c r="C5181" s="226">
        <v>44267</v>
      </c>
      <c r="D5181" s="226">
        <v>44280.4531712963</v>
      </c>
      <c r="E5181" t="s">
        <v>6674</v>
      </c>
      <c r="F5181">
        <v>-0.33873726005099142</v>
      </c>
    </row>
    <row r="5182" spans="1:6" hidden="1">
      <c r="A5182">
        <v>8</v>
      </c>
      <c r="B5182" s="226">
        <v>44266</v>
      </c>
      <c r="C5182" s="226">
        <v>44267</v>
      </c>
      <c r="D5182" s="226">
        <v>44280.4531712963</v>
      </c>
      <c r="E5182" t="s">
        <v>6635</v>
      </c>
      <c r="F5182">
        <v>0.87</v>
      </c>
    </row>
    <row r="5183" spans="1:6" hidden="1">
      <c r="A5183">
        <v>8</v>
      </c>
      <c r="B5183" s="226">
        <v>44266</v>
      </c>
      <c r="C5183" s="226">
        <v>44267</v>
      </c>
      <c r="D5183" s="226">
        <v>44280.4531712963</v>
      </c>
      <c r="E5183" t="s">
        <v>6637</v>
      </c>
      <c r="F5183">
        <v>0.88</v>
      </c>
    </row>
    <row r="5184" spans="1:6" hidden="1">
      <c r="A5184">
        <v>8</v>
      </c>
      <c r="B5184" s="226">
        <v>44266</v>
      </c>
      <c r="C5184" s="226">
        <v>44267</v>
      </c>
      <c r="D5184" s="226">
        <v>44280.4531712963</v>
      </c>
      <c r="E5184" t="s">
        <v>6638</v>
      </c>
      <c r="F5184">
        <v>0.87728888900000002</v>
      </c>
    </row>
    <row r="5185" spans="1:6" hidden="1">
      <c r="A5185">
        <v>8</v>
      </c>
      <c r="B5185" s="226">
        <v>44266</v>
      </c>
      <c r="C5185" s="226">
        <v>44267</v>
      </c>
      <c r="D5185" s="226">
        <v>44280.4531712963</v>
      </c>
      <c r="E5185" t="s">
        <v>6642</v>
      </c>
      <c r="F5185">
        <v>0.86831666699999999</v>
      </c>
    </row>
    <row r="5186" spans="1:6" hidden="1">
      <c r="A5186">
        <v>8</v>
      </c>
      <c r="B5186" s="226">
        <v>44266</v>
      </c>
      <c r="C5186" s="226">
        <v>44267</v>
      </c>
      <c r="D5186" s="226">
        <v>44280.4531712963</v>
      </c>
      <c r="E5186" t="s">
        <v>6636</v>
      </c>
      <c r="F5186">
        <v>0.87</v>
      </c>
    </row>
    <row r="5187" spans="1:6" hidden="1">
      <c r="A5187">
        <v>8</v>
      </c>
      <c r="B5187" s="226">
        <v>44266</v>
      </c>
      <c r="C5187" s="226">
        <v>44267</v>
      </c>
      <c r="D5187" s="226">
        <v>44280.4531712963</v>
      </c>
      <c r="E5187" t="s">
        <v>6646</v>
      </c>
      <c r="F5187">
        <v>0.87688888899999995</v>
      </c>
    </row>
    <row r="5188" spans="1:6" hidden="1">
      <c r="A5188">
        <v>8</v>
      </c>
      <c r="B5188" s="226">
        <v>44266</v>
      </c>
      <c r="C5188" s="226">
        <v>44267</v>
      </c>
      <c r="D5188" s="226">
        <v>44280.4531712963</v>
      </c>
      <c r="E5188" t="s">
        <v>6647</v>
      </c>
      <c r="F5188">
        <v>0.88706562499999997</v>
      </c>
    </row>
    <row r="5189" spans="1:6" hidden="1">
      <c r="A5189">
        <v>8</v>
      </c>
      <c r="B5189" s="226">
        <v>44266</v>
      </c>
      <c r="C5189" s="226">
        <v>44267</v>
      </c>
      <c r="D5189" s="226">
        <v>44280.4531712963</v>
      </c>
      <c r="E5189" t="s">
        <v>6648</v>
      </c>
      <c r="F5189">
        <v>0.75539321999999998</v>
      </c>
    </row>
    <row r="5190" spans="1:6" hidden="1">
      <c r="A5190">
        <v>8</v>
      </c>
      <c r="B5190" s="226">
        <v>44266</v>
      </c>
      <c r="C5190" s="226">
        <v>44267</v>
      </c>
      <c r="D5190" s="226">
        <v>44280.4531712963</v>
      </c>
      <c r="E5190" t="s">
        <v>6643</v>
      </c>
      <c r="F5190">
        <v>0.87</v>
      </c>
    </row>
    <row r="5191" spans="1:6" hidden="1">
      <c r="A5191">
        <v>8</v>
      </c>
      <c r="B5191" s="226">
        <v>44266</v>
      </c>
      <c r="C5191" s="226">
        <v>44267</v>
      </c>
      <c r="D5191" s="226">
        <v>44280.4531712963</v>
      </c>
      <c r="E5191" t="s">
        <v>6644</v>
      </c>
      <c r="F5191">
        <v>0.67601355900000004</v>
      </c>
    </row>
    <row r="5192" spans="1:6" hidden="1">
      <c r="A5192">
        <v>8</v>
      </c>
      <c r="B5192" s="226">
        <v>44266</v>
      </c>
      <c r="C5192" s="226">
        <v>44267</v>
      </c>
      <c r="D5192" s="226">
        <v>44280.4531712963</v>
      </c>
      <c r="E5192" t="s">
        <v>6649</v>
      </c>
      <c r="F5192">
        <v>0.86760000000000004</v>
      </c>
    </row>
    <row r="5193" spans="1:6" hidden="1">
      <c r="A5193">
        <v>8</v>
      </c>
      <c r="B5193" s="226">
        <v>44266</v>
      </c>
      <c r="C5193" s="226">
        <v>44267</v>
      </c>
      <c r="D5193" s="226">
        <v>44280.4531712963</v>
      </c>
      <c r="E5193" t="s">
        <v>6650</v>
      </c>
      <c r="F5193">
        <v>0.87610468799999996</v>
      </c>
    </row>
    <row r="5194" spans="1:6" hidden="1">
      <c r="A5194">
        <v>8</v>
      </c>
      <c r="B5194" s="226">
        <v>44266</v>
      </c>
      <c r="C5194" s="226">
        <v>44267</v>
      </c>
      <c r="D5194" s="226">
        <v>44280.4531712963</v>
      </c>
      <c r="E5194" t="s">
        <v>6651</v>
      </c>
      <c r="F5194">
        <v>0.894277922</v>
      </c>
    </row>
    <row r="5195" spans="1:6" hidden="1">
      <c r="A5195">
        <v>8</v>
      </c>
      <c r="B5195" s="226">
        <v>44266</v>
      </c>
      <c r="C5195" s="226">
        <v>44267</v>
      </c>
      <c r="D5195" s="226">
        <v>44280.4531712963</v>
      </c>
      <c r="E5195" t="s">
        <v>6645</v>
      </c>
      <c r="F5195">
        <v>0.875</v>
      </c>
    </row>
    <row r="5196" spans="1:6" hidden="1">
      <c r="A5196">
        <v>8</v>
      </c>
      <c r="B5196" s="226">
        <v>44266</v>
      </c>
      <c r="C5196" s="226">
        <v>44267</v>
      </c>
      <c r="D5196" s="226">
        <v>44280.4531712963</v>
      </c>
      <c r="E5196" t="s">
        <v>6652</v>
      </c>
      <c r="F5196">
        <v>0.86570000000000003</v>
      </c>
    </row>
    <row r="5197" spans="1:6" hidden="1">
      <c r="A5197">
        <v>8</v>
      </c>
      <c r="B5197" s="226">
        <v>44266</v>
      </c>
      <c r="C5197" s="226">
        <v>44267</v>
      </c>
      <c r="D5197" s="226">
        <v>44280.4531712963</v>
      </c>
      <c r="E5197" t="s">
        <v>6653</v>
      </c>
      <c r="F5197">
        <v>5.0000000000000001E-4</v>
      </c>
    </row>
    <row r="5198" spans="1:6" hidden="1">
      <c r="A5198">
        <v>8</v>
      </c>
      <c r="B5198" s="226">
        <v>44266</v>
      </c>
      <c r="C5198" s="226">
        <v>44267</v>
      </c>
      <c r="D5198" s="226">
        <v>44280.4531712963</v>
      </c>
      <c r="E5198" t="s">
        <v>6654</v>
      </c>
      <c r="F5198">
        <v>4.6000000000000001E-4</v>
      </c>
    </row>
    <row r="5199" spans="1:6" hidden="1">
      <c r="A5199">
        <v>8</v>
      </c>
      <c r="B5199" s="226">
        <v>44266</v>
      </c>
      <c r="C5199" s="226">
        <v>44267</v>
      </c>
      <c r="D5199" s="226">
        <v>44280.4531712963</v>
      </c>
      <c r="E5199" t="s">
        <v>6655</v>
      </c>
      <c r="F5199">
        <v>1.6999999999999999E-3</v>
      </c>
    </row>
    <row r="5200" spans="1:6" hidden="1">
      <c r="A5200">
        <v>8</v>
      </c>
      <c r="B5200" s="226">
        <v>44266</v>
      </c>
      <c r="C5200" s="226">
        <v>44267</v>
      </c>
      <c r="D5200" s="226">
        <v>44280.4531712963</v>
      </c>
      <c r="E5200" t="s">
        <v>6766</v>
      </c>
      <c r="F5200">
        <v>102.1</v>
      </c>
    </row>
    <row r="5201" spans="1:6" hidden="1">
      <c r="A5201">
        <v>8</v>
      </c>
      <c r="B5201" s="226">
        <v>44266</v>
      </c>
      <c r="C5201" s="226">
        <v>44267</v>
      </c>
      <c r="D5201" s="226">
        <v>44280.4531712963</v>
      </c>
      <c r="E5201" t="s">
        <v>6767</v>
      </c>
      <c r="F5201">
        <v>111</v>
      </c>
    </row>
    <row r="5202" spans="1:6" hidden="1">
      <c r="A5202">
        <v>8</v>
      </c>
      <c r="B5202" s="226">
        <v>44266</v>
      </c>
      <c r="C5202" s="226">
        <v>44267</v>
      </c>
      <c r="D5202" s="226">
        <v>44280.4531712963</v>
      </c>
      <c r="E5202" t="s">
        <v>6764</v>
      </c>
      <c r="F5202">
        <v>99.7</v>
      </c>
    </row>
    <row r="5203" spans="1:6" hidden="1">
      <c r="A5203">
        <v>8</v>
      </c>
      <c r="B5203" s="226">
        <v>44266</v>
      </c>
      <c r="C5203" s="226">
        <v>44267</v>
      </c>
      <c r="D5203" s="226">
        <v>44280.4531712963</v>
      </c>
      <c r="E5203" t="s">
        <v>6765</v>
      </c>
      <c r="F5203">
        <v>110</v>
      </c>
    </row>
    <row r="5204" spans="1:6" hidden="1">
      <c r="A5204">
        <v>9</v>
      </c>
      <c r="B5204" s="226">
        <v>44267</v>
      </c>
      <c r="C5204" s="226">
        <v>44268</v>
      </c>
      <c r="D5204" s="226">
        <v>44280.453229166669</v>
      </c>
      <c r="E5204" t="s">
        <v>5521</v>
      </c>
      <c r="F5204">
        <v>256.83526523378174</v>
      </c>
    </row>
    <row r="5205" spans="1:6" hidden="1">
      <c r="A5205">
        <v>9</v>
      </c>
      <c r="B5205" s="226">
        <v>44267</v>
      </c>
      <c r="C5205" s="226">
        <v>44268</v>
      </c>
      <c r="D5205" s="226">
        <v>44280.453229166669</v>
      </c>
      <c r="E5205" t="s">
        <v>6243</v>
      </c>
      <c r="F5205">
        <v>0</v>
      </c>
    </row>
    <row r="5206" spans="1:6" hidden="1">
      <c r="A5206">
        <v>9</v>
      </c>
      <c r="B5206" s="226">
        <v>44267</v>
      </c>
      <c r="C5206" s="226">
        <v>44268</v>
      </c>
      <c r="D5206" s="226">
        <v>44280.453229166669</v>
      </c>
      <c r="E5206" t="s">
        <v>6327</v>
      </c>
      <c r="F5206">
        <v>1.9462763130529016E-3</v>
      </c>
    </row>
    <row r="5207" spans="1:6" hidden="1">
      <c r="A5207">
        <v>9</v>
      </c>
      <c r="B5207" s="226">
        <v>44267</v>
      </c>
      <c r="C5207" s="226">
        <v>44268</v>
      </c>
      <c r="D5207" s="226">
        <v>44280.453229166669</v>
      </c>
      <c r="E5207" t="s">
        <v>6432</v>
      </c>
      <c r="F5207">
        <v>2.5505661767390055</v>
      </c>
    </row>
    <row r="5208" spans="1:6" hidden="1">
      <c r="A5208">
        <v>9</v>
      </c>
      <c r="B5208" s="226">
        <v>44267</v>
      </c>
      <c r="C5208" s="226">
        <v>44268</v>
      </c>
      <c r="D5208" s="226">
        <v>44280.453229166669</v>
      </c>
      <c r="E5208" t="s">
        <v>6244</v>
      </c>
      <c r="F5208">
        <v>14.678264980183723</v>
      </c>
    </row>
    <row r="5209" spans="1:6" hidden="1">
      <c r="A5209">
        <v>9</v>
      </c>
      <c r="B5209" s="226">
        <v>44267</v>
      </c>
      <c r="C5209" s="226">
        <v>44268</v>
      </c>
      <c r="D5209" s="226">
        <v>44280.453229166669</v>
      </c>
      <c r="E5209" t="s">
        <v>6246</v>
      </c>
    </row>
    <row r="5210" spans="1:6" hidden="1">
      <c r="A5210">
        <v>9</v>
      </c>
      <c r="B5210" s="226">
        <v>44267</v>
      </c>
      <c r="C5210" s="226">
        <v>44268</v>
      </c>
      <c r="D5210" s="226">
        <v>44280.453229166669</v>
      </c>
      <c r="E5210" t="s">
        <v>6259</v>
      </c>
      <c r="F5210">
        <v>4.0084804819689897</v>
      </c>
    </row>
    <row r="5211" spans="1:6" hidden="1">
      <c r="A5211">
        <v>9</v>
      </c>
      <c r="B5211" s="226">
        <v>44267</v>
      </c>
      <c r="C5211" s="226">
        <v>44268</v>
      </c>
      <c r="D5211" s="226">
        <v>44280.453229166669</v>
      </c>
      <c r="E5211" t="s">
        <v>6262</v>
      </c>
      <c r="F5211">
        <v>8.0166277349942714</v>
      </c>
    </row>
    <row r="5212" spans="1:6" hidden="1">
      <c r="A5212">
        <v>9</v>
      </c>
      <c r="B5212" s="226">
        <v>44267</v>
      </c>
      <c r="C5212" s="226">
        <v>44268</v>
      </c>
      <c r="D5212" s="226">
        <v>44280.453229166669</v>
      </c>
      <c r="E5212" t="s">
        <v>6665</v>
      </c>
      <c r="F5212">
        <v>0.10532088878357587</v>
      </c>
    </row>
    <row r="5213" spans="1:6" hidden="1">
      <c r="A5213">
        <v>9</v>
      </c>
      <c r="B5213" s="226">
        <v>44267</v>
      </c>
      <c r="C5213" s="226">
        <v>44268</v>
      </c>
      <c r="D5213" s="226">
        <v>44280.453229166669</v>
      </c>
      <c r="E5213" t="s">
        <v>6666</v>
      </c>
      <c r="F5213">
        <v>-2.4395016148789347E-2</v>
      </c>
    </row>
    <row r="5214" spans="1:6" hidden="1">
      <c r="A5214">
        <v>9</v>
      </c>
      <c r="B5214" s="226">
        <v>44267</v>
      </c>
      <c r="C5214" s="226">
        <v>44268</v>
      </c>
      <c r="D5214" s="226">
        <v>44280.453229166669</v>
      </c>
      <c r="E5214" t="s">
        <v>6289</v>
      </c>
      <c r="F5214">
        <v>41.394306340482551</v>
      </c>
    </row>
    <row r="5215" spans="1:6" hidden="1">
      <c r="A5215">
        <v>9</v>
      </c>
      <c r="B5215" s="226">
        <v>44267</v>
      </c>
      <c r="C5215" s="226">
        <v>44268</v>
      </c>
      <c r="D5215" s="226">
        <v>44280.453229166669</v>
      </c>
      <c r="E5215" t="s">
        <v>6290</v>
      </c>
      <c r="F5215">
        <v>6.909744928942783</v>
      </c>
    </row>
    <row r="5216" spans="1:6" hidden="1">
      <c r="A5216">
        <v>9</v>
      </c>
      <c r="B5216" s="226">
        <v>44267</v>
      </c>
      <c r="C5216" s="226">
        <v>44268</v>
      </c>
      <c r="D5216" s="226">
        <v>44280.453229166669</v>
      </c>
      <c r="E5216" t="s">
        <v>6291</v>
      </c>
      <c r="F5216">
        <v>5.7695552369786611</v>
      </c>
    </row>
    <row r="5217" spans="1:6" hidden="1">
      <c r="A5217">
        <v>9</v>
      </c>
      <c r="B5217" s="226">
        <v>44267</v>
      </c>
      <c r="C5217" s="226">
        <v>44268</v>
      </c>
      <c r="D5217" s="226">
        <v>44280.453229166669</v>
      </c>
      <c r="E5217" t="s">
        <v>6328</v>
      </c>
      <c r="F5217">
        <v>1.5984694670058006E-2</v>
      </c>
    </row>
    <row r="5218" spans="1:6" hidden="1">
      <c r="A5218">
        <v>9</v>
      </c>
      <c r="B5218" s="226">
        <v>44267</v>
      </c>
      <c r="C5218" s="226">
        <v>44268</v>
      </c>
      <c r="D5218" s="226">
        <v>44280.453229166669</v>
      </c>
      <c r="E5218" t="s">
        <v>6329</v>
      </c>
      <c r="F5218">
        <v>6.5000402026705197</v>
      </c>
    </row>
    <row r="5219" spans="1:6" hidden="1">
      <c r="A5219">
        <v>9</v>
      </c>
      <c r="B5219" s="226">
        <v>44267</v>
      </c>
      <c r="C5219" s="226">
        <v>44268</v>
      </c>
      <c r="D5219" s="226">
        <v>44280.453229166669</v>
      </c>
      <c r="E5219" t="s">
        <v>6333</v>
      </c>
      <c r="F5219">
        <v>-1.2932937946364588E-2</v>
      </c>
    </row>
    <row r="5220" spans="1:6" hidden="1">
      <c r="A5220">
        <v>9</v>
      </c>
      <c r="B5220" s="226">
        <v>44267</v>
      </c>
      <c r="C5220" s="226">
        <v>44268</v>
      </c>
      <c r="D5220" s="226">
        <v>44280.453229166669</v>
      </c>
      <c r="E5220" t="s">
        <v>6334</v>
      </c>
      <c r="F5220">
        <v>20.150472123755371</v>
      </c>
    </row>
    <row r="5221" spans="1:6" hidden="1">
      <c r="A5221">
        <v>9</v>
      </c>
      <c r="B5221" s="226">
        <v>44267</v>
      </c>
      <c r="C5221" s="226">
        <v>44268</v>
      </c>
      <c r="D5221" s="226">
        <v>44280.453229166669</v>
      </c>
      <c r="E5221" t="s">
        <v>6337</v>
      </c>
      <c r="F5221">
        <v>66.90093559688988</v>
      </c>
    </row>
    <row r="5222" spans="1:6" hidden="1">
      <c r="A5222">
        <v>9</v>
      </c>
      <c r="B5222" s="226">
        <v>44267</v>
      </c>
      <c r="C5222" s="226">
        <v>44268</v>
      </c>
      <c r="D5222" s="226">
        <v>44280.453229166669</v>
      </c>
      <c r="E5222" t="s">
        <v>6340</v>
      </c>
      <c r="F5222">
        <v>20.01399013333852</v>
      </c>
    </row>
    <row r="5223" spans="1:6" hidden="1">
      <c r="A5223">
        <v>9</v>
      </c>
      <c r="B5223" s="226">
        <v>44267</v>
      </c>
      <c r="C5223" s="226">
        <v>44268</v>
      </c>
      <c r="D5223" s="226">
        <v>44280.453229166669</v>
      </c>
      <c r="E5223" t="s">
        <v>6531</v>
      </c>
      <c r="F5223">
        <v>41.445800489849518</v>
      </c>
    </row>
    <row r="5224" spans="1:6" hidden="1">
      <c r="A5224">
        <v>9</v>
      </c>
      <c r="B5224" s="226">
        <v>44267</v>
      </c>
      <c r="C5224" s="226">
        <v>44268</v>
      </c>
      <c r="D5224" s="226">
        <v>44280.453229166669</v>
      </c>
      <c r="E5224" t="s">
        <v>6635</v>
      </c>
    </row>
    <row r="5225" spans="1:6" hidden="1">
      <c r="A5225">
        <v>9</v>
      </c>
      <c r="B5225" s="226">
        <v>44267</v>
      </c>
      <c r="C5225" s="226">
        <v>44268</v>
      </c>
      <c r="D5225" s="226">
        <v>44280.453229166669</v>
      </c>
      <c r="E5225" t="s">
        <v>6637</v>
      </c>
    </row>
    <row r="5226" spans="1:6" hidden="1">
      <c r="A5226">
        <v>9</v>
      </c>
      <c r="B5226" s="226">
        <v>44267</v>
      </c>
      <c r="C5226" s="226">
        <v>44268</v>
      </c>
      <c r="D5226" s="226">
        <v>44280.453229166669</v>
      </c>
      <c r="E5226" t="s">
        <v>6659</v>
      </c>
      <c r="F5226">
        <v>0.82349997758868476</v>
      </c>
    </row>
    <row r="5227" spans="1:6" hidden="1">
      <c r="A5227">
        <v>9</v>
      </c>
      <c r="B5227" s="226">
        <v>44267</v>
      </c>
      <c r="C5227" s="226">
        <v>44268</v>
      </c>
      <c r="D5227" s="226">
        <v>44280.453229166669</v>
      </c>
      <c r="E5227" t="s">
        <v>6639</v>
      </c>
      <c r="F5227">
        <v>0.73470002412798907</v>
      </c>
    </row>
    <row r="5228" spans="1:6" hidden="1">
      <c r="A5228">
        <v>9</v>
      </c>
      <c r="B5228" s="226">
        <v>44267</v>
      </c>
      <c r="C5228" s="226">
        <v>44268</v>
      </c>
      <c r="D5228" s="226">
        <v>44280.453229166669</v>
      </c>
      <c r="E5228" t="s">
        <v>6640</v>
      </c>
      <c r="F5228">
        <v>0.84880000352862672</v>
      </c>
    </row>
    <row r="5229" spans="1:6" hidden="1">
      <c r="A5229">
        <v>9</v>
      </c>
      <c r="B5229" s="226">
        <v>44267</v>
      </c>
      <c r="C5229" s="226">
        <v>44268</v>
      </c>
      <c r="D5229" s="226">
        <v>44280.453229166669</v>
      </c>
      <c r="E5229" t="s">
        <v>6641</v>
      </c>
      <c r="F5229">
        <v>0.87694997588796231</v>
      </c>
    </row>
    <row r="5230" spans="1:6" hidden="1">
      <c r="A5230">
        <v>9</v>
      </c>
      <c r="B5230" s="226">
        <v>44267</v>
      </c>
      <c r="C5230" s="226">
        <v>44268</v>
      </c>
      <c r="D5230" s="226">
        <v>44280.453229166669</v>
      </c>
      <c r="E5230" t="s">
        <v>6638</v>
      </c>
    </row>
    <row r="5231" spans="1:6" hidden="1">
      <c r="A5231">
        <v>9</v>
      </c>
      <c r="B5231" s="226">
        <v>44267</v>
      </c>
      <c r="C5231" s="226">
        <v>44268</v>
      </c>
      <c r="D5231" s="226">
        <v>44280.453229166669</v>
      </c>
      <c r="E5231" t="s">
        <v>6642</v>
      </c>
    </row>
    <row r="5232" spans="1:6" hidden="1">
      <c r="A5232">
        <v>9</v>
      </c>
      <c r="B5232" s="226">
        <v>44267</v>
      </c>
      <c r="C5232" s="226">
        <v>44268</v>
      </c>
      <c r="D5232" s="226">
        <v>44280.453229166669</v>
      </c>
      <c r="E5232" t="s">
        <v>6636</v>
      </c>
    </row>
    <row r="5233" spans="1:6" hidden="1">
      <c r="A5233">
        <v>9</v>
      </c>
      <c r="B5233" s="226">
        <v>44267</v>
      </c>
      <c r="C5233" s="226">
        <v>44268</v>
      </c>
      <c r="D5233" s="226">
        <v>44280.453229166669</v>
      </c>
      <c r="E5233" t="s">
        <v>6646</v>
      </c>
    </row>
    <row r="5234" spans="1:6" hidden="1">
      <c r="A5234">
        <v>9</v>
      </c>
      <c r="B5234" s="226">
        <v>44267</v>
      </c>
      <c r="C5234" s="226">
        <v>44268</v>
      </c>
      <c r="D5234" s="226">
        <v>44280.453229166669</v>
      </c>
      <c r="E5234" t="s">
        <v>6647</v>
      </c>
    </row>
    <row r="5235" spans="1:6" hidden="1">
      <c r="A5235">
        <v>9</v>
      </c>
      <c r="B5235" s="226">
        <v>44267</v>
      </c>
      <c r="C5235" s="226">
        <v>44268</v>
      </c>
      <c r="D5235" s="226">
        <v>44280.453229166669</v>
      </c>
      <c r="E5235" t="s">
        <v>6648</v>
      </c>
    </row>
    <row r="5236" spans="1:6" hidden="1">
      <c r="A5236">
        <v>9</v>
      </c>
      <c r="B5236" s="226">
        <v>44267</v>
      </c>
      <c r="C5236" s="226">
        <v>44268</v>
      </c>
      <c r="D5236" s="226">
        <v>44280.453229166669</v>
      </c>
      <c r="E5236" t="s">
        <v>6643</v>
      </c>
    </row>
    <row r="5237" spans="1:6" hidden="1">
      <c r="A5237">
        <v>9</v>
      </c>
      <c r="B5237" s="226">
        <v>44267</v>
      </c>
      <c r="C5237" s="226">
        <v>44268</v>
      </c>
      <c r="D5237" s="226">
        <v>44280.453229166669</v>
      </c>
      <c r="E5237" t="s">
        <v>6644</v>
      </c>
    </row>
    <row r="5238" spans="1:6" hidden="1">
      <c r="A5238">
        <v>9</v>
      </c>
      <c r="B5238" s="226">
        <v>44267</v>
      </c>
      <c r="C5238" s="226">
        <v>44268</v>
      </c>
      <c r="D5238" s="226">
        <v>44280.453229166669</v>
      </c>
      <c r="E5238" t="s">
        <v>6649</v>
      </c>
    </row>
    <row r="5239" spans="1:6" hidden="1">
      <c r="A5239">
        <v>9</v>
      </c>
      <c r="B5239" s="226">
        <v>44267</v>
      </c>
      <c r="C5239" s="226">
        <v>44268</v>
      </c>
      <c r="D5239" s="226">
        <v>44280.453229166669</v>
      </c>
      <c r="E5239" t="s">
        <v>6650</v>
      </c>
    </row>
    <row r="5240" spans="1:6" hidden="1">
      <c r="A5240">
        <v>9</v>
      </c>
      <c r="B5240" s="226">
        <v>44267</v>
      </c>
      <c r="C5240" s="226">
        <v>44268</v>
      </c>
      <c r="D5240" s="226">
        <v>44280.453229166669</v>
      </c>
      <c r="E5240" t="s">
        <v>6651</v>
      </c>
    </row>
    <row r="5241" spans="1:6" hidden="1">
      <c r="A5241">
        <v>9</v>
      </c>
      <c r="B5241" s="226">
        <v>44267</v>
      </c>
      <c r="C5241" s="226">
        <v>44268</v>
      </c>
      <c r="D5241" s="226">
        <v>44280.453229166669</v>
      </c>
      <c r="E5241" t="s">
        <v>6645</v>
      </c>
    </row>
    <row r="5242" spans="1:6" hidden="1">
      <c r="A5242">
        <v>9</v>
      </c>
      <c r="B5242" s="226">
        <v>44267</v>
      </c>
      <c r="C5242" s="226">
        <v>44268</v>
      </c>
      <c r="D5242" s="226">
        <v>44280.453229166669</v>
      </c>
      <c r="E5242" t="s">
        <v>6652</v>
      </c>
    </row>
    <row r="5243" spans="1:6" hidden="1">
      <c r="A5243">
        <v>9</v>
      </c>
      <c r="B5243" s="226">
        <v>44267</v>
      </c>
      <c r="C5243" s="226">
        <v>44268</v>
      </c>
      <c r="D5243" s="226">
        <v>44280.453229166669</v>
      </c>
      <c r="E5243" t="s">
        <v>6653</v>
      </c>
    </row>
    <row r="5244" spans="1:6" hidden="1">
      <c r="A5244">
        <v>9</v>
      </c>
      <c r="B5244" s="226">
        <v>44267</v>
      </c>
      <c r="C5244" s="226">
        <v>44268</v>
      </c>
      <c r="D5244" s="226">
        <v>44280.453229166669</v>
      </c>
      <c r="E5244" t="s">
        <v>6654</v>
      </c>
    </row>
    <row r="5245" spans="1:6" hidden="1">
      <c r="A5245">
        <v>9</v>
      </c>
      <c r="B5245" s="226">
        <v>44267</v>
      </c>
      <c r="C5245" s="226">
        <v>44268</v>
      </c>
      <c r="D5245" s="226">
        <v>44280.453229166669</v>
      </c>
      <c r="E5245" t="s">
        <v>6655</v>
      </c>
    </row>
    <row r="5246" spans="1:6" hidden="1">
      <c r="A5246">
        <v>9</v>
      </c>
      <c r="B5246" s="226">
        <v>44267</v>
      </c>
      <c r="C5246" s="226">
        <v>44268</v>
      </c>
      <c r="D5246" s="226">
        <v>44280.453229166669</v>
      </c>
      <c r="E5246" t="s">
        <v>5947</v>
      </c>
    </row>
    <row r="5247" spans="1:6" hidden="1">
      <c r="A5247">
        <v>9</v>
      </c>
      <c r="B5247" s="226">
        <v>44267</v>
      </c>
      <c r="C5247" s="226">
        <v>44268</v>
      </c>
      <c r="D5247" s="226">
        <v>44280.453229166669</v>
      </c>
      <c r="E5247" t="s">
        <v>5946</v>
      </c>
    </row>
    <row r="5248" spans="1:6" hidden="1">
      <c r="A5248">
        <v>9</v>
      </c>
      <c r="B5248" s="226">
        <v>44267</v>
      </c>
      <c r="C5248" s="226">
        <v>44268</v>
      </c>
      <c r="D5248" s="226">
        <v>44280.453229166669</v>
      </c>
      <c r="E5248" t="s">
        <v>6676</v>
      </c>
      <c r="F5248">
        <v>256.83526523378174</v>
      </c>
    </row>
    <row r="5249" spans="1:6" hidden="1">
      <c r="A5249">
        <v>9</v>
      </c>
      <c r="B5249" s="226">
        <v>44267</v>
      </c>
      <c r="C5249" s="226">
        <v>44268</v>
      </c>
      <c r="D5249" s="226">
        <v>44280.453229166669</v>
      </c>
      <c r="E5249" t="s">
        <v>5824</v>
      </c>
      <c r="F5249">
        <v>1.2664093694770251</v>
      </c>
    </row>
    <row r="5250" spans="1:6" hidden="1">
      <c r="A5250">
        <v>9</v>
      </c>
      <c r="B5250" s="226">
        <v>44267</v>
      </c>
      <c r="C5250" s="226">
        <v>44268</v>
      </c>
      <c r="D5250" s="226">
        <v>44280.453229166669</v>
      </c>
      <c r="E5250" t="s">
        <v>5825</v>
      </c>
      <c r="F5250">
        <v>1.5902101266255431</v>
      </c>
    </row>
    <row r="5251" spans="1:6" hidden="1">
      <c r="A5251">
        <v>9</v>
      </c>
      <c r="B5251" s="226">
        <v>44267</v>
      </c>
      <c r="C5251" s="226">
        <v>44268</v>
      </c>
      <c r="D5251" s="226">
        <v>44280.453229166669</v>
      </c>
      <c r="E5251" t="s">
        <v>5826</v>
      </c>
      <c r="F5251">
        <v>1.2903703774148614</v>
      </c>
    </row>
    <row r="5252" spans="1:6" hidden="1">
      <c r="A5252">
        <v>9</v>
      </c>
      <c r="B5252" s="226">
        <v>44267</v>
      </c>
      <c r="C5252" s="226">
        <v>44268</v>
      </c>
      <c r="D5252" s="226">
        <v>44280.453229166669</v>
      </c>
      <c r="E5252" t="s">
        <v>5827</v>
      </c>
      <c r="F5252">
        <v>0.25999999046325684</v>
      </c>
    </row>
    <row r="5253" spans="1:6" hidden="1">
      <c r="A5253">
        <v>9</v>
      </c>
      <c r="B5253" s="226">
        <v>44267</v>
      </c>
      <c r="C5253" s="226">
        <v>44268</v>
      </c>
      <c r="D5253" s="226">
        <v>44280.453229166669</v>
      </c>
      <c r="E5253" t="s">
        <v>5828</v>
      </c>
      <c r="F5253">
        <v>0</v>
      </c>
    </row>
    <row r="5254" spans="1:6" hidden="1">
      <c r="A5254">
        <v>9</v>
      </c>
      <c r="B5254" s="226">
        <v>44267</v>
      </c>
      <c r="C5254" s="226">
        <v>44268</v>
      </c>
      <c r="D5254" s="226">
        <v>44280.453229166669</v>
      </c>
      <c r="E5254" t="s">
        <v>5829</v>
      </c>
      <c r="F5254">
        <v>0</v>
      </c>
    </row>
    <row r="5255" spans="1:6" hidden="1">
      <c r="A5255">
        <v>9</v>
      </c>
      <c r="B5255" s="226">
        <v>44267</v>
      </c>
      <c r="C5255" s="226">
        <v>44268</v>
      </c>
      <c r="D5255" s="226">
        <v>44280.453229166669</v>
      </c>
      <c r="E5255" t="s">
        <v>5830</v>
      </c>
      <c r="F5255">
        <v>1.5950958173401335</v>
      </c>
    </row>
    <row r="5256" spans="1:6" hidden="1">
      <c r="A5256">
        <v>9</v>
      </c>
      <c r="B5256" s="226">
        <v>44267</v>
      </c>
      <c r="C5256" s="226">
        <v>44268</v>
      </c>
      <c r="D5256" s="226">
        <v>44280.453229166669</v>
      </c>
      <c r="E5256" t="s">
        <v>5831</v>
      </c>
      <c r="F5256">
        <v>3.6156967462503653</v>
      </c>
    </row>
    <row r="5257" spans="1:6" hidden="1">
      <c r="A5257">
        <v>9</v>
      </c>
      <c r="B5257" s="226">
        <v>44267</v>
      </c>
      <c r="C5257" s="226">
        <v>44268</v>
      </c>
      <c r="D5257" s="226">
        <v>44280.453229166669</v>
      </c>
      <c r="E5257" t="s">
        <v>5832</v>
      </c>
      <c r="F5257">
        <v>4.0154882125860336</v>
      </c>
    </row>
    <row r="5258" spans="1:6" hidden="1">
      <c r="A5258">
        <v>9</v>
      </c>
      <c r="B5258" s="226">
        <v>44267</v>
      </c>
      <c r="C5258" s="226">
        <v>44268</v>
      </c>
      <c r="D5258" s="226">
        <v>44280.453229166669</v>
      </c>
      <c r="E5258" t="s">
        <v>5833</v>
      </c>
      <c r="F5258">
        <v>1.059999942779541</v>
      </c>
    </row>
    <row r="5259" spans="1:6" hidden="1">
      <c r="A5259">
        <v>9</v>
      </c>
      <c r="B5259" s="226">
        <v>44267</v>
      </c>
      <c r="C5259" s="226">
        <v>44268</v>
      </c>
      <c r="D5259" s="226">
        <v>44280.453229166669</v>
      </c>
      <c r="E5259" t="s">
        <v>5834</v>
      </c>
      <c r="F5259">
        <v>2.9999999329446688E-2</v>
      </c>
    </row>
    <row r="5260" spans="1:6" hidden="1">
      <c r="A5260">
        <v>9</v>
      </c>
      <c r="B5260" s="226">
        <v>44267</v>
      </c>
      <c r="C5260" s="226">
        <v>44268</v>
      </c>
      <c r="D5260" s="226">
        <v>44280.453229166669</v>
      </c>
      <c r="E5260" t="s">
        <v>5835</v>
      </c>
      <c r="F5260">
        <v>0.19334495323121809</v>
      </c>
    </row>
    <row r="5261" spans="1:6" hidden="1">
      <c r="A5261">
        <v>9</v>
      </c>
      <c r="B5261" s="226">
        <v>44267</v>
      </c>
      <c r="C5261" s="226">
        <v>44268</v>
      </c>
      <c r="D5261" s="226">
        <v>44280.453229166669</v>
      </c>
      <c r="E5261" t="s">
        <v>5836</v>
      </c>
      <c r="F5261">
        <v>0.37143593239046729</v>
      </c>
    </row>
    <row r="5262" spans="1:6" hidden="1">
      <c r="A5262">
        <v>9</v>
      </c>
      <c r="B5262" s="226">
        <v>44267</v>
      </c>
      <c r="C5262" s="226">
        <v>44268</v>
      </c>
      <c r="D5262" s="226">
        <v>44280.453229166669</v>
      </c>
      <c r="E5262" t="s">
        <v>5837</v>
      </c>
      <c r="F5262">
        <v>0.90235694038133951</v>
      </c>
    </row>
    <row r="5263" spans="1:6" hidden="1">
      <c r="A5263">
        <v>9</v>
      </c>
      <c r="B5263" s="226">
        <v>44267</v>
      </c>
      <c r="C5263" s="226">
        <v>44268</v>
      </c>
      <c r="D5263" s="226">
        <v>44280.453229166669</v>
      </c>
      <c r="E5263" t="s">
        <v>5838</v>
      </c>
      <c r="F5263">
        <v>0</v>
      </c>
    </row>
    <row r="5264" spans="1:6" hidden="1">
      <c r="A5264">
        <v>9</v>
      </c>
      <c r="B5264" s="226">
        <v>44267</v>
      </c>
      <c r="C5264" s="226">
        <v>44268</v>
      </c>
      <c r="D5264" s="226">
        <v>44280.453229166669</v>
      </c>
      <c r="E5264" t="s">
        <v>5839</v>
      </c>
      <c r="F5264">
        <v>6.1492695172627876</v>
      </c>
    </row>
    <row r="5265" spans="1:6" hidden="1">
      <c r="A5265">
        <v>9</v>
      </c>
      <c r="B5265" s="226">
        <v>44267</v>
      </c>
      <c r="C5265" s="226">
        <v>44268</v>
      </c>
      <c r="D5265" s="226">
        <v>44280.453229166669</v>
      </c>
      <c r="E5265" t="s">
        <v>5840</v>
      </c>
      <c r="F5265">
        <v>19.048202302431122</v>
      </c>
    </row>
    <row r="5266" spans="1:6" hidden="1">
      <c r="A5266">
        <v>9</v>
      </c>
      <c r="B5266" s="226">
        <v>44267</v>
      </c>
      <c r="C5266" s="226">
        <v>44268</v>
      </c>
      <c r="D5266" s="226">
        <v>44280.453229166669</v>
      </c>
      <c r="E5266" t="s">
        <v>5841</v>
      </c>
      <c r="F5266">
        <v>4.5602385749419634</v>
      </c>
    </row>
    <row r="5267" spans="1:6" hidden="1">
      <c r="A5267">
        <v>9</v>
      </c>
      <c r="B5267" s="226">
        <v>44267</v>
      </c>
      <c r="C5267" s="226">
        <v>44268</v>
      </c>
      <c r="D5267" s="226">
        <v>44280.453229166669</v>
      </c>
      <c r="E5267" t="s">
        <v>5842</v>
      </c>
      <c r="F5267">
        <v>5.6047232763634733</v>
      </c>
    </row>
    <row r="5268" spans="1:6" hidden="1">
      <c r="A5268">
        <v>9</v>
      </c>
      <c r="B5268" s="226">
        <v>44267</v>
      </c>
      <c r="C5268" s="226">
        <v>44268</v>
      </c>
      <c r="D5268" s="226">
        <v>44280.453229166669</v>
      </c>
      <c r="E5268" t="s">
        <v>5843</v>
      </c>
      <c r="F5268">
        <v>12.249883639150349</v>
      </c>
    </row>
    <row r="5269" spans="1:6" hidden="1">
      <c r="A5269">
        <v>9</v>
      </c>
      <c r="B5269" s="226">
        <v>44267</v>
      </c>
      <c r="C5269" s="226">
        <v>44268</v>
      </c>
      <c r="D5269" s="226">
        <v>44280.453229166669</v>
      </c>
      <c r="E5269" t="s">
        <v>5844</v>
      </c>
      <c r="F5269">
        <v>6.9344254341390377</v>
      </c>
    </row>
    <row r="5270" spans="1:6" hidden="1">
      <c r="A5270">
        <v>9</v>
      </c>
      <c r="B5270" s="226">
        <v>44267</v>
      </c>
      <c r="C5270" s="226">
        <v>44268</v>
      </c>
      <c r="D5270" s="226">
        <v>44280.453229166669</v>
      </c>
      <c r="E5270" t="s">
        <v>5845</v>
      </c>
      <c r="F5270">
        <v>18.573772297483149</v>
      </c>
    </row>
    <row r="5271" spans="1:6" hidden="1">
      <c r="A5271">
        <v>9</v>
      </c>
      <c r="B5271" s="226">
        <v>44267</v>
      </c>
      <c r="C5271" s="226">
        <v>44268</v>
      </c>
      <c r="D5271" s="226">
        <v>44280.453229166669</v>
      </c>
      <c r="E5271" t="s">
        <v>5846</v>
      </c>
      <c r="F5271">
        <v>6.5490765404221358</v>
      </c>
    </row>
    <row r="5272" spans="1:6" hidden="1">
      <c r="A5272">
        <v>9</v>
      </c>
      <c r="B5272" s="226">
        <v>44267</v>
      </c>
      <c r="C5272" s="226">
        <v>44268</v>
      </c>
      <c r="D5272" s="226">
        <v>44280.453229166669</v>
      </c>
      <c r="E5272" t="s">
        <v>5847</v>
      </c>
      <c r="F5272">
        <v>0.74000000953674316</v>
      </c>
    </row>
    <row r="5273" spans="1:6" hidden="1">
      <c r="A5273">
        <v>9</v>
      </c>
      <c r="B5273" s="226">
        <v>44267</v>
      </c>
      <c r="C5273" s="226">
        <v>44268</v>
      </c>
      <c r="D5273" s="226">
        <v>44280.453229166669</v>
      </c>
      <c r="E5273" t="s">
        <v>5848</v>
      </c>
      <c r="F5273">
        <v>100</v>
      </c>
    </row>
    <row r="5274" spans="1:6" hidden="1">
      <c r="A5274">
        <v>9</v>
      </c>
      <c r="B5274" s="226">
        <v>44267</v>
      </c>
      <c r="C5274" s="226">
        <v>44268</v>
      </c>
      <c r="D5274" s="226">
        <v>44280.453229166669</v>
      </c>
      <c r="E5274" t="s">
        <v>5805</v>
      </c>
      <c r="F5274">
        <v>25.122848837905288</v>
      </c>
    </row>
    <row r="5275" spans="1:6" hidden="1">
      <c r="A5275">
        <v>9</v>
      </c>
      <c r="B5275" s="226">
        <v>44267</v>
      </c>
      <c r="C5275" s="226">
        <v>44268</v>
      </c>
      <c r="D5275" s="226">
        <v>44280.453229166669</v>
      </c>
      <c r="E5275" t="s">
        <v>5797</v>
      </c>
      <c r="F5275">
        <v>6.1492695172627876</v>
      </c>
    </row>
    <row r="5276" spans="1:6" hidden="1">
      <c r="A5276">
        <v>9</v>
      </c>
      <c r="B5276" s="226">
        <v>44267</v>
      </c>
      <c r="C5276" s="226">
        <v>44268</v>
      </c>
      <c r="D5276" s="226">
        <v>44280.453229166669</v>
      </c>
      <c r="E5276" t="s">
        <v>5798</v>
      </c>
      <c r="F5276">
        <v>23.250011603037386</v>
      </c>
    </row>
    <row r="5277" spans="1:6" hidden="1">
      <c r="A5277">
        <v>9</v>
      </c>
      <c r="B5277" s="226">
        <v>44267</v>
      </c>
      <c r="C5277" s="226">
        <v>44268</v>
      </c>
      <c r="D5277" s="226">
        <v>44280.453229166669</v>
      </c>
      <c r="E5277" t="s">
        <v>5799</v>
      </c>
      <c r="F5277">
        <v>4.5602385749419634</v>
      </c>
    </row>
    <row r="5278" spans="1:6" hidden="1">
      <c r="A5278">
        <v>9</v>
      </c>
      <c r="B5278" s="226">
        <v>44267</v>
      </c>
      <c r="C5278" s="226">
        <v>44268</v>
      </c>
      <c r="D5278" s="226">
        <v>44280.453229166669</v>
      </c>
      <c r="E5278" t="s">
        <v>5800</v>
      </c>
      <c r="F5278">
        <v>5.6047232763634733</v>
      </c>
    </row>
    <row r="5279" spans="1:6" hidden="1">
      <c r="A5279">
        <v>9</v>
      </c>
      <c r="B5279" s="226">
        <v>44267</v>
      </c>
      <c r="C5279" s="226">
        <v>44268</v>
      </c>
      <c r="D5279" s="226">
        <v>44280.453229166669</v>
      </c>
      <c r="E5279" t="s">
        <v>5801</v>
      </c>
      <c r="F5279">
        <v>12.249883639150349</v>
      </c>
    </row>
    <row r="5280" spans="1:6" hidden="1">
      <c r="A5280">
        <v>9</v>
      </c>
      <c r="B5280" s="226">
        <v>44267</v>
      </c>
      <c r="C5280" s="226">
        <v>44268</v>
      </c>
      <c r="D5280" s="226">
        <v>44280.453229166669</v>
      </c>
      <c r="E5280" t="s">
        <v>5802</v>
      </c>
      <c r="F5280">
        <v>0.4130299413990669</v>
      </c>
    </row>
    <row r="5281" spans="1:6" hidden="1">
      <c r="A5281">
        <v>9</v>
      </c>
      <c r="B5281" s="226">
        <v>44267</v>
      </c>
      <c r="C5281" s="226">
        <v>44268</v>
      </c>
      <c r="D5281" s="226">
        <v>44280.453229166669</v>
      </c>
      <c r="E5281" t="s">
        <v>5803</v>
      </c>
      <c r="F5281">
        <v>6.9344254341390377</v>
      </c>
    </row>
    <row r="5282" spans="1:6" hidden="1">
      <c r="A5282">
        <v>9</v>
      </c>
      <c r="B5282" s="226">
        <v>44267</v>
      </c>
      <c r="C5282" s="226">
        <v>44268</v>
      </c>
      <c r="D5282" s="226">
        <v>44280.453229166669</v>
      </c>
      <c r="E5282" t="s">
        <v>5804</v>
      </c>
      <c r="F5282">
        <v>25.535816449589266</v>
      </c>
    </row>
    <row r="5283" spans="1:6" hidden="1">
      <c r="A5283">
        <v>9</v>
      </c>
      <c r="B5283" s="226">
        <v>44267</v>
      </c>
      <c r="C5283" s="226">
        <v>44268</v>
      </c>
      <c r="D5283" s="226">
        <v>44280.453229166669</v>
      </c>
      <c r="E5283" t="s">
        <v>5913</v>
      </c>
      <c r="F5283">
        <v>3.054850140048377</v>
      </c>
    </row>
    <row r="5284" spans="1:6" hidden="1">
      <c r="A5284">
        <v>9</v>
      </c>
      <c r="B5284" s="226">
        <v>44267</v>
      </c>
      <c r="C5284" s="226">
        <v>44268</v>
      </c>
      <c r="D5284" s="226">
        <v>44280.453229166669</v>
      </c>
      <c r="E5284" t="s">
        <v>5914</v>
      </c>
      <c r="F5284">
        <v>5.5773428052663752</v>
      </c>
    </row>
    <row r="5285" spans="1:6" hidden="1">
      <c r="A5285">
        <v>9</v>
      </c>
      <c r="B5285" s="226">
        <v>44267</v>
      </c>
      <c r="C5285" s="226">
        <v>44268</v>
      </c>
      <c r="D5285" s="226">
        <v>44280.453229166669</v>
      </c>
      <c r="E5285" t="s">
        <v>5915</v>
      </c>
      <c r="F5285">
        <v>6.2082155303822342</v>
      </c>
    </row>
    <row r="5286" spans="1:6" hidden="1">
      <c r="A5286">
        <v>9</v>
      </c>
      <c r="B5286" s="226">
        <v>44267</v>
      </c>
      <c r="C5286" s="226">
        <v>44268</v>
      </c>
      <c r="D5286" s="226">
        <v>44280.453229166669</v>
      </c>
      <c r="E5286" t="s">
        <v>5916</v>
      </c>
      <c r="F5286">
        <v>0.21048439313761061</v>
      </c>
    </row>
    <row r="5287" spans="1:6" hidden="1">
      <c r="A5287">
        <v>9</v>
      </c>
      <c r="B5287" s="226">
        <v>44267</v>
      </c>
      <c r="C5287" s="226">
        <v>44268</v>
      </c>
      <c r="D5287" s="226">
        <v>44280.453229166669</v>
      </c>
      <c r="E5287" t="s">
        <v>6692</v>
      </c>
      <c r="F5287">
        <v>2.0950933569434282E-2</v>
      </c>
    </row>
    <row r="5288" spans="1:6" hidden="1">
      <c r="A5288">
        <v>9</v>
      </c>
      <c r="B5288" s="226">
        <v>44267</v>
      </c>
      <c r="C5288" s="226">
        <v>44268</v>
      </c>
      <c r="D5288" s="226">
        <v>44280.453229166669</v>
      </c>
      <c r="E5288" t="s">
        <v>5849</v>
      </c>
      <c r="F5288">
        <v>0.82349997758868476</v>
      </c>
    </row>
    <row r="5289" spans="1:6" hidden="1">
      <c r="A5289">
        <v>9</v>
      </c>
      <c r="B5289" s="226">
        <v>44267</v>
      </c>
      <c r="C5289" s="226">
        <v>44268</v>
      </c>
      <c r="D5289" s="226">
        <v>44280.453229166669</v>
      </c>
      <c r="E5289" t="s">
        <v>5850</v>
      </c>
      <c r="F5289">
        <v>101.0999984741172</v>
      </c>
    </row>
    <row r="5290" spans="1:6" hidden="1">
      <c r="A5290">
        <v>9</v>
      </c>
      <c r="B5290" s="226">
        <v>44267</v>
      </c>
      <c r="C5290" s="226">
        <v>44268</v>
      </c>
      <c r="D5290" s="226">
        <v>44280.453229166669</v>
      </c>
      <c r="E5290" t="s">
        <v>5806</v>
      </c>
      <c r="F5290">
        <v>0.36891584297021401</v>
      </c>
    </row>
    <row r="5291" spans="1:6" hidden="1">
      <c r="A5291">
        <v>9</v>
      </c>
      <c r="B5291" s="226">
        <v>44267</v>
      </c>
      <c r="C5291" s="226">
        <v>44268</v>
      </c>
      <c r="D5291" s="226">
        <v>44280.453229166669</v>
      </c>
      <c r="E5291" t="s">
        <v>5883</v>
      </c>
      <c r="F5291">
        <v>0.25999999046325684</v>
      </c>
    </row>
    <row r="5292" spans="1:6" hidden="1">
      <c r="A5292">
        <v>9</v>
      </c>
      <c r="B5292" s="226">
        <v>44267</v>
      </c>
      <c r="C5292" s="226">
        <v>44268</v>
      </c>
      <c r="D5292" s="226">
        <v>44280.453229166669</v>
      </c>
      <c r="E5292" t="s">
        <v>5884</v>
      </c>
      <c r="F5292">
        <v>1.309999942779541</v>
      </c>
    </row>
    <row r="5293" spans="1:6" hidden="1">
      <c r="A5293">
        <v>9</v>
      </c>
      <c r="B5293" s="226">
        <v>44267</v>
      </c>
      <c r="C5293" s="226">
        <v>44268</v>
      </c>
      <c r="D5293" s="226">
        <v>44280.453229166669</v>
      </c>
      <c r="E5293" t="s">
        <v>5885</v>
      </c>
      <c r="F5293">
        <v>2.7400000095368524</v>
      </c>
    </row>
    <row r="5294" spans="1:6" hidden="1">
      <c r="A5294">
        <v>9</v>
      </c>
      <c r="B5294" s="226">
        <v>44267</v>
      </c>
      <c r="C5294" s="226">
        <v>44268</v>
      </c>
      <c r="D5294" s="226">
        <v>44280.453229166669</v>
      </c>
      <c r="E5294" t="s">
        <v>5886</v>
      </c>
      <c r="F5294">
        <v>1.4299999475479692</v>
      </c>
    </row>
    <row r="5295" spans="1:6" hidden="1">
      <c r="A5295">
        <v>9</v>
      </c>
      <c r="B5295" s="226">
        <v>44267</v>
      </c>
      <c r="C5295" s="226">
        <v>44268</v>
      </c>
      <c r="D5295" s="226">
        <v>44280.453229166669</v>
      </c>
      <c r="E5295" t="s">
        <v>5887</v>
      </c>
      <c r="F5295">
        <v>0.25999999046325684</v>
      </c>
    </row>
    <row r="5296" spans="1:6" hidden="1">
      <c r="A5296">
        <v>9</v>
      </c>
      <c r="B5296" s="226">
        <v>44267</v>
      </c>
      <c r="C5296" s="226">
        <v>44268</v>
      </c>
      <c r="D5296" s="226">
        <v>44280.453229166669</v>
      </c>
      <c r="E5296" t="s">
        <v>5888</v>
      </c>
      <c r="F5296">
        <v>0</v>
      </c>
    </row>
    <row r="5297" spans="1:6" hidden="1">
      <c r="A5297">
        <v>9</v>
      </c>
      <c r="B5297" s="226">
        <v>44267</v>
      </c>
      <c r="C5297" s="226">
        <v>44268</v>
      </c>
      <c r="D5297" s="226">
        <v>44280.453229166669</v>
      </c>
      <c r="E5297" t="s">
        <v>5889</v>
      </c>
      <c r="F5297">
        <v>0</v>
      </c>
    </row>
    <row r="5298" spans="1:6" hidden="1">
      <c r="A5298">
        <v>9</v>
      </c>
      <c r="B5298" s="226">
        <v>44267</v>
      </c>
      <c r="C5298" s="226">
        <v>44268</v>
      </c>
      <c r="D5298" s="226">
        <v>44280.453229166669</v>
      </c>
      <c r="E5298" t="s">
        <v>5772</v>
      </c>
      <c r="F5298">
        <v>3.9999999105930363E-2</v>
      </c>
    </row>
    <row r="5299" spans="1:6" hidden="1">
      <c r="A5299">
        <v>9</v>
      </c>
      <c r="B5299" s="226">
        <v>44267</v>
      </c>
      <c r="C5299" s="226">
        <v>44268</v>
      </c>
      <c r="D5299" s="226">
        <v>44280.453229166669</v>
      </c>
      <c r="E5299" t="s">
        <v>5773</v>
      </c>
      <c r="F5299">
        <v>1.6499999761580797</v>
      </c>
    </row>
    <row r="5300" spans="1:6" hidden="1">
      <c r="A5300">
        <v>9</v>
      </c>
      <c r="B5300" s="226">
        <v>44267</v>
      </c>
      <c r="C5300" s="226">
        <v>44268</v>
      </c>
      <c r="D5300" s="226">
        <v>44280.453229166669</v>
      </c>
      <c r="E5300" t="s">
        <v>5774</v>
      </c>
      <c r="F5300">
        <v>6.230000019073727</v>
      </c>
    </row>
    <row r="5301" spans="1:6" hidden="1">
      <c r="A5301">
        <v>9</v>
      </c>
      <c r="B5301" s="226">
        <v>44267</v>
      </c>
      <c r="C5301" s="226">
        <v>44268</v>
      </c>
      <c r="D5301" s="226">
        <v>44280.453229166669</v>
      </c>
      <c r="E5301" t="s">
        <v>5775</v>
      </c>
      <c r="F5301">
        <v>4.4499998092651367</v>
      </c>
    </row>
    <row r="5302" spans="1:6" hidden="1">
      <c r="A5302">
        <v>9</v>
      </c>
      <c r="B5302" s="226">
        <v>44267</v>
      </c>
      <c r="C5302" s="226">
        <v>44268</v>
      </c>
      <c r="D5302" s="226">
        <v>44280.453229166669</v>
      </c>
      <c r="E5302" t="s">
        <v>5776</v>
      </c>
      <c r="F5302">
        <v>1.059999942779541</v>
      </c>
    </row>
    <row r="5303" spans="1:6" hidden="1">
      <c r="A5303">
        <v>9</v>
      </c>
      <c r="B5303" s="226">
        <v>44267</v>
      </c>
      <c r="C5303" s="226">
        <v>44268</v>
      </c>
      <c r="D5303" s="226">
        <v>44280.453229166669</v>
      </c>
      <c r="E5303" t="s">
        <v>5777</v>
      </c>
      <c r="F5303">
        <v>2.9999999329446688E-2</v>
      </c>
    </row>
    <row r="5304" spans="1:6" hidden="1">
      <c r="A5304">
        <v>9</v>
      </c>
      <c r="B5304" s="226">
        <v>44267</v>
      </c>
      <c r="C5304" s="226">
        <v>44268</v>
      </c>
      <c r="D5304" s="226">
        <v>44280.453229166669</v>
      </c>
      <c r="E5304" t="s">
        <v>5778</v>
      </c>
      <c r="F5304">
        <v>0</v>
      </c>
    </row>
    <row r="5305" spans="1:6" hidden="1">
      <c r="A5305">
        <v>9</v>
      </c>
      <c r="B5305" s="226">
        <v>44267</v>
      </c>
      <c r="C5305" s="226">
        <v>44268</v>
      </c>
      <c r="D5305" s="226">
        <v>44280.453229166669</v>
      </c>
      <c r="E5305" t="s">
        <v>5890</v>
      </c>
      <c r="F5305">
        <v>0.2000000029802399</v>
      </c>
    </row>
    <row r="5306" spans="1:6" hidden="1">
      <c r="A5306">
        <v>9</v>
      </c>
      <c r="B5306" s="226">
        <v>44267</v>
      </c>
      <c r="C5306" s="226">
        <v>44268</v>
      </c>
      <c r="D5306" s="226">
        <v>44280.453229166669</v>
      </c>
      <c r="E5306" t="s">
        <v>5891</v>
      </c>
      <c r="F5306">
        <v>0.63999998569488581</v>
      </c>
    </row>
    <row r="5307" spans="1:6" hidden="1">
      <c r="A5307">
        <v>9</v>
      </c>
      <c r="B5307" s="226">
        <v>44267</v>
      </c>
      <c r="C5307" s="226">
        <v>44268</v>
      </c>
      <c r="D5307" s="226">
        <v>44280.453229166669</v>
      </c>
      <c r="E5307" t="s">
        <v>5892</v>
      </c>
      <c r="F5307">
        <v>1</v>
      </c>
    </row>
    <row r="5308" spans="1:6" hidden="1">
      <c r="A5308">
        <v>9</v>
      </c>
      <c r="B5308" s="226">
        <v>44267</v>
      </c>
      <c r="C5308" s="226">
        <v>44268</v>
      </c>
      <c r="D5308" s="226">
        <v>44280.453229166669</v>
      </c>
      <c r="E5308" t="s">
        <v>5893</v>
      </c>
      <c r="F5308">
        <v>0</v>
      </c>
    </row>
    <row r="5309" spans="1:6" hidden="1">
      <c r="A5309">
        <v>9</v>
      </c>
      <c r="B5309" s="226">
        <v>44267</v>
      </c>
      <c r="C5309" s="226">
        <v>44268</v>
      </c>
      <c r="D5309" s="226">
        <v>44280.453229166669</v>
      </c>
      <c r="E5309" t="s">
        <v>5783</v>
      </c>
      <c r="F5309">
        <v>0</v>
      </c>
    </row>
    <row r="5310" spans="1:6" hidden="1">
      <c r="A5310">
        <v>9</v>
      </c>
      <c r="B5310" s="226">
        <v>44267</v>
      </c>
      <c r="C5310" s="226">
        <v>44268</v>
      </c>
      <c r="D5310" s="226">
        <v>44280.453229166669</v>
      </c>
      <c r="E5310" t="s">
        <v>5784</v>
      </c>
      <c r="F5310">
        <v>0</v>
      </c>
    </row>
    <row r="5311" spans="1:6" hidden="1">
      <c r="A5311">
        <v>9</v>
      </c>
      <c r="B5311" s="226">
        <v>44267</v>
      </c>
      <c r="C5311" s="226">
        <v>44268</v>
      </c>
      <c r="D5311" s="226">
        <v>44280.453229166669</v>
      </c>
      <c r="E5311" t="s">
        <v>5785</v>
      </c>
      <c r="F5311">
        <v>5</v>
      </c>
    </row>
    <row r="5312" spans="1:6" hidden="1">
      <c r="A5312">
        <v>9</v>
      </c>
      <c r="B5312" s="226">
        <v>44267</v>
      </c>
      <c r="C5312" s="226">
        <v>44268</v>
      </c>
      <c r="D5312" s="226">
        <v>44280.453229166669</v>
      </c>
      <c r="E5312" t="s">
        <v>5786</v>
      </c>
      <c r="F5312">
        <v>19.200000762939453</v>
      </c>
    </row>
    <row r="5313" spans="1:6" hidden="1">
      <c r="A5313">
        <v>9</v>
      </c>
      <c r="B5313" s="226">
        <v>44267</v>
      </c>
      <c r="C5313" s="226">
        <v>44268</v>
      </c>
      <c r="D5313" s="226">
        <v>44280.453229166669</v>
      </c>
      <c r="E5313" t="s">
        <v>5787</v>
      </c>
      <c r="F5313">
        <v>18.860000610351563</v>
      </c>
    </row>
    <row r="5314" spans="1:6" hidden="1">
      <c r="A5314">
        <v>9</v>
      </c>
      <c r="B5314" s="226">
        <v>44267</v>
      </c>
      <c r="C5314" s="226">
        <v>44268</v>
      </c>
      <c r="D5314" s="226">
        <v>44280.453229166669</v>
      </c>
      <c r="E5314" t="s">
        <v>5788</v>
      </c>
      <c r="F5314">
        <v>6.650000095367683</v>
      </c>
    </row>
    <row r="5315" spans="1:6" hidden="1">
      <c r="A5315">
        <v>9</v>
      </c>
      <c r="B5315" s="226">
        <v>44267</v>
      </c>
      <c r="C5315" s="226">
        <v>44268</v>
      </c>
      <c r="D5315" s="226">
        <v>44280.453229166669</v>
      </c>
      <c r="E5315" t="s">
        <v>5895</v>
      </c>
      <c r="F5315">
        <v>0.74000000953674316</v>
      </c>
    </row>
    <row r="5316" spans="1:6" hidden="1">
      <c r="A5316">
        <v>9</v>
      </c>
      <c r="B5316" s="226">
        <v>44267</v>
      </c>
      <c r="C5316" s="226">
        <v>44268</v>
      </c>
      <c r="D5316" s="226">
        <v>44280.453229166669</v>
      </c>
      <c r="E5316" t="s">
        <v>5790</v>
      </c>
      <c r="F5316">
        <v>4.3499999046323996</v>
      </c>
    </row>
    <row r="5317" spans="1:6" hidden="1">
      <c r="A5317">
        <v>9</v>
      </c>
      <c r="B5317" s="226">
        <v>44267</v>
      </c>
      <c r="C5317" s="226">
        <v>44268</v>
      </c>
      <c r="D5317" s="226">
        <v>44280.453229166669</v>
      </c>
      <c r="E5317" t="s">
        <v>5791</v>
      </c>
      <c r="F5317">
        <v>5.030000209808148</v>
      </c>
    </row>
    <row r="5318" spans="1:6" hidden="1">
      <c r="A5318">
        <v>9</v>
      </c>
      <c r="B5318" s="226">
        <v>44267</v>
      </c>
      <c r="C5318" s="226">
        <v>44268</v>
      </c>
      <c r="D5318" s="226">
        <v>44280.453229166669</v>
      </c>
      <c r="E5318" t="s">
        <v>5792</v>
      </c>
      <c r="F5318">
        <v>11.989999771118407</v>
      </c>
    </row>
    <row r="5319" spans="1:6" hidden="1">
      <c r="A5319">
        <v>9</v>
      </c>
      <c r="B5319" s="226">
        <v>44267</v>
      </c>
      <c r="C5319" s="226">
        <v>44268</v>
      </c>
      <c r="D5319" s="226">
        <v>44280.453229166669</v>
      </c>
      <c r="E5319" t="s">
        <v>5793</v>
      </c>
      <c r="F5319">
        <v>6.8899998664858524</v>
      </c>
    </row>
    <row r="5320" spans="1:6" hidden="1">
      <c r="A5320">
        <v>9</v>
      </c>
      <c r="B5320" s="226">
        <v>44267</v>
      </c>
      <c r="C5320" s="226">
        <v>44268</v>
      </c>
      <c r="D5320" s="226">
        <v>44280.453229166669</v>
      </c>
      <c r="E5320" t="s">
        <v>5794</v>
      </c>
      <c r="F5320">
        <v>28.260000228880795</v>
      </c>
    </row>
    <row r="5321" spans="1:6" hidden="1">
      <c r="A5321">
        <v>9</v>
      </c>
      <c r="B5321" s="226">
        <v>44267</v>
      </c>
      <c r="C5321" s="226">
        <v>44268</v>
      </c>
      <c r="D5321" s="226">
        <v>44280.453229166669</v>
      </c>
      <c r="E5321" t="s">
        <v>5896</v>
      </c>
      <c r="F5321">
        <v>17.840000152587891</v>
      </c>
    </row>
    <row r="5322" spans="1:6" hidden="1">
      <c r="A5322">
        <v>9</v>
      </c>
      <c r="B5322" s="226">
        <v>44267</v>
      </c>
      <c r="C5322" s="226">
        <v>44268</v>
      </c>
      <c r="D5322" s="226">
        <v>44280.453229166669</v>
      </c>
      <c r="E5322" t="s">
        <v>5894</v>
      </c>
      <c r="F5322">
        <v>0</v>
      </c>
    </row>
    <row r="5323" spans="1:6" hidden="1">
      <c r="A5323">
        <v>9</v>
      </c>
      <c r="B5323" s="226">
        <v>44267</v>
      </c>
      <c r="C5323" s="226">
        <v>44268</v>
      </c>
      <c r="D5323" s="226">
        <v>44280.453229166669</v>
      </c>
      <c r="E5323" t="s">
        <v>6455</v>
      </c>
      <c r="F5323">
        <v>51.894222333696021</v>
      </c>
    </row>
    <row r="5324" spans="1:6" hidden="1">
      <c r="A5324">
        <v>9</v>
      </c>
      <c r="B5324" s="226">
        <v>44267</v>
      </c>
      <c r="C5324" s="226">
        <v>44268</v>
      </c>
      <c r="D5324" s="226">
        <v>44280.453229166669</v>
      </c>
      <c r="E5324" t="s">
        <v>6456</v>
      </c>
      <c r="F5324">
        <v>58.597212160958307</v>
      </c>
    </row>
    <row r="5325" spans="1:6" hidden="1">
      <c r="A5325">
        <v>9</v>
      </c>
      <c r="B5325" s="226">
        <v>44267</v>
      </c>
      <c r="C5325" s="226">
        <v>44268</v>
      </c>
      <c r="D5325" s="226">
        <v>44280.453229166669</v>
      </c>
      <c r="E5325" t="s">
        <v>5973</v>
      </c>
      <c r="F5325">
        <v>5.3812104431394827</v>
      </c>
    </row>
    <row r="5326" spans="1:6" hidden="1">
      <c r="A5326">
        <v>9</v>
      </c>
      <c r="B5326" s="226">
        <v>44267</v>
      </c>
      <c r="C5326" s="226">
        <v>44268</v>
      </c>
      <c r="D5326" s="226">
        <v>44280.453229166669</v>
      </c>
      <c r="E5326" t="s">
        <v>6690</v>
      </c>
      <c r="F5326">
        <v>0.27657132969341364</v>
      </c>
    </row>
    <row r="5327" spans="1:6" hidden="1">
      <c r="A5327">
        <v>9</v>
      </c>
      <c r="B5327" s="226">
        <v>44267</v>
      </c>
      <c r="C5327" s="226">
        <v>44268</v>
      </c>
      <c r="D5327" s="226">
        <v>44280.453229166669</v>
      </c>
      <c r="E5327" t="s">
        <v>6691</v>
      </c>
      <c r="F5327">
        <v>1.2251713150905221</v>
      </c>
    </row>
    <row r="5328" spans="1:6" hidden="1">
      <c r="A5328">
        <v>9</v>
      </c>
      <c r="B5328" s="226">
        <v>44267</v>
      </c>
      <c r="C5328" s="226">
        <v>44268</v>
      </c>
      <c r="D5328" s="226">
        <v>44280.453229166669</v>
      </c>
      <c r="E5328" t="s">
        <v>6240</v>
      </c>
      <c r="F5328">
        <v>90.792017200258101</v>
      </c>
    </row>
    <row r="5329" spans="1:6" hidden="1">
      <c r="A5329">
        <v>9</v>
      </c>
      <c r="B5329" s="226">
        <v>44267</v>
      </c>
      <c r="C5329" s="226">
        <v>44268</v>
      </c>
      <c r="D5329" s="226">
        <v>44280.453229166669</v>
      </c>
      <c r="E5329" t="s">
        <v>5902</v>
      </c>
      <c r="F5329">
        <v>15.399600028991154</v>
      </c>
    </row>
    <row r="5330" spans="1:6" hidden="1">
      <c r="A5330">
        <v>9</v>
      </c>
      <c r="B5330" s="226">
        <v>44267</v>
      </c>
      <c r="C5330" s="226">
        <v>44268</v>
      </c>
      <c r="D5330" s="226">
        <v>44280.453229166669</v>
      </c>
      <c r="E5330" t="s">
        <v>5903</v>
      </c>
      <c r="F5330">
        <v>63.153099060056277</v>
      </c>
    </row>
    <row r="5331" spans="1:6" hidden="1">
      <c r="A5331">
        <v>9</v>
      </c>
      <c r="B5331" s="226">
        <v>44267</v>
      </c>
      <c r="C5331" s="226">
        <v>44268</v>
      </c>
      <c r="D5331" s="226">
        <v>44280.453229166669</v>
      </c>
      <c r="E5331" t="s">
        <v>5904</v>
      </c>
      <c r="F5331">
        <v>19.870599746704894</v>
      </c>
    </row>
    <row r="5332" spans="1:6" hidden="1">
      <c r="A5332">
        <v>9</v>
      </c>
      <c r="B5332" s="226">
        <v>44267</v>
      </c>
      <c r="C5332" s="226">
        <v>44268</v>
      </c>
      <c r="D5332" s="226">
        <v>44280.453229166669</v>
      </c>
      <c r="E5332" t="s">
        <v>5905</v>
      </c>
      <c r="F5332">
        <v>0.38260000944136724</v>
      </c>
    </row>
    <row r="5333" spans="1:6" hidden="1">
      <c r="A5333">
        <v>9</v>
      </c>
      <c r="B5333" s="226">
        <v>44267</v>
      </c>
      <c r="C5333" s="226">
        <v>44268</v>
      </c>
      <c r="D5333" s="226">
        <v>44280.453229166669</v>
      </c>
      <c r="E5333" t="s">
        <v>5906</v>
      </c>
      <c r="F5333">
        <v>0.33500000834463689</v>
      </c>
    </row>
    <row r="5334" spans="1:6" hidden="1">
      <c r="A5334">
        <v>9</v>
      </c>
      <c r="B5334" s="226">
        <v>44267</v>
      </c>
      <c r="C5334" s="226">
        <v>44268</v>
      </c>
      <c r="D5334" s="226">
        <v>44280.453229166669</v>
      </c>
      <c r="E5334" t="s">
        <v>5907</v>
      </c>
      <c r="F5334">
        <v>0.64899998903277123</v>
      </c>
    </row>
    <row r="5335" spans="1:6" hidden="1">
      <c r="A5335">
        <v>9</v>
      </c>
      <c r="B5335" s="226">
        <v>44267</v>
      </c>
      <c r="C5335" s="226">
        <v>44268</v>
      </c>
      <c r="D5335" s="226">
        <v>44280.453229166669</v>
      </c>
      <c r="E5335" t="s">
        <v>5908</v>
      </c>
      <c r="F5335">
        <v>0.18860000371932983</v>
      </c>
    </row>
    <row r="5336" spans="1:6" hidden="1">
      <c r="A5336">
        <v>9</v>
      </c>
      <c r="B5336" s="226">
        <v>44267</v>
      </c>
      <c r="C5336" s="226">
        <v>44268</v>
      </c>
      <c r="D5336" s="226">
        <v>44280.453229166669</v>
      </c>
      <c r="E5336" t="s">
        <v>6241</v>
      </c>
      <c r="F5336">
        <v>172.35415980021145</v>
      </c>
    </row>
    <row r="5337" spans="1:6" hidden="1">
      <c r="A5337">
        <v>9</v>
      </c>
      <c r="B5337" s="226">
        <v>44267</v>
      </c>
      <c r="C5337" s="226">
        <v>44268</v>
      </c>
      <c r="D5337" s="226">
        <v>44280.453229166669</v>
      </c>
      <c r="E5337" t="s">
        <v>5909</v>
      </c>
    </row>
    <row r="5338" spans="1:6" hidden="1">
      <c r="A5338">
        <v>9</v>
      </c>
      <c r="B5338" s="226">
        <v>44267</v>
      </c>
      <c r="C5338" s="226">
        <v>44268</v>
      </c>
      <c r="D5338" s="226">
        <v>44280.453229166669</v>
      </c>
      <c r="E5338" t="s">
        <v>5910</v>
      </c>
    </row>
    <row r="5339" spans="1:6" hidden="1">
      <c r="A5339">
        <v>9</v>
      </c>
      <c r="B5339" s="226">
        <v>44267</v>
      </c>
      <c r="C5339" s="226">
        <v>44268</v>
      </c>
      <c r="D5339" s="226">
        <v>44280.453229166669</v>
      </c>
      <c r="E5339" t="s">
        <v>5911</v>
      </c>
    </row>
    <row r="5340" spans="1:6" hidden="1">
      <c r="A5340">
        <v>9</v>
      </c>
      <c r="B5340" s="226">
        <v>44267</v>
      </c>
      <c r="C5340" s="226">
        <v>44268</v>
      </c>
      <c r="D5340" s="226">
        <v>44280.453229166669</v>
      </c>
      <c r="E5340" t="s">
        <v>5912</v>
      </c>
    </row>
    <row r="5341" spans="1:6" hidden="1">
      <c r="A5341">
        <v>9</v>
      </c>
      <c r="B5341" s="226">
        <v>44267</v>
      </c>
      <c r="C5341" s="226">
        <v>44268</v>
      </c>
      <c r="D5341" s="226">
        <v>44280.453229166669</v>
      </c>
      <c r="E5341" t="s">
        <v>6457</v>
      </c>
      <c r="F5341">
        <v>120.97860644658391</v>
      </c>
    </row>
    <row r="5342" spans="1:6" hidden="1">
      <c r="A5342">
        <v>9</v>
      </c>
      <c r="B5342" s="226">
        <v>44267</v>
      </c>
      <c r="C5342" s="226">
        <v>44268</v>
      </c>
      <c r="D5342" s="226">
        <v>44280.453229166669</v>
      </c>
      <c r="E5342" t="s">
        <v>6458</v>
      </c>
      <c r="F5342">
        <v>120.67091715070927</v>
      </c>
    </row>
    <row r="5343" spans="1:6" hidden="1">
      <c r="A5343">
        <v>9</v>
      </c>
      <c r="B5343" s="226">
        <v>44267</v>
      </c>
      <c r="C5343" s="226">
        <v>44268</v>
      </c>
      <c r="D5343" s="226">
        <v>44280.453229166669</v>
      </c>
      <c r="E5343" t="s">
        <v>6459</v>
      </c>
      <c r="F5343">
        <v>89.328728840086342</v>
      </c>
    </row>
    <row r="5344" spans="1:6" hidden="1">
      <c r="A5344">
        <v>9</v>
      </c>
      <c r="B5344" s="226">
        <v>44267</v>
      </c>
      <c r="C5344" s="226">
        <v>44268</v>
      </c>
      <c r="D5344" s="226">
        <v>44280.453229166669</v>
      </c>
      <c r="E5344" t="s">
        <v>5521</v>
      </c>
      <c r="F5344">
        <v>256.83526523378174</v>
      </c>
    </row>
    <row r="5345" spans="1:6" hidden="1">
      <c r="A5345">
        <v>9</v>
      </c>
      <c r="B5345" s="226">
        <v>44267</v>
      </c>
      <c r="C5345" s="226">
        <v>44268</v>
      </c>
      <c r="D5345" s="226">
        <v>44280.453229166669</v>
      </c>
      <c r="E5345" t="s">
        <v>6460</v>
      </c>
      <c r="F5345">
        <v>106.39330399301338</v>
      </c>
    </row>
    <row r="5346" spans="1:6" hidden="1">
      <c r="A5346">
        <v>9</v>
      </c>
      <c r="B5346" s="226">
        <v>44267</v>
      </c>
      <c r="C5346" s="226">
        <v>44268</v>
      </c>
      <c r="D5346" s="226">
        <v>44280.453229166669</v>
      </c>
      <c r="E5346" t="s">
        <v>6461</v>
      </c>
      <c r="F5346">
        <v>114.48074623743783</v>
      </c>
    </row>
    <row r="5347" spans="1:6" hidden="1">
      <c r="A5347">
        <v>9</v>
      </c>
      <c r="B5347" s="226">
        <v>44267</v>
      </c>
      <c r="C5347" s="226">
        <v>44268</v>
      </c>
      <c r="D5347" s="226">
        <v>44280.453229166669</v>
      </c>
      <c r="E5347" t="s">
        <v>6462</v>
      </c>
      <c r="F5347">
        <v>128.12691146532708</v>
      </c>
    </row>
    <row r="5348" spans="1:6" hidden="1">
      <c r="A5348">
        <v>9</v>
      </c>
      <c r="B5348" s="226">
        <v>44267</v>
      </c>
      <c r="C5348" s="226">
        <v>44268</v>
      </c>
      <c r="D5348" s="226">
        <v>44280.453229166669</v>
      </c>
      <c r="E5348" t="s">
        <v>6463</v>
      </c>
      <c r="F5348">
        <v>139.79913236829972</v>
      </c>
    </row>
    <row r="5349" spans="1:6" hidden="1">
      <c r="A5349">
        <v>9</v>
      </c>
      <c r="B5349" s="226">
        <v>44267</v>
      </c>
      <c r="C5349" s="226">
        <v>44268</v>
      </c>
      <c r="D5349" s="226">
        <v>44280.453229166669</v>
      </c>
      <c r="E5349" t="s">
        <v>5974</v>
      </c>
      <c r="F5349">
        <v>7.1151832815673428</v>
      </c>
    </row>
    <row r="5350" spans="1:6" hidden="1">
      <c r="A5350">
        <v>9</v>
      </c>
      <c r="B5350" s="226">
        <v>44267</v>
      </c>
      <c r="C5350" s="226">
        <v>44268</v>
      </c>
      <c r="D5350" s="226">
        <v>44280.453229166669</v>
      </c>
      <c r="E5350" t="s">
        <v>5975</v>
      </c>
      <c r="F5350">
        <v>12.580668346087139</v>
      </c>
    </row>
    <row r="5351" spans="1:6" hidden="1">
      <c r="A5351">
        <v>9</v>
      </c>
      <c r="B5351" s="226">
        <v>44267</v>
      </c>
      <c r="C5351" s="226">
        <v>44268</v>
      </c>
      <c r="D5351" s="226">
        <v>44280.453229166669</v>
      </c>
      <c r="E5351" t="s">
        <v>5934</v>
      </c>
      <c r="F5351">
        <v>20.235064816474921</v>
      </c>
    </row>
    <row r="5352" spans="1:6" hidden="1">
      <c r="A5352">
        <v>9</v>
      </c>
      <c r="B5352" s="226">
        <v>44267</v>
      </c>
      <c r="C5352" s="226">
        <v>44268</v>
      </c>
      <c r="D5352" s="226">
        <v>44280.453229166669</v>
      </c>
      <c r="E5352" t="s">
        <v>6242</v>
      </c>
      <c r="F5352">
        <v>56.453343550364167</v>
      </c>
    </row>
    <row r="5353" spans="1:6" hidden="1">
      <c r="A5353">
        <v>9</v>
      </c>
      <c r="B5353" s="226">
        <v>44267</v>
      </c>
      <c r="C5353" s="226">
        <v>44268</v>
      </c>
      <c r="D5353" s="226">
        <v>44280.453229166669</v>
      </c>
      <c r="E5353" t="s">
        <v>6464</v>
      </c>
      <c r="F5353">
        <v>148.17433541615802</v>
      </c>
    </row>
    <row r="5354" spans="1:6" hidden="1">
      <c r="A5354">
        <v>9</v>
      </c>
      <c r="B5354" s="226">
        <v>44267</v>
      </c>
      <c r="C5354" s="226">
        <v>44268</v>
      </c>
      <c r="D5354" s="226">
        <v>44280.453229166669</v>
      </c>
      <c r="E5354" t="s">
        <v>6465</v>
      </c>
      <c r="F5354">
        <v>152.23793455759656</v>
      </c>
    </row>
    <row r="5355" spans="1:6" hidden="1">
      <c r="A5355">
        <v>9</v>
      </c>
      <c r="B5355" s="226">
        <v>44267</v>
      </c>
      <c r="C5355" s="226">
        <v>44268</v>
      </c>
      <c r="D5355" s="226">
        <v>44280.453229166669</v>
      </c>
      <c r="E5355" t="s">
        <v>6466</v>
      </c>
      <c r="F5355">
        <v>147.97692959043644</v>
      </c>
    </row>
    <row r="5356" spans="1:6" hidden="1">
      <c r="A5356">
        <v>9</v>
      </c>
      <c r="B5356" s="226">
        <v>44267</v>
      </c>
      <c r="C5356" s="226">
        <v>44268</v>
      </c>
      <c r="D5356" s="226">
        <v>44280.453229166669</v>
      </c>
      <c r="E5356" t="s">
        <v>6467</v>
      </c>
      <c r="F5356">
        <v>149.56332092285194</v>
      </c>
    </row>
    <row r="5357" spans="1:6" hidden="1">
      <c r="A5357">
        <v>9</v>
      </c>
      <c r="B5357" s="226">
        <v>44267</v>
      </c>
      <c r="C5357" s="226">
        <v>44268</v>
      </c>
      <c r="D5357" s="226">
        <v>44280.453229166669</v>
      </c>
      <c r="E5357" t="s">
        <v>5935</v>
      </c>
      <c r="F5357">
        <v>11.363955975241129</v>
      </c>
    </row>
    <row r="5358" spans="1:6" hidden="1">
      <c r="A5358">
        <v>9</v>
      </c>
      <c r="B5358" s="226">
        <v>44267</v>
      </c>
      <c r="C5358" s="226">
        <v>44268</v>
      </c>
      <c r="D5358" s="226">
        <v>44280.453229166669</v>
      </c>
      <c r="E5358" t="s">
        <v>6468</v>
      </c>
      <c r="F5358">
        <v>149.64887730280614</v>
      </c>
    </row>
    <row r="5359" spans="1:6" hidden="1">
      <c r="A5359">
        <v>9</v>
      </c>
      <c r="B5359" s="226">
        <v>44267</v>
      </c>
      <c r="C5359" s="226">
        <v>44268</v>
      </c>
      <c r="D5359" s="226">
        <v>44280.453229166669</v>
      </c>
      <c r="E5359" t="s">
        <v>5948</v>
      </c>
    </row>
    <row r="5360" spans="1:6" hidden="1">
      <c r="A5360">
        <v>9</v>
      </c>
      <c r="B5360" s="226">
        <v>44267</v>
      </c>
      <c r="C5360" s="226">
        <v>44268</v>
      </c>
      <c r="D5360" s="226">
        <v>44280.453229166669</v>
      </c>
      <c r="E5360" t="s">
        <v>5950</v>
      </c>
    </row>
    <row r="5361" spans="1:6" hidden="1">
      <c r="A5361">
        <v>9</v>
      </c>
      <c r="B5361" s="226">
        <v>44267</v>
      </c>
      <c r="C5361" s="226">
        <v>44268</v>
      </c>
      <c r="D5361" s="226">
        <v>44280.453229166669</v>
      </c>
      <c r="E5361" t="s">
        <v>5949</v>
      </c>
    </row>
    <row r="5362" spans="1:6" hidden="1">
      <c r="A5362">
        <v>9</v>
      </c>
      <c r="B5362" s="226">
        <v>44267</v>
      </c>
      <c r="C5362" s="226">
        <v>44268</v>
      </c>
      <c r="D5362" s="226">
        <v>44280.453229166669</v>
      </c>
      <c r="E5362" t="s">
        <v>6521</v>
      </c>
      <c r="F5362">
        <v>0.32043384010386111</v>
      </c>
    </row>
    <row r="5363" spans="1:6" hidden="1">
      <c r="A5363">
        <v>9</v>
      </c>
      <c r="B5363" s="226">
        <v>44267</v>
      </c>
      <c r="C5363" s="226">
        <v>44268</v>
      </c>
      <c r="D5363" s="226">
        <v>44280.453229166669</v>
      </c>
      <c r="E5363" t="s">
        <v>6522</v>
      </c>
      <c r="F5363">
        <v>1.0722953166838542</v>
      </c>
    </row>
    <row r="5364" spans="1:6" hidden="1">
      <c r="A5364">
        <v>9</v>
      </c>
      <c r="B5364" s="226">
        <v>44267</v>
      </c>
      <c r="C5364" s="226">
        <v>44268</v>
      </c>
      <c r="D5364" s="226">
        <v>44280.453229166669</v>
      </c>
      <c r="E5364" t="s">
        <v>6243</v>
      </c>
      <c r="F5364">
        <v>0</v>
      </c>
    </row>
    <row r="5365" spans="1:6" hidden="1">
      <c r="A5365">
        <v>9</v>
      </c>
      <c r="B5365" s="226">
        <v>44267</v>
      </c>
      <c r="C5365" s="226">
        <v>44268</v>
      </c>
      <c r="D5365" s="226">
        <v>44280.453229166669</v>
      </c>
      <c r="E5365" t="s">
        <v>5963</v>
      </c>
      <c r="F5365">
        <v>55.001271139250846</v>
      </c>
    </row>
    <row r="5366" spans="1:6" hidden="1">
      <c r="A5366">
        <v>9</v>
      </c>
      <c r="B5366" s="226">
        <v>44267</v>
      </c>
      <c r="C5366" s="226">
        <v>44268</v>
      </c>
      <c r="D5366" s="226">
        <v>44280.453229166669</v>
      </c>
      <c r="E5366" t="s">
        <v>6447</v>
      </c>
      <c r="F5366">
        <v>99.776194159189856</v>
      </c>
    </row>
    <row r="5367" spans="1:6" hidden="1">
      <c r="A5367">
        <v>9</v>
      </c>
      <c r="B5367" s="226">
        <v>44267</v>
      </c>
      <c r="C5367" s="226">
        <v>44268</v>
      </c>
      <c r="D5367" s="226">
        <v>44280.453229166669</v>
      </c>
      <c r="E5367" t="s">
        <v>6448</v>
      </c>
      <c r="F5367">
        <v>55.665338725513891</v>
      </c>
    </row>
    <row r="5368" spans="1:6" hidden="1">
      <c r="A5368">
        <v>9</v>
      </c>
      <c r="B5368" s="226">
        <v>44267</v>
      </c>
      <c r="C5368" s="226">
        <v>44268</v>
      </c>
      <c r="D5368" s="226">
        <v>44280.453229166669</v>
      </c>
      <c r="E5368" t="s">
        <v>5964</v>
      </c>
      <c r="F5368">
        <v>13.442158181799801</v>
      </c>
    </row>
    <row r="5369" spans="1:6" hidden="1">
      <c r="A5369">
        <v>9</v>
      </c>
      <c r="B5369" s="226">
        <v>44267</v>
      </c>
      <c r="C5369" s="226">
        <v>44268</v>
      </c>
      <c r="D5369" s="226">
        <v>44280.453229166669</v>
      </c>
      <c r="E5369" t="s">
        <v>6244</v>
      </c>
      <c r="F5369">
        <v>14.678264980183723</v>
      </c>
    </row>
    <row r="5370" spans="1:6" hidden="1">
      <c r="A5370">
        <v>9</v>
      </c>
      <c r="B5370" s="226">
        <v>44267</v>
      </c>
      <c r="C5370" s="226">
        <v>44268</v>
      </c>
      <c r="D5370" s="226">
        <v>44280.453229166669</v>
      </c>
      <c r="E5370" t="s">
        <v>6245</v>
      </c>
      <c r="F5370">
        <v>0</v>
      </c>
    </row>
    <row r="5371" spans="1:6" hidden="1">
      <c r="A5371">
        <v>9</v>
      </c>
      <c r="B5371" s="226">
        <v>44267</v>
      </c>
      <c r="C5371" s="226">
        <v>44268</v>
      </c>
      <c r="D5371" s="226">
        <v>44280.453229166669</v>
      </c>
      <c r="E5371" t="s">
        <v>6659</v>
      </c>
      <c r="F5371">
        <v>0.82349997758868476</v>
      </c>
    </row>
    <row r="5372" spans="1:6" hidden="1">
      <c r="A5372">
        <v>9</v>
      </c>
      <c r="B5372" s="226">
        <v>44267</v>
      </c>
      <c r="C5372" s="226">
        <v>44268</v>
      </c>
      <c r="D5372" s="226">
        <v>44280.453229166669</v>
      </c>
      <c r="E5372" t="s">
        <v>6639</v>
      </c>
      <c r="F5372">
        <v>0.73470002412798907</v>
      </c>
    </row>
    <row r="5373" spans="1:6" hidden="1">
      <c r="A5373">
        <v>9</v>
      </c>
      <c r="B5373" s="226">
        <v>44267</v>
      </c>
      <c r="C5373" s="226">
        <v>44268</v>
      </c>
      <c r="D5373" s="226">
        <v>44280.453229166669</v>
      </c>
      <c r="E5373" t="s">
        <v>6640</v>
      </c>
      <c r="F5373">
        <v>0.84880000352862672</v>
      </c>
    </row>
    <row r="5374" spans="1:6" hidden="1">
      <c r="A5374">
        <v>9</v>
      </c>
      <c r="B5374" s="226">
        <v>44267</v>
      </c>
      <c r="C5374" s="226">
        <v>44268</v>
      </c>
      <c r="D5374" s="226">
        <v>44280.453229166669</v>
      </c>
      <c r="E5374" t="s">
        <v>6641</v>
      </c>
      <c r="F5374">
        <v>0.87694997588796231</v>
      </c>
    </row>
    <row r="5375" spans="1:6" hidden="1">
      <c r="A5375">
        <v>9</v>
      </c>
      <c r="B5375" s="226">
        <v>44267</v>
      </c>
      <c r="C5375" s="226">
        <v>44268</v>
      </c>
      <c r="D5375" s="226">
        <v>44280.453229166669</v>
      </c>
      <c r="E5375" t="s">
        <v>6613</v>
      </c>
      <c r="F5375">
        <v>-2.7372941564916546</v>
      </c>
    </row>
    <row r="5376" spans="1:6" hidden="1">
      <c r="A5376">
        <v>9</v>
      </c>
      <c r="B5376" s="226">
        <v>44267</v>
      </c>
      <c r="C5376" s="226">
        <v>44268</v>
      </c>
      <c r="D5376" s="226">
        <v>44280.453229166669</v>
      </c>
      <c r="E5376" t="s">
        <v>6246</v>
      </c>
      <c r="F5376">
        <v>44.098849207162857</v>
      </c>
    </row>
    <row r="5377" spans="1:6" hidden="1">
      <c r="A5377">
        <v>9</v>
      </c>
      <c r="B5377" s="226">
        <v>44267</v>
      </c>
      <c r="C5377" s="226">
        <v>44268</v>
      </c>
      <c r="D5377" s="226">
        <v>44280.453229166669</v>
      </c>
      <c r="E5377" t="s">
        <v>6247</v>
      </c>
      <c r="F5377">
        <v>29.420584226979138</v>
      </c>
    </row>
    <row r="5378" spans="1:6" hidden="1">
      <c r="A5378">
        <v>9</v>
      </c>
      <c r="B5378" s="226">
        <v>44267</v>
      </c>
      <c r="C5378" s="226">
        <v>44268</v>
      </c>
      <c r="D5378" s="226">
        <v>44280.453229166669</v>
      </c>
      <c r="E5378" t="s">
        <v>6441</v>
      </c>
      <c r="F5378">
        <v>126.16201915741017</v>
      </c>
    </row>
    <row r="5379" spans="1:6" hidden="1">
      <c r="A5379">
        <v>9</v>
      </c>
      <c r="B5379" s="226">
        <v>44267</v>
      </c>
      <c r="C5379" s="226">
        <v>44268</v>
      </c>
      <c r="D5379" s="226">
        <v>44280.453229166669</v>
      </c>
      <c r="E5379" t="s">
        <v>6442</v>
      </c>
      <c r="F5379">
        <v>135.95865462621038</v>
      </c>
    </row>
    <row r="5380" spans="1:6" hidden="1">
      <c r="A5380">
        <v>9</v>
      </c>
      <c r="B5380" s="226">
        <v>44267</v>
      </c>
      <c r="C5380" s="226">
        <v>44268</v>
      </c>
      <c r="D5380" s="226">
        <v>44280.453229166669</v>
      </c>
      <c r="E5380" t="s">
        <v>6443</v>
      </c>
      <c r="F5380">
        <v>149.31406370798749</v>
      </c>
    </row>
    <row r="5381" spans="1:6" hidden="1">
      <c r="A5381">
        <v>9</v>
      </c>
      <c r="B5381" s="226">
        <v>44267</v>
      </c>
      <c r="C5381" s="226">
        <v>44268</v>
      </c>
      <c r="D5381" s="226">
        <v>44280.453229166669</v>
      </c>
      <c r="E5381" t="s">
        <v>6444</v>
      </c>
      <c r="F5381">
        <v>151.0337665769791</v>
      </c>
    </row>
    <row r="5382" spans="1:6" hidden="1">
      <c r="A5382">
        <v>9</v>
      </c>
      <c r="B5382" s="226">
        <v>44267</v>
      </c>
      <c r="C5382" s="226">
        <v>44268</v>
      </c>
      <c r="D5382" s="226">
        <v>44280.453229166669</v>
      </c>
      <c r="E5382" t="s">
        <v>6445</v>
      </c>
      <c r="F5382">
        <v>156.33403742048498</v>
      </c>
    </row>
    <row r="5383" spans="1:6" hidden="1">
      <c r="A5383">
        <v>9</v>
      </c>
      <c r="B5383" s="226">
        <v>44267</v>
      </c>
      <c r="C5383" s="226">
        <v>44268</v>
      </c>
      <c r="D5383" s="226">
        <v>44280.453229166669</v>
      </c>
      <c r="E5383" t="s">
        <v>6446</v>
      </c>
      <c r="F5383">
        <v>165.87280139923101</v>
      </c>
    </row>
    <row r="5384" spans="1:6" hidden="1">
      <c r="A5384">
        <v>9</v>
      </c>
      <c r="B5384" s="226">
        <v>44267</v>
      </c>
      <c r="C5384" s="226">
        <v>44268</v>
      </c>
      <c r="D5384" s="226">
        <v>44280.453229166669</v>
      </c>
      <c r="E5384" t="s">
        <v>5971</v>
      </c>
      <c r="F5384">
        <v>8.004081400566589</v>
      </c>
    </row>
    <row r="5385" spans="1:6" hidden="1">
      <c r="A5385">
        <v>9</v>
      </c>
      <c r="B5385" s="226">
        <v>44267</v>
      </c>
      <c r="C5385" s="226">
        <v>44268</v>
      </c>
      <c r="D5385" s="226">
        <v>44280.453229166669</v>
      </c>
      <c r="E5385" t="s">
        <v>5972</v>
      </c>
      <c r="F5385">
        <v>11.569399974743508</v>
      </c>
    </row>
    <row r="5386" spans="1:6" hidden="1">
      <c r="A5386">
        <v>9</v>
      </c>
      <c r="B5386" s="226">
        <v>44267</v>
      </c>
      <c r="C5386" s="226">
        <v>44268</v>
      </c>
      <c r="D5386" s="226">
        <v>44280.453229166669</v>
      </c>
      <c r="E5386" t="s">
        <v>6449</v>
      </c>
      <c r="F5386">
        <v>81.860410843955222</v>
      </c>
    </row>
    <row r="5387" spans="1:6" hidden="1">
      <c r="A5387">
        <v>9</v>
      </c>
      <c r="B5387" s="226">
        <v>44267</v>
      </c>
      <c r="C5387" s="226">
        <v>44268</v>
      </c>
      <c r="D5387" s="226">
        <v>44280.453229166669</v>
      </c>
      <c r="E5387" t="s">
        <v>6248</v>
      </c>
      <c r="F5387">
        <v>130.51937197579267</v>
      </c>
    </row>
    <row r="5388" spans="1:6" hidden="1">
      <c r="A5388">
        <v>9</v>
      </c>
      <c r="B5388" s="226">
        <v>44267</v>
      </c>
      <c r="C5388" s="226">
        <v>44268</v>
      </c>
      <c r="D5388" s="226">
        <v>44280.453229166669</v>
      </c>
      <c r="E5388" t="s">
        <v>6249</v>
      </c>
      <c r="F5388">
        <v>129.81302602556011</v>
      </c>
    </row>
    <row r="5389" spans="1:6" hidden="1">
      <c r="A5389">
        <v>9</v>
      </c>
      <c r="B5389" s="226">
        <v>44267</v>
      </c>
      <c r="C5389" s="226">
        <v>44268</v>
      </c>
      <c r="D5389" s="226">
        <v>44280.453229166669</v>
      </c>
      <c r="E5389" t="s">
        <v>6250</v>
      </c>
      <c r="F5389">
        <v>6.9714153597752269</v>
      </c>
    </row>
    <row r="5390" spans="1:6" hidden="1">
      <c r="A5390">
        <v>9</v>
      </c>
      <c r="B5390" s="226">
        <v>44267</v>
      </c>
      <c r="C5390" s="226">
        <v>44268</v>
      </c>
      <c r="D5390" s="226">
        <v>44280.453229166669</v>
      </c>
      <c r="E5390" t="s">
        <v>6450</v>
      </c>
      <c r="F5390">
        <v>173.22574666341259</v>
      </c>
    </row>
    <row r="5391" spans="1:6" hidden="1">
      <c r="A5391">
        <v>9</v>
      </c>
      <c r="B5391" s="226">
        <v>44267</v>
      </c>
      <c r="C5391" s="226">
        <v>44268</v>
      </c>
      <c r="D5391" s="226">
        <v>44280.453229166669</v>
      </c>
      <c r="E5391" t="s">
        <v>6451</v>
      </c>
      <c r="F5391">
        <v>173.05078147252487</v>
      </c>
    </row>
    <row r="5392" spans="1:6" hidden="1">
      <c r="A5392">
        <v>9</v>
      </c>
      <c r="B5392" s="226">
        <v>44267</v>
      </c>
      <c r="C5392" s="226">
        <v>44268</v>
      </c>
      <c r="D5392" s="226">
        <v>44280.453229166669</v>
      </c>
      <c r="E5392" t="s">
        <v>5976</v>
      </c>
      <c r="F5392">
        <v>4.0234527928961636</v>
      </c>
    </row>
    <row r="5393" spans="1:6" hidden="1">
      <c r="A5393">
        <v>9</v>
      </c>
      <c r="B5393" s="226">
        <v>44267</v>
      </c>
      <c r="C5393" s="226">
        <v>44268</v>
      </c>
      <c r="D5393" s="226">
        <v>44280.453229166669</v>
      </c>
      <c r="E5393" t="s">
        <v>6452</v>
      </c>
      <c r="F5393">
        <v>173.12752837075195</v>
      </c>
    </row>
    <row r="5394" spans="1:6" hidden="1">
      <c r="A5394">
        <v>9</v>
      </c>
      <c r="B5394" s="226">
        <v>44267</v>
      </c>
      <c r="C5394" s="226">
        <v>44268</v>
      </c>
      <c r="D5394" s="226">
        <v>44280.453229166669</v>
      </c>
      <c r="E5394" t="s">
        <v>6453</v>
      </c>
      <c r="F5394">
        <v>173.45889140235084</v>
      </c>
    </row>
    <row r="5395" spans="1:6" hidden="1">
      <c r="A5395">
        <v>9</v>
      </c>
      <c r="B5395" s="226">
        <v>44267</v>
      </c>
      <c r="C5395" s="226">
        <v>44268</v>
      </c>
      <c r="D5395" s="226">
        <v>44280.453229166669</v>
      </c>
      <c r="E5395" t="s">
        <v>6454</v>
      </c>
      <c r="F5395">
        <v>173.46309743457402</v>
      </c>
    </row>
    <row r="5396" spans="1:6" hidden="1">
      <c r="A5396">
        <v>9</v>
      </c>
      <c r="B5396" s="226">
        <v>44267</v>
      </c>
      <c r="C5396" s="226">
        <v>44268</v>
      </c>
      <c r="D5396" s="226">
        <v>44280.453229166669</v>
      </c>
      <c r="E5396" t="s">
        <v>5957</v>
      </c>
      <c r="F5396">
        <v>0.48879998922346257</v>
      </c>
    </row>
    <row r="5397" spans="1:6" hidden="1">
      <c r="A5397">
        <v>9</v>
      </c>
      <c r="B5397" s="226">
        <v>44267</v>
      </c>
      <c r="C5397" s="226">
        <v>44268</v>
      </c>
      <c r="D5397" s="226">
        <v>44280.453229166669</v>
      </c>
      <c r="E5397" t="s">
        <v>5977</v>
      </c>
      <c r="F5397">
        <v>11.664999961852569</v>
      </c>
    </row>
    <row r="5398" spans="1:6" hidden="1">
      <c r="A5398">
        <v>9</v>
      </c>
      <c r="B5398" s="226">
        <v>44267</v>
      </c>
      <c r="C5398" s="226">
        <v>44268</v>
      </c>
      <c r="D5398" s="226">
        <v>44280.453229166669</v>
      </c>
      <c r="E5398" t="s">
        <v>5978</v>
      </c>
      <c r="F5398">
        <v>87.455802917477001</v>
      </c>
    </row>
    <row r="5399" spans="1:6" hidden="1">
      <c r="A5399">
        <v>9</v>
      </c>
      <c r="B5399" s="226">
        <v>44267</v>
      </c>
      <c r="C5399" s="226">
        <v>44268</v>
      </c>
      <c r="D5399" s="226">
        <v>44280.453229166669</v>
      </c>
      <c r="E5399" t="s">
        <v>5979</v>
      </c>
      <c r="F5399">
        <v>0.14110000431538183</v>
      </c>
    </row>
    <row r="5400" spans="1:6" hidden="1">
      <c r="A5400">
        <v>9</v>
      </c>
      <c r="B5400" s="226">
        <v>44267</v>
      </c>
      <c r="C5400" s="226">
        <v>44268</v>
      </c>
      <c r="D5400" s="226">
        <v>44280.453229166669</v>
      </c>
      <c r="E5400" t="s">
        <v>5980</v>
      </c>
      <c r="F5400">
        <v>8.8200002908706665E-2</v>
      </c>
    </row>
    <row r="5401" spans="1:6" hidden="1">
      <c r="A5401">
        <v>9</v>
      </c>
      <c r="B5401" s="226">
        <v>44267</v>
      </c>
      <c r="C5401" s="226">
        <v>44268</v>
      </c>
      <c r="D5401" s="226">
        <v>44280.453229166669</v>
      </c>
      <c r="E5401" t="s">
        <v>5981</v>
      </c>
      <c r="F5401">
        <v>0.14509999752044678</v>
      </c>
    </row>
    <row r="5402" spans="1:6" hidden="1">
      <c r="A5402">
        <v>9</v>
      </c>
      <c r="B5402" s="226">
        <v>44267</v>
      </c>
      <c r="C5402" s="226">
        <v>44268</v>
      </c>
      <c r="D5402" s="226">
        <v>44280.453229166669</v>
      </c>
      <c r="E5402" t="s">
        <v>5982</v>
      </c>
      <c r="F5402">
        <v>1.6100000590085983E-2</v>
      </c>
    </row>
    <row r="5403" spans="1:6" hidden="1">
      <c r="A5403">
        <v>9</v>
      </c>
      <c r="B5403" s="226">
        <v>44267</v>
      </c>
      <c r="C5403" s="226">
        <v>44268</v>
      </c>
      <c r="D5403" s="226">
        <v>44280.453229166669</v>
      </c>
      <c r="E5403" t="s">
        <v>5983</v>
      </c>
      <c r="F5403">
        <v>0</v>
      </c>
    </row>
    <row r="5404" spans="1:6" hidden="1">
      <c r="A5404">
        <v>9</v>
      </c>
      <c r="B5404" s="226">
        <v>44267</v>
      </c>
      <c r="C5404" s="226">
        <v>44268</v>
      </c>
      <c r="D5404" s="226">
        <v>44280.453229166669</v>
      </c>
      <c r="E5404" t="s">
        <v>5984</v>
      </c>
      <c r="F5404">
        <v>102.1</v>
      </c>
    </row>
    <row r="5405" spans="1:6" hidden="1">
      <c r="A5405">
        <v>9</v>
      </c>
      <c r="B5405" s="226">
        <v>44267</v>
      </c>
      <c r="C5405" s="226">
        <v>44268</v>
      </c>
      <c r="D5405" s="226">
        <v>44280.453229166669</v>
      </c>
      <c r="E5405" t="s">
        <v>5985</v>
      </c>
      <c r="F5405">
        <v>111</v>
      </c>
    </row>
    <row r="5406" spans="1:6" hidden="1">
      <c r="A5406">
        <v>9</v>
      </c>
      <c r="B5406" s="226">
        <v>44267</v>
      </c>
      <c r="C5406" s="226">
        <v>44268</v>
      </c>
      <c r="D5406" s="226">
        <v>44280.453229166669</v>
      </c>
      <c r="E5406" t="s">
        <v>6303</v>
      </c>
      <c r="F5406">
        <v>106.548408854</v>
      </c>
    </row>
    <row r="5407" spans="1:6" hidden="1">
      <c r="A5407">
        <v>9</v>
      </c>
      <c r="B5407" s="226">
        <v>44267</v>
      </c>
      <c r="C5407" s="226">
        <v>44268</v>
      </c>
      <c r="D5407" s="226">
        <v>44280.453229166669</v>
      </c>
      <c r="E5407" t="s">
        <v>5986</v>
      </c>
      <c r="F5407">
        <v>87.001390110000003</v>
      </c>
    </row>
    <row r="5408" spans="1:6" hidden="1">
      <c r="A5408">
        <v>9</v>
      </c>
      <c r="B5408" s="226">
        <v>44267</v>
      </c>
      <c r="C5408" s="226">
        <v>44268</v>
      </c>
      <c r="D5408" s="226">
        <v>44280.453229166669</v>
      </c>
      <c r="E5408" t="s">
        <v>5987</v>
      </c>
      <c r="F5408">
        <v>7.9833331983539656E-3</v>
      </c>
    </row>
    <row r="5409" spans="1:6" hidden="1">
      <c r="A5409">
        <v>9</v>
      </c>
      <c r="B5409" s="226">
        <v>44267</v>
      </c>
      <c r="C5409" s="226">
        <v>44268</v>
      </c>
      <c r="D5409" s="226">
        <v>44280.453229166669</v>
      </c>
      <c r="E5409" t="s">
        <v>5988</v>
      </c>
      <c r="F5409">
        <v>0.58369999130566919</v>
      </c>
    </row>
    <row r="5410" spans="1:6" hidden="1">
      <c r="A5410">
        <v>9</v>
      </c>
      <c r="B5410" s="226">
        <v>44267</v>
      </c>
      <c r="C5410" s="226">
        <v>44268</v>
      </c>
      <c r="D5410" s="226">
        <v>44280.453229166669</v>
      </c>
      <c r="E5410" t="s">
        <v>5958</v>
      </c>
      <c r="F5410">
        <v>1.4742833375931363</v>
      </c>
    </row>
    <row r="5411" spans="1:6" hidden="1">
      <c r="A5411">
        <v>9</v>
      </c>
      <c r="B5411" s="226">
        <v>44267</v>
      </c>
      <c r="C5411" s="226">
        <v>44268</v>
      </c>
      <c r="D5411" s="226">
        <v>44280.453229166669</v>
      </c>
      <c r="E5411" t="s">
        <v>5989</v>
      </c>
      <c r="F5411">
        <v>49.817150115966797</v>
      </c>
    </row>
    <row r="5412" spans="1:6" hidden="1">
      <c r="A5412">
        <v>9</v>
      </c>
      <c r="B5412" s="226">
        <v>44267</v>
      </c>
      <c r="C5412" s="226">
        <v>44268</v>
      </c>
      <c r="D5412" s="226">
        <v>44280.453229166669</v>
      </c>
      <c r="E5412" t="s">
        <v>5990</v>
      </c>
      <c r="F5412">
        <v>7.4673832257591277</v>
      </c>
    </row>
    <row r="5413" spans="1:6" hidden="1">
      <c r="A5413">
        <v>9</v>
      </c>
      <c r="B5413" s="226">
        <v>44267</v>
      </c>
      <c r="C5413" s="226">
        <v>44268</v>
      </c>
      <c r="D5413" s="226">
        <v>44280.453229166669</v>
      </c>
      <c r="E5413" t="s">
        <v>5991</v>
      </c>
      <c r="F5413">
        <v>9.4865171114603672</v>
      </c>
    </row>
    <row r="5414" spans="1:6" hidden="1">
      <c r="A5414">
        <v>9</v>
      </c>
      <c r="B5414" s="226">
        <v>44267</v>
      </c>
      <c r="C5414" s="226">
        <v>44268</v>
      </c>
      <c r="D5414" s="226">
        <v>44280.453229166669</v>
      </c>
      <c r="E5414" t="s">
        <v>5992</v>
      </c>
      <c r="F5414">
        <v>20.718149820963543</v>
      </c>
    </row>
    <row r="5415" spans="1:6" hidden="1">
      <c r="A5415">
        <v>9</v>
      </c>
      <c r="B5415" s="226">
        <v>44267</v>
      </c>
      <c r="C5415" s="226">
        <v>44268</v>
      </c>
      <c r="D5415" s="226">
        <v>44280.453229166669</v>
      </c>
      <c r="E5415" t="s">
        <v>5993</v>
      </c>
      <c r="F5415">
        <v>12.14509995778376</v>
      </c>
    </row>
    <row r="5416" spans="1:6" hidden="1">
      <c r="A5416">
        <v>9</v>
      </c>
      <c r="B5416" s="226">
        <v>44267</v>
      </c>
      <c r="C5416" s="226">
        <v>44268</v>
      </c>
      <c r="D5416" s="226">
        <v>44280.453229166669</v>
      </c>
      <c r="E5416" t="s">
        <v>5994</v>
      </c>
      <c r="F5416">
        <v>34.369783401487936</v>
      </c>
    </row>
    <row r="5417" spans="1:6" hidden="1">
      <c r="A5417">
        <v>9</v>
      </c>
      <c r="B5417" s="226">
        <v>44267</v>
      </c>
      <c r="C5417" s="226">
        <v>44268</v>
      </c>
      <c r="D5417" s="226">
        <v>44280.453229166669</v>
      </c>
      <c r="E5417" t="s">
        <v>5995</v>
      </c>
      <c r="F5417">
        <v>10.103916327159023</v>
      </c>
    </row>
    <row r="5418" spans="1:6" hidden="1">
      <c r="A5418">
        <v>9</v>
      </c>
      <c r="B5418" s="226">
        <v>44267</v>
      </c>
      <c r="C5418" s="226">
        <v>44268</v>
      </c>
      <c r="D5418" s="226">
        <v>44280.453229166669</v>
      </c>
      <c r="E5418" t="s">
        <v>5996</v>
      </c>
      <c r="F5418">
        <v>2.6372833251953272</v>
      </c>
    </row>
    <row r="5419" spans="1:6" hidden="1">
      <c r="A5419">
        <v>9</v>
      </c>
      <c r="B5419" s="226">
        <v>44267</v>
      </c>
      <c r="C5419" s="226">
        <v>44268</v>
      </c>
      <c r="D5419" s="226">
        <v>44280.453229166669</v>
      </c>
      <c r="E5419" t="s">
        <v>6044</v>
      </c>
    </row>
    <row r="5420" spans="1:6" hidden="1">
      <c r="A5420">
        <v>9</v>
      </c>
      <c r="B5420" s="226">
        <v>44267</v>
      </c>
      <c r="C5420" s="226">
        <v>44268</v>
      </c>
      <c r="D5420" s="226">
        <v>44280.453229166669</v>
      </c>
      <c r="E5420" t="s">
        <v>6047</v>
      </c>
    </row>
    <row r="5421" spans="1:6" hidden="1">
      <c r="A5421">
        <v>9</v>
      </c>
      <c r="B5421" s="226">
        <v>44267</v>
      </c>
      <c r="C5421" s="226">
        <v>44268</v>
      </c>
      <c r="D5421" s="226">
        <v>44280.453229166669</v>
      </c>
      <c r="E5421" t="s">
        <v>6046</v>
      </c>
    </row>
    <row r="5422" spans="1:6" hidden="1">
      <c r="A5422">
        <v>9</v>
      </c>
      <c r="B5422" s="226">
        <v>44267</v>
      </c>
      <c r="C5422" s="226">
        <v>44268</v>
      </c>
      <c r="D5422" s="226">
        <v>44280.453229166669</v>
      </c>
      <c r="E5422" t="s">
        <v>6045</v>
      </c>
    </row>
    <row r="5423" spans="1:6" hidden="1">
      <c r="A5423">
        <v>9</v>
      </c>
      <c r="B5423" s="226">
        <v>44267</v>
      </c>
      <c r="C5423" s="226">
        <v>44268</v>
      </c>
      <c r="D5423" s="226">
        <v>44280.453229166669</v>
      </c>
      <c r="E5423" t="s">
        <v>6251</v>
      </c>
      <c r="F5423">
        <v>172.35415980021145</v>
      </c>
    </row>
    <row r="5424" spans="1:6" hidden="1">
      <c r="A5424">
        <v>9</v>
      </c>
      <c r="B5424" s="226">
        <v>44267</v>
      </c>
      <c r="C5424" s="226">
        <v>44268</v>
      </c>
      <c r="D5424" s="226">
        <v>44280.453229166669</v>
      </c>
      <c r="E5424" t="s">
        <v>6048</v>
      </c>
      <c r="F5424">
        <v>7.9833331983539656E-3</v>
      </c>
    </row>
    <row r="5425" spans="1:6" hidden="1">
      <c r="A5425">
        <v>9</v>
      </c>
      <c r="B5425" s="226">
        <v>44267</v>
      </c>
      <c r="C5425" s="226">
        <v>44268</v>
      </c>
      <c r="D5425" s="226">
        <v>44280.453229166669</v>
      </c>
      <c r="E5425" t="s">
        <v>6049</v>
      </c>
      <c r="F5425">
        <v>0.58369999130566919</v>
      </c>
    </row>
    <row r="5426" spans="1:6" hidden="1">
      <c r="A5426">
        <v>9</v>
      </c>
      <c r="B5426" s="226">
        <v>44267</v>
      </c>
      <c r="C5426" s="226">
        <v>44268</v>
      </c>
      <c r="D5426" s="226">
        <v>44280.453229166669</v>
      </c>
      <c r="E5426" t="s">
        <v>6050</v>
      </c>
      <c r="F5426">
        <v>1.4742833375931363</v>
      </c>
    </row>
    <row r="5427" spans="1:6" hidden="1">
      <c r="A5427">
        <v>9</v>
      </c>
      <c r="B5427" s="226">
        <v>44267</v>
      </c>
      <c r="C5427" s="226">
        <v>44268</v>
      </c>
      <c r="D5427" s="226">
        <v>44280.453229166669</v>
      </c>
      <c r="E5427" t="s">
        <v>6051</v>
      </c>
      <c r="F5427">
        <v>7.4673832257591277</v>
      </c>
    </row>
    <row r="5428" spans="1:6" hidden="1">
      <c r="A5428">
        <v>9</v>
      </c>
      <c r="B5428" s="226">
        <v>44267</v>
      </c>
      <c r="C5428" s="226">
        <v>44268</v>
      </c>
      <c r="D5428" s="226">
        <v>44280.453229166669</v>
      </c>
      <c r="E5428" t="s">
        <v>6052</v>
      </c>
      <c r="F5428">
        <v>9.4865171114603672</v>
      </c>
    </row>
    <row r="5429" spans="1:6" hidden="1">
      <c r="A5429">
        <v>9</v>
      </c>
      <c r="B5429" s="226">
        <v>44267</v>
      </c>
      <c r="C5429" s="226">
        <v>44268</v>
      </c>
      <c r="D5429" s="226">
        <v>44280.453229166669</v>
      </c>
      <c r="E5429" t="s">
        <v>6053</v>
      </c>
      <c r="F5429">
        <v>20.718149820963543</v>
      </c>
    </row>
    <row r="5430" spans="1:6" hidden="1">
      <c r="A5430">
        <v>9</v>
      </c>
      <c r="B5430" s="226">
        <v>44267</v>
      </c>
      <c r="C5430" s="226">
        <v>44268</v>
      </c>
      <c r="D5430" s="226">
        <v>44280.453229166669</v>
      </c>
      <c r="E5430" t="s">
        <v>6054</v>
      </c>
      <c r="F5430">
        <v>12.14509995778376</v>
      </c>
    </row>
    <row r="5431" spans="1:6" hidden="1">
      <c r="A5431">
        <v>9</v>
      </c>
      <c r="B5431" s="226">
        <v>44267</v>
      </c>
      <c r="C5431" s="226">
        <v>44268</v>
      </c>
      <c r="D5431" s="226">
        <v>44280.453229166669</v>
      </c>
      <c r="E5431" t="s">
        <v>6055</v>
      </c>
      <c r="F5431">
        <v>34.369783401487936</v>
      </c>
    </row>
    <row r="5432" spans="1:6" hidden="1">
      <c r="A5432">
        <v>9</v>
      </c>
      <c r="B5432" s="226">
        <v>44267</v>
      </c>
      <c r="C5432" s="226">
        <v>44268</v>
      </c>
      <c r="D5432" s="226">
        <v>44280.453229166669</v>
      </c>
      <c r="E5432" t="s">
        <v>6056</v>
      </c>
      <c r="F5432">
        <v>10.103916327159023</v>
      </c>
    </row>
    <row r="5433" spans="1:6" hidden="1">
      <c r="A5433">
        <v>9</v>
      </c>
      <c r="B5433" s="226">
        <v>44267</v>
      </c>
      <c r="C5433" s="226">
        <v>44268</v>
      </c>
      <c r="D5433" s="226">
        <v>44280.453229166669</v>
      </c>
      <c r="E5433" t="s">
        <v>6057</v>
      </c>
      <c r="F5433">
        <v>2.6372833251953272</v>
      </c>
    </row>
    <row r="5434" spans="1:6" hidden="1">
      <c r="A5434">
        <v>9</v>
      </c>
      <c r="B5434" s="226">
        <v>44267</v>
      </c>
      <c r="C5434" s="226">
        <v>44268</v>
      </c>
      <c r="D5434" s="226">
        <v>44280.453229166669</v>
      </c>
      <c r="E5434" t="s">
        <v>6270</v>
      </c>
      <c r="F5434">
        <v>135.84328142801951</v>
      </c>
    </row>
    <row r="5435" spans="1:6" hidden="1">
      <c r="A5435">
        <v>9</v>
      </c>
      <c r="B5435" s="226">
        <v>44267</v>
      </c>
      <c r="C5435" s="226">
        <v>44268</v>
      </c>
      <c r="D5435" s="226">
        <v>44280.453229166669</v>
      </c>
      <c r="E5435" t="s">
        <v>6058</v>
      </c>
      <c r="F5435">
        <v>1.9999999552965182E-2</v>
      </c>
    </row>
    <row r="5436" spans="1:6" hidden="1">
      <c r="A5436">
        <v>9</v>
      </c>
      <c r="B5436" s="226">
        <v>44267</v>
      </c>
      <c r="C5436" s="226">
        <v>44268</v>
      </c>
      <c r="D5436" s="226">
        <v>44280.453229166669</v>
      </c>
      <c r="E5436" t="s">
        <v>6059</v>
      </c>
      <c r="F5436">
        <v>2.2400000095368306</v>
      </c>
    </row>
    <row r="5437" spans="1:6" hidden="1">
      <c r="A5437">
        <v>9</v>
      </c>
      <c r="B5437" s="226">
        <v>44267</v>
      </c>
      <c r="C5437" s="226">
        <v>44268</v>
      </c>
      <c r="D5437" s="226">
        <v>44280.453229166669</v>
      </c>
      <c r="E5437" t="s">
        <v>6060</v>
      </c>
      <c r="F5437">
        <v>2.9999999329446688E-2</v>
      </c>
    </row>
    <row r="5438" spans="1:6" hidden="1">
      <c r="A5438">
        <v>9</v>
      </c>
      <c r="B5438" s="226">
        <v>44267</v>
      </c>
      <c r="C5438" s="226">
        <v>44268</v>
      </c>
      <c r="D5438" s="226">
        <v>44280.453229166669</v>
      </c>
      <c r="E5438" t="s">
        <v>6061</v>
      </c>
      <c r="F5438">
        <v>1.129999995231584</v>
      </c>
    </row>
    <row r="5439" spans="1:6" hidden="1">
      <c r="A5439">
        <v>9</v>
      </c>
      <c r="B5439" s="226">
        <v>44267</v>
      </c>
      <c r="C5439" s="226">
        <v>44268</v>
      </c>
      <c r="D5439" s="226">
        <v>44280.453229166669</v>
      </c>
      <c r="E5439" t="s">
        <v>6062</v>
      </c>
      <c r="F5439">
        <v>2.4700000286101313</v>
      </c>
    </row>
    <row r="5440" spans="1:6" hidden="1">
      <c r="A5440">
        <v>9</v>
      </c>
      <c r="B5440" s="226">
        <v>44267</v>
      </c>
      <c r="C5440" s="226">
        <v>44268</v>
      </c>
      <c r="D5440" s="226">
        <v>44280.453229166669</v>
      </c>
      <c r="E5440" t="s">
        <v>6063</v>
      </c>
      <c r="F5440">
        <v>22.559999465943275</v>
      </c>
    </row>
    <row r="5441" spans="1:6" hidden="1">
      <c r="A5441">
        <v>9</v>
      </c>
      <c r="B5441" s="226">
        <v>44267</v>
      </c>
      <c r="C5441" s="226">
        <v>44268</v>
      </c>
      <c r="D5441" s="226">
        <v>44280.453229166669</v>
      </c>
      <c r="E5441" t="s">
        <v>6064</v>
      </c>
      <c r="F5441">
        <v>50.080001831054688</v>
      </c>
    </row>
    <row r="5442" spans="1:6" hidden="1">
      <c r="A5442">
        <v>9</v>
      </c>
      <c r="B5442" s="226">
        <v>44267</v>
      </c>
      <c r="C5442" s="226">
        <v>44268</v>
      </c>
      <c r="D5442" s="226">
        <v>44280.453229166669</v>
      </c>
      <c r="E5442" t="s">
        <v>6065</v>
      </c>
      <c r="F5442">
        <v>20.840000152587962</v>
      </c>
    </row>
    <row r="5443" spans="1:6" hidden="1">
      <c r="A5443">
        <v>9</v>
      </c>
      <c r="B5443" s="226">
        <v>44267</v>
      </c>
      <c r="C5443" s="226">
        <v>44268</v>
      </c>
      <c r="D5443" s="226">
        <v>44280.453229166669</v>
      </c>
      <c r="E5443" t="s">
        <v>6066</v>
      </c>
      <c r="F5443">
        <v>0.62999999523162842</v>
      </c>
    </row>
    <row r="5444" spans="1:6" hidden="1">
      <c r="A5444">
        <v>9</v>
      </c>
      <c r="B5444" s="226">
        <v>44267</v>
      </c>
      <c r="C5444" s="226">
        <v>44268</v>
      </c>
      <c r="D5444" s="226">
        <v>44280.453229166669</v>
      </c>
      <c r="E5444" t="s">
        <v>6068</v>
      </c>
      <c r="F5444">
        <v>16.815578688515465</v>
      </c>
    </row>
    <row r="5445" spans="1:6" hidden="1">
      <c r="A5445">
        <v>9</v>
      </c>
      <c r="B5445" s="226">
        <v>44267</v>
      </c>
      <c r="C5445" s="226">
        <v>44268</v>
      </c>
      <c r="D5445" s="226">
        <v>44280.453229166669</v>
      </c>
      <c r="E5445" t="s">
        <v>6067</v>
      </c>
      <c r="F5445">
        <v>0.75629389716519424</v>
      </c>
    </row>
    <row r="5446" spans="1:6" hidden="1">
      <c r="A5446">
        <v>9</v>
      </c>
      <c r="B5446" s="226">
        <v>44267</v>
      </c>
      <c r="C5446" s="226">
        <v>44268</v>
      </c>
      <c r="D5446" s="226">
        <v>44280.453229166669</v>
      </c>
      <c r="E5446" t="s">
        <v>6069</v>
      </c>
      <c r="F5446">
        <v>259.72763262854716</v>
      </c>
    </row>
    <row r="5447" spans="1:6" hidden="1">
      <c r="A5447">
        <v>9</v>
      </c>
      <c r="B5447" s="226">
        <v>44267</v>
      </c>
      <c r="C5447" s="226">
        <v>44268</v>
      </c>
      <c r="D5447" s="226">
        <v>44280.453229166669</v>
      </c>
      <c r="E5447" t="s">
        <v>6469</v>
      </c>
      <c r="F5447">
        <v>206.80116783777916</v>
      </c>
    </row>
    <row r="5448" spans="1:6" hidden="1">
      <c r="A5448">
        <v>9</v>
      </c>
      <c r="B5448" s="226">
        <v>44267</v>
      </c>
      <c r="C5448" s="226">
        <v>44268</v>
      </c>
      <c r="D5448" s="226">
        <v>44280.453229166669</v>
      </c>
      <c r="E5448" t="s">
        <v>6470</v>
      </c>
      <c r="F5448">
        <v>30.718547153472954</v>
      </c>
    </row>
    <row r="5449" spans="1:6" hidden="1">
      <c r="A5449">
        <v>9</v>
      </c>
      <c r="B5449" s="226">
        <v>44267</v>
      </c>
      <c r="C5449" s="226">
        <v>44268</v>
      </c>
      <c r="D5449" s="226">
        <v>44280.453229166669</v>
      </c>
      <c r="E5449" t="s">
        <v>6070</v>
      </c>
      <c r="F5449">
        <v>0</v>
      </c>
    </row>
    <row r="5450" spans="1:6" hidden="1">
      <c r="A5450">
        <v>9</v>
      </c>
      <c r="B5450" s="226">
        <v>44267</v>
      </c>
      <c r="C5450" s="226">
        <v>44268</v>
      </c>
      <c r="D5450" s="226">
        <v>44280.453229166669</v>
      </c>
      <c r="E5450" t="s">
        <v>6471</v>
      </c>
      <c r="F5450">
        <v>210.01221417321079</v>
      </c>
    </row>
    <row r="5451" spans="1:6" hidden="1">
      <c r="A5451">
        <v>9</v>
      </c>
      <c r="B5451" s="226">
        <v>44267</v>
      </c>
      <c r="C5451" s="226">
        <v>44268</v>
      </c>
      <c r="D5451" s="226">
        <v>44280.453229166669</v>
      </c>
      <c r="E5451" t="s">
        <v>6472</v>
      </c>
      <c r="F5451">
        <v>242.45683027903203</v>
      </c>
    </row>
    <row r="5452" spans="1:6" hidden="1">
      <c r="A5452">
        <v>9</v>
      </c>
      <c r="B5452" s="226">
        <v>44267</v>
      </c>
      <c r="C5452" s="226">
        <v>44268</v>
      </c>
      <c r="D5452" s="226">
        <v>44280.453229166669</v>
      </c>
      <c r="E5452" t="s">
        <v>6473</v>
      </c>
      <c r="F5452">
        <v>264.9216933568319</v>
      </c>
    </row>
    <row r="5453" spans="1:6" hidden="1">
      <c r="A5453">
        <v>9</v>
      </c>
      <c r="B5453" s="226">
        <v>44267</v>
      </c>
      <c r="C5453" s="226">
        <v>44268</v>
      </c>
      <c r="D5453" s="226">
        <v>44280.453229166669</v>
      </c>
      <c r="E5453" t="s">
        <v>6071</v>
      </c>
      <c r="F5453">
        <v>602.16954672071745</v>
      </c>
    </row>
    <row r="5454" spans="1:6" hidden="1">
      <c r="A5454">
        <v>9</v>
      </c>
      <c r="B5454" s="226">
        <v>44267</v>
      </c>
      <c r="C5454" s="226">
        <v>44268</v>
      </c>
      <c r="D5454" s="226">
        <v>44280.453229166669</v>
      </c>
      <c r="E5454" t="s">
        <v>6252</v>
      </c>
      <c r="F5454">
        <v>186.06498745812161</v>
      </c>
    </row>
    <row r="5455" spans="1:6" hidden="1">
      <c r="A5455">
        <v>9</v>
      </c>
      <c r="B5455" s="226">
        <v>44267</v>
      </c>
      <c r="C5455" s="226">
        <v>44268</v>
      </c>
      <c r="D5455" s="226">
        <v>44280.453229166669</v>
      </c>
      <c r="E5455" t="s">
        <v>6253</v>
      </c>
      <c r="F5455">
        <v>75.275208605660382</v>
      </c>
    </row>
    <row r="5456" spans="1:6" hidden="1">
      <c r="A5456">
        <v>9</v>
      </c>
      <c r="B5456" s="226">
        <v>44267</v>
      </c>
      <c r="C5456" s="226">
        <v>44268</v>
      </c>
      <c r="D5456" s="226">
        <v>44280.453229166669</v>
      </c>
      <c r="E5456" t="s">
        <v>6076</v>
      </c>
      <c r="F5456">
        <v>1.707649966080915</v>
      </c>
    </row>
    <row r="5457" spans="1:6" hidden="1">
      <c r="A5457">
        <v>9</v>
      </c>
      <c r="B5457" s="226">
        <v>44267</v>
      </c>
      <c r="C5457" s="226">
        <v>44268</v>
      </c>
      <c r="D5457" s="226">
        <v>44280.453229166669</v>
      </c>
      <c r="E5457" t="s">
        <v>6077</v>
      </c>
      <c r="F5457">
        <v>1.8301833271980286</v>
      </c>
    </row>
    <row r="5458" spans="1:6" hidden="1">
      <c r="A5458">
        <v>9</v>
      </c>
      <c r="B5458" s="226">
        <v>44267</v>
      </c>
      <c r="C5458" s="226">
        <v>44268</v>
      </c>
      <c r="D5458" s="226">
        <v>44280.453229166669</v>
      </c>
      <c r="E5458" t="s">
        <v>6078</v>
      </c>
      <c r="F5458">
        <v>7.0211331049603478</v>
      </c>
    </row>
    <row r="5459" spans="1:6" hidden="1">
      <c r="A5459">
        <v>9</v>
      </c>
      <c r="B5459" s="226">
        <v>44267</v>
      </c>
      <c r="C5459" s="226">
        <v>44268</v>
      </c>
      <c r="D5459" s="226">
        <v>44280.453229166669</v>
      </c>
      <c r="E5459" t="s">
        <v>6079</v>
      </c>
      <c r="F5459">
        <v>22.91614945729664</v>
      </c>
    </row>
    <row r="5460" spans="1:6" hidden="1">
      <c r="A5460">
        <v>9</v>
      </c>
      <c r="B5460" s="226">
        <v>44267</v>
      </c>
      <c r="C5460" s="226">
        <v>44268</v>
      </c>
      <c r="D5460" s="226">
        <v>44280.453229166669</v>
      </c>
      <c r="E5460" t="s">
        <v>6080</v>
      </c>
      <c r="F5460">
        <v>49.262531916300453</v>
      </c>
    </row>
    <row r="5461" spans="1:6" hidden="1">
      <c r="A5461">
        <v>9</v>
      </c>
      <c r="B5461" s="226">
        <v>44267</v>
      </c>
      <c r="C5461" s="226">
        <v>44268</v>
      </c>
      <c r="D5461" s="226">
        <v>44280.453229166669</v>
      </c>
      <c r="E5461" t="s">
        <v>6081</v>
      </c>
      <c r="F5461">
        <v>17.161849975585937</v>
      </c>
    </row>
    <row r="5462" spans="1:6" hidden="1">
      <c r="A5462">
        <v>9</v>
      </c>
      <c r="B5462" s="226">
        <v>44267</v>
      </c>
      <c r="C5462" s="226">
        <v>44268</v>
      </c>
      <c r="D5462" s="226">
        <v>44280.453229166669</v>
      </c>
      <c r="E5462" t="s">
        <v>6082</v>
      </c>
      <c r="F5462">
        <v>7.0249997079372406E-2</v>
      </c>
    </row>
    <row r="5463" spans="1:6" hidden="1">
      <c r="A5463">
        <v>9</v>
      </c>
      <c r="B5463" s="226">
        <v>44267</v>
      </c>
      <c r="C5463" s="226">
        <v>44268</v>
      </c>
      <c r="D5463" s="226">
        <v>44280.453229166669</v>
      </c>
      <c r="E5463" t="s">
        <v>6678</v>
      </c>
      <c r="F5463">
        <v>129.81302602556011</v>
      </c>
    </row>
    <row r="5464" spans="1:6" hidden="1">
      <c r="A5464">
        <v>9</v>
      </c>
      <c r="B5464" s="226">
        <v>44267</v>
      </c>
      <c r="C5464" s="226">
        <v>44268</v>
      </c>
      <c r="D5464" s="226">
        <v>44280.453229166669</v>
      </c>
      <c r="E5464" t="s">
        <v>6474</v>
      </c>
      <c r="F5464">
        <v>233.98118538326833</v>
      </c>
    </row>
    <row r="5465" spans="1:6" hidden="1">
      <c r="A5465">
        <v>9</v>
      </c>
      <c r="B5465" s="226">
        <v>44267</v>
      </c>
      <c r="C5465" s="226">
        <v>44268</v>
      </c>
      <c r="D5465" s="226">
        <v>44280.453229166669</v>
      </c>
      <c r="E5465" t="s">
        <v>6475</v>
      </c>
      <c r="F5465">
        <v>234.69835539923889</v>
      </c>
    </row>
    <row r="5466" spans="1:6" hidden="1">
      <c r="A5466">
        <v>9</v>
      </c>
      <c r="B5466" s="226">
        <v>44267</v>
      </c>
      <c r="C5466" s="226">
        <v>44268</v>
      </c>
      <c r="D5466" s="226">
        <v>44280.453229166669</v>
      </c>
      <c r="E5466" t="s">
        <v>6476</v>
      </c>
      <c r="F5466">
        <v>237.84809708065646</v>
      </c>
    </row>
    <row r="5467" spans="1:6" hidden="1">
      <c r="A5467">
        <v>9</v>
      </c>
      <c r="B5467" s="226">
        <v>44267</v>
      </c>
      <c r="C5467" s="226">
        <v>44268</v>
      </c>
      <c r="D5467" s="226">
        <v>44280.453229166669</v>
      </c>
      <c r="E5467" t="s">
        <v>6477</v>
      </c>
      <c r="F5467">
        <v>239.40232291751332</v>
      </c>
    </row>
    <row r="5468" spans="1:6" hidden="1">
      <c r="A5468">
        <v>9</v>
      </c>
      <c r="B5468" s="226">
        <v>44267</v>
      </c>
      <c r="C5468" s="226">
        <v>44268</v>
      </c>
      <c r="D5468" s="226">
        <v>44280.453229166669</v>
      </c>
      <c r="E5468" t="s">
        <v>6085</v>
      </c>
      <c r="F5468">
        <v>22.812119413746728</v>
      </c>
    </row>
    <row r="5469" spans="1:6" hidden="1">
      <c r="A5469">
        <v>9</v>
      </c>
      <c r="B5469" s="226">
        <v>44267</v>
      </c>
      <c r="C5469" s="226">
        <v>44268</v>
      </c>
      <c r="D5469" s="226">
        <v>44280.453229166669</v>
      </c>
      <c r="E5469" t="s">
        <v>6086</v>
      </c>
      <c r="F5469">
        <v>19.99837767150667</v>
      </c>
    </row>
    <row r="5470" spans="1:6" hidden="1">
      <c r="A5470">
        <v>9</v>
      </c>
      <c r="B5470" s="226">
        <v>44267</v>
      </c>
      <c r="C5470" s="226">
        <v>44268</v>
      </c>
      <c r="D5470" s="226">
        <v>44280.453229166669</v>
      </c>
      <c r="E5470" t="s">
        <v>6087</v>
      </c>
      <c r="F5470">
        <v>0</v>
      </c>
    </row>
    <row r="5471" spans="1:6" hidden="1">
      <c r="A5471">
        <v>9</v>
      </c>
      <c r="B5471" s="226">
        <v>44267</v>
      </c>
      <c r="C5471" s="226">
        <v>44268</v>
      </c>
      <c r="D5471" s="226">
        <v>44280.453229166669</v>
      </c>
      <c r="E5471" t="s">
        <v>6088</v>
      </c>
      <c r="F5471">
        <v>91.113689629237058</v>
      </c>
    </row>
    <row r="5472" spans="1:6" hidden="1">
      <c r="A5472">
        <v>9</v>
      </c>
      <c r="B5472" s="226">
        <v>44267</v>
      </c>
      <c r="C5472" s="226">
        <v>44268</v>
      </c>
      <c r="D5472" s="226">
        <v>44280.453229166669</v>
      </c>
      <c r="E5472" t="s">
        <v>6083</v>
      </c>
      <c r="F5472">
        <v>725.60997420416868</v>
      </c>
    </row>
    <row r="5473" spans="1:6" hidden="1">
      <c r="A5473">
        <v>9</v>
      </c>
      <c r="B5473" s="226">
        <v>44267</v>
      </c>
      <c r="C5473" s="226">
        <v>44268</v>
      </c>
      <c r="D5473" s="226">
        <v>44280.453229166669</v>
      </c>
      <c r="E5473" t="s">
        <v>6478</v>
      </c>
      <c r="F5473">
        <v>203.70034171210395</v>
      </c>
    </row>
    <row r="5474" spans="1:6" hidden="1">
      <c r="A5474">
        <v>9</v>
      </c>
      <c r="B5474" s="226">
        <v>44267</v>
      </c>
      <c r="C5474" s="226">
        <v>44268</v>
      </c>
      <c r="D5474" s="226">
        <v>44280.453229166669</v>
      </c>
      <c r="E5474" t="s">
        <v>6254</v>
      </c>
      <c r="F5474">
        <v>753.90297135247101</v>
      </c>
    </row>
    <row r="5475" spans="1:6" hidden="1">
      <c r="A5475">
        <v>9</v>
      </c>
      <c r="B5475" s="226">
        <v>44267</v>
      </c>
      <c r="C5475" s="226">
        <v>44268</v>
      </c>
      <c r="D5475" s="226">
        <v>44280.453229166669</v>
      </c>
      <c r="E5475" t="s">
        <v>6479</v>
      </c>
      <c r="F5475">
        <v>205.71955285602004</v>
      </c>
    </row>
    <row r="5476" spans="1:6" hidden="1">
      <c r="A5476">
        <v>9</v>
      </c>
      <c r="B5476" s="226">
        <v>44267</v>
      </c>
      <c r="C5476" s="226">
        <v>44268</v>
      </c>
      <c r="D5476" s="226">
        <v>44280.453229166669</v>
      </c>
      <c r="E5476" t="s">
        <v>6480</v>
      </c>
      <c r="F5476">
        <v>272.90135004255336</v>
      </c>
    </row>
    <row r="5477" spans="1:6" hidden="1">
      <c r="A5477">
        <v>9</v>
      </c>
      <c r="B5477" s="226">
        <v>44267</v>
      </c>
      <c r="C5477" s="226">
        <v>44268</v>
      </c>
      <c r="D5477" s="226">
        <v>44280.453229166669</v>
      </c>
      <c r="E5477" t="s">
        <v>6255</v>
      </c>
      <c r="F5477">
        <v>2741.823422749836</v>
      </c>
    </row>
    <row r="5478" spans="1:6" hidden="1">
      <c r="A5478">
        <v>9</v>
      </c>
      <c r="B5478" s="226">
        <v>44267</v>
      </c>
      <c r="C5478" s="226">
        <v>44268</v>
      </c>
      <c r="D5478" s="226">
        <v>44280.453229166669</v>
      </c>
      <c r="E5478" t="s">
        <v>6481</v>
      </c>
      <c r="F5478">
        <v>276.13543724483975</v>
      </c>
    </row>
    <row r="5479" spans="1:6" hidden="1">
      <c r="A5479">
        <v>9</v>
      </c>
      <c r="B5479" s="226">
        <v>44267</v>
      </c>
      <c r="C5479" s="226">
        <v>44268</v>
      </c>
      <c r="D5479" s="226">
        <v>44280.453229166669</v>
      </c>
      <c r="E5479" t="s">
        <v>6084</v>
      </c>
      <c r="F5479">
        <v>95.205643373065499</v>
      </c>
    </row>
    <row r="5480" spans="1:6" hidden="1">
      <c r="A5480">
        <v>9</v>
      </c>
      <c r="B5480" s="226">
        <v>44267</v>
      </c>
      <c r="C5480" s="226">
        <v>44268</v>
      </c>
      <c r="D5480" s="226">
        <v>44280.453229166669</v>
      </c>
      <c r="E5480" t="s">
        <v>6482</v>
      </c>
      <c r="F5480">
        <v>272.25277654859752</v>
      </c>
    </row>
    <row r="5481" spans="1:6" hidden="1">
      <c r="A5481">
        <v>9</v>
      </c>
      <c r="B5481" s="226">
        <v>44267</v>
      </c>
      <c r="C5481" s="226">
        <v>44268</v>
      </c>
      <c r="D5481" s="226">
        <v>44280.453229166669</v>
      </c>
      <c r="E5481" t="s">
        <v>6483</v>
      </c>
      <c r="F5481">
        <v>208.27030913035128</v>
      </c>
    </row>
    <row r="5482" spans="1:6" hidden="1">
      <c r="A5482">
        <v>9</v>
      </c>
      <c r="B5482" s="226">
        <v>44267</v>
      </c>
      <c r="C5482" s="226">
        <v>44268</v>
      </c>
      <c r="D5482" s="226">
        <v>44280.453229166669</v>
      </c>
      <c r="E5482" t="s">
        <v>6484</v>
      </c>
      <c r="F5482">
        <v>208.50650349722946</v>
      </c>
    </row>
    <row r="5483" spans="1:6" hidden="1">
      <c r="A5483">
        <v>9</v>
      </c>
      <c r="B5483" s="226">
        <v>44267</v>
      </c>
      <c r="C5483" s="226">
        <v>44268</v>
      </c>
      <c r="D5483" s="226">
        <v>44280.453229166669</v>
      </c>
      <c r="E5483" t="s">
        <v>6235</v>
      </c>
    </row>
    <row r="5484" spans="1:6" hidden="1">
      <c r="A5484">
        <v>9</v>
      </c>
      <c r="B5484" s="226">
        <v>44267</v>
      </c>
      <c r="C5484" s="226">
        <v>44268</v>
      </c>
      <c r="D5484" s="226">
        <v>44280.453229166669</v>
      </c>
      <c r="E5484" t="s">
        <v>6256</v>
      </c>
      <c r="F5484">
        <v>1.9362635325585735</v>
      </c>
    </row>
    <row r="5485" spans="1:6" hidden="1">
      <c r="A5485">
        <v>9</v>
      </c>
      <c r="B5485" s="226">
        <v>44267</v>
      </c>
      <c r="C5485" s="226">
        <v>44268</v>
      </c>
      <c r="D5485" s="226">
        <v>44280.453229166669</v>
      </c>
      <c r="E5485" t="s">
        <v>6257</v>
      </c>
      <c r="F5485">
        <v>6.9997103055318188</v>
      </c>
    </row>
    <row r="5486" spans="1:6" hidden="1">
      <c r="A5486">
        <v>9</v>
      </c>
      <c r="B5486" s="226">
        <v>44267</v>
      </c>
      <c r="C5486" s="226">
        <v>44268</v>
      </c>
      <c r="D5486" s="226">
        <v>44280.453229166669</v>
      </c>
      <c r="E5486" t="s">
        <v>6258</v>
      </c>
      <c r="F5486">
        <v>5.8280355976687304</v>
      </c>
    </row>
    <row r="5487" spans="1:6" hidden="1">
      <c r="A5487">
        <v>9</v>
      </c>
      <c r="B5487" s="226">
        <v>44267</v>
      </c>
      <c r="C5487" s="226">
        <v>44268</v>
      </c>
      <c r="D5487" s="226">
        <v>44280.453229166669</v>
      </c>
      <c r="E5487" t="s">
        <v>6520</v>
      </c>
      <c r="F5487">
        <v>0.24770000576973872</v>
      </c>
    </row>
    <row r="5488" spans="1:6" hidden="1">
      <c r="A5488">
        <v>9</v>
      </c>
      <c r="B5488" s="226">
        <v>44267</v>
      </c>
      <c r="C5488" s="226">
        <v>44268</v>
      </c>
      <c r="D5488" s="226">
        <v>44280.453229166669</v>
      </c>
      <c r="E5488" t="s">
        <v>6259</v>
      </c>
      <c r="F5488">
        <v>4.0084804819689897</v>
      </c>
    </row>
    <row r="5489" spans="1:6" hidden="1">
      <c r="A5489">
        <v>9</v>
      </c>
      <c r="B5489" s="226">
        <v>44267</v>
      </c>
      <c r="C5489" s="226">
        <v>44268</v>
      </c>
      <c r="D5489" s="226">
        <v>44280.453229166669</v>
      </c>
      <c r="E5489" t="s">
        <v>6260</v>
      </c>
      <c r="F5489">
        <v>0</v>
      </c>
    </row>
    <row r="5490" spans="1:6" hidden="1">
      <c r="A5490">
        <v>9</v>
      </c>
      <c r="B5490" s="226">
        <v>44267</v>
      </c>
      <c r="C5490" s="226">
        <v>44268</v>
      </c>
      <c r="D5490" s="226">
        <v>44280.453229166669</v>
      </c>
      <c r="E5490" t="s">
        <v>6485</v>
      </c>
      <c r="F5490">
        <v>32.831264257430838</v>
      </c>
    </row>
    <row r="5491" spans="1:6" hidden="1">
      <c r="A5491">
        <v>9</v>
      </c>
      <c r="B5491" s="226">
        <v>44267</v>
      </c>
      <c r="C5491" s="226">
        <v>44268</v>
      </c>
      <c r="D5491" s="226">
        <v>44280.453229166669</v>
      </c>
      <c r="E5491" t="s">
        <v>6486</v>
      </c>
      <c r="F5491">
        <v>156.47664082845071</v>
      </c>
    </row>
    <row r="5492" spans="1:6" hidden="1">
      <c r="A5492">
        <v>9</v>
      </c>
      <c r="B5492" s="226">
        <v>44267</v>
      </c>
      <c r="C5492" s="226">
        <v>44268</v>
      </c>
      <c r="D5492" s="226">
        <v>44280.453229166669</v>
      </c>
      <c r="E5492" t="s">
        <v>6091</v>
      </c>
      <c r="F5492">
        <v>93.485095983081294</v>
      </c>
    </row>
    <row r="5493" spans="1:6" hidden="1">
      <c r="A5493">
        <v>9</v>
      </c>
      <c r="B5493" s="226">
        <v>44267</v>
      </c>
      <c r="C5493" s="226">
        <v>44268</v>
      </c>
      <c r="D5493" s="226">
        <v>44280.453229166669</v>
      </c>
      <c r="E5493" t="s">
        <v>6261</v>
      </c>
      <c r="F5493">
        <v>3.6030476634675135</v>
      </c>
    </row>
    <row r="5494" spans="1:6" hidden="1">
      <c r="A5494">
        <v>9</v>
      </c>
      <c r="B5494" s="226">
        <v>44267</v>
      </c>
      <c r="C5494" s="226">
        <v>44268</v>
      </c>
      <c r="D5494" s="226">
        <v>44280.453229166669</v>
      </c>
      <c r="E5494" t="s">
        <v>6269</v>
      </c>
      <c r="F5494">
        <v>50.644966861936851</v>
      </c>
    </row>
    <row r="5495" spans="1:6" hidden="1">
      <c r="A5495">
        <v>9</v>
      </c>
      <c r="B5495" s="226">
        <v>44267</v>
      </c>
      <c r="C5495" s="226">
        <v>44268</v>
      </c>
      <c r="D5495" s="226">
        <v>44280.453229166669</v>
      </c>
      <c r="E5495" t="s">
        <v>6661</v>
      </c>
      <c r="F5495">
        <v>2.8876633089428743</v>
      </c>
    </row>
    <row r="5496" spans="1:6" hidden="1">
      <c r="A5496">
        <v>9</v>
      </c>
      <c r="B5496" s="226">
        <v>44267</v>
      </c>
      <c r="C5496" s="226">
        <v>44268</v>
      </c>
      <c r="D5496" s="226">
        <v>44280.453229166669</v>
      </c>
      <c r="E5496" t="s">
        <v>6262</v>
      </c>
      <c r="F5496">
        <v>8.0166277349942714</v>
      </c>
    </row>
    <row r="5497" spans="1:6" hidden="1">
      <c r="A5497">
        <v>9</v>
      </c>
      <c r="B5497" s="226">
        <v>44267</v>
      </c>
      <c r="C5497" s="226">
        <v>44268</v>
      </c>
      <c r="D5497" s="226">
        <v>44280.453229166669</v>
      </c>
      <c r="E5497" t="s">
        <v>6263</v>
      </c>
      <c r="F5497">
        <v>12.025108216963261</v>
      </c>
    </row>
    <row r="5498" spans="1:6" hidden="1">
      <c r="A5498">
        <v>9</v>
      </c>
      <c r="B5498" s="226">
        <v>44267</v>
      </c>
      <c r="C5498" s="226">
        <v>44268</v>
      </c>
      <c r="D5498" s="226">
        <v>44280.453229166669</v>
      </c>
      <c r="E5498" t="s">
        <v>6264</v>
      </c>
      <c r="F5498">
        <v>29.786932990286068</v>
      </c>
    </row>
    <row r="5499" spans="1:6" hidden="1">
      <c r="A5499">
        <v>9</v>
      </c>
      <c r="B5499" s="226">
        <v>44267</v>
      </c>
      <c r="C5499" s="226">
        <v>44268</v>
      </c>
      <c r="D5499" s="226">
        <v>44280.453229166669</v>
      </c>
      <c r="E5499" t="s">
        <v>6267</v>
      </c>
      <c r="F5499">
        <v>50.644966861936851</v>
      </c>
    </row>
    <row r="5500" spans="1:6" hidden="1">
      <c r="A5500">
        <v>9</v>
      </c>
      <c r="B5500" s="226">
        <v>44267</v>
      </c>
      <c r="C5500" s="226">
        <v>44268</v>
      </c>
      <c r="D5500" s="226">
        <v>44280.453229166669</v>
      </c>
      <c r="E5500" t="s">
        <v>6440</v>
      </c>
      <c r="F5500">
        <v>54.248014525404365</v>
      </c>
    </row>
    <row r="5501" spans="1:6" hidden="1">
      <c r="A5501">
        <v>9</v>
      </c>
      <c r="B5501" s="226">
        <v>44267</v>
      </c>
      <c r="C5501" s="226">
        <v>44268</v>
      </c>
      <c r="D5501" s="226">
        <v>44280.453229166669</v>
      </c>
      <c r="E5501" t="s">
        <v>6100</v>
      </c>
      <c r="F5501">
        <v>0.32379999756814343</v>
      </c>
    </row>
    <row r="5502" spans="1:6" hidden="1">
      <c r="A5502">
        <v>9</v>
      </c>
      <c r="B5502" s="226">
        <v>44267</v>
      </c>
      <c r="C5502" s="226">
        <v>44268</v>
      </c>
      <c r="D5502" s="226">
        <v>44280.453229166669</v>
      </c>
      <c r="E5502" t="s">
        <v>6101</v>
      </c>
      <c r="F5502">
        <v>7.1999998763206076E-3</v>
      </c>
    </row>
    <row r="5503" spans="1:6" hidden="1">
      <c r="A5503">
        <v>9</v>
      </c>
      <c r="B5503" s="226">
        <v>44267</v>
      </c>
      <c r="C5503" s="226">
        <v>44268</v>
      </c>
      <c r="D5503" s="226">
        <v>44280.453229166669</v>
      </c>
      <c r="E5503" t="s">
        <v>6102</v>
      </c>
      <c r="F5503">
        <v>0.19200000166892575</v>
      </c>
    </row>
    <row r="5504" spans="1:6" hidden="1">
      <c r="A5504">
        <v>9</v>
      </c>
      <c r="B5504" s="226">
        <v>44267</v>
      </c>
      <c r="C5504" s="226">
        <v>44268</v>
      </c>
      <c r="D5504" s="226">
        <v>44280.453229166669</v>
      </c>
      <c r="E5504" t="s">
        <v>6103</v>
      </c>
      <c r="F5504">
        <v>0.58370000123979981</v>
      </c>
    </row>
    <row r="5505" spans="1:6" hidden="1">
      <c r="A5505">
        <v>9</v>
      </c>
      <c r="B5505" s="226">
        <v>44267</v>
      </c>
      <c r="C5505" s="226">
        <v>44268</v>
      </c>
      <c r="D5505" s="226">
        <v>44280.453229166669</v>
      </c>
      <c r="E5505" t="s">
        <v>6104</v>
      </c>
      <c r="F5505">
        <v>98.643501281742104</v>
      </c>
    </row>
    <row r="5506" spans="1:6" hidden="1">
      <c r="A5506">
        <v>9</v>
      </c>
      <c r="B5506" s="226">
        <v>44267</v>
      </c>
      <c r="C5506" s="226">
        <v>44268</v>
      </c>
      <c r="D5506" s="226">
        <v>44280.453229166669</v>
      </c>
      <c r="E5506" t="s">
        <v>6105</v>
      </c>
    </row>
    <row r="5507" spans="1:6" hidden="1">
      <c r="A5507">
        <v>9</v>
      </c>
      <c r="B5507" s="226">
        <v>44267</v>
      </c>
      <c r="C5507" s="226">
        <v>44268</v>
      </c>
      <c r="D5507" s="226">
        <v>44280.453229166669</v>
      </c>
      <c r="E5507" t="s">
        <v>6106</v>
      </c>
    </row>
    <row r="5508" spans="1:6" hidden="1">
      <c r="A5508">
        <v>9</v>
      </c>
      <c r="B5508" s="226">
        <v>44267</v>
      </c>
      <c r="C5508" s="226">
        <v>44268</v>
      </c>
      <c r="D5508" s="226">
        <v>44280.453229166669</v>
      </c>
      <c r="E5508" t="s">
        <v>6107</v>
      </c>
    </row>
    <row r="5509" spans="1:6" hidden="1">
      <c r="A5509">
        <v>9</v>
      </c>
      <c r="B5509" s="226">
        <v>44267</v>
      </c>
      <c r="C5509" s="226">
        <v>44268</v>
      </c>
      <c r="D5509" s="226">
        <v>44280.453229166669</v>
      </c>
      <c r="E5509" t="s">
        <v>6108</v>
      </c>
    </row>
    <row r="5510" spans="1:6" hidden="1">
      <c r="A5510">
        <v>9</v>
      </c>
      <c r="B5510" s="226">
        <v>44267</v>
      </c>
      <c r="C5510" s="226">
        <v>44268</v>
      </c>
      <c r="D5510" s="226">
        <v>44280.453229166669</v>
      </c>
      <c r="E5510" t="s">
        <v>6109</v>
      </c>
    </row>
    <row r="5511" spans="1:6" hidden="1">
      <c r="A5511">
        <v>9</v>
      </c>
      <c r="B5511" s="226">
        <v>44267</v>
      </c>
      <c r="C5511" s="226">
        <v>44268</v>
      </c>
      <c r="D5511" s="226">
        <v>44280.453229166669</v>
      </c>
      <c r="E5511" t="s">
        <v>6110</v>
      </c>
    </row>
    <row r="5512" spans="1:6" hidden="1">
      <c r="A5512">
        <v>9</v>
      </c>
      <c r="B5512" s="226">
        <v>44267</v>
      </c>
      <c r="C5512" s="226">
        <v>44268</v>
      </c>
      <c r="D5512" s="226">
        <v>44280.453229166669</v>
      </c>
      <c r="E5512" t="s">
        <v>6111</v>
      </c>
    </row>
    <row r="5513" spans="1:6" hidden="1">
      <c r="A5513">
        <v>9</v>
      </c>
      <c r="B5513" s="226">
        <v>44267</v>
      </c>
      <c r="C5513" s="226">
        <v>44268</v>
      </c>
      <c r="D5513" s="226">
        <v>44280.453229166669</v>
      </c>
      <c r="E5513" t="s">
        <v>6113</v>
      </c>
    </row>
    <row r="5514" spans="1:6" hidden="1">
      <c r="A5514">
        <v>9</v>
      </c>
      <c r="B5514" s="226">
        <v>44267</v>
      </c>
      <c r="C5514" s="226">
        <v>44268</v>
      </c>
      <c r="D5514" s="226">
        <v>44280.453229166669</v>
      </c>
      <c r="E5514" t="s">
        <v>6112</v>
      </c>
    </row>
    <row r="5515" spans="1:6" hidden="1">
      <c r="A5515">
        <v>9</v>
      </c>
      <c r="B5515" s="226">
        <v>44267</v>
      </c>
      <c r="C5515" s="226">
        <v>44268</v>
      </c>
      <c r="D5515" s="226">
        <v>44280.453229166669</v>
      </c>
      <c r="E5515" t="s">
        <v>6114</v>
      </c>
    </row>
    <row r="5516" spans="1:6" hidden="1">
      <c r="A5516">
        <v>9</v>
      </c>
      <c r="B5516" s="226">
        <v>44267</v>
      </c>
      <c r="C5516" s="226">
        <v>44268</v>
      </c>
      <c r="D5516" s="226">
        <v>44280.453229166669</v>
      </c>
      <c r="E5516" t="s">
        <v>6115</v>
      </c>
    </row>
    <row r="5517" spans="1:6" hidden="1">
      <c r="A5517">
        <v>9</v>
      </c>
      <c r="B5517" s="226">
        <v>44267</v>
      </c>
      <c r="C5517" s="226">
        <v>44268</v>
      </c>
      <c r="D5517" s="226">
        <v>44280.453229166669</v>
      </c>
      <c r="E5517" t="s">
        <v>6116</v>
      </c>
    </row>
    <row r="5518" spans="1:6" hidden="1">
      <c r="A5518">
        <v>9</v>
      </c>
      <c r="B5518" s="226">
        <v>44267</v>
      </c>
      <c r="C5518" s="226">
        <v>44268</v>
      </c>
      <c r="D5518" s="226">
        <v>44280.453229166669</v>
      </c>
      <c r="E5518" t="s">
        <v>6117</v>
      </c>
    </row>
    <row r="5519" spans="1:6" hidden="1">
      <c r="A5519">
        <v>9</v>
      </c>
      <c r="B5519" s="226">
        <v>44267</v>
      </c>
      <c r="C5519" s="226">
        <v>44268</v>
      </c>
      <c r="D5519" s="226">
        <v>44280.453229166669</v>
      </c>
      <c r="E5519" t="s">
        <v>6118</v>
      </c>
    </row>
    <row r="5520" spans="1:6" hidden="1">
      <c r="A5520">
        <v>9</v>
      </c>
      <c r="B5520" s="226">
        <v>44267</v>
      </c>
      <c r="C5520" s="226">
        <v>44268</v>
      </c>
      <c r="D5520" s="226">
        <v>44280.453229166669</v>
      </c>
      <c r="E5520" t="s">
        <v>6119</v>
      </c>
    </row>
    <row r="5521" spans="1:6" hidden="1">
      <c r="A5521">
        <v>9</v>
      </c>
      <c r="B5521" s="226">
        <v>44267</v>
      </c>
      <c r="C5521" s="226">
        <v>44268</v>
      </c>
      <c r="D5521" s="226">
        <v>44280.453229166669</v>
      </c>
      <c r="E5521" t="s">
        <v>6120</v>
      </c>
    </row>
    <row r="5522" spans="1:6" hidden="1">
      <c r="A5522">
        <v>9</v>
      </c>
      <c r="B5522" s="226">
        <v>44267</v>
      </c>
      <c r="C5522" s="226">
        <v>44268</v>
      </c>
      <c r="D5522" s="226">
        <v>44280.453229166669</v>
      </c>
      <c r="E5522" t="s">
        <v>6121</v>
      </c>
    </row>
    <row r="5523" spans="1:6" hidden="1">
      <c r="A5523">
        <v>9</v>
      </c>
      <c r="B5523" s="226">
        <v>44267</v>
      </c>
      <c r="C5523" s="226">
        <v>44268</v>
      </c>
      <c r="D5523" s="226">
        <v>44280.453229166669</v>
      </c>
      <c r="E5523" t="s">
        <v>6487</v>
      </c>
      <c r="F5523">
        <v>173.3026394314243</v>
      </c>
    </row>
    <row r="5524" spans="1:6" hidden="1">
      <c r="A5524">
        <v>9</v>
      </c>
      <c r="B5524" s="226">
        <v>44267</v>
      </c>
      <c r="C5524" s="226">
        <v>44268</v>
      </c>
      <c r="D5524" s="226">
        <v>44280.453229166669</v>
      </c>
      <c r="E5524" t="s">
        <v>6488</v>
      </c>
      <c r="F5524">
        <v>187.62744219038251</v>
      </c>
    </row>
    <row r="5525" spans="1:6" hidden="1">
      <c r="A5525">
        <v>9</v>
      </c>
      <c r="B5525" s="226">
        <v>44267</v>
      </c>
      <c r="C5525" s="226">
        <v>44268</v>
      </c>
      <c r="D5525" s="226">
        <v>44280.453229166669</v>
      </c>
      <c r="E5525" t="s">
        <v>6489</v>
      </c>
      <c r="F5525">
        <v>188.39823164410112</v>
      </c>
    </row>
    <row r="5526" spans="1:6" hidden="1">
      <c r="A5526">
        <v>9</v>
      </c>
      <c r="B5526" s="226">
        <v>44267</v>
      </c>
      <c r="C5526" s="226">
        <v>44268</v>
      </c>
      <c r="D5526" s="226">
        <v>44280.453229166669</v>
      </c>
      <c r="E5526" t="s">
        <v>6490</v>
      </c>
      <c r="F5526">
        <v>197.4889611032269</v>
      </c>
    </row>
    <row r="5527" spans="1:6" hidden="1">
      <c r="A5527">
        <v>9</v>
      </c>
      <c r="B5527" s="226">
        <v>44267</v>
      </c>
      <c r="C5527" s="226">
        <v>44268</v>
      </c>
      <c r="D5527" s="226">
        <v>44280.453229166669</v>
      </c>
      <c r="E5527" t="s">
        <v>6122</v>
      </c>
      <c r="F5527">
        <v>5.8336885895321373</v>
      </c>
    </row>
    <row r="5528" spans="1:6" hidden="1">
      <c r="A5528">
        <v>9</v>
      </c>
      <c r="B5528" s="226">
        <v>44267</v>
      </c>
      <c r="C5528" s="226">
        <v>44268</v>
      </c>
      <c r="D5528" s="226">
        <v>44280.453229166669</v>
      </c>
      <c r="E5528" t="s">
        <v>6123</v>
      </c>
      <c r="F5528">
        <v>19.555047730604812</v>
      </c>
    </row>
    <row r="5529" spans="1:6" hidden="1">
      <c r="A5529">
        <v>9</v>
      </c>
      <c r="B5529" s="226">
        <v>44267</v>
      </c>
      <c r="C5529" s="226">
        <v>44268</v>
      </c>
      <c r="D5529" s="226">
        <v>44280.453229166669</v>
      </c>
      <c r="E5529" t="s">
        <v>6491</v>
      </c>
      <c r="F5529">
        <v>166.412684906853</v>
      </c>
    </row>
    <row r="5530" spans="1:6" hidden="1">
      <c r="A5530">
        <v>9</v>
      </c>
      <c r="B5530" s="226">
        <v>44267</v>
      </c>
      <c r="C5530" s="226">
        <v>44268</v>
      </c>
      <c r="D5530" s="226">
        <v>44280.453229166669</v>
      </c>
      <c r="E5530" t="s">
        <v>6492</v>
      </c>
      <c r="F5530">
        <v>169.2963173124532</v>
      </c>
    </row>
    <row r="5531" spans="1:6" hidden="1">
      <c r="A5531">
        <v>9</v>
      </c>
      <c r="B5531" s="226">
        <v>44267</v>
      </c>
      <c r="C5531" s="226">
        <v>44268</v>
      </c>
      <c r="D5531" s="226">
        <v>44280.453229166669</v>
      </c>
      <c r="E5531" t="s">
        <v>6493</v>
      </c>
      <c r="F5531">
        <v>138.73407057656172</v>
      </c>
    </row>
    <row r="5532" spans="1:6" hidden="1">
      <c r="A5532">
        <v>9</v>
      </c>
      <c r="B5532" s="226">
        <v>44267</v>
      </c>
      <c r="C5532" s="226">
        <v>44268</v>
      </c>
      <c r="D5532" s="226">
        <v>44280.453229166669</v>
      </c>
      <c r="E5532" t="s">
        <v>6265</v>
      </c>
      <c r="F5532">
        <v>24.602083014117333</v>
      </c>
    </row>
    <row r="5533" spans="1:6" hidden="1">
      <c r="A5533">
        <v>9</v>
      </c>
      <c r="B5533" s="226">
        <v>44267</v>
      </c>
      <c r="C5533" s="226">
        <v>44268</v>
      </c>
      <c r="D5533" s="226">
        <v>44280.453229166669</v>
      </c>
      <c r="E5533" t="s">
        <v>6266</v>
      </c>
      <c r="F5533">
        <v>134.93214455180689</v>
      </c>
    </row>
    <row r="5534" spans="1:6" hidden="1">
      <c r="A5534">
        <v>9</v>
      </c>
      <c r="B5534" s="226">
        <v>44267</v>
      </c>
      <c r="C5534" s="226">
        <v>44268</v>
      </c>
      <c r="D5534" s="226">
        <v>44280.453229166669</v>
      </c>
      <c r="E5534" t="s">
        <v>6494</v>
      </c>
      <c r="F5534">
        <v>199.55992462370111</v>
      </c>
    </row>
    <row r="5535" spans="1:6" hidden="1">
      <c r="A5535">
        <v>9</v>
      </c>
      <c r="B5535" s="226">
        <v>44267</v>
      </c>
      <c r="C5535" s="226">
        <v>44268</v>
      </c>
      <c r="D5535" s="226">
        <v>44280.453229166669</v>
      </c>
      <c r="E5535" t="s">
        <v>6495</v>
      </c>
      <c r="F5535">
        <v>207.34051596323735</v>
      </c>
    </row>
    <row r="5536" spans="1:6" hidden="1">
      <c r="A5536">
        <v>9</v>
      </c>
      <c r="B5536" s="226">
        <v>44267</v>
      </c>
      <c r="C5536" s="226">
        <v>44268</v>
      </c>
      <c r="D5536" s="226">
        <v>44280.453229166669</v>
      </c>
      <c r="E5536" t="s">
        <v>6268</v>
      </c>
      <c r="F5536">
        <v>175.11075020896044</v>
      </c>
    </row>
    <row r="5537" spans="1:6" hidden="1">
      <c r="A5537">
        <v>9</v>
      </c>
      <c r="B5537" s="226">
        <v>44267</v>
      </c>
      <c r="C5537" s="226">
        <v>44268</v>
      </c>
      <c r="D5537" s="226">
        <v>44280.453229166669</v>
      </c>
      <c r="E5537" t="s">
        <v>6496</v>
      </c>
      <c r="F5537">
        <v>207.4936313523194</v>
      </c>
    </row>
    <row r="5538" spans="1:6" hidden="1">
      <c r="A5538">
        <v>9</v>
      </c>
      <c r="B5538" s="226">
        <v>44267</v>
      </c>
      <c r="C5538" s="226">
        <v>44268</v>
      </c>
      <c r="D5538" s="226">
        <v>44280.453229166669</v>
      </c>
      <c r="E5538" t="s">
        <v>6497</v>
      </c>
      <c r="F5538">
        <v>208.03748854531207</v>
      </c>
    </row>
    <row r="5539" spans="1:6" hidden="1">
      <c r="A5539">
        <v>9</v>
      </c>
      <c r="B5539" s="226">
        <v>44267</v>
      </c>
      <c r="C5539" s="226">
        <v>44268</v>
      </c>
      <c r="D5539" s="226">
        <v>44280.453229166669</v>
      </c>
      <c r="E5539" t="s">
        <v>6124</v>
      </c>
      <c r="F5539">
        <v>11.276080305708794</v>
      </c>
    </row>
    <row r="5540" spans="1:6" hidden="1">
      <c r="A5540">
        <v>9</v>
      </c>
      <c r="B5540" s="226">
        <v>44267</v>
      </c>
      <c r="C5540" s="226">
        <v>44268</v>
      </c>
      <c r="D5540" s="226">
        <v>44280.453229166669</v>
      </c>
      <c r="E5540" t="s">
        <v>6315</v>
      </c>
    </row>
    <row r="5541" spans="1:6" hidden="1">
      <c r="A5541">
        <v>9</v>
      </c>
      <c r="B5541" s="226">
        <v>44267</v>
      </c>
      <c r="C5541" s="226">
        <v>44268</v>
      </c>
      <c r="D5541" s="226">
        <v>44280.453229166669</v>
      </c>
      <c r="E5541" t="s">
        <v>6316</v>
      </c>
    </row>
    <row r="5542" spans="1:6" hidden="1">
      <c r="A5542">
        <v>9</v>
      </c>
      <c r="B5542" s="226">
        <v>44267</v>
      </c>
      <c r="C5542" s="226">
        <v>44268</v>
      </c>
      <c r="D5542" s="226">
        <v>44280.453229166669</v>
      </c>
      <c r="E5542" t="s">
        <v>6553</v>
      </c>
    </row>
    <row r="5543" spans="1:6" hidden="1">
      <c r="A5543">
        <v>9</v>
      </c>
      <c r="B5543" s="226">
        <v>44267</v>
      </c>
      <c r="C5543" s="226">
        <v>44268</v>
      </c>
      <c r="D5543" s="226">
        <v>44280.453229166669</v>
      </c>
      <c r="E5543" t="s">
        <v>6554</v>
      </c>
    </row>
    <row r="5544" spans="1:6" hidden="1">
      <c r="A5544">
        <v>9</v>
      </c>
      <c r="B5544" s="226">
        <v>44267</v>
      </c>
      <c r="C5544" s="226">
        <v>44268</v>
      </c>
      <c r="D5544" s="226">
        <v>44280.453229166669</v>
      </c>
      <c r="E5544" t="s">
        <v>6555</v>
      </c>
    </row>
    <row r="5545" spans="1:6" hidden="1">
      <c r="A5545">
        <v>9</v>
      </c>
      <c r="B5545" s="226">
        <v>44267</v>
      </c>
      <c r="C5545" s="226">
        <v>44268</v>
      </c>
      <c r="D5545" s="226">
        <v>44280.453229166669</v>
      </c>
      <c r="E5545" t="s">
        <v>6556</v>
      </c>
    </row>
    <row r="5546" spans="1:6" hidden="1">
      <c r="A5546">
        <v>9</v>
      </c>
      <c r="B5546" s="226">
        <v>44267</v>
      </c>
      <c r="C5546" s="226">
        <v>44268</v>
      </c>
      <c r="D5546" s="226">
        <v>44280.453229166669</v>
      </c>
      <c r="E5546" t="s">
        <v>6557</v>
      </c>
    </row>
    <row r="5547" spans="1:6" hidden="1">
      <c r="A5547">
        <v>9</v>
      </c>
      <c r="B5547" s="226">
        <v>44267</v>
      </c>
      <c r="C5547" s="226">
        <v>44268</v>
      </c>
      <c r="D5547" s="226">
        <v>44280.453229166669</v>
      </c>
      <c r="E5547" t="s">
        <v>6558</v>
      </c>
    </row>
    <row r="5548" spans="1:6" hidden="1">
      <c r="A5548">
        <v>9</v>
      </c>
      <c r="B5548" s="226">
        <v>44267</v>
      </c>
      <c r="C5548" s="226">
        <v>44268</v>
      </c>
      <c r="D5548" s="226">
        <v>44280.453229166669</v>
      </c>
      <c r="E5548" t="s">
        <v>6559</v>
      </c>
    </row>
    <row r="5549" spans="1:6" hidden="1">
      <c r="A5549">
        <v>9</v>
      </c>
      <c r="B5549" s="226">
        <v>44267</v>
      </c>
      <c r="C5549" s="226">
        <v>44268</v>
      </c>
      <c r="D5549" s="226">
        <v>44280.453229166669</v>
      </c>
      <c r="E5549" t="s">
        <v>6560</v>
      </c>
    </row>
    <row r="5550" spans="1:6" hidden="1">
      <c r="A5550">
        <v>9</v>
      </c>
      <c r="B5550" s="226">
        <v>44267</v>
      </c>
      <c r="C5550" s="226">
        <v>44268</v>
      </c>
      <c r="D5550" s="226">
        <v>44280.453229166669</v>
      </c>
      <c r="E5550" t="s">
        <v>6561</v>
      </c>
    </row>
    <row r="5551" spans="1:6" hidden="1">
      <c r="A5551">
        <v>9</v>
      </c>
      <c r="B5551" s="226">
        <v>44267</v>
      </c>
      <c r="C5551" s="226">
        <v>44268</v>
      </c>
      <c r="D5551" s="226">
        <v>44280.453229166669</v>
      </c>
      <c r="E5551" t="s">
        <v>6562</v>
      </c>
    </row>
    <row r="5552" spans="1:6" hidden="1">
      <c r="A5552">
        <v>9</v>
      </c>
      <c r="B5552" s="226">
        <v>44267</v>
      </c>
      <c r="C5552" s="226">
        <v>44268</v>
      </c>
      <c r="D5552" s="226">
        <v>44280.453229166669</v>
      </c>
      <c r="E5552" t="s">
        <v>6563</v>
      </c>
    </row>
    <row r="5553" spans="1:6" hidden="1">
      <c r="A5553">
        <v>9</v>
      </c>
      <c r="B5553" s="226">
        <v>44267</v>
      </c>
      <c r="C5553" s="226">
        <v>44268</v>
      </c>
      <c r="D5553" s="226">
        <v>44280.453229166669</v>
      </c>
      <c r="E5553" t="s">
        <v>6564</v>
      </c>
    </row>
    <row r="5554" spans="1:6" hidden="1">
      <c r="A5554">
        <v>9</v>
      </c>
      <c r="B5554" s="226">
        <v>44267</v>
      </c>
      <c r="C5554" s="226">
        <v>44268</v>
      </c>
      <c r="D5554" s="226">
        <v>44280.453229166669</v>
      </c>
      <c r="E5554" t="s">
        <v>6565</v>
      </c>
    </row>
    <row r="5555" spans="1:6" hidden="1">
      <c r="A5555">
        <v>9</v>
      </c>
      <c r="B5555" s="226">
        <v>44267</v>
      </c>
      <c r="C5555" s="226">
        <v>44268</v>
      </c>
      <c r="D5555" s="226">
        <v>44280.453229166669</v>
      </c>
      <c r="E5555" t="s">
        <v>6566</v>
      </c>
    </row>
    <row r="5556" spans="1:6" hidden="1">
      <c r="A5556">
        <v>9</v>
      </c>
      <c r="B5556" s="226">
        <v>44267</v>
      </c>
      <c r="C5556" s="226">
        <v>44268</v>
      </c>
      <c r="D5556" s="226">
        <v>44280.453229166669</v>
      </c>
      <c r="E5556" t="s">
        <v>6567</v>
      </c>
    </row>
    <row r="5557" spans="1:6" hidden="1">
      <c r="A5557">
        <v>9</v>
      </c>
      <c r="B5557" s="226">
        <v>44267</v>
      </c>
      <c r="C5557" s="226">
        <v>44268</v>
      </c>
      <c r="D5557" s="226">
        <v>44280.453229166669</v>
      </c>
      <c r="E5557" t="s">
        <v>6568</v>
      </c>
    </row>
    <row r="5558" spans="1:6" hidden="1">
      <c r="A5558">
        <v>9</v>
      </c>
      <c r="B5558" s="226">
        <v>44267</v>
      </c>
      <c r="C5558" s="226">
        <v>44268</v>
      </c>
      <c r="D5558" s="226">
        <v>44280.453229166669</v>
      </c>
      <c r="E5558" t="s">
        <v>6569</v>
      </c>
    </row>
    <row r="5559" spans="1:6" hidden="1">
      <c r="A5559">
        <v>9</v>
      </c>
      <c r="B5559" s="226">
        <v>44267</v>
      </c>
      <c r="C5559" s="226">
        <v>44268</v>
      </c>
      <c r="D5559" s="226">
        <v>44280.453229166669</v>
      </c>
      <c r="E5559" t="s">
        <v>6570</v>
      </c>
    </row>
    <row r="5560" spans="1:6" hidden="1">
      <c r="A5560">
        <v>9</v>
      </c>
      <c r="B5560" s="226">
        <v>44267</v>
      </c>
      <c r="C5560" s="226">
        <v>44268</v>
      </c>
      <c r="D5560" s="226">
        <v>44280.453229166669</v>
      </c>
      <c r="E5560" t="s">
        <v>6665</v>
      </c>
      <c r="F5560">
        <v>0.10532088878357587</v>
      </c>
    </row>
    <row r="5561" spans="1:6" hidden="1">
      <c r="A5561">
        <v>9</v>
      </c>
      <c r="B5561" s="226">
        <v>44267</v>
      </c>
      <c r="C5561" s="226">
        <v>44268</v>
      </c>
      <c r="D5561" s="226">
        <v>44280.453229166669</v>
      </c>
      <c r="E5561" t="s">
        <v>6666</v>
      </c>
      <c r="F5561">
        <v>-2.4395016148789347E-2</v>
      </c>
    </row>
    <row r="5562" spans="1:6" hidden="1">
      <c r="A5562">
        <v>9</v>
      </c>
      <c r="B5562" s="226">
        <v>44267</v>
      </c>
      <c r="C5562" s="226">
        <v>44268</v>
      </c>
      <c r="D5562" s="226">
        <v>44280.453229166669</v>
      </c>
      <c r="E5562" t="s">
        <v>6662</v>
      </c>
      <c r="F5562">
        <v>-2.5481020688987148</v>
      </c>
    </row>
    <row r="5563" spans="1:6" hidden="1">
      <c r="A5563">
        <v>9</v>
      </c>
      <c r="B5563" s="226">
        <v>44267</v>
      </c>
      <c r="C5563" s="226">
        <v>44268</v>
      </c>
      <c r="D5563" s="226">
        <v>44280.453229166669</v>
      </c>
      <c r="E5563" t="s">
        <v>6289</v>
      </c>
      <c r="F5563">
        <v>41.394306340482551</v>
      </c>
    </row>
    <row r="5564" spans="1:6" hidden="1">
      <c r="A5564">
        <v>9</v>
      </c>
      <c r="B5564" s="226">
        <v>44267</v>
      </c>
      <c r="C5564" s="226">
        <v>44268</v>
      </c>
      <c r="D5564" s="226">
        <v>44280.453229166669</v>
      </c>
      <c r="E5564" t="s">
        <v>6290</v>
      </c>
      <c r="F5564">
        <v>6.909744928942783</v>
      </c>
    </row>
    <row r="5565" spans="1:6" hidden="1">
      <c r="A5565">
        <v>9</v>
      </c>
      <c r="B5565" s="226">
        <v>44267</v>
      </c>
      <c r="C5565" s="226">
        <v>44268</v>
      </c>
      <c r="D5565" s="226">
        <v>44280.453229166669</v>
      </c>
      <c r="E5565" t="s">
        <v>6291</v>
      </c>
      <c r="F5565">
        <v>5.7695552369786611</v>
      </c>
    </row>
    <row r="5566" spans="1:6" hidden="1">
      <c r="A5566">
        <v>9</v>
      </c>
      <c r="B5566" s="226">
        <v>44267</v>
      </c>
      <c r="C5566" s="226">
        <v>44268</v>
      </c>
      <c r="D5566" s="226">
        <v>44280.453229166669</v>
      </c>
      <c r="E5566" t="s">
        <v>6292</v>
      </c>
      <c r="F5566">
        <v>14.558641769488638</v>
      </c>
    </row>
    <row r="5567" spans="1:6" hidden="1">
      <c r="A5567">
        <v>9</v>
      </c>
      <c r="B5567" s="226">
        <v>44267</v>
      </c>
      <c r="C5567" s="226">
        <v>44268</v>
      </c>
      <c r="D5567" s="226">
        <v>44280.453229166669</v>
      </c>
      <c r="E5567" t="s">
        <v>6293</v>
      </c>
      <c r="F5567">
        <v>99.7</v>
      </c>
    </row>
    <row r="5568" spans="1:6" hidden="1">
      <c r="A5568">
        <v>9</v>
      </c>
      <c r="B5568" s="226">
        <v>44267</v>
      </c>
      <c r="C5568" s="226">
        <v>44268</v>
      </c>
      <c r="D5568" s="226">
        <v>44280.453229166669</v>
      </c>
      <c r="E5568" t="s">
        <v>6294</v>
      </c>
      <c r="F5568">
        <v>110</v>
      </c>
    </row>
    <row r="5569" spans="1:6" hidden="1">
      <c r="A5569">
        <v>9</v>
      </c>
      <c r="B5569" s="226">
        <v>44267</v>
      </c>
      <c r="C5569" s="226">
        <v>44268</v>
      </c>
      <c r="D5569" s="226">
        <v>44280.453229166669</v>
      </c>
      <c r="E5569" t="s">
        <v>6295</v>
      </c>
      <c r="F5569">
        <v>105.56177195800001</v>
      </c>
    </row>
    <row r="5570" spans="1:6" hidden="1">
      <c r="A5570">
        <v>9</v>
      </c>
      <c r="B5570" s="226">
        <v>44267</v>
      </c>
      <c r="C5570" s="226">
        <v>44268</v>
      </c>
      <c r="D5570" s="226">
        <v>44280.453229166669</v>
      </c>
      <c r="E5570" t="s">
        <v>6296</v>
      </c>
      <c r="F5570">
        <v>85.014346750000016</v>
      </c>
    </row>
    <row r="5571" spans="1:6" hidden="1">
      <c r="A5571">
        <v>9</v>
      </c>
      <c r="B5571" s="226">
        <v>44267</v>
      </c>
      <c r="C5571" s="226">
        <v>44268</v>
      </c>
      <c r="D5571" s="226">
        <v>44280.453229166669</v>
      </c>
      <c r="E5571" t="s">
        <v>6317</v>
      </c>
    </row>
    <row r="5572" spans="1:6" hidden="1">
      <c r="A5572">
        <v>9</v>
      </c>
      <c r="B5572" s="226">
        <v>44267</v>
      </c>
      <c r="C5572" s="226">
        <v>44268</v>
      </c>
      <c r="D5572" s="226">
        <v>44280.453229166669</v>
      </c>
      <c r="E5572" t="s">
        <v>6318</v>
      </c>
    </row>
    <row r="5573" spans="1:6" hidden="1">
      <c r="A5573">
        <v>9</v>
      </c>
      <c r="B5573" s="226">
        <v>44267</v>
      </c>
      <c r="C5573" s="226">
        <v>44268</v>
      </c>
      <c r="D5573" s="226">
        <v>44280.453229166669</v>
      </c>
      <c r="E5573" t="s">
        <v>6319</v>
      </c>
    </row>
    <row r="5574" spans="1:6" hidden="1">
      <c r="A5574">
        <v>9</v>
      </c>
      <c r="B5574" s="226">
        <v>44267</v>
      </c>
      <c r="C5574" s="226">
        <v>44268</v>
      </c>
      <c r="D5574" s="226">
        <v>44280.453229166669</v>
      </c>
      <c r="E5574" t="s">
        <v>6320</v>
      </c>
    </row>
    <row r="5575" spans="1:6" hidden="1">
      <c r="A5575">
        <v>9</v>
      </c>
      <c r="B5575" s="226">
        <v>44267</v>
      </c>
      <c r="C5575" s="226">
        <v>44268</v>
      </c>
      <c r="D5575" s="226">
        <v>44280.453229166669</v>
      </c>
      <c r="E5575" t="s">
        <v>6321</v>
      </c>
    </row>
    <row r="5576" spans="1:6" hidden="1">
      <c r="A5576">
        <v>9</v>
      </c>
      <c r="B5576" s="226">
        <v>44267</v>
      </c>
      <c r="C5576" s="226">
        <v>44268</v>
      </c>
      <c r="D5576" s="226">
        <v>44280.453229166669</v>
      </c>
      <c r="E5576" t="s">
        <v>6323</v>
      </c>
    </row>
    <row r="5577" spans="1:6" hidden="1">
      <c r="A5577">
        <v>9</v>
      </c>
      <c r="B5577" s="226">
        <v>44267</v>
      </c>
      <c r="C5577" s="226">
        <v>44268</v>
      </c>
      <c r="D5577" s="226">
        <v>44280.453229166669</v>
      </c>
      <c r="E5577" t="s">
        <v>6611</v>
      </c>
      <c r="F5577">
        <v>35.674445550309251</v>
      </c>
    </row>
    <row r="5578" spans="1:6" hidden="1">
      <c r="A5578">
        <v>9</v>
      </c>
      <c r="B5578" s="226">
        <v>44267</v>
      </c>
      <c r="C5578" s="226">
        <v>44268</v>
      </c>
      <c r="D5578" s="226">
        <v>44280.453229166669</v>
      </c>
      <c r="E5578" t="s">
        <v>6612</v>
      </c>
      <c r="F5578">
        <v>0</v>
      </c>
    </row>
    <row r="5579" spans="1:6" hidden="1">
      <c r="A5579">
        <v>9</v>
      </c>
      <c r="B5579" s="226">
        <v>44267</v>
      </c>
      <c r="C5579" s="226">
        <v>44268</v>
      </c>
      <c r="D5579" s="226">
        <v>44280.453229166669</v>
      </c>
      <c r="E5579" t="s">
        <v>6719</v>
      </c>
      <c r="F5579">
        <v>35.674445550309251</v>
      </c>
    </row>
    <row r="5580" spans="1:6" hidden="1">
      <c r="A5580">
        <v>9</v>
      </c>
      <c r="B5580" s="226">
        <v>44267</v>
      </c>
      <c r="C5580" s="226">
        <v>44268</v>
      </c>
      <c r="D5580" s="226">
        <v>44280.453229166669</v>
      </c>
      <c r="E5580" t="s">
        <v>6325</v>
      </c>
      <c r="F5580">
        <v>120.15907831192006</v>
      </c>
    </row>
    <row r="5581" spans="1:6" hidden="1">
      <c r="A5581">
        <v>9</v>
      </c>
      <c r="B5581" s="226">
        <v>44267</v>
      </c>
      <c r="C5581" s="226">
        <v>44268</v>
      </c>
      <c r="D5581" s="226">
        <v>44280.453229166669</v>
      </c>
      <c r="E5581" t="s">
        <v>6393</v>
      </c>
      <c r="F5581">
        <v>2.9800000190735449</v>
      </c>
    </row>
    <row r="5582" spans="1:6" hidden="1">
      <c r="A5582">
        <v>9</v>
      </c>
      <c r="B5582" s="226">
        <v>44267</v>
      </c>
      <c r="C5582" s="226">
        <v>44268</v>
      </c>
      <c r="D5582" s="226">
        <v>44280.453229166669</v>
      </c>
      <c r="E5582" t="s">
        <v>6394</v>
      </c>
      <c r="F5582">
        <v>6.8600001335141485</v>
      </c>
    </row>
    <row r="5583" spans="1:6" hidden="1">
      <c r="A5583">
        <v>9</v>
      </c>
      <c r="B5583" s="226">
        <v>44267</v>
      </c>
      <c r="C5583" s="226">
        <v>44268</v>
      </c>
      <c r="D5583" s="226">
        <v>44280.453229166669</v>
      </c>
      <c r="E5583" t="s">
        <v>6395</v>
      </c>
      <c r="F5583">
        <v>3.2100000381469727</v>
      </c>
    </row>
    <row r="5584" spans="1:6" hidden="1">
      <c r="A5584">
        <v>9</v>
      </c>
      <c r="B5584" s="226">
        <v>44267</v>
      </c>
      <c r="C5584" s="226">
        <v>44268</v>
      </c>
      <c r="D5584" s="226">
        <v>44280.453229166669</v>
      </c>
      <c r="E5584" t="s">
        <v>6396</v>
      </c>
      <c r="F5584">
        <v>3.6900000572203333</v>
      </c>
    </row>
    <row r="5585" spans="1:6" hidden="1">
      <c r="A5585">
        <v>9</v>
      </c>
      <c r="B5585" s="226">
        <v>44267</v>
      </c>
      <c r="C5585" s="226">
        <v>44268</v>
      </c>
      <c r="D5585" s="226">
        <v>44280.453229166669</v>
      </c>
      <c r="E5585" t="s">
        <v>6397</v>
      </c>
      <c r="F5585">
        <v>15.680000305175781</v>
      </c>
    </row>
    <row r="5586" spans="1:6" hidden="1">
      <c r="A5586">
        <v>9</v>
      </c>
      <c r="B5586" s="226">
        <v>44267</v>
      </c>
      <c r="C5586" s="226">
        <v>44268</v>
      </c>
      <c r="D5586" s="226">
        <v>44280.453229166669</v>
      </c>
      <c r="E5586" t="s">
        <v>6398</v>
      </c>
      <c r="F5586">
        <v>13.289999961852525</v>
      </c>
    </row>
    <row r="5587" spans="1:6" hidden="1">
      <c r="A5587">
        <v>9</v>
      </c>
      <c r="B5587" s="226">
        <v>44267</v>
      </c>
      <c r="C5587" s="226">
        <v>44268</v>
      </c>
      <c r="D5587" s="226">
        <v>44280.453229166669</v>
      </c>
      <c r="E5587" t="s">
        <v>6399</v>
      </c>
      <c r="F5587">
        <v>1.919999957084588</v>
      </c>
    </row>
    <row r="5588" spans="1:6" hidden="1">
      <c r="A5588">
        <v>9</v>
      </c>
      <c r="B5588" s="226">
        <v>44267</v>
      </c>
      <c r="C5588" s="226">
        <v>44268</v>
      </c>
      <c r="D5588" s="226">
        <v>44280.453229166669</v>
      </c>
      <c r="E5588" t="s">
        <v>6400</v>
      </c>
      <c r="F5588">
        <v>5.9999998658893376E-2</v>
      </c>
    </row>
    <row r="5589" spans="1:6" hidden="1">
      <c r="A5589">
        <v>9</v>
      </c>
      <c r="B5589" s="226">
        <v>44267</v>
      </c>
      <c r="C5589" s="226">
        <v>44268</v>
      </c>
      <c r="D5589" s="226">
        <v>44280.453229166669</v>
      </c>
      <c r="E5589" t="s">
        <v>6401</v>
      </c>
      <c r="F5589">
        <v>0.83999997377398783</v>
      </c>
    </row>
    <row r="5590" spans="1:6" hidden="1">
      <c r="A5590">
        <v>9</v>
      </c>
      <c r="B5590" s="226">
        <v>44267</v>
      </c>
      <c r="C5590" s="226">
        <v>44268</v>
      </c>
      <c r="D5590" s="226">
        <v>44280.453229166669</v>
      </c>
      <c r="E5590" t="s">
        <v>6402</v>
      </c>
      <c r="F5590">
        <v>1.2000000476837158</v>
      </c>
    </row>
    <row r="5591" spans="1:6" hidden="1">
      <c r="A5591">
        <v>9</v>
      </c>
      <c r="B5591" s="226">
        <v>44267</v>
      </c>
      <c r="C5591" s="226">
        <v>44268</v>
      </c>
      <c r="D5591" s="226">
        <v>44280.453229166669</v>
      </c>
      <c r="E5591" t="s">
        <v>6403</v>
      </c>
      <c r="F5591">
        <v>0</v>
      </c>
    </row>
    <row r="5592" spans="1:6" hidden="1">
      <c r="A5592">
        <v>9</v>
      </c>
      <c r="B5592" s="226">
        <v>44267</v>
      </c>
      <c r="C5592" s="226">
        <v>44268</v>
      </c>
      <c r="D5592" s="226">
        <v>44280.453229166669</v>
      </c>
      <c r="E5592" t="s">
        <v>6404</v>
      </c>
      <c r="F5592">
        <v>17.329999923705387</v>
      </c>
    </row>
    <row r="5593" spans="1:6" hidden="1">
      <c r="A5593">
        <v>9</v>
      </c>
      <c r="B5593" s="226">
        <v>44267</v>
      </c>
      <c r="C5593" s="226">
        <v>44268</v>
      </c>
      <c r="D5593" s="226">
        <v>44280.453229166669</v>
      </c>
      <c r="E5593" t="s">
        <v>6405</v>
      </c>
      <c r="F5593">
        <v>29.079999923704996</v>
      </c>
    </row>
    <row r="5594" spans="1:6" hidden="1">
      <c r="A5594">
        <v>9</v>
      </c>
      <c r="B5594" s="226">
        <v>44267</v>
      </c>
      <c r="C5594" s="226">
        <v>44268</v>
      </c>
      <c r="D5594" s="226">
        <v>44280.453229166669</v>
      </c>
      <c r="E5594" t="s">
        <v>6406</v>
      </c>
      <c r="F5594">
        <v>0.3400000035762652</v>
      </c>
    </row>
    <row r="5595" spans="1:6" hidden="1">
      <c r="A5595">
        <v>9</v>
      </c>
      <c r="B5595" s="226">
        <v>44267</v>
      </c>
      <c r="C5595" s="226">
        <v>44268</v>
      </c>
      <c r="D5595" s="226">
        <v>44280.453229166669</v>
      </c>
      <c r="E5595" t="s">
        <v>6407</v>
      </c>
      <c r="F5595">
        <v>0.58999997377397972</v>
      </c>
    </row>
    <row r="5596" spans="1:6" hidden="1">
      <c r="A5596">
        <v>9</v>
      </c>
      <c r="B5596" s="226">
        <v>44267</v>
      </c>
      <c r="C5596" s="226">
        <v>44268</v>
      </c>
      <c r="D5596" s="226">
        <v>44280.453229166669</v>
      </c>
      <c r="E5596" t="s">
        <v>6408</v>
      </c>
      <c r="F5596">
        <v>0.88999998569491412</v>
      </c>
    </row>
    <row r="5597" spans="1:6" hidden="1">
      <c r="A5597">
        <v>9</v>
      </c>
      <c r="B5597" s="226">
        <v>44267</v>
      </c>
      <c r="C5597" s="226">
        <v>44268</v>
      </c>
      <c r="D5597" s="226">
        <v>44280.453229166669</v>
      </c>
      <c r="E5597" t="s">
        <v>6409</v>
      </c>
      <c r="F5597">
        <v>0.2000000029802399</v>
      </c>
    </row>
    <row r="5598" spans="1:6" hidden="1">
      <c r="A5598">
        <v>9</v>
      </c>
      <c r="B5598" s="226">
        <v>44267</v>
      </c>
      <c r="C5598" s="226">
        <v>44268</v>
      </c>
      <c r="D5598" s="226">
        <v>44280.453229166669</v>
      </c>
      <c r="E5598" t="s">
        <v>6326</v>
      </c>
      <c r="F5598">
        <v>8.3757521172364502</v>
      </c>
    </row>
    <row r="5599" spans="1:6" hidden="1">
      <c r="A5599">
        <v>9</v>
      </c>
      <c r="B5599" s="226">
        <v>44267</v>
      </c>
      <c r="C5599" s="226">
        <v>44268</v>
      </c>
      <c r="D5599" s="226">
        <v>44280.453229166669</v>
      </c>
      <c r="E5599" t="s">
        <v>6512</v>
      </c>
      <c r="F5599">
        <v>11.369999885559531</v>
      </c>
    </row>
    <row r="5600" spans="1:6" hidden="1">
      <c r="A5600">
        <v>9</v>
      </c>
      <c r="B5600" s="226">
        <v>44267</v>
      </c>
      <c r="C5600" s="226">
        <v>44268</v>
      </c>
      <c r="D5600" s="226">
        <v>44280.453229166669</v>
      </c>
      <c r="E5600" t="s">
        <v>6513</v>
      </c>
      <c r="F5600">
        <v>0.56000000238420766</v>
      </c>
    </row>
    <row r="5601" spans="1:6" hidden="1">
      <c r="A5601">
        <v>9</v>
      </c>
      <c r="B5601" s="226">
        <v>44267</v>
      </c>
      <c r="C5601" s="226">
        <v>44268</v>
      </c>
      <c r="D5601" s="226">
        <v>44280.453229166669</v>
      </c>
      <c r="E5601" t="s">
        <v>6514</v>
      </c>
      <c r="F5601">
        <v>3.1500000953675098</v>
      </c>
    </row>
    <row r="5602" spans="1:6" hidden="1">
      <c r="A5602">
        <v>9</v>
      </c>
      <c r="B5602" s="226">
        <v>44267</v>
      </c>
      <c r="C5602" s="226">
        <v>44268</v>
      </c>
      <c r="D5602" s="226">
        <v>44280.453229166669</v>
      </c>
      <c r="E5602" t="s">
        <v>6515</v>
      </c>
      <c r="F5602">
        <v>5.9000000953676626</v>
      </c>
    </row>
    <row r="5603" spans="1:6" hidden="1">
      <c r="A5603">
        <v>9</v>
      </c>
      <c r="B5603" s="226">
        <v>44267</v>
      </c>
      <c r="C5603" s="226">
        <v>44268</v>
      </c>
      <c r="D5603" s="226">
        <v>44280.453229166669</v>
      </c>
      <c r="E5603" t="s">
        <v>6516</v>
      </c>
      <c r="F5603">
        <v>0.77999997138977051</v>
      </c>
    </row>
    <row r="5604" spans="1:6" hidden="1">
      <c r="A5604">
        <v>9</v>
      </c>
      <c r="B5604" s="226">
        <v>44267</v>
      </c>
      <c r="C5604" s="226">
        <v>44268</v>
      </c>
      <c r="D5604" s="226">
        <v>44280.453229166669</v>
      </c>
      <c r="E5604" t="s">
        <v>6517</v>
      </c>
      <c r="F5604">
        <v>0</v>
      </c>
    </row>
    <row r="5605" spans="1:6" hidden="1">
      <c r="A5605">
        <v>9</v>
      </c>
      <c r="B5605" s="226">
        <v>44267</v>
      </c>
      <c r="C5605" s="226">
        <v>44268</v>
      </c>
      <c r="D5605" s="226">
        <v>44280.453229166669</v>
      </c>
      <c r="E5605" t="s">
        <v>6518</v>
      </c>
      <c r="F5605">
        <v>2.0399999618530273</v>
      </c>
    </row>
    <row r="5606" spans="1:6" hidden="1">
      <c r="A5606">
        <v>9</v>
      </c>
      <c r="B5606" s="226">
        <v>44267</v>
      </c>
      <c r="C5606" s="226">
        <v>44268</v>
      </c>
      <c r="D5606" s="226">
        <v>44280.453229166669</v>
      </c>
      <c r="E5606" t="s">
        <v>6519</v>
      </c>
      <c r="F5606">
        <v>1.309999942779541</v>
      </c>
    </row>
    <row r="5607" spans="1:6" hidden="1">
      <c r="A5607">
        <v>9</v>
      </c>
      <c r="B5607" s="226">
        <v>44267</v>
      </c>
      <c r="C5607" s="226">
        <v>44268</v>
      </c>
      <c r="D5607" s="226">
        <v>44280.453229166669</v>
      </c>
      <c r="E5607" t="s">
        <v>6327</v>
      </c>
      <c r="F5607">
        <v>1.9462763130529016E-3</v>
      </c>
    </row>
    <row r="5608" spans="1:6" hidden="1">
      <c r="A5608">
        <v>9</v>
      </c>
      <c r="B5608" s="226">
        <v>44267</v>
      </c>
      <c r="C5608" s="226">
        <v>44268</v>
      </c>
      <c r="D5608" s="226">
        <v>44280.453229166669</v>
      </c>
      <c r="E5608" t="s">
        <v>6418</v>
      </c>
    </row>
    <row r="5609" spans="1:6" hidden="1">
      <c r="A5609">
        <v>9</v>
      </c>
      <c r="B5609" s="226">
        <v>44267</v>
      </c>
      <c r="C5609" s="226">
        <v>44268</v>
      </c>
      <c r="D5609" s="226">
        <v>44280.453229166669</v>
      </c>
      <c r="E5609" t="s">
        <v>6419</v>
      </c>
    </row>
    <row r="5610" spans="1:6" hidden="1">
      <c r="A5610">
        <v>9</v>
      </c>
      <c r="B5610" s="226">
        <v>44267</v>
      </c>
      <c r="C5610" s="226">
        <v>44268</v>
      </c>
      <c r="D5610" s="226">
        <v>44280.453229166669</v>
      </c>
      <c r="E5610" t="s">
        <v>6420</v>
      </c>
    </row>
    <row r="5611" spans="1:6" hidden="1">
      <c r="A5611">
        <v>9</v>
      </c>
      <c r="B5611" s="226">
        <v>44267</v>
      </c>
      <c r="C5611" s="226">
        <v>44268</v>
      </c>
      <c r="D5611" s="226">
        <v>44280.453229166669</v>
      </c>
      <c r="E5611" t="s">
        <v>6421</v>
      </c>
    </row>
    <row r="5612" spans="1:6" hidden="1">
      <c r="A5612">
        <v>9</v>
      </c>
      <c r="B5612" s="226">
        <v>44267</v>
      </c>
      <c r="C5612" s="226">
        <v>44268</v>
      </c>
      <c r="D5612" s="226">
        <v>44280.453229166669</v>
      </c>
      <c r="E5612" t="s">
        <v>6422</v>
      </c>
    </row>
    <row r="5613" spans="1:6" hidden="1">
      <c r="A5613">
        <v>9</v>
      </c>
      <c r="B5613" s="226">
        <v>44267</v>
      </c>
      <c r="C5613" s="226">
        <v>44268</v>
      </c>
      <c r="D5613" s="226">
        <v>44280.453229166669</v>
      </c>
      <c r="E5613" t="s">
        <v>6423</v>
      </c>
    </row>
    <row r="5614" spans="1:6" hidden="1">
      <c r="A5614">
        <v>9</v>
      </c>
      <c r="B5614" s="226">
        <v>44267</v>
      </c>
      <c r="C5614" s="226">
        <v>44268</v>
      </c>
      <c r="D5614" s="226">
        <v>44280.453229166669</v>
      </c>
      <c r="E5614" t="s">
        <v>6424</v>
      </c>
    </row>
    <row r="5615" spans="1:6" hidden="1">
      <c r="A5615">
        <v>9</v>
      </c>
      <c r="B5615" s="226">
        <v>44267</v>
      </c>
      <c r="C5615" s="226">
        <v>44268</v>
      </c>
      <c r="D5615" s="226">
        <v>44280.453229166669</v>
      </c>
      <c r="E5615" t="s">
        <v>6425</v>
      </c>
    </row>
    <row r="5616" spans="1:6" hidden="1">
      <c r="A5616">
        <v>9</v>
      </c>
      <c r="B5616" s="226">
        <v>44267</v>
      </c>
      <c r="C5616" s="226">
        <v>44268</v>
      </c>
      <c r="D5616" s="226">
        <v>44280.453229166669</v>
      </c>
      <c r="E5616" t="s">
        <v>6426</v>
      </c>
    </row>
    <row r="5617" spans="1:6" hidden="1">
      <c r="A5617">
        <v>9</v>
      </c>
      <c r="B5617" s="226">
        <v>44267</v>
      </c>
      <c r="C5617" s="226">
        <v>44268</v>
      </c>
      <c r="D5617" s="226">
        <v>44280.453229166669</v>
      </c>
      <c r="E5617" t="s">
        <v>6427</v>
      </c>
    </row>
    <row r="5618" spans="1:6" hidden="1">
      <c r="A5618">
        <v>9</v>
      </c>
      <c r="B5618" s="226">
        <v>44267</v>
      </c>
      <c r="C5618" s="226">
        <v>44268</v>
      </c>
      <c r="D5618" s="226">
        <v>44280.453229166669</v>
      </c>
      <c r="E5618" t="s">
        <v>6328</v>
      </c>
      <c r="F5618">
        <v>1.5984694670058006E-2</v>
      </c>
    </row>
    <row r="5619" spans="1:6" hidden="1">
      <c r="A5619">
        <v>9</v>
      </c>
      <c r="B5619" s="226">
        <v>44267</v>
      </c>
      <c r="C5619" s="226">
        <v>44268</v>
      </c>
      <c r="D5619" s="226">
        <v>44280.453229166669</v>
      </c>
      <c r="E5619" t="s">
        <v>6329</v>
      </c>
      <c r="F5619">
        <v>6.5000402026705197</v>
      </c>
    </row>
    <row r="5620" spans="1:6" hidden="1">
      <c r="A5620">
        <v>9</v>
      </c>
      <c r="B5620" s="226">
        <v>44267</v>
      </c>
      <c r="C5620" s="226">
        <v>44268</v>
      </c>
      <c r="D5620" s="226">
        <v>44280.453229166669</v>
      </c>
      <c r="E5620" t="s">
        <v>6330</v>
      </c>
      <c r="F5620">
        <v>7.949750761853287</v>
      </c>
    </row>
    <row r="5621" spans="1:6" hidden="1">
      <c r="A5621">
        <v>9</v>
      </c>
      <c r="B5621" s="226">
        <v>44267</v>
      </c>
      <c r="C5621" s="226">
        <v>44268</v>
      </c>
      <c r="D5621" s="226">
        <v>44280.453229166669</v>
      </c>
      <c r="E5621" t="s">
        <v>6332</v>
      </c>
      <c r="F5621">
        <v>0</v>
      </c>
    </row>
    <row r="5622" spans="1:6" hidden="1">
      <c r="A5622">
        <v>9</v>
      </c>
      <c r="B5622" s="226">
        <v>44267</v>
      </c>
      <c r="C5622" s="226">
        <v>44268</v>
      </c>
      <c r="D5622" s="226">
        <v>44280.453229166669</v>
      </c>
      <c r="E5622" t="s">
        <v>6331</v>
      </c>
      <c r="F5622">
        <v>0</v>
      </c>
    </row>
    <row r="5623" spans="1:6" hidden="1">
      <c r="A5623">
        <v>9</v>
      </c>
      <c r="B5623" s="226">
        <v>44267</v>
      </c>
      <c r="C5623" s="226">
        <v>44268</v>
      </c>
      <c r="D5623" s="226">
        <v>44280.453229166669</v>
      </c>
      <c r="E5623" t="s">
        <v>6669</v>
      </c>
      <c r="F5623">
        <v>0</v>
      </c>
    </row>
    <row r="5624" spans="1:6" hidden="1">
      <c r="A5624">
        <v>9</v>
      </c>
      <c r="B5624" s="226">
        <v>44267</v>
      </c>
      <c r="C5624" s="226">
        <v>44268</v>
      </c>
      <c r="D5624" s="226">
        <v>44280.453229166669</v>
      </c>
      <c r="E5624" t="s">
        <v>6668</v>
      </c>
      <c r="F5624">
        <v>-2.3168302011933277</v>
      </c>
    </row>
    <row r="5625" spans="1:6" hidden="1">
      <c r="A5625">
        <v>9</v>
      </c>
      <c r="B5625" s="226">
        <v>44267</v>
      </c>
      <c r="C5625" s="226">
        <v>44268</v>
      </c>
      <c r="D5625" s="226">
        <v>44280.453229166669</v>
      </c>
      <c r="E5625" t="s">
        <v>6719</v>
      </c>
      <c r="F5625">
        <v>35.674445550309251</v>
      </c>
    </row>
    <row r="5626" spans="1:6" hidden="1">
      <c r="A5626">
        <v>9</v>
      </c>
      <c r="B5626" s="226">
        <v>44267</v>
      </c>
      <c r="C5626" s="226">
        <v>44268</v>
      </c>
      <c r="D5626" s="226">
        <v>44280.453229166669</v>
      </c>
      <c r="E5626" t="s">
        <v>6333</v>
      </c>
      <c r="F5626">
        <v>-1.2932937946364588E-2</v>
      </c>
    </row>
    <row r="5627" spans="1:6" hidden="1">
      <c r="A5627">
        <v>9</v>
      </c>
      <c r="B5627" s="226">
        <v>44267</v>
      </c>
      <c r="C5627" s="226">
        <v>44268</v>
      </c>
      <c r="D5627" s="226">
        <v>44280.453229166669</v>
      </c>
      <c r="E5627" t="s">
        <v>6334</v>
      </c>
      <c r="F5627">
        <v>20.150472123755371</v>
      </c>
    </row>
    <row r="5628" spans="1:6" hidden="1">
      <c r="A5628">
        <v>9</v>
      </c>
      <c r="B5628" s="226">
        <v>44267</v>
      </c>
      <c r="C5628" s="226">
        <v>44268</v>
      </c>
      <c r="D5628" s="226">
        <v>44280.453229166669</v>
      </c>
      <c r="E5628" t="s">
        <v>6339</v>
      </c>
      <c r="F5628">
        <v>7.1114207418143929</v>
      </c>
    </row>
    <row r="5629" spans="1:6" hidden="1">
      <c r="A5629">
        <v>9</v>
      </c>
      <c r="B5629" s="226">
        <v>44267</v>
      </c>
      <c r="C5629" s="226">
        <v>44268</v>
      </c>
      <c r="D5629" s="226">
        <v>44280.453229166669</v>
      </c>
      <c r="E5629" t="s">
        <v>6338</v>
      </c>
      <c r="F5629">
        <v>0.75458717112045293</v>
      </c>
    </row>
    <row r="5630" spans="1:6" hidden="1">
      <c r="A5630">
        <v>9</v>
      </c>
      <c r="B5630" s="226">
        <v>44267</v>
      </c>
      <c r="C5630" s="226">
        <v>44268</v>
      </c>
      <c r="D5630" s="226">
        <v>44280.453229166669</v>
      </c>
      <c r="E5630" t="s">
        <v>6337</v>
      </c>
      <c r="F5630">
        <v>66.90093559688988</v>
      </c>
    </row>
    <row r="5631" spans="1:6" hidden="1">
      <c r="A5631">
        <v>9</v>
      </c>
      <c r="B5631" s="226">
        <v>44267</v>
      </c>
      <c r="C5631" s="226">
        <v>44268</v>
      </c>
      <c r="D5631" s="226">
        <v>44280.453229166669</v>
      </c>
      <c r="E5631" t="s">
        <v>6340</v>
      </c>
      <c r="F5631">
        <v>20.01399013333852</v>
      </c>
    </row>
    <row r="5632" spans="1:6" hidden="1">
      <c r="A5632">
        <v>9</v>
      </c>
      <c r="B5632" s="226">
        <v>44267</v>
      </c>
      <c r="C5632" s="226">
        <v>44268</v>
      </c>
      <c r="D5632" s="226">
        <v>44280.453229166669</v>
      </c>
      <c r="E5632" t="s">
        <v>6341</v>
      </c>
      <c r="F5632">
        <v>26.653564083149586</v>
      </c>
    </row>
    <row r="5633" spans="1:6" hidden="1">
      <c r="A5633">
        <v>9</v>
      </c>
      <c r="B5633" s="226">
        <v>44267</v>
      </c>
      <c r="C5633" s="226">
        <v>44268</v>
      </c>
      <c r="D5633" s="226">
        <v>44280.453229166669</v>
      </c>
      <c r="E5633" t="s">
        <v>6342</v>
      </c>
      <c r="F5633">
        <v>7.8660079129348457</v>
      </c>
    </row>
    <row r="5634" spans="1:6" hidden="1">
      <c r="A5634">
        <v>9</v>
      </c>
      <c r="B5634" s="226">
        <v>44267</v>
      </c>
      <c r="C5634" s="226">
        <v>44268</v>
      </c>
      <c r="D5634" s="226">
        <v>44280.453229166669</v>
      </c>
      <c r="E5634" t="s">
        <v>6343</v>
      </c>
      <c r="F5634">
        <v>54.312795209884577</v>
      </c>
    </row>
    <row r="5635" spans="1:6" hidden="1">
      <c r="A5635">
        <v>9</v>
      </c>
      <c r="B5635" s="226">
        <v>44267</v>
      </c>
      <c r="C5635" s="226">
        <v>44268</v>
      </c>
      <c r="D5635" s="226">
        <v>44280.453229166669</v>
      </c>
      <c r="E5635" t="s">
        <v>6344</v>
      </c>
    </row>
    <row r="5636" spans="1:6" hidden="1">
      <c r="A5636">
        <v>9</v>
      </c>
      <c r="B5636" s="226">
        <v>44267</v>
      </c>
      <c r="C5636" s="226">
        <v>44268</v>
      </c>
      <c r="D5636" s="226">
        <v>44280.453229166669</v>
      </c>
      <c r="E5636" t="s">
        <v>6345</v>
      </c>
    </row>
    <row r="5637" spans="1:6" hidden="1">
      <c r="A5637">
        <v>9</v>
      </c>
      <c r="B5637" s="226">
        <v>44267</v>
      </c>
      <c r="C5637" s="226">
        <v>44268</v>
      </c>
      <c r="D5637" s="226">
        <v>44280.453229166669</v>
      </c>
      <c r="E5637" t="s">
        <v>6346</v>
      </c>
    </row>
    <row r="5638" spans="1:6" hidden="1">
      <c r="A5638">
        <v>9</v>
      </c>
      <c r="B5638" s="226">
        <v>44267</v>
      </c>
      <c r="C5638" s="226">
        <v>44268</v>
      </c>
      <c r="D5638" s="226">
        <v>44280.453229166669</v>
      </c>
      <c r="E5638" t="s">
        <v>6350</v>
      </c>
    </row>
    <row r="5639" spans="1:6" hidden="1">
      <c r="A5639">
        <v>9</v>
      </c>
      <c r="B5639" s="226">
        <v>44267</v>
      </c>
      <c r="C5639" s="226">
        <v>44268</v>
      </c>
      <c r="D5639" s="226">
        <v>44280.453229166669</v>
      </c>
      <c r="E5639" t="s">
        <v>6352</v>
      </c>
    </row>
    <row r="5640" spans="1:6" hidden="1">
      <c r="A5640">
        <v>9</v>
      </c>
      <c r="B5640" s="226">
        <v>44267</v>
      </c>
      <c r="C5640" s="226">
        <v>44268</v>
      </c>
      <c r="D5640" s="226">
        <v>44280.453229166669</v>
      </c>
      <c r="E5640" t="s">
        <v>6353</v>
      </c>
    </row>
    <row r="5641" spans="1:6" hidden="1">
      <c r="A5641">
        <v>9</v>
      </c>
      <c r="B5641" s="226">
        <v>44267</v>
      </c>
      <c r="C5641" s="226">
        <v>44268</v>
      </c>
      <c r="D5641" s="226">
        <v>44280.453229166669</v>
      </c>
      <c r="E5641" t="s">
        <v>6355</v>
      </c>
    </row>
    <row r="5642" spans="1:6" hidden="1">
      <c r="A5642">
        <v>9</v>
      </c>
      <c r="B5642" s="226">
        <v>44267</v>
      </c>
      <c r="C5642" s="226">
        <v>44268</v>
      </c>
      <c r="D5642" s="226">
        <v>44280.453229166669</v>
      </c>
      <c r="E5642" t="s">
        <v>6354</v>
      </c>
    </row>
    <row r="5643" spans="1:6" hidden="1">
      <c r="A5643">
        <v>9</v>
      </c>
      <c r="B5643" s="226">
        <v>44267</v>
      </c>
      <c r="C5643" s="226">
        <v>44268</v>
      </c>
      <c r="D5643" s="226">
        <v>44280.453229166669</v>
      </c>
      <c r="E5643" t="s">
        <v>6347</v>
      </c>
    </row>
    <row r="5644" spans="1:6" hidden="1">
      <c r="A5644">
        <v>9</v>
      </c>
      <c r="B5644" s="226">
        <v>44267</v>
      </c>
      <c r="C5644" s="226">
        <v>44268</v>
      </c>
      <c r="D5644" s="226">
        <v>44280.453229166669</v>
      </c>
      <c r="E5644" t="s">
        <v>6348</v>
      </c>
    </row>
    <row r="5645" spans="1:6" hidden="1">
      <c r="A5645">
        <v>9</v>
      </c>
      <c r="B5645" s="226">
        <v>44267</v>
      </c>
      <c r="C5645" s="226">
        <v>44268</v>
      </c>
      <c r="D5645" s="226">
        <v>44280.453229166669</v>
      </c>
      <c r="E5645" t="s">
        <v>6349</v>
      </c>
    </row>
    <row r="5646" spans="1:6" hidden="1">
      <c r="A5646">
        <v>9</v>
      </c>
      <c r="B5646" s="226">
        <v>44267</v>
      </c>
      <c r="C5646" s="226">
        <v>44268</v>
      </c>
      <c r="D5646" s="226">
        <v>44280.453229166669</v>
      </c>
      <c r="E5646" t="s">
        <v>6351</v>
      </c>
    </row>
    <row r="5647" spans="1:6" hidden="1">
      <c r="A5647">
        <v>9</v>
      </c>
      <c r="B5647" s="226">
        <v>44267</v>
      </c>
      <c r="C5647" s="226">
        <v>44268</v>
      </c>
      <c r="D5647" s="226">
        <v>44280.453229166669</v>
      </c>
      <c r="E5647" t="s">
        <v>6356</v>
      </c>
    </row>
    <row r="5648" spans="1:6" hidden="1">
      <c r="A5648">
        <v>9</v>
      </c>
      <c r="B5648" s="226">
        <v>44267</v>
      </c>
      <c r="C5648" s="226">
        <v>44268</v>
      </c>
      <c r="D5648" s="226">
        <v>44280.453229166669</v>
      </c>
      <c r="E5648" t="s">
        <v>6362</v>
      </c>
    </row>
    <row r="5649" spans="1:5" hidden="1">
      <c r="A5649">
        <v>9</v>
      </c>
      <c r="B5649" s="226">
        <v>44267</v>
      </c>
      <c r="C5649" s="226">
        <v>44268</v>
      </c>
      <c r="D5649" s="226">
        <v>44280.453229166669</v>
      </c>
      <c r="E5649" t="s">
        <v>6363</v>
      </c>
    </row>
    <row r="5650" spans="1:5" hidden="1">
      <c r="A5650">
        <v>9</v>
      </c>
      <c r="B5650" s="226">
        <v>44267</v>
      </c>
      <c r="C5650" s="226">
        <v>44268</v>
      </c>
      <c r="D5650" s="226">
        <v>44280.453229166669</v>
      </c>
      <c r="E5650" t="s">
        <v>6364</v>
      </c>
    </row>
    <row r="5651" spans="1:5" hidden="1">
      <c r="A5651">
        <v>9</v>
      </c>
      <c r="B5651" s="226">
        <v>44267</v>
      </c>
      <c r="C5651" s="226">
        <v>44268</v>
      </c>
      <c r="D5651" s="226">
        <v>44280.453229166669</v>
      </c>
      <c r="E5651" t="s">
        <v>6365</v>
      </c>
    </row>
    <row r="5652" spans="1:5" hidden="1">
      <c r="A5652">
        <v>9</v>
      </c>
      <c r="B5652" s="226">
        <v>44267</v>
      </c>
      <c r="C5652" s="226">
        <v>44268</v>
      </c>
      <c r="D5652" s="226">
        <v>44280.453229166669</v>
      </c>
      <c r="E5652" t="s">
        <v>6366</v>
      </c>
    </row>
    <row r="5653" spans="1:5" hidden="1">
      <c r="A5653">
        <v>9</v>
      </c>
      <c r="B5653" s="226">
        <v>44267</v>
      </c>
      <c r="C5653" s="226">
        <v>44268</v>
      </c>
      <c r="D5653" s="226">
        <v>44280.453229166669</v>
      </c>
      <c r="E5653" t="s">
        <v>6367</v>
      </c>
    </row>
    <row r="5654" spans="1:5" hidden="1">
      <c r="A5654">
        <v>9</v>
      </c>
      <c r="B5654" s="226">
        <v>44267</v>
      </c>
      <c r="C5654" s="226">
        <v>44268</v>
      </c>
      <c r="D5654" s="226">
        <v>44280.453229166669</v>
      </c>
      <c r="E5654" t="s">
        <v>6368</v>
      </c>
    </row>
    <row r="5655" spans="1:5" hidden="1">
      <c r="A5655">
        <v>9</v>
      </c>
      <c r="B5655" s="226">
        <v>44267</v>
      </c>
      <c r="C5655" s="226">
        <v>44268</v>
      </c>
      <c r="D5655" s="226">
        <v>44280.453229166669</v>
      </c>
      <c r="E5655" t="s">
        <v>6369</v>
      </c>
    </row>
    <row r="5656" spans="1:5" hidden="1">
      <c r="A5656">
        <v>9</v>
      </c>
      <c r="B5656" s="226">
        <v>44267</v>
      </c>
      <c r="C5656" s="226">
        <v>44268</v>
      </c>
      <c r="D5656" s="226">
        <v>44280.453229166669</v>
      </c>
      <c r="E5656" t="s">
        <v>6370</v>
      </c>
    </row>
    <row r="5657" spans="1:5" hidden="1">
      <c r="A5657">
        <v>9</v>
      </c>
      <c r="B5657" s="226">
        <v>44267</v>
      </c>
      <c r="C5657" s="226">
        <v>44268</v>
      </c>
      <c r="D5657" s="226">
        <v>44280.453229166669</v>
      </c>
      <c r="E5657" t="s">
        <v>6371</v>
      </c>
    </row>
    <row r="5658" spans="1:5" hidden="1">
      <c r="A5658">
        <v>9</v>
      </c>
      <c r="B5658" s="226">
        <v>44267</v>
      </c>
      <c r="C5658" s="226">
        <v>44268</v>
      </c>
      <c r="D5658" s="226">
        <v>44280.453229166669</v>
      </c>
      <c r="E5658" t="s">
        <v>6372</v>
      </c>
    </row>
    <row r="5659" spans="1:5" hidden="1">
      <c r="A5659">
        <v>9</v>
      </c>
      <c r="B5659" s="226">
        <v>44267</v>
      </c>
      <c r="C5659" s="226">
        <v>44268</v>
      </c>
      <c r="D5659" s="226">
        <v>44280.453229166669</v>
      </c>
      <c r="E5659" t="s">
        <v>6373</v>
      </c>
    </row>
    <row r="5660" spans="1:5" hidden="1">
      <c r="A5660">
        <v>9</v>
      </c>
      <c r="B5660" s="226">
        <v>44267</v>
      </c>
      <c r="C5660" s="226">
        <v>44268</v>
      </c>
      <c r="D5660" s="226">
        <v>44280.453229166669</v>
      </c>
      <c r="E5660" t="s">
        <v>6374</v>
      </c>
    </row>
    <row r="5661" spans="1:5" hidden="1">
      <c r="A5661">
        <v>9</v>
      </c>
      <c r="B5661" s="226">
        <v>44267</v>
      </c>
      <c r="C5661" s="226">
        <v>44268</v>
      </c>
      <c r="D5661" s="226">
        <v>44280.453229166669</v>
      </c>
      <c r="E5661" t="s">
        <v>6375</v>
      </c>
    </row>
    <row r="5662" spans="1:5" hidden="1">
      <c r="A5662">
        <v>9</v>
      </c>
      <c r="B5662" s="226">
        <v>44267</v>
      </c>
      <c r="C5662" s="226">
        <v>44268</v>
      </c>
      <c r="D5662" s="226">
        <v>44280.453229166669</v>
      </c>
      <c r="E5662" t="s">
        <v>6376</v>
      </c>
    </row>
    <row r="5663" spans="1:5" hidden="1">
      <c r="A5663">
        <v>9</v>
      </c>
      <c r="B5663" s="226">
        <v>44267</v>
      </c>
      <c r="C5663" s="226">
        <v>44268</v>
      </c>
      <c r="D5663" s="226">
        <v>44280.453229166669</v>
      </c>
      <c r="E5663" t="s">
        <v>6377</v>
      </c>
    </row>
    <row r="5664" spans="1:5" hidden="1">
      <c r="A5664">
        <v>9</v>
      </c>
      <c r="B5664" s="226">
        <v>44267</v>
      </c>
      <c r="C5664" s="226">
        <v>44268</v>
      </c>
      <c r="D5664" s="226">
        <v>44280.453229166669</v>
      </c>
      <c r="E5664" t="s">
        <v>6378</v>
      </c>
    </row>
    <row r="5665" spans="1:6" hidden="1">
      <c r="A5665">
        <v>9</v>
      </c>
      <c r="B5665" s="226">
        <v>44267</v>
      </c>
      <c r="C5665" s="226">
        <v>44268</v>
      </c>
      <c r="D5665" s="226">
        <v>44280.453229166669</v>
      </c>
      <c r="E5665" t="s">
        <v>6379</v>
      </c>
    </row>
    <row r="5666" spans="1:6" hidden="1">
      <c r="A5666">
        <v>9</v>
      </c>
      <c r="B5666" s="226">
        <v>44267</v>
      </c>
      <c r="C5666" s="226">
        <v>44268</v>
      </c>
      <c r="D5666" s="226">
        <v>44280.453229166669</v>
      </c>
      <c r="E5666" t="s">
        <v>6380</v>
      </c>
    </row>
    <row r="5667" spans="1:6" hidden="1">
      <c r="A5667">
        <v>9</v>
      </c>
      <c r="B5667" s="226">
        <v>44267</v>
      </c>
      <c r="C5667" s="226">
        <v>44268</v>
      </c>
      <c r="D5667" s="226">
        <v>44280.453229166669</v>
      </c>
      <c r="E5667" t="s">
        <v>5411</v>
      </c>
    </row>
    <row r="5668" spans="1:6" hidden="1">
      <c r="A5668">
        <v>9</v>
      </c>
      <c r="B5668" s="226">
        <v>44267</v>
      </c>
      <c r="C5668" s="226">
        <v>44268</v>
      </c>
      <c r="D5668" s="226">
        <v>44280.453229166669</v>
      </c>
      <c r="E5668" t="s">
        <v>6381</v>
      </c>
      <c r="F5668">
        <v>146.89130379358926</v>
      </c>
    </row>
    <row r="5669" spans="1:6" hidden="1">
      <c r="A5669">
        <v>9</v>
      </c>
      <c r="B5669" s="226">
        <v>44267</v>
      </c>
      <c r="C5669" s="226">
        <v>44268</v>
      </c>
      <c r="D5669" s="226">
        <v>44280.453229166669</v>
      </c>
      <c r="E5669" t="s">
        <v>6430</v>
      </c>
      <c r="F5669">
        <v>33.045240577061875</v>
      </c>
    </row>
    <row r="5670" spans="1:6" hidden="1">
      <c r="A5670">
        <v>9</v>
      </c>
      <c r="B5670" s="226">
        <v>44267</v>
      </c>
      <c r="C5670" s="226">
        <v>44268</v>
      </c>
      <c r="D5670" s="226">
        <v>44280.453229166669</v>
      </c>
      <c r="E5670" t="s">
        <v>6431</v>
      </c>
      <c r="F5670">
        <v>3860.9934053209086</v>
      </c>
    </row>
    <row r="5671" spans="1:6" hidden="1">
      <c r="A5671">
        <v>9</v>
      </c>
      <c r="B5671" s="226">
        <v>44267</v>
      </c>
      <c r="C5671" s="226">
        <v>44268</v>
      </c>
      <c r="D5671" s="226">
        <v>44280.453229166669</v>
      </c>
      <c r="E5671" t="s">
        <v>6432</v>
      </c>
      <c r="F5671">
        <v>2.5505661767390055</v>
      </c>
    </row>
    <row r="5672" spans="1:6" hidden="1">
      <c r="A5672">
        <v>9</v>
      </c>
      <c r="B5672" s="226">
        <v>44267</v>
      </c>
      <c r="C5672" s="226">
        <v>44268</v>
      </c>
      <c r="D5672" s="226">
        <v>44280.453229166669</v>
      </c>
      <c r="E5672" t="s">
        <v>6382</v>
      </c>
      <c r="F5672">
        <v>1636.819557444253</v>
      </c>
    </row>
    <row r="5673" spans="1:6" hidden="1">
      <c r="A5673">
        <v>9</v>
      </c>
      <c r="B5673" s="226">
        <v>44267</v>
      </c>
      <c r="C5673" s="226">
        <v>44268</v>
      </c>
      <c r="D5673" s="226">
        <v>44280.453229166669</v>
      </c>
      <c r="E5673" t="s">
        <v>6383</v>
      </c>
      <c r="F5673">
        <v>54.2739446825451</v>
      </c>
    </row>
    <row r="5674" spans="1:6" hidden="1">
      <c r="A5674">
        <v>9</v>
      </c>
      <c r="B5674" s="226">
        <v>44267</v>
      </c>
      <c r="C5674" s="226">
        <v>44268</v>
      </c>
      <c r="D5674" s="226">
        <v>44280.453229166669</v>
      </c>
      <c r="E5674" t="s">
        <v>6384</v>
      </c>
      <c r="F5674">
        <v>0</v>
      </c>
    </row>
    <row r="5675" spans="1:6" hidden="1">
      <c r="A5675">
        <v>9</v>
      </c>
      <c r="B5675" s="226">
        <v>44267</v>
      </c>
      <c r="C5675" s="226">
        <v>44268</v>
      </c>
      <c r="D5675" s="226">
        <v>44280.453229166669</v>
      </c>
      <c r="E5675" t="s">
        <v>6385</v>
      </c>
      <c r="F5675">
        <v>0.95500002304712928</v>
      </c>
    </row>
    <row r="5676" spans="1:6" hidden="1">
      <c r="A5676">
        <v>9</v>
      </c>
      <c r="B5676" s="226">
        <v>44267</v>
      </c>
      <c r="C5676" s="226">
        <v>44268</v>
      </c>
      <c r="D5676" s="226">
        <v>44280.453229166669</v>
      </c>
      <c r="E5676" t="s">
        <v>6386</v>
      </c>
      <c r="F5676">
        <v>8.9583333333329858</v>
      </c>
    </row>
    <row r="5677" spans="1:6" hidden="1">
      <c r="A5677">
        <v>9</v>
      </c>
      <c r="B5677" s="226">
        <v>44267</v>
      </c>
      <c r="C5677" s="226">
        <v>44268</v>
      </c>
      <c r="D5677" s="226">
        <v>44280.453229166669</v>
      </c>
      <c r="E5677" t="s">
        <v>6387</v>
      </c>
      <c r="F5677">
        <v>1.4599999984105179</v>
      </c>
    </row>
    <row r="5678" spans="1:6" hidden="1">
      <c r="A5678">
        <v>9</v>
      </c>
      <c r="B5678" s="226">
        <v>44267</v>
      </c>
      <c r="C5678" s="226">
        <v>44268</v>
      </c>
      <c r="D5678" s="226">
        <v>44280.453229166669</v>
      </c>
      <c r="E5678" t="s">
        <v>6388</v>
      </c>
      <c r="F5678">
        <v>64.319998423258468</v>
      </c>
    </row>
    <row r="5679" spans="1:6" hidden="1">
      <c r="A5679">
        <v>9</v>
      </c>
      <c r="B5679" s="226">
        <v>44267</v>
      </c>
      <c r="C5679" s="226">
        <v>44268</v>
      </c>
      <c r="D5679" s="226">
        <v>44280.453229166669</v>
      </c>
      <c r="E5679" t="s">
        <v>6389</v>
      </c>
      <c r="F5679">
        <v>22.170000076294208</v>
      </c>
    </row>
    <row r="5680" spans="1:6" hidden="1">
      <c r="A5680">
        <v>9</v>
      </c>
      <c r="B5680" s="226">
        <v>44267</v>
      </c>
      <c r="C5680" s="226">
        <v>44268</v>
      </c>
      <c r="D5680" s="226">
        <v>44280.453229166669</v>
      </c>
      <c r="E5680" t="s">
        <v>6390</v>
      </c>
      <c r="F5680">
        <v>8.1666665772597319E-2</v>
      </c>
    </row>
    <row r="5681" spans="1:6" hidden="1">
      <c r="A5681">
        <v>9</v>
      </c>
      <c r="B5681" s="226">
        <v>44267</v>
      </c>
      <c r="C5681" s="226">
        <v>44268</v>
      </c>
      <c r="D5681" s="226">
        <v>44280.453229166669</v>
      </c>
      <c r="E5681" t="s">
        <v>6391</v>
      </c>
      <c r="F5681">
        <v>2.0216666857400756</v>
      </c>
    </row>
    <row r="5682" spans="1:6" hidden="1">
      <c r="A5682">
        <v>9</v>
      </c>
      <c r="B5682" s="226">
        <v>44267</v>
      </c>
      <c r="C5682" s="226">
        <v>44268</v>
      </c>
      <c r="D5682" s="226">
        <v>44280.453229166669</v>
      </c>
      <c r="E5682" t="s">
        <v>6392</v>
      </c>
      <c r="F5682">
        <v>3.1666665958860363E-2</v>
      </c>
    </row>
    <row r="5683" spans="1:6" hidden="1">
      <c r="A5683">
        <v>9</v>
      </c>
      <c r="B5683" s="226">
        <v>44267</v>
      </c>
      <c r="C5683" s="226">
        <v>44268</v>
      </c>
      <c r="D5683" s="226">
        <v>44280.453229166669</v>
      </c>
      <c r="E5683" t="s">
        <v>6428</v>
      </c>
      <c r="F5683">
        <v>64.954341345134864</v>
      </c>
    </row>
    <row r="5684" spans="1:6" hidden="1">
      <c r="A5684">
        <v>9</v>
      </c>
      <c r="B5684" s="226">
        <v>44267</v>
      </c>
      <c r="C5684" s="226">
        <v>44268</v>
      </c>
      <c r="D5684" s="226">
        <v>44280.453229166669</v>
      </c>
      <c r="E5684" t="s">
        <v>6498</v>
      </c>
      <c r="F5684">
        <v>7.7854135948128664E-2</v>
      </c>
    </row>
    <row r="5685" spans="1:6" hidden="1">
      <c r="A5685">
        <v>9</v>
      </c>
      <c r="B5685" s="226">
        <v>44267</v>
      </c>
      <c r="C5685" s="226">
        <v>44268</v>
      </c>
      <c r="D5685" s="226">
        <v>44280.453229166669</v>
      </c>
      <c r="E5685" t="s">
        <v>6499</v>
      </c>
      <c r="F5685">
        <v>210.96823839081688</v>
      </c>
    </row>
    <row r="5686" spans="1:6" hidden="1">
      <c r="A5686">
        <v>9</v>
      </c>
      <c r="B5686" s="226">
        <v>44267</v>
      </c>
      <c r="C5686" s="226">
        <v>44268</v>
      </c>
      <c r="D5686" s="226">
        <v>44280.453229166669</v>
      </c>
      <c r="E5686" t="s">
        <v>6500</v>
      </c>
      <c r="F5686">
        <v>10398.457353379974</v>
      </c>
    </row>
    <row r="5687" spans="1:6" hidden="1">
      <c r="A5687">
        <v>9</v>
      </c>
      <c r="B5687" s="226">
        <v>44267</v>
      </c>
      <c r="C5687" s="226">
        <v>44268</v>
      </c>
      <c r="D5687" s="226">
        <v>44280.453229166669</v>
      </c>
      <c r="E5687" t="s">
        <v>6429</v>
      </c>
      <c r="F5687">
        <v>351.00919346279585</v>
      </c>
    </row>
    <row r="5688" spans="1:6" hidden="1">
      <c r="A5688">
        <v>9</v>
      </c>
      <c r="B5688" s="226">
        <v>44267</v>
      </c>
      <c r="C5688" s="226">
        <v>44268</v>
      </c>
      <c r="D5688" s="226">
        <v>44280.453229166669</v>
      </c>
      <c r="E5688" t="s">
        <v>6433</v>
      </c>
      <c r="F5688">
        <v>55.215898068746064</v>
      </c>
    </row>
    <row r="5689" spans="1:6" hidden="1">
      <c r="A5689">
        <v>9</v>
      </c>
      <c r="B5689" s="226">
        <v>44267</v>
      </c>
      <c r="C5689" s="226">
        <v>44268</v>
      </c>
      <c r="D5689" s="226">
        <v>44280.453229166669</v>
      </c>
      <c r="E5689" t="s">
        <v>6671</v>
      </c>
      <c r="F5689">
        <v>-2.3367317736645443</v>
      </c>
    </row>
    <row r="5690" spans="1:6" hidden="1">
      <c r="A5690">
        <v>9</v>
      </c>
      <c r="B5690" s="226">
        <v>44267</v>
      </c>
      <c r="C5690" s="226">
        <v>44268</v>
      </c>
      <c r="D5690" s="226">
        <v>44280.453229166669</v>
      </c>
      <c r="E5690" t="s">
        <v>6434</v>
      </c>
      <c r="F5690">
        <v>152.40214993158983</v>
      </c>
    </row>
    <row r="5691" spans="1:6" hidden="1">
      <c r="A5691">
        <v>9</v>
      </c>
      <c r="B5691" s="226">
        <v>44267</v>
      </c>
      <c r="C5691" s="226">
        <v>44268</v>
      </c>
      <c r="D5691" s="226">
        <v>44280.453229166669</v>
      </c>
      <c r="E5691" t="s">
        <v>6435</v>
      </c>
      <c r="F5691">
        <v>61.120919325616612</v>
      </c>
    </row>
    <row r="5692" spans="1:6" hidden="1">
      <c r="A5692">
        <v>9</v>
      </c>
      <c r="B5692" s="226">
        <v>44267</v>
      </c>
      <c r="C5692" s="226">
        <v>44268</v>
      </c>
      <c r="D5692" s="226">
        <v>44280.453229166669</v>
      </c>
      <c r="E5692" t="s">
        <v>6436</v>
      </c>
      <c r="F5692">
        <v>595.95123449961284</v>
      </c>
    </row>
    <row r="5693" spans="1:6" hidden="1">
      <c r="A5693">
        <v>9</v>
      </c>
      <c r="B5693" s="226">
        <v>44267</v>
      </c>
      <c r="C5693" s="226">
        <v>44268</v>
      </c>
      <c r="D5693" s="226">
        <v>44280.453229166669</v>
      </c>
      <c r="E5693" t="s">
        <v>6438</v>
      </c>
      <c r="F5693">
        <v>2935.9608691745343</v>
      </c>
    </row>
    <row r="5694" spans="1:6" hidden="1">
      <c r="A5694">
        <v>9</v>
      </c>
      <c r="B5694" s="226">
        <v>44267</v>
      </c>
      <c r="C5694" s="226">
        <v>44268</v>
      </c>
      <c r="D5694" s="226">
        <v>44280.453229166669</v>
      </c>
      <c r="E5694" t="s">
        <v>6439</v>
      </c>
      <c r="F5694">
        <v>145.21257167392315</v>
      </c>
    </row>
    <row r="5695" spans="1:6" hidden="1">
      <c r="A5695">
        <v>9</v>
      </c>
      <c r="B5695" s="226">
        <v>44267</v>
      </c>
      <c r="C5695" s="226">
        <v>44268</v>
      </c>
      <c r="D5695" s="226">
        <v>44280.453229166669</v>
      </c>
      <c r="E5695" t="s">
        <v>6501</v>
      </c>
      <c r="F5695">
        <v>8.3757521172364502</v>
      </c>
    </row>
    <row r="5696" spans="1:6" hidden="1">
      <c r="A5696">
        <v>9</v>
      </c>
      <c r="B5696" s="226">
        <v>44267</v>
      </c>
      <c r="C5696" s="226">
        <v>44268</v>
      </c>
      <c r="D5696" s="226">
        <v>44280.453229166669</v>
      </c>
      <c r="E5696" t="s">
        <v>6437</v>
      </c>
      <c r="F5696">
        <v>135.84328142801951</v>
      </c>
    </row>
    <row r="5697" spans="1:6" hidden="1">
      <c r="A5697">
        <v>9</v>
      </c>
      <c r="B5697" s="226">
        <v>44267</v>
      </c>
      <c r="C5697" s="226">
        <v>44268</v>
      </c>
      <c r="D5697" s="226">
        <v>44280.453229166669</v>
      </c>
      <c r="E5697" t="s">
        <v>6502</v>
      </c>
      <c r="F5697">
        <v>74.879997253414999</v>
      </c>
    </row>
    <row r="5698" spans="1:6" hidden="1">
      <c r="A5698">
        <v>9</v>
      </c>
      <c r="B5698" s="226">
        <v>44267</v>
      </c>
      <c r="C5698" s="226">
        <v>44268</v>
      </c>
      <c r="D5698" s="226">
        <v>44280.453229166669</v>
      </c>
      <c r="E5698" t="s">
        <v>6410</v>
      </c>
      <c r="F5698">
        <v>11.369999885559531</v>
      </c>
    </row>
    <row r="5699" spans="1:6" hidden="1">
      <c r="A5699">
        <v>9</v>
      </c>
      <c r="B5699" s="226">
        <v>44267</v>
      </c>
      <c r="C5699" s="226">
        <v>44268</v>
      </c>
      <c r="D5699" s="226">
        <v>44280.453229166669</v>
      </c>
      <c r="E5699" t="s">
        <v>6411</v>
      </c>
      <c r="F5699">
        <v>0.56000000238420766</v>
      </c>
    </row>
    <row r="5700" spans="1:6" hidden="1">
      <c r="A5700">
        <v>9</v>
      </c>
      <c r="B5700" s="226">
        <v>44267</v>
      </c>
      <c r="C5700" s="226">
        <v>44268</v>
      </c>
      <c r="D5700" s="226">
        <v>44280.453229166669</v>
      </c>
      <c r="E5700" t="s">
        <v>6412</v>
      </c>
      <c r="F5700">
        <v>3.1500000953675098</v>
      </c>
    </row>
    <row r="5701" spans="1:6" hidden="1">
      <c r="A5701">
        <v>9</v>
      </c>
      <c r="B5701" s="226">
        <v>44267</v>
      </c>
      <c r="C5701" s="226">
        <v>44268</v>
      </c>
      <c r="D5701" s="226">
        <v>44280.453229166669</v>
      </c>
      <c r="E5701" t="s">
        <v>6413</v>
      </c>
      <c r="F5701">
        <v>5.9000000953676626</v>
      </c>
    </row>
    <row r="5702" spans="1:6" hidden="1">
      <c r="A5702">
        <v>9</v>
      </c>
      <c r="B5702" s="226">
        <v>44267</v>
      </c>
      <c r="C5702" s="226">
        <v>44268</v>
      </c>
      <c r="D5702" s="226">
        <v>44280.453229166669</v>
      </c>
      <c r="E5702" t="s">
        <v>6414</v>
      </c>
      <c r="F5702">
        <v>0.77999997138977051</v>
      </c>
    </row>
    <row r="5703" spans="1:6" hidden="1">
      <c r="A5703">
        <v>9</v>
      </c>
      <c r="B5703" s="226">
        <v>44267</v>
      </c>
      <c r="C5703" s="226">
        <v>44268</v>
      </c>
      <c r="D5703" s="226">
        <v>44280.453229166669</v>
      </c>
      <c r="E5703" t="s">
        <v>6415</v>
      </c>
      <c r="F5703">
        <v>0</v>
      </c>
    </row>
    <row r="5704" spans="1:6" hidden="1">
      <c r="A5704">
        <v>9</v>
      </c>
      <c r="B5704" s="226">
        <v>44267</v>
      </c>
      <c r="C5704" s="226">
        <v>44268</v>
      </c>
      <c r="D5704" s="226">
        <v>44280.453229166669</v>
      </c>
      <c r="E5704" t="s">
        <v>6416</v>
      </c>
      <c r="F5704">
        <v>2.0399999618530273</v>
      </c>
    </row>
    <row r="5705" spans="1:6" hidden="1">
      <c r="A5705">
        <v>9</v>
      </c>
      <c r="B5705" s="226">
        <v>44267</v>
      </c>
      <c r="C5705" s="226">
        <v>44268</v>
      </c>
      <c r="D5705" s="226">
        <v>44280.453229166669</v>
      </c>
      <c r="E5705" t="s">
        <v>6417</v>
      </c>
      <c r="F5705">
        <v>1.309999942779541</v>
      </c>
    </row>
    <row r="5706" spans="1:6" hidden="1">
      <c r="A5706">
        <v>9</v>
      </c>
      <c r="B5706" s="226">
        <v>44267</v>
      </c>
      <c r="C5706" s="226">
        <v>44268</v>
      </c>
      <c r="D5706" s="226">
        <v>44280.453229166669</v>
      </c>
      <c r="E5706" t="s">
        <v>6503</v>
      </c>
      <c r="F5706">
        <v>2.9999999329446688E-2</v>
      </c>
    </row>
    <row r="5707" spans="1:6" hidden="1">
      <c r="A5707">
        <v>9</v>
      </c>
      <c r="B5707" s="226">
        <v>44267</v>
      </c>
      <c r="C5707" s="226">
        <v>44268</v>
      </c>
      <c r="D5707" s="226">
        <v>44280.453229166669</v>
      </c>
      <c r="E5707" t="s">
        <v>6504</v>
      </c>
      <c r="F5707">
        <v>1.129999995231584</v>
      </c>
    </row>
    <row r="5708" spans="1:6" hidden="1">
      <c r="A5708">
        <v>9</v>
      </c>
      <c r="B5708" s="226">
        <v>44267</v>
      </c>
      <c r="C5708" s="226">
        <v>44268</v>
      </c>
      <c r="D5708" s="226">
        <v>44280.453229166669</v>
      </c>
      <c r="E5708" t="s">
        <v>6505</v>
      </c>
      <c r="F5708">
        <v>2.4700000286101313</v>
      </c>
    </row>
    <row r="5709" spans="1:6" hidden="1">
      <c r="A5709">
        <v>9</v>
      </c>
      <c r="B5709" s="226">
        <v>44267</v>
      </c>
      <c r="C5709" s="226">
        <v>44268</v>
      </c>
      <c r="D5709" s="226">
        <v>44280.453229166669</v>
      </c>
      <c r="E5709" t="s">
        <v>6506</v>
      </c>
      <c r="F5709">
        <v>22.559999465943275</v>
      </c>
    </row>
    <row r="5710" spans="1:6" hidden="1">
      <c r="A5710">
        <v>9</v>
      </c>
      <c r="B5710" s="226">
        <v>44267</v>
      </c>
      <c r="C5710" s="226">
        <v>44268</v>
      </c>
      <c r="D5710" s="226">
        <v>44280.453229166669</v>
      </c>
      <c r="E5710" t="s">
        <v>6507</v>
      </c>
      <c r="F5710">
        <v>50.080001831054688</v>
      </c>
    </row>
    <row r="5711" spans="1:6" hidden="1">
      <c r="A5711">
        <v>9</v>
      </c>
      <c r="B5711" s="226">
        <v>44267</v>
      </c>
      <c r="C5711" s="226">
        <v>44268</v>
      </c>
      <c r="D5711" s="226">
        <v>44280.453229166669</v>
      </c>
      <c r="E5711" t="s">
        <v>6508</v>
      </c>
      <c r="F5711">
        <v>20.840000152587962</v>
      </c>
    </row>
    <row r="5712" spans="1:6" hidden="1">
      <c r="A5712">
        <v>9</v>
      </c>
      <c r="B5712" s="226">
        <v>44267</v>
      </c>
      <c r="C5712" s="226">
        <v>44268</v>
      </c>
      <c r="D5712" s="226">
        <v>44280.453229166669</v>
      </c>
      <c r="E5712" t="s">
        <v>6509</v>
      </c>
      <c r="F5712">
        <v>0.62999999523162842</v>
      </c>
    </row>
    <row r="5713" spans="1:6" hidden="1">
      <c r="A5713">
        <v>9</v>
      </c>
      <c r="B5713" s="226">
        <v>44267</v>
      </c>
      <c r="C5713" s="226">
        <v>44268</v>
      </c>
      <c r="D5713" s="226">
        <v>44280.453229166669</v>
      </c>
      <c r="E5713" t="s">
        <v>6510</v>
      </c>
      <c r="F5713">
        <v>2.2400000095368306</v>
      </c>
    </row>
    <row r="5714" spans="1:6" hidden="1">
      <c r="A5714">
        <v>9</v>
      </c>
      <c r="B5714" s="226">
        <v>44267</v>
      </c>
      <c r="C5714" s="226">
        <v>44268</v>
      </c>
      <c r="D5714" s="226">
        <v>44280.453229166669</v>
      </c>
      <c r="E5714" t="s">
        <v>6511</v>
      </c>
      <c r="F5714">
        <v>1.9999999552965182E-2</v>
      </c>
    </row>
    <row r="5715" spans="1:6" hidden="1">
      <c r="A5715">
        <v>9</v>
      </c>
      <c r="B5715" s="226">
        <v>44267</v>
      </c>
      <c r="C5715" s="226">
        <v>44268</v>
      </c>
      <c r="D5715" s="226">
        <v>44280.453229166669</v>
      </c>
      <c r="E5715" t="s">
        <v>6728</v>
      </c>
      <c r="F5715">
        <v>6.803379056851071</v>
      </c>
    </row>
    <row r="5716" spans="1:6" hidden="1">
      <c r="A5716">
        <v>9</v>
      </c>
      <c r="B5716" s="226">
        <v>44267</v>
      </c>
      <c r="C5716" s="226">
        <v>44268</v>
      </c>
      <c r="D5716" s="226">
        <v>44280.453229166669</v>
      </c>
      <c r="E5716" t="s">
        <v>6525</v>
      </c>
    </row>
    <row r="5717" spans="1:6" hidden="1">
      <c r="A5717">
        <v>9</v>
      </c>
      <c r="B5717" s="226">
        <v>44267</v>
      </c>
      <c r="C5717" s="226">
        <v>44268</v>
      </c>
      <c r="D5717" s="226">
        <v>44280.453229166669</v>
      </c>
      <c r="E5717" t="s">
        <v>6526</v>
      </c>
    </row>
    <row r="5718" spans="1:6" hidden="1">
      <c r="A5718">
        <v>9</v>
      </c>
      <c r="B5718" s="226">
        <v>44267</v>
      </c>
      <c r="C5718" s="226">
        <v>44268</v>
      </c>
      <c r="D5718" s="226">
        <v>44280.453229166669</v>
      </c>
      <c r="E5718" t="s">
        <v>6679</v>
      </c>
      <c r="F5718">
        <v>1.707649966080915</v>
      </c>
    </row>
    <row r="5719" spans="1:6" hidden="1">
      <c r="A5719">
        <v>9</v>
      </c>
      <c r="B5719" s="226">
        <v>44267</v>
      </c>
      <c r="C5719" s="226">
        <v>44268</v>
      </c>
      <c r="D5719" s="226">
        <v>44280.453229166669</v>
      </c>
      <c r="E5719" t="s">
        <v>6680</v>
      </c>
      <c r="F5719">
        <v>1.8301833271980286</v>
      </c>
    </row>
    <row r="5720" spans="1:6" hidden="1">
      <c r="A5720">
        <v>9</v>
      </c>
      <c r="B5720" s="226">
        <v>44267</v>
      </c>
      <c r="C5720" s="226">
        <v>44268</v>
      </c>
      <c r="D5720" s="226">
        <v>44280.453229166669</v>
      </c>
      <c r="E5720" t="s">
        <v>6681</v>
      </c>
      <c r="F5720">
        <v>7.0211331049603478</v>
      </c>
    </row>
    <row r="5721" spans="1:6" hidden="1">
      <c r="A5721">
        <v>9</v>
      </c>
      <c r="B5721" s="226">
        <v>44267</v>
      </c>
      <c r="C5721" s="226">
        <v>44268</v>
      </c>
      <c r="D5721" s="226">
        <v>44280.453229166669</v>
      </c>
      <c r="E5721" t="s">
        <v>6682</v>
      </c>
      <c r="F5721">
        <v>22.91614945729664</v>
      </c>
    </row>
    <row r="5722" spans="1:6" hidden="1">
      <c r="A5722">
        <v>9</v>
      </c>
      <c r="B5722" s="226">
        <v>44267</v>
      </c>
      <c r="C5722" s="226">
        <v>44268</v>
      </c>
      <c r="D5722" s="226">
        <v>44280.453229166669</v>
      </c>
      <c r="E5722" t="s">
        <v>6683</v>
      </c>
      <c r="F5722">
        <v>49.262531916300453</v>
      </c>
    </row>
    <row r="5723" spans="1:6" hidden="1">
      <c r="A5723">
        <v>9</v>
      </c>
      <c r="B5723" s="226">
        <v>44267</v>
      </c>
      <c r="C5723" s="226">
        <v>44268</v>
      </c>
      <c r="D5723" s="226">
        <v>44280.453229166669</v>
      </c>
      <c r="E5723" t="s">
        <v>6684</v>
      </c>
      <c r="F5723">
        <v>17.161849975585937</v>
      </c>
    </row>
    <row r="5724" spans="1:6" hidden="1">
      <c r="A5724">
        <v>9</v>
      </c>
      <c r="B5724" s="226">
        <v>44267</v>
      </c>
      <c r="C5724" s="226">
        <v>44268</v>
      </c>
      <c r="D5724" s="226">
        <v>44280.453229166669</v>
      </c>
      <c r="E5724" t="s">
        <v>6685</v>
      </c>
      <c r="F5724">
        <v>7.0249997079372406E-2</v>
      </c>
    </row>
    <row r="5725" spans="1:6" hidden="1">
      <c r="A5725">
        <v>9</v>
      </c>
      <c r="B5725" s="226">
        <v>44267</v>
      </c>
      <c r="C5725" s="226">
        <v>44268</v>
      </c>
      <c r="D5725" s="226">
        <v>44280.453229166669</v>
      </c>
      <c r="E5725" t="s">
        <v>6670</v>
      </c>
      <c r="F5725">
        <v>0.12868047294873958</v>
      </c>
    </row>
    <row r="5726" spans="1:6" hidden="1">
      <c r="A5726">
        <v>9</v>
      </c>
      <c r="B5726" s="226">
        <v>44267</v>
      </c>
      <c r="C5726" s="226">
        <v>44268</v>
      </c>
      <c r="D5726" s="226">
        <v>44280.453229166669</v>
      </c>
      <c r="E5726" t="s">
        <v>6531</v>
      </c>
      <c r="F5726">
        <v>41.445800489849518</v>
      </c>
    </row>
    <row r="5727" spans="1:6" hidden="1">
      <c r="A5727">
        <v>9</v>
      </c>
      <c r="B5727" s="226">
        <v>44267</v>
      </c>
      <c r="C5727" s="226">
        <v>44268</v>
      </c>
      <c r="D5727" s="226">
        <v>44280.453229166669</v>
      </c>
      <c r="E5727" t="s">
        <v>6532</v>
      </c>
      <c r="F5727">
        <v>2.0063682993253096</v>
      </c>
    </row>
    <row r="5728" spans="1:6" hidden="1">
      <c r="A5728">
        <v>9</v>
      </c>
      <c r="B5728" s="226">
        <v>44267</v>
      </c>
      <c r="C5728" s="226">
        <v>44268</v>
      </c>
      <c r="D5728" s="226">
        <v>44280.453229166669</v>
      </c>
      <c r="E5728" t="s">
        <v>6533</v>
      </c>
      <c r="F5728">
        <v>148.90103288226638</v>
      </c>
    </row>
    <row r="5729" spans="1:6" hidden="1">
      <c r="A5729">
        <v>9</v>
      </c>
      <c r="B5729" s="226">
        <v>44267</v>
      </c>
      <c r="C5729" s="226">
        <v>44268</v>
      </c>
      <c r="D5729" s="226">
        <v>44280.453229166669</v>
      </c>
      <c r="E5729" t="s">
        <v>6530</v>
      </c>
      <c r="F5729">
        <v>94.899980253643676</v>
      </c>
    </row>
    <row r="5730" spans="1:6" hidden="1">
      <c r="A5730">
        <v>9</v>
      </c>
      <c r="B5730" s="226">
        <v>44267</v>
      </c>
      <c r="C5730" s="226">
        <v>44268</v>
      </c>
      <c r="D5730" s="226">
        <v>44280.453229166669</v>
      </c>
      <c r="E5730" t="s">
        <v>6534</v>
      </c>
      <c r="F5730">
        <v>107.98333613078118</v>
      </c>
    </row>
    <row r="5731" spans="1:6" hidden="1">
      <c r="A5731">
        <v>9</v>
      </c>
      <c r="B5731" s="226">
        <v>44267</v>
      </c>
      <c r="C5731" s="226">
        <v>44268</v>
      </c>
      <c r="D5731" s="226">
        <v>44280.453229166669</v>
      </c>
      <c r="E5731" t="s">
        <v>6535</v>
      </c>
      <c r="F5731">
        <v>6.4866665750744401E-2</v>
      </c>
    </row>
    <row r="5732" spans="1:6" hidden="1">
      <c r="A5732">
        <v>9</v>
      </c>
      <c r="B5732" s="226">
        <v>44267</v>
      </c>
      <c r="C5732" s="226">
        <v>44268</v>
      </c>
      <c r="D5732" s="226">
        <v>44280.453229166669</v>
      </c>
      <c r="E5732" t="s">
        <v>6536</v>
      </c>
      <c r="F5732">
        <v>99.69861602782818</v>
      </c>
    </row>
    <row r="5733" spans="1:6" hidden="1">
      <c r="A5733">
        <v>9</v>
      </c>
      <c r="B5733" s="226">
        <v>44267</v>
      </c>
      <c r="C5733" s="226">
        <v>44268</v>
      </c>
      <c r="D5733" s="226">
        <v>44280.453229166669</v>
      </c>
      <c r="E5733" t="s">
        <v>6537</v>
      </c>
      <c r="F5733">
        <v>0.12021666765213013</v>
      </c>
    </row>
    <row r="5734" spans="1:6" hidden="1">
      <c r="A5734">
        <v>9</v>
      </c>
      <c r="B5734" s="226">
        <v>44267</v>
      </c>
      <c r="C5734" s="226">
        <v>44268</v>
      </c>
      <c r="D5734" s="226">
        <v>44280.453229166669</v>
      </c>
      <c r="E5734" t="s">
        <v>6538</v>
      </c>
      <c r="F5734">
        <v>4.8549999793368694E-2</v>
      </c>
    </row>
    <row r="5735" spans="1:6" hidden="1">
      <c r="A5735">
        <v>9</v>
      </c>
      <c r="B5735" s="226">
        <v>44267</v>
      </c>
      <c r="C5735" s="226">
        <v>44268</v>
      </c>
      <c r="D5735" s="226">
        <v>44280.453229166669</v>
      </c>
      <c r="E5735" t="s">
        <v>6539</v>
      </c>
      <c r="F5735">
        <v>3.5583334354062877E-2</v>
      </c>
    </row>
    <row r="5736" spans="1:6" hidden="1">
      <c r="A5736">
        <v>9</v>
      </c>
      <c r="B5736" s="226">
        <v>44267</v>
      </c>
      <c r="C5736" s="226">
        <v>44268</v>
      </c>
      <c r="D5736" s="226">
        <v>44280.453229166669</v>
      </c>
      <c r="E5736" t="s">
        <v>6540</v>
      </c>
      <c r="F5736">
        <v>1.8666666001081467E-2</v>
      </c>
    </row>
    <row r="5737" spans="1:6" hidden="1">
      <c r="A5737">
        <v>9</v>
      </c>
      <c r="B5737" s="226">
        <v>44267</v>
      </c>
      <c r="C5737" s="226">
        <v>44268</v>
      </c>
      <c r="D5737" s="226">
        <v>44280.453229166669</v>
      </c>
      <c r="E5737" t="s">
        <v>6541</v>
      </c>
      <c r="F5737">
        <v>3.2666666666045785E-3</v>
      </c>
    </row>
    <row r="5738" spans="1:6" hidden="1">
      <c r="A5738">
        <v>9</v>
      </c>
      <c r="B5738" s="226">
        <v>44267</v>
      </c>
      <c r="C5738" s="226">
        <v>44268</v>
      </c>
      <c r="D5738" s="226">
        <v>44280.453229166669</v>
      </c>
      <c r="E5738" t="s">
        <v>6542</v>
      </c>
      <c r="F5738">
        <v>1.0027833580971135</v>
      </c>
    </row>
    <row r="5739" spans="1:6" hidden="1">
      <c r="A5739">
        <v>9</v>
      </c>
      <c r="B5739" s="226">
        <v>44267</v>
      </c>
      <c r="C5739" s="226">
        <v>44268</v>
      </c>
      <c r="D5739" s="226">
        <v>44280.453229166669</v>
      </c>
      <c r="E5739" t="s">
        <v>6543</v>
      </c>
      <c r="F5739">
        <v>9.0796664555871089</v>
      </c>
    </row>
    <row r="5740" spans="1:6" hidden="1">
      <c r="A5740">
        <v>9</v>
      </c>
      <c r="B5740" s="226">
        <v>44267</v>
      </c>
      <c r="C5740" s="226">
        <v>44268</v>
      </c>
      <c r="D5740" s="226">
        <v>44280.453229166669</v>
      </c>
      <c r="E5740" t="s">
        <v>6544</v>
      </c>
      <c r="F5740">
        <v>1.4974833528200218</v>
      </c>
    </row>
    <row r="5741" spans="1:6" hidden="1">
      <c r="A5741">
        <v>9</v>
      </c>
      <c r="B5741" s="226">
        <v>44267</v>
      </c>
      <c r="C5741" s="226">
        <v>44268</v>
      </c>
      <c r="D5741" s="226">
        <v>44280.453229166669</v>
      </c>
      <c r="E5741" t="s">
        <v>6545</v>
      </c>
      <c r="F5741">
        <v>63.717431386311851</v>
      </c>
    </row>
    <row r="5742" spans="1:6" hidden="1">
      <c r="A5742">
        <v>9</v>
      </c>
      <c r="B5742" s="226">
        <v>44267</v>
      </c>
      <c r="C5742" s="226">
        <v>44268</v>
      </c>
      <c r="D5742" s="226">
        <v>44280.453229166669</v>
      </c>
      <c r="E5742" t="s">
        <v>6546</v>
      </c>
      <c r="F5742">
        <v>22.387016932169598</v>
      </c>
    </row>
    <row r="5743" spans="1:6" hidden="1">
      <c r="A5743">
        <v>9</v>
      </c>
      <c r="B5743" s="226">
        <v>44267</v>
      </c>
      <c r="C5743" s="226">
        <v>44268</v>
      </c>
      <c r="D5743" s="226">
        <v>44280.453229166669</v>
      </c>
      <c r="E5743" t="s">
        <v>6547</v>
      </c>
      <c r="F5743">
        <v>8.2900002598763012E-2</v>
      </c>
    </row>
    <row r="5744" spans="1:6" hidden="1">
      <c r="A5744">
        <v>9</v>
      </c>
      <c r="B5744" s="226">
        <v>44267</v>
      </c>
      <c r="C5744" s="226">
        <v>44268</v>
      </c>
      <c r="D5744" s="226">
        <v>44280.453229166669</v>
      </c>
      <c r="E5744" t="s">
        <v>6548</v>
      </c>
      <c r="F5744">
        <v>2.224833329518543</v>
      </c>
    </row>
    <row r="5745" spans="1:6" hidden="1">
      <c r="A5745">
        <v>9</v>
      </c>
      <c r="B5745" s="226">
        <v>44267</v>
      </c>
      <c r="C5745" s="226">
        <v>44268</v>
      </c>
      <c r="D5745" s="226">
        <v>44280.453229166669</v>
      </c>
      <c r="E5745" t="s">
        <v>6721</v>
      </c>
      <c r="F5745">
        <v>6.9714153597752269</v>
      </c>
    </row>
    <row r="5746" spans="1:6" hidden="1">
      <c r="A5746">
        <v>9</v>
      </c>
      <c r="B5746" s="226">
        <v>44267</v>
      </c>
      <c r="C5746" s="226">
        <v>44268</v>
      </c>
      <c r="D5746" s="226">
        <v>44280.453229166669</v>
      </c>
      <c r="E5746" t="s">
        <v>6720</v>
      </c>
      <c r="F5746">
        <v>95.205643373065499</v>
      </c>
    </row>
    <row r="5747" spans="1:6" hidden="1">
      <c r="A5747">
        <v>9</v>
      </c>
      <c r="B5747" s="226">
        <v>44267</v>
      </c>
      <c r="C5747" s="226">
        <v>44268</v>
      </c>
      <c r="D5747" s="226">
        <v>44280.453229166669</v>
      </c>
      <c r="E5747" t="s">
        <v>6722</v>
      </c>
      <c r="F5747">
        <v>15.034773740945058</v>
      </c>
    </row>
    <row r="5748" spans="1:6" hidden="1">
      <c r="A5748">
        <v>9</v>
      </c>
      <c r="B5748" s="226">
        <v>44267</v>
      </c>
      <c r="C5748" s="226">
        <v>44268</v>
      </c>
      <c r="D5748" s="226">
        <v>44280.453229166669</v>
      </c>
      <c r="E5748" t="s">
        <v>6723</v>
      </c>
      <c r="F5748">
        <v>51.276212109459557</v>
      </c>
    </row>
    <row r="5749" spans="1:6" hidden="1">
      <c r="A5749">
        <v>9</v>
      </c>
      <c r="B5749" s="226">
        <v>44267</v>
      </c>
      <c r="C5749" s="226">
        <v>44268</v>
      </c>
      <c r="D5749" s="226">
        <v>44280.453229166669</v>
      </c>
      <c r="E5749" t="s">
        <v>6724</v>
      </c>
      <c r="F5749">
        <v>4.505925845106443</v>
      </c>
    </row>
    <row r="5750" spans="1:6" hidden="1">
      <c r="A5750">
        <v>9</v>
      </c>
      <c r="B5750" s="226">
        <v>44267</v>
      </c>
      <c r="C5750" s="226">
        <v>44268</v>
      </c>
      <c r="D5750" s="226">
        <v>44280.453229166669</v>
      </c>
      <c r="E5750" t="s">
        <v>6725</v>
      </c>
      <c r="F5750">
        <v>16.260558388409773</v>
      </c>
    </row>
    <row r="5751" spans="1:6" hidden="1">
      <c r="A5751">
        <v>9</v>
      </c>
      <c r="B5751" s="226">
        <v>44267</v>
      </c>
      <c r="C5751" s="226">
        <v>44268</v>
      </c>
      <c r="D5751" s="226">
        <v>44280.453229166669</v>
      </c>
      <c r="E5751" t="s">
        <v>6726</v>
      </c>
      <c r="F5751">
        <v>10187.54977416992</v>
      </c>
    </row>
    <row r="5752" spans="1:6" hidden="1">
      <c r="A5752">
        <v>9</v>
      </c>
      <c r="B5752" s="226">
        <v>44267</v>
      </c>
      <c r="C5752" s="226">
        <v>44268</v>
      </c>
      <c r="D5752" s="226">
        <v>44280.453229166669</v>
      </c>
      <c r="E5752" t="s">
        <v>6549</v>
      </c>
      <c r="F5752">
        <v>6.7481523851553584</v>
      </c>
    </row>
    <row r="5753" spans="1:6" hidden="1">
      <c r="A5753">
        <v>9</v>
      </c>
      <c r="B5753" s="226">
        <v>44267</v>
      </c>
      <c r="C5753" s="226">
        <v>44268</v>
      </c>
      <c r="D5753" s="226">
        <v>44280.453229166669</v>
      </c>
      <c r="E5753" t="s">
        <v>6550</v>
      </c>
      <c r="F5753">
        <v>5.4472664061519707</v>
      </c>
    </row>
    <row r="5754" spans="1:6" hidden="1">
      <c r="A5754">
        <v>9</v>
      </c>
      <c r="B5754" s="226">
        <v>44267</v>
      </c>
      <c r="C5754" s="226">
        <v>44268</v>
      </c>
      <c r="D5754" s="226">
        <v>44280.453229166669</v>
      </c>
      <c r="E5754" t="s">
        <v>6551</v>
      </c>
      <c r="F5754">
        <v>29.711994536717576</v>
      </c>
    </row>
    <row r="5755" spans="1:6" hidden="1">
      <c r="A5755">
        <v>9</v>
      </c>
      <c r="B5755" s="226">
        <v>44267</v>
      </c>
      <c r="C5755" s="226">
        <v>44268</v>
      </c>
      <c r="D5755" s="226">
        <v>44280.453229166669</v>
      </c>
      <c r="E5755" t="s">
        <v>6552</v>
      </c>
      <c r="F5755">
        <v>8.7451645453770919</v>
      </c>
    </row>
    <row r="5756" spans="1:6" hidden="1">
      <c r="A5756">
        <v>9</v>
      </c>
      <c r="B5756" s="226">
        <v>44267</v>
      </c>
      <c r="C5756" s="226">
        <v>44268</v>
      </c>
      <c r="D5756" s="226">
        <v>44280.453229166669</v>
      </c>
      <c r="E5756" t="s">
        <v>6727</v>
      </c>
      <c r="F5756">
        <v>17.922877575733068</v>
      </c>
    </row>
    <row r="5757" spans="1:6" hidden="1">
      <c r="A5757">
        <v>9</v>
      </c>
      <c r="B5757" s="226">
        <v>44267</v>
      </c>
      <c r="C5757" s="226">
        <v>44268</v>
      </c>
      <c r="D5757" s="226">
        <v>44280.453229166669</v>
      </c>
      <c r="E5757" t="s">
        <v>6672</v>
      </c>
      <c r="F5757">
        <v>212.78054818162681</v>
      </c>
    </row>
    <row r="5758" spans="1:6" hidden="1">
      <c r="A5758">
        <v>9</v>
      </c>
      <c r="B5758" s="226">
        <v>44267</v>
      </c>
      <c r="C5758" s="226">
        <v>44268</v>
      </c>
      <c r="D5758" s="226">
        <v>44280.453229166669</v>
      </c>
      <c r="E5758" t="s">
        <v>6673</v>
      </c>
      <c r="F5758">
        <v>214.34677965542301</v>
      </c>
    </row>
    <row r="5759" spans="1:6" hidden="1">
      <c r="A5759">
        <v>9</v>
      </c>
      <c r="B5759" s="226">
        <v>44267</v>
      </c>
      <c r="C5759" s="226">
        <v>44268</v>
      </c>
      <c r="D5759" s="226">
        <v>44280.453229166669</v>
      </c>
      <c r="E5759" t="s">
        <v>6674</v>
      </c>
      <c r="F5759">
        <v>-0.73607831504375953</v>
      </c>
    </row>
    <row r="5760" spans="1:6" hidden="1">
      <c r="A5760">
        <v>9</v>
      </c>
      <c r="B5760" s="226">
        <v>44267</v>
      </c>
      <c r="C5760" s="226">
        <v>44268</v>
      </c>
      <c r="D5760" s="226">
        <v>44280.453229166669</v>
      </c>
      <c r="E5760" t="s">
        <v>6635</v>
      </c>
      <c r="F5760">
        <v>0.87</v>
      </c>
    </row>
    <row r="5761" spans="1:6" hidden="1">
      <c r="A5761">
        <v>9</v>
      </c>
      <c r="B5761" s="226">
        <v>44267</v>
      </c>
      <c r="C5761" s="226">
        <v>44268</v>
      </c>
      <c r="D5761" s="226">
        <v>44280.453229166669</v>
      </c>
      <c r="E5761" t="s">
        <v>6637</v>
      </c>
      <c r="F5761">
        <v>0.88</v>
      </c>
    </row>
    <row r="5762" spans="1:6" hidden="1">
      <c r="A5762">
        <v>9</v>
      </c>
      <c r="B5762" s="226">
        <v>44267</v>
      </c>
      <c r="C5762" s="226">
        <v>44268</v>
      </c>
      <c r="D5762" s="226">
        <v>44280.453229166669</v>
      </c>
      <c r="E5762" t="s">
        <v>6638</v>
      </c>
      <c r="F5762">
        <v>0.87728888900000002</v>
      </c>
    </row>
    <row r="5763" spans="1:6" hidden="1">
      <c r="A5763">
        <v>9</v>
      </c>
      <c r="B5763" s="226">
        <v>44267</v>
      </c>
      <c r="C5763" s="226">
        <v>44268</v>
      </c>
      <c r="D5763" s="226">
        <v>44280.453229166669</v>
      </c>
      <c r="E5763" t="s">
        <v>6642</v>
      </c>
      <c r="F5763">
        <v>0.86831666699999999</v>
      </c>
    </row>
    <row r="5764" spans="1:6" hidden="1">
      <c r="A5764">
        <v>9</v>
      </c>
      <c r="B5764" s="226">
        <v>44267</v>
      </c>
      <c r="C5764" s="226">
        <v>44268</v>
      </c>
      <c r="D5764" s="226">
        <v>44280.453229166669</v>
      </c>
      <c r="E5764" t="s">
        <v>6636</v>
      </c>
      <c r="F5764">
        <v>0.87</v>
      </c>
    </row>
    <row r="5765" spans="1:6" hidden="1">
      <c r="A5765">
        <v>9</v>
      </c>
      <c r="B5765" s="226">
        <v>44267</v>
      </c>
      <c r="C5765" s="226">
        <v>44268</v>
      </c>
      <c r="D5765" s="226">
        <v>44280.453229166669</v>
      </c>
      <c r="E5765" t="s">
        <v>6646</v>
      </c>
      <c r="F5765">
        <v>0.87688888899999995</v>
      </c>
    </row>
    <row r="5766" spans="1:6" hidden="1">
      <c r="A5766">
        <v>9</v>
      </c>
      <c r="B5766" s="226">
        <v>44267</v>
      </c>
      <c r="C5766" s="226">
        <v>44268</v>
      </c>
      <c r="D5766" s="226">
        <v>44280.453229166669</v>
      </c>
      <c r="E5766" t="s">
        <v>6647</v>
      </c>
      <c r="F5766">
        <v>0.88706562499999997</v>
      </c>
    </row>
    <row r="5767" spans="1:6" hidden="1">
      <c r="A5767">
        <v>9</v>
      </c>
      <c r="B5767" s="226">
        <v>44267</v>
      </c>
      <c r="C5767" s="226">
        <v>44268</v>
      </c>
      <c r="D5767" s="226">
        <v>44280.453229166669</v>
      </c>
      <c r="E5767" t="s">
        <v>6648</v>
      </c>
      <c r="F5767">
        <v>0.75539321999999998</v>
      </c>
    </row>
    <row r="5768" spans="1:6" hidden="1">
      <c r="A5768">
        <v>9</v>
      </c>
      <c r="B5768" s="226">
        <v>44267</v>
      </c>
      <c r="C5768" s="226">
        <v>44268</v>
      </c>
      <c r="D5768" s="226">
        <v>44280.453229166669</v>
      </c>
      <c r="E5768" t="s">
        <v>6643</v>
      </c>
      <c r="F5768">
        <v>0.87</v>
      </c>
    </row>
    <row r="5769" spans="1:6" hidden="1">
      <c r="A5769">
        <v>9</v>
      </c>
      <c r="B5769" s="226">
        <v>44267</v>
      </c>
      <c r="C5769" s="226">
        <v>44268</v>
      </c>
      <c r="D5769" s="226">
        <v>44280.453229166669</v>
      </c>
      <c r="E5769" t="s">
        <v>6644</v>
      </c>
      <c r="F5769">
        <v>0.67601355900000004</v>
      </c>
    </row>
    <row r="5770" spans="1:6" hidden="1">
      <c r="A5770">
        <v>9</v>
      </c>
      <c r="B5770" s="226">
        <v>44267</v>
      </c>
      <c r="C5770" s="226">
        <v>44268</v>
      </c>
      <c r="D5770" s="226">
        <v>44280.453229166669</v>
      </c>
      <c r="E5770" t="s">
        <v>6649</v>
      </c>
      <c r="F5770">
        <v>0.86760000000000004</v>
      </c>
    </row>
    <row r="5771" spans="1:6" hidden="1">
      <c r="A5771">
        <v>9</v>
      </c>
      <c r="B5771" s="226">
        <v>44267</v>
      </c>
      <c r="C5771" s="226">
        <v>44268</v>
      </c>
      <c r="D5771" s="226">
        <v>44280.453229166669</v>
      </c>
      <c r="E5771" t="s">
        <v>6650</v>
      </c>
      <c r="F5771">
        <v>0.87610468799999996</v>
      </c>
    </row>
    <row r="5772" spans="1:6" hidden="1">
      <c r="A5772">
        <v>9</v>
      </c>
      <c r="B5772" s="226">
        <v>44267</v>
      </c>
      <c r="C5772" s="226">
        <v>44268</v>
      </c>
      <c r="D5772" s="226">
        <v>44280.453229166669</v>
      </c>
      <c r="E5772" t="s">
        <v>6651</v>
      </c>
      <c r="F5772">
        <v>0.894277922</v>
      </c>
    </row>
    <row r="5773" spans="1:6" hidden="1">
      <c r="A5773">
        <v>9</v>
      </c>
      <c r="B5773" s="226">
        <v>44267</v>
      </c>
      <c r="C5773" s="226">
        <v>44268</v>
      </c>
      <c r="D5773" s="226">
        <v>44280.453229166669</v>
      </c>
      <c r="E5773" t="s">
        <v>6645</v>
      </c>
      <c r="F5773">
        <v>0.875</v>
      </c>
    </row>
    <row r="5774" spans="1:6" hidden="1">
      <c r="A5774">
        <v>9</v>
      </c>
      <c r="B5774" s="226">
        <v>44267</v>
      </c>
      <c r="C5774" s="226">
        <v>44268</v>
      </c>
      <c r="D5774" s="226">
        <v>44280.453229166669</v>
      </c>
      <c r="E5774" t="s">
        <v>6652</v>
      </c>
      <c r="F5774">
        <v>0.86570000000000003</v>
      </c>
    </row>
    <row r="5775" spans="1:6" hidden="1">
      <c r="A5775">
        <v>9</v>
      </c>
      <c r="B5775" s="226">
        <v>44267</v>
      </c>
      <c r="C5775" s="226">
        <v>44268</v>
      </c>
      <c r="D5775" s="226">
        <v>44280.453229166669</v>
      </c>
      <c r="E5775" t="s">
        <v>6653</v>
      </c>
      <c r="F5775">
        <v>5.0000000000000001E-4</v>
      </c>
    </row>
    <row r="5776" spans="1:6" hidden="1">
      <c r="A5776">
        <v>9</v>
      </c>
      <c r="B5776" s="226">
        <v>44267</v>
      </c>
      <c r="C5776" s="226">
        <v>44268</v>
      </c>
      <c r="D5776" s="226">
        <v>44280.453229166669</v>
      </c>
      <c r="E5776" t="s">
        <v>6654</v>
      </c>
      <c r="F5776">
        <v>4.6000000000000001E-4</v>
      </c>
    </row>
    <row r="5777" spans="1:6" hidden="1">
      <c r="A5777">
        <v>9</v>
      </c>
      <c r="B5777" s="226">
        <v>44267</v>
      </c>
      <c r="C5777" s="226">
        <v>44268</v>
      </c>
      <c r="D5777" s="226">
        <v>44280.453229166669</v>
      </c>
      <c r="E5777" t="s">
        <v>6655</v>
      </c>
      <c r="F5777">
        <v>1.6999999999999999E-3</v>
      </c>
    </row>
    <row r="5778" spans="1:6" hidden="1">
      <c r="A5778">
        <v>9</v>
      </c>
      <c r="B5778" s="226">
        <v>44267</v>
      </c>
      <c r="C5778" s="226">
        <v>44268</v>
      </c>
      <c r="D5778" s="226">
        <v>44280.453229166669</v>
      </c>
      <c r="E5778" t="s">
        <v>6766</v>
      </c>
      <c r="F5778">
        <v>102.1</v>
      </c>
    </row>
    <row r="5779" spans="1:6" hidden="1">
      <c r="A5779">
        <v>9</v>
      </c>
      <c r="B5779" s="226">
        <v>44267</v>
      </c>
      <c r="C5779" s="226">
        <v>44268</v>
      </c>
      <c r="D5779" s="226">
        <v>44280.453229166669</v>
      </c>
      <c r="E5779" t="s">
        <v>6767</v>
      </c>
      <c r="F5779">
        <v>111</v>
      </c>
    </row>
    <row r="5780" spans="1:6" hidden="1">
      <c r="A5780">
        <v>9</v>
      </c>
      <c r="B5780" s="226">
        <v>44267</v>
      </c>
      <c r="C5780" s="226">
        <v>44268</v>
      </c>
      <c r="D5780" s="226">
        <v>44280.453229166669</v>
      </c>
      <c r="E5780" t="s">
        <v>6764</v>
      </c>
      <c r="F5780">
        <v>99.7</v>
      </c>
    </row>
    <row r="5781" spans="1:6" hidden="1">
      <c r="A5781">
        <v>9</v>
      </c>
      <c r="B5781" s="226">
        <v>44267</v>
      </c>
      <c r="C5781" s="226">
        <v>44268</v>
      </c>
      <c r="D5781" s="226">
        <v>44280.453229166669</v>
      </c>
      <c r="E5781" t="s">
        <v>6765</v>
      </c>
      <c r="F5781">
        <v>110</v>
      </c>
    </row>
    <row r="5782" spans="1:6" hidden="1">
      <c r="A5782">
        <v>10</v>
      </c>
      <c r="B5782" s="226">
        <v>44268</v>
      </c>
      <c r="C5782" s="226">
        <v>44269</v>
      </c>
      <c r="D5782" s="226">
        <v>44280.453275462962</v>
      </c>
      <c r="E5782" t="s">
        <v>5521</v>
      </c>
      <c r="F5782">
        <v>252.99439225726692</v>
      </c>
    </row>
    <row r="5783" spans="1:6" hidden="1">
      <c r="A5783">
        <v>10</v>
      </c>
      <c r="B5783" s="226">
        <v>44268</v>
      </c>
      <c r="C5783" s="226">
        <v>44269</v>
      </c>
      <c r="D5783" s="226">
        <v>44280.453275462962</v>
      </c>
      <c r="E5783" t="s">
        <v>6243</v>
      </c>
      <c r="F5783">
        <v>0</v>
      </c>
    </row>
    <row r="5784" spans="1:6" hidden="1">
      <c r="A5784">
        <v>10</v>
      </c>
      <c r="B5784" s="226">
        <v>44268</v>
      </c>
      <c r="C5784" s="226">
        <v>44269</v>
      </c>
      <c r="D5784" s="226">
        <v>44280.453275462962</v>
      </c>
      <c r="E5784" t="s">
        <v>6327</v>
      </c>
      <c r="F5784">
        <v>1.9256250254531745E-3</v>
      </c>
    </row>
    <row r="5785" spans="1:6" hidden="1">
      <c r="A5785">
        <v>10</v>
      </c>
      <c r="B5785" s="226">
        <v>44268</v>
      </c>
      <c r="C5785" s="226">
        <v>44269</v>
      </c>
      <c r="D5785" s="226">
        <v>44280.453275462962</v>
      </c>
      <c r="E5785" t="s">
        <v>6432</v>
      </c>
      <c r="F5785">
        <v>2.519110756781362</v>
      </c>
    </row>
    <row r="5786" spans="1:6" hidden="1">
      <c r="A5786">
        <v>10</v>
      </c>
      <c r="B5786" s="226">
        <v>44268</v>
      </c>
      <c r="C5786" s="226">
        <v>44269</v>
      </c>
      <c r="D5786" s="226">
        <v>44280.453275462962</v>
      </c>
      <c r="E5786" t="s">
        <v>6244</v>
      </c>
      <c r="F5786">
        <v>14.852496991554879</v>
      </c>
    </row>
    <row r="5787" spans="1:6" hidden="1">
      <c r="A5787">
        <v>10</v>
      </c>
      <c r="B5787" s="226">
        <v>44268</v>
      </c>
      <c r="C5787" s="226">
        <v>44269</v>
      </c>
      <c r="D5787" s="226">
        <v>44280.453275462962</v>
      </c>
      <c r="E5787" t="s">
        <v>6246</v>
      </c>
    </row>
    <row r="5788" spans="1:6" hidden="1">
      <c r="A5788">
        <v>10</v>
      </c>
      <c r="B5788" s="226">
        <v>44268</v>
      </c>
      <c r="C5788" s="226">
        <v>44269</v>
      </c>
      <c r="D5788" s="226">
        <v>44280.453275462962</v>
      </c>
      <c r="E5788" t="s">
        <v>6259</v>
      </c>
      <c r="F5788">
        <v>3.9925120593773062</v>
      </c>
    </row>
    <row r="5789" spans="1:6" hidden="1">
      <c r="A5789">
        <v>10</v>
      </c>
      <c r="B5789" s="226">
        <v>44268</v>
      </c>
      <c r="C5789" s="226">
        <v>44269</v>
      </c>
      <c r="D5789" s="226">
        <v>44280.453275462962</v>
      </c>
      <c r="E5789" t="s">
        <v>6262</v>
      </c>
      <c r="F5789">
        <v>8.1015009008955854</v>
      </c>
    </row>
    <row r="5790" spans="1:6" hidden="1">
      <c r="A5790">
        <v>10</v>
      </c>
      <c r="B5790" s="226">
        <v>44268</v>
      </c>
      <c r="C5790" s="226">
        <v>44269</v>
      </c>
      <c r="D5790" s="226">
        <v>44280.453275462962</v>
      </c>
      <c r="E5790" t="s">
        <v>6665</v>
      </c>
      <c r="F5790">
        <v>0.10698582697659641</v>
      </c>
    </row>
    <row r="5791" spans="1:6" hidden="1">
      <c r="A5791">
        <v>10</v>
      </c>
      <c r="B5791" s="226">
        <v>44268</v>
      </c>
      <c r="C5791" s="226">
        <v>44269</v>
      </c>
      <c r="D5791" s="226">
        <v>44280.453275462962</v>
      </c>
      <c r="E5791" t="s">
        <v>6666</v>
      </c>
      <c r="F5791">
        <v>-2.430761419236566E-2</v>
      </c>
    </row>
    <row r="5792" spans="1:6" hidden="1">
      <c r="A5792">
        <v>10</v>
      </c>
      <c r="B5792" s="226">
        <v>44268</v>
      </c>
      <c r="C5792" s="226">
        <v>44269</v>
      </c>
      <c r="D5792" s="226">
        <v>44280.453275462962</v>
      </c>
      <c r="E5792" t="s">
        <v>6289</v>
      </c>
      <c r="F5792">
        <v>41.070348388618896</v>
      </c>
    </row>
    <row r="5793" spans="1:6" hidden="1">
      <c r="A5793">
        <v>10</v>
      </c>
      <c r="B5793" s="226">
        <v>44268</v>
      </c>
      <c r="C5793" s="226">
        <v>44269</v>
      </c>
      <c r="D5793" s="226">
        <v>44280.453275462962</v>
      </c>
      <c r="E5793" t="s">
        <v>6290</v>
      </c>
      <c r="F5793">
        <v>7.2195004218154333</v>
      </c>
    </row>
    <row r="5794" spans="1:6" hidden="1">
      <c r="A5794">
        <v>10</v>
      </c>
      <c r="B5794" s="226">
        <v>44268</v>
      </c>
      <c r="C5794" s="226">
        <v>44269</v>
      </c>
      <c r="D5794" s="226">
        <v>44280.453275462962</v>
      </c>
      <c r="E5794" t="s">
        <v>6291</v>
      </c>
      <c r="F5794">
        <v>5.7384608614775843</v>
      </c>
    </row>
    <row r="5795" spans="1:6" hidden="1">
      <c r="A5795">
        <v>10</v>
      </c>
      <c r="B5795" s="226">
        <v>44268</v>
      </c>
      <c r="C5795" s="226">
        <v>44269</v>
      </c>
      <c r="D5795" s="226">
        <v>44280.453275462962</v>
      </c>
      <c r="E5795" t="s">
        <v>6328</v>
      </c>
      <c r="F5795">
        <v>1.6915375434069162E-2</v>
      </c>
    </row>
    <row r="5796" spans="1:6" hidden="1">
      <c r="A5796">
        <v>10</v>
      </c>
      <c r="B5796" s="226">
        <v>44268</v>
      </c>
      <c r="C5796" s="226">
        <v>44269</v>
      </c>
      <c r="D5796" s="226">
        <v>44280.453275462962</v>
      </c>
      <c r="E5796" t="s">
        <v>6329</v>
      </c>
      <c r="F5796">
        <v>6.5347803148957091</v>
      </c>
    </row>
    <row r="5797" spans="1:6" hidden="1">
      <c r="A5797">
        <v>10</v>
      </c>
      <c r="B5797" s="226">
        <v>44268</v>
      </c>
      <c r="C5797" s="226">
        <v>44269</v>
      </c>
      <c r="D5797" s="226">
        <v>44280.453275462962</v>
      </c>
      <c r="E5797" t="s">
        <v>6333</v>
      </c>
      <c r="F5797">
        <v>-1.4826560324420134E-2</v>
      </c>
    </row>
    <row r="5798" spans="1:6" hidden="1">
      <c r="A5798">
        <v>10</v>
      </c>
      <c r="B5798" s="226">
        <v>44268</v>
      </c>
      <c r="C5798" s="226">
        <v>44269</v>
      </c>
      <c r="D5798" s="226">
        <v>44280.453275462962</v>
      </c>
      <c r="E5798" t="s">
        <v>6334</v>
      </c>
      <c r="F5798">
        <v>20.398914097415034</v>
      </c>
    </row>
    <row r="5799" spans="1:6" hidden="1">
      <c r="A5799">
        <v>10</v>
      </c>
      <c r="B5799" s="226">
        <v>44268</v>
      </c>
      <c r="C5799" s="226">
        <v>44269</v>
      </c>
      <c r="D5799" s="226">
        <v>44280.453275462962</v>
      </c>
      <c r="E5799" t="s">
        <v>6337</v>
      </c>
      <c r="F5799">
        <v>65.236728117201139</v>
      </c>
    </row>
    <row r="5800" spans="1:6" hidden="1">
      <c r="A5800">
        <v>10</v>
      </c>
      <c r="B5800" s="226">
        <v>44268</v>
      </c>
      <c r="C5800" s="226">
        <v>44269</v>
      </c>
      <c r="D5800" s="226">
        <v>44280.453275462962</v>
      </c>
      <c r="E5800" t="s">
        <v>6340</v>
      </c>
      <c r="F5800">
        <v>20.784387209680364</v>
      </c>
    </row>
    <row r="5801" spans="1:6" hidden="1">
      <c r="A5801">
        <v>10</v>
      </c>
      <c r="B5801" s="226">
        <v>44268</v>
      </c>
      <c r="C5801" s="226">
        <v>44269</v>
      </c>
      <c r="D5801" s="226">
        <v>44280.453275462962</v>
      </c>
      <c r="E5801" t="s">
        <v>6531</v>
      </c>
      <c r="F5801">
        <v>40.711653259065393</v>
      </c>
    </row>
    <row r="5802" spans="1:6" hidden="1">
      <c r="A5802">
        <v>10</v>
      </c>
      <c r="B5802" s="226">
        <v>44268</v>
      </c>
      <c r="C5802" s="226">
        <v>44269</v>
      </c>
      <c r="D5802" s="226">
        <v>44280.453275462962</v>
      </c>
      <c r="E5802" t="s">
        <v>6635</v>
      </c>
    </row>
    <row r="5803" spans="1:6" hidden="1">
      <c r="A5803">
        <v>10</v>
      </c>
      <c r="B5803" s="226">
        <v>44268</v>
      </c>
      <c r="C5803" s="226">
        <v>44269</v>
      </c>
      <c r="D5803" s="226">
        <v>44280.453275462962</v>
      </c>
      <c r="E5803" t="s">
        <v>6637</v>
      </c>
    </row>
    <row r="5804" spans="1:6" hidden="1">
      <c r="A5804">
        <v>10</v>
      </c>
      <c r="B5804" s="226">
        <v>44268</v>
      </c>
      <c r="C5804" s="226">
        <v>44269</v>
      </c>
      <c r="D5804" s="226">
        <v>44280.453275462962</v>
      </c>
      <c r="E5804" t="s">
        <v>6659</v>
      </c>
      <c r="F5804">
        <v>0.82349997758868476</v>
      </c>
    </row>
    <row r="5805" spans="1:6" hidden="1">
      <c r="A5805">
        <v>10</v>
      </c>
      <c r="B5805" s="226">
        <v>44268</v>
      </c>
      <c r="C5805" s="226">
        <v>44269</v>
      </c>
      <c r="D5805" s="226">
        <v>44280.453275462962</v>
      </c>
      <c r="E5805" t="s">
        <v>6639</v>
      </c>
      <c r="F5805">
        <v>0.73470002412798907</v>
      </c>
    </row>
    <row r="5806" spans="1:6" hidden="1">
      <c r="A5806">
        <v>10</v>
      </c>
      <c r="B5806" s="226">
        <v>44268</v>
      </c>
      <c r="C5806" s="226">
        <v>44269</v>
      </c>
      <c r="D5806" s="226">
        <v>44280.453275462962</v>
      </c>
      <c r="E5806" t="s">
        <v>6640</v>
      </c>
      <c r="F5806">
        <v>0.84880000352862672</v>
      </c>
    </row>
    <row r="5807" spans="1:6" hidden="1">
      <c r="A5807">
        <v>10</v>
      </c>
      <c r="B5807" s="226">
        <v>44268</v>
      </c>
      <c r="C5807" s="226">
        <v>44269</v>
      </c>
      <c r="D5807" s="226">
        <v>44280.453275462962</v>
      </c>
      <c r="E5807" t="s">
        <v>6641</v>
      </c>
      <c r="F5807">
        <v>0.87699997425082143</v>
      </c>
    </row>
    <row r="5808" spans="1:6" hidden="1">
      <c r="A5808">
        <v>10</v>
      </c>
      <c r="B5808" s="226">
        <v>44268</v>
      </c>
      <c r="C5808" s="226">
        <v>44269</v>
      </c>
      <c r="D5808" s="226">
        <v>44280.453275462962</v>
      </c>
      <c r="E5808" t="s">
        <v>6638</v>
      </c>
    </row>
    <row r="5809" spans="1:5" hidden="1">
      <c r="A5809">
        <v>10</v>
      </c>
      <c r="B5809" s="226">
        <v>44268</v>
      </c>
      <c r="C5809" s="226">
        <v>44269</v>
      </c>
      <c r="D5809" s="226">
        <v>44280.453275462962</v>
      </c>
      <c r="E5809" t="s">
        <v>6642</v>
      </c>
    </row>
    <row r="5810" spans="1:5" hidden="1">
      <c r="A5810">
        <v>10</v>
      </c>
      <c r="B5810" s="226">
        <v>44268</v>
      </c>
      <c r="C5810" s="226">
        <v>44269</v>
      </c>
      <c r="D5810" s="226">
        <v>44280.453275462962</v>
      </c>
      <c r="E5810" t="s">
        <v>6636</v>
      </c>
    </row>
    <row r="5811" spans="1:5" hidden="1">
      <c r="A5811">
        <v>10</v>
      </c>
      <c r="B5811" s="226">
        <v>44268</v>
      </c>
      <c r="C5811" s="226">
        <v>44269</v>
      </c>
      <c r="D5811" s="226">
        <v>44280.453275462962</v>
      </c>
      <c r="E5811" t="s">
        <v>6646</v>
      </c>
    </row>
    <row r="5812" spans="1:5" hidden="1">
      <c r="A5812">
        <v>10</v>
      </c>
      <c r="B5812" s="226">
        <v>44268</v>
      </c>
      <c r="C5812" s="226">
        <v>44269</v>
      </c>
      <c r="D5812" s="226">
        <v>44280.453275462962</v>
      </c>
      <c r="E5812" t="s">
        <v>6647</v>
      </c>
    </row>
    <row r="5813" spans="1:5" hidden="1">
      <c r="A5813">
        <v>10</v>
      </c>
      <c r="B5813" s="226">
        <v>44268</v>
      </c>
      <c r="C5813" s="226">
        <v>44269</v>
      </c>
      <c r="D5813" s="226">
        <v>44280.453275462962</v>
      </c>
      <c r="E5813" t="s">
        <v>6648</v>
      </c>
    </row>
    <row r="5814" spans="1:5" hidden="1">
      <c r="A5814">
        <v>10</v>
      </c>
      <c r="B5814" s="226">
        <v>44268</v>
      </c>
      <c r="C5814" s="226">
        <v>44269</v>
      </c>
      <c r="D5814" s="226">
        <v>44280.453275462962</v>
      </c>
      <c r="E5814" t="s">
        <v>6643</v>
      </c>
    </row>
    <row r="5815" spans="1:5" hidden="1">
      <c r="A5815">
        <v>10</v>
      </c>
      <c r="B5815" s="226">
        <v>44268</v>
      </c>
      <c r="C5815" s="226">
        <v>44269</v>
      </c>
      <c r="D5815" s="226">
        <v>44280.453275462962</v>
      </c>
      <c r="E5815" t="s">
        <v>6644</v>
      </c>
    </row>
    <row r="5816" spans="1:5" hidden="1">
      <c r="A5816">
        <v>10</v>
      </c>
      <c r="B5816" s="226">
        <v>44268</v>
      </c>
      <c r="C5816" s="226">
        <v>44269</v>
      </c>
      <c r="D5816" s="226">
        <v>44280.453275462962</v>
      </c>
      <c r="E5816" t="s">
        <v>6649</v>
      </c>
    </row>
    <row r="5817" spans="1:5" hidden="1">
      <c r="A5817">
        <v>10</v>
      </c>
      <c r="B5817" s="226">
        <v>44268</v>
      </c>
      <c r="C5817" s="226">
        <v>44269</v>
      </c>
      <c r="D5817" s="226">
        <v>44280.453275462962</v>
      </c>
      <c r="E5817" t="s">
        <v>6650</v>
      </c>
    </row>
    <row r="5818" spans="1:5" hidden="1">
      <c r="A5818">
        <v>10</v>
      </c>
      <c r="B5818" s="226">
        <v>44268</v>
      </c>
      <c r="C5818" s="226">
        <v>44269</v>
      </c>
      <c r="D5818" s="226">
        <v>44280.453275462962</v>
      </c>
      <c r="E5818" t="s">
        <v>6651</v>
      </c>
    </row>
    <row r="5819" spans="1:5" hidden="1">
      <c r="A5819">
        <v>10</v>
      </c>
      <c r="B5819" s="226">
        <v>44268</v>
      </c>
      <c r="C5819" s="226">
        <v>44269</v>
      </c>
      <c r="D5819" s="226">
        <v>44280.453275462962</v>
      </c>
      <c r="E5819" t="s">
        <v>6645</v>
      </c>
    </row>
    <row r="5820" spans="1:5" hidden="1">
      <c r="A5820">
        <v>10</v>
      </c>
      <c r="B5820" s="226">
        <v>44268</v>
      </c>
      <c r="C5820" s="226">
        <v>44269</v>
      </c>
      <c r="D5820" s="226">
        <v>44280.453275462962</v>
      </c>
      <c r="E5820" t="s">
        <v>6652</v>
      </c>
    </row>
    <row r="5821" spans="1:5" hidden="1">
      <c r="A5821">
        <v>10</v>
      </c>
      <c r="B5821" s="226">
        <v>44268</v>
      </c>
      <c r="C5821" s="226">
        <v>44269</v>
      </c>
      <c r="D5821" s="226">
        <v>44280.453275462962</v>
      </c>
      <c r="E5821" t="s">
        <v>6653</v>
      </c>
    </row>
    <row r="5822" spans="1:5" hidden="1">
      <c r="A5822">
        <v>10</v>
      </c>
      <c r="B5822" s="226">
        <v>44268</v>
      </c>
      <c r="C5822" s="226">
        <v>44269</v>
      </c>
      <c r="D5822" s="226">
        <v>44280.453275462962</v>
      </c>
      <c r="E5822" t="s">
        <v>6654</v>
      </c>
    </row>
    <row r="5823" spans="1:5" hidden="1">
      <c r="A5823">
        <v>10</v>
      </c>
      <c r="B5823" s="226">
        <v>44268</v>
      </c>
      <c r="C5823" s="226">
        <v>44269</v>
      </c>
      <c r="D5823" s="226">
        <v>44280.453275462962</v>
      </c>
      <c r="E5823" t="s">
        <v>6655</v>
      </c>
    </row>
    <row r="5824" spans="1:5" hidden="1">
      <c r="A5824">
        <v>10</v>
      </c>
      <c r="B5824" s="226">
        <v>44268</v>
      </c>
      <c r="C5824" s="226">
        <v>44269</v>
      </c>
      <c r="D5824" s="226">
        <v>44280.453275462962</v>
      </c>
      <c r="E5824" t="s">
        <v>5947</v>
      </c>
    </row>
    <row r="5825" spans="1:6" hidden="1">
      <c r="A5825">
        <v>10</v>
      </c>
      <c r="B5825" s="226">
        <v>44268</v>
      </c>
      <c r="C5825" s="226">
        <v>44269</v>
      </c>
      <c r="D5825" s="226">
        <v>44280.453275462962</v>
      </c>
      <c r="E5825" t="s">
        <v>5946</v>
      </c>
    </row>
    <row r="5826" spans="1:6" hidden="1">
      <c r="A5826">
        <v>10</v>
      </c>
      <c r="B5826" s="226">
        <v>44268</v>
      </c>
      <c r="C5826" s="226">
        <v>44269</v>
      </c>
      <c r="D5826" s="226">
        <v>44280.453275462962</v>
      </c>
      <c r="E5826" t="s">
        <v>6676</v>
      </c>
      <c r="F5826">
        <v>252.99439225726692</v>
      </c>
    </row>
    <row r="5827" spans="1:6" hidden="1">
      <c r="A5827">
        <v>10</v>
      </c>
      <c r="B5827" s="226">
        <v>44268</v>
      </c>
      <c r="C5827" s="226">
        <v>44269</v>
      </c>
      <c r="D5827" s="226">
        <v>44280.453275462962</v>
      </c>
      <c r="E5827" t="s">
        <v>5824</v>
      </c>
      <c r="F5827">
        <v>1.3045720986155391</v>
      </c>
    </row>
    <row r="5828" spans="1:6" hidden="1">
      <c r="A5828">
        <v>10</v>
      </c>
      <c r="B5828" s="226">
        <v>44268</v>
      </c>
      <c r="C5828" s="226">
        <v>44269</v>
      </c>
      <c r="D5828" s="226">
        <v>44280.453275462962</v>
      </c>
      <c r="E5828" t="s">
        <v>5825</v>
      </c>
      <c r="F5828">
        <v>1.6634262156247763</v>
      </c>
    </row>
    <row r="5829" spans="1:6" hidden="1">
      <c r="A5829">
        <v>10</v>
      </c>
      <c r="B5829" s="226">
        <v>44268</v>
      </c>
      <c r="C5829" s="226">
        <v>44269</v>
      </c>
      <c r="D5829" s="226">
        <v>44280.453275462962</v>
      </c>
      <c r="E5829" t="s">
        <v>5826</v>
      </c>
      <c r="F5829">
        <v>1.192169768471375</v>
      </c>
    </row>
    <row r="5830" spans="1:6" hidden="1">
      <c r="A5830">
        <v>10</v>
      </c>
      <c r="B5830" s="226">
        <v>44268</v>
      </c>
      <c r="C5830" s="226">
        <v>44269</v>
      </c>
      <c r="D5830" s="226">
        <v>44280.453275462962</v>
      </c>
      <c r="E5830" t="s">
        <v>5827</v>
      </c>
      <c r="F5830">
        <v>0.25999999046325684</v>
      </c>
    </row>
    <row r="5831" spans="1:6" hidden="1">
      <c r="A5831">
        <v>10</v>
      </c>
      <c r="B5831" s="226">
        <v>44268</v>
      </c>
      <c r="C5831" s="226">
        <v>44269</v>
      </c>
      <c r="D5831" s="226">
        <v>44280.453275462962</v>
      </c>
      <c r="E5831" t="s">
        <v>5828</v>
      </c>
      <c r="F5831">
        <v>0</v>
      </c>
    </row>
    <row r="5832" spans="1:6" hidden="1">
      <c r="A5832">
        <v>10</v>
      </c>
      <c r="B5832" s="226">
        <v>44268</v>
      </c>
      <c r="C5832" s="226">
        <v>44269</v>
      </c>
      <c r="D5832" s="226">
        <v>44280.453275462962</v>
      </c>
      <c r="E5832" t="s">
        <v>5829</v>
      </c>
      <c r="F5832">
        <v>0</v>
      </c>
    </row>
    <row r="5833" spans="1:6" hidden="1">
      <c r="A5833">
        <v>10</v>
      </c>
      <c r="B5833" s="226">
        <v>44268</v>
      </c>
      <c r="C5833" s="226">
        <v>44269</v>
      </c>
      <c r="D5833" s="226">
        <v>44280.453275462962</v>
      </c>
      <c r="E5833" t="s">
        <v>5830</v>
      </c>
      <c r="F5833">
        <v>1.643163378347098</v>
      </c>
    </row>
    <row r="5834" spans="1:6" hidden="1">
      <c r="A5834">
        <v>10</v>
      </c>
      <c r="B5834" s="226">
        <v>44268</v>
      </c>
      <c r="C5834" s="226">
        <v>44269</v>
      </c>
      <c r="D5834" s="226">
        <v>44280.453275462962</v>
      </c>
      <c r="E5834" t="s">
        <v>5831</v>
      </c>
      <c r="F5834">
        <v>3.7821698244525912</v>
      </c>
    </row>
    <row r="5835" spans="1:6" hidden="1">
      <c r="A5835">
        <v>10</v>
      </c>
      <c r="B5835" s="226">
        <v>44268</v>
      </c>
      <c r="C5835" s="226">
        <v>44269</v>
      </c>
      <c r="D5835" s="226">
        <v>44280.453275462962</v>
      </c>
      <c r="E5835" t="s">
        <v>5832</v>
      </c>
      <c r="F5835">
        <v>3.7098989069237849</v>
      </c>
    </row>
    <row r="5836" spans="1:6" hidden="1">
      <c r="A5836">
        <v>10</v>
      </c>
      <c r="B5836" s="226">
        <v>44268</v>
      </c>
      <c r="C5836" s="226">
        <v>44269</v>
      </c>
      <c r="D5836" s="226">
        <v>44280.453275462962</v>
      </c>
      <c r="E5836" t="s">
        <v>5833</v>
      </c>
      <c r="F5836">
        <v>1.059999942779541</v>
      </c>
    </row>
    <row r="5837" spans="1:6" hidden="1">
      <c r="A5837">
        <v>10</v>
      </c>
      <c r="B5837" s="226">
        <v>44268</v>
      </c>
      <c r="C5837" s="226">
        <v>44269</v>
      </c>
      <c r="D5837" s="226">
        <v>44280.453275462962</v>
      </c>
      <c r="E5837" t="s">
        <v>5834</v>
      </c>
      <c r="F5837">
        <v>2.9999999329446688E-2</v>
      </c>
    </row>
    <row r="5838" spans="1:6" hidden="1">
      <c r="A5838">
        <v>10</v>
      </c>
      <c r="B5838" s="226">
        <v>44268</v>
      </c>
      <c r="C5838" s="226">
        <v>44269</v>
      </c>
      <c r="D5838" s="226">
        <v>44280.453275462962</v>
      </c>
      <c r="E5838" t="s">
        <v>5835</v>
      </c>
      <c r="F5838">
        <v>0.19917132443337424</v>
      </c>
    </row>
    <row r="5839" spans="1:6" hidden="1">
      <c r="A5839">
        <v>10</v>
      </c>
      <c r="B5839" s="226">
        <v>44268</v>
      </c>
      <c r="C5839" s="226">
        <v>44269</v>
      </c>
      <c r="D5839" s="226">
        <v>44280.453275462962</v>
      </c>
      <c r="E5839" t="s">
        <v>5836</v>
      </c>
      <c r="F5839">
        <v>0.38853750018209127</v>
      </c>
    </row>
    <row r="5840" spans="1:6" hidden="1">
      <c r="A5840">
        <v>10</v>
      </c>
      <c r="B5840" s="226">
        <v>44268</v>
      </c>
      <c r="C5840" s="226">
        <v>44269</v>
      </c>
      <c r="D5840" s="226">
        <v>44280.453275462962</v>
      </c>
      <c r="E5840" t="s">
        <v>5837</v>
      </c>
      <c r="F5840">
        <v>0.83368518335654251</v>
      </c>
    </row>
    <row r="5841" spans="1:6" hidden="1">
      <c r="A5841">
        <v>10</v>
      </c>
      <c r="B5841" s="226">
        <v>44268</v>
      </c>
      <c r="C5841" s="226">
        <v>44269</v>
      </c>
      <c r="D5841" s="226">
        <v>44280.453275462962</v>
      </c>
      <c r="E5841" t="s">
        <v>5838</v>
      </c>
      <c r="F5841">
        <v>0</v>
      </c>
    </row>
    <row r="5842" spans="1:6" hidden="1">
      <c r="A5842">
        <v>10</v>
      </c>
      <c r="B5842" s="226">
        <v>44268</v>
      </c>
      <c r="C5842" s="226">
        <v>44269</v>
      </c>
      <c r="D5842" s="226">
        <v>44280.453275462962</v>
      </c>
      <c r="E5842" t="s">
        <v>5839</v>
      </c>
      <c r="F5842">
        <v>6.4794505940542173</v>
      </c>
    </row>
    <row r="5843" spans="1:6" hidden="1">
      <c r="A5843">
        <v>10</v>
      </c>
      <c r="B5843" s="226">
        <v>44268</v>
      </c>
      <c r="C5843" s="226">
        <v>44269</v>
      </c>
      <c r="D5843" s="226">
        <v>44280.453275462962</v>
      </c>
      <c r="E5843" t="s">
        <v>5840</v>
      </c>
      <c r="F5843">
        <v>19.947447336589768</v>
      </c>
    </row>
    <row r="5844" spans="1:6" hidden="1">
      <c r="A5844">
        <v>10</v>
      </c>
      <c r="B5844" s="226">
        <v>44268</v>
      </c>
      <c r="C5844" s="226">
        <v>44269</v>
      </c>
      <c r="D5844" s="226">
        <v>44280.453275462962</v>
      </c>
      <c r="E5844" t="s">
        <v>5841</v>
      </c>
      <c r="F5844">
        <v>4.4653086380825791</v>
      </c>
    </row>
    <row r="5845" spans="1:6" hidden="1">
      <c r="A5845">
        <v>10</v>
      </c>
      <c r="B5845" s="226">
        <v>44268</v>
      </c>
      <c r="C5845" s="226">
        <v>44269</v>
      </c>
      <c r="D5845" s="226">
        <v>44280.453275462962</v>
      </c>
      <c r="E5845" t="s">
        <v>5842</v>
      </c>
      <c r="F5845">
        <v>5.592485988802407</v>
      </c>
    </row>
    <row r="5846" spans="1:6" hidden="1">
      <c r="A5846">
        <v>10</v>
      </c>
      <c r="B5846" s="226">
        <v>44268</v>
      </c>
      <c r="C5846" s="226">
        <v>44269</v>
      </c>
      <c r="D5846" s="226">
        <v>44280.453275462962</v>
      </c>
      <c r="E5846" t="s">
        <v>5843</v>
      </c>
      <c r="F5846">
        <v>12.211806005901584</v>
      </c>
    </row>
    <row r="5847" spans="1:6" hidden="1">
      <c r="A5847">
        <v>10</v>
      </c>
      <c r="B5847" s="226">
        <v>44268</v>
      </c>
      <c r="C5847" s="226">
        <v>44269</v>
      </c>
      <c r="D5847" s="226">
        <v>44280.453275462962</v>
      </c>
      <c r="E5847" t="s">
        <v>5844</v>
      </c>
      <c r="F5847">
        <v>6.8725386304987186</v>
      </c>
    </row>
    <row r="5848" spans="1:6" hidden="1">
      <c r="A5848">
        <v>10</v>
      </c>
      <c r="B5848" s="226">
        <v>44268</v>
      </c>
      <c r="C5848" s="226">
        <v>44269</v>
      </c>
      <c r="D5848" s="226">
        <v>44280.453275462962</v>
      </c>
      <c r="E5848" t="s">
        <v>5845</v>
      </c>
      <c r="F5848">
        <v>17.909361942019476</v>
      </c>
    </row>
    <row r="5849" spans="1:6" hidden="1">
      <c r="A5849">
        <v>10</v>
      </c>
      <c r="B5849" s="226">
        <v>44268</v>
      </c>
      <c r="C5849" s="226">
        <v>44269</v>
      </c>
      <c r="D5849" s="226">
        <v>44280.453275462962</v>
      </c>
      <c r="E5849" t="s">
        <v>5846</v>
      </c>
      <c r="F5849">
        <v>6.3148067215350849</v>
      </c>
    </row>
    <row r="5850" spans="1:6" hidden="1">
      <c r="A5850">
        <v>10</v>
      </c>
      <c r="B5850" s="226">
        <v>44268</v>
      </c>
      <c r="C5850" s="226">
        <v>44269</v>
      </c>
      <c r="D5850" s="226">
        <v>44280.453275462962</v>
      </c>
      <c r="E5850" t="s">
        <v>5847</v>
      </c>
      <c r="F5850">
        <v>0.74000000953674316</v>
      </c>
    </row>
    <row r="5851" spans="1:6" hidden="1">
      <c r="A5851">
        <v>10</v>
      </c>
      <c r="B5851" s="226">
        <v>44268</v>
      </c>
      <c r="C5851" s="226">
        <v>44269</v>
      </c>
      <c r="D5851" s="226">
        <v>44280.453275462962</v>
      </c>
      <c r="E5851" t="s">
        <v>5848</v>
      </c>
      <c r="F5851">
        <v>100</v>
      </c>
    </row>
    <row r="5852" spans="1:6" hidden="1">
      <c r="A5852">
        <v>10</v>
      </c>
      <c r="B5852" s="226">
        <v>44268</v>
      </c>
      <c r="C5852" s="226">
        <v>44269</v>
      </c>
      <c r="D5852" s="226">
        <v>44280.453275462962</v>
      </c>
      <c r="E5852" t="s">
        <v>5805</v>
      </c>
      <c r="F5852">
        <v>24.224168663554561</v>
      </c>
    </row>
    <row r="5853" spans="1:6" hidden="1">
      <c r="A5853">
        <v>10</v>
      </c>
      <c r="B5853" s="226">
        <v>44268</v>
      </c>
      <c r="C5853" s="226">
        <v>44269</v>
      </c>
      <c r="D5853" s="226">
        <v>44280.453275462962</v>
      </c>
      <c r="E5853" t="s">
        <v>5797</v>
      </c>
      <c r="F5853">
        <v>6.4794505940542173</v>
      </c>
    </row>
    <row r="5854" spans="1:6" hidden="1">
      <c r="A5854">
        <v>10</v>
      </c>
      <c r="B5854" s="226">
        <v>44268</v>
      </c>
      <c r="C5854" s="226">
        <v>44269</v>
      </c>
      <c r="D5854" s="226">
        <v>44280.453275462962</v>
      </c>
      <c r="E5854" t="s">
        <v>5798</v>
      </c>
      <c r="F5854">
        <v>23.736067503028917</v>
      </c>
    </row>
    <row r="5855" spans="1:6" hidden="1">
      <c r="A5855">
        <v>10</v>
      </c>
      <c r="B5855" s="226">
        <v>44268</v>
      </c>
      <c r="C5855" s="226">
        <v>44269</v>
      </c>
      <c r="D5855" s="226">
        <v>44280.453275462962</v>
      </c>
      <c r="E5855" t="s">
        <v>5799</v>
      </c>
      <c r="F5855">
        <v>4.4653086380825791</v>
      </c>
    </row>
    <row r="5856" spans="1:6" hidden="1">
      <c r="A5856">
        <v>10</v>
      </c>
      <c r="B5856" s="226">
        <v>44268</v>
      </c>
      <c r="C5856" s="226">
        <v>44269</v>
      </c>
      <c r="D5856" s="226">
        <v>44280.453275462962</v>
      </c>
      <c r="E5856" t="s">
        <v>5800</v>
      </c>
      <c r="F5856">
        <v>5.592485988802407</v>
      </c>
    </row>
    <row r="5857" spans="1:6" hidden="1">
      <c r="A5857">
        <v>10</v>
      </c>
      <c r="B5857" s="226">
        <v>44268</v>
      </c>
      <c r="C5857" s="226">
        <v>44269</v>
      </c>
      <c r="D5857" s="226">
        <v>44280.453275462962</v>
      </c>
      <c r="E5857" t="s">
        <v>5801</v>
      </c>
      <c r="F5857">
        <v>12.211806005901584</v>
      </c>
    </row>
    <row r="5858" spans="1:6" hidden="1">
      <c r="A5858">
        <v>10</v>
      </c>
      <c r="B5858" s="226">
        <v>44268</v>
      </c>
      <c r="C5858" s="226">
        <v>44269</v>
      </c>
      <c r="D5858" s="226">
        <v>44280.453275462962</v>
      </c>
      <c r="E5858" t="s">
        <v>5802</v>
      </c>
      <c r="F5858">
        <v>0.39461709745227913</v>
      </c>
    </row>
    <row r="5859" spans="1:6" hidden="1">
      <c r="A5859">
        <v>10</v>
      </c>
      <c r="B5859" s="226">
        <v>44268</v>
      </c>
      <c r="C5859" s="226">
        <v>44269</v>
      </c>
      <c r="D5859" s="226">
        <v>44280.453275462962</v>
      </c>
      <c r="E5859" t="s">
        <v>5803</v>
      </c>
      <c r="F5859">
        <v>6.8725386304987186</v>
      </c>
    </row>
    <row r="5860" spans="1:6" hidden="1">
      <c r="A5860">
        <v>10</v>
      </c>
      <c r="B5860" s="226">
        <v>44268</v>
      </c>
      <c r="C5860" s="226">
        <v>44269</v>
      </c>
      <c r="D5860" s="226">
        <v>44280.453275462962</v>
      </c>
      <c r="E5860" t="s">
        <v>5804</v>
      </c>
      <c r="F5860">
        <v>24.618770704004511</v>
      </c>
    </row>
    <row r="5861" spans="1:6" hidden="1">
      <c r="A5861">
        <v>10</v>
      </c>
      <c r="B5861" s="226">
        <v>44268</v>
      </c>
      <c r="C5861" s="226">
        <v>44269</v>
      </c>
      <c r="D5861" s="226">
        <v>44280.453275462962</v>
      </c>
      <c r="E5861" t="s">
        <v>5913</v>
      </c>
      <c r="F5861">
        <v>3.1469068013960118</v>
      </c>
    </row>
    <row r="5862" spans="1:6" hidden="1">
      <c r="A5862">
        <v>10</v>
      </c>
      <c r="B5862" s="226">
        <v>44268</v>
      </c>
      <c r="C5862" s="226">
        <v>44269</v>
      </c>
      <c r="D5862" s="226">
        <v>44280.453275462962</v>
      </c>
      <c r="E5862" t="s">
        <v>5914</v>
      </c>
      <c r="F5862">
        <v>5.8341335402594581</v>
      </c>
    </row>
    <row r="5863" spans="1:6" hidden="1">
      <c r="A5863">
        <v>10</v>
      </c>
      <c r="B5863" s="226">
        <v>44268</v>
      </c>
      <c r="C5863" s="226">
        <v>44269</v>
      </c>
      <c r="D5863" s="226">
        <v>44280.453275462962</v>
      </c>
      <c r="E5863" t="s">
        <v>5915</v>
      </c>
      <c r="F5863">
        <v>5.7357538587517025</v>
      </c>
    </row>
    <row r="5864" spans="1:6" hidden="1">
      <c r="A5864">
        <v>10</v>
      </c>
      <c r="B5864" s="226">
        <v>44268</v>
      </c>
      <c r="C5864" s="226">
        <v>44269</v>
      </c>
      <c r="D5864" s="226">
        <v>44280.453275462962</v>
      </c>
      <c r="E5864" t="s">
        <v>5916</v>
      </c>
      <c r="F5864">
        <v>0.16861571913792059</v>
      </c>
    </row>
    <row r="5865" spans="1:6" hidden="1">
      <c r="A5865">
        <v>10</v>
      </c>
      <c r="B5865" s="226">
        <v>44268</v>
      </c>
      <c r="C5865" s="226">
        <v>44269</v>
      </c>
      <c r="D5865" s="226">
        <v>44280.453275462962</v>
      </c>
      <c r="E5865" t="s">
        <v>6692</v>
      </c>
      <c r="F5865">
        <v>1.62818637353161E-2</v>
      </c>
    </row>
    <row r="5866" spans="1:6" hidden="1">
      <c r="A5866">
        <v>10</v>
      </c>
      <c r="B5866" s="226">
        <v>44268</v>
      </c>
      <c r="C5866" s="226">
        <v>44269</v>
      </c>
      <c r="D5866" s="226">
        <v>44280.453275462962</v>
      </c>
      <c r="E5866" t="s">
        <v>5849</v>
      </c>
      <c r="F5866">
        <v>0.82349997758868476</v>
      </c>
    </row>
    <row r="5867" spans="1:6" hidden="1">
      <c r="A5867">
        <v>10</v>
      </c>
      <c r="B5867" s="226">
        <v>44268</v>
      </c>
      <c r="C5867" s="226">
        <v>44269</v>
      </c>
      <c r="D5867" s="226">
        <v>44280.453275462962</v>
      </c>
      <c r="E5867" t="s">
        <v>5850</v>
      </c>
      <c r="F5867">
        <v>101.0999984741172</v>
      </c>
    </row>
    <row r="5868" spans="1:6" hidden="1">
      <c r="A5868">
        <v>10</v>
      </c>
      <c r="B5868" s="226">
        <v>44268</v>
      </c>
      <c r="C5868" s="226">
        <v>44269</v>
      </c>
      <c r="D5868" s="226">
        <v>44280.453275462962</v>
      </c>
      <c r="E5868" t="s">
        <v>5806</v>
      </c>
      <c r="F5868">
        <v>0.46007087245168632</v>
      </c>
    </row>
    <row r="5869" spans="1:6" hidden="1">
      <c r="A5869">
        <v>10</v>
      </c>
      <c r="B5869" s="226">
        <v>44268</v>
      </c>
      <c r="C5869" s="226">
        <v>44269</v>
      </c>
      <c r="D5869" s="226">
        <v>44280.453275462962</v>
      </c>
      <c r="E5869" t="s">
        <v>5883</v>
      </c>
      <c r="F5869">
        <v>0.25999999046325684</v>
      </c>
    </row>
    <row r="5870" spans="1:6" hidden="1">
      <c r="A5870">
        <v>10</v>
      </c>
      <c r="B5870" s="226">
        <v>44268</v>
      </c>
      <c r="C5870" s="226">
        <v>44269</v>
      </c>
      <c r="D5870" s="226">
        <v>44280.453275462962</v>
      </c>
      <c r="E5870" t="s">
        <v>5884</v>
      </c>
      <c r="F5870">
        <v>1.309999942779541</v>
      </c>
    </row>
    <row r="5871" spans="1:6" hidden="1">
      <c r="A5871">
        <v>10</v>
      </c>
      <c r="B5871" s="226">
        <v>44268</v>
      </c>
      <c r="C5871" s="226">
        <v>44269</v>
      </c>
      <c r="D5871" s="226">
        <v>44280.453275462962</v>
      </c>
      <c r="E5871" t="s">
        <v>5885</v>
      </c>
      <c r="F5871">
        <v>2.7400000095368524</v>
      </c>
    </row>
    <row r="5872" spans="1:6" hidden="1">
      <c r="A5872">
        <v>10</v>
      </c>
      <c r="B5872" s="226">
        <v>44268</v>
      </c>
      <c r="C5872" s="226">
        <v>44269</v>
      </c>
      <c r="D5872" s="226">
        <v>44280.453275462962</v>
      </c>
      <c r="E5872" t="s">
        <v>5886</v>
      </c>
      <c r="F5872">
        <v>1.4299999475479692</v>
      </c>
    </row>
    <row r="5873" spans="1:6" hidden="1">
      <c r="A5873">
        <v>10</v>
      </c>
      <c r="B5873" s="226">
        <v>44268</v>
      </c>
      <c r="C5873" s="226">
        <v>44269</v>
      </c>
      <c r="D5873" s="226">
        <v>44280.453275462962</v>
      </c>
      <c r="E5873" t="s">
        <v>5887</v>
      </c>
      <c r="F5873">
        <v>0.25999999046325684</v>
      </c>
    </row>
    <row r="5874" spans="1:6" hidden="1">
      <c r="A5874">
        <v>10</v>
      </c>
      <c r="B5874" s="226">
        <v>44268</v>
      </c>
      <c r="C5874" s="226">
        <v>44269</v>
      </c>
      <c r="D5874" s="226">
        <v>44280.453275462962</v>
      </c>
      <c r="E5874" t="s">
        <v>5888</v>
      </c>
      <c r="F5874">
        <v>0</v>
      </c>
    </row>
    <row r="5875" spans="1:6" hidden="1">
      <c r="A5875">
        <v>10</v>
      </c>
      <c r="B5875" s="226">
        <v>44268</v>
      </c>
      <c r="C5875" s="226">
        <v>44269</v>
      </c>
      <c r="D5875" s="226">
        <v>44280.453275462962</v>
      </c>
      <c r="E5875" t="s">
        <v>5889</v>
      </c>
      <c r="F5875">
        <v>0</v>
      </c>
    </row>
    <row r="5876" spans="1:6" hidden="1">
      <c r="A5876">
        <v>10</v>
      </c>
      <c r="B5876" s="226">
        <v>44268</v>
      </c>
      <c r="C5876" s="226">
        <v>44269</v>
      </c>
      <c r="D5876" s="226">
        <v>44280.453275462962</v>
      </c>
      <c r="E5876" t="s">
        <v>5772</v>
      </c>
      <c r="F5876">
        <v>3.9999999105930363E-2</v>
      </c>
    </row>
    <row r="5877" spans="1:6" hidden="1">
      <c r="A5877">
        <v>10</v>
      </c>
      <c r="B5877" s="226">
        <v>44268</v>
      </c>
      <c r="C5877" s="226">
        <v>44269</v>
      </c>
      <c r="D5877" s="226">
        <v>44280.453275462962</v>
      </c>
      <c r="E5877" t="s">
        <v>5773</v>
      </c>
      <c r="F5877">
        <v>1.6499999761580797</v>
      </c>
    </row>
    <row r="5878" spans="1:6" hidden="1">
      <c r="A5878">
        <v>10</v>
      </c>
      <c r="B5878" s="226">
        <v>44268</v>
      </c>
      <c r="C5878" s="226">
        <v>44269</v>
      </c>
      <c r="D5878" s="226">
        <v>44280.453275462962</v>
      </c>
      <c r="E5878" t="s">
        <v>5774</v>
      </c>
      <c r="F5878">
        <v>6.230000019073727</v>
      </c>
    </row>
    <row r="5879" spans="1:6" hidden="1">
      <c r="A5879">
        <v>10</v>
      </c>
      <c r="B5879" s="226">
        <v>44268</v>
      </c>
      <c r="C5879" s="226">
        <v>44269</v>
      </c>
      <c r="D5879" s="226">
        <v>44280.453275462962</v>
      </c>
      <c r="E5879" t="s">
        <v>5775</v>
      </c>
      <c r="F5879">
        <v>4.4499998092651367</v>
      </c>
    </row>
    <row r="5880" spans="1:6" hidden="1">
      <c r="A5880">
        <v>10</v>
      </c>
      <c r="B5880" s="226">
        <v>44268</v>
      </c>
      <c r="C5880" s="226">
        <v>44269</v>
      </c>
      <c r="D5880" s="226">
        <v>44280.453275462962</v>
      </c>
      <c r="E5880" t="s">
        <v>5776</v>
      </c>
      <c r="F5880">
        <v>1.059999942779541</v>
      </c>
    </row>
    <row r="5881" spans="1:6" hidden="1">
      <c r="A5881">
        <v>10</v>
      </c>
      <c r="B5881" s="226">
        <v>44268</v>
      </c>
      <c r="C5881" s="226">
        <v>44269</v>
      </c>
      <c r="D5881" s="226">
        <v>44280.453275462962</v>
      </c>
      <c r="E5881" t="s">
        <v>5777</v>
      </c>
      <c r="F5881">
        <v>2.9999999329446688E-2</v>
      </c>
    </row>
    <row r="5882" spans="1:6" hidden="1">
      <c r="A5882">
        <v>10</v>
      </c>
      <c r="B5882" s="226">
        <v>44268</v>
      </c>
      <c r="C5882" s="226">
        <v>44269</v>
      </c>
      <c r="D5882" s="226">
        <v>44280.453275462962</v>
      </c>
      <c r="E5882" t="s">
        <v>5778</v>
      </c>
      <c r="F5882">
        <v>0</v>
      </c>
    </row>
    <row r="5883" spans="1:6" hidden="1">
      <c r="A5883">
        <v>10</v>
      </c>
      <c r="B5883" s="226">
        <v>44268</v>
      </c>
      <c r="C5883" s="226">
        <v>44269</v>
      </c>
      <c r="D5883" s="226">
        <v>44280.453275462962</v>
      </c>
      <c r="E5883" t="s">
        <v>5890</v>
      </c>
      <c r="F5883">
        <v>0.2000000029802399</v>
      </c>
    </row>
    <row r="5884" spans="1:6" hidden="1">
      <c r="A5884">
        <v>10</v>
      </c>
      <c r="B5884" s="226">
        <v>44268</v>
      </c>
      <c r="C5884" s="226">
        <v>44269</v>
      </c>
      <c r="D5884" s="226">
        <v>44280.453275462962</v>
      </c>
      <c r="E5884" t="s">
        <v>5891</v>
      </c>
      <c r="F5884">
        <v>0.63999998569488581</v>
      </c>
    </row>
    <row r="5885" spans="1:6" hidden="1">
      <c r="A5885">
        <v>10</v>
      </c>
      <c r="B5885" s="226">
        <v>44268</v>
      </c>
      <c r="C5885" s="226">
        <v>44269</v>
      </c>
      <c r="D5885" s="226">
        <v>44280.453275462962</v>
      </c>
      <c r="E5885" t="s">
        <v>5892</v>
      </c>
      <c r="F5885">
        <v>1</v>
      </c>
    </row>
    <row r="5886" spans="1:6" hidden="1">
      <c r="A5886">
        <v>10</v>
      </c>
      <c r="B5886" s="226">
        <v>44268</v>
      </c>
      <c r="C5886" s="226">
        <v>44269</v>
      </c>
      <c r="D5886" s="226">
        <v>44280.453275462962</v>
      </c>
      <c r="E5886" t="s">
        <v>5893</v>
      </c>
      <c r="F5886">
        <v>0</v>
      </c>
    </row>
    <row r="5887" spans="1:6" hidden="1">
      <c r="A5887">
        <v>10</v>
      </c>
      <c r="B5887" s="226">
        <v>44268</v>
      </c>
      <c r="C5887" s="226">
        <v>44269</v>
      </c>
      <c r="D5887" s="226">
        <v>44280.453275462962</v>
      </c>
      <c r="E5887" t="s">
        <v>5783</v>
      </c>
      <c r="F5887">
        <v>0</v>
      </c>
    </row>
    <row r="5888" spans="1:6" hidden="1">
      <c r="A5888">
        <v>10</v>
      </c>
      <c r="B5888" s="226">
        <v>44268</v>
      </c>
      <c r="C5888" s="226">
        <v>44269</v>
      </c>
      <c r="D5888" s="226">
        <v>44280.453275462962</v>
      </c>
      <c r="E5888" t="s">
        <v>5784</v>
      </c>
      <c r="F5888">
        <v>0</v>
      </c>
    </row>
    <row r="5889" spans="1:6" hidden="1">
      <c r="A5889">
        <v>10</v>
      </c>
      <c r="B5889" s="226">
        <v>44268</v>
      </c>
      <c r="C5889" s="226">
        <v>44269</v>
      </c>
      <c r="D5889" s="226">
        <v>44280.453275462962</v>
      </c>
      <c r="E5889" t="s">
        <v>5785</v>
      </c>
      <c r="F5889">
        <v>5</v>
      </c>
    </row>
    <row r="5890" spans="1:6" hidden="1">
      <c r="A5890">
        <v>10</v>
      </c>
      <c r="B5890" s="226">
        <v>44268</v>
      </c>
      <c r="C5890" s="226">
        <v>44269</v>
      </c>
      <c r="D5890" s="226">
        <v>44280.453275462962</v>
      </c>
      <c r="E5890" t="s">
        <v>5786</v>
      </c>
      <c r="F5890">
        <v>19.200000762939453</v>
      </c>
    </row>
    <row r="5891" spans="1:6" hidden="1">
      <c r="A5891">
        <v>10</v>
      </c>
      <c r="B5891" s="226">
        <v>44268</v>
      </c>
      <c r="C5891" s="226">
        <v>44269</v>
      </c>
      <c r="D5891" s="226">
        <v>44280.453275462962</v>
      </c>
      <c r="E5891" t="s">
        <v>5787</v>
      </c>
      <c r="F5891">
        <v>18.860000610351563</v>
      </c>
    </row>
    <row r="5892" spans="1:6" hidden="1">
      <c r="A5892">
        <v>10</v>
      </c>
      <c r="B5892" s="226">
        <v>44268</v>
      </c>
      <c r="C5892" s="226">
        <v>44269</v>
      </c>
      <c r="D5892" s="226">
        <v>44280.453275462962</v>
      </c>
      <c r="E5892" t="s">
        <v>5788</v>
      </c>
      <c r="F5892">
        <v>6.650000095367683</v>
      </c>
    </row>
    <row r="5893" spans="1:6" hidden="1">
      <c r="A5893">
        <v>10</v>
      </c>
      <c r="B5893" s="226">
        <v>44268</v>
      </c>
      <c r="C5893" s="226">
        <v>44269</v>
      </c>
      <c r="D5893" s="226">
        <v>44280.453275462962</v>
      </c>
      <c r="E5893" t="s">
        <v>5895</v>
      </c>
      <c r="F5893">
        <v>0.74000000953674316</v>
      </c>
    </row>
    <row r="5894" spans="1:6" hidden="1">
      <c r="A5894">
        <v>10</v>
      </c>
      <c r="B5894" s="226">
        <v>44268</v>
      </c>
      <c r="C5894" s="226">
        <v>44269</v>
      </c>
      <c r="D5894" s="226">
        <v>44280.453275462962</v>
      </c>
      <c r="E5894" t="s">
        <v>5790</v>
      </c>
      <c r="F5894">
        <v>4.3499999046323996</v>
      </c>
    </row>
    <row r="5895" spans="1:6" hidden="1">
      <c r="A5895">
        <v>10</v>
      </c>
      <c r="B5895" s="226">
        <v>44268</v>
      </c>
      <c r="C5895" s="226">
        <v>44269</v>
      </c>
      <c r="D5895" s="226">
        <v>44280.453275462962</v>
      </c>
      <c r="E5895" t="s">
        <v>5791</v>
      </c>
      <c r="F5895">
        <v>5.030000209808148</v>
      </c>
    </row>
    <row r="5896" spans="1:6" hidden="1">
      <c r="A5896">
        <v>10</v>
      </c>
      <c r="B5896" s="226">
        <v>44268</v>
      </c>
      <c r="C5896" s="226">
        <v>44269</v>
      </c>
      <c r="D5896" s="226">
        <v>44280.453275462962</v>
      </c>
      <c r="E5896" t="s">
        <v>5792</v>
      </c>
      <c r="F5896">
        <v>11.989999771118407</v>
      </c>
    </row>
    <row r="5897" spans="1:6" hidden="1">
      <c r="A5897">
        <v>10</v>
      </c>
      <c r="B5897" s="226">
        <v>44268</v>
      </c>
      <c r="C5897" s="226">
        <v>44269</v>
      </c>
      <c r="D5897" s="226">
        <v>44280.453275462962</v>
      </c>
      <c r="E5897" t="s">
        <v>5793</v>
      </c>
      <c r="F5897">
        <v>6.8899998664858524</v>
      </c>
    </row>
    <row r="5898" spans="1:6" hidden="1">
      <c r="A5898">
        <v>10</v>
      </c>
      <c r="B5898" s="226">
        <v>44268</v>
      </c>
      <c r="C5898" s="226">
        <v>44269</v>
      </c>
      <c r="D5898" s="226">
        <v>44280.453275462962</v>
      </c>
      <c r="E5898" t="s">
        <v>5794</v>
      </c>
      <c r="F5898">
        <v>28.260000228880795</v>
      </c>
    </row>
    <row r="5899" spans="1:6" hidden="1">
      <c r="A5899">
        <v>10</v>
      </c>
      <c r="B5899" s="226">
        <v>44268</v>
      </c>
      <c r="C5899" s="226">
        <v>44269</v>
      </c>
      <c r="D5899" s="226">
        <v>44280.453275462962</v>
      </c>
      <c r="E5899" t="s">
        <v>5896</v>
      </c>
      <c r="F5899">
        <v>17.840000152587891</v>
      </c>
    </row>
    <row r="5900" spans="1:6" hidden="1">
      <c r="A5900">
        <v>10</v>
      </c>
      <c r="B5900" s="226">
        <v>44268</v>
      </c>
      <c r="C5900" s="226">
        <v>44269</v>
      </c>
      <c r="D5900" s="226">
        <v>44280.453275462962</v>
      </c>
      <c r="E5900" t="s">
        <v>5894</v>
      </c>
      <c r="F5900">
        <v>0</v>
      </c>
    </row>
    <row r="5901" spans="1:6" hidden="1">
      <c r="A5901">
        <v>10</v>
      </c>
      <c r="B5901" s="226">
        <v>44268</v>
      </c>
      <c r="C5901" s="226">
        <v>44269</v>
      </c>
      <c r="D5901" s="226">
        <v>44280.453275462962</v>
      </c>
      <c r="E5901" t="s">
        <v>6455</v>
      </c>
      <c r="F5901">
        <v>51.282934784888909</v>
      </c>
    </row>
    <row r="5902" spans="1:6" hidden="1">
      <c r="A5902">
        <v>10</v>
      </c>
      <c r="B5902" s="226">
        <v>44268</v>
      </c>
      <c r="C5902" s="226">
        <v>44269</v>
      </c>
      <c r="D5902" s="226">
        <v>44280.453275462962</v>
      </c>
      <c r="E5902" t="s">
        <v>6456</v>
      </c>
      <c r="F5902">
        <v>59.819875126415013</v>
      </c>
    </row>
    <row r="5903" spans="1:6" hidden="1">
      <c r="A5903">
        <v>10</v>
      </c>
      <c r="B5903" s="226">
        <v>44268</v>
      </c>
      <c r="C5903" s="226">
        <v>44269</v>
      </c>
      <c r="D5903" s="226">
        <v>44280.453275462962</v>
      </c>
      <c r="E5903" t="s">
        <v>5973</v>
      </c>
      <c r="F5903">
        <v>6.4056281270148894</v>
      </c>
    </row>
    <row r="5904" spans="1:6" hidden="1">
      <c r="A5904">
        <v>10</v>
      </c>
      <c r="B5904" s="226">
        <v>44268</v>
      </c>
      <c r="C5904" s="226">
        <v>44269</v>
      </c>
      <c r="D5904" s="226">
        <v>44280.453275462962</v>
      </c>
      <c r="E5904" t="s">
        <v>6690</v>
      </c>
      <c r="F5904">
        <v>0.25985997827309798</v>
      </c>
    </row>
    <row r="5905" spans="1:6" hidden="1">
      <c r="A5905">
        <v>10</v>
      </c>
      <c r="B5905" s="226">
        <v>44268</v>
      </c>
      <c r="C5905" s="226">
        <v>44269</v>
      </c>
      <c r="D5905" s="226">
        <v>44280.453275462962</v>
      </c>
      <c r="E5905" t="s">
        <v>6691</v>
      </c>
      <c r="F5905">
        <v>0.93520393702718863</v>
      </c>
    </row>
    <row r="5906" spans="1:6" hidden="1">
      <c r="A5906">
        <v>10</v>
      </c>
      <c r="B5906" s="226">
        <v>44268</v>
      </c>
      <c r="C5906" s="226">
        <v>44269</v>
      </c>
      <c r="D5906" s="226">
        <v>44280.453275462962</v>
      </c>
      <c r="E5906" t="s">
        <v>6240</v>
      </c>
      <c r="F5906">
        <v>89.887581385506365</v>
      </c>
    </row>
    <row r="5907" spans="1:6" hidden="1">
      <c r="A5907">
        <v>10</v>
      </c>
      <c r="B5907" s="226">
        <v>44268</v>
      </c>
      <c r="C5907" s="226">
        <v>44269</v>
      </c>
      <c r="D5907" s="226">
        <v>44280.453275462962</v>
      </c>
      <c r="E5907" t="s">
        <v>5902</v>
      </c>
      <c r="F5907">
        <v>15.399600028991154</v>
      </c>
    </row>
    <row r="5908" spans="1:6" hidden="1">
      <c r="A5908">
        <v>10</v>
      </c>
      <c r="B5908" s="226">
        <v>44268</v>
      </c>
      <c r="C5908" s="226">
        <v>44269</v>
      </c>
      <c r="D5908" s="226">
        <v>44280.453275462962</v>
      </c>
      <c r="E5908" t="s">
        <v>5903</v>
      </c>
      <c r="F5908">
        <v>63.153099060056277</v>
      </c>
    </row>
    <row r="5909" spans="1:6" hidden="1">
      <c r="A5909">
        <v>10</v>
      </c>
      <c r="B5909" s="226">
        <v>44268</v>
      </c>
      <c r="C5909" s="226">
        <v>44269</v>
      </c>
      <c r="D5909" s="226">
        <v>44280.453275462962</v>
      </c>
      <c r="E5909" t="s">
        <v>5904</v>
      </c>
      <c r="F5909">
        <v>19.870599746704894</v>
      </c>
    </row>
    <row r="5910" spans="1:6" hidden="1">
      <c r="A5910">
        <v>10</v>
      </c>
      <c r="B5910" s="226">
        <v>44268</v>
      </c>
      <c r="C5910" s="226">
        <v>44269</v>
      </c>
      <c r="D5910" s="226">
        <v>44280.453275462962</v>
      </c>
      <c r="E5910" t="s">
        <v>5905</v>
      </c>
      <c r="F5910">
        <v>0.38260000944136724</v>
      </c>
    </row>
    <row r="5911" spans="1:6" hidden="1">
      <c r="A5911">
        <v>10</v>
      </c>
      <c r="B5911" s="226">
        <v>44268</v>
      </c>
      <c r="C5911" s="226">
        <v>44269</v>
      </c>
      <c r="D5911" s="226">
        <v>44280.453275462962</v>
      </c>
      <c r="E5911" t="s">
        <v>5906</v>
      </c>
      <c r="F5911">
        <v>0.33500000834463689</v>
      </c>
    </row>
    <row r="5912" spans="1:6" hidden="1">
      <c r="A5912">
        <v>10</v>
      </c>
      <c r="B5912" s="226">
        <v>44268</v>
      </c>
      <c r="C5912" s="226">
        <v>44269</v>
      </c>
      <c r="D5912" s="226">
        <v>44280.453275462962</v>
      </c>
      <c r="E5912" t="s">
        <v>5907</v>
      </c>
      <c r="F5912">
        <v>0.64899998903277123</v>
      </c>
    </row>
    <row r="5913" spans="1:6" hidden="1">
      <c r="A5913">
        <v>10</v>
      </c>
      <c r="B5913" s="226">
        <v>44268</v>
      </c>
      <c r="C5913" s="226">
        <v>44269</v>
      </c>
      <c r="D5913" s="226">
        <v>44280.453275462962</v>
      </c>
      <c r="E5913" t="s">
        <v>5908</v>
      </c>
      <c r="F5913">
        <v>0.18860000371932983</v>
      </c>
    </row>
    <row r="5914" spans="1:6" hidden="1">
      <c r="A5914">
        <v>10</v>
      </c>
      <c r="B5914" s="226">
        <v>44268</v>
      </c>
      <c r="C5914" s="226">
        <v>44269</v>
      </c>
      <c r="D5914" s="226">
        <v>44280.453275462962</v>
      </c>
      <c r="E5914" t="s">
        <v>6241</v>
      </c>
      <c r="F5914">
        <v>169.13481540679925</v>
      </c>
    </row>
    <row r="5915" spans="1:6" hidden="1">
      <c r="A5915">
        <v>10</v>
      </c>
      <c r="B5915" s="226">
        <v>44268</v>
      </c>
      <c r="C5915" s="226">
        <v>44269</v>
      </c>
      <c r="D5915" s="226">
        <v>44280.453275462962</v>
      </c>
      <c r="E5915" t="s">
        <v>5909</v>
      </c>
    </row>
    <row r="5916" spans="1:6" hidden="1">
      <c r="A5916">
        <v>10</v>
      </c>
      <c r="B5916" s="226">
        <v>44268</v>
      </c>
      <c r="C5916" s="226">
        <v>44269</v>
      </c>
      <c r="D5916" s="226">
        <v>44280.453275462962</v>
      </c>
      <c r="E5916" t="s">
        <v>5910</v>
      </c>
    </row>
    <row r="5917" spans="1:6" hidden="1">
      <c r="A5917">
        <v>10</v>
      </c>
      <c r="B5917" s="226">
        <v>44268</v>
      </c>
      <c r="C5917" s="226">
        <v>44269</v>
      </c>
      <c r="D5917" s="226">
        <v>44280.453275462962</v>
      </c>
      <c r="E5917" t="s">
        <v>5911</v>
      </c>
    </row>
    <row r="5918" spans="1:6" hidden="1">
      <c r="A5918">
        <v>10</v>
      </c>
      <c r="B5918" s="226">
        <v>44268</v>
      </c>
      <c r="C5918" s="226">
        <v>44269</v>
      </c>
      <c r="D5918" s="226">
        <v>44280.453275462962</v>
      </c>
      <c r="E5918" t="s">
        <v>5912</v>
      </c>
    </row>
    <row r="5919" spans="1:6" hidden="1">
      <c r="A5919">
        <v>10</v>
      </c>
      <c r="B5919" s="226">
        <v>44268</v>
      </c>
      <c r="C5919" s="226">
        <v>44269</v>
      </c>
      <c r="D5919" s="226">
        <v>44280.453275462962</v>
      </c>
      <c r="E5919" t="s">
        <v>6457</v>
      </c>
      <c r="F5919">
        <v>121.00309200816717</v>
      </c>
    </row>
    <row r="5920" spans="1:6" hidden="1">
      <c r="A5920">
        <v>10</v>
      </c>
      <c r="B5920" s="226">
        <v>44268</v>
      </c>
      <c r="C5920" s="226">
        <v>44269</v>
      </c>
      <c r="D5920" s="226">
        <v>44280.453275462962</v>
      </c>
      <c r="E5920" t="s">
        <v>6458</v>
      </c>
      <c r="F5920">
        <v>120.70500068134704</v>
      </c>
    </row>
    <row r="5921" spans="1:6" hidden="1">
      <c r="A5921">
        <v>10</v>
      </c>
      <c r="B5921" s="226">
        <v>44268</v>
      </c>
      <c r="C5921" s="226">
        <v>44269</v>
      </c>
      <c r="D5921" s="226">
        <v>44280.453275462962</v>
      </c>
      <c r="E5921" t="s">
        <v>6459</v>
      </c>
      <c r="F5921">
        <v>88.903416993883482</v>
      </c>
    </row>
    <row r="5922" spans="1:6" hidden="1">
      <c r="A5922">
        <v>10</v>
      </c>
      <c r="B5922" s="226">
        <v>44268</v>
      </c>
      <c r="C5922" s="226">
        <v>44269</v>
      </c>
      <c r="D5922" s="226">
        <v>44280.453275462962</v>
      </c>
      <c r="E5922" t="s">
        <v>5521</v>
      </c>
      <c r="F5922">
        <v>252.99439225726692</v>
      </c>
    </row>
    <row r="5923" spans="1:6" hidden="1">
      <c r="A5923">
        <v>10</v>
      </c>
      <c r="B5923" s="226">
        <v>44268</v>
      </c>
      <c r="C5923" s="226">
        <v>44269</v>
      </c>
      <c r="D5923" s="226">
        <v>44280.453275462962</v>
      </c>
      <c r="E5923" t="s">
        <v>6460</v>
      </c>
      <c r="F5923">
        <v>105.94324204126976</v>
      </c>
    </row>
    <row r="5924" spans="1:6" hidden="1">
      <c r="A5924">
        <v>10</v>
      </c>
      <c r="B5924" s="226">
        <v>44268</v>
      </c>
      <c r="C5924" s="226">
        <v>44269</v>
      </c>
      <c r="D5924" s="226">
        <v>44280.453275462962</v>
      </c>
      <c r="E5924" t="s">
        <v>6461</v>
      </c>
      <c r="F5924">
        <v>114.62449359893873</v>
      </c>
    </row>
    <row r="5925" spans="1:6" hidden="1">
      <c r="A5925">
        <v>10</v>
      </c>
      <c r="B5925" s="226">
        <v>44268</v>
      </c>
      <c r="C5925" s="226">
        <v>44269</v>
      </c>
      <c r="D5925" s="226">
        <v>44280.453275462962</v>
      </c>
      <c r="E5925" t="s">
        <v>6462</v>
      </c>
      <c r="F5925">
        <v>128.41498659451841</v>
      </c>
    </row>
    <row r="5926" spans="1:6" hidden="1">
      <c r="A5926">
        <v>10</v>
      </c>
      <c r="B5926" s="226">
        <v>44268</v>
      </c>
      <c r="C5926" s="226">
        <v>44269</v>
      </c>
      <c r="D5926" s="226">
        <v>44280.453275462962</v>
      </c>
      <c r="E5926" t="s">
        <v>6463</v>
      </c>
      <c r="F5926">
        <v>139.70318095948986</v>
      </c>
    </row>
    <row r="5927" spans="1:6" hidden="1">
      <c r="A5927">
        <v>10</v>
      </c>
      <c r="B5927" s="226">
        <v>44268</v>
      </c>
      <c r="C5927" s="226">
        <v>44269</v>
      </c>
      <c r="D5927" s="226">
        <v>44280.453275462962</v>
      </c>
      <c r="E5927" t="s">
        <v>5974</v>
      </c>
      <c r="F5927">
        <v>7.0385298983918227</v>
      </c>
    </row>
    <row r="5928" spans="1:6" hidden="1">
      <c r="A5928">
        <v>10</v>
      </c>
      <c r="B5928" s="226">
        <v>44268</v>
      </c>
      <c r="C5928" s="226">
        <v>44269</v>
      </c>
      <c r="D5928" s="226">
        <v>44280.453275462962</v>
      </c>
      <c r="E5928" t="s">
        <v>5975</v>
      </c>
      <c r="F5928">
        <v>12.688423475291996</v>
      </c>
    </row>
    <row r="5929" spans="1:6" hidden="1">
      <c r="A5929">
        <v>10</v>
      </c>
      <c r="B5929" s="226">
        <v>44268</v>
      </c>
      <c r="C5929" s="226">
        <v>44269</v>
      </c>
      <c r="D5929" s="226">
        <v>44280.453275462962</v>
      </c>
      <c r="E5929" t="s">
        <v>5934</v>
      </c>
      <c r="F5929">
        <v>21.693456902768865</v>
      </c>
    </row>
    <row r="5930" spans="1:6" hidden="1">
      <c r="A5930">
        <v>10</v>
      </c>
      <c r="B5930" s="226">
        <v>44268</v>
      </c>
      <c r="C5930" s="226">
        <v>44269</v>
      </c>
      <c r="D5930" s="226">
        <v>44280.453275462962</v>
      </c>
      <c r="E5930" t="s">
        <v>6242</v>
      </c>
      <c r="F5930">
        <v>59.01150174140934</v>
      </c>
    </row>
    <row r="5931" spans="1:6" hidden="1">
      <c r="A5931">
        <v>10</v>
      </c>
      <c r="B5931" s="226">
        <v>44268</v>
      </c>
      <c r="C5931" s="226">
        <v>44269</v>
      </c>
      <c r="D5931" s="226">
        <v>44280.453275462962</v>
      </c>
      <c r="E5931" t="s">
        <v>6464</v>
      </c>
      <c r="F5931">
        <v>148.70906346639023</v>
      </c>
    </row>
    <row r="5932" spans="1:6" hidden="1">
      <c r="A5932">
        <v>10</v>
      </c>
      <c r="B5932" s="226">
        <v>44268</v>
      </c>
      <c r="C5932" s="226">
        <v>44269</v>
      </c>
      <c r="D5932" s="226">
        <v>44280.453275462962</v>
      </c>
      <c r="E5932" t="s">
        <v>6465</v>
      </c>
      <c r="F5932">
        <v>153.11798369089794</v>
      </c>
    </row>
    <row r="5933" spans="1:6" hidden="1">
      <c r="A5933">
        <v>10</v>
      </c>
      <c r="B5933" s="226">
        <v>44268</v>
      </c>
      <c r="C5933" s="226">
        <v>44269</v>
      </c>
      <c r="D5933" s="226">
        <v>44280.453275462962</v>
      </c>
      <c r="E5933" t="s">
        <v>6466</v>
      </c>
      <c r="F5933">
        <v>147.86486035452924</v>
      </c>
    </row>
    <row r="5934" spans="1:6" hidden="1">
      <c r="A5934">
        <v>10</v>
      </c>
      <c r="B5934" s="226">
        <v>44268</v>
      </c>
      <c r="C5934" s="226">
        <v>44269</v>
      </c>
      <c r="D5934" s="226">
        <v>44280.453275462962</v>
      </c>
      <c r="E5934" t="s">
        <v>6467</v>
      </c>
      <c r="F5934">
        <v>149.44884664747522</v>
      </c>
    </row>
    <row r="5935" spans="1:6" hidden="1">
      <c r="A5935">
        <v>10</v>
      </c>
      <c r="B5935" s="226">
        <v>44268</v>
      </c>
      <c r="C5935" s="226">
        <v>44269</v>
      </c>
      <c r="D5935" s="226">
        <v>44280.453275462962</v>
      </c>
      <c r="E5935" t="s">
        <v>5935</v>
      </c>
      <c r="F5935">
        <v>11.55012187891537</v>
      </c>
    </row>
    <row r="5936" spans="1:6" hidden="1">
      <c r="A5936">
        <v>10</v>
      </c>
      <c r="B5936" s="226">
        <v>44268</v>
      </c>
      <c r="C5936" s="226">
        <v>44269</v>
      </c>
      <c r="D5936" s="226">
        <v>44280.453275462962</v>
      </c>
      <c r="E5936" t="s">
        <v>6468</v>
      </c>
      <c r="F5936">
        <v>149.57418825361492</v>
      </c>
    </row>
    <row r="5937" spans="1:6" hidden="1">
      <c r="A5937">
        <v>10</v>
      </c>
      <c r="B5937" s="226">
        <v>44268</v>
      </c>
      <c r="C5937" s="226">
        <v>44269</v>
      </c>
      <c r="D5937" s="226">
        <v>44280.453275462962</v>
      </c>
      <c r="E5937" t="s">
        <v>5948</v>
      </c>
    </row>
    <row r="5938" spans="1:6" hidden="1">
      <c r="A5938">
        <v>10</v>
      </c>
      <c r="B5938" s="226">
        <v>44268</v>
      </c>
      <c r="C5938" s="226">
        <v>44269</v>
      </c>
      <c r="D5938" s="226">
        <v>44280.453275462962</v>
      </c>
      <c r="E5938" t="s">
        <v>5950</v>
      </c>
    </row>
    <row r="5939" spans="1:6" hidden="1">
      <c r="A5939">
        <v>10</v>
      </c>
      <c r="B5939" s="226">
        <v>44268</v>
      </c>
      <c r="C5939" s="226">
        <v>44269</v>
      </c>
      <c r="D5939" s="226">
        <v>44280.453275462962</v>
      </c>
      <c r="E5939" t="s">
        <v>5949</v>
      </c>
    </row>
    <row r="5940" spans="1:6" hidden="1">
      <c r="A5940">
        <v>10</v>
      </c>
      <c r="B5940" s="226">
        <v>44268</v>
      </c>
      <c r="C5940" s="226">
        <v>44269</v>
      </c>
      <c r="D5940" s="226">
        <v>44280.453275462962</v>
      </c>
      <c r="E5940" t="s">
        <v>6521</v>
      </c>
      <c r="F5940">
        <v>0.3209593587244548</v>
      </c>
    </row>
    <row r="5941" spans="1:6" hidden="1">
      <c r="A5941">
        <v>10</v>
      </c>
      <c r="B5941" s="226">
        <v>44268</v>
      </c>
      <c r="C5941" s="226">
        <v>44269</v>
      </c>
      <c r="D5941" s="226">
        <v>44280.453275462962</v>
      </c>
      <c r="E5941" t="s">
        <v>6522</v>
      </c>
      <c r="F5941">
        <v>1.1351692566441149</v>
      </c>
    </row>
    <row r="5942" spans="1:6" hidden="1">
      <c r="A5942">
        <v>10</v>
      </c>
      <c r="B5942" s="226">
        <v>44268</v>
      </c>
      <c r="C5942" s="226">
        <v>44269</v>
      </c>
      <c r="D5942" s="226">
        <v>44280.453275462962</v>
      </c>
      <c r="E5942" t="s">
        <v>6243</v>
      </c>
      <c r="F5942">
        <v>0</v>
      </c>
    </row>
    <row r="5943" spans="1:6" hidden="1">
      <c r="A5943">
        <v>10</v>
      </c>
      <c r="B5943" s="226">
        <v>44268</v>
      </c>
      <c r="C5943" s="226">
        <v>44269</v>
      </c>
      <c r="D5943" s="226">
        <v>44280.453275462962</v>
      </c>
      <c r="E5943" t="s">
        <v>5963</v>
      </c>
      <c r="F5943">
        <v>55.000549451510153</v>
      </c>
    </row>
    <row r="5944" spans="1:6" hidden="1">
      <c r="A5944">
        <v>10</v>
      </c>
      <c r="B5944" s="226">
        <v>44268</v>
      </c>
      <c r="C5944" s="226">
        <v>44269</v>
      </c>
      <c r="D5944" s="226">
        <v>44280.453275462962</v>
      </c>
      <c r="E5944" t="s">
        <v>6447</v>
      </c>
      <c r="F5944">
        <v>99.97802067862618</v>
      </c>
    </row>
    <row r="5945" spans="1:6" hidden="1">
      <c r="A5945">
        <v>10</v>
      </c>
      <c r="B5945" s="226">
        <v>44268</v>
      </c>
      <c r="C5945" s="226">
        <v>44269</v>
      </c>
      <c r="D5945" s="226">
        <v>44280.453275462962</v>
      </c>
      <c r="E5945" t="s">
        <v>6448</v>
      </c>
      <c r="F5945">
        <v>57.117447492811415</v>
      </c>
    </row>
    <row r="5946" spans="1:6" hidden="1">
      <c r="A5946">
        <v>10</v>
      </c>
      <c r="B5946" s="226">
        <v>44268</v>
      </c>
      <c r="C5946" s="226">
        <v>44269</v>
      </c>
      <c r="D5946" s="226">
        <v>44280.453275462962</v>
      </c>
      <c r="E5946" t="s">
        <v>5964</v>
      </c>
      <c r="F5946">
        <v>13.54851400785971</v>
      </c>
    </row>
    <row r="5947" spans="1:6" hidden="1">
      <c r="A5947">
        <v>10</v>
      </c>
      <c r="B5947" s="226">
        <v>44268</v>
      </c>
      <c r="C5947" s="226">
        <v>44269</v>
      </c>
      <c r="D5947" s="226">
        <v>44280.453275462962</v>
      </c>
      <c r="E5947" t="s">
        <v>6244</v>
      </c>
      <c r="F5947">
        <v>14.852496991554879</v>
      </c>
    </row>
    <row r="5948" spans="1:6" hidden="1">
      <c r="A5948">
        <v>10</v>
      </c>
      <c r="B5948" s="226">
        <v>44268</v>
      </c>
      <c r="C5948" s="226">
        <v>44269</v>
      </c>
      <c r="D5948" s="226">
        <v>44280.453275462962</v>
      </c>
      <c r="E5948" t="s">
        <v>6245</v>
      </c>
      <c r="F5948">
        <v>0</v>
      </c>
    </row>
    <row r="5949" spans="1:6" hidden="1">
      <c r="A5949">
        <v>10</v>
      </c>
      <c r="B5949" s="226">
        <v>44268</v>
      </c>
      <c r="C5949" s="226">
        <v>44269</v>
      </c>
      <c r="D5949" s="226">
        <v>44280.453275462962</v>
      </c>
      <c r="E5949" t="s">
        <v>6659</v>
      </c>
      <c r="F5949">
        <v>0.82349997758868476</v>
      </c>
    </row>
    <row r="5950" spans="1:6" hidden="1">
      <c r="A5950">
        <v>10</v>
      </c>
      <c r="B5950" s="226">
        <v>44268</v>
      </c>
      <c r="C5950" s="226">
        <v>44269</v>
      </c>
      <c r="D5950" s="226">
        <v>44280.453275462962</v>
      </c>
      <c r="E5950" t="s">
        <v>6639</v>
      </c>
      <c r="F5950">
        <v>0.73470002412798907</v>
      </c>
    </row>
    <row r="5951" spans="1:6" hidden="1">
      <c r="A5951">
        <v>10</v>
      </c>
      <c r="B5951" s="226">
        <v>44268</v>
      </c>
      <c r="C5951" s="226">
        <v>44269</v>
      </c>
      <c r="D5951" s="226">
        <v>44280.453275462962</v>
      </c>
      <c r="E5951" t="s">
        <v>6640</v>
      </c>
      <c r="F5951">
        <v>0.84880000352862672</v>
      </c>
    </row>
    <row r="5952" spans="1:6" hidden="1">
      <c r="A5952">
        <v>10</v>
      </c>
      <c r="B5952" s="226">
        <v>44268</v>
      </c>
      <c r="C5952" s="226">
        <v>44269</v>
      </c>
      <c r="D5952" s="226">
        <v>44280.453275462962</v>
      </c>
      <c r="E5952" t="s">
        <v>6641</v>
      </c>
      <c r="F5952">
        <v>0.87699997425082143</v>
      </c>
    </row>
    <row r="5953" spans="1:6" hidden="1">
      <c r="A5953">
        <v>10</v>
      </c>
      <c r="B5953" s="226">
        <v>44268</v>
      </c>
      <c r="C5953" s="226">
        <v>44269</v>
      </c>
      <c r="D5953" s="226">
        <v>44280.453275462962</v>
      </c>
      <c r="E5953" t="s">
        <v>6613</v>
      </c>
      <c r="F5953">
        <v>-2.6149586934272548</v>
      </c>
    </row>
    <row r="5954" spans="1:6" hidden="1">
      <c r="A5954">
        <v>10</v>
      </c>
      <c r="B5954" s="226">
        <v>44268</v>
      </c>
      <c r="C5954" s="226">
        <v>44269</v>
      </c>
      <c r="D5954" s="226">
        <v>44280.453275462962</v>
      </c>
      <c r="E5954" t="s">
        <v>6246</v>
      </c>
      <c r="F5954">
        <v>44.789294841554423</v>
      </c>
    </row>
    <row r="5955" spans="1:6" hidden="1">
      <c r="A5955">
        <v>10</v>
      </c>
      <c r="B5955" s="226">
        <v>44268</v>
      </c>
      <c r="C5955" s="226">
        <v>44269</v>
      </c>
      <c r="D5955" s="226">
        <v>44280.453275462962</v>
      </c>
      <c r="E5955" t="s">
        <v>6247</v>
      </c>
      <c r="F5955">
        <v>29.936797849999543</v>
      </c>
    </row>
    <row r="5956" spans="1:6" hidden="1">
      <c r="A5956">
        <v>10</v>
      </c>
      <c r="B5956" s="226">
        <v>44268</v>
      </c>
      <c r="C5956" s="226">
        <v>44269</v>
      </c>
      <c r="D5956" s="226">
        <v>44280.453275462962</v>
      </c>
      <c r="E5956" t="s">
        <v>6441</v>
      </c>
      <c r="F5956">
        <v>126.23092621697356</v>
      </c>
    </row>
    <row r="5957" spans="1:6" hidden="1">
      <c r="A5957">
        <v>10</v>
      </c>
      <c r="B5957" s="226">
        <v>44268</v>
      </c>
      <c r="C5957" s="226">
        <v>44269</v>
      </c>
      <c r="D5957" s="226">
        <v>44280.453275462962</v>
      </c>
      <c r="E5957" t="s">
        <v>6442</v>
      </c>
      <c r="F5957">
        <v>135.94330135981224</v>
      </c>
    </row>
    <row r="5958" spans="1:6" hidden="1">
      <c r="A5958">
        <v>10</v>
      </c>
      <c r="B5958" s="226">
        <v>44268</v>
      </c>
      <c r="C5958" s="226">
        <v>44269</v>
      </c>
      <c r="D5958" s="226">
        <v>44280.453275462962</v>
      </c>
      <c r="E5958" t="s">
        <v>6443</v>
      </c>
      <c r="F5958">
        <v>148.92626960542472</v>
      </c>
    </row>
    <row r="5959" spans="1:6" hidden="1">
      <c r="A5959">
        <v>10</v>
      </c>
      <c r="B5959" s="226">
        <v>44268</v>
      </c>
      <c r="C5959" s="226">
        <v>44269</v>
      </c>
      <c r="D5959" s="226">
        <v>44280.453275462962</v>
      </c>
      <c r="E5959" t="s">
        <v>6444</v>
      </c>
      <c r="F5959">
        <v>150.84606008529673</v>
      </c>
    </row>
    <row r="5960" spans="1:6" hidden="1">
      <c r="A5960">
        <v>10</v>
      </c>
      <c r="B5960" s="226">
        <v>44268</v>
      </c>
      <c r="C5960" s="226">
        <v>44269</v>
      </c>
      <c r="D5960" s="226">
        <v>44280.453275462962</v>
      </c>
      <c r="E5960" t="s">
        <v>6445</v>
      </c>
      <c r="F5960">
        <v>156.61172191831778</v>
      </c>
    </row>
    <row r="5961" spans="1:6" hidden="1">
      <c r="A5961">
        <v>10</v>
      </c>
      <c r="B5961" s="226">
        <v>44268</v>
      </c>
      <c r="C5961" s="226">
        <v>44269</v>
      </c>
      <c r="D5961" s="226">
        <v>44280.453275462962</v>
      </c>
      <c r="E5961" t="s">
        <v>6446</v>
      </c>
      <c r="F5961">
        <v>166.13889809714416</v>
      </c>
    </row>
    <row r="5962" spans="1:6" hidden="1">
      <c r="A5962">
        <v>10</v>
      </c>
      <c r="B5962" s="226">
        <v>44268</v>
      </c>
      <c r="C5962" s="226">
        <v>44269</v>
      </c>
      <c r="D5962" s="226">
        <v>44280.453275462962</v>
      </c>
      <c r="E5962" t="s">
        <v>5971</v>
      </c>
      <c r="F5962">
        <v>8.2817880269553861</v>
      </c>
    </row>
    <row r="5963" spans="1:6" hidden="1">
      <c r="A5963">
        <v>10</v>
      </c>
      <c r="B5963" s="226">
        <v>44268</v>
      </c>
      <c r="C5963" s="226">
        <v>44269</v>
      </c>
      <c r="D5963" s="226">
        <v>44280.453275462962</v>
      </c>
      <c r="E5963" t="s">
        <v>5972</v>
      </c>
      <c r="F5963">
        <v>11.443343798319535</v>
      </c>
    </row>
    <row r="5964" spans="1:6" hidden="1">
      <c r="A5964">
        <v>10</v>
      </c>
      <c r="B5964" s="226">
        <v>44268</v>
      </c>
      <c r="C5964" s="226">
        <v>44269</v>
      </c>
      <c r="D5964" s="226">
        <v>44280.453275462962</v>
      </c>
      <c r="E5964" t="s">
        <v>6449</v>
      </c>
      <c r="F5964">
        <v>82.865043571260415</v>
      </c>
    </row>
    <row r="5965" spans="1:6" hidden="1">
      <c r="A5965">
        <v>10</v>
      </c>
      <c r="B5965" s="226">
        <v>44268</v>
      </c>
      <c r="C5965" s="226">
        <v>44269</v>
      </c>
      <c r="D5965" s="226">
        <v>44280.453275462962</v>
      </c>
      <c r="E5965" t="s">
        <v>6248</v>
      </c>
      <c r="F5965">
        <v>130.87968159781551</v>
      </c>
    </row>
    <row r="5966" spans="1:6" hidden="1">
      <c r="A5966">
        <v>10</v>
      </c>
      <c r="B5966" s="226">
        <v>44268</v>
      </c>
      <c r="C5966" s="226">
        <v>44269</v>
      </c>
      <c r="D5966" s="226">
        <v>44280.453275462962</v>
      </c>
      <c r="E5966" t="s">
        <v>6249</v>
      </c>
      <c r="F5966">
        <v>125.93073790338296</v>
      </c>
    </row>
    <row r="5967" spans="1:6" hidden="1">
      <c r="A5967">
        <v>10</v>
      </c>
      <c r="B5967" s="226">
        <v>44268</v>
      </c>
      <c r="C5967" s="226">
        <v>44269</v>
      </c>
      <c r="D5967" s="226">
        <v>44280.453275462962</v>
      </c>
      <c r="E5967" t="s">
        <v>6250</v>
      </c>
      <c r="F5967">
        <v>6.82261398633322</v>
      </c>
    </row>
    <row r="5968" spans="1:6" hidden="1">
      <c r="A5968">
        <v>10</v>
      </c>
      <c r="B5968" s="226">
        <v>44268</v>
      </c>
      <c r="C5968" s="226">
        <v>44269</v>
      </c>
      <c r="D5968" s="226">
        <v>44280.453275462962</v>
      </c>
      <c r="E5968" t="s">
        <v>6450</v>
      </c>
      <c r="F5968">
        <v>173.22836654451305</v>
      </c>
    </row>
    <row r="5969" spans="1:6" hidden="1">
      <c r="A5969">
        <v>10</v>
      </c>
      <c r="B5969" s="226">
        <v>44268</v>
      </c>
      <c r="C5969" s="226">
        <v>44269</v>
      </c>
      <c r="D5969" s="226">
        <v>44280.453275462962</v>
      </c>
      <c r="E5969" t="s">
        <v>6451</v>
      </c>
      <c r="F5969">
        <v>173.02145867877647</v>
      </c>
    </row>
    <row r="5970" spans="1:6" hidden="1">
      <c r="A5970">
        <v>10</v>
      </c>
      <c r="B5970" s="226">
        <v>44268</v>
      </c>
      <c r="C5970" s="226">
        <v>44269</v>
      </c>
      <c r="D5970" s="226">
        <v>44280.453275462962</v>
      </c>
      <c r="E5970" t="s">
        <v>5976</v>
      </c>
      <c r="F5970">
        <v>3.935825815134578</v>
      </c>
    </row>
    <row r="5971" spans="1:6" hidden="1">
      <c r="A5971">
        <v>10</v>
      </c>
      <c r="B5971" s="226">
        <v>44268</v>
      </c>
      <c r="C5971" s="226">
        <v>44269</v>
      </c>
      <c r="D5971" s="226">
        <v>44280.453275462962</v>
      </c>
      <c r="E5971" t="s">
        <v>6452</v>
      </c>
      <c r="F5971">
        <v>173.14509142769811</v>
      </c>
    </row>
    <row r="5972" spans="1:6" hidden="1">
      <c r="A5972">
        <v>10</v>
      </c>
      <c r="B5972" s="226">
        <v>44268</v>
      </c>
      <c r="C5972" s="226">
        <v>44269</v>
      </c>
      <c r="D5972" s="226">
        <v>44280.453275462962</v>
      </c>
      <c r="E5972" t="s">
        <v>6453</v>
      </c>
      <c r="F5972">
        <v>173.44102488623753</v>
      </c>
    </row>
    <row r="5973" spans="1:6" hidden="1">
      <c r="A5973">
        <v>10</v>
      </c>
      <c r="B5973" s="226">
        <v>44268</v>
      </c>
      <c r="C5973" s="226">
        <v>44269</v>
      </c>
      <c r="D5973" s="226">
        <v>44280.453275462962</v>
      </c>
      <c r="E5973" t="s">
        <v>6454</v>
      </c>
      <c r="F5973">
        <v>173.43911938137543</v>
      </c>
    </row>
    <row r="5974" spans="1:6" hidden="1">
      <c r="A5974">
        <v>10</v>
      </c>
      <c r="B5974" s="226">
        <v>44268</v>
      </c>
      <c r="C5974" s="226">
        <v>44269</v>
      </c>
      <c r="D5974" s="226">
        <v>44280.453275462962</v>
      </c>
      <c r="E5974" t="s">
        <v>5957</v>
      </c>
      <c r="F5974">
        <v>0.48879998922346257</v>
      </c>
    </row>
    <row r="5975" spans="1:6" hidden="1">
      <c r="A5975">
        <v>10</v>
      </c>
      <c r="B5975" s="226">
        <v>44268</v>
      </c>
      <c r="C5975" s="226">
        <v>44269</v>
      </c>
      <c r="D5975" s="226">
        <v>44280.453275462962</v>
      </c>
      <c r="E5975" t="s">
        <v>5977</v>
      </c>
      <c r="F5975">
        <v>11.664999961852569</v>
      </c>
    </row>
    <row r="5976" spans="1:6" hidden="1">
      <c r="A5976">
        <v>10</v>
      </c>
      <c r="B5976" s="226">
        <v>44268</v>
      </c>
      <c r="C5976" s="226">
        <v>44269</v>
      </c>
      <c r="D5976" s="226">
        <v>44280.453275462962</v>
      </c>
      <c r="E5976" t="s">
        <v>5978</v>
      </c>
      <c r="F5976">
        <v>87.455802917477001</v>
      </c>
    </row>
    <row r="5977" spans="1:6" hidden="1">
      <c r="A5977">
        <v>10</v>
      </c>
      <c r="B5977" s="226">
        <v>44268</v>
      </c>
      <c r="C5977" s="226">
        <v>44269</v>
      </c>
      <c r="D5977" s="226">
        <v>44280.453275462962</v>
      </c>
      <c r="E5977" t="s">
        <v>5979</v>
      </c>
      <c r="F5977">
        <v>0.14110000431538183</v>
      </c>
    </row>
    <row r="5978" spans="1:6" hidden="1">
      <c r="A5978">
        <v>10</v>
      </c>
      <c r="B5978" s="226">
        <v>44268</v>
      </c>
      <c r="C5978" s="226">
        <v>44269</v>
      </c>
      <c r="D5978" s="226">
        <v>44280.453275462962</v>
      </c>
      <c r="E5978" t="s">
        <v>5980</v>
      </c>
      <c r="F5978">
        <v>8.8200002908706665E-2</v>
      </c>
    </row>
    <row r="5979" spans="1:6" hidden="1">
      <c r="A5979">
        <v>10</v>
      </c>
      <c r="B5979" s="226">
        <v>44268</v>
      </c>
      <c r="C5979" s="226">
        <v>44269</v>
      </c>
      <c r="D5979" s="226">
        <v>44280.453275462962</v>
      </c>
      <c r="E5979" t="s">
        <v>5981</v>
      </c>
      <c r="F5979">
        <v>0.14509999752044678</v>
      </c>
    </row>
    <row r="5980" spans="1:6" hidden="1">
      <c r="A5980">
        <v>10</v>
      </c>
      <c r="B5980" s="226">
        <v>44268</v>
      </c>
      <c r="C5980" s="226">
        <v>44269</v>
      </c>
      <c r="D5980" s="226">
        <v>44280.453275462962</v>
      </c>
      <c r="E5980" t="s">
        <v>5982</v>
      </c>
      <c r="F5980">
        <v>1.6100000590085983E-2</v>
      </c>
    </row>
    <row r="5981" spans="1:6" hidden="1">
      <c r="A5981">
        <v>10</v>
      </c>
      <c r="B5981" s="226">
        <v>44268</v>
      </c>
      <c r="C5981" s="226">
        <v>44269</v>
      </c>
      <c r="D5981" s="226">
        <v>44280.453275462962</v>
      </c>
      <c r="E5981" t="s">
        <v>5983</v>
      </c>
      <c r="F5981">
        <v>0</v>
      </c>
    </row>
    <row r="5982" spans="1:6" hidden="1">
      <c r="A5982">
        <v>10</v>
      </c>
      <c r="B5982" s="226">
        <v>44268</v>
      </c>
      <c r="C5982" s="226">
        <v>44269</v>
      </c>
      <c r="D5982" s="226">
        <v>44280.453275462962</v>
      </c>
      <c r="E5982" t="s">
        <v>5984</v>
      </c>
      <c r="F5982">
        <v>102.1</v>
      </c>
    </row>
    <row r="5983" spans="1:6" hidden="1">
      <c r="A5983">
        <v>10</v>
      </c>
      <c r="B5983" s="226">
        <v>44268</v>
      </c>
      <c r="C5983" s="226">
        <v>44269</v>
      </c>
      <c r="D5983" s="226">
        <v>44280.453275462962</v>
      </c>
      <c r="E5983" t="s">
        <v>5985</v>
      </c>
      <c r="F5983">
        <v>111</v>
      </c>
    </row>
    <row r="5984" spans="1:6" hidden="1">
      <c r="A5984">
        <v>10</v>
      </c>
      <c r="B5984" s="226">
        <v>44268</v>
      </c>
      <c r="C5984" s="226">
        <v>44269</v>
      </c>
      <c r="D5984" s="226">
        <v>44280.453275462962</v>
      </c>
      <c r="E5984" t="s">
        <v>6303</v>
      </c>
      <c r="F5984">
        <v>106.548408854</v>
      </c>
    </row>
    <row r="5985" spans="1:6" hidden="1">
      <c r="A5985">
        <v>10</v>
      </c>
      <c r="B5985" s="226">
        <v>44268</v>
      </c>
      <c r="C5985" s="226">
        <v>44269</v>
      </c>
      <c r="D5985" s="226">
        <v>44280.453275462962</v>
      </c>
      <c r="E5985" t="s">
        <v>5986</v>
      </c>
      <c r="F5985">
        <v>87.001390110000003</v>
      </c>
    </row>
    <row r="5986" spans="1:6" hidden="1">
      <c r="A5986">
        <v>10</v>
      </c>
      <c r="B5986" s="226">
        <v>44268</v>
      </c>
      <c r="C5986" s="226">
        <v>44269</v>
      </c>
      <c r="D5986" s="226">
        <v>44280.453275462962</v>
      </c>
      <c r="E5986" t="s">
        <v>5987</v>
      </c>
      <c r="F5986">
        <v>6.8999999202790417E-3</v>
      </c>
    </row>
    <row r="5987" spans="1:6" hidden="1">
      <c r="A5987">
        <v>10</v>
      </c>
      <c r="B5987" s="226">
        <v>44268</v>
      </c>
      <c r="C5987" s="226">
        <v>44269</v>
      </c>
      <c r="D5987" s="226">
        <v>44280.453275462962</v>
      </c>
      <c r="E5987" t="s">
        <v>5988</v>
      </c>
      <c r="F5987">
        <v>0.50209999084472656</v>
      </c>
    </row>
    <row r="5988" spans="1:6" hidden="1">
      <c r="A5988">
        <v>10</v>
      </c>
      <c r="B5988" s="226">
        <v>44268</v>
      </c>
      <c r="C5988" s="226">
        <v>44269</v>
      </c>
      <c r="D5988" s="226">
        <v>44280.453275462962</v>
      </c>
      <c r="E5988" t="s">
        <v>5958</v>
      </c>
      <c r="F5988">
        <v>1.479200005531369</v>
      </c>
    </row>
    <row r="5989" spans="1:6" hidden="1">
      <c r="A5989">
        <v>10</v>
      </c>
      <c r="B5989" s="226">
        <v>44268</v>
      </c>
      <c r="C5989" s="226">
        <v>44269</v>
      </c>
      <c r="D5989" s="226">
        <v>44280.453275462962</v>
      </c>
      <c r="E5989" t="s">
        <v>5989</v>
      </c>
      <c r="F5989">
        <v>50.061900138854959</v>
      </c>
    </row>
    <row r="5990" spans="1:6" hidden="1">
      <c r="A5990">
        <v>10</v>
      </c>
      <c r="B5990" s="226">
        <v>44268</v>
      </c>
      <c r="C5990" s="226">
        <v>44269</v>
      </c>
      <c r="D5990" s="226">
        <v>44280.453275462962</v>
      </c>
      <c r="E5990" t="s">
        <v>5990</v>
      </c>
      <c r="F5990">
        <v>7.4935998916628579</v>
      </c>
    </row>
    <row r="5991" spans="1:6" hidden="1">
      <c r="A5991">
        <v>10</v>
      </c>
      <c r="B5991" s="226">
        <v>44268</v>
      </c>
      <c r="C5991" s="226">
        <v>44269</v>
      </c>
      <c r="D5991" s="226">
        <v>44280.453275462962</v>
      </c>
      <c r="E5991" t="s">
        <v>5991</v>
      </c>
      <c r="F5991">
        <v>9.5825004577636719</v>
      </c>
    </row>
    <row r="5992" spans="1:6" hidden="1">
      <c r="A5992">
        <v>10</v>
      </c>
      <c r="B5992" s="226">
        <v>44268</v>
      </c>
      <c r="C5992" s="226">
        <v>44269</v>
      </c>
      <c r="D5992" s="226">
        <v>44280.453275462962</v>
      </c>
      <c r="E5992" t="s">
        <v>5992</v>
      </c>
      <c r="F5992">
        <v>20.7322998046875</v>
      </c>
    </row>
    <row r="5993" spans="1:6" hidden="1">
      <c r="A5993">
        <v>10</v>
      </c>
      <c r="B5993" s="226">
        <v>44268</v>
      </c>
      <c r="C5993" s="226">
        <v>44269</v>
      </c>
      <c r="D5993" s="226">
        <v>44280.453275462962</v>
      </c>
      <c r="E5993" t="s">
        <v>5993</v>
      </c>
      <c r="F5993">
        <v>12.253499984740936</v>
      </c>
    </row>
    <row r="5994" spans="1:6" hidden="1">
      <c r="A5994">
        <v>10</v>
      </c>
      <c r="B5994" s="226">
        <v>44268</v>
      </c>
      <c r="C5994" s="226">
        <v>44269</v>
      </c>
      <c r="D5994" s="226">
        <v>44280.453275462962</v>
      </c>
      <c r="E5994" t="s">
        <v>5994</v>
      </c>
      <c r="F5994">
        <v>34.582500457762336</v>
      </c>
    </row>
    <row r="5995" spans="1:6" hidden="1">
      <c r="A5995">
        <v>10</v>
      </c>
      <c r="B5995" s="226">
        <v>44268</v>
      </c>
      <c r="C5995" s="226">
        <v>44269</v>
      </c>
      <c r="D5995" s="226">
        <v>44280.453275462962</v>
      </c>
      <c r="E5995" t="s">
        <v>5995</v>
      </c>
      <c r="F5995">
        <v>9.8564996719364277</v>
      </c>
    </row>
    <row r="5996" spans="1:6" hidden="1">
      <c r="A5996">
        <v>10</v>
      </c>
      <c r="B5996" s="226">
        <v>44268</v>
      </c>
      <c r="C5996" s="226">
        <v>44269</v>
      </c>
      <c r="D5996" s="226">
        <v>44280.453275462962</v>
      </c>
      <c r="E5996" t="s">
        <v>5996</v>
      </c>
      <c r="F5996">
        <v>2.5439000129699707</v>
      </c>
    </row>
    <row r="5997" spans="1:6" hidden="1">
      <c r="A5997">
        <v>10</v>
      </c>
      <c r="B5997" s="226">
        <v>44268</v>
      </c>
      <c r="C5997" s="226">
        <v>44269</v>
      </c>
      <c r="D5997" s="226">
        <v>44280.453275462962</v>
      </c>
      <c r="E5997" t="s">
        <v>6044</v>
      </c>
    </row>
    <row r="5998" spans="1:6" hidden="1">
      <c r="A5998">
        <v>10</v>
      </c>
      <c r="B5998" s="226">
        <v>44268</v>
      </c>
      <c r="C5998" s="226">
        <v>44269</v>
      </c>
      <c r="D5998" s="226">
        <v>44280.453275462962</v>
      </c>
      <c r="E5998" t="s">
        <v>6047</v>
      </c>
    </row>
    <row r="5999" spans="1:6" hidden="1">
      <c r="A5999">
        <v>10</v>
      </c>
      <c r="B5999" s="226">
        <v>44268</v>
      </c>
      <c r="C5999" s="226">
        <v>44269</v>
      </c>
      <c r="D5999" s="226">
        <v>44280.453275462962</v>
      </c>
      <c r="E5999" t="s">
        <v>6046</v>
      </c>
    </row>
    <row r="6000" spans="1:6" hidden="1">
      <c r="A6000">
        <v>10</v>
      </c>
      <c r="B6000" s="226">
        <v>44268</v>
      </c>
      <c r="C6000" s="226">
        <v>44269</v>
      </c>
      <c r="D6000" s="226">
        <v>44280.453275462962</v>
      </c>
      <c r="E6000" t="s">
        <v>6045</v>
      </c>
    </row>
    <row r="6001" spans="1:6" hidden="1">
      <c r="A6001">
        <v>10</v>
      </c>
      <c r="B6001" s="226">
        <v>44268</v>
      </c>
      <c r="C6001" s="226">
        <v>44269</v>
      </c>
      <c r="D6001" s="226">
        <v>44280.453275462962</v>
      </c>
      <c r="E6001" t="s">
        <v>6251</v>
      </c>
      <c r="F6001">
        <v>169.13481540679925</v>
      </c>
    </row>
    <row r="6002" spans="1:6" hidden="1">
      <c r="A6002">
        <v>10</v>
      </c>
      <c r="B6002" s="226">
        <v>44268</v>
      </c>
      <c r="C6002" s="226">
        <v>44269</v>
      </c>
      <c r="D6002" s="226">
        <v>44280.453275462962</v>
      </c>
      <c r="E6002" t="s">
        <v>6048</v>
      </c>
      <c r="F6002">
        <v>6.8999999202790417E-3</v>
      </c>
    </row>
    <row r="6003" spans="1:6" hidden="1">
      <c r="A6003">
        <v>10</v>
      </c>
      <c r="B6003" s="226">
        <v>44268</v>
      </c>
      <c r="C6003" s="226">
        <v>44269</v>
      </c>
      <c r="D6003" s="226">
        <v>44280.453275462962</v>
      </c>
      <c r="E6003" t="s">
        <v>6049</v>
      </c>
      <c r="F6003">
        <v>0.50209999084472656</v>
      </c>
    </row>
    <row r="6004" spans="1:6" hidden="1">
      <c r="A6004">
        <v>10</v>
      </c>
      <c r="B6004" s="226">
        <v>44268</v>
      </c>
      <c r="C6004" s="226">
        <v>44269</v>
      </c>
      <c r="D6004" s="226">
        <v>44280.453275462962</v>
      </c>
      <c r="E6004" t="s">
        <v>6050</v>
      </c>
      <c r="F6004">
        <v>1.479200005531369</v>
      </c>
    </row>
    <row r="6005" spans="1:6" hidden="1">
      <c r="A6005">
        <v>10</v>
      </c>
      <c r="B6005" s="226">
        <v>44268</v>
      </c>
      <c r="C6005" s="226">
        <v>44269</v>
      </c>
      <c r="D6005" s="226">
        <v>44280.453275462962</v>
      </c>
      <c r="E6005" t="s">
        <v>6051</v>
      </c>
      <c r="F6005">
        <v>7.4935998916628579</v>
      </c>
    </row>
    <row r="6006" spans="1:6" hidden="1">
      <c r="A6006">
        <v>10</v>
      </c>
      <c r="B6006" s="226">
        <v>44268</v>
      </c>
      <c r="C6006" s="226">
        <v>44269</v>
      </c>
      <c r="D6006" s="226">
        <v>44280.453275462962</v>
      </c>
      <c r="E6006" t="s">
        <v>6052</v>
      </c>
      <c r="F6006">
        <v>9.5825004577636719</v>
      </c>
    </row>
    <row r="6007" spans="1:6" hidden="1">
      <c r="A6007">
        <v>10</v>
      </c>
      <c r="B6007" s="226">
        <v>44268</v>
      </c>
      <c r="C6007" s="226">
        <v>44269</v>
      </c>
      <c r="D6007" s="226">
        <v>44280.453275462962</v>
      </c>
      <c r="E6007" t="s">
        <v>6053</v>
      </c>
      <c r="F6007">
        <v>20.7322998046875</v>
      </c>
    </row>
    <row r="6008" spans="1:6" hidden="1">
      <c r="A6008">
        <v>10</v>
      </c>
      <c r="B6008" s="226">
        <v>44268</v>
      </c>
      <c r="C6008" s="226">
        <v>44269</v>
      </c>
      <c r="D6008" s="226">
        <v>44280.453275462962</v>
      </c>
      <c r="E6008" t="s">
        <v>6054</v>
      </c>
      <c r="F6008">
        <v>12.253499984740936</v>
      </c>
    </row>
    <row r="6009" spans="1:6" hidden="1">
      <c r="A6009">
        <v>10</v>
      </c>
      <c r="B6009" s="226">
        <v>44268</v>
      </c>
      <c r="C6009" s="226">
        <v>44269</v>
      </c>
      <c r="D6009" s="226">
        <v>44280.453275462962</v>
      </c>
      <c r="E6009" t="s">
        <v>6055</v>
      </c>
      <c r="F6009">
        <v>34.582500457762336</v>
      </c>
    </row>
    <row r="6010" spans="1:6" hidden="1">
      <c r="A6010">
        <v>10</v>
      </c>
      <c r="B6010" s="226">
        <v>44268</v>
      </c>
      <c r="C6010" s="226">
        <v>44269</v>
      </c>
      <c r="D6010" s="226">
        <v>44280.453275462962</v>
      </c>
      <c r="E6010" t="s">
        <v>6056</v>
      </c>
      <c r="F6010">
        <v>9.8564996719364277</v>
      </c>
    </row>
    <row r="6011" spans="1:6" hidden="1">
      <c r="A6011">
        <v>10</v>
      </c>
      <c r="B6011" s="226">
        <v>44268</v>
      </c>
      <c r="C6011" s="226">
        <v>44269</v>
      </c>
      <c r="D6011" s="226">
        <v>44280.453275462962</v>
      </c>
      <c r="E6011" t="s">
        <v>6057</v>
      </c>
      <c r="F6011">
        <v>2.5439000129699707</v>
      </c>
    </row>
    <row r="6012" spans="1:6" hidden="1">
      <c r="A6012">
        <v>10</v>
      </c>
      <c r="B6012" s="226">
        <v>44268</v>
      </c>
      <c r="C6012" s="226">
        <v>44269</v>
      </c>
      <c r="D6012" s="226">
        <v>44280.453275462962</v>
      </c>
      <c r="E6012" t="s">
        <v>6270</v>
      </c>
      <c r="F6012">
        <v>132.72062576611842</v>
      </c>
    </row>
    <row r="6013" spans="1:6" hidden="1">
      <c r="A6013">
        <v>10</v>
      </c>
      <c r="B6013" s="226">
        <v>44268</v>
      </c>
      <c r="C6013" s="226">
        <v>44269</v>
      </c>
      <c r="D6013" s="226">
        <v>44280.453275462962</v>
      </c>
      <c r="E6013" t="s">
        <v>6058</v>
      </c>
      <c r="F6013">
        <v>1.9999999552965182E-2</v>
      </c>
    </row>
    <row r="6014" spans="1:6" hidden="1">
      <c r="A6014">
        <v>10</v>
      </c>
      <c r="B6014" s="226">
        <v>44268</v>
      </c>
      <c r="C6014" s="226">
        <v>44269</v>
      </c>
      <c r="D6014" s="226">
        <v>44280.453275462962</v>
      </c>
      <c r="E6014" t="s">
        <v>6059</v>
      </c>
      <c r="F6014">
        <v>2.2400000095368306</v>
      </c>
    </row>
    <row r="6015" spans="1:6" hidden="1">
      <c r="A6015">
        <v>10</v>
      </c>
      <c r="B6015" s="226">
        <v>44268</v>
      </c>
      <c r="C6015" s="226">
        <v>44269</v>
      </c>
      <c r="D6015" s="226">
        <v>44280.453275462962</v>
      </c>
      <c r="E6015" t="s">
        <v>6060</v>
      </c>
      <c r="F6015">
        <v>2.9999999329446688E-2</v>
      </c>
    </row>
    <row r="6016" spans="1:6" hidden="1">
      <c r="A6016">
        <v>10</v>
      </c>
      <c r="B6016" s="226">
        <v>44268</v>
      </c>
      <c r="C6016" s="226">
        <v>44269</v>
      </c>
      <c r="D6016" s="226">
        <v>44280.453275462962</v>
      </c>
      <c r="E6016" t="s">
        <v>6061</v>
      </c>
      <c r="F6016">
        <v>1.129999995231584</v>
      </c>
    </row>
    <row r="6017" spans="1:6" hidden="1">
      <c r="A6017">
        <v>10</v>
      </c>
      <c r="B6017" s="226">
        <v>44268</v>
      </c>
      <c r="C6017" s="226">
        <v>44269</v>
      </c>
      <c r="D6017" s="226">
        <v>44280.453275462962</v>
      </c>
      <c r="E6017" t="s">
        <v>6062</v>
      </c>
      <c r="F6017">
        <v>2.4700000286101313</v>
      </c>
    </row>
    <row r="6018" spans="1:6" hidden="1">
      <c r="A6018">
        <v>10</v>
      </c>
      <c r="B6018" s="226">
        <v>44268</v>
      </c>
      <c r="C6018" s="226">
        <v>44269</v>
      </c>
      <c r="D6018" s="226">
        <v>44280.453275462962</v>
      </c>
      <c r="E6018" t="s">
        <v>6063</v>
      </c>
      <c r="F6018">
        <v>22.559999465943275</v>
      </c>
    </row>
    <row r="6019" spans="1:6" hidden="1">
      <c r="A6019">
        <v>10</v>
      </c>
      <c r="B6019" s="226">
        <v>44268</v>
      </c>
      <c r="C6019" s="226">
        <v>44269</v>
      </c>
      <c r="D6019" s="226">
        <v>44280.453275462962</v>
      </c>
      <c r="E6019" t="s">
        <v>6064</v>
      </c>
      <c r="F6019">
        <v>50.080001831054688</v>
      </c>
    </row>
    <row r="6020" spans="1:6" hidden="1">
      <c r="A6020">
        <v>10</v>
      </c>
      <c r="B6020" s="226">
        <v>44268</v>
      </c>
      <c r="C6020" s="226">
        <v>44269</v>
      </c>
      <c r="D6020" s="226">
        <v>44280.453275462962</v>
      </c>
      <c r="E6020" t="s">
        <v>6065</v>
      </c>
      <c r="F6020">
        <v>20.840000152587962</v>
      </c>
    </row>
    <row r="6021" spans="1:6" hidden="1">
      <c r="A6021">
        <v>10</v>
      </c>
      <c r="B6021" s="226">
        <v>44268</v>
      </c>
      <c r="C6021" s="226">
        <v>44269</v>
      </c>
      <c r="D6021" s="226">
        <v>44280.453275462962</v>
      </c>
      <c r="E6021" t="s">
        <v>6066</v>
      </c>
      <c r="F6021">
        <v>0.62999999523162842</v>
      </c>
    </row>
    <row r="6022" spans="1:6" hidden="1">
      <c r="A6022">
        <v>10</v>
      </c>
      <c r="B6022" s="226">
        <v>44268</v>
      </c>
      <c r="C6022" s="226">
        <v>44269</v>
      </c>
      <c r="D6022" s="226">
        <v>44280.453275462962</v>
      </c>
      <c r="E6022" t="s">
        <v>6068</v>
      </c>
      <c r="F6022">
        <v>16.7020733555158</v>
      </c>
    </row>
    <row r="6023" spans="1:6" hidden="1">
      <c r="A6023">
        <v>10</v>
      </c>
      <c r="B6023" s="226">
        <v>44268</v>
      </c>
      <c r="C6023" s="226">
        <v>44269</v>
      </c>
      <c r="D6023" s="226">
        <v>44280.453275462962</v>
      </c>
      <c r="E6023" t="s">
        <v>6067</v>
      </c>
      <c r="F6023">
        <v>0.7185835481103976</v>
      </c>
    </row>
    <row r="6024" spans="1:6" hidden="1">
      <c r="A6024">
        <v>10</v>
      </c>
      <c r="B6024" s="226">
        <v>44268</v>
      </c>
      <c r="C6024" s="226">
        <v>44269</v>
      </c>
      <c r="D6024" s="226">
        <v>44280.453275462962</v>
      </c>
      <c r="E6024" t="s">
        <v>6069</v>
      </c>
      <c r="F6024">
        <v>259.73852837880474</v>
      </c>
    </row>
    <row r="6025" spans="1:6" hidden="1">
      <c r="A6025">
        <v>10</v>
      </c>
      <c r="B6025" s="226">
        <v>44268</v>
      </c>
      <c r="C6025" s="226">
        <v>44269</v>
      </c>
      <c r="D6025" s="226">
        <v>44280.453275462962</v>
      </c>
      <c r="E6025" t="s">
        <v>6469</v>
      </c>
      <c r="F6025">
        <v>206.71757894092173</v>
      </c>
    </row>
    <row r="6026" spans="1:6" hidden="1">
      <c r="A6026">
        <v>10</v>
      </c>
      <c r="B6026" s="226">
        <v>44268</v>
      </c>
      <c r="C6026" s="226">
        <v>44269</v>
      </c>
      <c r="D6026" s="226">
        <v>44280.453275462962</v>
      </c>
      <c r="E6026" t="s">
        <v>6470</v>
      </c>
      <c r="F6026">
        <v>30.923317726453348</v>
      </c>
    </row>
    <row r="6027" spans="1:6" hidden="1">
      <c r="A6027">
        <v>10</v>
      </c>
      <c r="B6027" s="226">
        <v>44268</v>
      </c>
      <c r="C6027" s="226">
        <v>44269</v>
      </c>
      <c r="D6027" s="226">
        <v>44280.453275462962</v>
      </c>
      <c r="E6027" t="s">
        <v>6070</v>
      </c>
      <c r="F6027">
        <v>0</v>
      </c>
    </row>
    <row r="6028" spans="1:6" hidden="1">
      <c r="A6028">
        <v>10</v>
      </c>
      <c r="B6028" s="226">
        <v>44268</v>
      </c>
      <c r="C6028" s="226">
        <v>44269</v>
      </c>
      <c r="D6028" s="226">
        <v>44280.453275462962</v>
      </c>
      <c r="E6028" t="s">
        <v>6471</v>
      </c>
      <c r="F6028">
        <v>209.99518230226303</v>
      </c>
    </row>
    <row r="6029" spans="1:6" hidden="1">
      <c r="A6029">
        <v>10</v>
      </c>
      <c r="B6029" s="226">
        <v>44268</v>
      </c>
      <c r="C6029" s="226">
        <v>44269</v>
      </c>
      <c r="D6029" s="226">
        <v>44280.453275462962</v>
      </c>
      <c r="E6029" t="s">
        <v>6472</v>
      </c>
      <c r="F6029">
        <v>242.30714481141811</v>
      </c>
    </row>
    <row r="6030" spans="1:6" hidden="1">
      <c r="A6030">
        <v>10</v>
      </c>
      <c r="B6030" s="226">
        <v>44268</v>
      </c>
      <c r="C6030" s="226">
        <v>44269</v>
      </c>
      <c r="D6030" s="226">
        <v>44280.453275462962</v>
      </c>
      <c r="E6030" t="s">
        <v>6473</v>
      </c>
      <c r="F6030">
        <v>264.49356083340109</v>
      </c>
    </row>
    <row r="6031" spans="1:6" hidden="1">
      <c r="A6031">
        <v>10</v>
      </c>
      <c r="B6031" s="226">
        <v>44268</v>
      </c>
      <c r="C6031" s="226">
        <v>44269</v>
      </c>
      <c r="D6031" s="226">
        <v>44280.453275462962</v>
      </c>
      <c r="E6031" t="s">
        <v>6071</v>
      </c>
      <c r="F6031">
        <v>601.19558681911815</v>
      </c>
    </row>
    <row r="6032" spans="1:6" hidden="1">
      <c r="A6032">
        <v>10</v>
      </c>
      <c r="B6032" s="226">
        <v>44268</v>
      </c>
      <c r="C6032" s="226">
        <v>44269</v>
      </c>
      <c r="D6032" s="226">
        <v>44280.453275462962</v>
      </c>
      <c r="E6032" t="s">
        <v>6252</v>
      </c>
      <c r="F6032">
        <v>180.87094462712707</v>
      </c>
    </row>
    <row r="6033" spans="1:6" hidden="1">
      <c r="A6033">
        <v>10</v>
      </c>
      <c r="B6033" s="226">
        <v>44268</v>
      </c>
      <c r="C6033" s="226">
        <v>44269</v>
      </c>
      <c r="D6033" s="226">
        <v>44280.453275462962</v>
      </c>
      <c r="E6033" t="s">
        <v>6253</v>
      </c>
      <c r="F6033">
        <v>73.493425639470416</v>
      </c>
    </row>
    <row r="6034" spans="1:6" hidden="1">
      <c r="A6034">
        <v>10</v>
      </c>
      <c r="B6034" s="226">
        <v>44268</v>
      </c>
      <c r="C6034" s="226">
        <v>44269</v>
      </c>
      <c r="D6034" s="226">
        <v>44280.453275462962</v>
      </c>
      <c r="E6034" t="s">
        <v>6076</v>
      </c>
      <c r="F6034">
        <v>1.5937999486922607</v>
      </c>
    </row>
    <row r="6035" spans="1:6" hidden="1">
      <c r="A6035">
        <v>10</v>
      </c>
      <c r="B6035" s="226">
        <v>44268</v>
      </c>
      <c r="C6035" s="226">
        <v>44269</v>
      </c>
      <c r="D6035" s="226">
        <v>44280.453275462962</v>
      </c>
      <c r="E6035" t="s">
        <v>6077</v>
      </c>
      <c r="F6035">
        <v>1.8159999847412109</v>
      </c>
    </row>
    <row r="6036" spans="1:6" hidden="1">
      <c r="A6036">
        <v>10</v>
      </c>
      <c r="B6036" s="226">
        <v>44268</v>
      </c>
      <c r="C6036" s="226">
        <v>44269</v>
      </c>
      <c r="D6036" s="226">
        <v>44280.453275462962</v>
      </c>
      <c r="E6036" t="s">
        <v>6078</v>
      </c>
      <c r="F6036">
        <v>7.021599769592509</v>
      </c>
    </row>
    <row r="6037" spans="1:6" hidden="1">
      <c r="A6037">
        <v>10</v>
      </c>
      <c r="B6037" s="226">
        <v>44268</v>
      </c>
      <c r="C6037" s="226">
        <v>44269</v>
      </c>
      <c r="D6037" s="226">
        <v>44280.453275462962</v>
      </c>
      <c r="E6037" t="s">
        <v>6079</v>
      </c>
      <c r="F6037">
        <v>22.939699172974539</v>
      </c>
    </row>
    <row r="6038" spans="1:6" hidden="1">
      <c r="A6038">
        <v>10</v>
      </c>
      <c r="B6038" s="226">
        <v>44268</v>
      </c>
      <c r="C6038" s="226">
        <v>44269</v>
      </c>
      <c r="D6038" s="226">
        <v>44280.453275462962</v>
      </c>
      <c r="E6038" t="s">
        <v>6080</v>
      </c>
      <c r="F6038">
        <v>49.194198608398437</v>
      </c>
    </row>
    <row r="6039" spans="1:6" hidden="1">
      <c r="A6039">
        <v>10</v>
      </c>
      <c r="B6039" s="226">
        <v>44268</v>
      </c>
      <c r="C6039" s="226">
        <v>44269</v>
      </c>
      <c r="D6039" s="226">
        <v>44280.453275462962</v>
      </c>
      <c r="E6039" t="s">
        <v>6081</v>
      </c>
      <c r="F6039">
        <v>17.332099914550781</v>
      </c>
    </row>
    <row r="6040" spans="1:6" hidden="1">
      <c r="A6040">
        <v>10</v>
      </c>
      <c r="B6040" s="226">
        <v>44268</v>
      </c>
      <c r="C6040" s="226">
        <v>44269</v>
      </c>
      <c r="D6040" s="226">
        <v>44280.453275462962</v>
      </c>
      <c r="E6040" t="s">
        <v>6082</v>
      </c>
      <c r="F6040">
        <v>7.1099996566772461E-2</v>
      </c>
    </row>
    <row r="6041" spans="1:6" hidden="1">
      <c r="A6041">
        <v>10</v>
      </c>
      <c r="B6041" s="226">
        <v>44268</v>
      </c>
      <c r="C6041" s="226">
        <v>44269</v>
      </c>
      <c r="D6041" s="226">
        <v>44280.453275462962</v>
      </c>
      <c r="E6041" t="s">
        <v>6678</v>
      </c>
      <c r="F6041">
        <v>125.93073790338296</v>
      </c>
    </row>
    <row r="6042" spans="1:6" hidden="1">
      <c r="A6042">
        <v>10</v>
      </c>
      <c r="B6042" s="226">
        <v>44268</v>
      </c>
      <c r="C6042" s="226">
        <v>44269</v>
      </c>
      <c r="D6042" s="226">
        <v>44280.453275462962</v>
      </c>
      <c r="E6042" t="s">
        <v>6474</v>
      </c>
      <c r="F6042">
        <v>233.95852913326769</v>
      </c>
    </row>
    <row r="6043" spans="1:6" hidden="1">
      <c r="A6043">
        <v>10</v>
      </c>
      <c r="B6043" s="226">
        <v>44268</v>
      </c>
      <c r="C6043" s="226">
        <v>44269</v>
      </c>
      <c r="D6043" s="226">
        <v>44280.453275462962</v>
      </c>
      <c r="E6043" t="s">
        <v>6475</v>
      </c>
      <c r="F6043">
        <v>234.59305554496024</v>
      </c>
    </row>
    <row r="6044" spans="1:6" hidden="1">
      <c r="A6044">
        <v>10</v>
      </c>
      <c r="B6044" s="226">
        <v>44268</v>
      </c>
      <c r="C6044" s="226">
        <v>44269</v>
      </c>
      <c r="D6044" s="226">
        <v>44280.453275462962</v>
      </c>
      <c r="E6044" t="s">
        <v>6476</v>
      </c>
      <c r="F6044">
        <v>237.63731273015478</v>
      </c>
    </row>
    <row r="6045" spans="1:6" hidden="1">
      <c r="A6045">
        <v>10</v>
      </c>
      <c r="B6045" s="226">
        <v>44268</v>
      </c>
      <c r="C6045" s="226">
        <v>44269</v>
      </c>
      <c r="D6045" s="226">
        <v>44280.453275462962</v>
      </c>
      <c r="E6045" t="s">
        <v>6477</v>
      </c>
      <c r="F6045">
        <v>239.12041261461016</v>
      </c>
    </row>
    <row r="6046" spans="1:6" hidden="1">
      <c r="A6046">
        <v>10</v>
      </c>
      <c r="B6046" s="226">
        <v>44268</v>
      </c>
      <c r="C6046" s="226">
        <v>44269</v>
      </c>
      <c r="D6046" s="226">
        <v>44280.453275462962</v>
      </c>
      <c r="E6046" t="s">
        <v>6085</v>
      </c>
      <c r="F6046">
        <v>22.367088609271558</v>
      </c>
    </row>
    <row r="6047" spans="1:6" hidden="1">
      <c r="A6047">
        <v>10</v>
      </c>
      <c r="B6047" s="226">
        <v>44268</v>
      </c>
      <c r="C6047" s="226">
        <v>44269</v>
      </c>
      <c r="D6047" s="226">
        <v>44280.453275462962</v>
      </c>
      <c r="E6047" t="s">
        <v>6086</v>
      </c>
      <c r="F6047">
        <v>20</v>
      </c>
    </row>
    <row r="6048" spans="1:6" hidden="1">
      <c r="A6048">
        <v>10</v>
      </c>
      <c r="B6048" s="226">
        <v>44268</v>
      </c>
      <c r="C6048" s="226">
        <v>44269</v>
      </c>
      <c r="D6048" s="226">
        <v>44280.453275462962</v>
      </c>
      <c r="E6048" t="s">
        <v>6087</v>
      </c>
      <c r="F6048">
        <v>0</v>
      </c>
    </row>
    <row r="6049" spans="1:6" hidden="1">
      <c r="A6049">
        <v>10</v>
      </c>
      <c r="B6049" s="226">
        <v>44268</v>
      </c>
      <c r="C6049" s="226">
        <v>44269</v>
      </c>
      <c r="D6049" s="226">
        <v>44280.453275462962</v>
      </c>
      <c r="E6049" t="s">
        <v>6088</v>
      </c>
      <c r="F6049">
        <v>91.591451512442703</v>
      </c>
    </row>
    <row r="6050" spans="1:6" hidden="1">
      <c r="A6050">
        <v>10</v>
      </c>
      <c r="B6050" s="226">
        <v>44268</v>
      </c>
      <c r="C6050" s="226">
        <v>44269</v>
      </c>
      <c r="D6050" s="226">
        <v>44280.453275462962</v>
      </c>
      <c r="E6050" t="s">
        <v>6083</v>
      </c>
      <c r="F6050">
        <v>723.95416531032959</v>
      </c>
    </row>
    <row r="6051" spans="1:6" hidden="1">
      <c r="A6051">
        <v>10</v>
      </c>
      <c r="B6051" s="226">
        <v>44268</v>
      </c>
      <c r="C6051" s="226">
        <v>44269</v>
      </c>
      <c r="D6051" s="226">
        <v>44280.453275462962</v>
      </c>
      <c r="E6051" t="s">
        <v>6478</v>
      </c>
      <c r="F6051">
        <v>203.21747824350999</v>
      </c>
    </row>
    <row r="6052" spans="1:6" hidden="1">
      <c r="A6052">
        <v>10</v>
      </c>
      <c r="B6052" s="226">
        <v>44268</v>
      </c>
      <c r="C6052" s="226">
        <v>44269</v>
      </c>
      <c r="D6052" s="226">
        <v>44280.453275462962</v>
      </c>
      <c r="E6052" t="s">
        <v>6254</v>
      </c>
      <c r="F6052">
        <v>749.54783960978182</v>
      </c>
    </row>
    <row r="6053" spans="1:6" hidden="1">
      <c r="A6053">
        <v>10</v>
      </c>
      <c r="B6053" s="226">
        <v>44268</v>
      </c>
      <c r="C6053" s="226">
        <v>44269</v>
      </c>
      <c r="D6053" s="226">
        <v>44280.453275462962</v>
      </c>
      <c r="E6053" t="s">
        <v>6479</v>
      </c>
      <c r="F6053">
        <v>205.47742584016507</v>
      </c>
    </row>
    <row r="6054" spans="1:6" hidden="1">
      <c r="A6054">
        <v>10</v>
      </c>
      <c r="B6054" s="226">
        <v>44268</v>
      </c>
      <c r="C6054" s="226">
        <v>44269</v>
      </c>
      <c r="D6054" s="226">
        <v>44280.453275462962</v>
      </c>
      <c r="E6054" t="s">
        <v>6480</v>
      </c>
      <c r="F6054">
        <v>272.45501503414579</v>
      </c>
    </row>
    <row r="6055" spans="1:6" hidden="1">
      <c r="A6055">
        <v>10</v>
      </c>
      <c r="B6055" s="226">
        <v>44268</v>
      </c>
      <c r="C6055" s="226">
        <v>44269</v>
      </c>
      <c r="D6055" s="226">
        <v>44280.453275462962</v>
      </c>
      <c r="E6055" t="s">
        <v>6255</v>
      </c>
      <c r="F6055">
        <v>2743.0829376220681</v>
      </c>
    </row>
    <row r="6056" spans="1:6" hidden="1">
      <c r="A6056">
        <v>10</v>
      </c>
      <c r="B6056" s="226">
        <v>44268</v>
      </c>
      <c r="C6056" s="226">
        <v>44269</v>
      </c>
      <c r="D6056" s="226">
        <v>44280.453275462962</v>
      </c>
      <c r="E6056" t="s">
        <v>6481</v>
      </c>
      <c r="F6056">
        <v>275.6669935438365</v>
      </c>
    </row>
    <row r="6057" spans="1:6" hidden="1">
      <c r="A6057">
        <v>10</v>
      </c>
      <c r="B6057" s="226">
        <v>44268</v>
      </c>
      <c r="C6057" s="226">
        <v>44269</v>
      </c>
      <c r="D6057" s="226">
        <v>44280.453275462962</v>
      </c>
      <c r="E6057" t="s">
        <v>6084</v>
      </c>
      <c r="F6057">
        <v>94.9175544367897</v>
      </c>
    </row>
    <row r="6058" spans="1:6" hidden="1">
      <c r="A6058">
        <v>10</v>
      </c>
      <c r="B6058" s="226">
        <v>44268</v>
      </c>
      <c r="C6058" s="226">
        <v>44269</v>
      </c>
      <c r="D6058" s="226">
        <v>44280.453275462962</v>
      </c>
      <c r="E6058" t="s">
        <v>6482</v>
      </c>
      <c r="F6058">
        <v>271.76922247144915</v>
      </c>
    </row>
    <row r="6059" spans="1:6" hidden="1">
      <c r="A6059">
        <v>10</v>
      </c>
      <c r="B6059" s="226">
        <v>44268</v>
      </c>
      <c r="C6059" s="226">
        <v>44269</v>
      </c>
      <c r="D6059" s="226">
        <v>44280.453275462962</v>
      </c>
      <c r="E6059" t="s">
        <v>6483</v>
      </c>
      <c r="F6059">
        <v>208.18072224722974</v>
      </c>
    </row>
    <row r="6060" spans="1:6" hidden="1">
      <c r="A6060">
        <v>10</v>
      </c>
      <c r="B6060" s="226">
        <v>44268</v>
      </c>
      <c r="C6060" s="226">
        <v>44269</v>
      </c>
      <c r="D6060" s="226">
        <v>44280.453275462962</v>
      </c>
      <c r="E6060" t="s">
        <v>6484</v>
      </c>
      <c r="F6060">
        <v>208.41276218626211</v>
      </c>
    </row>
    <row r="6061" spans="1:6" hidden="1">
      <c r="A6061">
        <v>10</v>
      </c>
      <c r="B6061" s="226">
        <v>44268</v>
      </c>
      <c r="C6061" s="226">
        <v>44269</v>
      </c>
      <c r="D6061" s="226">
        <v>44280.453275462962</v>
      </c>
      <c r="E6061" t="s">
        <v>6235</v>
      </c>
    </row>
    <row r="6062" spans="1:6" hidden="1">
      <c r="A6062">
        <v>10</v>
      </c>
      <c r="B6062" s="226">
        <v>44268</v>
      </c>
      <c r="C6062" s="226">
        <v>44269</v>
      </c>
      <c r="D6062" s="226">
        <v>44280.453275462962</v>
      </c>
      <c r="E6062" t="s">
        <v>6256</v>
      </c>
      <c r="F6062">
        <v>1.9110227833254037</v>
      </c>
    </row>
    <row r="6063" spans="1:6" hidden="1">
      <c r="A6063">
        <v>10</v>
      </c>
      <c r="B6063" s="226">
        <v>44268</v>
      </c>
      <c r="C6063" s="226">
        <v>44269</v>
      </c>
      <c r="D6063" s="226">
        <v>44280.453275462962</v>
      </c>
      <c r="E6063" t="s">
        <v>6257</v>
      </c>
      <c r="F6063">
        <v>7.0001175264517475</v>
      </c>
    </row>
    <row r="6064" spans="1:6" hidden="1">
      <c r="A6064">
        <v>10</v>
      </c>
      <c r="B6064" s="226">
        <v>44268</v>
      </c>
      <c r="C6064" s="226">
        <v>44269</v>
      </c>
      <c r="D6064" s="226">
        <v>44280.453275462962</v>
      </c>
      <c r="E6064" t="s">
        <v>6258</v>
      </c>
      <c r="F6064">
        <v>5.6604084130790522</v>
      </c>
    </row>
    <row r="6065" spans="1:6" hidden="1">
      <c r="A6065">
        <v>10</v>
      </c>
      <c r="B6065" s="226">
        <v>44268</v>
      </c>
      <c r="C6065" s="226">
        <v>44269</v>
      </c>
      <c r="D6065" s="226">
        <v>44280.453275462962</v>
      </c>
      <c r="E6065" t="s">
        <v>6520</v>
      </c>
      <c r="F6065">
        <v>0.24770000576973872</v>
      </c>
    </row>
    <row r="6066" spans="1:6" hidden="1">
      <c r="A6066">
        <v>10</v>
      </c>
      <c r="B6066" s="226">
        <v>44268</v>
      </c>
      <c r="C6066" s="226">
        <v>44269</v>
      </c>
      <c r="D6066" s="226">
        <v>44280.453275462962</v>
      </c>
      <c r="E6066" t="s">
        <v>6259</v>
      </c>
      <c r="F6066">
        <v>3.9925120593773062</v>
      </c>
    </row>
    <row r="6067" spans="1:6" hidden="1">
      <c r="A6067">
        <v>10</v>
      </c>
      <c r="B6067" s="226">
        <v>44268</v>
      </c>
      <c r="C6067" s="226">
        <v>44269</v>
      </c>
      <c r="D6067" s="226">
        <v>44280.453275462962</v>
      </c>
      <c r="E6067" t="s">
        <v>6260</v>
      </c>
      <c r="F6067">
        <v>1.0759080430256696E-2</v>
      </c>
    </row>
    <row r="6068" spans="1:6" hidden="1">
      <c r="A6068">
        <v>10</v>
      </c>
      <c r="B6068" s="226">
        <v>44268</v>
      </c>
      <c r="C6068" s="226">
        <v>44269</v>
      </c>
      <c r="D6068" s="226">
        <v>44280.453275462962</v>
      </c>
      <c r="E6068" t="s">
        <v>6485</v>
      </c>
      <c r="F6068">
        <v>34.323287653923103</v>
      </c>
    </row>
    <row r="6069" spans="1:6" hidden="1">
      <c r="A6069">
        <v>10</v>
      </c>
      <c r="B6069" s="226">
        <v>44268</v>
      </c>
      <c r="C6069" s="226">
        <v>44269</v>
      </c>
      <c r="D6069" s="226">
        <v>44280.453275462962</v>
      </c>
      <c r="E6069" t="s">
        <v>6486</v>
      </c>
      <c r="F6069">
        <v>156.41612179014442</v>
      </c>
    </row>
    <row r="6070" spans="1:6" hidden="1">
      <c r="A6070">
        <v>10</v>
      </c>
      <c r="B6070" s="226">
        <v>44268</v>
      </c>
      <c r="C6070" s="226">
        <v>44269</v>
      </c>
      <c r="D6070" s="226">
        <v>44280.453275462962</v>
      </c>
      <c r="E6070" t="s">
        <v>6091</v>
      </c>
      <c r="F6070">
        <v>94.086345269945269</v>
      </c>
    </row>
    <row r="6071" spans="1:6" hidden="1">
      <c r="A6071">
        <v>10</v>
      </c>
      <c r="B6071" s="226">
        <v>44268</v>
      </c>
      <c r="C6071" s="226">
        <v>44269</v>
      </c>
      <c r="D6071" s="226">
        <v>44280.453275462962</v>
      </c>
      <c r="E6071" t="s">
        <v>6261</v>
      </c>
      <c r="F6071">
        <v>0</v>
      </c>
    </row>
    <row r="6072" spans="1:6" hidden="1">
      <c r="A6072">
        <v>10</v>
      </c>
      <c r="B6072" s="226">
        <v>44268</v>
      </c>
      <c r="C6072" s="226">
        <v>44269</v>
      </c>
      <c r="D6072" s="226">
        <v>44280.453275462962</v>
      </c>
      <c r="E6072" t="s">
        <v>6269</v>
      </c>
      <c r="F6072">
        <v>50.673672633700917</v>
      </c>
    </row>
    <row r="6073" spans="1:6" hidden="1">
      <c r="A6073">
        <v>10</v>
      </c>
      <c r="B6073" s="226">
        <v>44268</v>
      </c>
      <c r="C6073" s="226">
        <v>44269</v>
      </c>
      <c r="D6073" s="226">
        <v>44280.453275462962</v>
      </c>
      <c r="E6073" t="s">
        <v>6661</v>
      </c>
      <c r="F6073">
        <v>3.079004413081408</v>
      </c>
    </row>
    <row r="6074" spans="1:6" hidden="1">
      <c r="A6074">
        <v>10</v>
      </c>
      <c r="B6074" s="226">
        <v>44268</v>
      </c>
      <c r="C6074" s="226">
        <v>44269</v>
      </c>
      <c r="D6074" s="226">
        <v>44280.453275462962</v>
      </c>
      <c r="E6074" t="s">
        <v>6262</v>
      </c>
      <c r="F6074">
        <v>8.1015009008955854</v>
      </c>
    </row>
    <row r="6075" spans="1:6" hidden="1">
      <c r="A6075">
        <v>10</v>
      </c>
      <c r="B6075" s="226">
        <v>44268</v>
      </c>
      <c r="C6075" s="226">
        <v>44269</v>
      </c>
      <c r="D6075" s="226">
        <v>44280.453275462962</v>
      </c>
      <c r="E6075" t="s">
        <v>6263</v>
      </c>
      <c r="F6075">
        <v>12.104772040703148</v>
      </c>
    </row>
    <row r="6076" spans="1:6" hidden="1">
      <c r="A6076">
        <v>10</v>
      </c>
      <c r="B6076" s="226">
        <v>44268</v>
      </c>
      <c r="C6076" s="226">
        <v>44269</v>
      </c>
      <c r="D6076" s="226">
        <v>44280.453275462962</v>
      </c>
      <c r="E6076" t="s">
        <v>6264</v>
      </c>
      <c r="F6076">
        <v>29.784878245989503</v>
      </c>
    </row>
    <row r="6077" spans="1:6" hidden="1">
      <c r="A6077">
        <v>10</v>
      </c>
      <c r="B6077" s="226">
        <v>44268</v>
      </c>
      <c r="C6077" s="226">
        <v>44269</v>
      </c>
      <c r="D6077" s="226">
        <v>44280.453275462962</v>
      </c>
      <c r="E6077" t="s">
        <v>6267</v>
      </c>
      <c r="F6077">
        <v>50.673672633700917</v>
      </c>
    </row>
    <row r="6078" spans="1:6" hidden="1">
      <c r="A6078">
        <v>10</v>
      </c>
      <c r="B6078" s="226">
        <v>44268</v>
      </c>
      <c r="C6078" s="226">
        <v>44269</v>
      </c>
      <c r="D6078" s="226">
        <v>44280.453275462962</v>
      </c>
      <c r="E6078" t="s">
        <v>6440</v>
      </c>
      <c r="F6078">
        <v>50.673672633700917</v>
      </c>
    </row>
    <row r="6079" spans="1:6" hidden="1">
      <c r="A6079">
        <v>10</v>
      </c>
      <c r="B6079" s="226">
        <v>44268</v>
      </c>
      <c r="C6079" s="226">
        <v>44269</v>
      </c>
      <c r="D6079" s="226">
        <v>44280.453275462962</v>
      </c>
      <c r="E6079" t="s">
        <v>6100</v>
      </c>
      <c r="F6079">
        <v>0.32379999756814343</v>
      </c>
    </row>
    <row r="6080" spans="1:6" hidden="1">
      <c r="A6080">
        <v>10</v>
      </c>
      <c r="B6080" s="226">
        <v>44268</v>
      </c>
      <c r="C6080" s="226">
        <v>44269</v>
      </c>
      <c r="D6080" s="226">
        <v>44280.453275462962</v>
      </c>
      <c r="E6080" t="s">
        <v>6101</v>
      </c>
      <c r="F6080">
        <v>7.1999998763206076E-3</v>
      </c>
    </row>
    <row r="6081" spans="1:6" hidden="1">
      <c r="A6081">
        <v>10</v>
      </c>
      <c r="B6081" s="226">
        <v>44268</v>
      </c>
      <c r="C6081" s="226">
        <v>44269</v>
      </c>
      <c r="D6081" s="226">
        <v>44280.453275462962</v>
      </c>
      <c r="E6081" t="s">
        <v>6102</v>
      </c>
      <c r="F6081">
        <v>0.19200000166892575</v>
      </c>
    </row>
    <row r="6082" spans="1:6" hidden="1">
      <c r="A6082">
        <v>10</v>
      </c>
      <c r="B6082" s="226">
        <v>44268</v>
      </c>
      <c r="C6082" s="226">
        <v>44269</v>
      </c>
      <c r="D6082" s="226">
        <v>44280.453275462962</v>
      </c>
      <c r="E6082" t="s">
        <v>6103</v>
      </c>
      <c r="F6082">
        <v>0.58370000123979981</v>
      </c>
    </row>
    <row r="6083" spans="1:6" hidden="1">
      <c r="A6083">
        <v>10</v>
      </c>
      <c r="B6083" s="226">
        <v>44268</v>
      </c>
      <c r="C6083" s="226">
        <v>44269</v>
      </c>
      <c r="D6083" s="226">
        <v>44280.453275462962</v>
      </c>
      <c r="E6083" t="s">
        <v>6104</v>
      </c>
      <c r="F6083">
        <v>98.643501281742104</v>
      </c>
    </row>
    <row r="6084" spans="1:6" hidden="1">
      <c r="A6084">
        <v>10</v>
      </c>
      <c r="B6084" s="226">
        <v>44268</v>
      </c>
      <c r="C6084" s="226">
        <v>44269</v>
      </c>
      <c r="D6084" s="226">
        <v>44280.453275462962</v>
      </c>
      <c r="E6084" t="s">
        <v>6105</v>
      </c>
    </row>
    <row r="6085" spans="1:6" hidden="1">
      <c r="A6085">
        <v>10</v>
      </c>
      <c r="B6085" s="226">
        <v>44268</v>
      </c>
      <c r="C6085" s="226">
        <v>44269</v>
      </c>
      <c r="D6085" s="226">
        <v>44280.453275462962</v>
      </c>
      <c r="E6085" t="s">
        <v>6106</v>
      </c>
    </row>
    <row r="6086" spans="1:6" hidden="1">
      <c r="A6086">
        <v>10</v>
      </c>
      <c r="B6086" s="226">
        <v>44268</v>
      </c>
      <c r="C6086" s="226">
        <v>44269</v>
      </c>
      <c r="D6086" s="226">
        <v>44280.453275462962</v>
      </c>
      <c r="E6086" t="s">
        <v>6107</v>
      </c>
    </row>
    <row r="6087" spans="1:6" hidden="1">
      <c r="A6087">
        <v>10</v>
      </c>
      <c r="B6087" s="226">
        <v>44268</v>
      </c>
      <c r="C6087" s="226">
        <v>44269</v>
      </c>
      <c r="D6087" s="226">
        <v>44280.453275462962</v>
      </c>
      <c r="E6087" t="s">
        <v>6108</v>
      </c>
    </row>
    <row r="6088" spans="1:6" hidden="1">
      <c r="A6088">
        <v>10</v>
      </c>
      <c r="B6088" s="226">
        <v>44268</v>
      </c>
      <c r="C6088" s="226">
        <v>44269</v>
      </c>
      <c r="D6088" s="226">
        <v>44280.453275462962</v>
      </c>
      <c r="E6088" t="s">
        <v>6109</v>
      </c>
    </row>
    <row r="6089" spans="1:6" hidden="1">
      <c r="A6089">
        <v>10</v>
      </c>
      <c r="B6089" s="226">
        <v>44268</v>
      </c>
      <c r="C6089" s="226">
        <v>44269</v>
      </c>
      <c r="D6089" s="226">
        <v>44280.453275462962</v>
      </c>
      <c r="E6089" t="s">
        <v>6110</v>
      </c>
    </row>
    <row r="6090" spans="1:6" hidden="1">
      <c r="A6090">
        <v>10</v>
      </c>
      <c r="B6090" s="226">
        <v>44268</v>
      </c>
      <c r="C6090" s="226">
        <v>44269</v>
      </c>
      <c r="D6090" s="226">
        <v>44280.453275462962</v>
      </c>
      <c r="E6090" t="s">
        <v>6111</v>
      </c>
    </row>
    <row r="6091" spans="1:6" hidden="1">
      <c r="A6091">
        <v>10</v>
      </c>
      <c r="B6091" s="226">
        <v>44268</v>
      </c>
      <c r="C6091" s="226">
        <v>44269</v>
      </c>
      <c r="D6091" s="226">
        <v>44280.453275462962</v>
      </c>
      <c r="E6091" t="s">
        <v>6113</v>
      </c>
    </row>
    <row r="6092" spans="1:6" hidden="1">
      <c r="A6092">
        <v>10</v>
      </c>
      <c r="B6092" s="226">
        <v>44268</v>
      </c>
      <c r="C6092" s="226">
        <v>44269</v>
      </c>
      <c r="D6092" s="226">
        <v>44280.453275462962</v>
      </c>
      <c r="E6092" t="s">
        <v>6112</v>
      </c>
    </row>
    <row r="6093" spans="1:6" hidden="1">
      <c r="A6093">
        <v>10</v>
      </c>
      <c r="B6093" s="226">
        <v>44268</v>
      </c>
      <c r="C6093" s="226">
        <v>44269</v>
      </c>
      <c r="D6093" s="226">
        <v>44280.453275462962</v>
      </c>
      <c r="E6093" t="s">
        <v>6114</v>
      </c>
    </row>
    <row r="6094" spans="1:6" hidden="1">
      <c r="A6094">
        <v>10</v>
      </c>
      <c r="B6094" s="226">
        <v>44268</v>
      </c>
      <c r="C6094" s="226">
        <v>44269</v>
      </c>
      <c r="D6094" s="226">
        <v>44280.453275462962</v>
      </c>
      <c r="E6094" t="s">
        <v>6115</v>
      </c>
    </row>
    <row r="6095" spans="1:6" hidden="1">
      <c r="A6095">
        <v>10</v>
      </c>
      <c r="B6095" s="226">
        <v>44268</v>
      </c>
      <c r="C6095" s="226">
        <v>44269</v>
      </c>
      <c r="D6095" s="226">
        <v>44280.453275462962</v>
      </c>
      <c r="E6095" t="s">
        <v>6116</v>
      </c>
    </row>
    <row r="6096" spans="1:6" hidden="1">
      <c r="A6096">
        <v>10</v>
      </c>
      <c r="B6096" s="226">
        <v>44268</v>
      </c>
      <c r="C6096" s="226">
        <v>44269</v>
      </c>
      <c r="D6096" s="226">
        <v>44280.453275462962</v>
      </c>
      <c r="E6096" t="s">
        <v>6117</v>
      </c>
    </row>
    <row r="6097" spans="1:6" hidden="1">
      <c r="A6097">
        <v>10</v>
      </c>
      <c r="B6097" s="226">
        <v>44268</v>
      </c>
      <c r="C6097" s="226">
        <v>44269</v>
      </c>
      <c r="D6097" s="226">
        <v>44280.453275462962</v>
      </c>
      <c r="E6097" t="s">
        <v>6118</v>
      </c>
    </row>
    <row r="6098" spans="1:6" hidden="1">
      <c r="A6098">
        <v>10</v>
      </c>
      <c r="B6098" s="226">
        <v>44268</v>
      </c>
      <c r="C6098" s="226">
        <v>44269</v>
      </c>
      <c r="D6098" s="226">
        <v>44280.453275462962</v>
      </c>
      <c r="E6098" t="s">
        <v>6119</v>
      </c>
    </row>
    <row r="6099" spans="1:6" hidden="1">
      <c r="A6099">
        <v>10</v>
      </c>
      <c r="B6099" s="226">
        <v>44268</v>
      </c>
      <c r="C6099" s="226">
        <v>44269</v>
      </c>
      <c r="D6099" s="226">
        <v>44280.453275462962</v>
      </c>
      <c r="E6099" t="s">
        <v>6120</v>
      </c>
    </row>
    <row r="6100" spans="1:6" hidden="1">
      <c r="A6100">
        <v>10</v>
      </c>
      <c r="B6100" s="226">
        <v>44268</v>
      </c>
      <c r="C6100" s="226">
        <v>44269</v>
      </c>
      <c r="D6100" s="226">
        <v>44280.453275462962</v>
      </c>
      <c r="E6100" t="s">
        <v>6121</v>
      </c>
    </row>
    <row r="6101" spans="1:6" hidden="1">
      <c r="A6101">
        <v>10</v>
      </c>
      <c r="B6101" s="226">
        <v>44268</v>
      </c>
      <c r="C6101" s="226">
        <v>44269</v>
      </c>
      <c r="D6101" s="226">
        <v>44280.453275462962</v>
      </c>
      <c r="E6101" t="s">
        <v>6487</v>
      </c>
      <c r="F6101">
        <v>173.17161598205627</v>
      </c>
    </row>
    <row r="6102" spans="1:6" hidden="1">
      <c r="A6102">
        <v>10</v>
      </c>
      <c r="B6102" s="226">
        <v>44268</v>
      </c>
      <c r="C6102" s="226">
        <v>44269</v>
      </c>
      <c r="D6102" s="226">
        <v>44280.453275462962</v>
      </c>
      <c r="E6102" t="s">
        <v>6488</v>
      </c>
      <c r="F6102">
        <v>187.22400255203209</v>
      </c>
    </row>
    <row r="6103" spans="1:6" hidden="1">
      <c r="A6103">
        <v>10</v>
      </c>
      <c r="B6103" s="226">
        <v>44268</v>
      </c>
      <c r="C6103" s="226">
        <v>44269</v>
      </c>
      <c r="D6103" s="226">
        <v>44280.453275462962</v>
      </c>
      <c r="E6103" t="s">
        <v>6489</v>
      </c>
      <c r="F6103">
        <v>188.11435014936708</v>
      </c>
    </row>
    <row r="6104" spans="1:6" hidden="1">
      <c r="A6104">
        <v>10</v>
      </c>
      <c r="B6104" s="226">
        <v>44268</v>
      </c>
      <c r="C6104" s="226">
        <v>44269</v>
      </c>
      <c r="D6104" s="226">
        <v>44280.453275462962</v>
      </c>
      <c r="E6104" t="s">
        <v>6490</v>
      </c>
      <c r="F6104">
        <v>197.71139345169075</v>
      </c>
    </row>
    <row r="6105" spans="1:6" hidden="1">
      <c r="A6105">
        <v>10</v>
      </c>
      <c r="B6105" s="226">
        <v>44268</v>
      </c>
      <c r="C6105" s="226">
        <v>44269</v>
      </c>
      <c r="D6105" s="226">
        <v>44280.453275462962</v>
      </c>
      <c r="E6105" t="s">
        <v>6122</v>
      </c>
      <c r="F6105">
        <v>5.9349872958587682</v>
      </c>
    </row>
    <row r="6106" spans="1:6" hidden="1">
      <c r="A6106">
        <v>10</v>
      </c>
      <c r="B6106" s="226">
        <v>44268</v>
      </c>
      <c r="C6106" s="226">
        <v>44269</v>
      </c>
      <c r="D6106" s="226">
        <v>44280.453275462962</v>
      </c>
      <c r="E6106" t="s">
        <v>6123</v>
      </c>
      <c r="F6106">
        <v>19.794024414486369</v>
      </c>
    </row>
    <row r="6107" spans="1:6" hidden="1">
      <c r="A6107">
        <v>10</v>
      </c>
      <c r="B6107" s="226">
        <v>44268</v>
      </c>
      <c r="C6107" s="226">
        <v>44269</v>
      </c>
      <c r="D6107" s="226">
        <v>44280.453275462962</v>
      </c>
      <c r="E6107" t="s">
        <v>6491</v>
      </c>
      <c r="F6107">
        <v>166.48555533091189</v>
      </c>
    </row>
    <row r="6108" spans="1:6" hidden="1">
      <c r="A6108">
        <v>10</v>
      </c>
      <c r="B6108" s="226">
        <v>44268</v>
      </c>
      <c r="C6108" s="226">
        <v>44269</v>
      </c>
      <c r="D6108" s="226">
        <v>44280.453275462962</v>
      </c>
      <c r="E6108" t="s">
        <v>6492</v>
      </c>
      <c r="F6108">
        <v>169.36637258529717</v>
      </c>
    </row>
    <row r="6109" spans="1:6" hidden="1">
      <c r="A6109">
        <v>10</v>
      </c>
      <c r="B6109" s="226">
        <v>44268</v>
      </c>
      <c r="C6109" s="226">
        <v>44269</v>
      </c>
      <c r="D6109" s="226">
        <v>44280.453275462962</v>
      </c>
      <c r="E6109" t="s">
        <v>6493</v>
      </c>
      <c r="F6109">
        <v>138.18549556732182</v>
      </c>
    </row>
    <row r="6110" spans="1:6" hidden="1">
      <c r="A6110">
        <v>10</v>
      </c>
      <c r="B6110" s="226">
        <v>44268</v>
      </c>
      <c r="C6110" s="226">
        <v>44269</v>
      </c>
      <c r="D6110" s="226">
        <v>44280.453275462962</v>
      </c>
      <c r="E6110" t="s">
        <v>6265</v>
      </c>
      <c r="F6110">
        <v>25.200525663958654</v>
      </c>
    </row>
    <row r="6111" spans="1:6" hidden="1">
      <c r="A6111">
        <v>10</v>
      </c>
      <c r="B6111" s="226">
        <v>44268</v>
      </c>
      <c r="C6111" s="226">
        <v>44269</v>
      </c>
      <c r="D6111" s="226">
        <v>44280.453275462962</v>
      </c>
      <c r="E6111" t="s">
        <v>6266</v>
      </c>
      <c r="F6111">
        <v>137.4043755531309</v>
      </c>
    </row>
    <row r="6112" spans="1:6" hidden="1">
      <c r="A6112">
        <v>10</v>
      </c>
      <c r="B6112" s="226">
        <v>44268</v>
      </c>
      <c r="C6112" s="226">
        <v>44269</v>
      </c>
      <c r="D6112" s="226">
        <v>44280.453275462962</v>
      </c>
      <c r="E6112" t="s">
        <v>6494</v>
      </c>
      <c r="F6112">
        <v>199.81460390090899</v>
      </c>
    </row>
    <row r="6113" spans="1:6" hidden="1">
      <c r="A6113">
        <v>10</v>
      </c>
      <c r="B6113" s="226">
        <v>44268</v>
      </c>
      <c r="C6113" s="226">
        <v>44269</v>
      </c>
      <c r="D6113" s="226">
        <v>44280.453275462962</v>
      </c>
      <c r="E6113" t="s">
        <v>6495</v>
      </c>
      <c r="F6113">
        <v>207.69315045674782</v>
      </c>
    </row>
    <row r="6114" spans="1:6" hidden="1">
      <c r="A6114">
        <v>10</v>
      </c>
      <c r="B6114" s="226">
        <v>44268</v>
      </c>
      <c r="C6114" s="226">
        <v>44269</v>
      </c>
      <c r="D6114" s="226">
        <v>44280.453275462962</v>
      </c>
      <c r="E6114" t="s">
        <v>6268</v>
      </c>
      <c r="F6114">
        <v>179.59503883785681</v>
      </c>
    </row>
    <row r="6115" spans="1:6" hidden="1">
      <c r="A6115">
        <v>10</v>
      </c>
      <c r="B6115" s="226">
        <v>44268</v>
      </c>
      <c r="C6115" s="226">
        <v>44269</v>
      </c>
      <c r="D6115" s="226">
        <v>44280.453275462962</v>
      </c>
      <c r="E6115" t="s">
        <v>6496</v>
      </c>
      <c r="F6115">
        <v>207.76350119908702</v>
      </c>
    </row>
    <row r="6116" spans="1:6" hidden="1">
      <c r="A6116">
        <v>10</v>
      </c>
      <c r="B6116" s="226">
        <v>44268</v>
      </c>
      <c r="C6116" s="226">
        <v>44269</v>
      </c>
      <c r="D6116" s="226">
        <v>44280.453275462962</v>
      </c>
      <c r="E6116" t="s">
        <v>6497</v>
      </c>
      <c r="F6116">
        <v>208.31193852954434</v>
      </c>
    </row>
    <row r="6117" spans="1:6" hidden="1">
      <c r="A6117">
        <v>10</v>
      </c>
      <c r="B6117" s="226">
        <v>44268</v>
      </c>
      <c r="C6117" s="226">
        <v>44269</v>
      </c>
      <c r="D6117" s="226">
        <v>44280.453275462962</v>
      </c>
      <c r="E6117" t="s">
        <v>6124</v>
      </c>
      <c r="F6117">
        <v>11.56561644938259</v>
      </c>
    </row>
    <row r="6118" spans="1:6" hidden="1">
      <c r="A6118">
        <v>10</v>
      </c>
      <c r="B6118" s="226">
        <v>44268</v>
      </c>
      <c r="C6118" s="226">
        <v>44269</v>
      </c>
      <c r="D6118" s="226">
        <v>44280.453275462962</v>
      </c>
      <c r="E6118" t="s">
        <v>6315</v>
      </c>
    </row>
    <row r="6119" spans="1:6" hidden="1">
      <c r="A6119">
        <v>10</v>
      </c>
      <c r="B6119" s="226">
        <v>44268</v>
      </c>
      <c r="C6119" s="226">
        <v>44269</v>
      </c>
      <c r="D6119" s="226">
        <v>44280.453275462962</v>
      </c>
      <c r="E6119" t="s">
        <v>6316</v>
      </c>
    </row>
    <row r="6120" spans="1:6" hidden="1">
      <c r="A6120">
        <v>10</v>
      </c>
      <c r="B6120" s="226">
        <v>44268</v>
      </c>
      <c r="C6120" s="226">
        <v>44269</v>
      </c>
      <c r="D6120" s="226">
        <v>44280.453275462962</v>
      </c>
      <c r="E6120" t="s">
        <v>6553</v>
      </c>
    </row>
    <row r="6121" spans="1:6" hidden="1">
      <c r="A6121">
        <v>10</v>
      </c>
      <c r="B6121" s="226">
        <v>44268</v>
      </c>
      <c r="C6121" s="226">
        <v>44269</v>
      </c>
      <c r="D6121" s="226">
        <v>44280.453275462962</v>
      </c>
      <c r="E6121" t="s">
        <v>6554</v>
      </c>
    </row>
    <row r="6122" spans="1:6" hidden="1">
      <c r="A6122">
        <v>10</v>
      </c>
      <c r="B6122" s="226">
        <v>44268</v>
      </c>
      <c r="C6122" s="226">
        <v>44269</v>
      </c>
      <c r="D6122" s="226">
        <v>44280.453275462962</v>
      </c>
      <c r="E6122" t="s">
        <v>6555</v>
      </c>
    </row>
    <row r="6123" spans="1:6" hidden="1">
      <c r="A6123">
        <v>10</v>
      </c>
      <c r="B6123" s="226">
        <v>44268</v>
      </c>
      <c r="C6123" s="226">
        <v>44269</v>
      </c>
      <c r="D6123" s="226">
        <v>44280.453275462962</v>
      </c>
      <c r="E6123" t="s">
        <v>6556</v>
      </c>
    </row>
    <row r="6124" spans="1:6" hidden="1">
      <c r="A6124">
        <v>10</v>
      </c>
      <c r="B6124" s="226">
        <v>44268</v>
      </c>
      <c r="C6124" s="226">
        <v>44269</v>
      </c>
      <c r="D6124" s="226">
        <v>44280.453275462962</v>
      </c>
      <c r="E6124" t="s">
        <v>6557</v>
      </c>
    </row>
    <row r="6125" spans="1:6" hidden="1">
      <c r="A6125">
        <v>10</v>
      </c>
      <c r="B6125" s="226">
        <v>44268</v>
      </c>
      <c r="C6125" s="226">
        <v>44269</v>
      </c>
      <c r="D6125" s="226">
        <v>44280.453275462962</v>
      </c>
      <c r="E6125" t="s">
        <v>6558</v>
      </c>
    </row>
    <row r="6126" spans="1:6" hidden="1">
      <c r="A6126">
        <v>10</v>
      </c>
      <c r="B6126" s="226">
        <v>44268</v>
      </c>
      <c r="C6126" s="226">
        <v>44269</v>
      </c>
      <c r="D6126" s="226">
        <v>44280.453275462962</v>
      </c>
      <c r="E6126" t="s">
        <v>6559</v>
      </c>
    </row>
    <row r="6127" spans="1:6" hidden="1">
      <c r="A6127">
        <v>10</v>
      </c>
      <c r="B6127" s="226">
        <v>44268</v>
      </c>
      <c r="C6127" s="226">
        <v>44269</v>
      </c>
      <c r="D6127" s="226">
        <v>44280.453275462962</v>
      </c>
      <c r="E6127" t="s">
        <v>6560</v>
      </c>
    </row>
    <row r="6128" spans="1:6" hidden="1">
      <c r="A6128">
        <v>10</v>
      </c>
      <c r="B6128" s="226">
        <v>44268</v>
      </c>
      <c r="C6128" s="226">
        <v>44269</v>
      </c>
      <c r="D6128" s="226">
        <v>44280.453275462962</v>
      </c>
      <c r="E6128" t="s">
        <v>6561</v>
      </c>
    </row>
    <row r="6129" spans="1:6" hidden="1">
      <c r="A6129">
        <v>10</v>
      </c>
      <c r="B6129" s="226">
        <v>44268</v>
      </c>
      <c r="C6129" s="226">
        <v>44269</v>
      </c>
      <c r="D6129" s="226">
        <v>44280.453275462962</v>
      </c>
      <c r="E6129" t="s">
        <v>6562</v>
      </c>
    </row>
    <row r="6130" spans="1:6" hidden="1">
      <c r="A6130">
        <v>10</v>
      </c>
      <c r="B6130" s="226">
        <v>44268</v>
      </c>
      <c r="C6130" s="226">
        <v>44269</v>
      </c>
      <c r="D6130" s="226">
        <v>44280.453275462962</v>
      </c>
      <c r="E6130" t="s">
        <v>6563</v>
      </c>
    </row>
    <row r="6131" spans="1:6" hidden="1">
      <c r="A6131">
        <v>10</v>
      </c>
      <c r="B6131" s="226">
        <v>44268</v>
      </c>
      <c r="C6131" s="226">
        <v>44269</v>
      </c>
      <c r="D6131" s="226">
        <v>44280.453275462962</v>
      </c>
      <c r="E6131" t="s">
        <v>6564</v>
      </c>
    </row>
    <row r="6132" spans="1:6" hidden="1">
      <c r="A6132">
        <v>10</v>
      </c>
      <c r="B6132" s="226">
        <v>44268</v>
      </c>
      <c r="C6132" s="226">
        <v>44269</v>
      </c>
      <c r="D6132" s="226">
        <v>44280.453275462962</v>
      </c>
      <c r="E6132" t="s">
        <v>6565</v>
      </c>
    </row>
    <row r="6133" spans="1:6" hidden="1">
      <c r="A6133">
        <v>10</v>
      </c>
      <c r="B6133" s="226">
        <v>44268</v>
      </c>
      <c r="C6133" s="226">
        <v>44269</v>
      </c>
      <c r="D6133" s="226">
        <v>44280.453275462962</v>
      </c>
      <c r="E6133" t="s">
        <v>6566</v>
      </c>
    </row>
    <row r="6134" spans="1:6" hidden="1">
      <c r="A6134">
        <v>10</v>
      </c>
      <c r="B6134" s="226">
        <v>44268</v>
      </c>
      <c r="C6134" s="226">
        <v>44269</v>
      </c>
      <c r="D6134" s="226">
        <v>44280.453275462962</v>
      </c>
      <c r="E6134" t="s">
        <v>6567</v>
      </c>
    </row>
    <row r="6135" spans="1:6" hidden="1">
      <c r="A6135">
        <v>10</v>
      </c>
      <c r="B6135" s="226">
        <v>44268</v>
      </c>
      <c r="C6135" s="226">
        <v>44269</v>
      </c>
      <c r="D6135" s="226">
        <v>44280.453275462962</v>
      </c>
      <c r="E6135" t="s">
        <v>6568</v>
      </c>
    </row>
    <row r="6136" spans="1:6" hidden="1">
      <c r="A6136">
        <v>10</v>
      </c>
      <c r="B6136" s="226">
        <v>44268</v>
      </c>
      <c r="C6136" s="226">
        <v>44269</v>
      </c>
      <c r="D6136" s="226">
        <v>44280.453275462962</v>
      </c>
      <c r="E6136" t="s">
        <v>6569</v>
      </c>
    </row>
    <row r="6137" spans="1:6" hidden="1">
      <c r="A6137">
        <v>10</v>
      </c>
      <c r="B6137" s="226">
        <v>44268</v>
      </c>
      <c r="C6137" s="226">
        <v>44269</v>
      </c>
      <c r="D6137" s="226">
        <v>44280.453275462962</v>
      </c>
      <c r="E6137" t="s">
        <v>6570</v>
      </c>
    </row>
    <row r="6138" spans="1:6" hidden="1">
      <c r="A6138">
        <v>10</v>
      </c>
      <c r="B6138" s="226">
        <v>44268</v>
      </c>
      <c r="C6138" s="226">
        <v>44269</v>
      </c>
      <c r="D6138" s="226">
        <v>44280.453275462962</v>
      </c>
      <c r="E6138" t="s">
        <v>6665</v>
      </c>
      <c r="F6138">
        <v>0.10698582697659641</v>
      </c>
    </row>
    <row r="6139" spans="1:6" hidden="1">
      <c r="A6139">
        <v>10</v>
      </c>
      <c r="B6139" s="226">
        <v>44268</v>
      </c>
      <c r="C6139" s="226">
        <v>44269</v>
      </c>
      <c r="D6139" s="226">
        <v>44280.453275462962</v>
      </c>
      <c r="E6139" t="s">
        <v>6666</v>
      </c>
      <c r="F6139">
        <v>-2.430761419236566E-2</v>
      </c>
    </row>
    <row r="6140" spans="1:6" hidden="1">
      <c r="A6140">
        <v>10</v>
      </c>
      <c r="B6140" s="226">
        <v>44268</v>
      </c>
      <c r="C6140" s="226">
        <v>44269</v>
      </c>
      <c r="D6140" s="226">
        <v>44280.453275462962</v>
      </c>
      <c r="E6140" t="s">
        <v>6662</v>
      </c>
      <c r="F6140">
        <v>-2.4165325098495409</v>
      </c>
    </row>
    <row r="6141" spans="1:6" hidden="1">
      <c r="A6141">
        <v>10</v>
      </c>
      <c r="B6141" s="226">
        <v>44268</v>
      </c>
      <c r="C6141" s="226">
        <v>44269</v>
      </c>
      <c r="D6141" s="226">
        <v>44280.453275462962</v>
      </c>
      <c r="E6141" t="s">
        <v>6289</v>
      </c>
      <c r="F6141">
        <v>41.070348388618896</v>
      </c>
    </row>
    <row r="6142" spans="1:6" hidden="1">
      <c r="A6142">
        <v>10</v>
      </c>
      <c r="B6142" s="226">
        <v>44268</v>
      </c>
      <c r="C6142" s="226">
        <v>44269</v>
      </c>
      <c r="D6142" s="226">
        <v>44280.453275462962</v>
      </c>
      <c r="E6142" t="s">
        <v>6290</v>
      </c>
      <c r="F6142">
        <v>7.2195004218154333</v>
      </c>
    </row>
    <row r="6143" spans="1:6" hidden="1">
      <c r="A6143">
        <v>10</v>
      </c>
      <c r="B6143" s="226">
        <v>44268</v>
      </c>
      <c r="C6143" s="226">
        <v>44269</v>
      </c>
      <c r="D6143" s="226">
        <v>44280.453275462962</v>
      </c>
      <c r="E6143" t="s">
        <v>6291</v>
      </c>
      <c r="F6143">
        <v>5.7384608614775843</v>
      </c>
    </row>
    <row r="6144" spans="1:6" hidden="1">
      <c r="A6144">
        <v>10</v>
      </c>
      <c r="B6144" s="226">
        <v>44268</v>
      </c>
      <c r="C6144" s="226">
        <v>44269</v>
      </c>
      <c r="D6144" s="226">
        <v>44280.453275462962</v>
      </c>
      <c r="E6144" t="s">
        <v>6292</v>
      </c>
      <c r="F6144">
        <v>14.91727731757697</v>
      </c>
    </row>
    <row r="6145" spans="1:6" hidden="1">
      <c r="A6145">
        <v>10</v>
      </c>
      <c r="B6145" s="226">
        <v>44268</v>
      </c>
      <c r="C6145" s="226">
        <v>44269</v>
      </c>
      <c r="D6145" s="226">
        <v>44280.453275462962</v>
      </c>
      <c r="E6145" t="s">
        <v>6293</v>
      </c>
      <c r="F6145">
        <v>99.7</v>
      </c>
    </row>
    <row r="6146" spans="1:6" hidden="1">
      <c r="A6146">
        <v>10</v>
      </c>
      <c r="B6146" s="226">
        <v>44268</v>
      </c>
      <c r="C6146" s="226">
        <v>44269</v>
      </c>
      <c r="D6146" s="226">
        <v>44280.453275462962</v>
      </c>
      <c r="E6146" t="s">
        <v>6294</v>
      </c>
      <c r="F6146">
        <v>110</v>
      </c>
    </row>
    <row r="6147" spans="1:6" hidden="1">
      <c r="A6147">
        <v>10</v>
      </c>
      <c r="B6147" s="226">
        <v>44268</v>
      </c>
      <c r="C6147" s="226">
        <v>44269</v>
      </c>
      <c r="D6147" s="226">
        <v>44280.453275462962</v>
      </c>
      <c r="E6147" t="s">
        <v>6295</v>
      </c>
      <c r="F6147">
        <v>105.56177195800001</v>
      </c>
    </row>
    <row r="6148" spans="1:6" hidden="1">
      <c r="A6148">
        <v>10</v>
      </c>
      <c r="B6148" s="226">
        <v>44268</v>
      </c>
      <c r="C6148" s="226">
        <v>44269</v>
      </c>
      <c r="D6148" s="226">
        <v>44280.453275462962</v>
      </c>
      <c r="E6148" t="s">
        <v>6296</v>
      </c>
      <c r="F6148">
        <v>85.014346750000016</v>
      </c>
    </row>
    <row r="6149" spans="1:6" hidden="1">
      <c r="A6149">
        <v>10</v>
      </c>
      <c r="B6149" s="226">
        <v>44268</v>
      </c>
      <c r="C6149" s="226">
        <v>44269</v>
      </c>
      <c r="D6149" s="226">
        <v>44280.453275462962</v>
      </c>
      <c r="E6149" t="s">
        <v>6317</v>
      </c>
    </row>
    <row r="6150" spans="1:6" hidden="1">
      <c r="A6150">
        <v>10</v>
      </c>
      <c r="B6150" s="226">
        <v>44268</v>
      </c>
      <c r="C6150" s="226">
        <v>44269</v>
      </c>
      <c r="D6150" s="226">
        <v>44280.453275462962</v>
      </c>
      <c r="E6150" t="s">
        <v>6318</v>
      </c>
    </row>
    <row r="6151" spans="1:6" hidden="1">
      <c r="A6151">
        <v>10</v>
      </c>
      <c r="B6151" s="226">
        <v>44268</v>
      </c>
      <c r="C6151" s="226">
        <v>44269</v>
      </c>
      <c r="D6151" s="226">
        <v>44280.453275462962</v>
      </c>
      <c r="E6151" t="s">
        <v>6319</v>
      </c>
    </row>
    <row r="6152" spans="1:6" hidden="1">
      <c r="A6152">
        <v>10</v>
      </c>
      <c r="B6152" s="226">
        <v>44268</v>
      </c>
      <c r="C6152" s="226">
        <v>44269</v>
      </c>
      <c r="D6152" s="226">
        <v>44280.453275462962</v>
      </c>
      <c r="E6152" t="s">
        <v>6320</v>
      </c>
    </row>
    <row r="6153" spans="1:6" hidden="1">
      <c r="A6153">
        <v>10</v>
      </c>
      <c r="B6153" s="226">
        <v>44268</v>
      </c>
      <c r="C6153" s="226">
        <v>44269</v>
      </c>
      <c r="D6153" s="226">
        <v>44280.453275462962</v>
      </c>
      <c r="E6153" t="s">
        <v>6321</v>
      </c>
    </row>
    <row r="6154" spans="1:6" hidden="1">
      <c r="A6154">
        <v>10</v>
      </c>
      <c r="B6154" s="226">
        <v>44268</v>
      </c>
      <c r="C6154" s="226">
        <v>44269</v>
      </c>
      <c r="D6154" s="226">
        <v>44280.453275462962</v>
      </c>
      <c r="E6154" t="s">
        <v>6323</v>
      </c>
    </row>
    <row r="6155" spans="1:6" hidden="1">
      <c r="A6155">
        <v>10</v>
      </c>
      <c r="B6155" s="226">
        <v>44268</v>
      </c>
      <c r="C6155" s="226">
        <v>44269</v>
      </c>
      <c r="D6155" s="226">
        <v>44280.453275462962</v>
      </c>
      <c r="E6155" t="s">
        <v>6611</v>
      </c>
      <c r="F6155">
        <v>35.417701972193136</v>
      </c>
    </row>
    <row r="6156" spans="1:6" hidden="1">
      <c r="A6156">
        <v>10</v>
      </c>
      <c r="B6156" s="226">
        <v>44268</v>
      </c>
      <c r="C6156" s="226">
        <v>44269</v>
      </c>
      <c r="D6156" s="226">
        <v>44280.453275462962</v>
      </c>
      <c r="E6156" t="s">
        <v>6612</v>
      </c>
      <c r="F6156">
        <v>0</v>
      </c>
    </row>
    <row r="6157" spans="1:6" hidden="1">
      <c r="A6157">
        <v>10</v>
      </c>
      <c r="B6157" s="226">
        <v>44268</v>
      </c>
      <c r="C6157" s="226">
        <v>44269</v>
      </c>
      <c r="D6157" s="226">
        <v>44280.453275462962</v>
      </c>
      <c r="E6157" t="s">
        <v>6719</v>
      </c>
      <c r="F6157">
        <v>35.417701972193136</v>
      </c>
    </row>
    <row r="6158" spans="1:6" hidden="1">
      <c r="A6158">
        <v>10</v>
      </c>
      <c r="B6158" s="226">
        <v>44268</v>
      </c>
      <c r="C6158" s="226">
        <v>44269</v>
      </c>
      <c r="D6158" s="226">
        <v>44280.453275462962</v>
      </c>
      <c r="E6158" t="s">
        <v>6325</v>
      </c>
      <c r="F6158">
        <v>118.36639566421512</v>
      </c>
    </row>
    <row r="6159" spans="1:6" hidden="1">
      <c r="A6159">
        <v>10</v>
      </c>
      <c r="B6159" s="226">
        <v>44268</v>
      </c>
      <c r="C6159" s="226">
        <v>44269</v>
      </c>
      <c r="D6159" s="226">
        <v>44280.453275462962</v>
      </c>
      <c r="E6159" t="s">
        <v>6393</v>
      </c>
      <c r="F6159">
        <v>2.9800000190735449</v>
      </c>
    </row>
    <row r="6160" spans="1:6" hidden="1">
      <c r="A6160">
        <v>10</v>
      </c>
      <c r="B6160" s="226">
        <v>44268</v>
      </c>
      <c r="C6160" s="226">
        <v>44269</v>
      </c>
      <c r="D6160" s="226">
        <v>44280.453275462962</v>
      </c>
      <c r="E6160" t="s">
        <v>6394</v>
      </c>
      <c r="F6160">
        <v>6.8600001335141485</v>
      </c>
    </row>
    <row r="6161" spans="1:6" hidden="1">
      <c r="A6161">
        <v>10</v>
      </c>
      <c r="B6161" s="226">
        <v>44268</v>
      </c>
      <c r="C6161" s="226">
        <v>44269</v>
      </c>
      <c r="D6161" s="226">
        <v>44280.453275462962</v>
      </c>
      <c r="E6161" t="s">
        <v>6395</v>
      </c>
      <c r="F6161">
        <v>3.2100000381469727</v>
      </c>
    </row>
    <row r="6162" spans="1:6" hidden="1">
      <c r="A6162">
        <v>10</v>
      </c>
      <c r="B6162" s="226">
        <v>44268</v>
      </c>
      <c r="C6162" s="226">
        <v>44269</v>
      </c>
      <c r="D6162" s="226">
        <v>44280.453275462962</v>
      </c>
      <c r="E6162" t="s">
        <v>6396</v>
      </c>
      <c r="F6162">
        <v>3.6900000572203333</v>
      </c>
    </row>
    <row r="6163" spans="1:6" hidden="1">
      <c r="A6163">
        <v>10</v>
      </c>
      <c r="B6163" s="226">
        <v>44268</v>
      </c>
      <c r="C6163" s="226">
        <v>44269</v>
      </c>
      <c r="D6163" s="226">
        <v>44280.453275462962</v>
      </c>
      <c r="E6163" t="s">
        <v>6397</v>
      </c>
      <c r="F6163">
        <v>15.680000305175781</v>
      </c>
    </row>
    <row r="6164" spans="1:6" hidden="1">
      <c r="A6164">
        <v>10</v>
      </c>
      <c r="B6164" s="226">
        <v>44268</v>
      </c>
      <c r="C6164" s="226">
        <v>44269</v>
      </c>
      <c r="D6164" s="226">
        <v>44280.453275462962</v>
      </c>
      <c r="E6164" t="s">
        <v>6398</v>
      </c>
      <c r="F6164">
        <v>13.289999961852525</v>
      </c>
    </row>
    <row r="6165" spans="1:6" hidden="1">
      <c r="A6165">
        <v>10</v>
      </c>
      <c r="B6165" s="226">
        <v>44268</v>
      </c>
      <c r="C6165" s="226">
        <v>44269</v>
      </c>
      <c r="D6165" s="226">
        <v>44280.453275462962</v>
      </c>
      <c r="E6165" t="s">
        <v>6399</v>
      </c>
      <c r="F6165">
        <v>1.919999957084588</v>
      </c>
    </row>
    <row r="6166" spans="1:6" hidden="1">
      <c r="A6166">
        <v>10</v>
      </c>
      <c r="B6166" s="226">
        <v>44268</v>
      </c>
      <c r="C6166" s="226">
        <v>44269</v>
      </c>
      <c r="D6166" s="226">
        <v>44280.453275462962</v>
      </c>
      <c r="E6166" t="s">
        <v>6400</v>
      </c>
      <c r="F6166">
        <v>5.9999998658893376E-2</v>
      </c>
    </row>
    <row r="6167" spans="1:6" hidden="1">
      <c r="A6167">
        <v>10</v>
      </c>
      <c r="B6167" s="226">
        <v>44268</v>
      </c>
      <c r="C6167" s="226">
        <v>44269</v>
      </c>
      <c r="D6167" s="226">
        <v>44280.453275462962</v>
      </c>
      <c r="E6167" t="s">
        <v>6401</v>
      </c>
      <c r="F6167">
        <v>0.83999997377398783</v>
      </c>
    </row>
    <row r="6168" spans="1:6" hidden="1">
      <c r="A6168">
        <v>10</v>
      </c>
      <c r="B6168" s="226">
        <v>44268</v>
      </c>
      <c r="C6168" s="226">
        <v>44269</v>
      </c>
      <c r="D6168" s="226">
        <v>44280.453275462962</v>
      </c>
      <c r="E6168" t="s">
        <v>6402</v>
      </c>
      <c r="F6168">
        <v>1.2000000476837158</v>
      </c>
    </row>
    <row r="6169" spans="1:6" hidden="1">
      <c r="A6169">
        <v>10</v>
      </c>
      <c r="B6169" s="226">
        <v>44268</v>
      </c>
      <c r="C6169" s="226">
        <v>44269</v>
      </c>
      <c r="D6169" s="226">
        <v>44280.453275462962</v>
      </c>
      <c r="E6169" t="s">
        <v>6403</v>
      </c>
      <c r="F6169">
        <v>0</v>
      </c>
    </row>
    <row r="6170" spans="1:6" hidden="1">
      <c r="A6170">
        <v>10</v>
      </c>
      <c r="B6170" s="226">
        <v>44268</v>
      </c>
      <c r="C6170" s="226">
        <v>44269</v>
      </c>
      <c r="D6170" s="226">
        <v>44280.453275462962</v>
      </c>
      <c r="E6170" t="s">
        <v>6404</v>
      </c>
      <c r="F6170">
        <v>17.329999923705387</v>
      </c>
    </row>
    <row r="6171" spans="1:6" hidden="1">
      <c r="A6171">
        <v>10</v>
      </c>
      <c r="B6171" s="226">
        <v>44268</v>
      </c>
      <c r="C6171" s="226">
        <v>44269</v>
      </c>
      <c r="D6171" s="226">
        <v>44280.453275462962</v>
      </c>
      <c r="E6171" t="s">
        <v>6405</v>
      </c>
      <c r="F6171">
        <v>29.079999923704996</v>
      </c>
    </row>
    <row r="6172" spans="1:6" hidden="1">
      <c r="A6172">
        <v>10</v>
      </c>
      <c r="B6172" s="226">
        <v>44268</v>
      </c>
      <c r="C6172" s="226">
        <v>44269</v>
      </c>
      <c r="D6172" s="226">
        <v>44280.453275462962</v>
      </c>
      <c r="E6172" t="s">
        <v>6406</v>
      </c>
      <c r="F6172">
        <v>0.3400000035762652</v>
      </c>
    </row>
    <row r="6173" spans="1:6" hidden="1">
      <c r="A6173">
        <v>10</v>
      </c>
      <c r="B6173" s="226">
        <v>44268</v>
      </c>
      <c r="C6173" s="226">
        <v>44269</v>
      </c>
      <c r="D6173" s="226">
        <v>44280.453275462962</v>
      </c>
      <c r="E6173" t="s">
        <v>6407</v>
      </c>
      <c r="F6173">
        <v>0.58999997377397972</v>
      </c>
    </row>
    <row r="6174" spans="1:6" hidden="1">
      <c r="A6174">
        <v>10</v>
      </c>
      <c r="B6174" s="226">
        <v>44268</v>
      </c>
      <c r="C6174" s="226">
        <v>44269</v>
      </c>
      <c r="D6174" s="226">
        <v>44280.453275462962</v>
      </c>
      <c r="E6174" t="s">
        <v>6408</v>
      </c>
      <c r="F6174">
        <v>0.88999998569491412</v>
      </c>
    </row>
    <row r="6175" spans="1:6" hidden="1">
      <c r="A6175">
        <v>10</v>
      </c>
      <c r="B6175" s="226">
        <v>44268</v>
      </c>
      <c r="C6175" s="226">
        <v>44269</v>
      </c>
      <c r="D6175" s="226">
        <v>44280.453275462962</v>
      </c>
      <c r="E6175" t="s">
        <v>6409</v>
      </c>
      <c r="F6175">
        <v>0.2000000029802399</v>
      </c>
    </row>
    <row r="6176" spans="1:6" hidden="1">
      <c r="A6176">
        <v>10</v>
      </c>
      <c r="B6176" s="226">
        <v>44268</v>
      </c>
      <c r="C6176" s="226">
        <v>44269</v>
      </c>
      <c r="D6176" s="226">
        <v>44280.453275462962</v>
      </c>
      <c r="E6176" t="s">
        <v>6326</v>
      </c>
      <c r="F6176">
        <v>7.9096650011009739</v>
      </c>
    </row>
    <row r="6177" spans="1:6" hidden="1">
      <c r="A6177">
        <v>10</v>
      </c>
      <c r="B6177" s="226">
        <v>44268</v>
      </c>
      <c r="C6177" s="226">
        <v>44269</v>
      </c>
      <c r="D6177" s="226">
        <v>44280.453275462962</v>
      </c>
      <c r="E6177" t="s">
        <v>6512</v>
      </c>
      <c r="F6177">
        <v>11.369999885559531</v>
      </c>
    </row>
    <row r="6178" spans="1:6" hidden="1">
      <c r="A6178">
        <v>10</v>
      </c>
      <c r="B6178" s="226">
        <v>44268</v>
      </c>
      <c r="C6178" s="226">
        <v>44269</v>
      </c>
      <c r="D6178" s="226">
        <v>44280.453275462962</v>
      </c>
      <c r="E6178" t="s">
        <v>6513</v>
      </c>
      <c r="F6178">
        <v>0.56000000238420766</v>
      </c>
    </row>
    <row r="6179" spans="1:6" hidden="1">
      <c r="A6179">
        <v>10</v>
      </c>
      <c r="B6179" s="226">
        <v>44268</v>
      </c>
      <c r="C6179" s="226">
        <v>44269</v>
      </c>
      <c r="D6179" s="226">
        <v>44280.453275462962</v>
      </c>
      <c r="E6179" t="s">
        <v>6514</v>
      </c>
      <c r="F6179">
        <v>3.1500000953675098</v>
      </c>
    </row>
    <row r="6180" spans="1:6" hidden="1">
      <c r="A6180">
        <v>10</v>
      </c>
      <c r="B6180" s="226">
        <v>44268</v>
      </c>
      <c r="C6180" s="226">
        <v>44269</v>
      </c>
      <c r="D6180" s="226">
        <v>44280.453275462962</v>
      </c>
      <c r="E6180" t="s">
        <v>6515</v>
      </c>
      <c r="F6180">
        <v>5.9000000953676626</v>
      </c>
    </row>
    <row r="6181" spans="1:6" hidden="1">
      <c r="A6181">
        <v>10</v>
      </c>
      <c r="B6181" s="226">
        <v>44268</v>
      </c>
      <c r="C6181" s="226">
        <v>44269</v>
      </c>
      <c r="D6181" s="226">
        <v>44280.453275462962</v>
      </c>
      <c r="E6181" t="s">
        <v>6516</v>
      </c>
      <c r="F6181">
        <v>0.77999997138977051</v>
      </c>
    </row>
    <row r="6182" spans="1:6" hidden="1">
      <c r="A6182">
        <v>10</v>
      </c>
      <c r="B6182" s="226">
        <v>44268</v>
      </c>
      <c r="C6182" s="226">
        <v>44269</v>
      </c>
      <c r="D6182" s="226">
        <v>44280.453275462962</v>
      </c>
      <c r="E6182" t="s">
        <v>6517</v>
      </c>
      <c r="F6182">
        <v>0</v>
      </c>
    </row>
    <row r="6183" spans="1:6" hidden="1">
      <c r="A6183">
        <v>10</v>
      </c>
      <c r="B6183" s="226">
        <v>44268</v>
      </c>
      <c r="C6183" s="226">
        <v>44269</v>
      </c>
      <c r="D6183" s="226">
        <v>44280.453275462962</v>
      </c>
      <c r="E6183" t="s">
        <v>6518</v>
      </c>
      <c r="F6183">
        <v>2.0399999618530273</v>
      </c>
    </row>
    <row r="6184" spans="1:6" hidden="1">
      <c r="A6184">
        <v>10</v>
      </c>
      <c r="B6184" s="226">
        <v>44268</v>
      </c>
      <c r="C6184" s="226">
        <v>44269</v>
      </c>
      <c r="D6184" s="226">
        <v>44280.453275462962</v>
      </c>
      <c r="E6184" t="s">
        <v>6519</v>
      </c>
      <c r="F6184">
        <v>1.309999942779541</v>
      </c>
    </row>
    <row r="6185" spans="1:6" hidden="1">
      <c r="A6185">
        <v>10</v>
      </c>
      <c r="B6185" s="226">
        <v>44268</v>
      </c>
      <c r="C6185" s="226">
        <v>44269</v>
      </c>
      <c r="D6185" s="226">
        <v>44280.453275462962</v>
      </c>
      <c r="E6185" t="s">
        <v>6327</v>
      </c>
      <c r="F6185">
        <v>1.9256250254531745E-3</v>
      </c>
    </row>
    <row r="6186" spans="1:6" hidden="1">
      <c r="A6186">
        <v>10</v>
      </c>
      <c r="B6186" s="226">
        <v>44268</v>
      </c>
      <c r="C6186" s="226">
        <v>44269</v>
      </c>
      <c r="D6186" s="226">
        <v>44280.453275462962</v>
      </c>
      <c r="E6186" t="s">
        <v>6418</v>
      </c>
    </row>
    <row r="6187" spans="1:6" hidden="1">
      <c r="A6187">
        <v>10</v>
      </c>
      <c r="B6187" s="226">
        <v>44268</v>
      </c>
      <c r="C6187" s="226">
        <v>44269</v>
      </c>
      <c r="D6187" s="226">
        <v>44280.453275462962</v>
      </c>
      <c r="E6187" t="s">
        <v>6419</v>
      </c>
    </row>
    <row r="6188" spans="1:6" hidden="1">
      <c r="A6188">
        <v>10</v>
      </c>
      <c r="B6188" s="226">
        <v>44268</v>
      </c>
      <c r="C6188" s="226">
        <v>44269</v>
      </c>
      <c r="D6188" s="226">
        <v>44280.453275462962</v>
      </c>
      <c r="E6188" t="s">
        <v>6420</v>
      </c>
    </row>
    <row r="6189" spans="1:6" hidden="1">
      <c r="A6189">
        <v>10</v>
      </c>
      <c r="B6189" s="226">
        <v>44268</v>
      </c>
      <c r="C6189" s="226">
        <v>44269</v>
      </c>
      <c r="D6189" s="226">
        <v>44280.453275462962</v>
      </c>
      <c r="E6189" t="s">
        <v>6421</v>
      </c>
    </row>
    <row r="6190" spans="1:6" hidden="1">
      <c r="A6190">
        <v>10</v>
      </c>
      <c r="B6190" s="226">
        <v>44268</v>
      </c>
      <c r="C6190" s="226">
        <v>44269</v>
      </c>
      <c r="D6190" s="226">
        <v>44280.453275462962</v>
      </c>
      <c r="E6190" t="s">
        <v>6422</v>
      </c>
    </row>
    <row r="6191" spans="1:6" hidden="1">
      <c r="A6191">
        <v>10</v>
      </c>
      <c r="B6191" s="226">
        <v>44268</v>
      </c>
      <c r="C6191" s="226">
        <v>44269</v>
      </c>
      <c r="D6191" s="226">
        <v>44280.453275462962</v>
      </c>
      <c r="E6191" t="s">
        <v>6423</v>
      </c>
    </row>
    <row r="6192" spans="1:6" hidden="1">
      <c r="A6192">
        <v>10</v>
      </c>
      <c r="B6192" s="226">
        <v>44268</v>
      </c>
      <c r="C6192" s="226">
        <v>44269</v>
      </c>
      <c r="D6192" s="226">
        <v>44280.453275462962</v>
      </c>
      <c r="E6192" t="s">
        <v>6424</v>
      </c>
    </row>
    <row r="6193" spans="1:6" hidden="1">
      <c r="A6193">
        <v>10</v>
      </c>
      <c r="B6193" s="226">
        <v>44268</v>
      </c>
      <c r="C6193" s="226">
        <v>44269</v>
      </c>
      <c r="D6193" s="226">
        <v>44280.453275462962</v>
      </c>
      <c r="E6193" t="s">
        <v>6425</v>
      </c>
    </row>
    <row r="6194" spans="1:6" hidden="1">
      <c r="A6194">
        <v>10</v>
      </c>
      <c r="B6194" s="226">
        <v>44268</v>
      </c>
      <c r="C6194" s="226">
        <v>44269</v>
      </c>
      <c r="D6194" s="226">
        <v>44280.453275462962</v>
      </c>
      <c r="E6194" t="s">
        <v>6426</v>
      </c>
    </row>
    <row r="6195" spans="1:6" hidden="1">
      <c r="A6195">
        <v>10</v>
      </c>
      <c r="B6195" s="226">
        <v>44268</v>
      </c>
      <c r="C6195" s="226">
        <v>44269</v>
      </c>
      <c r="D6195" s="226">
        <v>44280.453275462962</v>
      </c>
      <c r="E6195" t="s">
        <v>6427</v>
      </c>
    </row>
    <row r="6196" spans="1:6" hidden="1">
      <c r="A6196">
        <v>10</v>
      </c>
      <c r="B6196" s="226">
        <v>44268</v>
      </c>
      <c r="C6196" s="226">
        <v>44269</v>
      </c>
      <c r="D6196" s="226">
        <v>44280.453275462962</v>
      </c>
      <c r="E6196" t="s">
        <v>6328</v>
      </c>
      <c r="F6196">
        <v>1.6915375434069162E-2</v>
      </c>
    </row>
    <row r="6197" spans="1:6" hidden="1">
      <c r="A6197">
        <v>10</v>
      </c>
      <c r="B6197" s="226">
        <v>44268</v>
      </c>
      <c r="C6197" s="226">
        <v>44269</v>
      </c>
      <c r="D6197" s="226">
        <v>44280.453275462962</v>
      </c>
      <c r="E6197" t="s">
        <v>6329</v>
      </c>
      <c r="F6197">
        <v>6.5347803148957091</v>
      </c>
    </row>
    <row r="6198" spans="1:6" hidden="1">
      <c r="A6198">
        <v>10</v>
      </c>
      <c r="B6198" s="226">
        <v>44268</v>
      </c>
      <c r="C6198" s="226">
        <v>44269</v>
      </c>
      <c r="D6198" s="226">
        <v>44280.453275462962</v>
      </c>
      <c r="E6198" t="s">
        <v>6330</v>
      </c>
      <c r="F6198">
        <v>8.0015502923064172</v>
      </c>
    </row>
    <row r="6199" spans="1:6" hidden="1">
      <c r="A6199">
        <v>10</v>
      </c>
      <c r="B6199" s="226">
        <v>44268</v>
      </c>
      <c r="C6199" s="226">
        <v>44269</v>
      </c>
      <c r="D6199" s="226">
        <v>44280.453275462962</v>
      </c>
      <c r="E6199" t="s">
        <v>6332</v>
      </c>
      <c r="F6199">
        <v>0</v>
      </c>
    </row>
    <row r="6200" spans="1:6" hidden="1">
      <c r="A6200">
        <v>10</v>
      </c>
      <c r="B6200" s="226">
        <v>44268</v>
      </c>
      <c r="C6200" s="226">
        <v>44269</v>
      </c>
      <c r="D6200" s="226">
        <v>44280.453275462962</v>
      </c>
      <c r="E6200" t="s">
        <v>6331</v>
      </c>
      <c r="F6200">
        <v>0</v>
      </c>
    </row>
    <row r="6201" spans="1:6" hidden="1">
      <c r="A6201">
        <v>10</v>
      </c>
      <c r="B6201" s="226">
        <v>44268</v>
      </c>
      <c r="C6201" s="226">
        <v>44269</v>
      </c>
      <c r="D6201" s="226">
        <v>44280.453275462962</v>
      </c>
      <c r="E6201" t="s">
        <v>6669</v>
      </c>
      <c r="F6201">
        <v>0</v>
      </c>
    </row>
    <row r="6202" spans="1:6" hidden="1">
      <c r="A6202">
        <v>10</v>
      </c>
      <c r="B6202" s="226">
        <v>44268</v>
      </c>
      <c r="C6202" s="226">
        <v>44269</v>
      </c>
      <c r="D6202" s="226">
        <v>44280.453275462962</v>
      </c>
      <c r="E6202" t="s">
        <v>6668</v>
      </c>
      <c r="F6202">
        <v>-3.2139014639632473</v>
      </c>
    </row>
    <row r="6203" spans="1:6" hidden="1">
      <c r="A6203">
        <v>10</v>
      </c>
      <c r="B6203" s="226">
        <v>44268</v>
      </c>
      <c r="C6203" s="226">
        <v>44269</v>
      </c>
      <c r="D6203" s="226">
        <v>44280.453275462962</v>
      </c>
      <c r="E6203" t="s">
        <v>6719</v>
      </c>
      <c r="F6203">
        <v>35.417701972193136</v>
      </c>
    </row>
    <row r="6204" spans="1:6" hidden="1">
      <c r="A6204">
        <v>10</v>
      </c>
      <c r="B6204" s="226">
        <v>44268</v>
      </c>
      <c r="C6204" s="226">
        <v>44269</v>
      </c>
      <c r="D6204" s="226">
        <v>44280.453275462962</v>
      </c>
      <c r="E6204" t="s">
        <v>6333</v>
      </c>
      <c r="F6204">
        <v>-1.4826560324420134E-2</v>
      </c>
    </row>
    <row r="6205" spans="1:6" hidden="1">
      <c r="A6205">
        <v>10</v>
      </c>
      <c r="B6205" s="226">
        <v>44268</v>
      </c>
      <c r="C6205" s="226">
        <v>44269</v>
      </c>
      <c r="D6205" s="226">
        <v>44280.453275462962</v>
      </c>
      <c r="E6205" t="s">
        <v>6334</v>
      </c>
      <c r="F6205">
        <v>20.398914097415034</v>
      </c>
    </row>
    <row r="6206" spans="1:6" hidden="1">
      <c r="A6206">
        <v>10</v>
      </c>
      <c r="B6206" s="226">
        <v>44268</v>
      </c>
      <c r="C6206" s="226">
        <v>44269</v>
      </c>
      <c r="D6206" s="226">
        <v>44280.453275462962</v>
      </c>
      <c r="E6206" t="s">
        <v>6339</v>
      </c>
      <c r="F6206">
        <v>6.6408735975002102</v>
      </c>
    </row>
    <row r="6207" spans="1:6" hidden="1">
      <c r="A6207">
        <v>10</v>
      </c>
      <c r="B6207" s="226">
        <v>44268</v>
      </c>
      <c r="C6207" s="226">
        <v>44269</v>
      </c>
      <c r="D6207" s="226">
        <v>44280.453275462962</v>
      </c>
      <c r="E6207" t="s">
        <v>6338</v>
      </c>
      <c r="F6207">
        <v>0.78615987895378037</v>
      </c>
    </row>
    <row r="6208" spans="1:6" hidden="1">
      <c r="A6208">
        <v>10</v>
      </c>
      <c r="B6208" s="226">
        <v>44268</v>
      </c>
      <c r="C6208" s="226">
        <v>44269</v>
      </c>
      <c r="D6208" s="226">
        <v>44280.453275462962</v>
      </c>
      <c r="E6208" t="s">
        <v>6337</v>
      </c>
      <c r="F6208">
        <v>65.236728117201139</v>
      </c>
    </row>
    <row r="6209" spans="1:6" hidden="1">
      <c r="A6209">
        <v>10</v>
      </c>
      <c r="B6209" s="226">
        <v>44268</v>
      </c>
      <c r="C6209" s="226">
        <v>44269</v>
      </c>
      <c r="D6209" s="226">
        <v>44280.453275462962</v>
      </c>
      <c r="E6209" t="s">
        <v>6340</v>
      </c>
      <c r="F6209">
        <v>20.784387209680364</v>
      </c>
    </row>
    <row r="6210" spans="1:6" hidden="1">
      <c r="A6210">
        <v>10</v>
      </c>
      <c r="B6210" s="226">
        <v>44268</v>
      </c>
      <c r="C6210" s="226">
        <v>44269</v>
      </c>
      <c r="D6210" s="226">
        <v>44280.453275462962</v>
      </c>
      <c r="E6210" t="s">
        <v>6341</v>
      </c>
      <c r="F6210">
        <v>26.935783227420394</v>
      </c>
    </row>
    <row r="6211" spans="1:6" hidden="1">
      <c r="A6211">
        <v>10</v>
      </c>
      <c r="B6211" s="226">
        <v>44268</v>
      </c>
      <c r="C6211" s="226">
        <v>44269</v>
      </c>
      <c r="D6211" s="226">
        <v>44280.453275462962</v>
      </c>
      <c r="E6211" t="s">
        <v>6342</v>
      </c>
      <c r="F6211">
        <v>7.4270334764539907</v>
      </c>
    </row>
    <row r="6212" spans="1:6" hidden="1">
      <c r="A6212">
        <v>10</v>
      </c>
      <c r="B6212" s="226">
        <v>44268</v>
      </c>
      <c r="C6212" s="226">
        <v>44269</v>
      </c>
      <c r="D6212" s="226">
        <v>44280.453275462962</v>
      </c>
      <c r="E6212" t="s">
        <v>6343</v>
      </c>
      <c r="F6212">
        <v>54.874979122479893</v>
      </c>
    </row>
    <row r="6213" spans="1:6" hidden="1">
      <c r="A6213">
        <v>10</v>
      </c>
      <c r="B6213" s="226">
        <v>44268</v>
      </c>
      <c r="C6213" s="226">
        <v>44269</v>
      </c>
      <c r="D6213" s="226">
        <v>44280.453275462962</v>
      </c>
      <c r="E6213" t="s">
        <v>6344</v>
      </c>
    </row>
    <row r="6214" spans="1:6" hidden="1">
      <c r="A6214">
        <v>10</v>
      </c>
      <c r="B6214" s="226">
        <v>44268</v>
      </c>
      <c r="C6214" s="226">
        <v>44269</v>
      </c>
      <c r="D6214" s="226">
        <v>44280.453275462962</v>
      </c>
      <c r="E6214" t="s">
        <v>6345</v>
      </c>
    </row>
    <row r="6215" spans="1:6" hidden="1">
      <c r="A6215">
        <v>10</v>
      </c>
      <c r="B6215" s="226">
        <v>44268</v>
      </c>
      <c r="C6215" s="226">
        <v>44269</v>
      </c>
      <c r="D6215" s="226">
        <v>44280.453275462962</v>
      </c>
      <c r="E6215" t="s">
        <v>6346</v>
      </c>
    </row>
    <row r="6216" spans="1:6" hidden="1">
      <c r="A6216">
        <v>10</v>
      </c>
      <c r="B6216" s="226">
        <v>44268</v>
      </c>
      <c r="C6216" s="226">
        <v>44269</v>
      </c>
      <c r="D6216" s="226">
        <v>44280.453275462962</v>
      </c>
      <c r="E6216" t="s">
        <v>6350</v>
      </c>
    </row>
    <row r="6217" spans="1:6" hidden="1">
      <c r="A6217">
        <v>10</v>
      </c>
      <c r="B6217" s="226">
        <v>44268</v>
      </c>
      <c r="C6217" s="226">
        <v>44269</v>
      </c>
      <c r="D6217" s="226">
        <v>44280.453275462962</v>
      </c>
      <c r="E6217" t="s">
        <v>6352</v>
      </c>
    </row>
    <row r="6218" spans="1:6" hidden="1">
      <c r="A6218">
        <v>10</v>
      </c>
      <c r="B6218" s="226">
        <v>44268</v>
      </c>
      <c r="C6218" s="226">
        <v>44269</v>
      </c>
      <c r="D6218" s="226">
        <v>44280.453275462962</v>
      </c>
      <c r="E6218" t="s">
        <v>6353</v>
      </c>
    </row>
    <row r="6219" spans="1:6" hidden="1">
      <c r="A6219">
        <v>10</v>
      </c>
      <c r="B6219" s="226">
        <v>44268</v>
      </c>
      <c r="C6219" s="226">
        <v>44269</v>
      </c>
      <c r="D6219" s="226">
        <v>44280.453275462962</v>
      </c>
      <c r="E6219" t="s">
        <v>6355</v>
      </c>
    </row>
    <row r="6220" spans="1:6" hidden="1">
      <c r="A6220">
        <v>10</v>
      </c>
      <c r="B6220" s="226">
        <v>44268</v>
      </c>
      <c r="C6220" s="226">
        <v>44269</v>
      </c>
      <c r="D6220" s="226">
        <v>44280.453275462962</v>
      </c>
      <c r="E6220" t="s">
        <v>6354</v>
      </c>
    </row>
    <row r="6221" spans="1:6" hidden="1">
      <c r="A6221">
        <v>10</v>
      </c>
      <c r="B6221" s="226">
        <v>44268</v>
      </c>
      <c r="C6221" s="226">
        <v>44269</v>
      </c>
      <c r="D6221" s="226">
        <v>44280.453275462962</v>
      </c>
      <c r="E6221" t="s">
        <v>6347</v>
      </c>
    </row>
    <row r="6222" spans="1:6" hidden="1">
      <c r="A6222">
        <v>10</v>
      </c>
      <c r="B6222" s="226">
        <v>44268</v>
      </c>
      <c r="C6222" s="226">
        <v>44269</v>
      </c>
      <c r="D6222" s="226">
        <v>44280.453275462962</v>
      </c>
      <c r="E6222" t="s">
        <v>6348</v>
      </c>
    </row>
    <row r="6223" spans="1:6" hidden="1">
      <c r="A6223">
        <v>10</v>
      </c>
      <c r="B6223" s="226">
        <v>44268</v>
      </c>
      <c r="C6223" s="226">
        <v>44269</v>
      </c>
      <c r="D6223" s="226">
        <v>44280.453275462962</v>
      </c>
      <c r="E6223" t="s">
        <v>6349</v>
      </c>
    </row>
    <row r="6224" spans="1:6" hidden="1">
      <c r="A6224">
        <v>10</v>
      </c>
      <c r="B6224" s="226">
        <v>44268</v>
      </c>
      <c r="C6224" s="226">
        <v>44269</v>
      </c>
      <c r="D6224" s="226">
        <v>44280.453275462962</v>
      </c>
      <c r="E6224" t="s">
        <v>6351</v>
      </c>
    </row>
    <row r="6225" spans="1:5" hidden="1">
      <c r="A6225">
        <v>10</v>
      </c>
      <c r="B6225" s="226">
        <v>44268</v>
      </c>
      <c r="C6225" s="226">
        <v>44269</v>
      </c>
      <c r="D6225" s="226">
        <v>44280.453275462962</v>
      </c>
      <c r="E6225" t="s">
        <v>6356</v>
      </c>
    </row>
    <row r="6226" spans="1:5" hidden="1">
      <c r="A6226">
        <v>10</v>
      </c>
      <c r="B6226" s="226">
        <v>44268</v>
      </c>
      <c r="C6226" s="226">
        <v>44269</v>
      </c>
      <c r="D6226" s="226">
        <v>44280.453275462962</v>
      </c>
      <c r="E6226" t="s">
        <v>6362</v>
      </c>
    </row>
    <row r="6227" spans="1:5" hidden="1">
      <c r="A6227">
        <v>10</v>
      </c>
      <c r="B6227" s="226">
        <v>44268</v>
      </c>
      <c r="C6227" s="226">
        <v>44269</v>
      </c>
      <c r="D6227" s="226">
        <v>44280.453275462962</v>
      </c>
      <c r="E6227" t="s">
        <v>6363</v>
      </c>
    </row>
    <row r="6228" spans="1:5" hidden="1">
      <c r="A6228">
        <v>10</v>
      </c>
      <c r="B6228" s="226">
        <v>44268</v>
      </c>
      <c r="C6228" s="226">
        <v>44269</v>
      </c>
      <c r="D6228" s="226">
        <v>44280.453275462962</v>
      </c>
      <c r="E6228" t="s">
        <v>6364</v>
      </c>
    </row>
    <row r="6229" spans="1:5" hidden="1">
      <c r="A6229">
        <v>10</v>
      </c>
      <c r="B6229" s="226">
        <v>44268</v>
      </c>
      <c r="C6229" s="226">
        <v>44269</v>
      </c>
      <c r="D6229" s="226">
        <v>44280.453275462962</v>
      </c>
      <c r="E6229" t="s">
        <v>6365</v>
      </c>
    </row>
    <row r="6230" spans="1:5" hidden="1">
      <c r="A6230">
        <v>10</v>
      </c>
      <c r="B6230" s="226">
        <v>44268</v>
      </c>
      <c r="C6230" s="226">
        <v>44269</v>
      </c>
      <c r="D6230" s="226">
        <v>44280.453275462962</v>
      </c>
      <c r="E6230" t="s">
        <v>6366</v>
      </c>
    </row>
    <row r="6231" spans="1:5" hidden="1">
      <c r="A6231">
        <v>10</v>
      </c>
      <c r="B6231" s="226">
        <v>44268</v>
      </c>
      <c r="C6231" s="226">
        <v>44269</v>
      </c>
      <c r="D6231" s="226">
        <v>44280.453275462962</v>
      </c>
      <c r="E6231" t="s">
        <v>6367</v>
      </c>
    </row>
    <row r="6232" spans="1:5" hidden="1">
      <c r="A6232">
        <v>10</v>
      </c>
      <c r="B6232" s="226">
        <v>44268</v>
      </c>
      <c r="C6232" s="226">
        <v>44269</v>
      </c>
      <c r="D6232" s="226">
        <v>44280.453275462962</v>
      </c>
      <c r="E6232" t="s">
        <v>6368</v>
      </c>
    </row>
    <row r="6233" spans="1:5" hidden="1">
      <c r="A6233">
        <v>10</v>
      </c>
      <c r="B6233" s="226">
        <v>44268</v>
      </c>
      <c r="C6233" s="226">
        <v>44269</v>
      </c>
      <c r="D6233" s="226">
        <v>44280.453275462962</v>
      </c>
      <c r="E6233" t="s">
        <v>6369</v>
      </c>
    </row>
    <row r="6234" spans="1:5" hidden="1">
      <c r="A6234">
        <v>10</v>
      </c>
      <c r="B6234" s="226">
        <v>44268</v>
      </c>
      <c r="C6234" s="226">
        <v>44269</v>
      </c>
      <c r="D6234" s="226">
        <v>44280.453275462962</v>
      </c>
      <c r="E6234" t="s">
        <v>6370</v>
      </c>
    </row>
    <row r="6235" spans="1:5" hidden="1">
      <c r="A6235">
        <v>10</v>
      </c>
      <c r="B6235" s="226">
        <v>44268</v>
      </c>
      <c r="C6235" s="226">
        <v>44269</v>
      </c>
      <c r="D6235" s="226">
        <v>44280.453275462962</v>
      </c>
      <c r="E6235" t="s">
        <v>6371</v>
      </c>
    </row>
    <row r="6236" spans="1:5" hidden="1">
      <c r="A6236">
        <v>10</v>
      </c>
      <c r="B6236" s="226">
        <v>44268</v>
      </c>
      <c r="C6236" s="226">
        <v>44269</v>
      </c>
      <c r="D6236" s="226">
        <v>44280.453275462962</v>
      </c>
      <c r="E6236" t="s">
        <v>6372</v>
      </c>
    </row>
    <row r="6237" spans="1:5" hidden="1">
      <c r="A6237">
        <v>10</v>
      </c>
      <c r="B6237" s="226">
        <v>44268</v>
      </c>
      <c r="C6237" s="226">
        <v>44269</v>
      </c>
      <c r="D6237" s="226">
        <v>44280.453275462962</v>
      </c>
      <c r="E6237" t="s">
        <v>6373</v>
      </c>
    </row>
    <row r="6238" spans="1:5" hidden="1">
      <c r="A6238">
        <v>10</v>
      </c>
      <c r="B6238" s="226">
        <v>44268</v>
      </c>
      <c r="C6238" s="226">
        <v>44269</v>
      </c>
      <c r="D6238" s="226">
        <v>44280.453275462962</v>
      </c>
      <c r="E6238" t="s">
        <v>6374</v>
      </c>
    </row>
    <row r="6239" spans="1:5" hidden="1">
      <c r="A6239">
        <v>10</v>
      </c>
      <c r="B6239" s="226">
        <v>44268</v>
      </c>
      <c r="C6239" s="226">
        <v>44269</v>
      </c>
      <c r="D6239" s="226">
        <v>44280.453275462962</v>
      </c>
      <c r="E6239" t="s">
        <v>6375</v>
      </c>
    </row>
    <row r="6240" spans="1:5" hidden="1">
      <c r="A6240">
        <v>10</v>
      </c>
      <c r="B6240" s="226">
        <v>44268</v>
      </c>
      <c r="C6240" s="226">
        <v>44269</v>
      </c>
      <c r="D6240" s="226">
        <v>44280.453275462962</v>
      </c>
      <c r="E6240" t="s">
        <v>6376</v>
      </c>
    </row>
    <row r="6241" spans="1:6" hidden="1">
      <c r="A6241">
        <v>10</v>
      </c>
      <c r="B6241" s="226">
        <v>44268</v>
      </c>
      <c r="C6241" s="226">
        <v>44269</v>
      </c>
      <c r="D6241" s="226">
        <v>44280.453275462962</v>
      </c>
      <c r="E6241" t="s">
        <v>6377</v>
      </c>
    </row>
    <row r="6242" spans="1:6" hidden="1">
      <c r="A6242">
        <v>10</v>
      </c>
      <c r="B6242" s="226">
        <v>44268</v>
      </c>
      <c r="C6242" s="226">
        <v>44269</v>
      </c>
      <c r="D6242" s="226">
        <v>44280.453275462962</v>
      </c>
      <c r="E6242" t="s">
        <v>6378</v>
      </c>
    </row>
    <row r="6243" spans="1:6" hidden="1">
      <c r="A6243">
        <v>10</v>
      </c>
      <c r="B6243" s="226">
        <v>44268</v>
      </c>
      <c r="C6243" s="226">
        <v>44269</v>
      </c>
      <c r="D6243" s="226">
        <v>44280.453275462962</v>
      </c>
      <c r="E6243" t="s">
        <v>6379</v>
      </c>
    </row>
    <row r="6244" spans="1:6" hidden="1">
      <c r="A6244">
        <v>10</v>
      </c>
      <c r="B6244" s="226">
        <v>44268</v>
      </c>
      <c r="C6244" s="226">
        <v>44269</v>
      </c>
      <c r="D6244" s="226">
        <v>44280.453275462962</v>
      </c>
      <c r="E6244" t="s">
        <v>6380</v>
      </c>
    </row>
    <row r="6245" spans="1:6" hidden="1">
      <c r="A6245">
        <v>10</v>
      </c>
      <c r="B6245" s="226">
        <v>44268</v>
      </c>
      <c r="C6245" s="226">
        <v>44269</v>
      </c>
      <c r="D6245" s="226">
        <v>44280.453275462962</v>
      </c>
      <c r="E6245" t="s">
        <v>5411</v>
      </c>
    </row>
    <row r="6246" spans="1:6" hidden="1">
      <c r="A6246">
        <v>10</v>
      </c>
      <c r="B6246" s="226">
        <v>44268</v>
      </c>
      <c r="C6246" s="226">
        <v>44269</v>
      </c>
      <c r="D6246" s="226">
        <v>44280.453275462962</v>
      </c>
      <c r="E6246" t="s">
        <v>6381</v>
      </c>
      <c r="F6246">
        <v>142.85476867887718</v>
      </c>
    </row>
    <row r="6247" spans="1:6" hidden="1">
      <c r="A6247">
        <v>10</v>
      </c>
      <c r="B6247" s="226">
        <v>44268</v>
      </c>
      <c r="C6247" s="226">
        <v>44269</v>
      </c>
      <c r="D6247" s="226">
        <v>44280.453275462962</v>
      </c>
      <c r="E6247" t="s">
        <v>6430</v>
      </c>
      <c r="F6247">
        <v>33.233939782778315</v>
      </c>
    </row>
    <row r="6248" spans="1:6" hidden="1">
      <c r="A6248">
        <v>10</v>
      </c>
      <c r="B6248" s="226">
        <v>44268</v>
      </c>
      <c r="C6248" s="226">
        <v>44269</v>
      </c>
      <c r="D6248" s="226">
        <v>44280.453275462962</v>
      </c>
      <c r="E6248" t="s">
        <v>6431</v>
      </c>
      <c r="F6248">
        <v>3830.6105472140816</v>
      </c>
    </row>
    <row r="6249" spans="1:6" hidden="1">
      <c r="A6249">
        <v>10</v>
      </c>
      <c r="B6249" s="226">
        <v>44268</v>
      </c>
      <c r="C6249" s="226">
        <v>44269</v>
      </c>
      <c r="D6249" s="226">
        <v>44280.453275462962</v>
      </c>
      <c r="E6249" t="s">
        <v>6432</v>
      </c>
      <c r="F6249">
        <v>2.519110756781362</v>
      </c>
    </row>
    <row r="6250" spans="1:6" hidden="1">
      <c r="A6250">
        <v>10</v>
      </c>
      <c r="B6250" s="226">
        <v>44268</v>
      </c>
      <c r="C6250" s="226">
        <v>44269</v>
      </c>
      <c r="D6250" s="226">
        <v>44280.453275462962</v>
      </c>
      <c r="E6250" t="s">
        <v>6382</v>
      </c>
      <c r="F6250">
        <v>1645.6112792968761</v>
      </c>
    </row>
    <row r="6251" spans="1:6" hidden="1">
      <c r="A6251">
        <v>10</v>
      </c>
      <c r="B6251" s="226">
        <v>44268</v>
      </c>
      <c r="C6251" s="226">
        <v>44269</v>
      </c>
      <c r="D6251" s="226">
        <v>44280.453275462962</v>
      </c>
      <c r="E6251" t="s">
        <v>6383</v>
      </c>
      <c r="F6251">
        <v>53.881538703706468</v>
      </c>
    </row>
    <row r="6252" spans="1:6" hidden="1">
      <c r="A6252">
        <v>10</v>
      </c>
      <c r="B6252" s="226">
        <v>44268</v>
      </c>
      <c r="C6252" s="226">
        <v>44269</v>
      </c>
      <c r="D6252" s="226">
        <v>44280.453275462962</v>
      </c>
      <c r="E6252" t="s">
        <v>6384</v>
      </c>
      <c r="F6252">
        <v>0</v>
      </c>
    </row>
    <row r="6253" spans="1:6" hidden="1">
      <c r="A6253">
        <v>10</v>
      </c>
      <c r="B6253" s="226">
        <v>44268</v>
      </c>
      <c r="C6253" s="226">
        <v>44269</v>
      </c>
      <c r="D6253" s="226">
        <v>44280.453275462962</v>
      </c>
      <c r="E6253" t="s">
        <v>6385</v>
      </c>
      <c r="F6253">
        <v>0.97000002861022949</v>
      </c>
    </row>
    <row r="6254" spans="1:6" hidden="1">
      <c r="A6254">
        <v>10</v>
      </c>
      <c r="B6254" s="226">
        <v>44268</v>
      </c>
      <c r="C6254" s="226">
        <v>44269</v>
      </c>
      <c r="D6254" s="226">
        <v>44280.453275462962</v>
      </c>
      <c r="E6254" t="s">
        <v>6386</v>
      </c>
      <c r="F6254">
        <v>9.0399999618526721</v>
      </c>
    </row>
    <row r="6255" spans="1:6" hidden="1">
      <c r="A6255">
        <v>10</v>
      </c>
      <c r="B6255" s="226">
        <v>44268</v>
      </c>
      <c r="C6255" s="226">
        <v>44269</v>
      </c>
      <c r="D6255" s="226">
        <v>44280.453275462962</v>
      </c>
      <c r="E6255" t="s">
        <v>6387</v>
      </c>
      <c r="F6255">
        <v>1.5099999904632251</v>
      </c>
    </row>
    <row r="6256" spans="1:6" hidden="1">
      <c r="A6256">
        <v>10</v>
      </c>
      <c r="B6256" s="226">
        <v>44268</v>
      </c>
      <c r="C6256" s="226">
        <v>44269</v>
      </c>
      <c r="D6256" s="226">
        <v>44280.453275462962</v>
      </c>
      <c r="E6256" t="s">
        <v>6388</v>
      </c>
      <c r="F6256">
        <v>64.30999755859375</v>
      </c>
    </row>
    <row r="6257" spans="1:6" hidden="1">
      <c r="A6257">
        <v>10</v>
      </c>
      <c r="B6257" s="226">
        <v>44268</v>
      </c>
      <c r="C6257" s="226">
        <v>44269</v>
      </c>
      <c r="D6257" s="226">
        <v>44280.453275462962</v>
      </c>
      <c r="E6257" t="s">
        <v>6389</v>
      </c>
      <c r="F6257">
        <v>22.090000152588143</v>
      </c>
    </row>
    <row r="6258" spans="1:6" hidden="1">
      <c r="A6258">
        <v>10</v>
      </c>
      <c r="B6258" s="226">
        <v>44268</v>
      </c>
      <c r="C6258" s="226">
        <v>44269</v>
      </c>
      <c r="D6258" s="226">
        <v>44280.453275462962</v>
      </c>
      <c r="E6258" t="s">
        <v>6390</v>
      </c>
      <c r="F6258">
        <v>7.9999998211860726E-2</v>
      </c>
    </row>
    <row r="6259" spans="1:6" hidden="1">
      <c r="A6259">
        <v>10</v>
      </c>
      <c r="B6259" s="226">
        <v>44268</v>
      </c>
      <c r="C6259" s="226">
        <v>44269</v>
      </c>
      <c r="D6259" s="226">
        <v>44280.453275462962</v>
      </c>
      <c r="E6259" t="s">
        <v>6391</v>
      </c>
      <c r="F6259">
        <v>1.9700000286101578</v>
      </c>
    </row>
    <row r="6260" spans="1:6" hidden="1">
      <c r="A6260">
        <v>10</v>
      </c>
      <c r="B6260" s="226">
        <v>44268</v>
      </c>
      <c r="C6260" s="226">
        <v>44269</v>
      </c>
      <c r="D6260" s="226">
        <v>44280.453275462962</v>
      </c>
      <c r="E6260" t="s">
        <v>6392</v>
      </c>
      <c r="F6260">
        <v>2.9999999329446688E-2</v>
      </c>
    </row>
    <row r="6261" spans="1:6" hidden="1">
      <c r="A6261">
        <v>10</v>
      </c>
      <c r="B6261" s="226">
        <v>44268</v>
      </c>
      <c r="C6261" s="226">
        <v>44269</v>
      </c>
      <c r="D6261" s="226">
        <v>44280.453275462962</v>
      </c>
      <c r="E6261" t="s">
        <v>6428</v>
      </c>
      <c r="F6261">
        <v>60.264906727023096</v>
      </c>
    </row>
    <row r="6262" spans="1:6" hidden="1">
      <c r="A6262">
        <v>10</v>
      </c>
      <c r="B6262" s="226">
        <v>44268</v>
      </c>
      <c r="C6262" s="226">
        <v>44269</v>
      </c>
      <c r="D6262" s="226">
        <v>44280.453275462962</v>
      </c>
      <c r="E6262" t="s">
        <v>6498</v>
      </c>
      <c r="F6262">
        <v>7.7944801070001651E-2</v>
      </c>
    </row>
    <row r="6263" spans="1:6" hidden="1">
      <c r="A6263">
        <v>10</v>
      </c>
      <c r="B6263" s="226">
        <v>44268</v>
      </c>
      <c r="C6263" s="226">
        <v>44269</v>
      </c>
      <c r="D6263" s="226">
        <v>44280.453275462962</v>
      </c>
      <c r="E6263" t="s">
        <v>6499</v>
      </c>
      <c r="F6263">
        <v>213.31188024944748</v>
      </c>
    </row>
    <row r="6264" spans="1:6" hidden="1">
      <c r="A6264">
        <v>10</v>
      </c>
      <c r="B6264" s="226">
        <v>44268</v>
      </c>
      <c r="C6264" s="226">
        <v>44269</v>
      </c>
      <c r="D6264" s="226">
        <v>44280.453275462962</v>
      </c>
      <c r="E6264" t="s">
        <v>6500</v>
      </c>
      <c r="F6264">
        <v>9479.5456807454739</v>
      </c>
    </row>
    <row r="6265" spans="1:6" hidden="1">
      <c r="A6265">
        <v>10</v>
      </c>
      <c r="B6265" s="226">
        <v>44268</v>
      </c>
      <c r="C6265" s="226">
        <v>44269</v>
      </c>
      <c r="D6265" s="226">
        <v>44280.453275462962</v>
      </c>
      <c r="E6265" t="s">
        <v>6429</v>
      </c>
      <c r="F6265">
        <v>351.02379796769856</v>
      </c>
    </row>
    <row r="6266" spans="1:6" hidden="1">
      <c r="A6266">
        <v>10</v>
      </c>
      <c r="B6266" s="226">
        <v>44268</v>
      </c>
      <c r="C6266" s="226">
        <v>44269</v>
      </c>
      <c r="D6266" s="226">
        <v>44280.453275462962</v>
      </c>
      <c r="E6266" t="s">
        <v>6433</v>
      </c>
      <c r="F6266">
        <v>54.860571649339448</v>
      </c>
    </row>
    <row r="6267" spans="1:6" hidden="1">
      <c r="A6267">
        <v>10</v>
      </c>
      <c r="B6267" s="226">
        <v>44268</v>
      </c>
      <c r="C6267" s="226">
        <v>44269</v>
      </c>
      <c r="D6267" s="226">
        <v>44280.453275462962</v>
      </c>
      <c r="E6267" t="s">
        <v>6671</v>
      </c>
      <c r="F6267">
        <v>-2.4671902192330677</v>
      </c>
    </row>
    <row r="6268" spans="1:6" hidden="1">
      <c r="A6268">
        <v>10</v>
      </c>
      <c r="B6268" s="226">
        <v>44268</v>
      </c>
      <c r="C6268" s="226">
        <v>44269</v>
      </c>
      <c r="D6268" s="226">
        <v>44280.453275462962</v>
      </c>
      <c r="E6268" t="s">
        <v>6434</v>
      </c>
      <c r="F6268">
        <v>148.14158994886611</v>
      </c>
    </row>
    <row r="6269" spans="1:6" hidden="1">
      <c r="A6269">
        <v>10</v>
      </c>
      <c r="B6269" s="226">
        <v>44268</v>
      </c>
      <c r="C6269" s="226">
        <v>44269</v>
      </c>
      <c r="D6269" s="226">
        <v>44280.453275462962</v>
      </c>
      <c r="E6269" t="s">
        <v>6435</v>
      </c>
      <c r="F6269">
        <v>60.578092675738866</v>
      </c>
    </row>
    <row r="6270" spans="1:6" hidden="1">
      <c r="A6270">
        <v>10</v>
      </c>
      <c r="B6270" s="226">
        <v>44268</v>
      </c>
      <c r="C6270" s="226">
        <v>44269</v>
      </c>
      <c r="D6270" s="226">
        <v>44280.453275462962</v>
      </c>
      <c r="E6270" t="s">
        <v>6436</v>
      </c>
      <c r="F6270">
        <v>620.43446894751696</v>
      </c>
    </row>
    <row r="6271" spans="1:6" hidden="1">
      <c r="A6271">
        <v>10</v>
      </c>
      <c r="B6271" s="226">
        <v>44268</v>
      </c>
      <c r="C6271" s="226">
        <v>44269</v>
      </c>
      <c r="D6271" s="226">
        <v>44280.453275462962</v>
      </c>
      <c r="E6271" t="s">
        <v>6438</v>
      </c>
      <c r="F6271">
        <v>2757.7322397867861</v>
      </c>
    </row>
    <row r="6272" spans="1:6" hidden="1">
      <c r="A6272">
        <v>10</v>
      </c>
      <c r="B6272" s="226">
        <v>44268</v>
      </c>
      <c r="C6272" s="226">
        <v>44269</v>
      </c>
      <c r="D6272" s="226">
        <v>44280.453275462962</v>
      </c>
      <c r="E6272" t="s">
        <v>6439</v>
      </c>
      <c r="F6272">
        <v>141.35430017047452</v>
      </c>
    </row>
    <row r="6273" spans="1:6" hidden="1">
      <c r="A6273">
        <v>10</v>
      </c>
      <c r="B6273" s="226">
        <v>44268</v>
      </c>
      <c r="C6273" s="226">
        <v>44269</v>
      </c>
      <c r="D6273" s="226">
        <v>44280.453275462962</v>
      </c>
      <c r="E6273" t="s">
        <v>6501</v>
      </c>
      <c r="F6273">
        <v>7.9096650011009739</v>
      </c>
    </row>
    <row r="6274" spans="1:6" hidden="1">
      <c r="A6274">
        <v>10</v>
      </c>
      <c r="B6274" s="226">
        <v>44268</v>
      </c>
      <c r="C6274" s="226">
        <v>44269</v>
      </c>
      <c r="D6274" s="226">
        <v>44280.453275462962</v>
      </c>
      <c r="E6274" t="s">
        <v>6437</v>
      </c>
      <c r="F6274">
        <v>132.72062576611842</v>
      </c>
    </row>
    <row r="6275" spans="1:6" hidden="1">
      <c r="A6275">
        <v>10</v>
      </c>
      <c r="B6275" s="226">
        <v>44268</v>
      </c>
      <c r="C6275" s="226">
        <v>44269</v>
      </c>
      <c r="D6275" s="226">
        <v>44280.453275462962</v>
      </c>
      <c r="E6275" t="s">
        <v>6502</v>
      </c>
      <c r="F6275">
        <v>74.879997253414999</v>
      </c>
    </row>
    <row r="6276" spans="1:6" hidden="1">
      <c r="A6276">
        <v>10</v>
      </c>
      <c r="B6276" s="226">
        <v>44268</v>
      </c>
      <c r="C6276" s="226">
        <v>44269</v>
      </c>
      <c r="D6276" s="226">
        <v>44280.453275462962</v>
      </c>
      <c r="E6276" t="s">
        <v>6410</v>
      </c>
      <c r="F6276">
        <v>11.369999885559531</v>
      </c>
    </row>
    <row r="6277" spans="1:6" hidden="1">
      <c r="A6277">
        <v>10</v>
      </c>
      <c r="B6277" s="226">
        <v>44268</v>
      </c>
      <c r="C6277" s="226">
        <v>44269</v>
      </c>
      <c r="D6277" s="226">
        <v>44280.453275462962</v>
      </c>
      <c r="E6277" t="s">
        <v>6411</v>
      </c>
      <c r="F6277">
        <v>0.56000000238420766</v>
      </c>
    </row>
    <row r="6278" spans="1:6" hidden="1">
      <c r="A6278">
        <v>10</v>
      </c>
      <c r="B6278" s="226">
        <v>44268</v>
      </c>
      <c r="C6278" s="226">
        <v>44269</v>
      </c>
      <c r="D6278" s="226">
        <v>44280.453275462962</v>
      </c>
      <c r="E6278" t="s">
        <v>6412</v>
      </c>
      <c r="F6278">
        <v>3.1500000953675098</v>
      </c>
    </row>
    <row r="6279" spans="1:6" hidden="1">
      <c r="A6279">
        <v>10</v>
      </c>
      <c r="B6279" s="226">
        <v>44268</v>
      </c>
      <c r="C6279" s="226">
        <v>44269</v>
      </c>
      <c r="D6279" s="226">
        <v>44280.453275462962</v>
      </c>
      <c r="E6279" t="s">
        <v>6413</v>
      </c>
      <c r="F6279">
        <v>5.9000000953676626</v>
      </c>
    </row>
    <row r="6280" spans="1:6" hidden="1">
      <c r="A6280">
        <v>10</v>
      </c>
      <c r="B6280" s="226">
        <v>44268</v>
      </c>
      <c r="C6280" s="226">
        <v>44269</v>
      </c>
      <c r="D6280" s="226">
        <v>44280.453275462962</v>
      </c>
      <c r="E6280" t="s">
        <v>6414</v>
      </c>
      <c r="F6280">
        <v>0.77999997138977051</v>
      </c>
    </row>
    <row r="6281" spans="1:6" hidden="1">
      <c r="A6281">
        <v>10</v>
      </c>
      <c r="B6281" s="226">
        <v>44268</v>
      </c>
      <c r="C6281" s="226">
        <v>44269</v>
      </c>
      <c r="D6281" s="226">
        <v>44280.453275462962</v>
      </c>
      <c r="E6281" t="s">
        <v>6415</v>
      </c>
      <c r="F6281">
        <v>0</v>
      </c>
    </row>
    <row r="6282" spans="1:6" hidden="1">
      <c r="A6282">
        <v>10</v>
      </c>
      <c r="B6282" s="226">
        <v>44268</v>
      </c>
      <c r="C6282" s="226">
        <v>44269</v>
      </c>
      <c r="D6282" s="226">
        <v>44280.453275462962</v>
      </c>
      <c r="E6282" t="s">
        <v>6416</v>
      </c>
      <c r="F6282">
        <v>2.0399999618530273</v>
      </c>
    </row>
    <row r="6283" spans="1:6" hidden="1">
      <c r="A6283">
        <v>10</v>
      </c>
      <c r="B6283" s="226">
        <v>44268</v>
      </c>
      <c r="C6283" s="226">
        <v>44269</v>
      </c>
      <c r="D6283" s="226">
        <v>44280.453275462962</v>
      </c>
      <c r="E6283" t="s">
        <v>6417</v>
      </c>
      <c r="F6283">
        <v>1.309999942779541</v>
      </c>
    </row>
    <row r="6284" spans="1:6" hidden="1">
      <c r="A6284">
        <v>10</v>
      </c>
      <c r="B6284" s="226">
        <v>44268</v>
      </c>
      <c r="C6284" s="226">
        <v>44269</v>
      </c>
      <c r="D6284" s="226">
        <v>44280.453275462962</v>
      </c>
      <c r="E6284" t="s">
        <v>6503</v>
      </c>
      <c r="F6284">
        <v>2.9999999329446688E-2</v>
      </c>
    </row>
    <row r="6285" spans="1:6" hidden="1">
      <c r="A6285">
        <v>10</v>
      </c>
      <c r="B6285" s="226">
        <v>44268</v>
      </c>
      <c r="C6285" s="226">
        <v>44269</v>
      </c>
      <c r="D6285" s="226">
        <v>44280.453275462962</v>
      </c>
      <c r="E6285" t="s">
        <v>6504</v>
      </c>
      <c r="F6285">
        <v>1.129999995231584</v>
      </c>
    </row>
    <row r="6286" spans="1:6" hidden="1">
      <c r="A6286">
        <v>10</v>
      </c>
      <c r="B6286" s="226">
        <v>44268</v>
      </c>
      <c r="C6286" s="226">
        <v>44269</v>
      </c>
      <c r="D6286" s="226">
        <v>44280.453275462962</v>
      </c>
      <c r="E6286" t="s">
        <v>6505</v>
      </c>
      <c r="F6286">
        <v>2.4700000286101313</v>
      </c>
    </row>
    <row r="6287" spans="1:6" hidden="1">
      <c r="A6287">
        <v>10</v>
      </c>
      <c r="B6287" s="226">
        <v>44268</v>
      </c>
      <c r="C6287" s="226">
        <v>44269</v>
      </c>
      <c r="D6287" s="226">
        <v>44280.453275462962</v>
      </c>
      <c r="E6287" t="s">
        <v>6506</v>
      </c>
      <c r="F6287">
        <v>22.559999465943275</v>
      </c>
    </row>
    <row r="6288" spans="1:6" hidden="1">
      <c r="A6288">
        <v>10</v>
      </c>
      <c r="B6288" s="226">
        <v>44268</v>
      </c>
      <c r="C6288" s="226">
        <v>44269</v>
      </c>
      <c r="D6288" s="226">
        <v>44280.453275462962</v>
      </c>
      <c r="E6288" t="s">
        <v>6507</v>
      </c>
      <c r="F6288">
        <v>50.080001831054688</v>
      </c>
    </row>
    <row r="6289" spans="1:6" hidden="1">
      <c r="A6289">
        <v>10</v>
      </c>
      <c r="B6289" s="226">
        <v>44268</v>
      </c>
      <c r="C6289" s="226">
        <v>44269</v>
      </c>
      <c r="D6289" s="226">
        <v>44280.453275462962</v>
      </c>
      <c r="E6289" t="s">
        <v>6508</v>
      </c>
      <c r="F6289">
        <v>20.840000152587962</v>
      </c>
    </row>
    <row r="6290" spans="1:6" hidden="1">
      <c r="A6290">
        <v>10</v>
      </c>
      <c r="B6290" s="226">
        <v>44268</v>
      </c>
      <c r="C6290" s="226">
        <v>44269</v>
      </c>
      <c r="D6290" s="226">
        <v>44280.453275462962</v>
      </c>
      <c r="E6290" t="s">
        <v>6509</v>
      </c>
      <c r="F6290">
        <v>0.62999999523162842</v>
      </c>
    </row>
    <row r="6291" spans="1:6" hidden="1">
      <c r="A6291">
        <v>10</v>
      </c>
      <c r="B6291" s="226">
        <v>44268</v>
      </c>
      <c r="C6291" s="226">
        <v>44269</v>
      </c>
      <c r="D6291" s="226">
        <v>44280.453275462962</v>
      </c>
      <c r="E6291" t="s">
        <v>6510</v>
      </c>
      <c r="F6291">
        <v>2.2400000095368306</v>
      </c>
    </row>
    <row r="6292" spans="1:6" hidden="1">
      <c r="A6292">
        <v>10</v>
      </c>
      <c r="B6292" s="226">
        <v>44268</v>
      </c>
      <c r="C6292" s="226">
        <v>44269</v>
      </c>
      <c r="D6292" s="226">
        <v>44280.453275462962</v>
      </c>
      <c r="E6292" t="s">
        <v>6511</v>
      </c>
      <c r="F6292">
        <v>1.9999999552965182E-2</v>
      </c>
    </row>
    <row r="6293" spans="1:6" hidden="1">
      <c r="A6293">
        <v>10</v>
      </c>
      <c r="B6293" s="226">
        <v>44268</v>
      </c>
      <c r="C6293" s="226">
        <v>44269</v>
      </c>
      <c r="D6293" s="226">
        <v>44280.453275462962</v>
      </c>
      <c r="E6293" t="s">
        <v>6728</v>
      </c>
      <c r="F6293">
        <v>6.6871598117881241</v>
      </c>
    </row>
    <row r="6294" spans="1:6" hidden="1">
      <c r="A6294">
        <v>10</v>
      </c>
      <c r="B6294" s="226">
        <v>44268</v>
      </c>
      <c r="C6294" s="226">
        <v>44269</v>
      </c>
      <c r="D6294" s="226">
        <v>44280.453275462962</v>
      </c>
      <c r="E6294" t="s">
        <v>6525</v>
      </c>
    </row>
    <row r="6295" spans="1:6" hidden="1">
      <c r="A6295">
        <v>10</v>
      </c>
      <c r="B6295" s="226">
        <v>44268</v>
      </c>
      <c r="C6295" s="226">
        <v>44269</v>
      </c>
      <c r="D6295" s="226">
        <v>44280.453275462962</v>
      </c>
      <c r="E6295" t="s">
        <v>6526</v>
      </c>
    </row>
    <row r="6296" spans="1:6" hidden="1">
      <c r="A6296">
        <v>10</v>
      </c>
      <c r="B6296" s="226">
        <v>44268</v>
      </c>
      <c r="C6296" s="226">
        <v>44269</v>
      </c>
      <c r="D6296" s="226">
        <v>44280.453275462962</v>
      </c>
      <c r="E6296" t="s">
        <v>6679</v>
      </c>
      <c r="F6296">
        <v>1.5937999486922607</v>
      </c>
    </row>
    <row r="6297" spans="1:6" hidden="1">
      <c r="A6297">
        <v>10</v>
      </c>
      <c r="B6297" s="226">
        <v>44268</v>
      </c>
      <c r="C6297" s="226">
        <v>44269</v>
      </c>
      <c r="D6297" s="226">
        <v>44280.453275462962</v>
      </c>
      <c r="E6297" t="s">
        <v>6680</v>
      </c>
      <c r="F6297">
        <v>1.8159999847412109</v>
      </c>
    </row>
    <row r="6298" spans="1:6" hidden="1">
      <c r="A6298">
        <v>10</v>
      </c>
      <c r="B6298" s="226">
        <v>44268</v>
      </c>
      <c r="C6298" s="226">
        <v>44269</v>
      </c>
      <c r="D6298" s="226">
        <v>44280.453275462962</v>
      </c>
      <c r="E6298" t="s">
        <v>6681</v>
      </c>
      <c r="F6298">
        <v>7.021599769592509</v>
      </c>
    </row>
    <row r="6299" spans="1:6" hidden="1">
      <c r="A6299">
        <v>10</v>
      </c>
      <c r="B6299" s="226">
        <v>44268</v>
      </c>
      <c r="C6299" s="226">
        <v>44269</v>
      </c>
      <c r="D6299" s="226">
        <v>44280.453275462962</v>
      </c>
      <c r="E6299" t="s">
        <v>6682</v>
      </c>
      <c r="F6299">
        <v>22.939699172974539</v>
      </c>
    </row>
    <row r="6300" spans="1:6" hidden="1">
      <c r="A6300">
        <v>10</v>
      </c>
      <c r="B6300" s="226">
        <v>44268</v>
      </c>
      <c r="C6300" s="226">
        <v>44269</v>
      </c>
      <c r="D6300" s="226">
        <v>44280.453275462962</v>
      </c>
      <c r="E6300" t="s">
        <v>6683</v>
      </c>
      <c r="F6300">
        <v>49.194198608398437</v>
      </c>
    </row>
    <row r="6301" spans="1:6" hidden="1">
      <c r="A6301">
        <v>10</v>
      </c>
      <c r="B6301" s="226">
        <v>44268</v>
      </c>
      <c r="C6301" s="226">
        <v>44269</v>
      </c>
      <c r="D6301" s="226">
        <v>44280.453275462962</v>
      </c>
      <c r="E6301" t="s">
        <v>6684</v>
      </c>
      <c r="F6301">
        <v>17.332099914550781</v>
      </c>
    </row>
    <row r="6302" spans="1:6" hidden="1">
      <c r="A6302">
        <v>10</v>
      </c>
      <c r="B6302" s="226">
        <v>44268</v>
      </c>
      <c r="C6302" s="226">
        <v>44269</v>
      </c>
      <c r="D6302" s="226">
        <v>44280.453275462962</v>
      </c>
      <c r="E6302" t="s">
        <v>6685</v>
      </c>
      <c r="F6302">
        <v>7.1099996566772461E-2</v>
      </c>
    </row>
    <row r="6303" spans="1:6" hidden="1">
      <c r="A6303">
        <v>10</v>
      </c>
      <c r="B6303" s="226">
        <v>44268</v>
      </c>
      <c r="C6303" s="226">
        <v>44269</v>
      </c>
      <c r="D6303" s="226">
        <v>44280.453275462962</v>
      </c>
      <c r="E6303" t="s">
        <v>6670</v>
      </c>
      <c r="F6303">
        <v>0.28414973192900084</v>
      </c>
    </row>
    <row r="6304" spans="1:6" hidden="1">
      <c r="A6304">
        <v>10</v>
      </c>
      <c r="B6304" s="226">
        <v>44268</v>
      </c>
      <c r="C6304" s="226">
        <v>44269</v>
      </c>
      <c r="D6304" s="226">
        <v>44280.453275462962</v>
      </c>
      <c r="E6304" t="s">
        <v>6531</v>
      </c>
      <c r="F6304">
        <v>40.711653259065393</v>
      </c>
    </row>
    <row r="6305" spans="1:6" hidden="1">
      <c r="A6305">
        <v>10</v>
      </c>
      <c r="B6305" s="226">
        <v>44268</v>
      </c>
      <c r="C6305" s="226">
        <v>44269</v>
      </c>
      <c r="D6305" s="226">
        <v>44280.453275462962</v>
      </c>
      <c r="E6305" t="s">
        <v>6532</v>
      </c>
      <c r="F6305">
        <v>1.6683481807510088</v>
      </c>
    </row>
    <row r="6306" spans="1:6" hidden="1">
      <c r="A6306">
        <v>10</v>
      </c>
      <c r="B6306" s="226">
        <v>44268</v>
      </c>
      <c r="C6306" s="226">
        <v>44269</v>
      </c>
      <c r="D6306" s="226">
        <v>44280.453275462962</v>
      </c>
      <c r="E6306" t="s">
        <v>6533</v>
      </c>
      <c r="F6306">
        <v>144.27722795274497</v>
      </c>
    </row>
    <row r="6307" spans="1:6" hidden="1">
      <c r="A6307">
        <v>10</v>
      </c>
      <c r="B6307" s="226">
        <v>44268</v>
      </c>
      <c r="C6307" s="226">
        <v>44269</v>
      </c>
      <c r="D6307" s="226">
        <v>44280.453275462962</v>
      </c>
      <c r="E6307" t="s">
        <v>6530</v>
      </c>
      <c r="F6307">
        <v>95.051070017285639</v>
      </c>
    </row>
    <row r="6308" spans="1:6" hidden="1">
      <c r="A6308">
        <v>10</v>
      </c>
      <c r="B6308" s="226">
        <v>44268</v>
      </c>
      <c r="C6308" s="226">
        <v>44269</v>
      </c>
      <c r="D6308" s="226">
        <v>44280.453275462962</v>
      </c>
      <c r="E6308" t="s">
        <v>6534</v>
      </c>
      <c r="F6308">
        <v>107.800003051761</v>
      </c>
    </row>
    <row r="6309" spans="1:6" hidden="1">
      <c r="A6309">
        <v>10</v>
      </c>
      <c r="B6309" s="226">
        <v>44268</v>
      </c>
      <c r="C6309" s="226">
        <v>44269</v>
      </c>
      <c r="D6309" s="226">
        <v>44280.453275462962</v>
      </c>
      <c r="E6309" t="s">
        <v>6535</v>
      </c>
      <c r="F6309">
        <v>6.5499998629095654E-2</v>
      </c>
    </row>
    <row r="6310" spans="1:6" hidden="1">
      <c r="A6310">
        <v>10</v>
      </c>
      <c r="B6310" s="226">
        <v>44268</v>
      </c>
      <c r="C6310" s="226">
        <v>44269</v>
      </c>
      <c r="D6310" s="226">
        <v>44280.453275462962</v>
      </c>
      <c r="E6310" t="s">
        <v>6536</v>
      </c>
      <c r="F6310">
        <v>99.697898864742243</v>
      </c>
    </row>
    <row r="6311" spans="1:6" hidden="1">
      <c r="A6311">
        <v>10</v>
      </c>
      <c r="B6311" s="226">
        <v>44268</v>
      </c>
      <c r="C6311" s="226">
        <v>44269</v>
      </c>
      <c r="D6311" s="226">
        <v>44280.453275462962</v>
      </c>
      <c r="E6311" t="s">
        <v>6537</v>
      </c>
      <c r="F6311">
        <v>0.11980000138282776</v>
      </c>
    </row>
    <row r="6312" spans="1:6" hidden="1">
      <c r="A6312">
        <v>10</v>
      </c>
      <c r="B6312" s="226">
        <v>44268</v>
      </c>
      <c r="C6312" s="226">
        <v>44269</v>
      </c>
      <c r="D6312" s="226">
        <v>44280.453275462962</v>
      </c>
      <c r="E6312" t="s">
        <v>6538</v>
      </c>
      <c r="F6312">
        <v>4.8599999397991214E-2</v>
      </c>
    </row>
    <row r="6313" spans="1:6" hidden="1">
      <c r="A6313">
        <v>10</v>
      </c>
      <c r="B6313" s="226">
        <v>44268</v>
      </c>
      <c r="C6313" s="226">
        <v>44269</v>
      </c>
      <c r="D6313" s="226">
        <v>44280.453275462962</v>
      </c>
      <c r="E6313" t="s">
        <v>6539</v>
      </c>
      <c r="F6313">
        <v>3.6600001156330109E-2</v>
      </c>
    </row>
    <row r="6314" spans="1:6" hidden="1">
      <c r="A6314">
        <v>10</v>
      </c>
      <c r="B6314" s="226">
        <v>44268</v>
      </c>
      <c r="C6314" s="226">
        <v>44269</v>
      </c>
      <c r="D6314" s="226">
        <v>44280.453275462962</v>
      </c>
      <c r="E6314" t="s">
        <v>6540</v>
      </c>
      <c r="F6314">
        <v>1.7999999225139618E-2</v>
      </c>
    </row>
    <row r="6315" spans="1:6" hidden="1">
      <c r="A6315">
        <v>10</v>
      </c>
      <c r="B6315" s="226">
        <v>44268</v>
      </c>
      <c r="C6315" s="226">
        <v>44269</v>
      </c>
      <c r="D6315" s="226">
        <v>44280.453275462962</v>
      </c>
      <c r="E6315" t="s">
        <v>6541</v>
      </c>
      <c r="F6315">
        <v>3.2999999821186066E-3</v>
      </c>
    </row>
    <row r="6316" spans="1:6" hidden="1">
      <c r="A6316">
        <v>10</v>
      </c>
      <c r="B6316" s="226">
        <v>44268</v>
      </c>
      <c r="C6316" s="226">
        <v>44269</v>
      </c>
      <c r="D6316" s="226">
        <v>44280.453275462962</v>
      </c>
      <c r="E6316" t="s">
        <v>6542</v>
      </c>
      <c r="F6316">
        <v>1.0031000375748051</v>
      </c>
    </row>
    <row r="6317" spans="1:6" hidden="1">
      <c r="A6317">
        <v>10</v>
      </c>
      <c r="B6317" s="226">
        <v>44268</v>
      </c>
      <c r="C6317" s="226">
        <v>44269</v>
      </c>
      <c r="D6317" s="226">
        <v>44280.453275462962</v>
      </c>
      <c r="E6317" t="s">
        <v>6543</v>
      </c>
      <c r="F6317">
        <v>9.0966997146610016</v>
      </c>
    </row>
    <row r="6318" spans="1:6" hidden="1">
      <c r="A6318">
        <v>10</v>
      </c>
      <c r="B6318" s="226">
        <v>44268</v>
      </c>
      <c r="C6318" s="226">
        <v>44269</v>
      </c>
      <c r="D6318" s="226">
        <v>44280.453275462962</v>
      </c>
      <c r="E6318" t="s">
        <v>6544</v>
      </c>
      <c r="F6318">
        <v>1.5433000326156019</v>
      </c>
    </row>
    <row r="6319" spans="1:6" hidden="1">
      <c r="A6319">
        <v>10</v>
      </c>
      <c r="B6319" s="226">
        <v>44268</v>
      </c>
      <c r="C6319" s="226">
        <v>44269</v>
      </c>
      <c r="D6319" s="226">
        <v>44280.453275462962</v>
      </c>
      <c r="E6319" t="s">
        <v>6545</v>
      </c>
      <c r="F6319">
        <v>63.647598266601563</v>
      </c>
    </row>
    <row r="6320" spans="1:6" hidden="1">
      <c r="A6320">
        <v>10</v>
      </c>
      <c r="B6320" s="226">
        <v>44268</v>
      </c>
      <c r="C6320" s="226">
        <v>44269</v>
      </c>
      <c r="D6320" s="226">
        <v>44280.453275462962</v>
      </c>
      <c r="E6320" t="s">
        <v>6546</v>
      </c>
      <c r="F6320">
        <v>22.546600341796875</v>
      </c>
    </row>
    <row r="6321" spans="1:6" hidden="1">
      <c r="A6321">
        <v>10</v>
      </c>
      <c r="B6321" s="226">
        <v>44268</v>
      </c>
      <c r="C6321" s="226">
        <v>44269</v>
      </c>
      <c r="D6321" s="226">
        <v>44280.453275462962</v>
      </c>
      <c r="E6321" t="s">
        <v>6547</v>
      </c>
      <c r="F6321">
        <v>8.2900002598763012E-2</v>
      </c>
    </row>
    <row r="6322" spans="1:6" hidden="1">
      <c r="A6322">
        <v>10</v>
      </c>
      <c r="B6322" s="226">
        <v>44268</v>
      </c>
      <c r="C6322" s="226">
        <v>44269</v>
      </c>
      <c r="D6322" s="226">
        <v>44280.453275462962</v>
      </c>
      <c r="E6322" t="s">
        <v>6548</v>
      </c>
      <c r="F6322">
        <v>2.0703999996184521</v>
      </c>
    </row>
    <row r="6323" spans="1:6" hidden="1">
      <c r="A6323">
        <v>10</v>
      </c>
      <c r="B6323" s="226">
        <v>44268</v>
      </c>
      <c r="C6323" s="226">
        <v>44269</v>
      </c>
      <c r="D6323" s="226">
        <v>44280.453275462962</v>
      </c>
      <c r="E6323" t="s">
        <v>6721</v>
      </c>
      <c r="F6323">
        <v>6.82261398633322</v>
      </c>
    </row>
    <row r="6324" spans="1:6" hidden="1">
      <c r="A6324">
        <v>10</v>
      </c>
      <c r="B6324" s="226">
        <v>44268</v>
      </c>
      <c r="C6324" s="226">
        <v>44269</v>
      </c>
      <c r="D6324" s="226">
        <v>44280.453275462962</v>
      </c>
      <c r="E6324" t="s">
        <v>6720</v>
      </c>
      <c r="F6324">
        <v>94.9175544367897</v>
      </c>
    </row>
    <row r="6325" spans="1:6" hidden="1">
      <c r="A6325">
        <v>10</v>
      </c>
      <c r="B6325" s="226">
        <v>44268</v>
      </c>
      <c r="C6325" s="226">
        <v>44269</v>
      </c>
      <c r="D6325" s="226">
        <v>44280.453275462962</v>
      </c>
      <c r="E6325" t="s">
        <v>6722</v>
      </c>
      <c r="F6325">
        <v>15.420821932510121</v>
      </c>
    </row>
    <row r="6326" spans="1:6" hidden="1">
      <c r="A6326">
        <v>10</v>
      </c>
      <c r="B6326" s="226">
        <v>44268</v>
      </c>
      <c r="C6326" s="226">
        <v>44269</v>
      </c>
      <c r="D6326" s="226">
        <v>44280.453275462962</v>
      </c>
      <c r="E6326" t="s">
        <v>6723</v>
      </c>
      <c r="F6326">
        <v>49.764114380765726</v>
      </c>
    </row>
    <row r="6327" spans="1:6" hidden="1">
      <c r="A6327">
        <v>10</v>
      </c>
      <c r="B6327" s="226">
        <v>44268</v>
      </c>
      <c r="C6327" s="226">
        <v>44269</v>
      </c>
      <c r="D6327" s="226">
        <v>44280.453275462962</v>
      </c>
      <c r="E6327" t="s">
        <v>6724</v>
      </c>
      <c r="F6327">
        <v>4.3984654979573357</v>
      </c>
    </row>
    <row r="6328" spans="1:6" hidden="1">
      <c r="A6328">
        <v>10</v>
      </c>
      <c r="B6328" s="226">
        <v>44268</v>
      </c>
      <c r="C6328" s="226">
        <v>44269</v>
      </c>
      <c r="D6328" s="226">
        <v>44280.453275462962</v>
      </c>
      <c r="E6328" t="s">
        <v>6725</v>
      </c>
      <c r="F6328">
        <v>16.284738535792705</v>
      </c>
    </row>
    <row r="6329" spans="1:6" hidden="1">
      <c r="A6329">
        <v>10</v>
      </c>
      <c r="B6329" s="226">
        <v>44268</v>
      </c>
      <c r="C6329" s="226">
        <v>44269</v>
      </c>
      <c r="D6329" s="226">
        <v>44280.453275462962</v>
      </c>
      <c r="E6329" t="s">
        <v>6726</v>
      </c>
      <c r="F6329">
        <v>10200.535397677953</v>
      </c>
    </row>
    <row r="6330" spans="1:6" hidden="1">
      <c r="A6330">
        <v>10</v>
      </c>
      <c r="B6330" s="226">
        <v>44268</v>
      </c>
      <c r="C6330" s="226">
        <v>44269</v>
      </c>
      <c r="D6330" s="226">
        <v>44280.453275462962</v>
      </c>
      <c r="E6330" t="s">
        <v>6549</v>
      </c>
      <c r="F6330">
        <v>6.7972224040163711</v>
      </c>
    </row>
    <row r="6331" spans="1:6" hidden="1">
      <c r="A6331">
        <v>10</v>
      </c>
      <c r="B6331" s="226">
        <v>44268</v>
      </c>
      <c r="C6331" s="226">
        <v>44269</v>
      </c>
      <c r="D6331" s="226">
        <v>44280.453275462962</v>
      </c>
      <c r="E6331" t="s">
        <v>6550</v>
      </c>
      <c r="F6331">
        <v>5.4163314978281578</v>
      </c>
    </row>
    <row r="6332" spans="1:6" hidden="1">
      <c r="A6332">
        <v>10</v>
      </c>
      <c r="B6332" s="226">
        <v>44268</v>
      </c>
      <c r="C6332" s="226">
        <v>44269</v>
      </c>
      <c r="D6332" s="226">
        <v>44280.453275462962</v>
      </c>
      <c r="E6332" t="s">
        <v>6551</v>
      </c>
      <c r="F6332">
        <v>28.746521394782498</v>
      </c>
    </row>
    <row r="6333" spans="1:6" hidden="1">
      <c r="A6333">
        <v>10</v>
      </c>
      <c r="B6333" s="226">
        <v>44268</v>
      </c>
      <c r="C6333" s="226">
        <v>44269</v>
      </c>
      <c r="D6333" s="226">
        <v>44280.453275462962</v>
      </c>
      <c r="E6333" t="s">
        <v>6552</v>
      </c>
      <c r="F6333">
        <v>8.5765643907917948</v>
      </c>
    </row>
    <row r="6334" spans="1:6" hidden="1">
      <c r="A6334">
        <v>10</v>
      </c>
      <c r="B6334" s="226">
        <v>44268</v>
      </c>
      <c r="C6334" s="226">
        <v>44269</v>
      </c>
      <c r="D6334" s="226">
        <v>44280.453275462962</v>
      </c>
      <c r="E6334" t="s">
        <v>6727</v>
      </c>
      <c r="F6334">
        <v>18.064685343812947</v>
      </c>
    </row>
    <row r="6335" spans="1:6" hidden="1">
      <c r="A6335">
        <v>10</v>
      </c>
      <c r="B6335" s="226">
        <v>44268</v>
      </c>
      <c r="C6335" s="226">
        <v>44269</v>
      </c>
      <c r="D6335" s="226">
        <v>44280.453275462962</v>
      </c>
      <c r="E6335" t="s">
        <v>6672</v>
      </c>
      <c r="F6335">
        <v>209.60184648906557</v>
      </c>
    </row>
    <row r="6336" spans="1:6" hidden="1">
      <c r="A6336">
        <v>10</v>
      </c>
      <c r="B6336" s="226">
        <v>44268</v>
      </c>
      <c r="C6336" s="226">
        <v>44269</v>
      </c>
      <c r="D6336" s="226">
        <v>44280.453275462962</v>
      </c>
      <c r="E6336" t="s">
        <v>6673</v>
      </c>
      <c r="F6336">
        <v>211.99544849124865</v>
      </c>
    </row>
    <row r="6337" spans="1:6" hidden="1">
      <c r="A6337">
        <v>10</v>
      </c>
      <c r="B6337" s="226">
        <v>44268</v>
      </c>
      <c r="C6337" s="226">
        <v>44269</v>
      </c>
      <c r="D6337" s="226">
        <v>44280.453275462962</v>
      </c>
      <c r="E6337" t="s">
        <v>6674</v>
      </c>
      <c r="F6337">
        <v>-1.1419756277328195</v>
      </c>
    </row>
    <row r="6338" spans="1:6" hidden="1">
      <c r="A6338">
        <v>10</v>
      </c>
      <c r="B6338" s="226">
        <v>44268</v>
      </c>
      <c r="C6338" s="226">
        <v>44269</v>
      </c>
      <c r="D6338" s="226">
        <v>44280.453275462962</v>
      </c>
      <c r="E6338" t="s">
        <v>6635</v>
      </c>
      <c r="F6338">
        <v>0.87</v>
      </c>
    </row>
    <row r="6339" spans="1:6" hidden="1">
      <c r="A6339">
        <v>10</v>
      </c>
      <c r="B6339" s="226">
        <v>44268</v>
      </c>
      <c r="C6339" s="226">
        <v>44269</v>
      </c>
      <c r="D6339" s="226">
        <v>44280.453275462962</v>
      </c>
      <c r="E6339" t="s">
        <v>6637</v>
      </c>
      <c r="F6339">
        <v>0.88</v>
      </c>
    </row>
    <row r="6340" spans="1:6" hidden="1">
      <c r="A6340">
        <v>10</v>
      </c>
      <c r="B6340" s="226">
        <v>44268</v>
      </c>
      <c r="C6340" s="226">
        <v>44269</v>
      </c>
      <c r="D6340" s="226">
        <v>44280.453275462962</v>
      </c>
      <c r="E6340" t="s">
        <v>6638</v>
      </c>
      <c r="F6340">
        <v>0.87728888900000002</v>
      </c>
    </row>
    <row r="6341" spans="1:6" hidden="1">
      <c r="A6341">
        <v>10</v>
      </c>
      <c r="B6341" s="226">
        <v>44268</v>
      </c>
      <c r="C6341" s="226">
        <v>44269</v>
      </c>
      <c r="D6341" s="226">
        <v>44280.453275462962</v>
      </c>
      <c r="E6341" t="s">
        <v>6642</v>
      </c>
      <c r="F6341">
        <v>0.86831666699999999</v>
      </c>
    </row>
    <row r="6342" spans="1:6" hidden="1">
      <c r="A6342">
        <v>10</v>
      </c>
      <c r="B6342" s="226">
        <v>44268</v>
      </c>
      <c r="C6342" s="226">
        <v>44269</v>
      </c>
      <c r="D6342" s="226">
        <v>44280.453275462962</v>
      </c>
      <c r="E6342" t="s">
        <v>6636</v>
      </c>
      <c r="F6342">
        <v>0.87</v>
      </c>
    </row>
    <row r="6343" spans="1:6" hidden="1">
      <c r="A6343">
        <v>10</v>
      </c>
      <c r="B6343" s="226">
        <v>44268</v>
      </c>
      <c r="C6343" s="226">
        <v>44269</v>
      </c>
      <c r="D6343" s="226">
        <v>44280.453275462962</v>
      </c>
      <c r="E6343" t="s">
        <v>6646</v>
      </c>
      <c r="F6343">
        <v>0.87688888899999995</v>
      </c>
    </row>
    <row r="6344" spans="1:6" hidden="1">
      <c r="A6344">
        <v>10</v>
      </c>
      <c r="B6344" s="226">
        <v>44268</v>
      </c>
      <c r="C6344" s="226">
        <v>44269</v>
      </c>
      <c r="D6344" s="226">
        <v>44280.453275462962</v>
      </c>
      <c r="E6344" t="s">
        <v>6647</v>
      </c>
      <c r="F6344">
        <v>0.88706562499999997</v>
      </c>
    </row>
    <row r="6345" spans="1:6" hidden="1">
      <c r="A6345">
        <v>10</v>
      </c>
      <c r="B6345" s="226">
        <v>44268</v>
      </c>
      <c r="C6345" s="226">
        <v>44269</v>
      </c>
      <c r="D6345" s="226">
        <v>44280.453275462962</v>
      </c>
      <c r="E6345" t="s">
        <v>6648</v>
      </c>
      <c r="F6345">
        <v>0.75539321999999998</v>
      </c>
    </row>
    <row r="6346" spans="1:6" hidden="1">
      <c r="A6346">
        <v>10</v>
      </c>
      <c r="B6346" s="226">
        <v>44268</v>
      </c>
      <c r="C6346" s="226">
        <v>44269</v>
      </c>
      <c r="D6346" s="226">
        <v>44280.453275462962</v>
      </c>
      <c r="E6346" t="s">
        <v>6643</v>
      </c>
      <c r="F6346">
        <v>0.87</v>
      </c>
    </row>
    <row r="6347" spans="1:6" hidden="1">
      <c r="A6347">
        <v>10</v>
      </c>
      <c r="B6347" s="226">
        <v>44268</v>
      </c>
      <c r="C6347" s="226">
        <v>44269</v>
      </c>
      <c r="D6347" s="226">
        <v>44280.453275462962</v>
      </c>
      <c r="E6347" t="s">
        <v>6644</v>
      </c>
      <c r="F6347">
        <v>0.67601355900000004</v>
      </c>
    </row>
    <row r="6348" spans="1:6" hidden="1">
      <c r="A6348">
        <v>10</v>
      </c>
      <c r="B6348" s="226">
        <v>44268</v>
      </c>
      <c r="C6348" s="226">
        <v>44269</v>
      </c>
      <c r="D6348" s="226">
        <v>44280.453275462962</v>
      </c>
      <c r="E6348" t="s">
        <v>6649</v>
      </c>
      <c r="F6348">
        <v>0.86760000000000004</v>
      </c>
    </row>
    <row r="6349" spans="1:6" hidden="1">
      <c r="A6349">
        <v>10</v>
      </c>
      <c r="B6349" s="226">
        <v>44268</v>
      </c>
      <c r="C6349" s="226">
        <v>44269</v>
      </c>
      <c r="D6349" s="226">
        <v>44280.453275462962</v>
      </c>
      <c r="E6349" t="s">
        <v>6650</v>
      </c>
      <c r="F6349">
        <v>0.87610468799999996</v>
      </c>
    </row>
    <row r="6350" spans="1:6" hidden="1">
      <c r="A6350">
        <v>10</v>
      </c>
      <c r="B6350" s="226">
        <v>44268</v>
      </c>
      <c r="C6350" s="226">
        <v>44269</v>
      </c>
      <c r="D6350" s="226">
        <v>44280.453275462962</v>
      </c>
      <c r="E6350" t="s">
        <v>6651</v>
      </c>
      <c r="F6350">
        <v>0.894277922</v>
      </c>
    </row>
    <row r="6351" spans="1:6" hidden="1">
      <c r="A6351">
        <v>10</v>
      </c>
      <c r="B6351" s="226">
        <v>44268</v>
      </c>
      <c r="C6351" s="226">
        <v>44269</v>
      </c>
      <c r="D6351" s="226">
        <v>44280.453275462962</v>
      </c>
      <c r="E6351" t="s">
        <v>6645</v>
      </c>
      <c r="F6351">
        <v>0.875</v>
      </c>
    </row>
    <row r="6352" spans="1:6" hidden="1">
      <c r="A6352">
        <v>10</v>
      </c>
      <c r="B6352" s="226">
        <v>44268</v>
      </c>
      <c r="C6352" s="226">
        <v>44269</v>
      </c>
      <c r="D6352" s="226">
        <v>44280.453275462962</v>
      </c>
      <c r="E6352" t="s">
        <v>6652</v>
      </c>
      <c r="F6352">
        <v>0.86570000000000003</v>
      </c>
    </row>
    <row r="6353" spans="1:6" hidden="1">
      <c r="A6353">
        <v>10</v>
      </c>
      <c r="B6353" s="226">
        <v>44268</v>
      </c>
      <c r="C6353" s="226">
        <v>44269</v>
      </c>
      <c r="D6353" s="226">
        <v>44280.453275462962</v>
      </c>
      <c r="E6353" t="s">
        <v>6653</v>
      </c>
      <c r="F6353">
        <v>5.0000000000000001E-4</v>
      </c>
    </row>
    <row r="6354" spans="1:6" hidden="1">
      <c r="A6354">
        <v>10</v>
      </c>
      <c r="B6354" s="226">
        <v>44268</v>
      </c>
      <c r="C6354" s="226">
        <v>44269</v>
      </c>
      <c r="D6354" s="226">
        <v>44280.453275462962</v>
      </c>
      <c r="E6354" t="s">
        <v>6654</v>
      </c>
      <c r="F6354">
        <v>4.6000000000000001E-4</v>
      </c>
    </row>
    <row r="6355" spans="1:6" hidden="1">
      <c r="A6355">
        <v>10</v>
      </c>
      <c r="B6355" s="226">
        <v>44268</v>
      </c>
      <c r="C6355" s="226">
        <v>44269</v>
      </c>
      <c r="D6355" s="226">
        <v>44280.453275462962</v>
      </c>
      <c r="E6355" t="s">
        <v>6655</v>
      </c>
      <c r="F6355">
        <v>1.6999999999999999E-3</v>
      </c>
    </row>
    <row r="6356" spans="1:6" hidden="1">
      <c r="A6356">
        <v>10</v>
      </c>
      <c r="B6356" s="226">
        <v>44268</v>
      </c>
      <c r="C6356" s="226">
        <v>44269</v>
      </c>
      <c r="D6356" s="226">
        <v>44280.453275462962</v>
      </c>
      <c r="E6356" t="s">
        <v>6766</v>
      </c>
      <c r="F6356">
        <v>102.1</v>
      </c>
    </row>
    <row r="6357" spans="1:6" hidden="1">
      <c r="A6357">
        <v>10</v>
      </c>
      <c r="B6357" s="226">
        <v>44268</v>
      </c>
      <c r="C6357" s="226">
        <v>44269</v>
      </c>
      <c r="D6357" s="226">
        <v>44280.453275462962</v>
      </c>
      <c r="E6357" t="s">
        <v>6767</v>
      </c>
      <c r="F6357">
        <v>111</v>
      </c>
    </row>
    <row r="6358" spans="1:6" hidden="1">
      <c r="A6358">
        <v>10</v>
      </c>
      <c r="B6358" s="226">
        <v>44268</v>
      </c>
      <c r="C6358" s="226">
        <v>44269</v>
      </c>
      <c r="D6358" s="226">
        <v>44280.453275462962</v>
      </c>
      <c r="E6358" t="s">
        <v>6764</v>
      </c>
      <c r="F6358">
        <v>99.7</v>
      </c>
    </row>
    <row r="6359" spans="1:6" hidden="1">
      <c r="A6359">
        <v>10</v>
      </c>
      <c r="B6359" s="226">
        <v>44268</v>
      </c>
      <c r="C6359" s="226">
        <v>44269</v>
      </c>
      <c r="D6359" s="226">
        <v>44280.453275462962</v>
      </c>
      <c r="E6359" t="s">
        <v>6765</v>
      </c>
      <c r="F6359">
        <v>110</v>
      </c>
    </row>
    <row r="6360" spans="1:6" hidden="1">
      <c r="A6360">
        <v>11</v>
      </c>
      <c r="B6360" s="226">
        <v>44269</v>
      </c>
      <c r="C6360" s="226">
        <v>44270</v>
      </c>
      <c r="D6360" s="226">
        <v>44280.453333333331</v>
      </c>
      <c r="E6360" t="s">
        <v>5521</v>
      </c>
      <c r="F6360">
        <v>252.99996067682957</v>
      </c>
    </row>
    <row r="6361" spans="1:6" hidden="1">
      <c r="A6361">
        <v>11</v>
      </c>
      <c r="B6361" s="226">
        <v>44269</v>
      </c>
      <c r="C6361" s="226">
        <v>44270</v>
      </c>
      <c r="D6361" s="226">
        <v>44280.453333333331</v>
      </c>
      <c r="E6361" t="s">
        <v>6243</v>
      </c>
      <c r="F6361">
        <v>0</v>
      </c>
    </row>
    <row r="6362" spans="1:6" hidden="1">
      <c r="A6362">
        <v>11</v>
      </c>
      <c r="B6362" s="226">
        <v>44269</v>
      </c>
      <c r="C6362" s="226">
        <v>44270</v>
      </c>
      <c r="D6362" s="226">
        <v>44280.453333333331</v>
      </c>
      <c r="E6362" t="s">
        <v>6327</v>
      </c>
      <c r="F6362">
        <v>1.9210191816253265E-3</v>
      </c>
    </row>
    <row r="6363" spans="1:6" hidden="1">
      <c r="A6363">
        <v>11</v>
      </c>
      <c r="B6363" s="226">
        <v>44269</v>
      </c>
      <c r="C6363" s="226">
        <v>44270</v>
      </c>
      <c r="D6363" s="226">
        <v>44280.453333333331</v>
      </c>
      <c r="E6363" t="s">
        <v>6432</v>
      </c>
      <c r="F6363">
        <v>2.5046035001675335</v>
      </c>
    </row>
    <row r="6364" spans="1:6" hidden="1">
      <c r="A6364">
        <v>11</v>
      </c>
      <c r="B6364" s="226">
        <v>44269</v>
      </c>
      <c r="C6364" s="226">
        <v>44270</v>
      </c>
      <c r="D6364" s="226">
        <v>44280.453333333331</v>
      </c>
      <c r="E6364" t="s">
        <v>6244</v>
      </c>
      <c r="F6364">
        <v>15.006026921669642</v>
      </c>
    </row>
    <row r="6365" spans="1:6" hidden="1">
      <c r="A6365">
        <v>11</v>
      </c>
      <c r="B6365" s="226">
        <v>44269</v>
      </c>
      <c r="C6365" s="226">
        <v>44270</v>
      </c>
      <c r="D6365" s="226">
        <v>44280.453333333331</v>
      </c>
      <c r="E6365" t="s">
        <v>6246</v>
      </c>
    </row>
    <row r="6366" spans="1:6" hidden="1">
      <c r="A6366">
        <v>11</v>
      </c>
      <c r="B6366" s="226">
        <v>44269</v>
      </c>
      <c r="C6366" s="226">
        <v>44270</v>
      </c>
      <c r="D6366" s="226">
        <v>44280.453333333331</v>
      </c>
      <c r="E6366" t="s">
        <v>6259</v>
      </c>
      <c r="F6366">
        <v>3.9993218359019935</v>
      </c>
    </row>
    <row r="6367" spans="1:6" hidden="1">
      <c r="A6367">
        <v>11</v>
      </c>
      <c r="B6367" s="226">
        <v>44269</v>
      </c>
      <c r="C6367" s="226">
        <v>44270</v>
      </c>
      <c r="D6367" s="226">
        <v>44280.453333333331</v>
      </c>
      <c r="E6367" t="s">
        <v>6262</v>
      </c>
      <c r="F6367">
        <v>9.0153506682978719</v>
      </c>
    </row>
    <row r="6368" spans="1:6" hidden="1">
      <c r="A6368">
        <v>11</v>
      </c>
      <c r="B6368" s="226">
        <v>44269</v>
      </c>
      <c r="C6368" s="226">
        <v>44270</v>
      </c>
      <c r="D6368" s="226">
        <v>44280.453333333331</v>
      </c>
      <c r="E6368" t="s">
        <v>6665</v>
      </c>
      <c r="F6368">
        <v>0.10748068448156148</v>
      </c>
    </row>
    <row r="6369" spans="1:6" hidden="1">
      <c r="A6369">
        <v>11</v>
      </c>
      <c r="B6369" s="226">
        <v>44269</v>
      </c>
      <c r="C6369" s="226">
        <v>44270</v>
      </c>
      <c r="D6369" s="226">
        <v>44280.453333333331</v>
      </c>
      <c r="E6369" t="s">
        <v>6666</v>
      </c>
      <c r="F6369">
        <v>-2.4475859986462956E-2</v>
      </c>
    </row>
    <row r="6370" spans="1:6" hidden="1">
      <c r="A6370">
        <v>11</v>
      </c>
      <c r="B6370" s="226">
        <v>44269</v>
      </c>
      <c r="C6370" s="226">
        <v>44270</v>
      </c>
      <c r="D6370" s="226">
        <v>44280.453333333331</v>
      </c>
      <c r="E6370" t="s">
        <v>6289</v>
      </c>
      <c r="F6370">
        <v>41.893167919582815</v>
      </c>
    </row>
    <row r="6371" spans="1:6" hidden="1">
      <c r="A6371">
        <v>11</v>
      </c>
      <c r="B6371" s="226">
        <v>44269</v>
      </c>
      <c r="C6371" s="226">
        <v>44270</v>
      </c>
      <c r="D6371" s="226">
        <v>44280.453333333331</v>
      </c>
      <c r="E6371" t="s">
        <v>6290</v>
      </c>
      <c r="F6371">
        <v>6.8229009870025905</v>
      </c>
    </row>
    <row r="6372" spans="1:6" hidden="1">
      <c r="A6372">
        <v>11</v>
      </c>
      <c r="B6372" s="226">
        <v>44269</v>
      </c>
      <c r="C6372" s="226">
        <v>44270</v>
      </c>
      <c r="D6372" s="226">
        <v>44280.453333333331</v>
      </c>
      <c r="E6372" t="s">
        <v>6291</v>
      </c>
      <c r="F6372">
        <v>5.9048756738503805</v>
      </c>
    </row>
    <row r="6373" spans="1:6" hidden="1">
      <c r="A6373">
        <v>11</v>
      </c>
      <c r="B6373" s="226">
        <v>44269</v>
      </c>
      <c r="C6373" s="226">
        <v>44270</v>
      </c>
      <c r="D6373" s="226">
        <v>44280.453333333331</v>
      </c>
      <c r="E6373" t="s">
        <v>6328</v>
      </c>
      <c r="F6373">
        <v>1.5265452434282858E-2</v>
      </c>
    </row>
    <row r="6374" spans="1:6" hidden="1">
      <c r="A6374">
        <v>11</v>
      </c>
      <c r="B6374" s="226">
        <v>44269</v>
      </c>
      <c r="C6374" s="226">
        <v>44270</v>
      </c>
      <c r="D6374" s="226">
        <v>44280.453333333331</v>
      </c>
      <c r="E6374" t="s">
        <v>6329</v>
      </c>
      <c r="F6374">
        <v>6.4091449942851471</v>
      </c>
    </row>
    <row r="6375" spans="1:6" hidden="1">
      <c r="A6375">
        <v>11</v>
      </c>
      <c r="B6375" s="226">
        <v>44269</v>
      </c>
      <c r="C6375" s="226">
        <v>44270</v>
      </c>
      <c r="D6375" s="226">
        <v>44280.453333333331</v>
      </c>
      <c r="E6375" t="s">
        <v>6333</v>
      </c>
      <c r="F6375">
        <v>-1.63117099268776E-2</v>
      </c>
    </row>
    <row r="6376" spans="1:6" hidden="1">
      <c r="A6376">
        <v>11</v>
      </c>
      <c r="B6376" s="226">
        <v>44269</v>
      </c>
      <c r="C6376" s="226">
        <v>44270</v>
      </c>
      <c r="D6376" s="226">
        <v>44280.453333333331</v>
      </c>
      <c r="E6376" t="s">
        <v>6334</v>
      </c>
      <c r="F6376">
        <v>20.410621251000297</v>
      </c>
    </row>
    <row r="6377" spans="1:6" hidden="1">
      <c r="A6377">
        <v>11</v>
      </c>
      <c r="B6377" s="226">
        <v>44269</v>
      </c>
      <c r="C6377" s="226">
        <v>44270</v>
      </c>
      <c r="D6377" s="226">
        <v>44280.453333333331</v>
      </c>
      <c r="E6377" t="s">
        <v>6337</v>
      </c>
      <c r="F6377">
        <v>63.533557279904691</v>
      </c>
    </row>
    <row r="6378" spans="1:6" hidden="1">
      <c r="A6378">
        <v>11</v>
      </c>
      <c r="B6378" s="226">
        <v>44269</v>
      </c>
      <c r="C6378" s="226">
        <v>44270</v>
      </c>
      <c r="D6378" s="226">
        <v>44280.453333333331</v>
      </c>
      <c r="E6378" t="s">
        <v>6340</v>
      </c>
      <c r="F6378">
        <v>20.14221697383454</v>
      </c>
    </row>
    <row r="6379" spans="1:6" hidden="1">
      <c r="A6379">
        <v>11</v>
      </c>
      <c r="B6379" s="226">
        <v>44269</v>
      </c>
      <c r="C6379" s="226">
        <v>44270</v>
      </c>
      <c r="D6379" s="226">
        <v>44280.453333333331</v>
      </c>
      <c r="E6379" t="s">
        <v>6531</v>
      </c>
      <c r="F6379">
        <v>40.849507432513747</v>
      </c>
    </row>
    <row r="6380" spans="1:6" hidden="1">
      <c r="A6380">
        <v>11</v>
      </c>
      <c r="B6380" s="226">
        <v>44269</v>
      </c>
      <c r="C6380" s="226">
        <v>44270</v>
      </c>
      <c r="D6380" s="226">
        <v>44280.453333333331</v>
      </c>
      <c r="E6380" t="s">
        <v>6635</v>
      </c>
    </row>
    <row r="6381" spans="1:6" hidden="1">
      <c r="A6381">
        <v>11</v>
      </c>
      <c r="B6381" s="226">
        <v>44269</v>
      </c>
      <c r="C6381" s="226">
        <v>44270</v>
      </c>
      <c r="D6381" s="226">
        <v>44280.453333333331</v>
      </c>
      <c r="E6381" t="s">
        <v>6637</v>
      </c>
    </row>
    <row r="6382" spans="1:6" hidden="1">
      <c r="A6382">
        <v>11</v>
      </c>
      <c r="B6382" s="226">
        <v>44269</v>
      </c>
      <c r="C6382" s="226">
        <v>44270</v>
      </c>
      <c r="D6382" s="226">
        <v>44280.453333333331</v>
      </c>
      <c r="E6382" t="s">
        <v>6659</v>
      </c>
      <c r="F6382">
        <v>0.82349997758868476</v>
      </c>
    </row>
    <row r="6383" spans="1:6" hidden="1">
      <c r="A6383">
        <v>11</v>
      </c>
      <c r="B6383" s="226">
        <v>44269</v>
      </c>
      <c r="C6383" s="226">
        <v>44270</v>
      </c>
      <c r="D6383" s="226">
        <v>44280.453333333331</v>
      </c>
      <c r="E6383" t="s">
        <v>6639</v>
      </c>
      <c r="F6383">
        <v>0.73470002412798907</v>
      </c>
    </row>
    <row r="6384" spans="1:6" hidden="1">
      <c r="A6384">
        <v>11</v>
      </c>
      <c r="B6384" s="226">
        <v>44269</v>
      </c>
      <c r="C6384" s="226">
        <v>44270</v>
      </c>
      <c r="D6384" s="226">
        <v>44280.453333333331</v>
      </c>
      <c r="E6384" t="s">
        <v>6640</v>
      </c>
      <c r="F6384">
        <v>0.84880000352862672</v>
      </c>
    </row>
    <row r="6385" spans="1:6" hidden="1">
      <c r="A6385">
        <v>11</v>
      </c>
      <c r="B6385" s="226">
        <v>44269</v>
      </c>
      <c r="C6385" s="226">
        <v>44270</v>
      </c>
      <c r="D6385" s="226">
        <v>44280.453333333331</v>
      </c>
      <c r="E6385" t="s">
        <v>6641</v>
      </c>
      <c r="F6385">
        <v>0.87699997425082143</v>
      </c>
    </row>
    <row r="6386" spans="1:6" hidden="1">
      <c r="A6386">
        <v>11</v>
      </c>
      <c r="B6386" s="226">
        <v>44269</v>
      </c>
      <c r="C6386" s="226">
        <v>44270</v>
      </c>
      <c r="D6386" s="226">
        <v>44280.453333333331</v>
      </c>
      <c r="E6386" t="s">
        <v>6638</v>
      </c>
    </row>
    <row r="6387" spans="1:6" hidden="1">
      <c r="A6387">
        <v>11</v>
      </c>
      <c r="B6387" s="226">
        <v>44269</v>
      </c>
      <c r="C6387" s="226">
        <v>44270</v>
      </c>
      <c r="D6387" s="226">
        <v>44280.453333333331</v>
      </c>
      <c r="E6387" t="s">
        <v>6642</v>
      </c>
    </row>
    <row r="6388" spans="1:6" hidden="1">
      <c r="A6388">
        <v>11</v>
      </c>
      <c r="B6388" s="226">
        <v>44269</v>
      </c>
      <c r="C6388" s="226">
        <v>44270</v>
      </c>
      <c r="D6388" s="226">
        <v>44280.453333333331</v>
      </c>
      <c r="E6388" t="s">
        <v>6636</v>
      </c>
    </row>
    <row r="6389" spans="1:6" hidden="1">
      <c r="A6389">
        <v>11</v>
      </c>
      <c r="B6389" s="226">
        <v>44269</v>
      </c>
      <c r="C6389" s="226">
        <v>44270</v>
      </c>
      <c r="D6389" s="226">
        <v>44280.453333333331</v>
      </c>
      <c r="E6389" t="s">
        <v>6646</v>
      </c>
    </row>
    <row r="6390" spans="1:6" hidden="1">
      <c r="A6390">
        <v>11</v>
      </c>
      <c r="B6390" s="226">
        <v>44269</v>
      </c>
      <c r="C6390" s="226">
        <v>44270</v>
      </c>
      <c r="D6390" s="226">
        <v>44280.453333333331</v>
      </c>
      <c r="E6390" t="s">
        <v>6647</v>
      </c>
    </row>
    <row r="6391" spans="1:6" hidden="1">
      <c r="A6391">
        <v>11</v>
      </c>
      <c r="B6391" s="226">
        <v>44269</v>
      </c>
      <c r="C6391" s="226">
        <v>44270</v>
      </c>
      <c r="D6391" s="226">
        <v>44280.453333333331</v>
      </c>
      <c r="E6391" t="s">
        <v>6648</v>
      </c>
    </row>
    <row r="6392" spans="1:6" hidden="1">
      <c r="A6392">
        <v>11</v>
      </c>
      <c r="B6392" s="226">
        <v>44269</v>
      </c>
      <c r="C6392" s="226">
        <v>44270</v>
      </c>
      <c r="D6392" s="226">
        <v>44280.453333333331</v>
      </c>
      <c r="E6392" t="s">
        <v>6643</v>
      </c>
    </row>
    <row r="6393" spans="1:6" hidden="1">
      <c r="A6393">
        <v>11</v>
      </c>
      <c r="B6393" s="226">
        <v>44269</v>
      </c>
      <c r="C6393" s="226">
        <v>44270</v>
      </c>
      <c r="D6393" s="226">
        <v>44280.453333333331</v>
      </c>
      <c r="E6393" t="s">
        <v>6644</v>
      </c>
    </row>
    <row r="6394" spans="1:6" hidden="1">
      <c r="A6394">
        <v>11</v>
      </c>
      <c r="B6394" s="226">
        <v>44269</v>
      </c>
      <c r="C6394" s="226">
        <v>44270</v>
      </c>
      <c r="D6394" s="226">
        <v>44280.453333333331</v>
      </c>
      <c r="E6394" t="s">
        <v>6649</v>
      </c>
    </row>
    <row r="6395" spans="1:6" hidden="1">
      <c r="A6395">
        <v>11</v>
      </c>
      <c r="B6395" s="226">
        <v>44269</v>
      </c>
      <c r="C6395" s="226">
        <v>44270</v>
      </c>
      <c r="D6395" s="226">
        <v>44280.453333333331</v>
      </c>
      <c r="E6395" t="s">
        <v>6650</v>
      </c>
    </row>
    <row r="6396" spans="1:6" hidden="1">
      <c r="A6396">
        <v>11</v>
      </c>
      <c r="B6396" s="226">
        <v>44269</v>
      </c>
      <c r="C6396" s="226">
        <v>44270</v>
      </c>
      <c r="D6396" s="226">
        <v>44280.453333333331</v>
      </c>
      <c r="E6396" t="s">
        <v>6651</v>
      </c>
    </row>
    <row r="6397" spans="1:6" hidden="1">
      <c r="A6397">
        <v>11</v>
      </c>
      <c r="B6397" s="226">
        <v>44269</v>
      </c>
      <c r="C6397" s="226">
        <v>44270</v>
      </c>
      <c r="D6397" s="226">
        <v>44280.453333333331</v>
      </c>
      <c r="E6397" t="s">
        <v>6645</v>
      </c>
    </row>
    <row r="6398" spans="1:6" hidden="1">
      <c r="A6398">
        <v>11</v>
      </c>
      <c r="B6398" s="226">
        <v>44269</v>
      </c>
      <c r="C6398" s="226">
        <v>44270</v>
      </c>
      <c r="D6398" s="226">
        <v>44280.453333333331</v>
      </c>
      <c r="E6398" t="s">
        <v>6652</v>
      </c>
    </row>
    <row r="6399" spans="1:6" hidden="1">
      <c r="A6399">
        <v>11</v>
      </c>
      <c r="B6399" s="226">
        <v>44269</v>
      </c>
      <c r="C6399" s="226">
        <v>44270</v>
      </c>
      <c r="D6399" s="226">
        <v>44280.453333333331</v>
      </c>
      <c r="E6399" t="s">
        <v>6653</v>
      </c>
    </row>
    <row r="6400" spans="1:6" hidden="1">
      <c r="A6400">
        <v>11</v>
      </c>
      <c r="B6400" s="226">
        <v>44269</v>
      </c>
      <c r="C6400" s="226">
        <v>44270</v>
      </c>
      <c r="D6400" s="226">
        <v>44280.453333333331</v>
      </c>
      <c r="E6400" t="s">
        <v>6654</v>
      </c>
    </row>
    <row r="6401" spans="1:6" hidden="1">
      <c r="A6401">
        <v>11</v>
      </c>
      <c r="B6401" s="226">
        <v>44269</v>
      </c>
      <c r="C6401" s="226">
        <v>44270</v>
      </c>
      <c r="D6401" s="226">
        <v>44280.453333333331</v>
      </c>
      <c r="E6401" t="s">
        <v>6655</v>
      </c>
    </row>
    <row r="6402" spans="1:6" hidden="1">
      <c r="A6402">
        <v>11</v>
      </c>
      <c r="B6402" s="226">
        <v>44269</v>
      </c>
      <c r="C6402" s="226">
        <v>44270</v>
      </c>
      <c r="D6402" s="226">
        <v>44280.453333333331</v>
      </c>
      <c r="E6402" t="s">
        <v>5947</v>
      </c>
    </row>
    <row r="6403" spans="1:6" hidden="1">
      <c r="A6403">
        <v>11</v>
      </c>
      <c r="B6403" s="226">
        <v>44269</v>
      </c>
      <c r="C6403" s="226">
        <v>44270</v>
      </c>
      <c r="D6403" s="226">
        <v>44280.453333333331</v>
      </c>
      <c r="E6403" t="s">
        <v>5946</v>
      </c>
    </row>
    <row r="6404" spans="1:6" hidden="1">
      <c r="A6404">
        <v>11</v>
      </c>
      <c r="B6404" s="226">
        <v>44269</v>
      </c>
      <c r="C6404" s="226">
        <v>44270</v>
      </c>
      <c r="D6404" s="226">
        <v>44280.453333333331</v>
      </c>
      <c r="E6404" t="s">
        <v>6676</v>
      </c>
      <c r="F6404">
        <v>252.99996067682957</v>
      </c>
    </row>
    <row r="6405" spans="1:6" hidden="1">
      <c r="A6405">
        <v>11</v>
      </c>
      <c r="B6405" s="226">
        <v>44269</v>
      </c>
      <c r="C6405" s="226">
        <v>44270</v>
      </c>
      <c r="D6405" s="226">
        <v>44280.453333333331</v>
      </c>
      <c r="E6405" t="s">
        <v>5824</v>
      </c>
      <c r="F6405">
        <v>1.2948679178470384</v>
      </c>
    </row>
    <row r="6406" spans="1:6" hidden="1">
      <c r="A6406">
        <v>11</v>
      </c>
      <c r="B6406" s="226">
        <v>44269</v>
      </c>
      <c r="C6406" s="226">
        <v>44270</v>
      </c>
      <c r="D6406" s="226">
        <v>44280.453333333331</v>
      </c>
      <c r="E6406" t="s">
        <v>5825</v>
      </c>
      <c r="F6406">
        <v>1.528288347503143</v>
      </c>
    </row>
    <row r="6407" spans="1:6" hidden="1">
      <c r="A6407">
        <v>11</v>
      </c>
      <c r="B6407" s="226">
        <v>44269</v>
      </c>
      <c r="C6407" s="226">
        <v>44270</v>
      </c>
      <c r="D6407" s="226">
        <v>44280.453333333331</v>
      </c>
      <c r="E6407" t="s">
        <v>5826</v>
      </c>
      <c r="F6407">
        <v>1.1567624365129918</v>
      </c>
    </row>
    <row r="6408" spans="1:6" hidden="1">
      <c r="A6408">
        <v>11</v>
      </c>
      <c r="B6408" s="226">
        <v>44269</v>
      </c>
      <c r="C6408" s="226">
        <v>44270</v>
      </c>
      <c r="D6408" s="226">
        <v>44280.453333333331</v>
      </c>
      <c r="E6408" t="s">
        <v>5827</v>
      </c>
      <c r="F6408">
        <v>0.25999999046325684</v>
      </c>
    </row>
    <row r="6409" spans="1:6" hidden="1">
      <c r="A6409">
        <v>11</v>
      </c>
      <c r="B6409" s="226">
        <v>44269</v>
      </c>
      <c r="C6409" s="226">
        <v>44270</v>
      </c>
      <c r="D6409" s="226">
        <v>44280.453333333331</v>
      </c>
      <c r="E6409" t="s">
        <v>5828</v>
      </c>
      <c r="F6409">
        <v>0</v>
      </c>
    </row>
    <row r="6410" spans="1:6" hidden="1">
      <c r="A6410">
        <v>11</v>
      </c>
      <c r="B6410" s="226">
        <v>44269</v>
      </c>
      <c r="C6410" s="226">
        <v>44270</v>
      </c>
      <c r="D6410" s="226">
        <v>44280.453333333331</v>
      </c>
      <c r="E6410" t="s">
        <v>5829</v>
      </c>
      <c r="F6410">
        <v>0</v>
      </c>
    </row>
    <row r="6411" spans="1:6" hidden="1">
      <c r="A6411">
        <v>11</v>
      </c>
      <c r="B6411" s="226">
        <v>44269</v>
      </c>
      <c r="C6411" s="226">
        <v>44270</v>
      </c>
      <c r="D6411" s="226">
        <v>44280.453333333331</v>
      </c>
      <c r="E6411" t="s">
        <v>5830</v>
      </c>
      <c r="F6411">
        <v>1.6309405548844602</v>
      </c>
    </row>
    <row r="6412" spans="1:6" hidden="1">
      <c r="A6412">
        <v>11</v>
      </c>
      <c r="B6412" s="226">
        <v>44269</v>
      </c>
      <c r="C6412" s="226">
        <v>44270</v>
      </c>
      <c r="D6412" s="226">
        <v>44280.453333333331</v>
      </c>
      <c r="E6412" t="s">
        <v>5831</v>
      </c>
      <c r="F6412">
        <v>3.4749037959690114</v>
      </c>
    </row>
    <row r="6413" spans="1:6" hidden="1">
      <c r="A6413">
        <v>11</v>
      </c>
      <c r="B6413" s="226">
        <v>44269</v>
      </c>
      <c r="C6413" s="226">
        <v>44270</v>
      </c>
      <c r="D6413" s="226">
        <v>44280.453333333331</v>
      </c>
      <c r="E6413" t="s">
        <v>5832</v>
      </c>
      <c r="F6413">
        <v>3.5997152522099745</v>
      </c>
    </row>
    <row r="6414" spans="1:6" hidden="1">
      <c r="A6414">
        <v>11</v>
      </c>
      <c r="B6414" s="226">
        <v>44269</v>
      </c>
      <c r="C6414" s="226">
        <v>44270</v>
      </c>
      <c r="D6414" s="226">
        <v>44280.453333333331</v>
      </c>
      <c r="E6414" t="s">
        <v>5833</v>
      </c>
      <c r="F6414">
        <v>1.059999942779541</v>
      </c>
    </row>
    <row r="6415" spans="1:6" hidden="1">
      <c r="A6415">
        <v>11</v>
      </c>
      <c r="B6415" s="226">
        <v>44269</v>
      </c>
      <c r="C6415" s="226">
        <v>44270</v>
      </c>
      <c r="D6415" s="226">
        <v>44280.453333333331</v>
      </c>
      <c r="E6415" t="s">
        <v>5834</v>
      </c>
      <c r="F6415">
        <v>2.9999999329446688E-2</v>
      </c>
    </row>
    <row r="6416" spans="1:6" hidden="1">
      <c r="A6416">
        <v>11</v>
      </c>
      <c r="B6416" s="226">
        <v>44269</v>
      </c>
      <c r="C6416" s="226">
        <v>44270</v>
      </c>
      <c r="D6416" s="226">
        <v>44280.453333333331</v>
      </c>
      <c r="E6416" t="s">
        <v>5835</v>
      </c>
      <c r="F6416">
        <v>0.19768977003078175</v>
      </c>
    </row>
    <row r="6417" spans="1:6" hidden="1">
      <c r="A6417">
        <v>11</v>
      </c>
      <c r="B6417" s="226">
        <v>44269</v>
      </c>
      <c r="C6417" s="226">
        <v>44270</v>
      </c>
      <c r="D6417" s="226">
        <v>44280.453333333331</v>
      </c>
      <c r="E6417" t="s">
        <v>5836</v>
      </c>
      <c r="F6417">
        <v>0.35697245150922574</v>
      </c>
    </row>
    <row r="6418" spans="1:6" hidden="1">
      <c r="A6418">
        <v>11</v>
      </c>
      <c r="B6418" s="226">
        <v>44269</v>
      </c>
      <c r="C6418" s="226">
        <v>44270</v>
      </c>
      <c r="D6418" s="226">
        <v>44280.453333333331</v>
      </c>
      <c r="E6418" t="s">
        <v>5837</v>
      </c>
      <c r="F6418">
        <v>0.80892481044946918</v>
      </c>
    </row>
    <row r="6419" spans="1:6" hidden="1">
      <c r="A6419">
        <v>11</v>
      </c>
      <c r="B6419" s="226">
        <v>44269</v>
      </c>
      <c r="C6419" s="226">
        <v>44270</v>
      </c>
      <c r="D6419" s="226">
        <v>44280.453333333331</v>
      </c>
      <c r="E6419" t="s">
        <v>5838</v>
      </c>
      <c r="F6419">
        <v>0</v>
      </c>
    </row>
    <row r="6420" spans="1:6" hidden="1">
      <c r="A6420">
        <v>11</v>
      </c>
      <c r="B6420" s="226">
        <v>44269</v>
      </c>
      <c r="C6420" s="226">
        <v>44270</v>
      </c>
      <c r="D6420" s="226">
        <v>44280.453333333331</v>
      </c>
      <c r="E6420" t="s">
        <v>5839</v>
      </c>
      <c r="F6420">
        <v>6.3309071037504339</v>
      </c>
    </row>
    <row r="6421" spans="1:6" hidden="1">
      <c r="A6421">
        <v>11</v>
      </c>
      <c r="B6421" s="226">
        <v>44269</v>
      </c>
      <c r="C6421" s="226">
        <v>44270</v>
      </c>
      <c r="D6421" s="226">
        <v>44280.453333333331</v>
      </c>
      <c r="E6421" t="s">
        <v>5840</v>
      </c>
      <c r="F6421">
        <v>19.934233491826298</v>
      </c>
    </row>
    <row r="6422" spans="1:6" hidden="1">
      <c r="A6422">
        <v>11</v>
      </c>
      <c r="B6422" s="226">
        <v>44269</v>
      </c>
      <c r="C6422" s="226">
        <v>44270</v>
      </c>
      <c r="D6422" s="226">
        <v>44280.453333333331</v>
      </c>
      <c r="E6422" t="s">
        <v>5841</v>
      </c>
      <c r="F6422">
        <v>4.5054603974024001</v>
      </c>
    </row>
    <row r="6423" spans="1:6" hidden="1">
      <c r="A6423">
        <v>11</v>
      </c>
      <c r="B6423" s="226">
        <v>44269</v>
      </c>
      <c r="C6423" s="226">
        <v>44270</v>
      </c>
      <c r="D6423" s="226">
        <v>44280.453333333331</v>
      </c>
      <c r="E6423" t="s">
        <v>5842</v>
      </c>
      <c r="F6423">
        <v>5.6196444991561689</v>
      </c>
    </row>
    <row r="6424" spans="1:6" hidden="1">
      <c r="A6424">
        <v>11</v>
      </c>
      <c r="B6424" s="226">
        <v>44269</v>
      </c>
      <c r="C6424" s="226">
        <v>44270</v>
      </c>
      <c r="D6424" s="226">
        <v>44280.453333333331</v>
      </c>
      <c r="E6424" t="s">
        <v>5843</v>
      </c>
      <c r="F6424">
        <v>12.321047501431673</v>
      </c>
    </row>
    <row r="6425" spans="1:6" hidden="1">
      <c r="A6425">
        <v>11</v>
      </c>
      <c r="B6425" s="226">
        <v>44269</v>
      </c>
      <c r="C6425" s="226">
        <v>44270</v>
      </c>
      <c r="D6425" s="226">
        <v>44280.453333333331</v>
      </c>
      <c r="E6425" t="s">
        <v>5844</v>
      </c>
      <c r="F6425">
        <v>6.972814590732316</v>
      </c>
    </row>
    <row r="6426" spans="1:6" hidden="1">
      <c r="A6426">
        <v>11</v>
      </c>
      <c r="B6426" s="226">
        <v>44269</v>
      </c>
      <c r="C6426" s="226">
        <v>44270</v>
      </c>
      <c r="D6426" s="226">
        <v>44280.453333333331</v>
      </c>
      <c r="E6426" t="s">
        <v>5845</v>
      </c>
      <c r="F6426">
        <v>18.317952253741513</v>
      </c>
    </row>
    <row r="6427" spans="1:6" hidden="1">
      <c r="A6427">
        <v>11</v>
      </c>
      <c r="B6427" s="226">
        <v>44269</v>
      </c>
      <c r="C6427" s="226">
        <v>44270</v>
      </c>
      <c r="D6427" s="226">
        <v>44280.453333333331</v>
      </c>
      <c r="E6427" t="s">
        <v>5846</v>
      </c>
      <c r="F6427">
        <v>6.4588748829341114</v>
      </c>
    </row>
    <row r="6428" spans="1:6" hidden="1">
      <c r="A6428">
        <v>11</v>
      </c>
      <c r="B6428" s="226">
        <v>44269</v>
      </c>
      <c r="C6428" s="226">
        <v>44270</v>
      </c>
      <c r="D6428" s="226">
        <v>44280.453333333331</v>
      </c>
      <c r="E6428" t="s">
        <v>5847</v>
      </c>
      <c r="F6428">
        <v>0.74000000953674316</v>
      </c>
    </row>
    <row r="6429" spans="1:6" hidden="1">
      <c r="A6429">
        <v>11</v>
      </c>
      <c r="B6429" s="226">
        <v>44269</v>
      </c>
      <c r="C6429" s="226">
        <v>44270</v>
      </c>
      <c r="D6429" s="226">
        <v>44280.453333333331</v>
      </c>
      <c r="E6429" t="s">
        <v>5848</v>
      </c>
      <c r="F6429">
        <v>99.999999999999986</v>
      </c>
    </row>
    <row r="6430" spans="1:6" hidden="1">
      <c r="A6430">
        <v>11</v>
      </c>
      <c r="B6430" s="226">
        <v>44269</v>
      </c>
      <c r="C6430" s="226">
        <v>44270</v>
      </c>
      <c r="D6430" s="226">
        <v>44280.453333333331</v>
      </c>
      <c r="E6430" t="s">
        <v>5805</v>
      </c>
      <c r="F6430">
        <v>24.776827136675625</v>
      </c>
    </row>
    <row r="6431" spans="1:6" hidden="1">
      <c r="A6431">
        <v>11</v>
      </c>
      <c r="B6431" s="226">
        <v>44269</v>
      </c>
      <c r="C6431" s="226">
        <v>44270</v>
      </c>
      <c r="D6431" s="226">
        <v>44280.453333333331</v>
      </c>
      <c r="E6431" t="s">
        <v>5797</v>
      </c>
      <c r="F6431">
        <v>6.3309071037504339</v>
      </c>
    </row>
    <row r="6432" spans="1:6" hidden="1">
      <c r="A6432">
        <v>11</v>
      </c>
      <c r="B6432" s="226">
        <v>44269</v>
      </c>
      <c r="C6432" s="226">
        <v>44270</v>
      </c>
      <c r="D6432" s="226">
        <v>44280.453333333331</v>
      </c>
      <c r="E6432" t="s">
        <v>5798</v>
      </c>
      <c r="F6432">
        <v>23.707880734072916</v>
      </c>
    </row>
    <row r="6433" spans="1:6" hidden="1">
      <c r="A6433">
        <v>11</v>
      </c>
      <c r="B6433" s="226">
        <v>44269</v>
      </c>
      <c r="C6433" s="226">
        <v>44270</v>
      </c>
      <c r="D6433" s="226">
        <v>44280.453333333331</v>
      </c>
      <c r="E6433" t="s">
        <v>5799</v>
      </c>
      <c r="F6433">
        <v>4.5054603974024001</v>
      </c>
    </row>
    <row r="6434" spans="1:6" hidden="1">
      <c r="A6434">
        <v>11</v>
      </c>
      <c r="B6434" s="226">
        <v>44269</v>
      </c>
      <c r="C6434" s="226">
        <v>44270</v>
      </c>
      <c r="D6434" s="226">
        <v>44280.453333333331</v>
      </c>
      <c r="E6434" t="s">
        <v>5800</v>
      </c>
      <c r="F6434">
        <v>5.6196444991561689</v>
      </c>
    </row>
    <row r="6435" spans="1:6" hidden="1">
      <c r="A6435">
        <v>11</v>
      </c>
      <c r="B6435" s="226">
        <v>44269</v>
      </c>
      <c r="C6435" s="226">
        <v>44270</v>
      </c>
      <c r="D6435" s="226">
        <v>44280.453333333331</v>
      </c>
      <c r="E6435" t="s">
        <v>5801</v>
      </c>
      <c r="F6435">
        <v>12.321047501431673</v>
      </c>
    </row>
    <row r="6436" spans="1:6" hidden="1">
      <c r="A6436">
        <v>11</v>
      </c>
      <c r="B6436" s="226">
        <v>44269</v>
      </c>
      <c r="C6436" s="226">
        <v>44270</v>
      </c>
      <c r="D6436" s="226">
        <v>44280.453333333331</v>
      </c>
      <c r="E6436" t="s">
        <v>5802</v>
      </c>
      <c r="F6436">
        <v>0.40600684229284517</v>
      </c>
    </row>
    <row r="6437" spans="1:6" hidden="1">
      <c r="A6437">
        <v>11</v>
      </c>
      <c r="B6437" s="226">
        <v>44269</v>
      </c>
      <c r="C6437" s="226">
        <v>44270</v>
      </c>
      <c r="D6437" s="226">
        <v>44280.453333333331</v>
      </c>
      <c r="E6437" t="s">
        <v>5803</v>
      </c>
      <c r="F6437">
        <v>6.972814590732316</v>
      </c>
    </row>
    <row r="6438" spans="1:6" hidden="1">
      <c r="A6438">
        <v>11</v>
      </c>
      <c r="B6438" s="226">
        <v>44269</v>
      </c>
      <c r="C6438" s="226">
        <v>44270</v>
      </c>
      <c r="D6438" s="226">
        <v>44280.453333333331</v>
      </c>
      <c r="E6438" t="s">
        <v>5804</v>
      </c>
      <c r="F6438">
        <v>25.18284648126992</v>
      </c>
    </row>
    <row r="6439" spans="1:6" hidden="1">
      <c r="A6439">
        <v>11</v>
      </c>
      <c r="B6439" s="226">
        <v>44269</v>
      </c>
      <c r="C6439" s="226">
        <v>44270</v>
      </c>
      <c r="D6439" s="226">
        <v>44280.453333333331</v>
      </c>
      <c r="E6439" t="s">
        <v>5913</v>
      </c>
      <c r="F6439">
        <v>3.1234982427622806</v>
      </c>
    </row>
    <row r="6440" spans="1:6" hidden="1">
      <c r="A6440">
        <v>11</v>
      </c>
      <c r="B6440" s="226">
        <v>44269</v>
      </c>
      <c r="C6440" s="226">
        <v>44270</v>
      </c>
      <c r="D6440" s="226">
        <v>44280.453333333331</v>
      </c>
      <c r="E6440" t="s">
        <v>5914</v>
      </c>
      <c r="F6440">
        <v>5.3601645949813799</v>
      </c>
    </row>
    <row r="6441" spans="1:6" hidden="1">
      <c r="A6441">
        <v>11</v>
      </c>
      <c r="B6441" s="226">
        <v>44269</v>
      </c>
      <c r="C6441" s="226">
        <v>44270</v>
      </c>
      <c r="D6441" s="226">
        <v>44280.453333333331</v>
      </c>
      <c r="E6441" t="s">
        <v>5915</v>
      </c>
      <c r="F6441">
        <v>5.5654024991724356</v>
      </c>
    </row>
    <row r="6442" spans="1:6" hidden="1">
      <c r="A6442">
        <v>11</v>
      </c>
      <c r="B6442" s="226">
        <v>44269</v>
      </c>
      <c r="C6442" s="226">
        <v>44270</v>
      </c>
      <c r="D6442" s="226">
        <v>44280.453333333331</v>
      </c>
      <c r="E6442" t="s">
        <v>5916</v>
      </c>
      <c r="F6442">
        <v>0.16994296471691872</v>
      </c>
    </row>
    <row r="6443" spans="1:6" hidden="1">
      <c r="A6443">
        <v>11</v>
      </c>
      <c r="B6443" s="226">
        <v>44269</v>
      </c>
      <c r="C6443" s="226">
        <v>44270</v>
      </c>
      <c r="D6443" s="226">
        <v>44280.453333333331</v>
      </c>
      <c r="E6443" t="s">
        <v>6692</v>
      </c>
      <c r="F6443">
        <v>1.2265858828969708E-2</v>
      </c>
    </row>
    <row r="6444" spans="1:6" hidden="1">
      <c r="A6444">
        <v>11</v>
      </c>
      <c r="B6444" s="226">
        <v>44269</v>
      </c>
      <c r="C6444" s="226">
        <v>44270</v>
      </c>
      <c r="D6444" s="226">
        <v>44280.453333333331</v>
      </c>
      <c r="E6444" t="s">
        <v>5849</v>
      </c>
      <c r="F6444">
        <v>0.82349997758868476</v>
      </c>
    </row>
    <row r="6445" spans="1:6" hidden="1">
      <c r="A6445">
        <v>11</v>
      </c>
      <c r="B6445" s="226">
        <v>44269</v>
      </c>
      <c r="C6445" s="226">
        <v>44270</v>
      </c>
      <c r="D6445" s="226">
        <v>44280.453333333331</v>
      </c>
      <c r="E6445" t="s">
        <v>5850</v>
      </c>
      <c r="F6445">
        <v>101.0999984741172</v>
      </c>
    </row>
    <row r="6446" spans="1:6" hidden="1">
      <c r="A6446">
        <v>11</v>
      </c>
      <c r="B6446" s="226">
        <v>44269</v>
      </c>
      <c r="C6446" s="226">
        <v>44270</v>
      </c>
      <c r="D6446" s="226">
        <v>44280.453333333331</v>
      </c>
      <c r="E6446" t="s">
        <v>5806</v>
      </c>
      <c r="F6446">
        <v>0.56697320807725615</v>
      </c>
    </row>
    <row r="6447" spans="1:6" hidden="1">
      <c r="A6447">
        <v>11</v>
      </c>
      <c r="B6447" s="226">
        <v>44269</v>
      </c>
      <c r="C6447" s="226">
        <v>44270</v>
      </c>
      <c r="D6447" s="226">
        <v>44280.453333333331</v>
      </c>
      <c r="E6447" t="s">
        <v>5883</v>
      </c>
      <c r="F6447">
        <v>0.25999999046325684</v>
      </c>
    </row>
    <row r="6448" spans="1:6" hidden="1">
      <c r="A6448">
        <v>11</v>
      </c>
      <c r="B6448" s="226">
        <v>44269</v>
      </c>
      <c r="C6448" s="226">
        <v>44270</v>
      </c>
      <c r="D6448" s="226">
        <v>44280.453333333331</v>
      </c>
      <c r="E6448" t="s">
        <v>5884</v>
      </c>
      <c r="F6448">
        <v>1.309999942779541</v>
      </c>
    </row>
    <row r="6449" spans="1:6" hidden="1">
      <c r="A6449">
        <v>11</v>
      </c>
      <c r="B6449" s="226">
        <v>44269</v>
      </c>
      <c r="C6449" s="226">
        <v>44270</v>
      </c>
      <c r="D6449" s="226">
        <v>44280.453333333331</v>
      </c>
      <c r="E6449" t="s">
        <v>5885</v>
      </c>
      <c r="F6449">
        <v>2.7400000095368524</v>
      </c>
    </row>
    <row r="6450" spans="1:6" hidden="1">
      <c r="A6450">
        <v>11</v>
      </c>
      <c r="B6450" s="226">
        <v>44269</v>
      </c>
      <c r="C6450" s="226">
        <v>44270</v>
      </c>
      <c r="D6450" s="226">
        <v>44280.453333333331</v>
      </c>
      <c r="E6450" t="s">
        <v>5886</v>
      </c>
      <c r="F6450">
        <v>1.4299999475479692</v>
      </c>
    </row>
    <row r="6451" spans="1:6" hidden="1">
      <c r="A6451">
        <v>11</v>
      </c>
      <c r="B6451" s="226">
        <v>44269</v>
      </c>
      <c r="C6451" s="226">
        <v>44270</v>
      </c>
      <c r="D6451" s="226">
        <v>44280.453333333331</v>
      </c>
      <c r="E6451" t="s">
        <v>5887</v>
      </c>
      <c r="F6451">
        <v>0.25999999046325684</v>
      </c>
    </row>
    <row r="6452" spans="1:6" hidden="1">
      <c r="A6452">
        <v>11</v>
      </c>
      <c r="B6452" s="226">
        <v>44269</v>
      </c>
      <c r="C6452" s="226">
        <v>44270</v>
      </c>
      <c r="D6452" s="226">
        <v>44280.453333333331</v>
      </c>
      <c r="E6452" t="s">
        <v>5888</v>
      </c>
      <c r="F6452">
        <v>0</v>
      </c>
    </row>
    <row r="6453" spans="1:6" hidden="1">
      <c r="A6453">
        <v>11</v>
      </c>
      <c r="B6453" s="226">
        <v>44269</v>
      </c>
      <c r="C6453" s="226">
        <v>44270</v>
      </c>
      <c r="D6453" s="226">
        <v>44280.453333333331</v>
      </c>
      <c r="E6453" t="s">
        <v>5889</v>
      </c>
      <c r="F6453">
        <v>0</v>
      </c>
    </row>
    <row r="6454" spans="1:6" hidden="1">
      <c r="A6454">
        <v>11</v>
      </c>
      <c r="B6454" s="226">
        <v>44269</v>
      </c>
      <c r="C6454" s="226">
        <v>44270</v>
      </c>
      <c r="D6454" s="226">
        <v>44280.453333333331</v>
      </c>
      <c r="E6454" t="s">
        <v>5772</v>
      </c>
      <c r="F6454">
        <v>3.9999999105930363E-2</v>
      </c>
    </row>
    <row r="6455" spans="1:6" hidden="1">
      <c r="A6455">
        <v>11</v>
      </c>
      <c r="B6455" s="226">
        <v>44269</v>
      </c>
      <c r="C6455" s="226">
        <v>44270</v>
      </c>
      <c r="D6455" s="226">
        <v>44280.453333333331</v>
      </c>
      <c r="E6455" t="s">
        <v>5773</v>
      </c>
      <c r="F6455">
        <v>1.6499999761580797</v>
      </c>
    </row>
    <row r="6456" spans="1:6" hidden="1">
      <c r="A6456">
        <v>11</v>
      </c>
      <c r="B6456" s="226">
        <v>44269</v>
      </c>
      <c r="C6456" s="226">
        <v>44270</v>
      </c>
      <c r="D6456" s="226">
        <v>44280.453333333331</v>
      </c>
      <c r="E6456" t="s">
        <v>5774</v>
      </c>
      <c r="F6456">
        <v>6.230000019073727</v>
      </c>
    </row>
    <row r="6457" spans="1:6" hidden="1">
      <c r="A6457">
        <v>11</v>
      </c>
      <c r="B6457" s="226">
        <v>44269</v>
      </c>
      <c r="C6457" s="226">
        <v>44270</v>
      </c>
      <c r="D6457" s="226">
        <v>44280.453333333331</v>
      </c>
      <c r="E6457" t="s">
        <v>5775</v>
      </c>
      <c r="F6457">
        <v>4.4499998092651367</v>
      </c>
    </row>
    <row r="6458" spans="1:6" hidden="1">
      <c r="A6458">
        <v>11</v>
      </c>
      <c r="B6458" s="226">
        <v>44269</v>
      </c>
      <c r="C6458" s="226">
        <v>44270</v>
      </c>
      <c r="D6458" s="226">
        <v>44280.453333333331</v>
      </c>
      <c r="E6458" t="s">
        <v>5776</v>
      </c>
      <c r="F6458">
        <v>1.059999942779541</v>
      </c>
    </row>
    <row r="6459" spans="1:6" hidden="1">
      <c r="A6459">
        <v>11</v>
      </c>
      <c r="B6459" s="226">
        <v>44269</v>
      </c>
      <c r="C6459" s="226">
        <v>44270</v>
      </c>
      <c r="D6459" s="226">
        <v>44280.453333333331</v>
      </c>
      <c r="E6459" t="s">
        <v>5777</v>
      </c>
      <c r="F6459">
        <v>2.9999999329446688E-2</v>
      </c>
    </row>
    <row r="6460" spans="1:6" hidden="1">
      <c r="A6460">
        <v>11</v>
      </c>
      <c r="B6460" s="226">
        <v>44269</v>
      </c>
      <c r="C6460" s="226">
        <v>44270</v>
      </c>
      <c r="D6460" s="226">
        <v>44280.453333333331</v>
      </c>
      <c r="E6460" t="s">
        <v>5778</v>
      </c>
      <c r="F6460">
        <v>0</v>
      </c>
    </row>
    <row r="6461" spans="1:6" hidden="1">
      <c r="A6461">
        <v>11</v>
      </c>
      <c r="B6461" s="226">
        <v>44269</v>
      </c>
      <c r="C6461" s="226">
        <v>44270</v>
      </c>
      <c r="D6461" s="226">
        <v>44280.453333333331</v>
      </c>
      <c r="E6461" t="s">
        <v>5890</v>
      </c>
      <c r="F6461">
        <v>0.2000000029802399</v>
      </c>
    </row>
    <row r="6462" spans="1:6" hidden="1">
      <c r="A6462">
        <v>11</v>
      </c>
      <c r="B6462" s="226">
        <v>44269</v>
      </c>
      <c r="C6462" s="226">
        <v>44270</v>
      </c>
      <c r="D6462" s="226">
        <v>44280.453333333331</v>
      </c>
      <c r="E6462" t="s">
        <v>5891</v>
      </c>
      <c r="F6462">
        <v>0.63999998569488581</v>
      </c>
    </row>
    <row r="6463" spans="1:6" hidden="1">
      <c r="A6463">
        <v>11</v>
      </c>
      <c r="B6463" s="226">
        <v>44269</v>
      </c>
      <c r="C6463" s="226">
        <v>44270</v>
      </c>
      <c r="D6463" s="226">
        <v>44280.453333333331</v>
      </c>
      <c r="E6463" t="s">
        <v>5892</v>
      </c>
      <c r="F6463">
        <v>1</v>
      </c>
    </row>
    <row r="6464" spans="1:6" hidden="1">
      <c r="A6464">
        <v>11</v>
      </c>
      <c r="B6464" s="226">
        <v>44269</v>
      </c>
      <c r="C6464" s="226">
        <v>44270</v>
      </c>
      <c r="D6464" s="226">
        <v>44280.453333333331</v>
      </c>
      <c r="E6464" t="s">
        <v>5893</v>
      </c>
      <c r="F6464">
        <v>0</v>
      </c>
    </row>
    <row r="6465" spans="1:6" hidden="1">
      <c r="A6465">
        <v>11</v>
      </c>
      <c r="B6465" s="226">
        <v>44269</v>
      </c>
      <c r="C6465" s="226">
        <v>44270</v>
      </c>
      <c r="D6465" s="226">
        <v>44280.453333333331</v>
      </c>
      <c r="E6465" t="s">
        <v>5783</v>
      </c>
      <c r="F6465">
        <v>0</v>
      </c>
    </row>
    <row r="6466" spans="1:6" hidden="1">
      <c r="A6466">
        <v>11</v>
      </c>
      <c r="B6466" s="226">
        <v>44269</v>
      </c>
      <c r="C6466" s="226">
        <v>44270</v>
      </c>
      <c r="D6466" s="226">
        <v>44280.453333333331</v>
      </c>
      <c r="E6466" t="s">
        <v>5784</v>
      </c>
      <c r="F6466">
        <v>0</v>
      </c>
    </row>
    <row r="6467" spans="1:6" hidden="1">
      <c r="A6467">
        <v>11</v>
      </c>
      <c r="B6467" s="226">
        <v>44269</v>
      </c>
      <c r="C6467" s="226">
        <v>44270</v>
      </c>
      <c r="D6467" s="226">
        <v>44280.453333333331</v>
      </c>
      <c r="E6467" t="s">
        <v>5785</v>
      </c>
      <c r="F6467">
        <v>5</v>
      </c>
    </row>
    <row r="6468" spans="1:6" hidden="1">
      <c r="A6468">
        <v>11</v>
      </c>
      <c r="B6468" s="226">
        <v>44269</v>
      </c>
      <c r="C6468" s="226">
        <v>44270</v>
      </c>
      <c r="D6468" s="226">
        <v>44280.453333333331</v>
      </c>
      <c r="E6468" t="s">
        <v>5786</v>
      </c>
      <c r="F6468">
        <v>19.200000762939453</v>
      </c>
    </row>
    <row r="6469" spans="1:6" hidden="1">
      <c r="A6469">
        <v>11</v>
      </c>
      <c r="B6469" s="226">
        <v>44269</v>
      </c>
      <c r="C6469" s="226">
        <v>44270</v>
      </c>
      <c r="D6469" s="226">
        <v>44280.453333333331</v>
      </c>
      <c r="E6469" t="s">
        <v>5787</v>
      </c>
      <c r="F6469">
        <v>18.860000610351563</v>
      </c>
    </row>
    <row r="6470" spans="1:6" hidden="1">
      <c r="A6470">
        <v>11</v>
      </c>
      <c r="B6470" s="226">
        <v>44269</v>
      </c>
      <c r="C6470" s="226">
        <v>44270</v>
      </c>
      <c r="D6470" s="226">
        <v>44280.453333333331</v>
      </c>
      <c r="E6470" t="s">
        <v>5788</v>
      </c>
      <c r="F6470">
        <v>6.650000095367683</v>
      </c>
    </row>
    <row r="6471" spans="1:6" hidden="1">
      <c r="A6471">
        <v>11</v>
      </c>
      <c r="B6471" s="226">
        <v>44269</v>
      </c>
      <c r="C6471" s="226">
        <v>44270</v>
      </c>
      <c r="D6471" s="226">
        <v>44280.453333333331</v>
      </c>
      <c r="E6471" t="s">
        <v>5895</v>
      </c>
      <c r="F6471">
        <v>0.74000000953674316</v>
      </c>
    </row>
    <row r="6472" spans="1:6" hidden="1">
      <c r="A6472">
        <v>11</v>
      </c>
      <c r="B6472" s="226">
        <v>44269</v>
      </c>
      <c r="C6472" s="226">
        <v>44270</v>
      </c>
      <c r="D6472" s="226">
        <v>44280.453333333331</v>
      </c>
      <c r="E6472" t="s">
        <v>5790</v>
      </c>
      <c r="F6472">
        <v>4.3499999046323996</v>
      </c>
    </row>
    <row r="6473" spans="1:6" hidden="1">
      <c r="A6473">
        <v>11</v>
      </c>
      <c r="B6473" s="226">
        <v>44269</v>
      </c>
      <c r="C6473" s="226">
        <v>44270</v>
      </c>
      <c r="D6473" s="226">
        <v>44280.453333333331</v>
      </c>
      <c r="E6473" t="s">
        <v>5791</v>
      </c>
      <c r="F6473">
        <v>5.030000209808148</v>
      </c>
    </row>
    <row r="6474" spans="1:6" hidden="1">
      <c r="A6474">
        <v>11</v>
      </c>
      <c r="B6474" s="226">
        <v>44269</v>
      </c>
      <c r="C6474" s="226">
        <v>44270</v>
      </c>
      <c r="D6474" s="226">
        <v>44280.453333333331</v>
      </c>
      <c r="E6474" t="s">
        <v>5792</v>
      </c>
      <c r="F6474">
        <v>11.989999771118407</v>
      </c>
    </row>
    <row r="6475" spans="1:6" hidden="1">
      <c r="A6475">
        <v>11</v>
      </c>
      <c r="B6475" s="226">
        <v>44269</v>
      </c>
      <c r="C6475" s="226">
        <v>44270</v>
      </c>
      <c r="D6475" s="226">
        <v>44280.453333333331</v>
      </c>
      <c r="E6475" t="s">
        <v>5793</v>
      </c>
      <c r="F6475">
        <v>6.8899998664858524</v>
      </c>
    </row>
    <row r="6476" spans="1:6" hidden="1">
      <c r="A6476">
        <v>11</v>
      </c>
      <c r="B6476" s="226">
        <v>44269</v>
      </c>
      <c r="C6476" s="226">
        <v>44270</v>
      </c>
      <c r="D6476" s="226">
        <v>44280.453333333331</v>
      </c>
      <c r="E6476" t="s">
        <v>5794</v>
      </c>
      <c r="F6476">
        <v>28.260000228880795</v>
      </c>
    </row>
    <row r="6477" spans="1:6" hidden="1">
      <c r="A6477">
        <v>11</v>
      </c>
      <c r="B6477" s="226">
        <v>44269</v>
      </c>
      <c r="C6477" s="226">
        <v>44270</v>
      </c>
      <c r="D6477" s="226">
        <v>44280.453333333331</v>
      </c>
      <c r="E6477" t="s">
        <v>5896</v>
      </c>
      <c r="F6477">
        <v>17.840000152587891</v>
      </c>
    </row>
    <row r="6478" spans="1:6" hidden="1">
      <c r="A6478">
        <v>11</v>
      </c>
      <c r="B6478" s="226">
        <v>44269</v>
      </c>
      <c r="C6478" s="226">
        <v>44270</v>
      </c>
      <c r="D6478" s="226">
        <v>44280.453333333331</v>
      </c>
      <c r="E6478" t="s">
        <v>5894</v>
      </c>
      <c r="F6478">
        <v>0</v>
      </c>
    </row>
    <row r="6479" spans="1:6" hidden="1">
      <c r="A6479">
        <v>11</v>
      </c>
      <c r="B6479" s="226">
        <v>44269</v>
      </c>
      <c r="C6479" s="226">
        <v>44270</v>
      </c>
      <c r="D6479" s="226">
        <v>44280.453333333331</v>
      </c>
      <c r="E6479" t="s">
        <v>6455</v>
      </c>
      <c r="F6479">
        <v>51.77989700370405</v>
      </c>
    </row>
    <row r="6480" spans="1:6" hidden="1">
      <c r="A6480">
        <v>11</v>
      </c>
      <c r="B6480" s="226">
        <v>44269</v>
      </c>
      <c r="C6480" s="226">
        <v>44270</v>
      </c>
      <c r="D6480" s="226">
        <v>44280.453333333331</v>
      </c>
      <c r="E6480" t="s">
        <v>6456</v>
      </c>
      <c r="F6480">
        <v>60.487157106399415</v>
      </c>
    </row>
    <row r="6481" spans="1:6" hidden="1">
      <c r="A6481">
        <v>11</v>
      </c>
      <c r="B6481" s="226">
        <v>44269</v>
      </c>
      <c r="C6481" s="226">
        <v>44270</v>
      </c>
      <c r="D6481" s="226">
        <v>44280.453333333331</v>
      </c>
      <c r="E6481" t="s">
        <v>5973</v>
      </c>
      <c r="F6481">
        <v>6.787969249321355</v>
      </c>
    </row>
    <row r="6482" spans="1:6" hidden="1">
      <c r="A6482">
        <v>11</v>
      </c>
      <c r="B6482" s="226">
        <v>44269</v>
      </c>
      <c r="C6482" s="226">
        <v>44270</v>
      </c>
      <c r="D6482" s="226">
        <v>44280.453333333331</v>
      </c>
      <c r="E6482" t="s">
        <v>6690</v>
      </c>
      <c r="F6482">
        <v>0.27430121013894709</v>
      </c>
    </row>
    <row r="6483" spans="1:6" hidden="1">
      <c r="A6483">
        <v>11</v>
      </c>
      <c r="B6483" s="226">
        <v>44269</v>
      </c>
      <c r="C6483" s="226">
        <v>44270</v>
      </c>
      <c r="D6483" s="226">
        <v>44280.453333333331</v>
      </c>
      <c r="E6483" t="s">
        <v>6691</v>
      </c>
      <c r="F6483">
        <v>1.1078716831488777</v>
      </c>
    </row>
    <row r="6484" spans="1:6" hidden="1">
      <c r="A6484">
        <v>11</v>
      </c>
      <c r="B6484" s="226">
        <v>44269</v>
      </c>
      <c r="C6484" s="226">
        <v>44270</v>
      </c>
      <c r="D6484" s="226">
        <v>44280.453333333331</v>
      </c>
      <c r="E6484" t="s">
        <v>6240</v>
      </c>
      <c r="F6484">
        <v>88.412330330742805</v>
      </c>
    </row>
    <row r="6485" spans="1:6" hidden="1">
      <c r="A6485">
        <v>11</v>
      </c>
      <c r="B6485" s="226">
        <v>44269</v>
      </c>
      <c r="C6485" s="226">
        <v>44270</v>
      </c>
      <c r="D6485" s="226">
        <v>44280.453333333331</v>
      </c>
      <c r="E6485" t="s">
        <v>5902</v>
      </c>
      <c r="F6485">
        <v>15.399600028991154</v>
      </c>
    </row>
    <row r="6486" spans="1:6" hidden="1">
      <c r="A6486">
        <v>11</v>
      </c>
      <c r="B6486" s="226">
        <v>44269</v>
      </c>
      <c r="C6486" s="226">
        <v>44270</v>
      </c>
      <c r="D6486" s="226">
        <v>44280.453333333331</v>
      </c>
      <c r="E6486" t="s">
        <v>5903</v>
      </c>
      <c r="F6486">
        <v>63.153099060056277</v>
      </c>
    </row>
    <row r="6487" spans="1:6" hidden="1">
      <c r="A6487">
        <v>11</v>
      </c>
      <c r="B6487" s="226">
        <v>44269</v>
      </c>
      <c r="C6487" s="226">
        <v>44270</v>
      </c>
      <c r="D6487" s="226">
        <v>44280.453333333331</v>
      </c>
      <c r="E6487" t="s">
        <v>5904</v>
      </c>
      <c r="F6487">
        <v>19.870599746704894</v>
      </c>
    </row>
    <row r="6488" spans="1:6" hidden="1">
      <c r="A6488">
        <v>11</v>
      </c>
      <c r="B6488" s="226">
        <v>44269</v>
      </c>
      <c r="C6488" s="226">
        <v>44270</v>
      </c>
      <c r="D6488" s="226">
        <v>44280.453333333331</v>
      </c>
      <c r="E6488" t="s">
        <v>5905</v>
      </c>
      <c r="F6488">
        <v>0.38260000944136724</v>
      </c>
    </row>
    <row r="6489" spans="1:6" hidden="1">
      <c r="A6489">
        <v>11</v>
      </c>
      <c r="B6489" s="226">
        <v>44269</v>
      </c>
      <c r="C6489" s="226">
        <v>44270</v>
      </c>
      <c r="D6489" s="226">
        <v>44280.453333333331</v>
      </c>
      <c r="E6489" t="s">
        <v>5906</v>
      </c>
      <c r="F6489">
        <v>0.33500000834463689</v>
      </c>
    </row>
    <row r="6490" spans="1:6" hidden="1">
      <c r="A6490">
        <v>11</v>
      </c>
      <c r="B6490" s="226">
        <v>44269</v>
      </c>
      <c r="C6490" s="226">
        <v>44270</v>
      </c>
      <c r="D6490" s="226">
        <v>44280.453333333331</v>
      </c>
      <c r="E6490" t="s">
        <v>5907</v>
      </c>
      <c r="F6490">
        <v>0.64899998903277123</v>
      </c>
    </row>
    <row r="6491" spans="1:6" hidden="1">
      <c r="A6491">
        <v>11</v>
      </c>
      <c r="B6491" s="226">
        <v>44269</v>
      </c>
      <c r="C6491" s="226">
        <v>44270</v>
      </c>
      <c r="D6491" s="226">
        <v>44280.453333333331</v>
      </c>
      <c r="E6491" t="s">
        <v>5908</v>
      </c>
      <c r="F6491">
        <v>0.18860000371932983</v>
      </c>
    </row>
    <row r="6492" spans="1:6" hidden="1">
      <c r="A6492">
        <v>11</v>
      </c>
      <c r="B6492" s="226">
        <v>44269</v>
      </c>
      <c r="C6492" s="226">
        <v>44270</v>
      </c>
      <c r="D6492" s="226">
        <v>44280.453333333331</v>
      </c>
      <c r="E6492" t="s">
        <v>6241</v>
      </c>
      <c r="F6492">
        <v>170.6214338196647</v>
      </c>
    </row>
    <row r="6493" spans="1:6" hidden="1">
      <c r="A6493">
        <v>11</v>
      </c>
      <c r="B6493" s="226">
        <v>44269</v>
      </c>
      <c r="C6493" s="226">
        <v>44270</v>
      </c>
      <c r="D6493" s="226">
        <v>44280.453333333331</v>
      </c>
      <c r="E6493" t="s">
        <v>5909</v>
      </c>
    </row>
    <row r="6494" spans="1:6" hidden="1">
      <c r="A6494">
        <v>11</v>
      </c>
      <c r="B6494" s="226">
        <v>44269</v>
      </c>
      <c r="C6494" s="226">
        <v>44270</v>
      </c>
      <c r="D6494" s="226">
        <v>44280.453333333331</v>
      </c>
      <c r="E6494" t="s">
        <v>5910</v>
      </c>
    </row>
    <row r="6495" spans="1:6" hidden="1">
      <c r="A6495">
        <v>11</v>
      </c>
      <c r="B6495" s="226">
        <v>44269</v>
      </c>
      <c r="C6495" s="226">
        <v>44270</v>
      </c>
      <c r="D6495" s="226">
        <v>44280.453333333331</v>
      </c>
      <c r="E6495" t="s">
        <v>5911</v>
      </c>
    </row>
    <row r="6496" spans="1:6" hidden="1">
      <c r="A6496">
        <v>11</v>
      </c>
      <c r="B6496" s="226">
        <v>44269</v>
      </c>
      <c r="C6496" s="226">
        <v>44270</v>
      </c>
      <c r="D6496" s="226">
        <v>44280.453333333331</v>
      </c>
      <c r="E6496" t="s">
        <v>5912</v>
      </c>
    </row>
    <row r="6497" spans="1:6" hidden="1">
      <c r="A6497">
        <v>11</v>
      </c>
      <c r="B6497" s="226">
        <v>44269</v>
      </c>
      <c r="C6497" s="226">
        <v>44270</v>
      </c>
      <c r="D6497" s="226">
        <v>44280.453333333331</v>
      </c>
      <c r="E6497" t="s">
        <v>6457</v>
      </c>
      <c r="F6497">
        <v>120.99670289887321</v>
      </c>
    </row>
    <row r="6498" spans="1:6" hidden="1">
      <c r="A6498">
        <v>11</v>
      </c>
      <c r="B6498" s="226">
        <v>44269</v>
      </c>
      <c r="C6498" s="226">
        <v>44270</v>
      </c>
      <c r="D6498" s="226">
        <v>44280.453333333331</v>
      </c>
      <c r="E6498" t="s">
        <v>6458</v>
      </c>
      <c r="F6498">
        <v>120.69555992020486</v>
      </c>
    </row>
    <row r="6499" spans="1:6" hidden="1">
      <c r="A6499">
        <v>11</v>
      </c>
      <c r="B6499" s="226">
        <v>44269</v>
      </c>
      <c r="C6499" s="226">
        <v>44270</v>
      </c>
      <c r="D6499" s="226">
        <v>44280.453333333331</v>
      </c>
      <c r="E6499" t="s">
        <v>6459</v>
      </c>
      <c r="F6499">
        <v>89.424746905433068</v>
      </c>
    </row>
    <row r="6500" spans="1:6" hidden="1">
      <c r="A6500">
        <v>11</v>
      </c>
      <c r="B6500" s="226">
        <v>44269</v>
      </c>
      <c r="C6500" s="226">
        <v>44270</v>
      </c>
      <c r="D6500" s="226">
        <v>44280.453333333331</v>
      </c>
      <c r="E6500" t="s">
        <v>5521</v>
      </c>
      <c r="F6500">
        <v>252.99996067682957</v>
      </c>
    </row>
    <row r="6501" spans="1:6" hidden="1">
      <c r="A6501">
        <v>11</v>
      </c>
      <c r="B6501" s="226">
        <v>44269</v>
      </c>
      <c r="C6501" s="226">
        <v>44270</v>
      </c>
      <c r="D6501" s="226">
        <v>44280.453333333331</v>
      </c>
      <c r="E6501" t="s">
        <v>6460</v>
      </c>
      <c r="F6501">
        <v>106.5906431304084</v>
      </c>
    </row>
    <row r="6502" spans="1:6" hidden="1">
      <c r="A6502">
        <v>11</v>
      </c>
      <c r="B6502" s="226">
        <v>44269</v>
      </c>
      <c r="C6502" s="226">
        <v>44270</v>
      </c>
      <c r="D6502" s="226">
        <v>44280.453333333331</v>
      </c>
      <c r="E6502" t="s">
        <v>6461</v>
      </c>
      <c r="F6502">
        <v>114.97870848973623</v>
      </c>
    </row>
    <row r="6503" spans="1:6" hidden="1">
      <c r="A6503">
        <v>11</v>
      </c>
      <c r="B6503" s="226">
        <v>44269</v>
      </c>
      <c r="C6503" s="226">
        <v>44270</v>
      </c>
      <c r="D6503" s="226">
        <v>44280.453333333331</v>
      </c>
      <c r="E6503" t="s">
        <v>6462</v>
      </c>
      <c r="F6503">
        <v>128.80398701032129</v>
      </c>
    </row>
    <row r="6504" spans="1:6" hidden="1">
      <c r="A6504">
        <v>11</v>
      </c>
      <c r="B6504" s="226">
        <v>44269</v>
      </c>
      <c r="C6504" s="226">
        <v>44270</v>
      </c>
      <c r="D6504" s="226">
        <v>44280.453333333331</v>
      </c>
      <c r="E6504" t="s">
        <v>6463</v>
      </c>
      <c r="F6504">
        <v>139.95031942791414</v>
      </c>
    </row>
    <row r="6505" spans="1:6" hidden="1">
      <c r="A6505">
        <v>11</v>
      </c>
      <c r="B6505" s="226">
        <v>44269</v>
      </c>
      <c r="C6505" s="226">
        <v>44270</v>
      </c>
      <c r="D6505" s="226">
        <v>44280.453333333331</v>
      </c>
      <c r="E6505" t="s">
        <v>5974</v>
      </c>
      <c r="F6505">
        <v>6.8258696145481554</v>
      </c>
    </row>
    <row r="6506" spans="1:6" hidden="1">
      <c r="A6506">
        <v>11</v>
      </c>
      <c r="B6506" s="226">
        <v>44269</v>
      </c>
      <c r="C6506" s="226">
        <v>44270</v>
      </c>
      <c r="D6506" s="226">
        <v>44280.453333333331</v>
      </c>
      <c r="E6506" t="s">
        <v>5975</v>
      </c>
      <c r="F6506">
        <v>12.609988866249683</v>
      </c>
    </row>
    <row r="6507" spans="1:6" hidden="1">
      <c r="A6507">
        <v>11</v>
      </c>
      <c r="B6507" s="226">
        <v>44269</v>
      </c>
      <c r="C6507" s="226">
        <v>44270</v>
      </c>
      <c r="D6507" s="226">
        <v>44280.453333333331</v>
      </c>
      <c r="E6507" t="s">
        <v>5934</v>
      </c>
      <c r="F6507">
        <v>21.729948847823664</v>
      </c>
    </row>
    <row r="6508" spans="1:6" hidden="1">
      <c r="A6508">
        <v>11</v>
      </c>
      <c r="B6508" s="226">
        <v>44269</v>
      </c>
      <c r="C6508" s="226">
        <v>44270</v>
      </c>
      <c r="D6508" s="226">
        <v>44280.453333333331</v>
      </c>
      <c r="E6508" t="s">
        <v>6242</v>
      </c>
      <c r="F6508">
        <v>57.677277567651522</v>
      </c>
    </row>
    <row r="6509" spans="1:6" hidden="1">
      <c r="A6509">
        <v>11</v>
      </c>
      <c r="B6509" s="226">
        <v>44269</v>
      </c>
      <c r="C6509" s="226">
        <v>44270</v>
      </c>
      <c r="D6509" s="226">
        <v>44280.453333333331</v>
      </c>
      <c r="E6509" t="s">
        <v>6464</v>
      </c>
      <c r="F6509">
        <v>148.07354169421765</v>
      </c>
    </row>
    <row r="6510" spans="1:6" hidden="1">
      <c r="A6510">
        <v>11</v>
      </c>
      <c r="B6510" s="226">
        <v>44269</v>
      </c>
      <c r="C6510" s="226">
        <v>44270</v>
      </c>
      <c r="D6510" s="226">
        <v>44280.453333333331</v>
      </c>
      <c r="E6510" t="s">
        <v>6465</v>
      </c>
      <c r="F6510">
        <v>152.36885972552835</v>
      </c>
    </row>
    <row r="6511" spans="1:6" hidden="1">
      <c r="A6511">
        <v>11</v>
      </c>
      <c r="B6511" s="226">
        <v>44269</v>
      </c>
      <c r="C6511" s="226">
        <v>44270</v>
      </c>
      <c r="D6511" s="226">
        <v>44280.453333333331</v>
      </c>
      <c r="E6511" t="s">
        <v>6466</v>
      </c>
      <c r="F6511">
        <v>148.07118062973004</v>
      </c>
    </row>
    <row r="6512" spans="1:6" hidden="1">
      <c r="A6512">
        <v>11</v>
      </c>
      <c r="B6512" s="226">
        <v>44269</v>
      </c>
      <c r="C6512" s="226">
        <v>44270</v>
      </c>
      <c r="D6512" s="226">
        <v>44280.453333333331</v>
      </c>
      <c r="E6512" t="s">
        <v>6467</v>
      </c>
      <c r="F6512">
        <v>149.63111904992047</v>
      </c>
    </row>
    <row r="6513" spans="1:6" hidden="1">
      <c r="A6513">
        <v>11</v>
      </c>
      <c r="B6513" s="226">
        <v>44269</v>
      </c>
      <c r="C6513" s="226">
        <v>44270</v>
      </c>
      <c r="D6513" s="226">
        <v>44280.453333333331</v>
      </c>
      <c r="E6513" t="s">
        <v>5935</v>
      </c>
      <c r="F6513">
        <v>11.393644605742576</v>
      </c>
    </row>
    <row r="6514" spans="1:6" hidden="1">
      <c r="A6514">
        <v>11</v>
      </c>
      <c r="B6514" s="226">
        <v>44269</v>
      </c>
      <c r="C6514" s="226">
        <v>44270</v>
      </c>
      <c r="D6514" s="226">
        <v>44280.453333333331</v>
      </c>
      <c r="E6514" t="s">
        <v>6468</v>
      </c>
      <c r="F6514">
        <v>149.71389689975345</v>
      </c>
    </row>
    <row r="6515" spans="1:6" hidden="1">
      <c r="A6515">
        <v>11</v>
      </c>
      <c r="B6515" s="226">
        <v>44269</v>
      </c>
      <c r="C6515" s="226">
        <v>44270</v>
      </c>
      <c r="D6515" s="226">
        <v>44280.453333333331</v>
      </c>
      <c r="E6515" t="s">
        <v>5948</v>
      </c>
    </row>
    <row r="6516" spans="1:6" hidden="1">
      <c r="A6516">
        <v>11</v>
      </c>
      <c r="B6516" s="226">
        <v>44269</v>
      </c>
      <c r="C6516" s="226">
        <v>44270</v>
      </c>
      <c r="D6516" s="226">
        <v>44280.453333333331</v>
      </c>
      <c r="E6516" t="s">
        <v>5950</v>
      </c>
    </row>
    <row r="6517" spans="1:6" hidden="1">
      <c r="A6517">
        <v>11</v>
      </c>
      <c r="B6517" s="226">
        <v>44269</v>
      </c>
      <c r="C6517" s="226">
        <v>44270</v>
      </c>
      <c r="D6517" s="226">
        <v>44280.453333333331</v>
      </c>
      <c r="E6517" t="s">
        <v>5949</v>
      </c>
    </row>
    <row r="6518" spans="1:6" hidden="1">
      <c r="A6518">
        <v>11</v>
      </c>
      <c r="B6518" s="226">
        <v>44269</v>
      </c>
      <c r="C6518" s="226">
        <v>44270</v>
      </c>
      <c r="D6518" s="226">
        <v>44280.453333333331</v>
      </c>
      <c r="E6518" t="s">
        <v>6521</v>
      </c>
      <c r="F6518">
        <v>0.33731736495262954</v>
      </c>
    </row>
    <row r="6519" spans="1:6" hidden="1">
      <c r="A6519">
        <v>11</v>
      </c>
      <c r="B6519" s="226">
        <v>44269</v>
      </c>
      <c r="C6519" s="226">
        <v>44270</v>
      </c>
      <c r="D6519" s="226">
        <v>44280.453333333331</v>
      </c>
      <c r="E6519" t="s">
        <v>6522</v>
      </c>
      <c r="F6519">
        <v>1.1458529104375177</v>
      </c>
    </row>
    <row r="6520" spans="1:6" hidden="1">
      <c r="A6520">
        <v>11</v>
      </c>
      <c r="B6520" s="226">
        <v>44269</v>
      </c>
      <c r="C6520" s="226">
        <v>44270</v>
      </c>
      <c r="D6520" s="226">
        <v>44280.453333333331</v>
      </c>
      <c r="E6520" t="s">
        <v>6243</v>
      </c>
      <c r="F6520">
        <v>0</v>
      </c>
    </row>
    <row r="6521" spans="1:6" hidden="1">
      <c r="A6521">
        <v>11</v>
      </c>
      <c r="B6521" s="226">
        <v>44269</v>
      </c>
      <c r="C6521" s="226">
        <v>44270</v>
      </c>
      <c r="D6521" s="226">
        <v>44280.453333333331</v>
      </c>
      <c r="E6521" t="s">
        <v>5963</v>
      </c>
      <c r="F6521">
        <v>55.003398950894606</v>
      </c>
    </row>
    <row r="6522" spans="1:6" hidden="1">
      <c r="A6522">
        <v>11</v>
      </c>
      <c r="B6522" s="226">
        <v>44269</v>
      </c>
      <c r="C6522" s="226">
        <v>44270</v>
      </c>
      <c r="D6522" s="226">
        <v>44280.453333333331</v>
      </c>
      <c r="E6522" t="s">
        <v>6447</v>
      </c>
      <c r="F6522">
        <v>100</v>
      </c>
    </row>
    <row r="6523" spans="1:6" hidden="1">
      <c r="A6523">
        <v>11</v>
      </c>
      <c r="B6523" s="226">
        <v>44269</v>
      </c>
      <c r="C6523" s="226">
        <v>44270</v>
      </c>
      <c r="D6523" s="226">
        <v>44280.453333333331</v>
      </c>
      <c r="E6523" t="s">
        <v>6448</v>
      </c>
      <c r="F6523">
        <v>58.091103429264393</v>
      </c>
    </row>
    <row r="6524" spans="1:6" hidden="1">
      <c r="A6524">
        <v>11</v>
      </c>
      <c r="B6524" s="226">
        <v>44269</v>
      </c>
      <c r="C6524" s="226">
        <v>44270</v>
      </c>
      <c r="D6524" s="226">
        <v>44280.453333333331</v>
      </c>
      <c r="E6524" t="s">
        <v>5964</v>
      </c>
      <c r="F6524">
        <v>14.241086733341202</v>
      </c>
    </row>
    <row r="6525" spans="1:6" hidden="1">
      <c r="A6525">
        <v>11</v>
      </c>
      <c r="B6525" s="226">
        <v>44269</v>
      </c>
      <c r="C6525" s="226">
        <v>44270</v>
      </c>
      <c r="D6525" s="226">
        <v>44280.453333333331</v>
      </c>
      <c r="E6525" t="s">
        <v>6244</v>
      </c>
      <c r="F6525">
        <v>15.006026921669642</v>
      </c>
    </row>
    <row r="6526" spans="1:6" hidden="1">
      <c r="A6526">
        <v>11</v>
      </c>
      <c r="B6526" s="226">
        <v>44269</v>
      </c>
      <c r="C6526" s="226">
        <v>44270</v>
      </c>
      <c r="D6526" s="226">
        <v>44280.453333333331</v>
      </c>
      <c r="E6526" t="s">
        <v>6245</v>
      </c>
      <c r="F6526">
        <v>0</v>
      </c>
    </row>
    <row r="6527" spans="1:6" hidden="1">
      <c r="A6527">
        <v>11</v>
      </c>
      <c r="B6527" s="226">
        <v>44269</v>
      </c>
      <c r="C6527" s="226">
        <v>44270</v>
      </c>
      <c r="D6527" s="226">
        <v>44280.453333333331</v>
      </c>
      <c r="E6527" t="s">
        <v>6659</v>
      </c>
      <c r="F6527">
        <v>0.82349997758868476</v>
      </c>
    </row>
    <row r="6528" spans="1:6" hidden="1">
      <c r="A6528">
        <v>11</v>
      </c>
      <c r="B6528" s="226">
        <v>44269</v>
      </c>
      <c r="C6528" s="226">
        <v>44270</v>
      </c>
      <c r="D6528" s="226">
        <v>44280.453333333331</v>
      </c>
      <c r="E6528" t="s">
        <v>6639</v>
      </c>
      <c r="F6528">
        <v>0.73470002412798907</v>
      </c>
    </row>
    <row r="6529" spans="1:6" hidden="1">
      <c r="A6529">
        <v>11</v>
      </c>
      <c r="B6529" s="226">
        <v>44269</v>
      </c>
      <c r="C6529" s="226">
        <v>44270</v>
      </c>
      <c r="D6529" s="226">
        <v>44280.453333333331</v>
      </c>
      <c r="E6529" t="s">
        <v>6640</v>
      </c>
      <c r="F6529">
        <v>0.84880000352862672</v>
      </c>
    </row>
    <row r="6530" spans="1:6" hidden="1">
      <c r="A6530">
        <v>11</v>
      </c>
      <c r="B6530" s="226">
        <v>44269</v>
      </c>
      <c r="C6530" s="226">
        <v>44270</v>
      </c>
      <c r="D6530" s="226">
        <v>44280.453333333331</v>
      </c>
      <c r="E6530" t="s">
        <v>6641</v>
      </c>
      <c r="F6530">
        <v>0.87699997425082143</v>
      </c>
    </row>
    <row r="6531" spans="1:6" hidden="1">
      <c r="A6531">
        <v>11</v>
      </c>
      <c r="B6531" s="226">
        <v>44269</v>
      </c>
      <c r="C6531" s="226">
        <v>44270</v>
      </c>
      <c r="D6531" s="226">
        <v>44280.453333333331</v>
      </c>
      <c r="E6531" t="s">
        <v>6613</v>
      </c>
      <c r="F6531">
        <v>-2.6612515696666939</v>
      </c>
    </row>
    <row r="6532" spans="1:6" hidden="1">
      <c r="A6532">
        <v>11</v>
      </c>
      <c r="B6532" s="226">
        <v>44269</v>
      </c>
      <c r="C6532" s="226">
        <v>44270</v>
      </c>
      <c r="D6532" s="226">
        <v>44280.453333333331</v>
      </c>
      <c r="E6532" t="s">
        <v>6246</v>
      </c>
      <c r="F6532">
        <v>44.296230932739107</v>
      </c>
    </row>
    <row r="6533" spans="1:6" hidden="1">
      <c r="A6533">
        <v>11</v>
      </c>
      <c r="B6533" s="226">
        <v>44269</v>
      </c>
      <c r="C6533" s="226">
        <v>44270</v>
      </c>
      <c r="D6533" s="226">
        <v>44280.453333333331</v>
      </c>
      <c r="E6533" t="s">
        <v>6247</v>
      </c>
      <c r="F6533">
        <v>29.290204011069463</v>
      </c>
    </row>
    <row r="6534" spans="1:6" hidden="1">
      <c r="A6534">
        <v>11</v>
      </c>
      <c r="B6534" s="226">
        <v>44269</v>
      </c>
      <c r="C6534" s="226">
        <v>44270</v>
      </c>
      <c r="D6534" s="226">
        <v>44280.453333333331</v>
      </c>
      <c r="E6534" t="s">
        <v>6441</v>
      </c>
      <c r="F6534">
        <v>126.19859301779051</v>
      </c>
    </row>
    <row r="6535" spans="1:6" hidden="1">
      <c r="A6535">
        <v>11</v>
      </c>
      <c r="B6535" s="226">
        <v>44269</v>
      </c>
      <c r="C6535" s="226">
        <v>44270</v>
      </c>
      <c r="D6535" s="226">
        <v>44280.453333333331</v>
      </c>
      <c r="E6535" t="s">
        <v>6442</v>
      </c>
      <c r="F6535">
        <v>136.14636597103518</v>
      </c>
    </row>
    <row r="6536" spans="1:6" hidden="1">
      <c r="A6536">
        <v>11</v>
      </c>
      <c r="B6536" s="226">
        <v>44269</v>
      </c>
      <c r="C6536" s="226">
        <v>44270</v>
      </c>
      <c r="D6536" s="226">
        <v>44280.453333333331</v>
      </c>
      <c r="E6536" t="s">
        <v>6443</v>
      </c>
      <c r="F6536">
        <v>149.14883462058179</v>
      </c>
    </row>
    <row r="6537" spans="1:6" hidden="1">
      <c r="A6537">
        <v>11</v>
      </c>
      <c r="B6537" s="226">
        <v>44269</v>
      </c>
      <c r="C6537" s="226">
        <v>44270</v>
      </c>
      <c r="D6537" s="226">
        <v>44280.453333333331</v>
      </c>
      <c r="E6537" t="s">
        <v>6444</v>
      </c>
      <c r="F6537">
        <v>151.05941238403307</v>
      </c>
    </row>
    <row r="6538" spans="1:6" hidden="1">
      <c r="A6538">
        <v>11</v>
      </c>
      <c r="B6538" s="226">
        <v>44269</v>
      </c>
      <c r="C6538" s="226">
        <v>44270</v>
      </c>
      <c r="D6538" s="226">
        <v>44280.453333333331</v>
      </c>
      <c r="E6538" t="s">
        <v>6445</v>
      </c>
      <c r="F6538">
        <v>156.68197702831685</v>
      </c>
    </row>
    <row r="6539" spans="1:6" hidden="1">
      <c r="A6539">
        <v>11</v>
      </c>
      <c r="B6539" s="226">
        <v>44269</v>
      </c>
      <c r="C6539" s="226">
        <v>44270</v>
      </c>
      <c r="D6539" s="226">
        <v>44280.453333333331</v>
      </c>
      <c r="E6539" t="s">
        <v>6446</v>
      </c>
      <c r="F6539">
        <v>166.21154250038984</v>
      </c>
    </row>
    <row r="6540" spans="1:6" hidden="1">
      <c r="A6540">
        <v>11</v>
      </c>
      <c r="B6540" s="226">
        <v>44269</v>
      </c>
      <c r="C6540" s="226">
        <v>44270</v>
      </c>
      <c r="D6540" s="226">
        <v>44280.453333333331</v>
      </c>
      <c r="E6540" t="s">
        <v>5971</v>
      </c>
      <c r="F6540">
        <v>8.4201232367091539</v>
      </c>
    </row>
    <row r="6541" spans="1:6" hidden="1">
      <c r="A6541">
        <v>11</v>
      </c>
      <c r="B6541" s="226">
        <v>44269</v>
      </c>
      <c r="C6541" s="226">
        <v>44270</v>
      </c>
      <c r="D6541" s="226">
        <v>44280.453333333331</v>
      </c>
      <c r="E6541" t="s">
        <v>5972</v>
      </c>
      <c r="F6541">
        <v>11.316747304466036</v>
      </c>
    </row>
    <row r="6542" spans="1:6" hidden="1">
      <c r="A6542">
        <v>11</v>
      </c>
      <c r="B6542" s="226">
        <v>44269</v>
      </c>
      <c r="C6542" s="226">
        <v>44270</v>
      </c>
      <c r="D6542" s="226">
        <v>44280.453333333331</v>
      </c>
      <c r="E6542" t="s">
        <v>6449</v>
      </c>
      <c r="F6542">
        <v>83.553358607821977</v>
      </c>
    </row>
    <row r="6543" spans="1:6" hidden="1">
      <c r="A6543">
        <v>11</v>
      </c>
      <c r="B6543" s="226">
        <v>44269</v>
      </c>
      <c r="C6543" s="226">
        <v>44270</v>
      </c>
      <c r="D6543" s="226">
        <v>44280.453333333331</v>
      </c>
      <c r="E6543" t="s">
        <v>6248</v>
      </c>
      <c r="F6543">
        <v>131.34946758482158</v>
      </c>
    </row>
    <row r="6544" spans="1:6" hidden="1">
      <c r="A6544">
        <v>11</v>
      </c>
      <c r="B6544" s="226">
        <v>44269</v>
      </c>
      <c r="C6544" s="226">
        <v>44270</v>
      </c>
      <c r="D6544" s="226">
        <v>44280.453333333331</v>
      </c>
      <c r="E6544" t="s">
        <v>6249</v>
      </c>
      <c r="F6544">
        <v>127.89251402219149</v>
      </c>
    </row>
    <row r="6545" spans="1:6" hidden="1">
      <c r="A6545">
        <v>11</v>
      </c>
      <c r="B6545" s="226">
        <v>44269</v>
      </c>
      <c r="C6545" s="226">
        <v>44270</v>
      </c>
      <c r="D6545" s="226">
        <v>44280.453333333331</v>
      </c>
      <c r="E6545" t="s">
        <v>6250</v>
      </c>
      <c r="F6545">
        <v>5.5096432737178302</v>
      </c>
    </row>
    <row r="6546" spans="1:6" hidden="1">
      <c r="A6546">
        <v>11</v>
      </c>
      <c r="B6546" s="226">
        <v>44269</v>
      </c>
      <c r="C6546" s="226">
        <v>44270</v>
      </c>
      <c r="D6546" s="226">
        <v>44280.453333333331</v>
      </c>
      <c r="E6546" t="s">
        <v>6450</v>
      </c>
      <c r="F6546">
        <v>173.2188189082687</v>
      </c>
    </row>
    <row r="6547" spans="1:6" hidden="1">
      <c r="A6547">
        <v>11</v>
      </c>
      <c r="B6547" s="226">
        <v>44269</v>
      </c>
      <c r="C6547" s="226">
        <v>44270</v>
      </c>
      <c r="D6547" s="226">
        <v>44280.453333333331</v>
      </c>
      <c r="E6547" t="s">
        <v>6451</v>
      </c>
      <c r="F6547">
        <v>172.95805823008337</v>
      </c>
    </row>
    <row r="6548" spans="1:6" hidden="1">
      <c r="A6548">
        <v>11</v>
      </c>
      <c r="B6548" s="226">
        <v>44269</v>
      </c>
      <c r="C6548" s="226">
        <v>44270</v>
      </c>
      <c r="D6548" s="226">
        <v>44280.453333333331</v>
      </c>
      <c r="E6548" t="s">
        <v>5976</v>
      </c>
      <c r="F6548">
        <v>3.179127496977654</v>
      </c>
    </row>
    <row r="6549" spans="1:6" hidden="1">
      <c r="A6549">
        <v>11</v>
      </c>
      <c r="B6549" s="226">
        <v>44269</v>
      </c>
      <c r="C6549" s="226">
        <v>44270</v>
      </c>
      <c r="D6549" s="226">
        <v>44280.453333333331</v>
      </c>
      <c r="E6549" t="s">
        <v>6452</v>
      </c>
      <c r="F6549">
        <v>173.05221737755787</v>
      </c>
    </row>
    <row r="6550" spans="1:6" hidden="1">
      <c r="A6550">
        <v>11</v>
      </c>
      <c r="B6550" s="226">
        <v>44269</v>
      </c>
      <c r="C6550" s="226">
        <v>44270</v>
      </c>
      <c r="D6550" s="226">
        <v>44280.453333333331</v>
      </c>
      <c r="E6550" t="s">
        <v>6453</v>
      </c>
      <c r="F6550">
        <v>173.34595943027122</v>
      </c>
    </row>
    <row r="6551" spans="1:6" hidden="1">
      <c r="A6551">
        <v>11</v>
      </c>
      <c r="B6551" s="226">
        <v>44269</v>
      </c>
      <c r="C6551" s="226">
        <v>44270</v>
      </c>
      <c r="D6551" s="226">
        <v>44280.453333333331</v>
      </c>
      <c r="E6551" t="s">
        <v>6454</v>
      </c>
      <c r="F6551">
        <v>173.39291076660251</v>
      </c>
    </row>
    <row r="6552" spans="1:6" hidden="1">
      <c r="A6552">
        <v>11</v>
      </c>
      <c r="B6552" s="226">
        <v>44269</v>
      </c>
      <c r="C6552" s="226">
        <v>44270</v>
      </c>
      <c r="D6552" s="226">
        <v>44280.453333333331</v>
      </c>
      <c r="E6552" t="s">
        <v>5957</v>
      </c>
      <c r="F6552">
        <v>0.48879998922346257</v>
      </c>
    </row>
    <row r="6553" spans="1:6" hidden="1">
      <c r="A6553">
        <v>11</v>
      </c>
      <c r="B6553" s="226">
        <v>44269</v>
      </c>
      <c r="C6553" s="226">
        <v>44270</v>
      </c>
      <c r="D6553" s="226">
        <v>44280.453333333331</v>
      </c>
      <c r="E6553" t="s">
        <v>5977</v>
      </c>
      <c r="F6553">
        <v>11.664999961852569</v>
      </c>
    </row>
    <row r="6554" spans="1:6" hidden="1">
      <c r="A6554">
        <v>11</v>
      </c>
      <c r="B6554" s="226">
        <v>44269</v>
      </c>
      <c r="C6554" s="226">
        <v>44270</v>
      </c>
      <c r="D6554" s="226">
        <v>44280.453333333331</v>
      </c>
      <c r="E6554" t="s">
        <v>5978</v>
      </c>
      <c r="F6554">
        <v>87.455802917477001</v>
      </c>
    </row>
    <row r="6555" spans="1:6" hidden="1">
      <c r="A6555">
        <v>11</v>
      </c>
      <c r="B6555" s="226">
        <v>44269</v>
      </c>
      <c r="C6555" s="226">
        <v>44270</v>
      </c>
      <c r="D6555" s="226">
        <v>44280.453333333331</v>
      </c>
      <c r="E6555" t="s">
        <v>5979</v>
      </c>
      <c r="F6555">
        <v>0.14110000431538183</v>
      </c>
    </row>
    <row r="6556" spans="1:6" hidden="1">
      <c r="A6556">
        <v>11</v>
      </c>
      <c r="B6556" s="226">
        <v>44269</v>
      </c>
      <c r="C6556" s="226">
        <v>44270</v>
      </c>
      <c r="D6556" s="226">
        <v>44280.453333333331</v>
      </c>
      <c r="E6556" t="s">
        <v>5980</v>
      </c>
      <c r="F6556">
        <v>8.8200002908706665E-2</v>
      </c>
    </row>
    <row r="6557" spans="1:6" hidden="1">
      <c r="A6557">
        <v>11</v>
      </c>
      <c r="B6557" s="226">
        <v>44269</v>
      </c>
      <c r="C6557" s="226">
        <v>44270</v>
      </c>
      <c r="D6557" s="226">
        <v>44280.453333333331</v>
      </c>
      <c r="E6557" t="s">
        <v>5981</v>
      </c>
      <c r="F6557">
        <v>0.14509999752044678</v>
      </c>
    </row>
    <row r="6558" spans="1:6" hidden="1">
      <c r="A6558">
        <v>11</v>
      </c>
      <c r="B6558" s="226">
        <v>44269</v>
      </c>
      <c r="C6558" s="226">
        <v>44270</v>
      </c>
      <c r="D6558" s="226">
        <v>44280.453333333331</v>
      </c>
      <c r="E6558" t="s">
        <v>5982</v>
      </c>
      <c r="F6558">
        <v>1.6100000590085983E-2</v>
      </c>
    </row>
    <row r="6559" spans="1:6" hidden="1">
      <c r="A6559">
        <v>11</v>
      </c>
      <c r="B6559" s="226">
        <v>44269</v>
      </c>
      <c r="C6559" s="226">
        <v>44270</v>
      </c>
      <c r="D6559" s="226">
        <v>44280.453333333331</v>
      </c>
      <c r="E6559" t="s">
        <v>5983</v>
      </c>
      <c r="F6559">
        <v>0</v>
      </c>
    </row>
    <row r="6560" spans="1:6" hidden="1">
      <c r="A6560">
        <v>11</v>
      </c>
      <c r="B6560" s="226">
        <v>44269</v>
      </c>
      <c r="C6560" s="226">
        <v>44270</v>
      </c>
      <c r="D6560" s="226">
        <v>44280.453333333331</v>
      </c>
      <c r="E6560" t="s">
        <v>5984</v>
      </c>
      <c r="F6560">
        <v>102.1</v>
      </c>
    </row>
    <row r="6561" spans="1:6" hidden="1">
      <c r="A6561">
        <v>11</v>
      </c>
      <c r="B6561" s="226">
        <v>44269</v>
      </c>
      <c r="C6561" s="226">
        <v>44270</v>
      </c>
      <c r="D6561" s="226">
        <v>44280.453333333331</v>
      </c>
      <c r="E6561" t="s">
        <v>5985</v>
      </c>
      <c r="F6561">
        <v>111</v>
      </c>
    </row>
    <row r="6562" spans="1:6" hidden="1">
      <c r="A6562">
        <v>11</v>
      </c>
      <c r="B6562" s="226">
        <v>44269</v>
      </c>
      <c r="C6562" s="226">
        <v>44270</v>
      </c>
      <c r="D6562" s="226">
        <v>44280.453333333331</v>
      </c>
      <c r="E6562" t="s">
        <v>6303</v>
      </c>
      <c r="F6562">
        <v>106.548408854</v>
      </c>
    </row>
    <row r="6563" spans="1:6" hidden="1">
      <c r="A6563">
        <v>11</v>
      </c>
      <c r="B6563" s="226">
        <v>44269</v>
      </c>
      <c r="C6563" s="226">
        <v>44270</v>
      </c>
      <c r="D6563" s="226">
        <v>44280.453333333331</v>
      </c>
      <c r="E6563" t="s">
        <v>5986</v>
      </c>
      <c r="F6563">
        <v>87.001390110000003</v>
      </c>
    </row>
    <row r="6564" spans="1:6" hidden="1">
      <c r="A6564">
        <v>11</v>
      </c>
      <c r="B6564" s="226">
        <v>44269</v>
      </c>
      <c r="C6564" s="226">
        <v>44270</v>
      </c>
      <c r="D6564" s="226">
        <v>44280.453333333331</v>
      </c>
      <c r="E6564" t="s">
        <v>5987</v>
      </c>
      <c r="F6564">
        <v>6.8999999202790417E-3</v>
      </c>
    </row>
    <row r="6565" spans="1:6" hidden="1">
      <c r="A6565">
        <v>11</v>
      </c>
      <c r="B6565" s="226">
        <v>44269</v>
      </c>
      <c r="C6565" s="226">
        <v>44270</v>
      </c>
      <c r="D6565" s="226">
        <v>44280.453333333331</v>
      </c>
      <c r="E6565" t="s">
        <v>5988</v>
      </c>
      <c r="F6565">
        <v>0.50209999084472656</v>
      </c>
    </row>
    <row r="6566" spans="1:6" hidden="1">
      <c r="A6566">
        <v>11</v>
      </c>
      <c r="B6566" s="226">
        <v>44269</v>
      </c>
      <c r="C6566" s="226">
        <v>44270</v>
      </c>
      <c r="D6566" s="226">
        <v>44280.453333333331</v>
      </c>
      <c r="E6566" t="s">
        <v>5958</v>
      </c>
      <c r="F6566">
        <v>1.479200005531369</v>
      </c>
    </row>
    <row r="6567" spans="1:6" hidden="1">
      <c r="A6567">
        <v>11</v>
      </c>
      <c r="B6567" s="226">
        <v>44269</v>
      </c>
      <c r="C6567" s="226">
        <v>44270</v>
      </c>
      <c r="D6567" s="226">
        <v>44280.453333333331</v>
      </c>
      <c r="E6567" t="s">
        <v>5989</v>
      </c>
      <c r="F6567">
        <v>50.061900138854959</v>
      </c>
    </row>
    <row r="6568" spans="1:6" hidden="1">
      <c r="A6568">
        <v>11</v>
      </c>
      <c r="B6568" s="226">
        <v>44269</v>
      </c>
      <c r="C6568" s="226">
        <v>44270</v>
      </c>
      <c r="D6568" s="226">
        <v>44280.453333333331</v>
      </c>
      <c r="E6568" t="s">
        <v>5990</v>
      </c>
      <c r="F6568">
        <v>7.4935998916628579</v>
      </c>
    </row>
    <row r="6569" spans="1:6" hidden="1">
      <c r="A6569">
        <v>11</v>
      </c>
      <c r="B6569" s="226">
        <v>44269</v>
      </c>
      <c r="C6569" s="226">
        <v>44270</v>
      </c>
      <c r="D6569" s="226">
        <v>44280.453333333331</v>
      </c>
      <c r="E6569" t="s">
        <v>5991</v>
      </c>
      <c r="F6569">
        <v>9.5825004577636719</v>
      </c>
    </row>
    <row r="6570" spans="1:6" hidden="1">
      <c r="A6570">
        <v>11</v>
      </c>
      <c r="B6570" s="226">
        <v>44269</v>
      </c>
      <c r="C6570" s="226">
        <v>44270</v>
      </c>
      <c r="D6570" s="226">
        <v>44280.453333333331</v>
      </c>
      <c r="E6570" t="s">
        <v>5992</v>
      </c>
      <c r="F6570">
        <v>20.7322998046875</v>
      </c>
    </row>
    <row r="6571" spans="1:6" hidden="1">
      <c r="A6571">
        <v>11</v>
      </c>
      <c r="B6571" s="226">
        <v>44269</v>
      </c>
      <c r="C6571" s="226">
        <v>44270</v>
      </c>
      <c r="D6571" s="226">
        <v>44280.453333333331</v>
      </c>
      <c r="E6571" t="s">
        <v>5993</v>
      </c>
      <c r="F6571">
        <v>12.253499984740936</v>
      </c>
    </row>
    <row r="6572" spans="1:6" hidden="1">
      <c r="A6572">
        <v>11</v>
      </c>
      <c r="B6572" s="226">
        <v>44269</v>
      </c>
      <c r="C6572" s="226">
        <v>44270</v>
      </c>
      <c r="D6572" s="226">
        <v>44280.453333333331</v>
      </c>
      <c r="E6572" t="s">
        <v>5994</v>
      </c>
      <c r="F6572">
        <v>34.582500457762336</v>
      </c>
    </row>
    <row r="6573" spans="1:6" hidden="1">
      <c r="A6573">
        <v>11</v>
      </c>
      <c r="B6573" s="226">
        <v>44269</v>
      </c>
      <c r="C6573" s="226">
        <v>44270</v>
      </c>
      <c r="D6573" s="226">
        <v>44280.453333333331</v>
      </c>
      <c r="E6573" t="s">
        <v>5995</v>
      </c>
      <c r="F6573">
        <v>9.8564996719364277</v>
      </c>
    </row>
    <row r="6574" spans="1:6" hidden="1">
      <c r="A6574">
        <v>11</v>
      </c>
      <c r="B6574" s="226">
        <v>44269</v>
      </c>
      <c r="C6574" s="226">
        <v>44270</v>
      </c>
      <c r="D6574" s="226">
        <v>44280.453333333331</v>
      </c>
      <c r="E6574" t="s">
        <v>5996</v>
      </c>
      <c r="F6574">
        <v>2.5439000129699707</v>
      </c>
    </row>
    <row r="6575" spans="1:6" hidden="1">
      <c r="A6575">
        <v>11</v>
      </c>
      <c r="B6575" s="226">
        <v>44269</v>
      </c>
      <c r="C6575" s="226">
        <v>44270</v>
      </c>
      <c r="D6575" s="226">
        <v>44280.453333333331</v>
      </c>
      <c r="E6575" t="s">
        <v>6044</v>
      </c>
    </row>
    <row r="6576" spans="1:6" hidden="1">
      <c r="A6576">
        <v>11</v>
      </c>
      <c r="B6576" s="226">
        <v>44269</v>
      </c>
      <c r="C6576" s="226">
        <v>44270</v>
      </c>
      <c r="D6576" s="226">
        <v>44280.453333333331</v>
      </c>
      <c r="E6576" t="s">
        <v>6047</v>
      </c>
    </row>
    <row r="6577" spans="1:6" hidden="1">
      <c r="A6577">
        <v>11</v>
      </c>
      <c r="B6577" s="226">
        <v>44269</v>
      </c>
      <c r="C6577" s="226">
        <v>44270</v>
      </c>
      <c r="D6577" s="226">
        <v>44280.453333333331</v>
      </c>
      <c r="E6577" t="s">
        <v>6046</v>
      </c>
    </row>
    <row r="6578" spans="1:6" hidden="1">
      <c r="A6578">
        <v>11</v>
      </c>
      <c r="B6578" s="226">
        <v>44269</v>
      </c>
      <c r="C6578" s="226">
        <v>44270</v>
      </c>
      <c r="D6578" s="226">
        <v>44280.453333333331</v>
      </c>
      <c r="E6578" t="s">
        <v>6045</v>
      </c>
    </row>
    <row r="6579" spans="1:6" hidden="1">
      <c r="A6579">
        <v>11</v>
      </c>
      <c r="B6579" s="226">
        <v>44269</v>
      </c>
      <c r="C6579" s="226">
        <v>44270</v>
      </c>
      <c r="D6579" s="226">
        <v>44280.453333333331</v>
      </c>
      <c r="E6579" t="s">
        <v>6251</v>
      </c>
      <c r="F6579">
        <v>170.6214338196647</v>
      </c>
    </row>
    <row r="6580" spans="1:6" hidden="1">
      <c r="A6580">
        <v>11</v>
      </c>
      <c r="B6580" s="226">
        <v>44269</v>
      </c>
      <c r="C6580" s="226">
        <v>44270</v>
      </c>
      <c r="D6580" s="226">
        <v>44280.453333333331</v>
      </c>
      <c r="E6580" t="s">
        <v>6048</v>
      </c>
      <c r="F6580">
        <v>6.8999999202790417E-3</v>
      </c>
    </row>
    <row r="6581" spans="1:6" hidden="1">
      <c r="A6581">
        <v>11</v>
      </c>
      <c r="B6581" s="226">
        <v>44269</v>
      </c>
      <c r="C6581" s="226">
        <v>44270</v>
      </c>
      <c r="D6581" s="226">
        <v>44280.453333333331</v>
      </c>
      <c r="E6581" t="s">
        <v>6049</v>
      </c>
      <c r="F6581">
        <v>0.50209999084472656</v>
      </c>
    </row>
    <row r="6582" spans="1:6" hidden="1">
      <c r="A6582">
        <v>11</v>
      </c>
      <c r="B6582" s="226">
        <v>44269</v>
      </c>
      <c r="C6582" s="226">
        <v>44270</v>
      </c>
      <c r="D6582" s="226">
        <v>44280.453333333331</v>
      </c>
      <c r="E6582" t="s">
        <v>6050</v>
      </c>
      <c r="F6582">
        <v>1.479200005531369</v>
      </c>
    </row>
    <row r="6583" spans="1:6" hidden="1">
      <c r="A6583">
        <v>11</v>
      </c>
      <c r="B6583" s="226">
        <v>44269</v>
      </c>
      <c r="C6583" s="226">
        <v>44270</v>
      </c>
      <c r="D6583" s="226">
        <v>44280.453333333331</v>
      </c>
      <c r="E6583" t="s">
        <v>6051</v>
      </c>
      <c r="F6583">
        <v>7.4935998916628579</v>
      </c>
    </row>
    <row r="6584" spans="1:6" hidden="1">
      <c r="A6584">
        <v>11</v>
      </c>
      <c r="B6584" s="226">
        <v>44269</v>
      </c>
      <c r="C6584" s="226">
        <v>44270</v>
      </c>
      <c r="D6584" s="226">
        <v>44280.453333333331</v>
      </c>
      <c r="E6584" t="s">
        <v>6052</v>
      </c>
      <c r="F6584">
        <v>9.5825004577636719</v>
      </c>
    </row>
    <row r="6585" spans="1:6" hidden="1">
      <c r="A6585">
        <v>11</v>
      </c>
      <c r="B6585" s="226">
        <v>44269</v>
      </c>
      <c r="C6585" s="226">
        <v>44270</v>
      </c>
      <c r="D6585" s="226">
        <v>44280.453333333331</v>
      </c>
      <c r="E6585" t="s">
        <v>6053</v>
      </c>
      <c r="F6585">
        <v>20.7322998046875</v>
      </c>
    </row>
    <row r="6586" spans="1:6" hidden="1">
      <c r="A6586">
        <v>11</v>
      </c>
      <c r="B6586" s="226">
        <v>44269</v>
      </c>
      <c r="C6586" s="226">
        <v>44270</v>
      </c>
      <c r="D6586" s="226">
        <v>44280.453333333331</v>
      </c>
      <c r="E6586" t="s">
        <v>6054</v>
      </c>
      <c r="F6586">
        <v>12.253499984740936</v>
      </c>
    </row>
    <row r="6587" spans="1:6" hidden="1">
      <c r="A6587">
        <v>11</v>
      </c>
      <c r="B6587" s="226">
        <v>44269</v>
      </c>
      <c r="C6587" s="226">
        <v>44270</v>
      </c>
      <c r="D6587" s="226">
        <v>44280.453333333331</v>
      </c>
      <c r="E6587" t="s">
        <v>6055</v>
      </c>
      <c r="F6587">
        <v>34.582500457762336</v>
      </c>
    </row>
    <row r="6588" spans="1:6" hidden="1">
      <c r="A6588">
        <v>11</v>
      </c>
      <c r="B6588" s="226">
        <v>44269</v>
      </c>
      <c r="C6588" s="226">
        <v>44270</v>
      </c>
      <c r="D6588" s="226">
        <v>44280.453333333331</v>
      </c>
      <c r="E6588" t="s">
        <v>6056</v>
      </c>
      <c r="F6588">
        <v>9.8564996719364277</v>
      </c>
    </row>
    <row r="6589" spans="1:6" hidden="1">
      <c r="A6589">
        <v>11</v>
      </c>
      <c r="B6589" s="226">
        <v>44269</v>
      </c>
      <c r="C6589" s="226">
        <v>44270</v>
      </c>
      <c r="D6589" s="226">
        <v>44280.453333333331</v>
      </c>
      <c r="E6589" t="s">
        <v>6057</v>
      </c>
      <c r="F6589">
        <v>2.5439000129699707</v>
      </c>
    </row>
    <row r="6590" spans="1:6" hidden="1">
      <c r="A6590">
        <v>11</v>
      </c>
      <c r="B6590" s="226">
        <v>44269</v>
      </c>
      <c r="C6590" s="226">
        <v>44270</v>
      </c>
      <c r="D6590" s="226">
        <v>44280.453333333331</v>
      </c>
      <c r="E6590" t="s">
        <v>6270</v>
      </c>
      <c r="F6590">
        <v>130.40941278139749</v>
      </c>
    </row>
    <row r="6591" spans="1:6" hidden="1">
      <c r="A6591">
        <v>11</v>
      </c>
      <c r="B6591" s="226">
        <v>44269</v>
      </c>
      <c r="C6591" s="226">
        <v>44270</v>
      </c>
      <c r="D6591" s="226">
        <v>44280.453333333331</v>
      </c>
      <c r="E6591" t="s">
        <v>6058</v>
      </c>
      <c r="F6591">
        <v>1.9999999552965182E-2</v>
      </c>
    </row>
    <row r="6592" spans="1:6" hidden="1">
      <c r="A6592">
        <v>11</v>
      </c>
      <c r="B6592" s="226">
        <v>44269</v>
      </c>
      <c r="C6592" s="226">
        <v>44270</v>
      </c>
      <c r="D6592" s="226">
        <v>44280.453333333331</v>
      </c>
      <c r="E6592" t="s">
        <v>6059</v>
      </c>
      <c r="F6592">
        <v>2.2400000095368306</v>
      </c>
    </row>
    <row r="6593" spans="1:6" hidden="1">
      <c r="A6593">
        <v>11</v>
      </c>
      <c r="B6593" s="226">
        <v>44269</v>
      </c>
      <c r="C6593" s="226">
        <v>44270</v>
      </c>
      <c r="D6593" s="226">
        <v>44280.453333333331</v>
      </c>
      <c r="E6593" t="s">
        <v>6060</v>
      </c>
      <c r="F6593">
        <v>2.9999999329446688E-2</v>
      </c>
    </row>
    <row r="6594" spans="1:6" hidden="1">
      <c r="A6594">
        <v>11</v>
      </c>
      <c r="B6594" s="226">
        <v>44269</v>
      </c>
      <c r="C6594" s="226">
        <v>44270</v>
      </c>
      <c r="D6594" s="226">
        <v>44280.453333333331</v>
      </c>
      <c r="E6594" t="s">
        <v>6061</v>
      </c>
      <c r="F6594">
        <v>1.129999995231584</v>
      </c>
    </row>
    <row r="6595" spans="1:6" hidden="1">
      <c r="A6595">
        <v>11</v>
      </c>
      <c r="B6595" s="226">
        <v>44269</v>
      </c>
      <c r="C6595" s="226">
        <v>44270</v>
      </c>
      <c r="D6595" s="226">
        <v>44280.453333333331</v>
      </c>
      <c r="E6595" t="s">
        <v>6062</v>
      </c>
      <c r="F6595">
        <v>2.4700000286101313</v>
      </c>
    </row>
    <row r="6596" spans="1:6" hidden="1">
      <c r="A6596">
        <v>11</v>
      </c>
      <c r="B6596" s="226">
        <v>44269</v>
      </c>
      <c r="C6596" s="226">
        <v>44270</v>
      </c>
      <c r="D6596" s="226">
        <v>44280.453333333331</v>
      </c>
      <c r="E6596" t="s">
        <v>6063</v>
      </c>
      <c r="F6596">
        <v>22.559999465943275</v>
      </c>
    </row>
    <row r="6597" spans="1:6" hidden="1">
      <c r="A6597">
        <v>11</v>
      </c>
      <c r="B6597" s="226">
        <v>44269</v>
      </c>
      <c r="C6597" s="226">
        <v>44270</v>
      </c>
      <c r="D6597" s="226">
        <v>44280.453333333331</v>
      </c>
      <c r="E6597" t="s">
        <v>6064</v>
      </c>
      <c r="F6597">
        <v>50.080001831054688</v>
      </c>
    </row>
    <row r="6598" spans="1:6" hidden="1">
      <c r="A6598">
        <v>11</v>
      </c>
      <c r="B6598" s="226">
        <v>44269</v>
      </c>
      <c r="C6598" s="226">
        <v>44270</v>
      </c>
      <c r="D6598" s="226">
        <v>44280.453333333331</v>
      </c>
      <c r="E6598" t="s">
        <v>6065</v>
      </c>
      <c r="F6598">
        <v>20.840000152587962</v>
      </c>
    </row>
    <row r="6599" spans="1:6" hidden="1">
      <c r="A6599">
        <v>11</v>
      </c>
      <c r="B6599" s="226">
        <v>44269</v>
      </c>
      <c r="C6599" s="226">
        <v>44270</v>
      </c>
      <c r="D6599" s="226">
        <v>44280.453333333331</v>
      </c>
      <c r="E6599" t="s">
        <v>6066</v>
      </c>
      <c r="F6599">
        <v>0.62999999523162842</v>
      </c>
    </row>
    <row r="6600" spans="1:6" hidden="1">
      <c r="A6600">
        <v>11</v>
      </c>
      <c r="B6600" s="226">
        <v>44269</v>
      </c>
      <c r="C6600" s="226">
        <v>44270</v>
      </c>
      <c r="D6600" s="226">
        <v>44280.453333333331</v>
      </c>
      <c r="E6600" t="s">
        <v>6068</v>
      </c>
      <c r="F6600">
        <v>16.368789409928628</v>
      </c>
    </row>
    <row r="6601" spans="1:6" hidden="1">
      <c r="A6601">
        <v>11</v>
      </c>
      <c r="B6601" s="226">
        <v>44269</v>
      </c>
      <c r="C6601" s="226">
        <v>44270</v>
      </c>
      <c r="D6601" s="226">
        <v>44280.453333333331</v>
      </c>
      <c r="E6601" t="s">
        <v>6067</v>
      </c>
      <c r="F6601">
        <v>0.85808339764673525</v>
      </c>
    </row>
    <row r="6602" spans="1:6" hidden="1">
      <c r="A6602">
        <v>11</v>
      </c>
      <c r="B6602" s="226">
        <v>44269</v>
      </c>
      <c r="C6602" s="226">
        <v>44270</v>
      </c>
      <c r="D6602" s="226">
        <v>44280.453333333331</v>
      </c>
      <c r="E6602" t="s">
        <v>6069</v>
      </c>
      <c r="F6602">
        <v>259.75161760118232</v>
      </c>
    </row>
    <row r="6603" spans="1:6" hidden="1">
      <c r="A6603">
        <v>11</v>
      </c>
      <c r="B6603" s="226">
        <v>44269</v>
      </c>
      <c r="C6603" s="226">
        <v>44270</v>
      </c>
      <c r="D6603" s="226">
        <v>44280.453333333331</v>
      </c>
      <c r="E6603" t="s">
        <v>6469</v>
      </c>
      <c r="F6603">
        <v>206.74781140221546</v>
      </c>
    </row>
    <row r="6604" spans="1:6" hidden="1">
      <c r="A6604">
        <v>11</v>
      </c>
      <c r="B6604" s="226">
        <v>44269</v>
      </c>
      <c r="C6604" s="226">
        <v>44270</v>
      </c>
      <c r="D6604" s="226">
        <v>44280.453333333331</v>
      </c>
      <c r="E6604" t="s">
        <v>6470</v>
      </c>
      <c r="F6604">
        <v>31.502116537094373</v>
      </c>
    </row>
    <row r="6605" spans="1:6" hidden="1">
      <c r="A6605">
        <v>11</v>
      </c>
      <c r="B6605" s="226">
        <v>44269</v>
      </c>
      <c r="C6605" s="226">
        <v>44270</v>
      </c>
      <c r="D6605" s="226">
        <v>44280.453333333331</v>
      </c>
      <c r="E6605" t="s">
        <v>6070</v>
      </c>
      <c r="F6605">
        <v>0</v>
      </c>
    </row>
    <row r="6606" spans="1:6" hidden="1">
      <c r="A6606">
        <v>11</v>
      </c>
      <c r="B6606" s="226">
        <v>44269</v>
      </c>
      <c r="C6606" s="226">
        <v>44270</v>
      </c>
      <c r="D6606" s="226">
        <v>44280.453333333331</v>
      </c>
      <c r="E6606" t="s">
        <v>6471</v>
      </c>
      <c r="F6606">
        <v>209.99716797934599</v>
      </c>
    </row>
    <row r="6607" spans="1:6" hidden="1">
      <c r="A6607">
        <v>11</v>
      </c>
      <c r="B6607" s="226">
        <v>44269</v>
      </c>
      <c r="C6607" s="226">
        <v>44270</v>
      </c>
      <c r="D6607" s="226">
        <v>44280.453333333331</v>
      </c>
      <c r="E6607" t="s">
        <v>6472</v>
      </c>
      <c r="F6607">
        <v>242.23297693464568</v>
      </c>
    </row>
    <row r="6608" spans="1:6" hidden="1">
      <c r="A6608">
        <v>11</v>
      </c>
      <c r="B6608" s="226">
        <v>44269</v>
      </c>
      <c r="C6608" s="226">
        <v>44270</v>
      </c>
      <c r="D6608" s="226">
        <v>44280.453333333331</v>
      </c>
      <c r="E6608" t="s">
        <v>6473</v>
      </c>
      <c r="F6608">
        <v>264.45224672953276</v>
      </c>
    </row>
    <row r="6609" spans="1:6" hidden="1">
      <c r="A6609">
        <v>11</v>
      </c>
      <c r="B6609" s="226">
        <v>44269</v>
      </c>
      <c r="C6609" s="226">
        <v>44270</v>
      </c>
      <c r="D6609" s="226">
        <v>44280.453333333331</v>
      </c>
      <c r="E6609" t="s">
        <v>6071</v>
      </c>
      <c r="F6609">
        <v>601.91046740214017</v>
      </c>
    </row>
    <row r="6610" spans="1:6" hidden="1">
      <c r="A6610">
        <v>11</v>
      </c>
      <c r="B6610" s="226">
        <v>44269</v>
      </c>
      <c r="C6610" s="226">
        <v>44270</v>
      </c>
      <c r="D6610" s="226">
        <v>44280.453333333331</v>
      </c>
      <c r="E6610" t="s">
        <v>6252</v>
      </c>
      <c r="F6610">
        <v>179.36362218856937</v>
      </c>
    </row>
    <row r="6611" spans="1:6" hidden="1">
      <c r="A6611">
        <v>11</v>
      </c>
      <c r="B6611" s="226">
        <v>44269</v>
      </c>
      <c r="C6611" s="226">
        <v>44270</v>
      </c>
      <c r="D6611" s="226">
        <v>44280.453333333331</v>
      </c>
      <c r="E6611" t="s">
        <v>6253</v>
      </c>
      <c r="F6611">
        <v>74.985294882456571</v>
      </c>
    </row>
    <row r="6612" spans="1:6" hidden="1">
      <c r="A6612">
        <v>11</v>
      </c>
      <c r="B6612" s="226">
        <v>44269</v>
      </c>
      <c r="C6612" s="226">
        <v>44270</v>
      </c>
      <c r="D6612" s="226">
        <v>44280.453333333331</v>
      </c>
      <c r="E6612" t="s">
        <v>6076</v>
      </c>
      <c r="F6612">
        <v>1.5937999486922607</v>
      </c>
    </row>
    <row r="6613" spans="1:6" hidden="1">
      <c r="A6613">
        <v>11</v>
      </c>
      <c r="B6613" s="226">
        <v>44269</v>
      </c>
      <c r="C6613" s="226">
        <v>44270</v>
      </c>
      <c r="D6613" s="226">
        <v>44280.453333333331</v>
      </c>
      <c r="E6613" t="s">
        <v>6077</v>
      </c>
      <c r="F6613">
        <v>1.8159999847412109</v>
      </c>
    </row>
    <row r="6614" spans="1:6" hidden="1">
      <c r="A6614">
        <v>11</v>
      </c>
      <c r="B6614" s="226">
        <v>44269</v>
      </c>
      <c r="C6614" s="226">
        <v>44270</v>
      </c>
      <c r="D6614" s="226">
        <v>44280.453333333331</v>
      </c>
      <c r="E6614" t="s">
        <v>6078</v>
      </c>
      <c r="F6614">
        <v>7.021599769592509</v>
      </c>
    </row>
    <row r="6615" spans="1:6" hidden="1">
      <c r="A6615">
        <v>11</v>
      </c>
      <c r="B6615" s="226">
        <v>44269</v>
      </c>
      <c r="C6615" s="226">
        <v>44270</v>
      </c>
      <c r="D6615" s="226">
        <v>44280.453333333331</v>
      </c>
      <c r="E6615" t="s">
        <v>6079</v>
      </c>
      <c r="F6615">
        <v>22.939699172974539</v>
      </c>
    </row>
    <row r="6616" spans="1:6" hidden="1">
      <c r="A6616">
        <v>11</v>
      </c>
      <c r="B6616" s="226">
        <v>44269</v>
      </c>
      <c r="C6616" s="226">
        <v>44270</v>
      </c>
      <c r="D6616" s="226">
        <v>44280.453333333331</v>
      </c>
      <c r="E6616" t="s">
        <v>6080</v>
      </c>
      <c r="F6616">
        <v>49.194198608398437</v>
      </c>
    </row>
    <row r="6617" spans="1:6" hidden="1">
      <c r="A6617">
        <v>11</v>
      </c>
      <c r="B6617" s="226">
        <v>44269</v>
      </c>
      <c r="C6617" s="226">
        <v>44270</v>
      </c>
      <c r="D6617" s="226">
        <v>44280.453333333331</v>
      </c>
      <c r="E6617" t="s">
        <v>6081</v>
      </c>
      <c r="F6617">
        <v>17.332099914550781</v>
      </c>
    </row>
    <row r="6618" spans="1:6" hidden="1">
      <c r="A6618">
        <v>11</v>
      </c>
      <c r="B6618" s="226">
        <v>44269</v>
      </c>
      <c r="C6618" s="226">
        <v>44270</v>
      </c>
      <c r="D6618" s="226">
        <v>44280.453333333331</v>
      </c>
      <c r="E6618" t="s">
        <v>6082</v>
      </c>
      <c r="F6618">
        <v>7.1099996566772461E-2</v>
      </c>
    </row>
    <row r="6619" spans="1:6" hidden="1">
      <c r="A6619">
        <v>11</v>
      </c>
      <c r="B6619" s="226">
        <v>44269</v>
      </c>
      <c r="C6619" s="226">
        <v>44270</v>
      </c>
      <c r="D6619" s="226">
        <v>44280.453333333331</v>
      </c>
      <c r="E6619" t="s">
        <v>6678</v>
      </c>
      <c r="F6619">
        <v>127.89251402219149</v>
      </c>
    </row>
    <row r="6620" spans="1:6" hidden="1">
      <c r="A6620">
        <v>11</v>
      </c>
      <c r="B6620" s="226">
        <v>44269</v>
      </c>
      <c r="C6620" s="226">
        <v>44270</v>
      </c>
      <c r="D6620" s="226">
        <v>44280.453333333331</v>
      </c>
      <c r="E6620" t="s">
        <v>6474</v>
      </c>
      <c r="F6620">
        <v>234.01161958906454</v>
      </c>
    </row>
    <row r="6621" spans="1:6" hidden="1">
      <c r="A6621">
        <v>11</v>
      </c>
      <c r="B6621" s="226">
        <v>44269</v>
      </c>
      <c r="C6621" s="226">
        <v>44270</v>
      </c>
      <c r="D6621" s="226">
        <v>44280.453333333331</v>
      </c>
      <c r="E6621" t="s">
        <v>6475</v>
      </c>
      <c r="F6621">
        <v>234.67159541448001</v>
      </c>
    </row>
    <row r="6622" spans="1:6" hidden="1">
      <c r="A6622">
        <v>11</v>
      </c>
      <c r="B6622" s="226">
        <v>44269</v>
      </c>
      <c r="C6622" s="226">
        <v>44270</v>
      </c>
      <c r="D6622" s="226">
        <v>44280.453333333331</v>
      </c>
      <c r="E6622" t="s">
        <v>6476</v>
      </c>
      <c r="F6622">
        <v>237.70245508618035</v>
      </c>
    </row>
    <row r="6623" spans="1:6" hidden="1">
      <c r="A6623">
        <v>11</v>
      </c>
      <c r="B6623" s="226">
        <v>44269</v>
      </c>
      <c r="C6623" s="226">
        <v>44270</v>
      </c>
      <c r="D6623" s="226">
        <v>44280.453333333331</v>
      </c>
      <c r="E6623" t="s">
        <v>6477</v>
      </c>
      <c r="F6623">
        <v>239.16595461103566</v>
      </c>
    </row>
    <row r="6624" spans="1:6" hidden="1">
      <c r="A6624">
        <v>11</v>
      </c>
      <c r="B6624" s="226">
        <v>44269</v>
      </c>
      <c r="C6624" s="226">
        <v>44270</v>
      </c>
      <c r="D6624" s="226">
        <v>44280.453333333331</v>
      </c>
      <c r="E6624" t="s">
        <v>6085</v>
      </c>
      <c r="F6624">
        <v>23.05742613342079</v>
      </c>
    </row>
    <row r="6625" spans="1:6" hidden="1">
      <c r="A6625">
        <v>11</v>
      </c>
      <c r="B6625" s="226">
        <v>44269</v>
      </c>
      <c r="C6625" s="226">
        <v>44270</v>
      </c>
      <c r="D6625" s="226">
        <v>44280.453333333331</v>
      </c>
      <c r="E6625" t="s">
        <v>6086</v>
      </c>
      <c r="F6625">
        <v>19.944062119060089</v>
      </c>
    </row>
    <row r="6626" spans="1:6" hidden="1">
      <c r="A6626">
        <v>11</v>
      </c>
      <c r="B6626" s="226">
        <v>44269</v>
      </c>
      <c r="C6626" s="226">
        <v>44270</v>
      </c>
      <c r="D6626" s="226">
        <v>44280.453333333331</v>
      </c>
      <c r="E6626" t="s">
        <v>6087</v>
      </c>
      <c r="F6626">
        <v>0</v>
      </c>
    </row>
    <row r="6627" spans="1:6" hidden="1">
      <c r="A6627">
        <v>11</v>
      </c>
      <c r="B6627" s="226">
        <v>44269</v>
      </c>
      <c r="C6627" s="226">
        <v>44270</v>
      </c>
      <c r="D6627" s="226">
        <v>44280.453333333331</v>
      </c>
      <c r="E6627" t="s">
        <v>6088</v>
      </c>
      <c r="F6627">
        <v>91.777620331446272</v>
      </c>
    </row>
    <row r="6628" spans="1:6" hidden="1">
      <c r="A6628">
        <v>11</v>
      </c>
      <c r="B6628" s="226">
        <v>44269</v>
      </c>
      <c r="C6628" s="226">
        <v>44270</v>
      </c>
      <c r="D6628" s="226">
        <v>44280.453333333331</v>
      </c>
      <c r="E6628" t="s">
        <v>6083</v>
      </c>
      <c r="F6628">
        <v>724.98382966783277</v>
      </c>
    </row>
    <row r="6629" spans="1:6" hidden="1">
      <c r="A6629">
        <v>11</v>
      </c>
      <c r="B6629" s="226">
        <v>44269</v>
      </c>
      <c r="C6629" s="226">
        <v>44270</v>
      </c>
      <c r="D6629" s="226">
        <v>44280.453333333331</v>
      </c>
      <c r="E6629" t="s">
        <v>6478</v>
      </c>
      <c r="F6629">
        <v>203.04297377268438</v>
      </c>
    </row>
    <row r="6630" spans="1:6" hidden="1">
      <c r="A6630">
        <v>11</v>
      </c>
      <c r="B6630" s="226">
        <v>44269</v>
      </c>
      <c r="C6630" s="226">
        <v>44270</v>
      </c>
      <c r="D6630" s="226">
        <v>44280.453333333331</v>
      </c>
      <c r="E6630" t="s">
        <v>6254</v>
      </c>
      <c r="F6630">
        <v>755.76275549994648</v>
      </c>
    </row>
    <row r="6631" spans="1:6" hidden="1">
      <c r="A6631">
        <v>11</v>
      </c>
      <c r="B6631" s="226">
        <v>44269</v>
      </c>
      <c r="C6631" s="226">
        <v>44270</v>
      </c>
      <c r="D6631" s="226">
        <v>44280.453333333331</v>
      </c>
      <c r="E6631" t="s">
        <v>6479</v>
      </c>
      <c r="F6631">
        <v>205.4083994653478</v>
      </c>
    </row>
    <row r="6632" spans="1:6" hidden="1">
      <c r="A6632">
        <v>11</v>
      </c>
      <c r="B6632" s="226">
        <v>44269</v>
      </c>
      <c r="C6632" s="226">
        <v>44270</v>
      </c>
      <c r="D6632" s="226">
        <v>44280.453333333331</v>
      </c>
      <c r="E6632" t="s">
        <v>6480</v>
      </c>
      <c r="F6632">
        <v>271.96212185753728</v>
      </c>
    </row>
    <row r="6633" spans="1:6" hidden="1">
      <c r="A6633">
        <v>11</v>
      </c>
      <c r="B6633" s="226">
        <v>44269</v>
      </c>
      <c r="C6633" s="226">
        <v>44270</v>
      </c>
      <c r="D6633" s="226">
        <v>44280.453333333331</v>
      </c>
      <c r="E6633" t="s">
        <v>6255</v>
      </c>
      <c r="F6633">
        <v>2742.1453964233401</v>
      </c>
    </row>
    <row r="6634" spans="1:6" hidden="1">
      <c r="A6634">
        <v>11</v>
      </c>
      <c r="B6634" s="226">
        <v>44269</v>
      </c>
      <c r="C6634" s="226">
        <v>44270</v>
      </c>
      <c r="D6634" s="226">
        <v>44280.453333333331</v>
      </c>
      <c r="E6634" t="s">
        <v>6481</v>
      </c>
      <c r="F6634">
        <v>275.14454646640291</v>
      </c>
    </row>
    <row r="6635" spans="1:6" hidden="1">
      <c r="A6635">
        <v>11</v>
      </c>
      <c r="B6635" s="226">
        <v>44269</v>
      </c>
      <c r="C6635" s="226">
        <v>44270</v>
      </c>
      <c r="D6635" s="226">
        <v>44280.453333333331</v>
      </c>
      <c r="E6635" t="s">
        <v>6084</v>
      </c>
      <c r="F6635">
        <v>94.88496131367161</v>
      </c>
    </row>
    <row r="6636" spans="1:6" hidden="1">
      <c r="A6636">
        <v>11</v>
      </c>
      <c r="B6636" s="226">
        <v>44269</v>
      </c>
      <c r="C6636" s="226">
        <v>44270</v>
      </c>
      <c r="D6636" s="226">
        <v>44280.453333333331</v>
      </c>
      <c r="E6636" t="s">
        <v>6482</v>
      </c>
      <c r="F6636">
        <v>271.3176342010496</v>
      </c>
    </row>
    <row r="6637" spans="1:6" hidden="1">
      <c r="A6637">
        <v>11</v>
      </c>
      <c r="B6637" s="226">
        <v>44269</v>
      </c>
      <c r="C6637" s="226">
        <v>44270</v>
      </c>
      <c r="D6637" s="226">
        <v>44280.453333333331</v>
      </c>
      <c r="E6637" t="s">
        <v>6483</v>
      </c>
      <c r="F6637">
        <v>208.25038611094169</v>
      </c>
    </row>
    <row r="6638" spans="1:6" hidden="1">
      <c r="A6638">
        <v>11</v>
      </c>
      <c r="B6638" s="226">
        <v>44269</v>
      </c>
      <c r="C6638" s="226">
        <v>44270</v>
      </c>
      <c r="D6638" s="226">
        <v>44280.453333333331</v>
      </c>
      <c r="E6638" t="s">
        <v>6484</v>
      </c>
      <c r="F6638">
        <v>208.48458695941457</v>
      </c>
    </row>
    <row r="6639" spans="1:6" hidden="1">
      <c r="A6639">
        <v>11</v>
      </c>
      <c r="B6639" s="226">
        <v>44269</v>
      </c>
      <c r="C6639" s="226">
        <v>44270</v>
      </c>
      <c r="D6639" s="226">
        <v>44280.453333333331</v>
      </c>
      <c r="E6639" t="s">
        <v>6235</v>
      </c>
    </row>
    <row r="6640" spans="1:6" hidden="1">
      <c r="A6640">
        <v>11</v>
      </c>
      <c r="B6640" s="226">
        <v>44269</v>
      </c>
      <c r="C6640" s="226">
        <v>44270</v>
      </c>
      <c r="D6640" s="226">
        <v>44280.453333333331</v>
      </c>
      <c r="E6640" t="s">
        <v>6256</v>
      </c>
      <c r="F6640">
        <v>1.893254161805725</v>
      </c>
    </row>
    <row r="6641" spans="1:6" hidden="1">
      <c r="A6641">
        <v>11</v>
      </c>
      <c r="B6641" s="226">
        <v>44269</v>
      </c>
      <c r="C6641" s="226">
        <v>44270</v>
      </c>
      <c r="D6641" s="226">
        <v>44280.453333333331</v>
      </c>
      <c r="E6641" t="s">
        <v>6257</v>
      </c>
      <c r="F6641">
        <v>6.9999422046873292</v>
      </c>
    </row>
    <row r="6642" spans="1:6" hidden="1">
      <c r="A6642">
        <v>11</v>
      </c>
      <c r="B6642" s="226">
        <v>44269</v>
      </c>
      <c r="C6642" s="226">
        <v>44270</v>
      </c>
      <c r="D6642" s="226">
        <v>44280.453333333331</v>
      </c>
      <c r="E6642" t="s">
        <v>6258</v>
      </c>
      <c r="F6642">
        <v>5.5428666172755987</v>
      </c>
    </row>
    <row r="6643" spans="1:6" hidden="1">
      <c r="A6643">
        <v>11</v>
      </c>
      <c r="B6643" s="226">
        <v>44269</v>
      </c>
      <c r="C6643" s="226">
        <v>44270</v>
      </c>
      <c r="D6643" s="226">
        <v>44280.453333333331</v>
      </c>
      <c r="E6643" t="s">
        <v>6520</v>
      </c>
      <c r="F6643">
        <v>0.24770000576973872</v>
      </c>
    </row>
    <row r="6644" spans="1:6" hidden="1">
      <c r="A6644">
        <v>11</v>
      </c>
      <c r="B6644" s="226">
        <v>44269</v>
      </c>
      <c r="C6644" s="226">
        <v>44270</v>
      </c>
      <c r="D6644" s="226">
        <v>44280.453333333331</v>
      </c>
      <c r="E6644" t="s">
        <v>6259</v>
      </c>
      <c r="F6644">
        <v>3.9993218359019935</v>
      </c>
    </row>
    <row r="6645" spans="1:6" hidden="1">
      <c r="A6645">
        <v>11</v>
      </c>
      <c r="B6645" s="226">
        <v>44269</v>
      </c>
      <c r="C6645" s="226">
        <v>44270</v>
      </c>
      <c r="D6645" s="226">
        <v>44280.453333333331</v>
      </c>
      <c r="E6645" t="s">
        <v>6260</v>
      </c>
      <c r="F6645">
        <v>8.0981511186918303E-3</v>
      </c>
    </row>
    <row r="6646" spans="1:6" hidden="1">
      <c r="A6646">
        <v>11</v>
      </c>
      <c r="B6646" s="226">
        <v>44269</v>
      </c>
      <c r="C6646" s="226">
        <v>44270</v>
      </c>
      <c r="D6646" s="226">
        <v>44280.453333333331</v>
      </c>
      <c r="E6646" t="s">
        <v>6485</v>
      </c>
      <c r="F6646">
        <v>36.491257842381749</v>
      </c>
    </row>
    <row r="6647" spans="1:6" hidden="1">
      <c r="A6647">
        <v>11</v>
      </c>
      <c r="B6647" s="226">
        <v>44269</v>
      </c>
      <c r="C6647" s="226">
        <v>44270</v>
      </c>
      <c r="D6647" s="226">
        <v>44280.453333333331</v>
      </c>
      <c r="E6647" t="s">
        <v>6486</v>
      </c>
      <c r="F6647">
        <v>156.20287403530537</v>
      </c>
    </row>
    <row r="6648" spans="1:6" hidden="1">
      <c r="A6648">
        <v>11</v>
      </c>
      <c r="B6648" s="226">
        <v>44269</v>
      </c>
      <c r="C6648" s="226">
        <v>44270</v>
      </c>
      <c r="D6648" s="226">
        <v>44280.453333333331</v>
      </c>
      <c r="E6648" t="s">
        <v>6091</v>
      </c>
      <c r="F6648">
        <v>93.856711143917522</v>
      </c>
    </row>
    <row r="6649" spans="1:6" hidden="1">
      <c r="A6649">
        <v>11</v>
      </c>
      <c r="B6649" s="226">
        <v>44269</v>
      </c>
      <c r="C6649" s="226">
        <v>44270</v>
      </c>
      <c r="D6649" s="226">
        <v>44280.453333333331</v>
      </c>
      <c r="E6649" t="s">
        <v>6261</v>
      </c>
      <c r="F6649">
        <v>0</v>
      </c>
    </row>
    <row r="6650" spans="1:6" hidden="1">
      <c r="A6650">
        <v>11</v>
      </c>
      <c r="B6650" s="226">
        <v>44269</v>
      </c>
      <c r="C6650" s="226">
        <v>44270</v>
      </c>
      <c r="D6650" s="226">
        <v>44280.453333333331</v>
      </c>
      <c r="E6650" t="s">
        <v>6269</v>
      </c>
      <c r="F6650">
        <v>51.090070968204046</v>
      </c>
    </row>
    <row r="6651" spans="1:6" hidden="1">
      <c r="A6651">
        <v>11</v>
      </c>
      <c r="B6651" s="226">
        <v>44269</v>
      </c>
      <c r="C6651" s="226">
        <v>44270</v>
      </c>
      <c r="D6651" s="226">
        <v>44280.453333333331</v>
      </c>
      <c r="E6651" t="s">
        <v>6661</v>
      </c>
      <c r="F6651">
        <v>2.982751386619511</v>
      </c>
    </row>
    <row r="6652" spans="1:6" hidden="1">
      <c r="A6652">
        <v>11</v>
      </c>
      <c r="B6652" s="226">
        <v>44269</v>
      </c>
      <c r="C6652" s="226">
        <v>44270</v>
      </c>
      <c r="D6652" s="226">
        <v>44280.453333333331</v>
      </c>
      <c r="E6652" t="s">
        <v>6262</v>
      </c>
      <c r="F6652">
        <v>9.0153506682978719</v>
      </c>
    </row>
    <row r="6653" spans="1:6" hidden="1">
      <c r="A6653">
        <v>11</v>
      </c>
      <c r="B6653" s="226">
        <v>44269</v>
      </c>
      <c r="C6653" s="226">
        <v>44270</v>
      </c>
      <c r="D6653" s="226">
        <v>44280.453333333331</v>
      </c>
      <c r="E6653" t="s">
        <v>6263</v>
      </c>
      <c r="F6653">
        <v>13.022770655318556</v>
      </c>
    </row>
    <row r="6654" spans="1:6" hidden="1">
      <c r="A6654">
        <v>11</v>
      </c>
      <c r="B6654" s="226">
        <v>44269</v>
      </c>
      <c r="C6654" s="226">
        <v>44270</v>
      </c>
      <c r="D6654" s="226">
        <v>44280.453333333331</v>
      </c>
      <c r="E6654" t="s">
        <v>6264</v>
      </c>
      <c r="F6654">
        <v>29.782936637931414</v>
      </c>
    </row>
    <row r="6655" spans="1:6" hidden="1">
      <c r="A6655">
        <v>11</v>
      </c>
      <c r="B6655" s="226">
        <v>44269</v>
      </c>
      <c r="C6655" s="226">
        <v>44270</v>
      </c>
      <c r="D6655" s="226">
        <v>44280.453333333331</v>
      </c>
      <c r="E6655" t="s">
        <v>6267</v>
      </c>
      <c r="F6655">
        <v>51.090070968204046</v>
      </c>
    </row>
    <row r="6656" spans="1:6" hidden="1">
      <c r="A6656">
        <v>11</v>
      </c>
      <c r="B6656" s="226">
        <v>44269</v>
      </c>
      <c r="C6656" s="226">
        <v>44270</v>
      </c>
      <c r="D6656" s="226">
        <v>44280.453333333331</v>
      </c>
      <c r="E6656" t="s">
        <v>6440</v>
      </c>
      <c r="F6656">
        <v>51.090070968204046</v>
      </c>
    </row>
    <row r="6657" spans="1:6" hidden="1">
      <c r="A6657">
        <v>11</v>
      </c>
      <c r="B6657" s="226">
        <v>44269</v>
      </c>
      <c r="C6657" s="226">
        <v>44270</v>
      </c>
      <c r="D6657" s="226">
        <v>44280.453333333331</v>
      </c>
      <c r="E6657" t="s">
        <v>6100</v>
      </c>
      <c r="F6657">
        <v>0.32379999756814343</v>
      </c>
    </row>
    <row r="6658" spans="1:6" hidden="1">
      <c r="A6658">
        <v>11</v>
      </c>
      <c r="B6658" s="226">
        <v>44269</v>
      </c>
      <c r="C6658" s="226">
        <v>44270</v>
      </c>
      <c r="D6658" s="226">
        <v>44280.453333333331</v>
      </c>
      <c r="E6658" t="s">
        <v>6101</v>
      </c>
      <c r="F6658">
        <v>7.1999998763206076E-3</v>
      </c>
    </row>
    <row r="6659" spans="1:6" hidden="1">
      <c r="A6659">
        <v>11</v>
      </c>
      <c r="B6659" s="226">
        <v>44269</v>
      </c>
      <c r="C6659" s="226">
        <v>44270</v>
      </c>
      <c r="D6659" s="226">
        <v>44280.453333333331</v>
      </c>
      <c r="E6659" t="s">
        <v>6102</v>
      </c>
      <c r="F6659">
        <v>0.19200000166892575</v>
      </c>
    </row>
    <row r="6660" spans="1:6" hidden="1">
      <c r="A6660">
        <v>11</v>
      </c>
      <c r="B6660" s="226">
        <v>44269</v>
      </c>
      <c r="C6660" s="226">
        <v>44270</v>
      </c>
      <c r="D6660" s="226">
        <v>44280.453333333331</v>
      </c>
      <c r="E6660" t="s">
        <v>6103</v>
      </c>
      <c r="F6660">
        <v>0.58370000123979981</v>
      </c>
    </row>
    <row r="6661" spans="1:6" hidden="1">
      <c r="A6661">
        <v>11</v>
      </c>
      <c r="B6661" s="226">
        <v>44269</v>
      </c>
      <c r="C6661" s="226">
        <v>44270</v>
      </c>
      <c r="D6661" s="226">
        <v>44280.453333333331</v>
      </c>
      <c r="E6661" t="s">
        <v>6104</v>
      </c>
      <c r="F6661">
        <v>98.643501281742104</v>
      </c>
    </row>
    <row r="6662" spans="1:6" hidden="1">
      <c r="A6662">
        <v>11</v>
      </c>
      <c r="B6662" s="226">
        <v>44269</v>
      </c>
      <c r="C6662" s="226">
        <v>44270</v>
      </c>
      <c r="D6662" s="226">
        <v>44280.453333333331</v>
      </c>
      <c r="E6662" t="s">
        <v>6105</v>
      </c>
    </row>
    <row r="6663" spans="1:6" hidden="1">
      <c r="A6663">
        <v>11</v>
      </c>
      <c r="B6663" s="226">
        <v>44269</v>
      </c>
      <c r="C6663" s="226">
        <v>44270</v>
      </c>
      <c r="D6663" s="226">
        <v>44280.453333333331</v>
      </c>
      <c r="E6663" t="s">
        <v>6106</v>
      </c>
    </row>
    <row r="6664" spans="1:6" hidden="1">
      <c r="A6664">
        <v>11</v>
      </c>
      <c r="B6664" s="226">
        <v>44269</v>
      </c>
      <c r="C6664" s="226">
        <v>44270</v>
      </c>
      <c r="D6664" s="226">
        <v>44280.453333333331</v>
      </c>
      <c r="E6664" t="s">
        <v>6107</v>
      </c>
    </row>
    <row r="6665" spans="1:6" hidden="1">
      <c r="A6665">
        <v>11</v>
      </c>
      <c r="B6665" s="226">
        <v>44269</v>
      </c>
      <c r="C6665" s="226">
        <v>44270</v>
      </c>
      <c r="D6665" s="226">
        <v>44280.453333333331</v>
      </c>
      <c r="E6665" t="s">
        <v>6108</v>
      </c>
    </row>
    <row r="6666" spans="1:6" hidden="1">
      <c r="A6666">
        <v>11</v>
      </c>
      <c r="B6666" s="226">
        <v>44269</v>
      </c>
      <c r="C6666" s="226">
        <v>44270</v>
      </c>
      <c r="D6666" s="226">
        <v>44280.453333333331</v>
      </c>
      <c r="E6666" t="s">
        <v>6109</v>
      </c>
    </row>
    <row r="6667" spans="1:6" hidden="1">
      <c r="A6667">
        <v>11</v>
      </c>
      <c r="B6667" s="226">
        <v>44269</v>
      </c>
      <c r="C6667" s="226">
        <v>44270</v>
      </c>
      <c r="D6667" s="226">
        <v>44280.453333333331</v>
      </c>
      <c r="E6667" t="s">
        <v>6110</v>
      </c>
    </row>
    <row r="6668" spans="1:6" hidden="1">
      <c r="A6668">
        <v>11</v>
      </c>
      <c r="B6668" s="226">
        <v>44269</v>
      </c>
      <c r="C6668" s="226">
        <v>44270</v>
      </c>
      <c r="D6668" s="226">
        <v>44280.453333333331</v>
      </c>
      <c r="E6668" t="s">
        <v>6111</v>
      </c>
    </row>
    <row r="6669" spans="1:6" hidden="1">
      <c r="A6669">
        <v>11</v>
      </c>
      <c r="B6669" s="226">
        <v>44269</v>
      </c>
      <c r="C6669" s="226">
        <v>44270</v>
      </c>
      <c r="D6669" s="226">
        <v>44280.453333333331</v>
      </c>
      <c r="E6669" t="s">
        <v>6113</v>
      </c>
    </row>
    <row r="6670" spans="1:6" hidden="1">
      <c r="A6670">
        <v>11</v>
      </c>
      <c r="B6670" s="226">
        <v>44269</v>
      </c>
      <c r="C6670" s="226">
        <v>44270</v>
      </c>
      <c r="D6670" s="226">
        <v>44280.453333333331</v>
      </c>
      <c r="E6670" t="s">
        <v>6112</v>
      </c>
    </row>
    <row r="6671" spans="1:6" hidden="1">
      <c r="A6671">
        <v>11</v>
      </c>
      <c r="B6671" s="226">
        <v>44269</v>
      </c>
      <c r="C6671" s="226">
        <v>44270</v>
      </c>
      <c r="D6671" s="226">
        <v>44280.453333333331</v>
      </c>
      <c r="E6671" t="s">
        <v>6114</v>
      </c>
    </row>
    <row r="6672" spans="1:6" hidden="1">
      <c r="A6672">
        <v>11</v>
      </c>
      <c r="B6672" s="226">
        <v>44269</v>
      </c>
      <c r="C6672" s="226">
        <v>44270</v>
      </c>
      <c r="D6672" s="226">
        <v>44280.453333333331</v>
      </c>
      <c r="E6672" t="s">
        <v>6115</v>
      </c>
    </row>
    <row r="6673" spans="1:6" hidden="1">
      <c r="A6673">
        <v>11</v>
      </c>
      <c r="B6673" s="226">
        <v>44269</v>
      </c>
      <c r="C6673" s="226">
        <v>44270</v>
      </c>
      <c r="D6673" s="226">
        <v>44280.453333333331</v>
      </c>
      <c r="E6673" t="s">
        <v>6116</v>
      </c>
    </row>
    <row r="6674" spans="1:6" hidden="1">
      <c r="A6674">
        <v>11</v>
      </c>
      <c r="B6674" s="226">
        <v>44269</v>
      </c>
      <c r="C6674" s="226">
        <v>44270</v>
      </c>
      <c r="D6674" s="226">
        <v>44280.453333333331</v>
      </c>
      <c r="E6674" t="s">
        <v>6117</v>
      </c>
    </row>
    <row r="6675" spans="1:6" hidden="1">
      <c r="A6675">
        <v>11</v>
      </c>
      <c r="B6675" s="226">
        <v>44269</v>
      </c>
      <c r="C6675" s="226">
        <v>44270</v>
      </c>
      <c r="D6675" s="226">
        <v>44280.453333333331</v>
      </c>
      <c r="E6675" t="s">
        <v>6118</v>
      </c>
    </row>
    <row r="6676" spans="1:6" hidden="1">
      <c r="A6676">
        <v>11</v>
      </c>
      <c r="B6676" s="226">
        <v>44269</v>
      </c>
      <c r="C6676" s="226">
        <v>44270</v>
      </c>
      <c r="D6676" s="226">
        <v>44280.453333333331</v>
      </c>
      <c r="E6676" t="s">
        <v>6119</v>
      </c>
    </row>
    <row r="6677" spans="1:6" hidden="1">
      <c r="A6677">
        <v>11</v>
      </c>
      <c r="B6677" s="226">
        <v>44269</v>
      </c>
      <c r="C6677" s="226">
        <v>44270</v>
      </c>
      <c r="D6677" s="226">
        <v>44280.453333333331</v>
      </c>
      <c r="E6677" t="s">
        <v>6120</v>
      </c>
    </row>
    <row r="6678" spans="1:6" hidden="1">
      <c r="A6678">
        <v>11</v>
      </c>
      <c r="B6678" s="226">
        <v>44269</v>
      </c>
      <c r="C6678" s="226">
        <v>44270</v>
      </c>
      <c r="D6678" s="226">
        <v>44280.453333333331</v>
      </c>
      <c r="E6678" t="s">
        <v>6121</v>
      </c>
    </row>
    <row r="6679" spans="1:6" hidden="1">
      <c r="A6679">
        <v>11</v>
      </c>
      <c r="B6679" s="226">
        <v>44269</v>
      </c>
      <c r="C6679" s="226">
        <v>44270</v>
      </c>
      <c r="D6679" s="226">
        <v>44280.453333333331</v>
      </c>
      <c r="E6679" t="s">
        <v>6487</v>
      </c>
      <c r="F6679">
        <v>173.25235059526321</v>
      </c>
    </row>
    <row r="6680" spans="1:6" hidden="1">
      <c r="A6680">
        <v>11</v>
      </c>
      <c r="B6680" s="226">
        <v>44269</v>
      </c>
      <c r="C6680" s="226">
        <v>44270</v>
      </c>
      <c r="D6680" s="226">
        <v>44280.453333333331</v>
      </c>
      <c r="E6680" t="s">
        <v>6488</v>
      </c>
      <c r="F6680">
        <v>187.22604983647648</v>
      </c>
    </row>
    <row r="6681" spans="1:6" hidden="1">
      <c r="A6681">
        <v>11</v>
      </c>
      <c r="B6681" s="226">
        <v>44269</v>
      </c>
      <c r="C6681" s="226">
        <v>44270</v>
      </c>
      <c r="D6681" s="226">
        <v>44280.453333333331</v>
      </c>
      <c r="E6681" t="s">
        <v>6489</v>
      </c>
      <c r="F6681">
        <v>187.9692124260805</v>
      </c>
    </row>
    <row r="6682" spans="1:6" hidden="1">
      <c r="A6682">
        <v>11</v>
      </c>
      <c r="B6682" s="226">
        <v>44269</v>
      </c>
      <c r="C6682" s="226">
        <v>44270</v>
      </c>
      <c r="D6682" s="226">
        <v>44280.453333333331</v>
      </c>
      <c r="E6682" t="s">
        <v>6490</v>
      </c>
      <c r="F6682">
        <v>197.55469507641268</v>
      </c>
    </row>
    <row r="6683" spans="1:6" hidden="1">
      <c r="A6683">
        <v>11</v>
      </c>
      <c r="B6683" s="226">
        <v>44269</v>
      </c>
      <c r="C6683" s="226">
        <v>44270</v>
      </c>
      <c r="D6683" s="226">
        <v>44280.453333333331</v>
      </c>
      <c r="E6683" t="s">
        <v>6122</v>
      </c>
      <c r="F6683">
        <v>6.7410366555054972</v>
      </c>
    </row>
    <row r="6684" spans="1:6" hidden="1">
      <c r="A6684">
        <v>11</v>
      </c>
      <c r="B6684" s="226">
        <v>44269</v>
      </c>
      <c r="C6684" s="226">
        <v>44270</v>
      </c>
      <c r="D6684" s="226">
        <v>44280.453333333331</v>
      </c>
      <c r="E6684" t="s">
        <v>6123</v>
      </c>
      <c r="F6684">
        <v>19.859561598300903</v>
      </c>
    </row>
    <row r="6685" spans="1:6" hidden="1">
      <c r="A6685">
        <v>11</v>
      </c>
      <c r="B6685" s="226">
        <v>44269</v>
      </c>
      <c r="C6685" s="226">
        <v>44270</v>
      </c>
      <c r="D6685" s="226">
        <v>44280.453333333331</v>
      </c>
      <c r="E6685" t="s">
        <v>6491</v>
      </c>
      <c r="F6685">
        <v>166.5339931064176</v>
      </c>
    </row>
    <row r="6686" spans="1:6" hidden="1">
      <c r="A6686">
        <v>11</v>
      </c>
      <c r="B6686" s="226">
        <v>44269</v>
      </c>
      <c r="C6686" s="226">
        <v>44270</v>
      </c>
      <c r="D6686" s="226">
        <v>44280.453333333331</v>
      </c>
      <c r="E6686" t="s">
        <v>6492</v>
      </c>
      <c r="F6686">
        <v>169.42181106143562</v>
      </c>
    </row>
    <row r="6687" spans="1:6" hidden="1">
      <c r="A6687">
        <v>11</v>
      </c>
      <c r="B6687" s="226">
        <v>44269</v>
      </c>
      <c r="C6687" s="226">
        <v>44270</v>
      </c>
      <c r="D6687" s="226">
        <v>44280.453333333331</v>
      </c>
      <c r="E6687" t="s">
        <v>6493</v>
      </c>
      <c r="F6687">
        <v>136.64391561084338</v>
      </c>
    </row>
    <row r="6688" spans="1:6" hidden="1">
      <c r="A6688">
        <v>11</v>
      </c>
      <c r="B6688" s="226">
        <v>44269</v>
      </c>
      <c r="C6688" s="226">
        <v>44270</v>
      </c>
      <c r="D6688" s="226">
        <v>44280.453333333331</v>
      </c>
      <c r="E6688" t="s">
        <v>6265</v>
      </c>
      <c r="F6688">
        <v>24.753995858298421</v>
      </c>
    </row>
    <row r="6689" spans="1:6" hidden="1">
      <c r="A6689">
        <v>11</v>
      </c>
      <c r="B6689" s="226">
        <v>44269</v>
      </c>
      <c r="C6689" s="226">
        <v>44270</v>
      </c>
      <c r="D6689" s="226">
        <v>44280.453333333331</v>
      </c>
      <c r="E6689" t="s">
        <v>6266</v>
      </c>
      <c r="F6689">
        <v>136.90864468680437</v>
      </c>
    </row>
    <row r="6690" spans="1:6" hidden="1">
      <c r="A6690">
        <v>11</v>
      </c>
      <c r="B6690" s="226">
        <v>44269</v>
      </c>
      <c r="C6690" s="226">
        <v>44270</v>
      </c>
      <c r="D6690" s="226">
        <v>44280.453333333331</v>
      </c>
      <c r="E6690" t="s">
        <v>6494</v>
      </c>
      <c r="F6690">
        <v>199.68316281636541</v>
      </c>
    </row>
    <row r="6691" spans="1:6" hidden="1">
      <c r="A6691">
        <v>11</v>
      </c>
      <c r="B6691" s="226">
        <v>44269</v>
      </c>
      <c r="C6691" s="226">
        <v>44270</v>
      </c>
      <c r="D6691" s="226">
        <v>44280.453333333331</v>
      </c>
      <c r="E6691" t="s">
        <v>6495</v>
      </c>
      <c r="F6691">
        <v>207.55707667668759</v>
      </c>
    </row>
    <row r="6692" spans="1:6" hidden="1">
      <c r="A6692">
        <v>11</v>
      </c>
      <c r="B6692" s="226">
        <v>44269</v>
      </c>
      <c r="C6692" s="226">
        <v>44270</v>
      </c>
      <c r="D6692" s="226">
        <v>44280.453333333331</v>
      </c>
      <c r="E6692" t="s">
        <v>6268</v>
      </c>
      <c r="F6692">
        <v>180.826788573795</v>
      </c>
    </row>
    <row r="6693" spans="1:6" hidden="1">
      <c r="A6693">
        <v>11</v>
      </c>
      <c r="B6693" s="226">
        <v>44269</v>
      </c>
      <c r="C6693" s="226">
        <v>44270</v>
      </c>
      <c r="D6693" s="226">
        <v>44280.453333333331</v>
      </c>
      <c r="E6693" t="s">
        <v>6496</v>
      </c>
      <c r="F6693">
        <v>207.61648523542686</v>
      </c>
    </row>
    <row r="6694" spans="1:6" hidden="1">
      <c r="A6694">
        <v>11</v>
      </c>
      <c r="B6694" s="226">
        <v>44269</v>
      </c>
      <c r="C6694" s="226">
        <v>44270</v>
      </c>
      <c r="D6694" s="226">
        <v>44280.453333333331</v>
      </c>
      <c r="E6694" t="s">
        <v>6497</v>
      </c>
      <c r="F6694">
        <v>208.13211193084766</v>
      </c>
    </row>
    <row r="6695" spans="1:6" hidden="1">
      <c r="A6695">
        <v>11</v>
      </c>
      <c r="B6695" s="226">
        <v>44269</v>
      </c>
      <c r="C6695" s="226">
        <v>44270</v>
      </c>
      <c r="D6695" s="226">
        <v>44280.453333333331</v>
      </c>
      <c r="E6695" t="s">
        <v>6124</v>
      </c>
      <c r="F6695">
        <v>11.644766618145793</v>
      </c>
    </row>
    <row r="6696" spans="1:6" hidden="1">
      <c r="A6696">
        <v>11</v>
      </c>
      <c r="B6696" s="226">
        <v>44269</v>
      </c>
      <c r="C6696" s="226">
        <v>44270</v>
      </c>
      <c r="D6696" s="226">
        <v>44280.453333333331</v>
      </c>
      <c r="E6696" t="s">
        <v>6315</v>
      </c>
    </row>
    <row r="6697" spans="1:6" hidden="1">
      <c r="A6697">
        <v>11</v>
      </c>
      <c r="B6697" s="226">
        <v>44269</v>
      </c>
      <c r="C6697" s="226">
        <v>44270</v>
      </c>
      <c r="D6697" s="226">
        <v>44280.453333333331</v>
      </c>
      <c r="E6697" t="s">
        <v>6316</v>
      </c>
    </row>
    <row r="6698" spans="1:6" hidden="1">
      <c r="A6698">
        <v>11</v>
      </c>
      <c r="B6698" s="226">
        <v>44269</v>
      </c>
      <c r="C6698" s="226">
        <v>44270</v>
      </c>
      <c r="D6698" s="226">
        <v>44280.453333333331</v>
      </c>
      <c r="E6698" t="s">
        <v>6553</v>
      </c>
    </row>
    <row r="6699" spans="1:6" hidden="1">
      <c r="A6699">
        <v>11</v>
      </c>
      <c r="B6699" s="226">
        <v>44269</v>
      </c>
      <c r="C6699" s="226">
        <v>44270</v>
      </c>
      <c r="D6699" s="226">
        <v>44280.453333333331</v>
      </c>
      <c r="E6699" t="s">
        <v>6554</v>
      </c>
    </row>
    <row r="6700" spans="1:6" hidden="1">
      <c r="A6700">
        <v>11</v>
      </c>
      <c r="B6700" s="226">
        <v>44269</v>
      </c>
      <c r="C6700" s="226">
        <v>44270</v>
      </c>
      <c r="D6700" s="226">
        <v>44280.453333333331</v>
      </c>
      <c r="E6700" t="s">
        <v>6555</v>
      </c>
    </row>
    <row r="6701" spans="1:6" hidden="1">
      <c r="A6701">
        <v>11</v>
      </c>
      <c r="B6701" s="226">
        <v>44269</v>
      </c>
      <c r="C6701" s="226">
        <v>44270</v>
      </c>
      <c r="D6701" s="226">
        <v>44280.453333333331</v>
      </c>
      <c r="E6701" t="s">
        <v>6556</v>
      </c>
    </row>
    <row r="6702" spans="1:6" hidden="1">
      <c r="A6702">
        <v>11</v>
      </c>
      <c r="B6702" s="226">
        <v>44269</v>
      </c>
      <c r="C6702" s="226">
        <v>44270</v>
      </c>
      <c r="D6702" s="226">
        <v>44280.453333333331</v>
      </c>
      <c r="E6702" t="s">
        <v>6557</v>
      </c>
    </row>
    <row r="6703" spans="1:6" hidden="1">
      <c r="A6703">
        <v>11</v>
      </c>
      <c r="B6703" s="226">
        <v>44269</v>
      </c>
      <c r="C6703" s="226">
        <v>44270</v>
      </c>
      <c r="D6703" s="226">
        <v>44280.453333333331</v>
      </c>
      <c r="E6703" t="s">
        <v>6558</v>
      </c>
    </row>
    <row r="6704" spans="1:6" hidden="1">
      <c r="A6704">
        <v>11</v>
      </c>
      <c r="B6704" s="226">
        <v>44269</v>
      </c>
      <c r="C6704" s="226">
        <v>44270</v>
      </c>
      <c r="D6704" s="226">
        <v>44280.453333333331</v>
      </c>
      <c r="E6704" t="s">
        <v>6559</v>
      </c>
    </row>
    <row r="6705" spans="1:6" hidden="1">
      <c r="A6705">
        <v>11</v>
      </c>
      <c r="B6705" s="226">
        <v>44269</v>
      </c>
      <c r="C6705" s="226">
        <v>44270</v>
      </c>
      <c r="D6705" s="226">
        <v>44280.453333333331</v>
      </c>
      <c r="E6705" t="s">
        <v>6560</v>
      </c>
    </row>
    <row r="6706" spans="1:6" hidden="1">
      <c r="A6706">
        <v>11</v>
      </c>
      <c r="B6706" s="226">
        <v>44269</v>
      </c>
      <c r="C6706" s="226">
        <v>44270</v>
      </c>
      <c r="D6706" s="226">
        <v>44280.453333333331</v>
      </c>
      <c r="E6706" t="s">
        <v>6561</v>
      </c>
    </row>
    <row r="6707" spans="1:6" hidden="1">
      <c r="A6707">
        <v>11</v>
      </c>
      <c r="B6707" s="226">
        <v>44269</v>
      </c>
      <c r="C6707" s="226">
        <v>44270</v>
      </c>
      <c r="D6707" s="226">
        <v>44280.453333333331</v>
      </c>
      <c r="E6707" t="s">
        <v>6562</v>
      </c>
    </row>
    <row r="6708" spans="1:6" hidden="1">
      <c r="A6708">
        <v>11</v>
      </c>
      <c r="B6708" s="226">
        <v>44269</v>
      </c>
      <c r="C6708" s="226">
        <v>44270</v>
      </c>
      <c r="D6708" s="226">
        <v>44280.453333333331</v>
      </c>
      <c r="E6708" t="s">
        <v>6563</v>
      </c>
    </row>
    <row r="6709" spans="1:6" hidden="1">
      <c r="A6709">
        <v>11</v>
      </c>
      <c r="B6709" s="226">
        <v>44269</v>
      </c>
      <c r="C6709" s="226">
        <v>44270</v>
      </c>
      <c r="D6709" s="226">
        <v>44280.453333333331</v>
      </c>
      <c r="E6709" t="s">
        <v>6564</v>
      </c>
    </row>
    <row r="6710" spans="1:6" hidden="1">
      <c r="A6710">
        <v>11</v>
      </c>
      <c r="B6710" s="226">
        <v>44269</v>
      </c>
      <c r="C6710" s="226">
        <v>44270</v>
      </c>
      <c r="D6710" s="226">
        <v>44280.453333333331</v>
      </c>
      <c r="E6710" t="s">
        <v>6565</v>
      </c>
    </row>
    <row r="6711" spans="1:6" hidden="1">
      <c r="A6711">
        <v>11</v>
      </c>
      <c r="B6711" s="226">
        <v>44269</v>
      </c>
      <c r="C6711" s="226">
        <v>44270</v>
      </c>
      <c r="D6711" s="226">
        <v>44280.453333333331</v>
      </c>
      <c r="E6711" t="s">
        <v>6566</v>
      </c>
    </row>
    <row r="6712" spans="1:6" hidden="1">
      <c r="A6712">
        <v>11</v>
      </c>
      <c r="B6712" s="226">
        <v>44269</v>
      </c>
      <c r="C6712" s="226">
        <v>44270</v>
      </c>
      <c r="D6712" s="226">
        <v>44280.453333333331</v>
      </c>
      <c r="E6712" t="s">
        <v>6567</v>
      </c>
    </row>
    <row r="6713" spans="1:6" hidden="1">
      <c r="A6713">
        <v>11</v>
      </c>
      <c r="B6713" s="226">
        <v>44269</v>
      </c>
      <c r="C6713" s="226">
        <v>44270</v>
      </c>
      <c r="D6713" s="226">
        <v>44280.453333333331</v>
      </c>
      <c r="E6713" t="s">
        <v>6568</v>
      </c>
    </row>
    <row r="6714" spans="1:6" hidden="1">
      <c r="A6714">
        <v>11</v>
      </c>
      <c r="B6714" s="226">
        <v>44269</v>
      </c>
      <c r="C6714" s="226">
        <v>44270</v>
      </c>
      <c r="D6714" s="226">
        <v>44280.453333333331</v>
      </c>
      <c r="E6714" t="s">
        <v>6569</v>
      </c>
    </row>
    <row r="6715" spans="1:6" hidden="1">
      <c r="A6715">
        <v>11</v>
      </c>
      <c r="B6715" s="226">
        <v>44269</v>
      </c>
      <c r="C6715" s="226">
        <v>44270</v>
      </c>
      <c r="D6715" s="226">
        <v>44280.453333333331</v>
      </c>
      <c r="E6715" t="s">
        <v>6570</v>
      </c>
    </row>
    <row r="6716" spans="1:6" hidden="1">
      <c r="A6716">
        <v>11</v>
      </c>
      <c r="B6716" s="226">
        <v>44269</v>
      </c>
      <c r="C6716" s="226">
        <v>44270</v>
      </c>
      <c r="D6716" s="226">
        <v>44280.453333333331</v>
      </c>
      <c r="E6716" t="s">
        <v>6665</v>
      </c>
      <c r="F6716">
        <v>0.10748068448156148</v>
      </c>
    </row>
    <row r="6717" spans="1:6" hidden="1">
      <c r="A6717">
        <v>11</v>
      </c>
      <c r="B6717" s="226">
        <v>44269</v>
      </c>
      <c r="C6717" s="226">
        <v>44270</v>
      </c>
      <c r="D6717" s="226">
        <v>44280.453333333331</v>
      </c>
      <c r="E6717" t="s">
        <v>6666</v>
      </c>
      <c r="F6717">
        <v>-2.4475859986462956E-2</v>
      </c>
    </row>
    <row r="6718" spans="1:6" hidden="1">
      <c r="A6718">
        <v>11</v>
      </c>
      <c r="B6718" s="226">
        <v>44269</v>
      </c>
      <c r="C6718" s="226">
        <v>44270</v>
      </c>
      <c r="D6718" s="226">
        <v>44280.453333333331</v>
      </c>
      <c r="E6718" t="s">
        <v>6662</v>
      </c>
      <c r="F6718">
        <v>-2.7176120799568237</v>
      </c>
    </row>
    <row r="6719" spans="1:6" hidden="1">
      <c r="A6719">
        <v>11</v>
      </c>
      <c r="B6719" s="226">
        <v>44269</v>
      </c>
      <c r="C6719" s="226">
        <v>44270</v>
      </c>
      <c r="D6719" s="226">
        <v>44280.453333333331</v>
      </c>
      <c r="E6719" t="s">
        <v>6289</v>
      </c>
      <c r="F6719">
        <v>41.893167919582815</v>
      </c>
    </row>
    <row r="6720" spans="1:6" hidden="1">
      <c r="A6720">
        <v>11</v>
      </c>
      <c r="B6720" s="226">
        <v>44269</v>
      </c>
      <c r="C6720" s="226">
        <v>44270</v>
      </c>
      <c r="D6720" s="226">
        <v>44280.453333333331</v>
      </c>
      <c r="E6720" t="s">
        <v>6290</v>
      </c>
      <c r="F6720">
        <v>6.8229009870025905</v>
      </c>
    </row>
    <row r="6721" spans="1:6" hidden="1">
      <c r="A6721">
        <v>11</v>
      </c>
      <c r="B6721" s="226">
        <v>44269</v>
      </c>
      <c r="C6721" s="226">
        <v>44270</v>
      </c>
      <c r="D6721" s="226">
        <v>44280.453333333331</v>
      </c>
      <c r="E6721" t="s">
        <v>6291</v>
      </c>
      <c r="F6721">
        <v>5.9048756738503805</v>
      </c>
    </row>
    <row r="6722" spans="1:6" hidden="1">
      <c r="A6722">
        <v>11</v>
      </c>
      <c r="B6722" s="226">
        <v>44269</v>
      </c>
      <c r="C6722" s="226">
        <v>44270</v>
      </c>
      <c r="D6722" s="226">
        <v>44280.453333333331</v>
      </c>
      <c r="E6722" t="s">
        <v>6292</v>
      </c>
      <c r="F6722">
        <v>14.473006421989863</v>
      </c>
    </row>
    <row r="6723" spans="1:6" hidden="1">
      <c r="A6723">
        <v>11</v>
      </c>
      <c r="B6723" s="226">
        <v>44269</v>
      </c>
      <c r="C6723" s="226">
        <v>44270</v>
      </c>
      <c r="D6723" s="226">
        <v>44280.453333333331</v>
      </c>
      <c r="E6723" t="s">
        <v>6293</v>
      </c>
      <c r="F6723">
        <v>99.7</v>
      </c>
    </row>
    <row r="6724" spans="1:6" hidden="1">
      <c r="A6724">
        <v>11</v>
      </c>
      <c r="B6724" s="226">
        <v>44269</v>
      </c>
      <c r="C6724" s="226">
        <v>44270</v>
      </c>
      <c r="D6724" s="226">
        <v>44280.453333333331</v>
      </c>
      <c r="E6724" t="s">
        <v>6294</v>
      </c>
      <c r="F6724">
        <v>110</v>
      </c>
    </row>
    <row r="6725" spans="1:6" hidden="1">
      <c r="A6725">
        <v>11</v>
      </c>
      <c r="B6725" s="226">
        <v>44269</v>
      </c>
      <c r="C6725" s="226">
        <v>44270</v>
      </c>
      <c r="D6725" s="226">
        <v>44280.453333333331</v>
      </c>
      <c r="E6725" t="s">
        <v>6295</v>
      </c>
      <c r="F6725">
        <v>105.56177195800001</v>
      </c>
    </row>
    <row r="6726" spans="1:6" hidden="1">
      <c r="A6726">
        <v>11</v>
      </c>
      <c r="B6726" s="226">
        <v>44269</v>
      </c>
      <c r="C6726" s="226">
        <v>44270</v>
      </c>
      <c r="D6726" s="226">
        <v>44280.453333333331</v>
      </c>
      <c r="E6726" t="s">
        <v>6296</v>
      </c>
      <c r="F6726">
        <v>85.014346750000016</v>
      </c>
    </row>
    <row r="6727" spans="1:6" hidden="1">
      <c r="A6727">
        <v>11</v>
      </c>
      <c r="B6727" s="226">
        <v>44269</v>
      </c>
      <c r="C6727" s="226">
        <v>44270</v>
      </c>
      <c r="D6727" s="226">
        <v>44280.453333333331</v>
      </c>
      <c r="E6727" t="s">
        <v>6317</v>
      </c>
    </row>
    <row r="6728" spans="1:6" hidden="1">
      <c r="A6728">
        <v>11</v>
      </c>
      <c r="B6728" s="226">
        <v>44269</v>
      </c>
      <c r="C6728" s="226">
        <v>44270</v>
      </c>
      <c r="D6728" s="226">
        <v>44280.453333333331</v>
      </c>
      <c r="E6728" t="s">
        <v>6318</v>
      </c>
    </row>
    <row r="6729" spans="1:6" hidden="1">
      <c r="A6729">
        <v>11</v>
      </c>
      <c r="B6729" s="226">
        <v>44269</v>
      </c>
      <c r="C6729" s="226">
        <v>44270</v>
      </c>
      <c r="D6729" s="226">
        <v>44280.453333333331</v>
      </c>
      <c r="E6729" t="s">
        <v>6319</v>
      </c>
    </row>
    <row r="6730" spans="1:6" hidden="1">
      <c r="A6730">
        <v>11</v>
      </c>
      <c r="B6730" s="226">
        <v>44269</v>
      </c>
      <c r="C6730" s="226">
        <v>44270</v>
      </c>
      <c r="D6730" s="226">
        <v>44280.453333333331</v>
      </c>
      <c r="E6730" t="s">
        <v>6320</v>
      </c>
    </row>
    <row r="6731" spans="1:6" hidden="1">
      <c r="A6731">
        <v>11</v>
      </c>
      <c r="B6731" s="226">
        <v>44269</v>
      </c>
      <c r="C6731" s="226">
        <v>44270</v>
      </c>
      <c r="D6731" s="226">
        <v>44280.453333333331</v>
      </c>
      <c r="E6731" t="s">
        <v>6321</v>
      </c>
    </row>
    <row r="6732" spans="1:6" hidden="1">
      <c r="A6732">
        <v>11</v>
      </c>
      <c r="B6732" s="226">
        <v>44269</v>
      </c>
      <c r="C6732" s="226">
        <v>44270</v>
      </c>
      <c r="D6732" s="226">
        <v>44280.453333333331</v>
      </c>
      <c r="E6732" t="s">
        <v>6323</v>
      </c>
    </row>
    <row r="6733" spans="1:6" hidden="1">
      <c r="A6733">
        <v>11</v>
      </c>
      <c r="B6733" s="226">
        <v>44269</v>
      </c>
      <c r="C6733" s="226">
        <v>44270</v>
      </c>
      <c r="D6733" s="226">
        <v>44280.453333333331</v>
      </c>
      <c r="E6733" t="s">
        <v>6611</v>
      </c>
      <c r="F6733">
        <v>35.219771872957509</v>
      </c>
    </row>
    <row r="6734" spans="1:6" hidden="1">
      <c r="A6734">
        <v>11</v>
      </c>
      <c r="B6734" s="226">
        <v>44269</v>
      </c>
      <c r="C6734" s="226">
        <v>44270</v>
      </c>
      <c r="D6734" s="226">
        <v>44280.453333333331</v>
      </c>
      <c r="E6734" t="s">
        <v>6612</v>
      </c>
      <c r="F6734">
        <v>0</v>
      </c>
    </row>
    <row r="6735" spans="1:6" hidden="1">
      <c r="A6735">
        <v>11</v>
      </c>
      <c r="B6735" s="226">
        <v>44269</v>
      </c>
      <c r="C6735" s="226">
        <v>44270</v>
      </c>
      <c r="D6735" s="226">
        <v>44280.453333333331</v>
      </c>
      <c r="E6735" t="s">
        <v>6719</v>
      </c>
      <c r="F6735">
        <v>35.219771872957509</v>
      </c>
    </row>
    <row r="6736" spans="1:6" hidden="1">
      <c r="A6736">
        <v>11</v>
      </c>
      <c r="B6736" s="226">
        <v>44269</v>
      </c>
      <c r="C6736" s="226">
        <v>44270</v>
      </c>
      <c r="D6736" s="226">
        <v>44280.453333333331</v>
      </c>
      <c r="E6736" t="s">
        <v>6325</v>
      </c>
      <c r="F6736">
        <v>117.04346961975114</v>
      </c>
    </row>
    <row r="6737" spans="1:6" hidden="1">
      <c r="A6737">
        <v>11</v>
      </c>
      <c r="B6737" s="226">
        <v>44269</v>
      </c>
      <c r="C6737" s="226">
        <v>44270</v>
      </c>
      <c r="D6737" s="226">
        <v>44280.453333333331</v>
      </c>
      <c r="E6737" t="s">
        <v>6393</v>
      </c>
      <c r="F6737">
        <v>2.9800000190735449</v>
      </c>
    </row>
    <row r="6738" spans="1:6" hidden="1">
      <c r="A6738">
        <v>11</v>
      </c>
      <c r="B6738" s="226">
        <v>44269</v>
      </c>
      <c r="C6738" s="226">
        <v>44270</v>
      </c>
      <c r="D6738" s="226">
        <v>44280.453333333331</v>
      </c>
      <c r="E6738" t="s">
        <v>6394</v>
      </c>
      <c r="F6738">
        <v>6.8600001335141485</v>
      </c>
    </row>
    <row r="6739" spans="1:6" hidden="1">
      <c r="A6739">
        <v>11</v>
      </c>
      <c r="B6739" s="226">
        <v>44269</v>
      </c>
      <c r="C6739" s="226">
        <v>44270</v>
      </c>
      <c r="D6739" s="226">
        <v>44280.453333333331</v>
      </c>
      <c r="E6739" t="s">
        <v>6395</v>
      </c>
      <c r="F6739">
        <v>3.2100000381469727</v>
      </c>
    </row>
    <row r="6740" spans="1:6" hidden="1">
      <c r="A6740">
        <v>11</v>
      </c>
      <c r="B6740" s="226">
        <v>44269</v>
      </c>
      <c r="C6740" s="226">
        <v>44270</v>
      </c>
      <c r="D6740" s="226">
        <v>44280.453333333331</v>
      </c>
      <c r="E6740" t="s">
        <v>6396</v>
      </c>
      <c r="F6740">
        <v>3.6900000572203333</v>
      </c>
    </row>
    <row r="6741" spans="1:6" hidden="1">
      <c r="A6741">
        <v>11</v>
      </c>
      <c r="B6741" s="226">
        <v>44269</v>
      </c>
      <c r="C6741" s="226">
        <v>44270</v>
      </c>
      <c r="D6741" s="226">
        <v>44280.453333333331</v>
      </c>
      <c r="E6741" t="s">
        <v>6397</v>
      </c>
      <c r="F6741">
        <v>15.680000305175781</v>
      </c>
    </row>
    <row r="6742" spans="1:6" hidden="1">
      <c r="A6742">
        <v>11</v>
      </c>
      <c r="B6742" s="226">
        <v>44269</v>
      </c>
      <c r="C6742" s="226">
        <v>44270</v>
      </c>
      <c r="D6742" s="226">
        <v>44280.453333333331</v>
      </c>
      <c r="E6742" t="s">
        <v>6398</v>
      </c>
      <c r="F6742">
        <v>13.289999961852525</v>
      </c>
    </row>
    <row r="6743" spans="1:6" hidden="1">
      <c r="A6743">
        <v>11</v>
      </c>
      <c r="B6743" s="226">
        <v>44269</v>
      </c>
      <c r="C6743" s="226">
        <v>44270</v>
      </c>
      <c r="D6743" s="226">
        <v>44280.453333333331</v>
      </c>
      <c r="E6743" t="s">
        <v>6399</v>
      </c>
      <c r="F6743">
        <v>1.919999957084588</v>
      </c>
    </row>
    <row r="6744" spans="1:6" hidden="1">
      <c r="A6744">
        <v>11</v>
      </c>
      <c r="B6744" s="226">
        <v>44269</v>
      </c>
      <c r="C6744" s="226">
        <v>44270</v>
      </c>
      <c r="D6744" s="226">
        <v>44280.453333333331</v>
      </c>
      <c r="E6744" t="s">
        <v>6400</v>
      </c>
      <c r="F6744">
        <v>5.9999998658893376E-2</v>
      </c>
    </row>
    <row r="6745" spans="1:6" hidden="1">
      <c r="A6745">
        <v>11</v>
      </c>
      <c r="B6745" s="226">
        <v>44269</v>
      </c>
      <c r="C6745" s="226">
        <v>44270</v>
      </c>
      <c r="D6745" s="226">
        <v>44280.453333333331</v>
      </c>
      <c r="E6745" t="s">
        <v>6401</v>
      </c>
      <c r="F6745">
        <v>0.83999997377398783</v>
      </c>
    </row>
    <row r="6746" spans="1:6" hidden="1">
      <c r="A6746">
        <v>11</v>
      </c>
      <c r="B6746" s="226">
        <v>44269</v>
      </c>
      <c r="C6746" s="226">
        <v>44270</v>
      </c>
      <c r="D6746" s="226">
        <v>44280.453333333331</v>
      </c>
      <c r="E6746" t="s">
        <v>6402</v>
      </c>
      <c r="F6746">
        <v>1.2000000476837158</v>
      </c>
    </row>
    <row r="6747" spans="1:6" hidden="1">
      <c r="A6747">
        <v>11</v>
      </c>
      <c r="B6747" s="226">
        <v>44269</v>
      </c>
      <c r="C6747" s="226">
        <v>44270</v>
      </c>
      <c r="D6747" s="226">
        <v>44280.453333333331</v>
      </c>
      <c r="E6747" t="s">
        <v>6403</v>
      </c>
      <c r="F6747">
        <v>0</v>
      </c>
    </row>
    <row r="6748" spans="1:6" hidden="1">
      <c r="A6748">
        <v>11</v>
      </c>
      <c r="B6748" s="226">
        <v>44269</v>
      </c>
      <c r="C6748" s="226">
        <v>44270</v>
      </c>
      <c r="D6748" s="226">
        <v>44280.453333333331</v>
      </c>
      <c r="E6748" t="s">
        <v>6404</v>
      </c>
      <c r="F6748">
        <v>17.329999923705387</v>
      </c>
    </row>
    <row r="6749" spans="1:6" hidden="1">
      <c r="A6749">
        <v>11</v>
      </c>
      <c r="B6749" s="226">
        <v>44269</v>
      </c>
      <c r="C6749" s="226">
        <v>44270</v>
      </c>
      <c r="D6749" s="226">
        <v>44280.453333333331</v>
      </c>
      <c r="E6749" t="s">
        <v>6405</v>
      </c>
      <c r="F6749">
        <v>29.079999923704996</v>
      </c>
    </row>
    <row r="6750" spans="1:6" hidden="1">
      <c r="A6750">
        <v>11</v>
      </c>
      <c r="B6750" s="226">
        <v>44269</v>
      </c>
      <c r="C6750" s="226">
        <v>44270</v>
      </c>
      <c r="D6750" s="226">
        <v>44280.453333333331</v>
      </c>
      <c r="E6750" t="s">
        <v>6406</v>
      </c>
      <c r="F6750">
        <v>0.3400000035762652</v>
      </c>
    </row>
    <row r="6751" spans="1:6" hidden="1">
      <c r="A6751">
        <v>11</v>
      </c>
      <c r="B6751" s="226">
        <v>44269</v>
      </c>
      <c r="C6751" s="226">
        <v>44270</v>
      </c>
      <c r="D6751" s="226">
        <v>44280.453333333331</v>
      </c>
      <c r="E6751" t="s">
        <v>6407</v>
      </c>
      <c r="F6751">
        <v>0.58999997377397972</v>
      </c>
    </row>
    <row r="6752" spans="1:6" hidden="1">
      <c r="A6752">
        <v>11</v>
      </c>
      <c r="B6752" s="226">
        <v>44269</v>
      </c>
      <c r="C6752" s="226">
        <v>44270</v>
      </c>
      <c r="D6752" s="226">
        <v>44280.453333333331</v>
      </c>
      <c r="E6752" t="s">
        <v>6408</v>
      </c>
      <c r="F6752">
        <v>0.88999998569491412</v>
      </c>
    </row>
    <row r="6753" spans="1:6" hidden="1">
      <c r="A6753">
        <v>11</v>
      </c>
      <c r="B6753" s="226">
        <v>44269</v>
      </c>
      <c r="C6753" s="226">
        <v>44270</v>
      </c>
      <c r="D6753" s="226">
        <v>44280.453333333331</v>
      </c>
      <c r="E6753" t="s">
        <v>6409</v>
      </c>
      <c r="F6753">
        <v>0.2000000029802399</v>
      </c>
    </row>
    <row r="6754" spans="1:6" hidden="1">
      <c r="A6754">
        <v>11</v>
      </c>
      <c r="B6754" s="226">
        <v>44269</v>
      </c>
      <c r="C6754" s="226">
        <v>44270</v>
      </c>
      <c r="D6754" s="226">
        <v>44280.453333333331</v>
      </c>
      <c r="E6754" t="s">
        <v>6326</v>
      </c>
      <c r="F6754">
        <v>7.9870590600702513</v>
      </c>
    </row>
    <row r="6755" spans="1:6" hidden="1">
      <c r="A6755">
        <v>11</v>
      </c>
      <c r="B6755" s="226">
        <v>44269</v>
      </c>
      <c r="C6755" s="226">
        <v>44270</v>
      </c>
      <c r="D6755" s="226">
        <v>44280.453333333331</v>
      </c>
      <c r="E6755" t="s">
        <v>6512</v>
      </c>
      <c r="F6755">
        <v>11.369999885559531</v>
      </c>
    </row>
    <row r="6756" spans="1:6" hidden="1">
      <c r="A6756">
        <v>11</v>
      </c>
      <c r="B6756" s="226">
        <v>44269</v>
      </c>
      <c r="C6756" s="226">
        <v>44270</v>
      </c>
      <c r="D6756" s="226">
        <v>44280.453333333331</v>
      </c>
      <c r="E6756" t="s">
        <v>6513</v>
      </c>
      <c r="F6756">
        <v>0.56000000238420766</v>
      </c>
    </row>
    <row r="6757" spans="1:6" hidden="1">
      <c r="A6757">
        <v>11</v>
      </c>
      <c r="B6757" s="226">
        <v>44269</v>
      </c>
      <c r="C6757" s="226">
        <v>44270</v>
      </c>
      <c r="D6757" s="226">
        <v>44280.453333333331</v>
      </c>
      <c r="E6757" t="s">
        <v>6514</v>
      </c>
      <c r="F6757">
        <v>3.1500000953675098</v>
      </c>
    </row>
    <row r="6758" spans="1:6" hidden="1">
      <c r="A6758">
        <v>11</v>
      </c>
      <c r="B6758" s="226">
        <v>44269</v>
      </c>
      <c r="C6758" s="226">
        <v>44270</v>
      </c>
      <c r="D6758" s="226">
        <v>44280.453333333331</v>
      </c>
      <c r="E6758" t="s">
        <v>6515</v>
      </c>
      <c r="F6758">
        <v>5.9000000953676626</v>
      </c>
    </row>
    <row r="6759" spans="1:6" hidden="1">
      <c r="A6759">
        <v>11</v>
      </c>
      <c r="B6759" s="226">
        <v>44269</v>
      </c>
      <c r="C6759" s="226">
        <v>44270</v>
      </c>
      <c r="D6759" s="226">
        <v>44280.453333333331</v>
      </c>
      <c r="E6759" t="s">
        <v>6516</v>
      </c>
      <c r="F6759">
        <v>0.77999997138977051</v>
      </c>
    </row>
    <row r="6760" spans="1:6" hidden="1">
      <c r="A6760">
        <v>11</v>
      </c>
      <c r="B6760" s="226">
        <v>44269</v>
      </c>
      <c r="C6760" s="226">
        <v>44270</v>
      </c>
      <c r="D6760" s="226">
        <v>44280.453333333331</v>
      </c>
      <c r="E6760" t="s">
        <v>6517</v>
      </c>
      <c r="F6760">
        <v>0</v>
      </c>
    </row>
    <row r="6761" spans="1:6" hidden="1">
      <c r="A6761">
        <v>11</v>
      </c>
      <c r="B6761" s="226">
        <v>44269</v>
      </c>
      <c r="C6761" s="226">
        <v>44270</v>
      </c>
      <c r="D6761" s="226">
        <v>44280.453333333331</v>
      </c>
      <c r="E6761" t="s">
        <v>6518</v>
      </c>
      <c r="F6761">
        <v>2.0399999618530273</v>
      </c>
    </row>
    <row r="6762" spans="1:6" hidden="1">
      <c r="A6762">
        <v>11</v>
      </c>
      <c r="B6762" s="226">
        <v>44269</v>
      </c>
      <c r="C6762" s="226">
        <v>44270</v>
      </c>
      <c r="D6762" s="226">
        <v>44280.453333333331</v>
      </c>
      <c r="E6762" t="s">
        <v>6519</v>
      </c>
      <c r="F6762">
        <v>1.309999942779541</v>
      </c>
    </row>
    <row r="6763" spans="1:6" hidden="1">
      <c r="A6763">
        <v>11</v>
      </c>
      <c r="B6763" s="226">
        <v>44269</v>
      </c>
      <c r="C6763" s="226">
        <v>44270</v>
      </c>
      <c r="D6763" s="226">
        <v>44280.453333333331</v>
      </c>
      <c r="E6763" t="s">
        <v>6327</v>
      </c>
      <c r="F6763">
        <v>1.9210191816253265E-3</v>
      </c>
    </row>
    <row r="6764" spans="1:6" hidden="1">
      <c r="A6764">
        <v>11</v>
      </c>
      <c r="B6764" s="226">
        <v>44269</v>
      </c>
      <c r="C6764" s="226">
        <v>44270</v>
      </c>
      <c r="D6764" s="226">
        <v>44280.453333333331</v>
      </c>
      <c r="E6764" t="s">
        <v>6418</v>
      </c>
    </row>
    <row r="6765" spans="1:6" hidden="1">
      <c r="A6765">
        <v>11</v>
      </c>
      <c r="B6765" s="226">
        <v>44269</v>
      </c>
      <c r="C6765" s="226">
        <v>44270</v>
      </c>
      <c r="D6765" s="226">
        <v>44280.453333333331</v>
      </c>
      <c r="E6765" t="s">
        <v>6419</v>
      </c>
    </row>
    <row r="6766" spans="1:6" hidden="1">
      <c r="A6766">
        <v>11</v>
      </c>
      <c r="B6766" s="226">
        <v>44269</v>
      </c>
      <c r="C6766" s="226">
        <v>44270</v>
      </c>
      <c r="D6766" s="226">
        <v>44280.453333333331</v>
      </c>
      <c r="E6766" t="s">
        <v>6420</v>
      </c>
    </row>
    <row r="6767" spans="1:6" hidden="1">
      <c r="A6767">
        <v>11</v>
      </c>
      <c r="B6767" s="226">
        <v>44269</v>
      </c>
      <c r="C6767" s="226">
        <v>44270</v>
      </c>
      <c r="D6767" s="226">
        <v>44280.453333333331</v>
      </c>
      <c r="E6767" t="s">
        <v>6421</v>
      </c>
    </row>
    <row r="6768" spans="1:6" hidden="1">
      <c r="A6768">
        <v>11</v>
      </c>
      <c r="B6768" s="226">
        <v>44269</v>
      </c>
      <c r="C6768" s="226">
        <v>44270</v>
      </c>
      <c r="D6768" s="226">
        <v>44280.453333333331</v>
      </c>
      <c r="E6768" t="s">
        <v>6422</v>
      </c>
    </row>
    <row r="6769" spans="1:6" hidden="1">
      <c r="A6769">
        <v>11</v>
      </c>
      <c r="B6769" s="226">
        <v>44269</v>
      </c>
      <c r="C6769" s="226">
        <v>44270</v>
      </c>
      <c r="D6769" s="226">
        <v>44280.453333333331</v>
      </c>
      <c r="E6769" t="s">
        <v>6423</v>
      </c>
    </row>
    <row r="6770" spans="1:6" hidden="1">
      <c r="A6770">
        <v>11</v>
      </c>
      <c r="B6770" s="226">
        <v>44269</v>
      </c>
      <c r="C6770" s="226">
        <v>44270</v>
      </c>
      <c r="D6770" s="226">
        <v>44280.453333333331</v>
      </c>
      <c r="E6770" t="s">
        <v>6424</v>
      </c>
    </row>
    <row r="6771" spans="1:6" hidden="1">
      <c r="A6771">
        <v>11</v>
      </c>
      <c r="B6771" s="226">
        <v>44269</v>
      </c>
      <c r="C6771" s="226">
        <v>44270</v>
      </c>
      <c r="D6771" s="226">
        <v>44280.453333333331</v>
      </c>
      <c r="E6771" t="s">
        <v>6425</v>
      </c>
    </row>
    <row r="6772" spans="1:6" hidden="1">
      <c r="A6772">
        <v>11</v>
      </c>
      <c r="B6772" s="226">
        <v>44269</v>
      </c>
      <c r="C6772" s="226">
        <v>44270</v>
      </c>
      <c r="D6772" s="226">
        <v>44280.453333333331</v>
      </c>
      <c r="E6772" t="s">
        <v>6426</v>
      </c>
    </row>
    <row r="6773" spans="1:6" hidden="1">
      <c r="A6773">
        <v>11</v>
      </c>
      <c r="B6773" s="226">
        <v>44269</v>
      </c>
      <c r="C6773" s="226">
        <v>44270</v>
      </c>
      <c r="D6773" s="226">
        <v>44280.453333333331</v>
      </c>
      <c r="E6773" t="s">
        <v>6427</v>
      </c>
    </row>
    <row r="6774" spans="1:6" hidden="1">
      <c r="A6774">
        <v>11</v>
      </c>
      <c r="B6774" s="226">
        <v>44269</v>
      </c>
      <c r="C6774" s="226">
        <v>44270</v>
      </c>
      <c r="D6774" s="226">
        <v>44280.453333333331</v>
      </c>
      <c r="E6774" t="s">
        <v>6328</v>
      </c>
      <c r="F6774">
        <v>1.5265452434282858E-2</v>
      </c>
    </row>
    <row r="6775" spans="1:6" hidden="1">
      <c r="A6775">
        <v>11</v>
      </c>
      <c r="B6775" s="226">
        <v>44269</v>
      </c>
      <c r="C6775" s="226">
        <v>44270</v>
      </c>
      <c r="D6775" s="226">
        <v>44280.453333333331</v>
      </c>
      <c r="E6775" t="s">
        <v>6329</v>
      </c>
      <c r="F6775">
        <v>6.4091449942851471</v>
      </c>
    </row>
    <row r="6776" spans="1:6" hidden="1">
      <c r="A6776">
        <v>11</v>
      </c>
      <c r="B6776" s="226">
        <v>44269</v>
      </c>
      <c r="C6776" s="226">
        <v>44270</v>
      </c>
      <c r="D6776" s="226">
        <v>44280.453333333331</v>
      </c>
      <c r="E6776" t="s">
        <v>6330</v>
      </c>
      <c r="F6776">
        <v>8.0021345128615184</v>
      </c>
    </row>
    <row r="6777" spans="1:6" hidden="1">
      <c r="A6777">
        <v>11</v>
      </c>
      <c r="B6777" s="226">
        <v>44269</v>
      </c>
      <c r="C6777" s="226">
        <v>44270</v>
      </c>
      <c r="D6777" s="226">
        <v>44280.453333333331</v>
      </c>
      <c r="E6777" t="s">
        <v>6332</v>
      </c>
      <c r="F6777">
        <v>0</v>
      </c>
    </row>
    <row r="6778" spans="1:6" hidden="1">
      <c r="A6778">
        <v>11</v>
      </c>
      <c r="B6778" s="226">
        <v>44269</v>
      </c>
      <c r="C6778" s="226">
        <v>44270</v>
      </c>
      <c r="D6778" s="226">
        <v>44280.453333333331</v>
      </c>
      <c r="E6778" t="s">
        <v>6331</v>
      </c>
      <c r="F6778">
        <v>0</v>
      </c>
    </row>
    <row r="6779" spans="1:6" hidden="1">
      <c r="A6779">
        <v>11</v>
      </c>
      <c r="B6779" s="226">
        <v>44269</v>
      </c>
      <c r="C6779" s="226">
        <v>44270</v>
      </c>
      <c r="D6779" s="226">
        <v>44280.453333333331</v>
      </c>
      <c r="E6779" t="s">
        <v>6669</v>
      </c>
      <c r="F6779">
        <v>0</v>
      </c>
    </row>
    <row r="6780" spans="1:6" hidden="1">
      <c r="A6780">
        <v>11</v>
      </c>
      <c r="B6780" s="226">
        <v>44269</v>
      </c>
      <c r="C6780" s="226">
        <v>44270</v>
      </c>
      <c r="D6780" s="226">
        <v>44280.453333333331</v>
      </c>
      <c r="E6780" t="s">
        <v>6668</v>
      </c>
      <c r="F6780">
        <v>-2.2529134409284923</v>
      </c>
    </row>
    <row r="6781" spans="1:6" hidden="1">
      <c r="A6781">
        <v>11</v>
      </c>
      <c r="B6781" s="226">
        <v>44269</v>
      </c>
      <c r="C6781" s="226">
        <v>44270</v>
      </c>
      <c r="D6781" s="226">
        <v>44280.453333333331</v>
      </c>
      <c r="E6781" t="s">
        <v>6719</v>
      </c>
      <c r="F6781">
        <v>35.219771872957509</v>
      </c>
    </row>
    <row r="6782" spans="1:6" hidden="1">
      <c r="A6782">
        <v>11</v>
      </c>
      <c r="B6782" s="226">
        <v>44269</v>
      </c>
      <c r="C6782" s="226">
        <v>44270</v>
      </c>
      <c r="D6782" s="226">
        <v>44280.453333333331</v>
      </c>
      <c r="E6782" t="s">
        <v>6333</v>
      </c>
      <c r="F6782">
        <v>-1.63117099268776E-2</v>
      </c>
    </row>
    <row r="6783" spans="1:6" hidden="1">
      <c r="A6783">
        <v>11</v>
      </c>
      <c r="B6783" s="226">
        <v>44269</v>
      </c>
      <c r="C6783" s="226">
        <v>44270</v>
      </c>
      <c r="D6783" s="226">
        <v>44280.453333333331</v>
      </c>
      <c r="E6783" t="s">
        <v>6334</v>
      </c>
      <c r="F6783">
        <v>20.410621251000297</v>
      </c>
    </row>
    <row r="6784" spans="1:6" hidden="1">
      <c r="A6784">
        <v>11</v>
      </c>
      <c r="B6784" s="226">
        <v>44269</v>
      </c>
      <c r="C6784" s="226">
        <v>44270</v>
      </c>
      <c r="D6784" s="226">
        <v>44280.453333333331</v>
      </c>
      <c r="E6784" t="s">
        <v>6339</v>
      </c>
      <c r="F6784">
        <v>6.4396312117576713</v>
      </c>
    </row>
    <row r="6785" spans="1:6" hidden="1">
      <c r="A6785">
        <v>11</v>
      </c>
      <c r="B6785" s="226">
        <v>44269</v>
      </c>
      <c r="C6785" s="226">
        <v>44270</v>
      </c>
      <c r="D6785" s="226">
        <v>44280.453333333331</v>
      </c>
      <c r="E6785" t="s">
        <v>6338</v>
      </c>
      <c r="F6785">
        <v>0.91525069453410735</v>
      </c>
    </row>
    <row r="6786" spans="1:6" hidden="1">
      <c r="A6786">
        <v>11</v>
      </c>
      <c r="B6786" s="226">
        <v>44269</v>
      </c>
      <c r="C6786" s="226">
        <v>44270</v>
      </c>
      <c r="D6786" s="226">
        <v>44280.453333333331</v>
      </c>
      <c r="E6786" t="s">
        <v>6337</v>
      </c>
      <c r="F6786">
        <v>63.533557279904691</v>
      </c>
    </row>
    <row r="6787" spans="1:6" hidden="1">
      <c r="A6787">
        <v>11</v>
      </c>
      <c r="B6787" s="226">
        <v>44269</v>
      </c>
      <c r="C6787" s="226">
        <v>44270</v>
      </c>
      <c r="D6787" s="226">
        <v>44280.453333333331</v>
      </c>
      <c r="E6787" t="s">
        <v>6340</v>
      </c>
      <c r="F6787">
        <v>20.14221697383454</v>
      </c>
    </row>
    <row r="6788" spans="1:6" hidden="1">
      <c r="A6788">
        <v>11</v>
      </c>
      <c r="B6788" s="226">
        <v>44269</v>
      </c>
      <c r="C6788" s="226">
        <v>44270</v>
      </c>
      <c r="D6788" s="226">
        <v>44280.453333333331</v>
      </c>
      <c r="E6788" t="s">
        <v>6341</v>
      </c>
      <c r="F6788">
        <v>26.818719987792846</v>
      </c>
    </row>
    <row r="6789" spans="1:6" hidden="1">
      <c r="A6789">
        <v>11</v>
      </c>
      <c r="B6789" s="226">
        <v>44269</v>
      </c>
      <c r="C6789" s="226">
        <v>44270</v>
      </c>
      <c r="D6789" s="226">
        <v>44280.453333333331</v>
      </c>
      <c r="E6789" t="s">
        <v>6342</v>
      </c>
      <c r="F6789">
        <v>7.3548819062917783</v>
      </c>
    </row>
    <row r="6790" spans="1:6" hidden="1">
      <c r="A6790">
        <v>11</v>
      </c>
      <c r="B6790" s="226">
        <v>44269</v>
      </c>
      <c r="C6790" s="226">
        <v>44270</v>
      </c>
      <c r="D6790" s="226">
        <v>44280.453333333331</v>
      </c>
      <c r="E6790" t="s">
        <v>6343</v>
      </c>
      <c r="F6790">
        <v>53.97506686316585</v>
      </c>
    </row>
    <row r="6791" spans="1:6" hidden="1">
      <c r="A6791">
        <v>11</v>
      </c>
      <c r="B6791" s="226">
        <v>44269</v>
      </c>
      <c r="C6791" s="226">
        <v>44270</v>
      </c>
      <c r="D6791" s="226">
        <v>44280.453333333331</v>
      </c>
      <c r="E6791" t="s">
        <v>6344</v>
      </c>
    </row>
    <row r="6792" spans="1:6" hidden="1">
      <c r="A6792">
        <v>11</v>
      </c>
      <c r="B6792" s="226">
        <v>44269</v>
      </c>
      <c r="C6792" s="226">
        <v>44270</v>
      </c>
      <c r="D6792" s="226">
        <v>44280.453333333331</v>
      </c>
      <c r="E6792" t="s">
        <v>6345</v>
      </c>
    </row>
    <row r="6793" spans="1:6" hidden="1">
      <c r="A6793">
        <v>11</v>
      </c>
      <c r="B6793" s="226">
        <v>44269</v>
      </c>
      <c r="C6793" s="226">
        <v>44270</v>
      </c>
      <c r="D6793" s="226">
        <v>44280.453333333331</v>
      </c>
      <c r="E6793" t="s">
        <v>6346</v>
      </c>
    </row>
    <row r="6794" spans="1:6" hidden="1">
      <c r="A6794">
        <v>11</v>
      </c>
      <c r="B6794" s="226">
        <v>44269</v>
      </c>
      <c r="C6794" s="226">
        <v>44270</v>
      </c>
      <c r="D6794" s="226">
        <v>44280.453333333331</v>
      </c>
      <c r="E6794" t="s">
        <v>6350</v>
      </c>
    </row>
    <row r="6795" spans="1:6" hidden="1">
      <c r="A6795">
        <v>11</v>
      </c>
      <c r="B6795" s="226">
        <v>44269</v>
      </c>
      <c r="C6795" s="226">
        <v>44270</v>
      </c>
      <c r="D6795" s="226">
        <v>44280.453333333331</v>
      </c>
      <c r="E6795" t="s">
        <v>6352</v>
      </c>
    </row>
    <row r="6796" spans="1:6" hidden="1">
      <c r="A6796">
        <v>11</v>
      </c>
      <c r="B6796" s="226">
        <v>44269</v>
      </c>
      <c r="C6796" s="226">
        <v>44270</v>
      </c>
      <c r="D6796" s="226">
        <v>44280.453333333331</v>
      </c>
      <c r="E6796" t="s">
        <v>6353</v>
      </c>
    </row>
    <row r="6797" spans="1:6" hidden="1">
      <c r="A6797">
        <v>11</v>
      </c>
      <c r="B6797" s="226">
        <v>44269</v>
      </c>
      <c r="C6797" s="226">
        <v>44270</v>
      </c>
      <c r="D6797" s="226">
        <v>44280.453333333331</v>
      </c>
      <c r="E6797" t="s">
        <v>6355</v>
      </c>
    </row>
    <row r="6798" spans="1:6" hidden="1">
      <c r="A6798">
        <v>11</v>
      </c>
      <c r="B6798" s="226">
        <v>44269</v>
      </c>
      <c r="C6798" s="226">
        <v>44270</v>
      </c>
      <c r="D6798" s="226">
        <v>44280.453333333331</v>
      </c>
      <c r="E6798" t="s">
        <v>6354</v>
      </c>
    </row>
    <row r="6799" spans="1:6" hidden="1">
      <c r="A6799">
        <v>11</v>
      </c>
      <c r="B6799" s="226">
        <v>44269</v>
      </c>
      <c r="C6799" s="226">
        <v>44270</v>
      </c>
      <c r="D6799" s="226">
        <v>44280.453333333331</v>
      </c>
      <c r="E6799" t="s">
        <v>6347</v>
      </c>
    </row>
    <row r="6800" spans="1:6" hidden="1">
      <c r="A6800">
        <v>11</v>
      </c>
      <c r="B6800" s="226">
        <v>44269</v>
      </c>
      <c r="C6800" s="226">
        <v>44270</v>
      </c>
      <c r="D6800" s="226">
        <v>44280.453333333331</v>
      </c>
      <c r="E6800" t="s">
        <v>6348</v>
      </c>
    </row>
    <row r="6801" spans="1:5" hidden="1">
      <c r="A6801">
        <v>11</v>
      </c>
      <c r="B6801" s="226">
        <v>44269</v>
      </c>
      <c r="C6801" s="226">
        <v>44270</v>
      </c>
      <c r="D6801" s="226">
        <v>44280.453333333331</v>
      </c>
      <c r="E6801" t="s">
        <v>6349</v>
      </c>
    </row>
    <row r="6802" spans="1:5" hidden="1">
      <c r="A6802">
        <v>11</v>
      </c>
      <c r="B6802" s="226">
        <v>44269</v>
      </c>
      <c r="C6802" s="226">
        <v>44270</v>
      </c>
      <c r="D6802" s="226">
        <v>44280.453333333331</v>
      </c>
      <c r="E6802" t="s">
        <v>6351</v>
      </c>
    </row>
    <row r="6803" spans="1:5" hidden="1">
      <c r="A6803">
        <v>11</v>
      </c>
      <c r="B6803" s="226">
        <v>44269</v>
      </c>
      <c r="C6803" s="226">
        <v>44270</v>
      </c>
      <c r="D6803" s="226">
        <v>44280.453333333331</v>
      </c>
      <c r="E6803" t="s">
        <v>6356</v>
      </c>
    </row>
    <row r="6804" spans="1:5" hidden="1">
      <c r="A6804">
        <v>11</v>
      </c>
      <c r="B6804" s="226">
        <v>44269</v>
      </c>
      <c r="C6804" s="226">
        <v>44270</v>
      </c>
      <c r="D6804" s="226">
        <v>44280.453333333331</v>
      </c>
      <c r="E6804" t="s">
        <v>6362</v>
      </c>
    </row>
    <row r="6805" spans="1:5" hidden="1">
      <c r="A6805">
        <v>11</v>
      </c>
      <c r="B6805" s="226">
        <v>44269</v>
      </c>
      <c r="C6805" s="226">
        <v>44270</v>
      </c>
      <c r="D6805" s="226">
        <v>44280.453333333331</v>
      </c>
      <c r="E6805" t="s">
        <v>6363</v>
      </c>
    </row>
    <row r="6806" spans="1:5" hidden="1">
      <c r="A6806">
        <v>11</v>
      </c>
      <c r="B6806" s="226">
        <v>44269</v>
      </c>
      <c r="C6806" s="226">
        <v>44270</v>
      </c>
      <c r="D6806" s="226">
        <v>44280.453333333331</v>
      </c>
      <c r="E6806" t="s">
        <v>6364</v>
      </c>
    </row>
    <row r="6807" spans="1:5" hidden="1">
      <c r="A6807">
        <v>11</v>
      </c>
      <c r="B6807" s="226">
        <v>44269</v>
      </c>
      <c r="C6807" s="226">
        <v>44270</v>
      </c>
      <c r="D6807" s="226">
        <v>44280.453333333331</v>
      </c>
      <c r="E6807" t="s">
        <v>6365</v>
      </c>
    </row>
    <row r="6808" spans="1:5" hidden="1">
      <c r="A6808">
        <v>11</v>
      </c>
      <c r="B6808" s="226">
        <v>44269</v>
      </c>
      <c r="C6808" s="226">
        <v>44270</v>
      </c>
      <c r="D6808" s="226">
        <v>44280.453333333331</v>
      </c>
      <c r="E6808" t="s">
        <v>6366</v>
      </c>
    </row>
    <row r="6809" spans="1:5" hidden="1">
      <c r="A6809">
        <v>11</v>
      </c>
      <c r="B6809" s="226">
        <v>44269</v>
      </c>
      <c r="C6809" s="226">
        <v>44270</v>
      </c>
      <c r="D6809" s="226">
        <v>44280.453333333331</v>
      </c>
      <c r="E6809" t="s">
        <v>6367</v>
      </c>
    </row>
    <row r="6810" spans="1:5" hidden="1">
      <c r="A6810">
        <v>11</v>
      </c>
      <c r="B6810" s="226">
        <v>44269</v>
      </c>
      <c r="C6810" s="226">
        <v>44270</v>
      </c>
      <c r="D6810" s="226">
        <v>44280.453333333331</v>
      </c>
      <c r="E6810" t="s">
        <v>6368</v>
      </c>
    </row>
    <row r="6811" spans="1:5" hidden="1">
      <c r="A6811">
        <v>11</v>
      </c>
      <c r="B6811" s="226">
        <v>44269</v>
      </c>
      <c r="C6811" s="226">
        <v>44270</v>
      </c>
      <c r="D6811" s="226">
        <v>44280.453333333331</v>
      </c>
      <c r="E6811" t="s">
        <v>6369</v>
      </c>
    </row>
    <row r="6812" spans="1:5" hidden="1">
      <c r="A6812">
        <v>11</v>
      </c>
      <c r="B6812" s="226">
        <v>44269</v>
      </c>
      <c r="C6812" s="226">
        <v>44270</v>
      </c>
      <c r="D6812" s="226">
        <v>44280.453333333331</v>
      </c>
      <c r="E6812" t="s">
        <v>6370</v>
      </c>
    </row>
    <row r="6813" spans="1:5" hidden="1">
      <c r="A6813">
        <v>11</v>
      </c>
      <c r="B6813" s="226">
        <v>44269</v>
      </c>
      <c r="C6813" s="226">
        <v>44270</v>
      </c>
      <c r="D6813" s="226">
        <v>44280.453333333331</v>
      </c>
      <c r="E6813" t="s">
        <v>6371</v>
      </c>
    </row>
    <row r="6814" spans="1:5" hidden="1">
      <c r="A6814">
        <v>11</v>
      </c>
      <c r="B6814" s="226">
        <v>44269</v>
      </c>
      <c r="C6814" s="226">
        <v>44270</v>
      </c>
      <c r="D6814" s="226">
        <v>44280.453333333331</v>
      </c>
      <c r="E6814" t="s">
        <v>6372</v>
      </c>
    </row>
    <row r="6815" spans="1:5" hidden="1">
      <c r="A6815">
        <v>11</v>
      </c>
      <c r="B6815" s="226">
        <v>44269</v>
      </c>
      <c r="C6815" s="226">
        <v>44270</v>
      </c>
      <c r="D6815" s="226">
        <v>44280.453333333331</v>
      </c>
      <c r="E6815" t="s">
        <v>6373</v>
      </c>
    </row>
    <row r="6816" spans="1:5" hidden="1">
      <c r="A6816">
        <v>11</v>
      </c>
      <c r="B6816" s="226">
        <v>44269</v>
      </c>
      <c r="C6816" s="226">
        <v>44270</v>
      </c>
      <c r="D6816" s="226">
        <v>44280.453333333331</v>
      </c>
      <c r="E6816" t="s">
        <v>6374</v>
      </c>
    </row>
    <row r="6817" spans="1:6" hidden="1">
      <c r="A6817">
        <v>11</v>
      </c>
      <c r="B6817" s="226">
        <v>44269</v>
      </c>
      <c r="C6817" s="226">
        <v>44270</v>
      </c>
      <c r="D6817" s="226">
        <v>44280.453333333331</v>
      </c>
      <c r="E6817" t="s">
        <v>6375</v>
      </c>
    </row>
    <row r="6818" spans="1:6" hidden="1">
      <c r="A6818">
        <v>11</v>
      </c>
      <c r="B6818" s="226">
        <v>44269</v>
      </c>
      <c r="C6818" s="226">
        <v>44270</v>
      </c>
      <c r="D6818" s="226">
        <v>44280.453333333331</v>
      </c>
      <c r="E6818" t="s">
        <v>6376</v>
      </c>
    </row>
    <row r="6819" spans="1:6" hidden="1">
      <c r="A6819">
        <v>11</v>
      </c>
      <c r="B6819" s="226">
        <v>44269</v>
      </c>
      <c r="C6819" s="226">
        <v>44270</v>
      </c>
      <c r="D6819" s="226">
        <v>44280.453333333331</v>
      </c>
      <c r="E6819" t="s">
        <v>6377</v>
      </c>
    </row>
    <row r="6820" spans="1:6" hidden="1">
      <c r="A6820">
        <v>11</v>
      </c>
      <c r="B6820" s="226">
        <v>44269</v>
      </c>
      <c r="C6820" s="226">
        <v>44270</v>
      </c>
      <c r="D6820" s="226">
        <v>44280.453333333331</v>
      </c>
      <c r="E6820" t="s">
        <v>6378</v>
      </c>
    </row>
    <row r="6821" spans="1:6" hidden="1">
      <c r="A6821">
        <v>11</v>
      </c>
      <c r="B6821" s="226">
        <v>44269</v>
      </c>
      <c r="C6821" s="226">
        <v>44270</v>
      </c>
      <c r="D6821" s="226">
        <v>44280.453333333331</v>
      </c>
      <c r="E6821" t="s">
        <v>6379</v>
      </c>
    </row>
    <row r="6822" spans="1:6" hidden="1">
      <c r="A6822">
        <v>11</v>
      </c>
      <c r="B6822" s="226">
        <v>44269</v>
      </c>
      <c r="C6822" s="226">
        <v>44270</v>
      </c>
      <c r="D6822" s="226">
        <v>44280.453333333331</v>
      </c>
      <c r="E6822" t="s">
        <v>6380</v>
      </c>
    </row>
    <row r="6823" spans="1:6" hidden="1">
      <c r="A6823">
        <v>11</v>
      </c>
      <c r="B6823" s="226">
        <v>44269</v>
      </c>
      <c r="C6823" s="226">
        <v>44270</v>
      </c>
      <c r="D6823" s="226">
        <v>44280.453333333331</v>
      </c>
      <c r="E6823" t="s">
        <v>5411</v>
      </c>
    </row>
    <row r="6824" spans="1:6" hidden="1">
      <c r="A6824">
        <v>11</v>
      </c>
      <c r="B6824" s="226">
        <v>44269</v>
      </c>
      <c r="C6824" s="226">
        <v>44270</v>
      </c>
      <c r="D6824" s="226">
        <v>44280.453333333331</v>
      </c>
      <c r="E6824" t="s">
        <v>6381</v>
      </c>
      <c r="F6824">
        <v>140.88908646901433</v>
      </c>
    </row>
    <row r="6825" spans="1:6" hidden="1">
      <c r="A6825">
        <v>11</v>
      </c>
      <c r="B6825" s="226">
        <v>44269</v>
      </c>
      <c r="C6825" s="226">
        <v>44270</v>
      </c>
      <c r="D6825" s="226">
        <v>44280.453333333331</v>
      </c>
      <c r="E6825" t="s">
        <v>6430</v>
      </c>
      <c r="F6825">
        <v>33.911343227492495</v>
      </c>
    </row>
    <row r="6826" spans="1:6" hidden="1">
      <c r="A6826">
        <v>11</v>
      </c>
      <c r="B6826" s="226">
        <v>44269</v>
      </c>
      <c r="C6826" s="226">
        <v>44270</v>
      </c>
      <c r="D6826" s="226">
        <v>44280.453333333331</v>
      </c>
      <c r="E6826" t="s">
        <v>6431</v>
      </c>
      <c r="F6826">
        <v>3805.1340187920418</v>
      </c>
    </row>
    <row r="6827" spans="1:6" hidden="1">
      <c r="A6827">
        <v>11</v>
      </c>
      <c r="B6827" s="226">
        <v>44269</v>
      </c>
      <c r="C6827" s="226">
        <v>44270</v>
      </c>
      <c r="D6827" s="226">
        <v>44280.453333333331</v>
      </c>
      <c r="E6827" t="s">
        <v>6432</v>
      </c>
      <c r="F6827">
        <v>2.5046035001675335</v>
      </c>
    </row>
    <row r="6828" spans="1:6" hidden="1">
      <c r="A6828">
        <v>11</v>
      </c>
      <c r="B6828" s="226">
        <v>44269</v>
      </c>
      <c r="C6828" s="226">
        <v>44270</v>
      </c>
      <c r="D6828" s="226">
        <v>44280.453333333331</v>
      </c>
      <c r="E6828" t="s">
        <v>6382</v>
      </c>
      <c r="F6828">
        <v>1649.2109929402691</v>
      </c>
    </row>
    <row r="6829" spans="1:6" hidden="1">
      <c r="A6829">
        <v>11</v>
      </c>
      <c r="B6829" s="226">
        <v>44269</v>
      </c>
      <c r="C6829" s="226">
        <v>44270</v>
      </c>
      <c r="D6829" s="226">
        <v>44280.453333333331</v>
      </c>
      <c r="E6829" t="s">
        <v>6383</v>
      </c>
      <c r="F6829">
        <v>54.435518362786873</v>
      </c>
    </row>
    <row r="6830" spans="1:6" hidden="1">
      <c r="A6830">
        <v>11</v>
      </c>
      <c r="B6830" s="226">
        <v>44269</v>
      </c>
      <c r="C6830" s="226">
        <v>44270</v>
      </c>
      <c r="D6830" s="226">
        <v>44280.453333333331</v>
      </c>
      <c r="E6830" t="s">
        <v>6384</v>
      </c>
      <c r="F6830">
        <v>0</v>
      </c>
    </row>
    <row r="6831" spans="1:6" hidden="1">
      <c r="A6831">
        <v>11</v>
      </c>
      <c r="B6831" s="226">
        <v>44269</v>
      </c>
      <c r="C6831" s="226">
        <v>44270</v>
      </c>
      <c r="D6831" s="226">
        <v>44280.453333333331</v>
      </c>
      <c r="E6831" t="s">
        <v>6385</v>
      </c>
      <c r="F6831">
        <v>0.97000002861022949</v>
      </c>
    </row>
    <row r="6832" spans="1:6" hidden="1">
      <c r="A6832">
        <v>11</v>
      </c>
      <c r="B6832" s="226">
        <v>44269</v>
      </c>
      <c r="C6832" s="226">
        <v>44270</v>
      </c>
      <c r="D6832" s="226">
        <v>44280.453333333331</v>
      </c>
      <c r="E6832" t="s">
        <v>6386</v>
      </c>
      <c r="F6832">
        <v>9.0399999618526721</v>
      </c>
    </row>
    <row r="6833" spans="1:6" hidden="1">
      <c r="A6833">
        <v>11</v>
      </c>
      <c r="B6833" s="226">
        <v>44269</v>
      </c>
      <c r="C6833" s="226">
        <v>44270</v>
      </c>
      <c r="D6833" s="226">
        <v>44280.453333333331</v>
      </c>
      <c r="E6833" t="s">
        <v>6387</v>
      </c>
      <c r="F6833">
        <v>1.5099999904632251</v>
      </c>
    </row>
    <row r="6834" spans="1:6" hidden="1">
      <c r="A6834">
        <v>11</v>
      </c>
      <c r="B6834" s="226">
        <v>44269</v>
      </c>
      <c r="C6834" s="226">
        <v>44270</v>
      </c>
      <c r="D6834" s="226">
        <v>44280.453333333331</v>
      </c>
      <c r="E6834" t="s">
        <v>6388</v>
      </c>
      <c r="F6834">
        <v>64.30999755859375</v>
      </c>
    </row>
    <row r="6835" spans="1:6" hidden="1">
      <c r="A6835">
        <v>11</v>
      </c>
      <c r="B6835" s="226">
        <v>44269</v>
      </c>
      <c r="C6835" s="226">
        <v>44270</v>
      </c>
      <c r="D6835" s="226">
        <v>44280.453333333331</v>
      </c>
      <c r="E6835" t="s">
        <v>6389</v>
      </c>
      <c r="F6835">
        <v>22.090000152588143</v>
      </c>
    </row>
    <row r="6836" spans="1:6" hidden="1">
      <c r="A6836">
        <v>11</v>
      </c>
      <c r="B6836" s="226">
        <v>44269</v>
      </c>
      <c r="C6836" s="226">
        <v>44270</v>
      </c>
      <c r="D6836" s="226">
        <v>44280.453333333331</v>
      </c>
      <c r="E6836" t="s">
        <v>6390</v>
      </c>
      <c r="F6836">
        <v>7.9999998211860726E-2</v>
      </c>
    </row>
    <row r="6837" spans="1:6" hidden="1">
      <c r="A6837">
        <v>11</v>
      </c>
      <c r="B6837" s="226">
        <v>44269</v>
      </c>
      <c r="C6837" s="226">
        <v>44270</v>
      </c>
      <c r="D6837" s="226">
        <v>44280.453333333331</v>
      </c>
      <c r="E6837" t="s">
        <v>6391</v>
      </c>
      <c r="F6837">
        <v>1.9700000286101578</v>
      </c>
    </row>
    <row r="6838" spans="1:6" hidden="1">
      <c r="A6838">
        <v>11</v>
      </c>
      <c r="B6838" s="226">
        <v>44269</v>
      </c>
      <c r="C6838" s="226">
        <v>44270</v>
      </c>
      <c r="D6838" s="226">
        <v>44280.453333333331</v>
      </c>
      <c r="E6838" t="s">
        <v>6392</v>
      </c>
      <c r="F6838">
        <v>2.9999999329446688E-2</v>
      </c>
    </row>
    <row r="6839" spans="1:6" hidden="1">
      <c r="A6839">
        <v>11</v>
      </c>
      <c r="B6839" s="226">
        <v>44269</v>
      </c>
      <c r="C6839" s="226">
        <v>44270</v>
      </c>
      <c r="D6839" s="226">
        <v>44280.453333333331</v>
      </c>
      <c r="E6839" t="s">
        <v>6428</v>
      </c>
      <c r="F6839">
        <v>60.264906727023096</v>
      </c>
    </row>
    <row r="6840" spans="1:6" hidden="1">
      <c r="A6840">
        <v>11</v>
      </c>
      <c r="B6840" s="226">
        <v>44269</v>
      </c>
      <c r="C6840" s="226">
        <v>44270</v>
      </c>
      <c r="D6840" s="226">
        <v>44280.453333333331</v>
      </c>
      <c r="E6840" t="s">
        <v>6498</v>
      </c>
      <c r="F6840">
        <v>7.7855089508616013E-2</v>
      </c>
    </row>
    <row r="6841" spans="1:6" hidden="1">
      <c r="A6841">
        <v>11</v>
      </c>
      <c r="B6841" s="226">
        <v>44269</v>
      </c>
      <c r="C6841" s="226">
        <v>44270</v>
      </c>
      <c r="D6841" s="226">
        <v>44280.453333333331</v>
      </c>
      <c r="E6841" t="s">
        <v>6499</v>
      </c>
      <c r="F6841">
        <v>210.21584118737115</v>
      </c>
    </row>
    <row r="6842" spans="1:6" hidden="1">
      <c r="A6842">
        <v>11</v>
      </c>
      <c r="B6842" s="226">
        <v>44269</v>
      </c>
      <c r="C6842" s="226">
        <v>44270</v>
      </c>
      <c r="D6842" s="226">
        <v>44280.453333333331</v>
      </c>
      <c r="E6842" t="s">
        <v>6500</v>
      </c>
      <c r="F6842">
        <v>9246.3801479763497</v>
      </c>
    </row>
    <row r="6843" spans="1:6" hidden="1">
      <c r="A6843">
        <v>11</v>
      </c>
      <c r="B6843" s="226">
        <v>44269</v>
      </c>
      <c r="C6843" s="226">
        <v>44270</v>
      </c>
      <c r="D6843" s="226">
        <v>44280.453333333331</v>
      </c>
      <c r="E6843" t="s">
        <v>6429</v>
      </c>
      <c r="F6843">
        <v>351.01511436038555</v>
      </c>
    </row>
    <row r="6844" spans="1:6" hidden="1">
      <c r="A6844">
        <v>11</v>
      </c>
      <c r="B6844" s="226">
        <v>44269</v>
      </c>
      <c r="C6844" s="226">
        <v>44270</v>
      </c>
      <c r="D6844" s="226">
        <v>44280.453333333331</v>
      </c>
      <c r="E6844" t="s">
        <v>6433</v>
      </c>
      <c r="F6844">
        <v>54.821672884623084</v>
      </c>
    </row>
    <row r="6845" spans="1:6" hidden="1">
      <c r="A6845">
        <v>11</v>
      </c>
      <c r="B6845" s="226">
        <v>44269</v>
      </c>
      <c r="C6845" s="226">
        <v>44270</v>
      </c>
      <c r="D6845" s="226">
        <v>44280.453333333331</v>
      </c>
      <c r="E6845" t="s">
        <v>6671</v>
      </c>
      <c r="F6845">
        <v>-2.2985985900312516</v>
      </c>
    </row>
    <row r="6846" spans="1:6" hidden="1">
      <c r="A6846">
        <v>11</v>
      </c>
      <c r="B6846" s="226">
        <v>44269</v>
      </c>
      <c r="C6846" s="226">
        <v>44270</v>
      </c>
      <c r="D6846" s="226">
        <v>44280.453333333331</v>
      </c>
      <c r="E6846" t="s">
        <v>6434</v>
      </c>
      <c r="F6846">
        <v>146.10222545199929</v>
      </c>
    </row>
    <row r="6847" spans="1:6" hidden="1">
      <c r="A6847">
        <v>11</v>
      </c>
      <c r="B6847" s="226">
        <v>44269</v>
      </c>
      <c r="C6847" s="226">
        <v>44270</v>
      </c>
      <c r="D6847" s="226">
        <v>44280.453333333331</v>
      </c>
      <c r="E6847" t="s">
        <v>6435</v>
      </c>
      <c r="F6847">
        <v>60.502298537890049</v>
      </c>
    </row>
    <row r="6848" spans="1:6" hidden="1">
      <c r="A6848">
        <v>11</v>
      </c>
      <c r="B6848" s="226">
        <v>44269</v>
      </c>
      <c r="C6848" s="226">
        <v>44270</v>
      </c>
      <c r="D6848" s="226">
        <v>44280.453333333331</v>
      </c>
      <c r="E6848" t="s">
        <v>6436</v>
      </c>
      <c r="F6848">
        <v>619.42261411878815</v>
      </c>
    </row>
    <row r="6849" spans="1:6" hidden="1">
      <c r="A6849">
        <v>11</v>
      </c>
      <c r="B6849" s="226">
        <v>44269</v>
      </c>
      <c r="C6849" s="226">
        <v>44270</v>
      </c>
      <c r="D6849" s="226">
        <v>44280.453333333331</v>
      </c>
      <c r="E6849" t="s">
        <v>6438</v>
      </c>
      <c r="F6849">
        <v>2756.3261447482664</v>
      </c>
    </row>
    <row r="6850" spans="1:6" hidden="1">
      <c r="A6850">
        <v>11</v>
      </c>
      <c r="B6850" s="226">
        <v>44269</v>
      </c>
      <c r="C6850" s="226">
        <v>44270</v>
      </c>
      <c r="D6850" s="226">
        <v>44280.453333333331</v>
      </c>
      <c r="E6850" t="s">
        <v>6439</v>
      </c>
      <c r="F6850">
        <v>139.36823133892494</v>
      </c>
    </row>
    <row r="6851" spans="1:6" hidden="1">
      <c r="A6851">
        <v>11</v>
      </c>
      <c r="B6851" s="226">
        <v>44269</v>
      </c>
      <c r="C6851" s="226">
        <v>44270</v>
      </c>
      <c r="D6851" s="226">
        <v>44280.453333333331</v>
      </c>
      <c r="E6851" t="s">
        <v>6501</v>
      </c>
      <c r="F6851">
        <v>7.9870590600702513</v>
      </c>
    </row>
    <row r="6852" spans="1:6" hidden="1">
      <c r="A6852">
        <v>11</v>
      </c>
      <c r="B6852" s="226">
        <v>44269</v>
      </c>
      <c r="C6852" s="226">
        <v>44270</v>
      </c>
      <c r="D6852" s="226">
        <v>44280.453333333331</v>
      </c>
      <c r="E6852" t="s">
        <v>6437</v>
      </c>
      <c r="F6852">
        <v>130.40941278139749</v>
      </c>
    </row>
    <row r="6853" spans="1:6" hidden="1">
      <c r="A6853">
        <v>11</v>
      </c>
      <c r="B6853" s="226">
        <v>44269</v>
      </c>
      <c r="C6853" s="226">
        <v>44270</v>
      </c>
      <c r="D6853" s="226">
        <v>44280.453333333331</v>
      </c>
      <c r="E6853" t="s">
        <v>6502</v>
      </c>
      <c r="F6853">
        <v>74.879997253414999</v>
      </c>
    </row>
    <row r="6854" spans="1:6" hidden="1">
      <c r="A6854">
        <v>11</v>
      </c>
      <c r="B6854" s="226">
        <v>44269</v>
      </c>
      <c r="C6854" s="226">
        <v>44270</v>
      </c>
      <c r="D6854" s="226">
        <v>44280.453333333331</v>
      </c>
      <c r="E6854" t="s">
        <v>6410</v>
      </c>
      <c r="F6854">
        <v>11.369999885559531</v>
      </c>
    </row>
    <row r="6855" spans="1:6" hidden="1">
      <c r="A6855">
        <v>11</v>
      </c>
      <c r="B6855" s="226">
        <v>44269</v>
      </c>
      <c r="C6855" s="226">
        <v>44270</v>
      </c>
      <c r="D6855" s="226">
        <v>44280.453333333331</v>
      </c>
      <c r="E6855" t="s">
        <v>6411</v>
      </c>
      <c r="F6855">
        <v>0.56000000238420766</v>
      </c>
    </row>
    <row r="6856" spans="1:6" hidden="1">
      <c r="A6856">
        <v>11</v>
      </c>
      <c r="B6856" s="226">
        <v>44269</v>
      </c>
      <c r="C6856" s="226">
        <v>44270</v>
      </c>
      <c r="D6856" s="226">
        <v>44280.453333333331</v>
      </c>
      <c r="E6856" t="s">
        <v>6412</v>
      </c>
      <c r="F6856">
        <v>3.1500000953675098</v>
      </c>
    </row>
    <row r="6857" spans="1:6" hidden="1">
      <c r="A6857">
        <v>11</v>
      </c>
      <c r="B6857" s="226">
        <v>44269</v>
      </c>
      <c r="C6857" s="226">
        <v>44270</v>
      </c>
      <c r="D6857" s="226">
        <v>44280.453333333331</v>
      </c>
      <c r="E6857" t="s">
        <v>6413</v>
      </c>
      <c r="F6857">
        <v>5.9000000953676626</v>
      </c>
    </row>
    <row r="6858" spans="1:6" hidden="1">
      <c r="A6858">
        <v>11</v>
      </c>
      <c r="B6858" s="226">
        <v>44269</v>
      </c>
      <c r="C6858" s="226">
        <v>44270</v>
      </c>
      <c r="D6858" s="226">
        <v>44280.453333333331</v>
      </c>
      <c r="E6858" t="s">
        <v>6414</v>
      </c>
      <c r="F6858">
        <v>0.77999997138977051</v>
      </c>
    </row>
    <row r="6859" spans="1:6" hidden="1">
      <c r="A6859">
        <v>11</v>
      </c>
      <c r="B6859" s="226">
        <v>44269</v>
      </c>
      <c r="C6859" s="226">
        <v>44270</v>
      </c>
      <c r="D6859" s="226">
        <v>44280.453333333331</v>
      </c>
      <c r="E6859" t="s">
        <v>6415</v>
      </c>
      <c r="F6859">
        <v>0</v>
      </c>
    </row>
    <row r="6860" spans="1:6" hidden="1">
      <c r="A6860">
        <v>11</v>
      </c>
      <c r="B6860" s="226">
        <v>44269</v>
      </c>
      <c r="C6860" s="226">
        <v>44270</v>
      </c>
      <c r="D6860" s="226">
        <v>44280.453333333331</v>
      </c>
      <c r="E6860" t="s">
        <v>6416</v>
      </c>
      <c r="F6860">
        <v>2.0399999618530273</v>
      </c>
    </row>
    <row r="6861" spans="1:6" hidden="1">
      <c r="A6861">
        <v>11</v>
      </c>
      <c r="B6861" s="226">
        <v>44269</v>
      </c>
      <c r="C6861" s="226">
        <v>44270</v>
      </c>
      <c r="D6861" s="226">
        <v>44280.453333333331</v>
      </c>
      <c r="E6861" t="s">
        <v>6417</v>
      </c>
      <c r="F6861">
        <v>1.309999942779541</v>
      </c>
    </row>
    <row r="6862" spans="1:6" hidden="1">
      <c r="A6862">
        <v>11</v>
      </c>
      <c r="B6862" s="226">
        <v>44269</v>
      </c>
      <c r="C6862" s="226">
        <v>44270</v>
      </c>
      <c r="D6862" s="226">
        <v>44280.453333333331</v>
      </c>
      <c r="E6862" t="s">
        <v>6503</v>
      </c>
      <c r="F6862">
        <v>2.9999999329446688E-2</v>
      </c>
    </row>
    <row r="6863" spans="1:6" hidden="1">
      <c r="A6863">
        <v>11</v>
      </c>
      <c r="B6863" s="226">
        <v>44269</v>
      </c>
      <c r="C6863" s="226">
        <v>44270</v>
      </c>
      <c r="D6863" s="226">
        <v>44280.453333333331</v>
      </c>
      <c r="E6863" t="s">
        <v>6504</v>
      </c>
      <c r="F6863">
        <v>1.129999995231584</v>
      </c>
    </row>
    <row r="6864" spans="1:6" hidden="1">
      <c r="A6864">
        <v>11</v>
      </c>
      <c r="B6864" s="226">
        <v>44269</v>
      </c>
      <c r="C6864" s="226">
        <v>44270</v>
      </c>
      <c r="D6864" s="226">
        <v>44280.453333333331</v>
      </c>
      <c r="E6864" t="s">
        <v>6505</v>
      </c>
      <c r="F6864">
        <v>2.4700000286101313</v>
      </c>
    </row>
    <row r="6865" spans="1:6" hidden="1">
      <c r="A6865">
        <v>11</v>
      </c>
      <c r="B6865" s="226">
        <v>44269</v>
      </c>
      <c r="C6865" s="226">
        <v>44270</v>
      </c>
      <c r="D6865" s="226">
        <v>44280.453333333331</v>
      </c>
      <c r="E6865" t="s">
        <v>6506</v>
      </c>
      <c r="F6865">
        <v>22.559999465943275</v>
      </c>
    </row>
    <row r="6866" spans="1:6" hidden="1">
      <c r="A6866">
        <v>11</v>
      </c>
      <c r="B6866" s="226">
        <v>44269</v>
      </c>
      <c r="C6866" s="226">
        <v>44270</v>
      </c>
      <c r="D6866" s="226">
        <v>44280.453333333331</v>
      </c>
      <c r="E6866" t="s">
        <v>6507</v>
      </c>
      <c r="F6866">
        <v>50.080001831054688</v>
      </c>
    </row>
    <row r="6867" spans="1:6" hidden="1">
      <c r="A6867">
        <v>11</v>
      </c>
      <c r="B6867" s="226">
        <v>44269</v>
      </c>
      <c r="C6867" s="226">
        <v>44270</v>
      </c>
      <c r="D6867" s="226">
        <v>44280.453333333331</v>
      </c>
      <c r="E6867" t="s">
        <v>6508</v>
      </c>
      <c r="F6867">
        <v>20.840000152587962</v>
      </c>
    </row>
    <row r="6868" spans="1:6" hidden="1">
      <c r="A6868">
        <v>11</v>
      </c>
      <c r="B6868" s="226">
        <v>44269</v>
      </c>
      <c r="C6868" s="226">
        <v>44270</v>
      </c>
      <c r="D6868" s="226">
        <v>44280.453333333331</v>
      </c>
      <c r="E6868" t="s">
        <v>6509</v>
      </c>
      <c r="F6868">
        <v>0.62999999523162842</v>
      </c>
    </row>
    <row r="6869" spans="1:6" hidden="1">
      <c r="A6869">
        <v>11</v>
      </c>
      <c r="B6869" s="226">
        <v>44269</v>
      </c>
      <c r="C6869" s="226">
        <v>44270</v>
      </c>
      <c r="D6869" s="226">
        <v>44280.453333333331</v>
      </c>
      <c r="E6869" t="s">
        <v>6510</v>
      </c>
      <c r="F6869">
        <v>2.2400000095368306</v>
      </c>
    </row>
    <row r="6870" spans="1:6" hidden="1">
      <c r="A6870">
        <v>11</v>
      </c>
      <c r="B6870" s="226">
        <v>44269</v>
      </c>
      <c r="C6870" s="226">
        <v>44270</v>
      </c>
      <c r="D6870" s="226">
        <v>44280.453333333331</v>
      </c>
      <c r="E6870" t="s">
        <v>6511</v>
      </c>
      <c r="F6870">
        <v>1.9999999552965182E-2</v>
      </c>
    </row>
    <row r="6871" spans="1:6" hidden="1">
      <c r="A6871">
        <v>11</v>
      </c>
      <c r="B6871" s="226">
        <v>44269</v>
      </c>
      <c r="C6871" s="226">
        <v>44270</v>
      </c>
      <c r="D6871" s="226">
        <v>44280.453333333331</v>
      </c>
      <c r="E6871" t="s">
        <v>6728</v>
      </c>
      <c r="F6871">
        <v>6.5845269342263499</v>
      </c>
    </row>
    <row r="6872" spans="1:6" hidden="1">
      <c r="A6872">
        <v>11</v>
      </c>
      <c r="B6872" s="226">
        <v>44269</v>
      </c>
      <c r="C6872" s="226">
        <v>44270</v>
      </c>
      <c r="D6872" s="226">
        <v>44280.453333333331</v>
      </c>
      <c r="E6872" t="s">
        <v>6525</v>
      </c>
    </row>
    <row r="6873" spans="1:6" hidden="1">
      <c r="A6873">
        <v>11</v>
      </c>
      <c r="B6873" s="226">
        <v>44269</v>
      </c>
      <c r="C6873" s="226">
        <v>44270</v>
      </c>
      <c r="D6873" s="226">
        <v>44280.453333333331</v>
      </c>
      <c r="E6873" t="s">
        <v>6526</v>
      </c>
    </row>
    <row r="6874" spans="1:6" hidden="1">
      <c r="A6874">
        <v>11</v>
      </c>
      <c r="B6874" s="226">
        <v>44269</v>
      </c>
      <c r="C6874" s="226">
        <v>44270</v>
      </c>
      <c r="D6874" s="226">
        <v>44280.453333333331</v>
      </c>
      <c r="E6874" t="s">
        <v>6679</v>
      </c>
      <c r="F6874">
        <v>1.5937999486922607</v>
      </c>
    </row>
    <row r="6875" spans="1:6" hidden="1">
      <c r="A6875">
        <v>11</v>
      </c>
      <c r="B6875" s="226">
        <v>44269</v>
      </c>
      <c r="C6875" s="226">
        <v>44270</v>
      </c>
      <c r="D6875" s="226">
        <v>44280.453333333331</v>
      </c>
      <c r="E6875" t="s">
        <v>6680</v>
      </c>
      <c r="F6875">
        <v>1.8159999847412109</v>
      </c>
    </row>
    <row r="6876" spans="1:6" hidden="1">
      <c r="A6876">
        <v>11</v>
      </c>
      <c r="B6876" s="226">
        <v>44269</v>
      </c>
      <c r="C6876" s="226">
        <v>44270</v>
      </c>
      <c r="D6876" s="226">
        <v>44280.453333333331</v>
      </c>
      <c r="E6876" t="s">
        <v>6681</v>
      </c>
      <c r="F6876">
        <v>7.021599769592509</v>
      </c>
    </row>
    <row r="6877" spans="1:6" hidden="1">
      <c r="A6877">
        <v>11</v>
      </c>
      <c r="B6877" s="226">
        <v>44269</v>
      </c>
      <c r="C6877" s="226">
        <v>44270</v>
      </c>
      <c r="D6877" s="226">
        <v>44280.453333333331</v>
      </c>
      <c r="E6877" t="s">
        <v>6682</v>
      </c>
      <c r="F6877">
        <v>22.939699172974539</v>
      </c>
    </row>
    <row r="6878" spans="1:6" hidden="1">
      <c r="A6878">
        <v>11</v>
      </c>
      <c r="B6878" s="226">
        <v>44269</v>
      </c>
      <c r="C6878" s="226">
        <v>44270</v>
      </c>
      <c r="D6878" s="226">
        <v>44280.453333333331</v>
      </c>
      <c r="E6878" t="s">
        <v>6683</v>
      </c>
      <c r="F6878">
        <v>49.194198608398437</v>
      </c>
    </row>
    <row r="6879" spans="1:6" hidden="1">
      <c r="A6879">
        <v>11</v>
      </c>
      <c r="B6879" s="226">
        <v>44269</v>
      </c>
      <c r="C6879" s="226">
        <v>44270</v>
      </c>
      <c r="D6879" s="226">
        <v>44280.453333333331</v>
      </c>
      <c r="E6879" t="s">
        <v>6684</v>
      </c>
      <c r="F6879">
        <v>17.332099914550781</v>
      </c>
    </row>
    <row r="6880" spans="1:6" hidden="1">
      <c r="A6880">
        <v>11</v>
      </c>
      <c r="B6880" s="226">
        <v>44269</v>
      </c>
      <c r="C6880" s="226">
        <v>44270</v>
      </c>
      <c r="D6880" s="226">
        <v>44280.453333333331</v>
      </c>
      <c r="E6880" t="s">
        <v>6685</v>
      </c>
      <c r="F6880">
        <v>7.1099996566772461E-2</v>
      </c>
    </row>
    <row r="6881" spans="1:6" hidden="1">
      <c r="A6881">
        <v>11</v>
      </c>
      <c r="B6881" s="226">
        <v>44269</v>
      </c>
      <c r="C6881" s="226">
        <v>44270</v>
      </c>
      <c r="D6881" s="226">
        <v>44280.453333333331</v>
      </c>
      <c r="E6881" t="s">
        <v>6670</v>
      </c>
      <c r="F6881">
        <v>0.1941814169547573</v>
      </c>
    </row>
    <row r="6882" spans="1:6" hidden="1">
      <c r="A6882">
        <v>11</v>
      </c>
      <c r="B6882" s="226">
        <v>44269</v>
      </c>
      <c r="C6882" s="226">
        <v>44270</v>
      </c>
      <c r="D6882" s="226">
        <v>44280.453333333331</v>
      </c>
      <c r="E6882" t="s">
        <v>6531</v>
      </c>
      <c r="F6882">
        <v>40.849507432513747</v>
      </c>
    </row>
    <row r="6883" spans="1:6" hidden="1">
      <c r="A6883">
        <v>11</v>
      </c>
      <c r="B6883" s="226">
        <v>44269</v>
      </c>
      <c r="C6883" s="226">
        <v>44270</v>
      </c>
      <c r="D6883" s="226">
        <v>44280.453333333331</v>
      </c>
      <c r="E6883" t="s">
        <v>6532</v>
      </c>
      <c r="F6883">
        <v>1.7003273126151823</v>
      </c>
    </row>
    <row r="6884" spans="1:6" hidden="1">
      <c r="A6884">
        <v>11</v>
      </c>
      <c r="B6884" s="226">
        <v>44269</v>
      </c>
      <c r="C6884" s="226">
        <v>44270</v>
      </c>
      <c r="D6884" s="226">
        <v>44280.453333333331</v>
      </c>
      <c r="E6884" t="s">
        <v>6533</v>
      </c>
      <c r="F6884">
        <v>142.69501689274986</v>
      </c>
    </row>
    <row r="6885" spans="1:6" hidden="1">
      <c r="A6885">
        <v>11</v>
      </c>
      <c r="B6885" s="226">
        <v>44269</v>
      </c>
      <c r="C6885" s="226">
        <v>44270</v>
      </c>
      <c r="D6885" s="226">
        <v>44280.453333333331</v>
      </c>
      <c r="E6885" t="s">
        <v>6530</v>
      </c>
      <c r="F6885">
        <v>95.171863110860357</v>
      </c>
    </row>
    <row r="6886" spans="1:6" hidden="1">
      <c r="A6886">
        <v>11</v>
      </c>
      <c r="B6886" s="226">
        <v>44269</v>
      </c>
      <c r="C6886" s="226">
        <v>44270</v>
      </c>
      <c r="D6886" s="226">
        <v>44280.453333333331</v>
      </c>
      <c r="E6886" t="s">
        <v>6534</v>
      </c>
      <c r="F6886">
        <v>107.800003051761</v>
      </c>
    </row>
    <row r="6887" spans="1:6" hidden="1">
      <c r="A6887">
        <v>11</v>
      </c>
      <c r="B6887" s="226">
        <v>44269</v>
      </c>
      <c r="C6887" s="226">
        <v>44270</v>
      </c>
      <c r="D6887" s="226">
        <v>44280.453333333331</v>
      </c>
      <c r="E6887" t="s">
        <v>6535</v>
      </c>
      <c r="F6887">
        <v>6.5499998629095654E-2</v>
      </c>
    </row>
    <row r="6888" spans="1:6" hidden="1">
      <c r="A6888">
        <v>11</v>
      </c>
      <c r="B6888" s="226">
        <v>44269</v>
      </c>
      <c r="C6888" s="226">
        <v>44270</v>
      </c>
      <c r="D6888" s="226">
        <v>44280.453333333331</v>
      </c>
      <c r="E6888" t="s">
        <v>6536</v>
      </c>
      <c r="F6888">
        <v>99.697898864742243</v>
      </c>
    </row>
    <row r="6889" spans="1:6" hidden="1">
      <c r="A6889">
        <v>11</v>
      </c>
      <c r="B6889" s="226">
        <v>44269</v>
      </c>
      <c r="C6889" s="226">
        <v>44270</v>
      </c>
      <c r="D6889" s="226">
        <v>44280.453333333331</v>
      </c>
      <c r="E6889" t="s">
        <v>6537</v>
      </c>
      <c r="F6889">
        <v>0.11980000138282776</v>
      </c>
    </row>
    <row r="6890" spans="1:6" hidden="1">
      <c r="A6890">
        <v>11</v>
      </c>
      <c r="B6890" s="226">
        <v>44269</v>
      </c>
      <c r="C6890" s="226">
        <v>44270</v>
      </c>
      <c r="D6890" s="226">
        <v>44280.453333333331</v>
      </c>
      <c r="E6890" t="s">
        <v>6538</v>
      </c>
      <c r="F6890">
        <v>4.8599999397991214E-2</v>
      </c>
    </row>
    <row r="6891" spans="1:6" hidden="1">
      <c r="A6891">
        <v>11</v>
      </c>
      <c r="B6891" s="226">
        <v>44269</v>
      </c>
      <c r="C6891" s="226">
        <v>44270</v>
      </c>
      <c r="D6891" s="226">
        <v>44280.453333333331</v>
      </c>
      <c r="E6891" t="s">
        <v>6539</v>
      </c>
      <c r="F6891">
        <v>3.6600001156330109E-2</v>
      </c>
    </row>
    <row r="6892" spans="1:6" hidden="1">
      <c r="A6892">
        <v>11</v>
      </c>
      <c r="B6892" s="226">
        <v>44269</v>
      </c>
      <c r="C6892" s="226">
        <v>44270</v>
      </c>
      <c r="D6892" s="226">
        <v>44280.453333333331</v>
      </c>
      <c r="E6892" t="s">
        <v>6540</v>
      </c>
      <c r="F6892">
        <v>1.7999999225139618E-2</v>
      </c>
    </row>
    <row r="6893" spans="1:6" hidden="1">
      <c r="A6893">
        <v>11</v>
      </c>
      <c r="B6893" s="226">
        <v>44269</v>
      </c>
      <c r="C6893" s="226">
        <v>44270</v>
      </c>
      <c r="D6893" s="226">
        <v>44280.453333333331</v>
      </c>
      <c r="E6893" t="s">
        <v>6541</v>
      </c>
      <c r="F6893">
        <v>3.2999999821186066E-3</v>
      </c>
    </row>
    <row r="6894" spans="1:6" hidden="1">
      <c r="A6894">
        <v>11</v>
      </c>
      <c r="B6894" s="226">
        <v>44269</v>
      </c>
      <c r="C6894" s="226">
        <v>44270</v>
      </c>
      <c r="D6894" s="226">
        <v>44280.453333333331</v>
      </c>
      <c r="E6894" t="s">
        <v>6542</v>
      </c>
      <c r="F6894">
        <v>1.0031000375748051</v>
      </c>
    </row>
    <row r="6895" spans="1:6" hidden="1">
      <c r="A6895">
        <v>11</v>
      </c>
      <c r="B6895" s="226">
        <v>44269</v>
      </c>
      <c r="C6895" s="226">
        <v>44270</v>
      </c>
      <c r="D6895" s="226">
        <v>44280.453333333331</v>
      </c>
      <c r="E6895" t="s">
        <v>6543</v>
      </c>
      <c r="F6895">
        <v>9.0966997146610016</v>
      </c>
    </row>
    <row r="6896" spans="1:6" hidden="1">
      <c r="A6896">
        <v>11</v>
      </c>
      <c r="B6896" s="226">
        <v>44269</v>
      </c>
      <c r="C6896" s="226">
        <v>44270</v>
      </c>
      <c r="D6896" s="226">
        <v>44280.453333333331</v>
      </c>
      <c r="E6896" t="s">
        <v>6544</v>
      </c>
      <c r="F6896">
        <v>1.5433000326156019</v>
      </c>
    </row>
    <row r="6897" spans="1:6" hidden="1">
      <c r="A6897">
        <v>11</v>
      </c>
      <c r="B6897" s="226">
        <v>44269</v>
      </c>
      <c r="C6897" s="226">
        <v>44270</v>
      </c>
      <c r="D6897" s="226">
        <v>44280.453333333331</v>
      </c>
      <c r="E6897" t="s">
        <v>6545</v>
      </c>
      <c r="F6897">
        <v>63.647598266601563</v>
      </c>
    </row>
    <row r="6898" spans="1:6" hidden="1">
      <c r="A6898">
        <v>11</v>
      </c>
      <c r="B6898" s="226">
        <v>44269</v>
      </c>
      <c r="C6898" s="226">
        <v>44270</v>
      </c>
      <c r="D6898" s="226">
        <v>44280.453333333331</v>
      </c>
      <c r="E6898" t="s">
        <v>6546</v>
      </c>
      <c r="F6898">
        <v>22.546600341796875</v>
      </c>
    </row>
    <row r="6899" spans="1:6" hidden="1">
      <c r="A6899">
        <v>11</v>
      </c>
      <c r="B6899" s="226">
        <v>44269</v>
      </c>
      <c r="C6899" s="226">
        <v>44270</v>
      </c>
      <c r="D6899" s="226">
        <v>44280.453333333331</v>
      </c>
      <c r="E6899" t="s">
        <v>6547</v>
      </c>
      <c r="F6899">
        <v>8.2900002598763012E-2</v>
      </c>
    </row>
    <row r="6900" spans="1:6" hidden="1">
      <c r="A6900">
        <v>11</v>
      </c>
      <c r="B6900" s="226">
        <v>44269</v>
      </c>
      <c r="C6900" s="226">
        <v>44270</v>
      </c>
      <c r="D6900" s="226">
        <v>44280.453333333331</v>
      </c>
      <c r="E6900" t="s">
        <v>6548</v>
      </c>
      <c r="F6900">
        <v>2.0703999996184521</v>
      </c>
    </row>
    <row r="6901" spans="1:6" hidden="1">
      <c r="A6901">
        <v>11</v>
      </c>
      <c r="B6901" s="226">
        <v>44269</v>
      </c>
      <c r="C6901" s="226">
        <v>44270</v>
      </c>
      <c r="D6901" s="226">
        <v>44280.453333333331</v>
      </c>
      <c r="E6901" t="s">
        <v>6721</v>
      </c>
      <c r="F6901">
        <v>5.5096432737178302</v>
      </c>
    </row>
    <row r="6902" spans="1:6" hidden="1">
      <c r="A6902">
        <v>11</v>
      </c>
      <c r="B6902" s="226">
        <v>44269</v>
      </c>
      <c r="C6902" s="226">
        <v>44270</v>
      </c>
      <c r="D6902" s="226">
        <v>44280.453333333331</v>
      </c>
      <c r="E6902" t="s">
        <v>6720</v>
      </c>
      <c r="F6902">
        <v>94.88496131367161</v>
      </c>
    </row>
    <row r="6903" spans="1:6" hidden="1">
      <c r="A6903">
        <v>11</v>
      </c>
      <c r="B6903" s="226">
        <v>44269</v>
      </c>
      <c r="C6903" s="226">
        <v>44270</v>
      </c>
      <c r="D6903" s="226">
        <v>44280.453333333331</v>
      </c>
      <c r="E6903" t="s">
        <v>6722</v>
      </c>
      <c r="F6903">
        <v>15.526355490861057</v>
      </c>
    </row>
    <row r="6904" spans="1:6" hidden="1">
      <c r="A6904">
        <v>11</v>
      </c>
      <c r="B6904" s="226">
        <v>44269</v>
      </c>
      <c r="C6904" s="226">
        <v>44270</v>
      </c>
      <c r="D6904" s="226">
        <v>44280.453333333331</v>
      </c>
      <c r="E6904" t="s">
        <v>6723</v>
      </c>
      <c r="F6904">
        <v>49.263795031441596</v>
      </c>
    </row>
    <row r="6905" spans="1:6" hidden="1">
      <c r="A6905">
        <v>11</v>
      </c>
      <c r="B6905" s="226">
        <v>44269</v>
      </c>
      <c r="C6905" s="226">
        <v>44270</v>
      </c>
      <c r="D6905" s="226">
        <v>44280.453333333331</v>
      </c>
      <c r="E6905" t="s">
        <v>6724</v>
      </c>
      <c r="F6905">
        <v>4.3923982130156576</v>
      </c>
    </row>
    <row r="6906" spans="1:6" hidden="1">
      <c r="A6906">
        <v>11</v>
      </c>
      <c r="B6906" s="226">
        <v>44269</v>
      </c>
      <c r="C6906" s="226">
        <v>44270</v>
      </c>
      <c r="D6906" s="226">
        <v>44280.453333333331</v>
      </c>
      <c r="E6906" t="s">
        <v>6725</v>
      </c>
      <c r="F6906">
        <v>16.24541133642202</v>
      </c>
    </row>
    <row r="6907" spans="1:6" hidden="1">
      <c r="A6907">
        <v>11</v>
      </c>
      <c r="B6907" s="226">
        <v>44269</v>
      </c>
      <c r="C6907" s="226">
        <v>44270</v>
      </c>
      <c r="D6907" s="226">
        <v>44280.453333333331</v>
      </c>
      <c r="E6907" t="s">
        <v>6726</v>
      </c>
      <c r="F6907">
        <v>9965.8095316568924</v>
      </c>
    </row>
    <row r="6908" spans="1:6" hidden="1">
      <c r="A6908">
        <v>11</v>
      </c>
      <c r="B6908" s="226">
        <v>44269</v>
      </c>
      <c r="C6908" s="226">
        <v>44270</v>
      </c>
      <c r="D6908" s="226">
        <v>44280.453333333331</v>
      </c>
      <c r="E6908" t="s">
        <v>6549</v>
      </c>
      <c r="F6908">
        <v>6.7190231793456876</v>
      </c>
    </row>
    <row r="6909" spans="1:6" hidden="1">
      <c r="A6909">
        <v>11</v>
      </c>
      <c r="B6909" s="226">
        <v>44269</v>
      </c>
      <c r="C6909" s="226">
        <v>44270</v>
      </c>
      <c r="D6909" s="226">
        <v>44280.453333333331</v>
      </c>
      <c r="E6909" t="s">
        <v>6550</v>
      </c>
      <c r="F6909">
        <v>5.4650353229708255</v>
      </c>
    </row>
    <row r="6910" spans="1:6" hidden="1">
      <c r="A6910">
        <v>11</v>
      </c>
      <c r="B6910" s="226">
        <v>44269</v>
      </c>
      <c r="C6910" s="226">
        <v>44270</v>
      </c>
      <c r="D6910" s="226">
        <v>44280.453333333331</v>
      </c>
      <c r="E6910" t="s">
        <v>6551</v>
      </c>
      <c r="F6910">
        <v>28.394972688621962</v>
      </c>
    </row>
    <row r="6911" spans="1:6" hidden="1">
      <c r="A6911">
        <v>11</v>
      </c>
      <c r="B6911" s="226">
        <v>44269</v>
      </c>
      <c r="C6911" s="226">
        <v>44270</v>
      </c>
      <c r="D6911" s="226">
        <v>44280.453333333331</v>
      </c>
      <c r="E6911" t="s">
        <v>6552</v>
      </c>
      <c r="F6911">
        <v>8.5528735849592383</v>
      </c>
    </row>
    <row r="6912" spans="1:6" hidden="1">
      <c r="A6912">
        <v>11</v>
      </c>
      <c r="B6912" s="226">
        <v>44269</v>
      </c>
      <c r="C6912" s="226">
        <v>44270</v>
      </c>
      <c r="D6912" s="226">
        <v>44280.453333333331</v>
      </c>
      <c r="E6912" t="s">
        <v>6727</v>
      </c>
      <c r="F6912">
        <v>18.988115644454936</v>
      </c>
    </row>
    <row r="6913" spans="1:6" hidden="1">
      <c r="A6913">
        <v>11</v>
      </c>
      <c r="B6913" s="226">
        <v>44269</v>
      </c>
      <c r="C6913" s="226">
        <v>44270</v>
      </c>
      <c r="D6913" s="226">
        <v>44280.453333333331</v>
      </c>
      <c r="E6913" t="s">
        <v>6672</v>
      </c>
      <c r="F6913">
        <v>209.59917507023016</v>
      </c>
    </row>
    <row r="6914" spans="1:6" hidden="1">
      <c r="A6914">
        <v>11</v>
      </c>
      <c r="B6914" s="226">
        <v>44269</v>
      </c>
      <c r="C6914" s="226">
        <v>44270</v>
      </c>
      <c r="D6914" s="226">
        <v>44280.453333333331</v>
      </c>
      <c r="E6914" t="s">
        <v>6673</v>
      </c>
      <c r="F6914">
        <v>211.12457429828805</v>
      </c>
    </row>
    <row r="6915" spans="1:6" hidden="1">
      <c r="A6915">
        <v>11</v>
      </c>
      <c r="B6915" s="226">
        <v>44269</v>
      </c>
      <c r="C6915" s="226">
        <v>44270</v>
      </c>
      <c r="D6915" s="226">
        <v>44280.453333333331</v>
      </c>
      <c r="E6915" t="s">
        <v>6674</v>
      </c>
      <c r="F6915">
        <v>-0.72776967158710382</v>
      </c>
    </row>
    <row r="6916" spans="1:6" hidden="1">
      <c r="A6916">
        <v>11</v>
      </c>
      <c r="B6916" s="226">
        <v>44269</v>
      </c>
      <c r="C6916" s="226">
        <v>44270</v>
      </c>
      <c r="D6916" s="226">
        <v>44280.453333333331</v>
      </c>
      <c r="E6916" t="s">
        <v>6635</v>
      </c>
      <c r="F6916">
        <v>0.87</v>
      </c>
    </row>
    <row r="6917" spans="1:6" hidden="1">
      <c r="A6917">
        <v>11</v>
      </c>
      <c r="B6917" s="226">
        <v>44269</v>
      </c>
      <c r="C6917" s="226">
        <v>44270</v>
      </c>
      <c r="D6917" s="226">
        <v>44280.453333333331</v>
      </c>
      <c r="E6917" t="s">
        <v>6637</v>
      </c>
      <c r="F6917">
        <v>0.88</v>
      </c>
    </row>
    <row r="6918" spans="1:6" hidden="1">
      <c r="A6918">
        <v>11</v>
      </c>
      <c r="B6918" s="226">
        <v>44269</v>
      </c>
      <c r="C6918" s="226">
        <v>44270</v>
      </c>
      <c r="D6918" s="226">
        <v>44280.453333333331</v>
      </c>
      <c r="E6918" t="s">
        <v>6638</v>
      </c>
      <c r="F6918">
        <v>0.87728888900000002</v>
      </c>
    </row>
    <row r="6919" spans="1:6" hidden="1">
      <c r="A6919">
        <v>11</v>
      </c>
      <c r="B6919" s="226">
        <v>44269</v>
      </c>
      <c r="C6919" s="226">
        <v>44270</v>
      </c>
      <c r="D6919" s="226">
        <v>44280.453333333331</v>
      </c>
      <c r="E6919" t="s">
        <v>6642</v>
      </c>
      <c r="F6919">
        <v>0.86831666699999999</v>
      </c>
    </row>
    <row r="6920" spans="1:6" hidden="1">
      <c r="A6920">
        <v>11</v>
      </c>
      <c r="B6920" s="226">
        <v>44269</v>
      </c>
      <c r="C6920" s="226">
        <v>44270</v>
      </c>
      <c r="D6920" s="226">
        <v>44280.453333333331</v>
      </c>
      <c r="E6920" t="s">
        <v>6636</v>
      </c>
      <c r="F6920">
        <v>0.87</v>
      </c>
    </row>
    <row r="6921" spans="1:6" hidden="1">
      <c r="A6921">
        <v>11</v>
      </c>
      <c r="B6921" s="226">
        <v>44269</v>
      </c>
      <c r="C6921" s="226">
        <v>44270</v>
      </c>
      <c r="D6921" s="226">
        <v>44280.453333333331</v>
      </c>
      <c r="E6921" t="s">
        <v>6646</v>
      </c>
      <c r="F6921">
        <v>0.87688888899999995</v>
      </c>
    </row>
    <row r="6922" spans="1:6" hidden="1">
      <c r="A6922">
        <v>11</v>
      </c>
      <c r="B6922" s="226">
        <v>44269</v>
      </c>
      <c r="C6922" s="226">
        <v>44270</v>
      </c>
      <c r="D6922" s="226">
        <v>44280.453333333331</v>
      </c>
      <c r="E6922" t="s">
        <v>6647</v>
      </c>
      <c r="F6922">
        <v>0.88706562499999997</v>
      </c>
    </row>
    <row r="6923" spans="1:6" hidden="1">
      <c r="A6923">
        <v>11</v>
      </c>
      <c r="B6923" s="226">
        <v>44269</v>
      </c>
      <c r="C6923" s="226">
        <v>44270</v>
      </c>
      <c r="D6923" s="226">
        <v>44280.453333333331</v>
      </c>
      <c r="E6923" t="s">
        <v>6648</v>
      </c>
      <c r="F6923">
        <v>0.75539321999999998</v>
      </c>
    </row>
    <row r="6924" spans="1:6" hidden="1">
      <c r="A6924">
        <v>11</v>
      </c>
      <c r="B6924" s="226">
        <v>44269</v>
      </c>
      <c r="C6924" s="226">
        <v>44270</v>
      </c>
      <c r="D6924" s="226">
        <v>44280.453333333331</v>
      </c>
      <c r="E6924" t="s">
        <v>6643</v>
      </c>
      <c r="F6924">
        <v>0.87</v>
      </c>
    </row>
    <row r="6925" spans="1:6" hidden="1">
      <c r="A6925">
        <v>11</v>
      </c>
      <c r="B6925" s="226">
        <v>44269</v>
      </c>
      <c r="C6925" s="226">
        <v>44270</v>
      </c>
      <c r="D6925" s="226">
        <v>44280.453333333331</v>
      </c>
      <c r="E6925" t="s">
        <v>6644</v>
      </c>
      <c r="F6925">
        <v>0.67601355900000004</v>
      </c>
    </row>
    <row r="6926" spans="1:6" hidden="1">
      <c r="A6926">
        <v>11</v>
      </c>
      <c r="B6926" s="226">
        <v>44269</v>
      </c>
      <c r="C6926" s="226">
        <v>44270</v>
      </c>
      <c r="D6926" s="226">
        <v>44280.453333333331</v>
      </c>
      <c r="E6926" t="s">
        <v>6649</v>
      </c>
      <c r="F6926">
        <v>0.86760000000000004</v>
      </c>
    </row>
    <row r="6927" spans="1:6" hidden="1">
      <c r="A6927">
        <v>11</v>
      </c>
      <c r="B6927" s="226">
        <v>44269</v>
      </c>
      <c r="C6927" s="226">
        <v>44270</v>
      </c>
      <c r="D6927" s="226">
        <v>44280.453333333331</v>
      </c>
      <c r="E6927" t="s">
        <v>6650</v>
      </c>
      <c r="F6927">
        <v>0.87610468799999996</v>
      </c>
    </row>
    <row r="6928" spans="1:6" hidden="1">
      <c r="A6928">
        <v>11</v>
      </c>
      <c r="B6928" s="226">
        <v>44269</v>
      </c>
      <c r="C6928" s="226">
        <v>44270</v>
      </c>
      <c r="D6928" s="226">
        <v>44280.453333333331</v>
      </c>
      <c r="E6928" t="s">
        <v>6651</v>
      </c>
      <c r="F6928">
        <v>0.894277922</v>
      </c>
    </row>
    <row r="6929" spans="1:6" hidden="1">
      <c r="A6929">
        <v>11</v>
      </c>
      <c r="B6929" s="226">
        <v>44269</v>
      </c>
      <c r="C6929" s="226">
        <v>44270</v>
      </c>
      <c r="D6929" s="226">
        <v>44280.453333333331</v>
      </c>
      <c r="E6929" t="s">
        <v>6645</v>
      </c>
      <c r="F6929">
        <v>0.875</v>
      </c>
    </row>
    <row r="6930" spans="1:6" hidden="1">
      <c r="A6930">
        <v>11</v>
      </c>
      <c r="B6930" s="226">
        <v>44269</v>
      </c>
      <c r="C6930" s="226">
        <v>44270</v>
      </c>
      <c r="D6930" s="226">
        <v>44280.453333333331</v>
      </c>
      <c r="E6930" t="s">
        <v>6652</v>
      </c>
      <c r="F6930">
        <v>0.86570000000000003</v>
      </c>
    </row>
    <row r="6931" spans="1:6" hidden="1">
      <c r="A6931">
        <v>11</v>
      </c>
      <c r="B6931" s="226">
        <v>44269</v>
      </c>
      <c r="C6931" s="226">
        <v>44270</v>
      </c>
      <c r="D6931" s="226">
        <v>44280.453333333331</v>
      </c>
      <c r="E6931" t="s">
        <v>6653</v>
      </c>
      <c r="F6931">
        <v>5.0000000000000001E-4</v>
      </c>
    </row>
    <row r="6932" spans="1:6" hidden="1">
      <c r="A6932">
        <v>11</v>
      </c>
      <c r="B6932" s="226">
        <v>44269</v>
      </c>
      <c r="C6932" s="226">
        <v>44270</v>
      </c>
      <c r="D6932" s="226">
        <v>44280.453333333331</v>
      </c>
      <c r="E6932" t="s">
        <v>6654</v>
      </c>
      <c r="F6932">
        <v>4.6000000000000001E-4</v>
      </c>
    </row>
    <row r="6933" spans="1:6" hidden="1">
      <c r="A6933">
        <v>11</v>
      </c>
      <c r="B6933" s="226">
        <v>44269</v>
      </c>
      <c r="C6933" s="226">
        <v>44270</v>
      </c>
      <c r="D6933" s="226">
        <v>44280.453333333331</v>
      </c>
      <c r="E6933" t="s">
        <v>6655</v>
      </c>
      <c r="F6933">
        <v>1.6999999999999999E-3</v>
      </c>
    </row>
    <row r="6934" spans="1:6" hidden="1">
      <c r="A6934">
        <v>11</v>
      </c>
      <c r="B6934" s="226">
        <v>44269</v>
      </c>
      <c r="C6934" s="226">
        <v>44270</v>
      </c>
      <c r="D6934" s="226">
        <v>44280.453333333331</v>
      </c>
      <c r="E6934" t="s">
        <v>6766</v>
      </c>
      <c r="F6934">
        <v>102.1</v>
      </c>
    </row>
    <row r="6935" spans="1:6" hidden="1">
      <c r="A6935">
        <v>11</v>
      </c>
      <c r="B6935" s="226">
        <v>44269</v>
      </c>
      <c r="C6935" s="226">
        <v>44270</v>
      </c>
      <c r="D6935" s="226">
        <v>44280.453333333331</v>
      </c>
      <c r="E6935" t="s">
        <v>6767</v>
      </c>
      <c r="F6935">
        <v>111</v>
      </c>
    </row>
    <row r="6936" spans="1:6" hidden="1">
      <c r="A6936">
        <v>11</v>
      </c>
      <c r="B6936" s="226">
        <v>44269</v>
      </c>
      <c r="C6936" s="226">
        <v>44270</v>
      </c>
      <c r="D6936" s="226">
        <v>44280.453333333331</v>
      </c>
      <c r="E6936" t="s">
        <v>6764</v>
      </c>
      <c r="F6936">
        <v>99.7</v>
      </c>
    </row>
    <row r="6937" spans="1:6" hidden="1">
      <c r="A6937">
        <v>11</v>
      </c>
      <c r="B6937" s="226">
        <v>44269</v>
      </c>
      <c r="C6937" s="226">
        <v>44270</v>
      </c>
      <c r="D6937" s="226">
        <v>44280.453333333331</v>
      </c>
      <c r="E6937" t="s">
        <v>6765</v>
      </c>
      <c r="F6937">
        <v>110</v>
      </c>
    </row>
    <row r="6938" spans="1:6" hidden="1">
      <c r="A6938">
        <v>12</v>
      </c>
      <c r="B6938" s="226">
        <v>44270</v>
      </c>
      <c r="C6938" s="226">
        <v>44271</v>
      </c>
      <c r="D6938" s="226">
        <v>44280.453379629631</v>
      </c>
      <c r="E6938" t="s">
        <v>5521</v>
      </c>
      <c r="F6938">
        <v>252.92737042109158</v>
      </c>
    </row>
    <row r="6939" spans="1:6" hidden="1">
      <c r="A6939">
        <v>12</v>
      </c>
      <c r="B6939" s="226">
        <v>44270</v>
      </c>
      <c r="C6939" s="226">
        <v>44271</v>
      </c>
      <c r="D6939" s="226">
        <v>44280.453379629631</v>
      </c>
      <c r="E6939" t="s">
        <v>6243</v>
      </c>
      <c r="F6939">
        <v>0</v>
      </c>
    </row>
    <row r="6940" spans="1:6" hidden="1">
      <c r="A6940">
        <v>12</v>
      </c>
      <c r="B6940" s="226">
        <v>44270</v>
      </c>
      <c r="C6940" s="226">
        <v>44271</v>
      </c>
      <c r="D6940" s="226">
        <v>44280.453379629631</v>
      </c>
      <c r="E6940" t="s">
        <v>6327</v>
      </c>
      <c r="F6940">
        <v>1.9104478938970723E-3</v>
      </c>
    </row>
    <row r="6941" spans="1:6" hidden="1">
      <c r="A6941">
        <v>12</v>
      </c>
      <c r="B6941" s="226">
        <v>44270</v>
      </c>
      <c r="C6941" s="226">
        <v>44271</v>
      </c>
      <c r="D6941" s="226">
        <v>44280.453379629631</v>
      </c>
      <c r="E6941" t="s">
        <v>6432</v>
      </c>
      <c r="F6941">
        <v>2.5212616397274878</v>
      </c>
    </row>
    <row r="6942" spans="1:6" hidden="1">
      <c r="A6942">
        <v>12</v>
      </c>
      <c r="B6942" s="226">
        <v>44270</v>
      </c>
      <c r="C6942" s="226">
        <v>44271</v>
      </c>
      <c r="D6942" s="226">
        <v>44280.453379629631</v>
      </c>
      <c r="E6942" t="s">
        <v>6244</v>
      </c>
      <c r="F6942">
        <v>14.999520725674104</v>
      </c>
    </row>
    <row r="6943" spans="1:6" hidden="1">
      <c r="A6943">
        <v>12</v>
      </c>
      <c r="B6943" s="226">
        <v>44270</v>
      </c>
      <c r="C6943" s="226">
        <v>44271</v>
      </c>
      <c r="D6943" s="226">
        <v>44280.453379629631</v>
      </c>
      <c r="E6943" t="s">
        <v>6246</v>
      </c>
    </row>
    <row r="6944" spans="1:6" hidden="1">
      <c r="A6944">
        <v>12</v>
      </c>
      <c r="B6944" s="226">
        <v>44270</v>
      </c>
      <c r="C6944" s="226">
        <v>44271</v>
      </c>
      <c r="D6944" s="226">
        <v>44280.453379629631</v>
      </c>
      <c r="E6944" t="s">
        <v>6259</v>
      </c>
      <c r="F6944">
        <v>3.9972680285573099</v>
      </c>
    </row>
    <row r="6945" spans="1:6" hidden="1">
      <c r="A6945">
        <v>12</v>
      </c>
      <c r="B6945" s="226">
        <v>44270</v>
      </c>
      <c r="C6945" s="226">
        <v>44271</v>
      </c>
      <c r="D6945" s="226">
        <v>44280.453379629631</v>
      </c>
      <c r="E6945" t="s">
        <v>6262</v>
      </c>
      <c r="F6945">
        <v>9.2637290332356361</v>
      </c>
    </row>
    <row r="6946" spans="1:6" hidden="1">
      <c r="A6946">
        <v>12</v>
      </c>
      <c r="B6946" s="226">
        <v>44270</v>
      </c>
      <c r="C6946" s="226">
        <v>44271</v>
      </c>
      <c r="D6946" s="226">
        <v>44280.453379629631</v>
      </c>
      <c r="E6946" t="s">
        <v>6665</v>
      </c>
      <c r="F6946">
        <v>0.10876602508748565</v>
      </c>
    </row>
    <row r="6947" spans="1:6" hidden="1">
      <c r="A6947">
        <v>12</v>
      </c>
      <c r="B6947" s="226">
        <v>44270</v>
      </c>
      <c r="C6947" s="226">
        <v>44271</v>
      </c>
      <c r="D6947" s="226">
        <v>44280.453379629631</v>
      </c>
      <c r="E6947" t="s">
        <v>6666</v>
      </c>
      <c r="F6947">
        <v>-2.4540019554034887E-2</v>
      </c>
    </row>
    <row r="6948" spans="1:6" hidden="1">
      <c r="A6948">
        <v>12</v>
      </c>
      <c r="B6948" s="226">
        <v>44270</v>
      </c>
      <c r="C6948" s="226">
        <v>44271</v>
      </c>
      <c r="D6948" s="226">
        <v>44280.453379629631</v>
      </c>
      <c r="E6948" t="s">
        <v>6289</v>
      </c>
      <c r="F6948">
        <v>41.388859168688441</v>
      </c>
    </row>
    <row r="6949" spans="1:6" hidden="1">
      <c r="A6949">
        <v>12</v>
      </c>
      <c r="B6949" s="226">
        <v>44270</v>
      </c>
      <c r="C6949" s="226">
        <v>44271</v>
      </c>
      <c r="D6949" s="226">
        <v>44280.453379629631</v>
      </c>
      <c r="E6949" t="s">
        <v>6290</v>
      </c>
      <c r="F6949">
        <v>7.1933563053608003</v>
      </c>
    </row>
    <row r="6950" spans="1:6" hidden="1">
      <c r="A6950">
        <v>12</v>
      </c>
      <c r="B6950" s="226">
        <v>44270</v>
      </c>
      <c r="C6950" s="226">
        <v>44271</v>
      </c>
      <c r="D6950" s="226">
        <v>44280.453379629631</v>
      </c>
      <c r="E6950" t="s">
        <v>6291</v>
      </c>
      <c r="F6950">
        <v>5.9731145703958131</v>
      </c>
    </row>
    <row r="6951" spans="1:6" hidden="1">
      <c r="A6951">
        <v>12</v>
      </c>
      <c r="B6951" s="226">
        <v>44270</v>
      </c>
      <c r="C6951" s="226">
        <v>44271</v>
      </c>
      <c r="D6951" s="226">
        <v>44280.453379629631</v>
      </c>
      <c r="E6951" t="s">
        <v>6328</v>
      </c>
      <c r="F6951">
        <v>1.1529273152377199E-2</v>
      </c>
    </row>
    <row r="6952" spans="1:6" hidden="1">
      <c r="A6952">
        <v>12</v>
      </c>
      <c r="B6952" s="226">
        <v>44270</v>
      </c>
      <c r="C6952" s="226">
        <v>44271</v>
      </c>
      <c r="D6952" s="226">
        <v>44280.453379629631</v>
      </c>
      <c r="E6952" t="s">
        <v>6329</v>
      </c>
      <c r="F6952">
        <v>6.342065260145251</v>
      </c>
    </row>
    <row r="6953" spans="1:6" hidden="1">
      <c r="A6953">
        <v>12</v>
      </c>
      <c r="B6953" s="226">
        <v>44270</v>
      </c>
      <c r="C6953" s="226">
        <v>44271</v>
      </c>
      <c r="D6953" s="226">
        <v>44280.453379629631</v>
      </c>
      <c r="E6953" t="s">
        <v>6333</v>
      </c>
      <c r="F6953">
        <v>-2.0163611761139073E-2</v>
      </c>
    </row>
    <row r="6954" spans="1:6" hidden="1">
      <c r="A6954">
        <v>12</v>
      </c>
      <c r="B6954" s="226">
        <v>44270</v>
      </c>
      <c r="C6954" s="226">
        <v>44271</v>
      </c>
      <c r="D6954" s="226">
        <v>44280.453379629631</v>
      </c>
      <c r="E6954" t="s">
        <v>6334</v>
      </c>
      <c r="F6954">
        <v>20.398987278673388</v>
      </c>
    </row>
    <row r="6955" spans="1:6" hidden="1">
      <c r="A6955">
        <v>12</v>
      </c>
      <c r="B6955" s="226">
        <v>44270</v>
      </c>
      <c r="C6955" s="226">
        <v>44271</v>
      </c>
      <c r="D6955" s="226">
        <v>44280.453379629631</v>
      </c>
      <c r="E6955" t="s">
        <v>6337</v>
      </c>
      <c r="F6955">
        <v>62.7064465416803</v>
      </c>
    </row>
    <row r="6956" spans="1:6" hidden="1">
      <c r="A6956">
        <v>12</v>
      </c>
      <c r="B6956" s="226">
        <v>44270</v>
      </c>
      <c r="C6956" s="226">
        <v>44271</v>
      </c>
      <c r="D6956" s="226">
        <v>44280.453379629631</v>
      </c>
      <c r="E6956" t="s">
        <v>6340</v>
      </c>
      <c r="F6956">
        <v>20.029050889280136</v>
      </c>
    </row>
    <row r="6957" spans="1:6" hidden="1">
      <c r="A6957">
        <v>12</v>
      </c>
      <c r="B6957" s="226">
        <v>44270</v>
      </c>
      <c r="C6957" s="226">
        <v>44271</v>
      </c>
      <c r="D6957" s="226">
        <v>44280.453379629631</v>
      </c>
      <c r="E6957" t="s">
        <v>6531</v>
      </c>
      <c r="F6957">
        <v>40.901670233408609</v>
      </c>
    </row>
    <row r="6958" spans="1:6" hidden="1">
      <c r="A6958">
        <v>12</v>
      </c>
      <c r="B6958" s="226">
        <v>44270</v>
      </c>
      <c r="C6958" s="226">
        <v>44271</v>
      </c>
      <c r="D6958" s="226">
        <v>44280.453379629631</v>
      </c>
      <c r="E6958" t="s">
        <v>6635</v>
      </c>
    </row>
    <row r="6959" spans="1:6" hidden="1">
      <c r="A6959">
        <v>12</v>
      </c>
      <c r="B6959" s="226">
        <v>44270</v>
      </c>
      <c r="C6959" s="226">
        <v>44271</v>
      </c>
      <c r="D6959" s="226">
        <v>44280.453379629631</v>
      </c>
      <c r="E6959" t="s">
        <v>6637</v>
      </c>
    </row>
    <row r="6960" spans="1:6" hidden="1">
      <c r="A6960">
        <v>12</v>
      </c>
      <c r="B6960" s="226">
        <v>44270</v>
      </c>
      <c r="C6960" s="226">
        <v>44271</v>
      </c>
      <c r="D6960" s="226">
        <v>44280.453379629631</v>
      </c>
      <c r="E6960" t="s">
        <v>6659</v>
      </c>
      <c r="F6960">
        <v>0.8255000114440606</v>
      </c>
    </row>
    <row r="6961" spans="1:6" hidden="1">
      <c r="A6961">
        <v>12</v>
      </c>
      <c r="B6961" s="226">
        <v>44270</v>
      </c>
      <c r="C6961" s="226">
        <v>44271</v>
      </c>
      <c r="D6961" s="226">
        <v>44280.453379629631</v>
      </c>
      <c r="E6961" t="s">
        <v>6639</v>
      </c>
      <c r="F6961">
        <v>0.73470002412798907</v>
      </c>
    </row>
    <row r="6962" spans="1:6" hidden="1">
      <c r="A6962">
        <v>12</v>
      </c>
      <c r="B6962" s="226">
        <v>44270</v>
      </c>
      <c r="C6962" s="226">
        <v>44271</v>
      </c>
      <c r="D6962" s="226">
        <v>44280.453379629631</v>
      </c>
      <c r="E6962" t="s">
        <v>6640</v>
      </c>
      <c r="F6962">
        <v>0.84880000352862672</v>
      </c>
    </row>
    <row r="6963" spans="1:6" hidden="1">
      <c r="A6963">
        <v>12</v>
      </c>
      <c r="B6963" s="226">
        <v>44270</v>
      </c>
      <c r="C6963" s="226">
        <v>44271</v>
      </c>
      <c r="D6963" s="226">
        <v>44280.453379629631</v>
      </c>
      <c r="E6963" t="s">
        <v>6641</v>
      </c>
      <c r="F6963">
        <v>0.87725001573562622</v>
      </c>
    </row>
    <row r="6964" spans="1:6" hidden="1">
      <c r="A6964">
        <v>12</v>
      </c>
      <c r="B6964" s="226">
        <v>44270</v>
      </c>
      <c r="C6964" s="226">
        <v>44271</v>
      </c>
      <c r="D6964" s="226">
        <v>44280.453379629631</v>
      </c>
      <c r="E6964" t="s">
        <v>6638</v>
      </c>
    </row>
    <row r="6965" spans="1:6" hidden="1">
      <c r="A6965">
        <v>12</v>
      </c>
      <c r="B6965" s="226">
        <v>44270</v>
      </c>
      <c r="C6965" s="226">
        <v>44271</v>
      </c>
      <c r="D6965" s="226">
        <v>44280.453379629631</v>
      </c>
      <c r="E6965" t="s">
        <v>6642</v>
      </c>
    </row>
    <row r="6966" spans="1:6" hidden="1">
      <c r="A6966">
        <v>12</v>
      </c>
      <c r="B6966" s="226">
        <v>44270</v>
      </c>
      <c r="C6966" s="226">
        <v>44271</v>
      </c>
      <c r="D6966" s="226">
        <v>44280.453379629631</v>
      </c>
      <c r="E6966" t="s">
        <v>6636</v>
      </c>
    </row>
    <row r="6967" spans="1:6" hidden="1">
      <c r="A6967">
        <v>12</v>
      </c>
      <c r="B6967" s="226">
        <v>44270</v>
      </c>
      <c r="C6967" s="226">
        <v>44271</v>
      </c>
      <c r="D6967" s="226">
        <v>44280.453379629631</v>
      </c>
      <c r="E6967" t="s">
        <v>6646</v>
      </c>
    </row>
    <row r="6968" spans="1:6" hidden="1">
      <c r="A6968">
        <v>12</v>
      </c>
      <c r="B6968" s="226">
        <v>44270</v>
      </c>
      <c r="C6968" s="226">
        <v>44271</v>
      </c>
      <c r="D6968" s="226">
        <v>44280.453379629631</v>
      </c>
      <c r="E6968" t="s">
        <v>6647</v>
      </c>
    </row>
    <row r="6969" spans="1:6" hidden="1">
      <c r="A6969">
        <v>12</v>
      </c>
      <c r="B6969" s="226">
        <v>44270</v>
      </c>
      <c r="C6969" s="226">
        <v>44271</v>
      </c>
      <c r="D6969" s="226">
        <v>44280.453379629631</v>
      </c>
      <c r="E6969" t="s">
        <v>6648</v>
      </c>
    </row>
    <row r="6970" spans="1:6" hidden="1">
      <c r="A6970">
        <v>12</v>
      </c>
      <c r="B6970" s="226">
        <v>44270</v>
      </c>
      <c r="C6970" s="226">
        <v>44271</v>
      </c>
      <c r="D6970" s="226">
        <v>44280.453379629631</v>
      </c>
      <c r="E6970" t="s">
        <v>6643</v>
      </c>
    </row>
    <row r="6971" spans="1:6" hidden="1">
      <c r="A6971">
        <v>12</v>
      </c>
      <c r="B6971" s="226">
        <v>44270</v>
      </c>
      <c r="C6971" s="226">
        <v>44271</v>
      </c>
      <c r="D6971" s="226">
        <v>44280.453379629631</v>
      </c>
      <c r="E6971" t="s">
        <v>6644</v>
      </c>
    </row>
    <row r="6972" spans="1:6" hidden="1">
      <c r="A6972">
        <v>12</v>
      </c>
      <c r="B6972" s="226">
        <v>44270</v>
      </c>
      <c r="C6972" s="226">
        <v>44271</v>
      </c>
      <c r="D6972" s="226">
        <v>44280.453379629631</v>
      </c>
      <c r="E6972" t="s">
        <v>6649</v>
      </c>
    </row>
    <row r="6973" spans="1:6" hidden="1">
      <c r="A6973">
        <v>12</v>
      </c>
      <c r="B6973" s="226">
        <v>44270</v>
      </c>
      <c r="C6973" s="226">
        <v>44271</v>
      </c>
      <c r="D6973" s="226">
        <v>44280.453379629631</v>
      </c>
      <c r="E6973" t="s">
        <v>6650</v>
      </c>
    </row>
    <row r="6974" spans="1:6" hidden="1">
      <c r="A6974">
        <v>12</v>
      </c>
      <c r="B6974" s="226">
        <v>44270</v>
      </c>
      <c r="C6974" s="226">
        <v>44271</v>
      </c>
      <c r="D6974" s="226">
        <v>44280.453379629631</v>
      </c>
      <c r="E6974" t="s">
        <v>6651</v>
      </c>
    </row>
    <row r="6975" spans="1:6" hidden="1">
      <c r="A6975">
        <v>12</v>
      </c>
      <c r="B6975" s="226">
        <v>44270</v>
      </c>
      <c r="C6975" s="226">
        <v>44271</v>
      </c>
      <c r="D6975" s="226">
        <v>44280.453379629631</v>
      </c>
      <c r="E6975" t="s">
        <v>6645</v>
      </c>
    </row>
    <row r="6976" spans="1:6" hidden="1">
      <c r="A6976">
        <v>12</v>
      </c>
      <c r="B6976" s="226">
        <v>44270</v>
      </c>
      <c r="C6976" s="226">
        <v>44271</v>
      </c>
      <c r="D6976" s="226">
        <v>44280.453379629631</v>
      </c>
      <c r="E6976" t="s">
        <v>6652</v>
      </c>
    </row>
    <row r="6977" spans="1:6" hidden="1">
      <c r="A6977">
        <v>12</v>
      </c>
      <c r="B6977" s="226">
        <v>44270</v>
      </c>
      <c r="C6977" s="226">
        <v>44271</v>
      </c>
      <c r="D6977" s="226">
        <v>44280.453379629631</v>
      </c>
      <c r="E6977" t="s">
        <v>6653</v>
      </c>
    </row>
    <row r="6978" spans="1:6" hidden="1">
      <c r="A6978">
        <v>12</v>
      </c>
      <c r="B6978" s="226">
        <v>44270</v>
      </c>
      <c r="C6978" s="226">
        <v>44271</v>
      </c>
      <c r="D6978" s="226">
        <v>44280.453379629631</v>
      </c>
      <c r="E6978" t="s">
        <v>6654</v>
      </c>
    </row>
    <row r="6979" spans="1:6" hidden="1">
      <c r="A6979">
        <v>12</v>
      </c>
      <c r="B6979" s="226">
        <v>44270</v>
      </c>
      <c r="C6979" s="226">
        <v>44271</v>
      </c>
      <c r="D6979" s="226">
        <v>44280.453379629631</v>
      </c>
      <c r="E6979" t="s">
        <v>6655</v>
      </c>
    </row>
    <row r="6980" spans="1:6" hidden="1">
      <c r="A6980">
        <v>12</v>
      </c>
      <c r="B6980" s="226">
        <v>44270</v>
      </c>
      <c r="C6980" s="226">
        <v>44271</v>
      </c>
      <c r="D6980" s="226">
        <v>44280.453379629631</v>
      </c>
      <c r="E6980" t="s">
        <v>5947</v>
      </c>
    </row>
    <row r="6981" spans="1:6" hidden="1">
      <c r="A6981">
        <v>12</v>
      </c>
      <c r="B6981" s="226">
        <v>44270</v>
      </c>
      <c r="C6981" s="226">
        <v>44271</v>
      </c>
      <c r="D6981" s="226">
        <v>44280.453379629631</v>
      </c>
      <c r="E6981" t="s">
        <v>5946</v>
      </c>
    </row>
    <row r="6982" spans="1:6" hidden="1">
      <c r="A6982">
        <v>12</v>
      </c>
      <c r="B6982" s="226">
        <v>44270</v>
      </c>
      <c r="C6982" s="226">
        <v>44271</v>
      </c>
      <c r="D6982" s="226">
        <v>44280.453379629631</v>
      </c>
      <c r="E6982" t="s">
        <v>6676</v>
      </c>
      <c r="F6982">
        <v>252.92737042109158</v>
      </c>
    </row>
    <row r="6983" spans="1:6" hidden="1">
      <c r="A6983">
        <v>12</v>
      </c>
      <c r="B6983" s="226">
        <v>44270</v>
      </c>
      <c r="C6983" s="226">
        <v>44271</v>
      </c>
      <c r="D6983" s="226">
        <v>44280.453379629631</v>
      </c>
      <c r="E6983" t="s">
        <v>5824</v>
      </c>
      <c r="F6983">
        <v>1.2643736733373074</v>
      </c>
    </row>
    <row r="6984" spans="1:6" hidden="1">
      <c r="A6984">
        <v>12</v>
      </c>
      <c r="B6984" s="226">
        <v>44270</v>
      </c>
      <c r="C6984" s="226">
        <v>44271</v>
      </c>
      <c r="D6984" s="226">
        <v>44280.453379629631</v>
      </c>
      <c r="E6984" t="s">
        <v>5825</v>
      </c>
      <c r="F6984">
        <v>1.4656007070476933</v>
      </c>
    </row>
    <row r="6985" spans="1:6" hidden="1">
      <c r="A6985">
        <v>12</v>
      </c>
      <c r="B6985" s="226">
        <v>44270</v>
      </c>
      <c r="C6985" s="226">
        <v>44271</v>
      </c>
      <c r="D6985" s="226">
        <v>44280.453379629631</v>
      </c>
      <c r="E6985" t="s">
        <v>5826</v>
      </c>
      <c r="F6985">
        <v>1.1431826588956524</v>
      </c>
    </row>
    <row r="6986" spans="1:6" hidden="1">
      <c r="A6986">
        <v>12</v>
      </c>
      <c r="B6986" s="226">
        <v>44270</v>
      </c>
      <c r="C6986" s="226">
        <v>44271</v>
      </c>
      <c r="D6986" s="226">
        <v>44280.453379629631</v>
      </c>
      <c r="E6986" t="s">
        <v>5827</v>
      </c>
      <c r="F6986">
        <v>0.19333333770434061</v>
      </c>
    </row>
    <row r="6987" spans="1:6" hidden="1">
      <c r="A6987">
        <v>12</v>
      </c>
      <c r="B6987" s="226">
        <v>44270</v>
      </c>
      <c r="C6987" s="226">
        <v>44271</v>
      </c>
      <c r="D6987" s="226">
        <v>44280.453379629631</v>
      </c>
      <c r="E6987" t="s">
        <v>5828</v>
      </c>
      <c r="F6987">
        <v>0</v>
      </c>
    </row>
    <row r="6988" spans="1:6" hidden="1">
      <c r="A6988">
        <v>12</v>
      </c>
      <c r="B6988" s="226">
        <v>44270</v>
      </c>
      <c r="C6988" s="226">
        <v>44271</v>
      </c>
      <c r="D6988" s="226">
        <v>44280.453379629631</v>
      </c>
      <c r="E6988" t="s">
        <v>5829</v>
      </c>
      <c r="F6988">
        <v>0</v>
      </c>
    </row>
    <row r="6989" spans="1:6" hidden="1">
      <c r="A6989">
        <v>12</v>
      </c>
      <c r="B6989" s="226">
        <v>44270</v>
      </c>
      <c r="C6989" s="226">
        <v>44271</v>
      </c>
      <c r="D6989" s="226">
        <v>44280.453379629631</v>
      </c>
      <c r="E6989" t="s">
        <v>5830</v>
      </c>
      <c r="F6989">
        <v>1.6531561080117632</v>
      </c>
    </row>
    <row r="6990" spans="1:6" hidden="1">
      <c r="A6990">
        <v>12</v>
      </c>
      <c r="B6990" s="226">
        <v>44270</v>
      </c>
      <c r="C6990" s="226">
        <v>44271</v>
      </c>
      <c r="D6990" s="226">
        <v>44280.453379629631</v>
      </c>
      <c r="E6990" t="s">
        <v>5831</v>
      </c>
      <c r="F6990">
        <v>3.3641775911970626</v>
      </c>
    </row>
    <row r="6991" spans="1:6" hidden="1">
      <c r="A6991">
        <v>12</v>
      </c>
      <c r="B6991" s="226">
        <v>44270</v>
      </c>
      <c r="C6991" s="226">
        <v>44271</v>
      </c>
      <c r="D6991" s="226">
        <v>44280.453379629631</v>
      </c>
      <c r="E6991" t="s">
        <v>5832</v>
      </c>
      <c r="F6991">
        <v>3.620837519615725</v>
      </c>
    </row>
    <row r="6992" spans="1:6" hidden="1">
      <c r="A6992">
        <v>12</v>
      </c>
      <c r="B6992" s="226">
        <v>44270</v>
      </c>
      <c r="C6992" s="226">
        <v>44271</v>
      </c>
      <c r="D6992" s="226">
        <v>44280.453379629631</v>
      </c>
      <c r="E6992" t="s">
        <v>5833</v>
      </c>
      <c r="F6992">
        <v>0.82666663328806556</v>
      </c>
    </row>
    <row r="6993" spans="1:6" hidden="1">
      <c r="A6993">
        <v>12</v>
      </c>
      <c r="B6993" s="226">
        <v>44270</v>
      </c>
      <c r="C6993" s="226">
        <v>44271</v>
      </c>
      <c r="D6993" s="226">
        <v>44280.453379629631</v>
      </c>
      <c r="E6993" t="s">
        <v>5834</v>
      </c>
      <c r="F6993">
        <v>4.999999888241291E-3</v>
      </c>
    </row>
    <row r="6994" spans="1:6" hidden="1">
      <c r="A6994">
        <v>12</v>
      </c>
      <c r="B6994" s="226">
        <v>44270</v>
      </c>
      <c r="C6994" s="226">
        <v>44271</v>
      </c>
      <c r="D6994" s="226">
        <v>44280.453379629631</v>
      </c>
      <c r="E6994" t="s">
        <v>5835</v>
      </c>
      <c r="F6994">
        <v>0.17445366496419779</v>
      </c>
    </row>
    <row r="6995" spans="1:6" hidden="1">
      <c r="A6995">
        <v>12</v>
      </c>
      <c r="B6995" s="226">
        <v>44270</v>
      </c>
      <c r="C6995" s="226">
        <v>44271</v>
      </c>
      <c r="D6995" s="226">
        <v>44280.453379629631</v>
      </c>
      <c r="E6995" t="s">
        <v>5836</v>
      </c>
      <c r="F6995">
        <v>0.3016865483530265</v>
      </c>
    </row>
    <row r="6996" spans="1:6" hidden="1">
      <c r="A6996">
        <v>12</v>
      </c>
      <c r="B6996" s="226">
        <v>44270</v>
      </c>
      <c r="C6996" s="226">
        <v>44271</v>
      </c>
      <c r="D6996" s="226">
        <v>44280.453379629631</v>
      </c>
      <c r="E6996" t="s">
        <v>5837</v>
      </c>
      <c r="F6996">
        <v>0.70594945669705444</v>
      </c>
    </row>
    <row r="6997" spans="1:6" hidden="1">
      <c r="A6997">
        <v>12</v>
      </c>
      <c r="B6997" s="226">
        <v>44270</v>
      </c>
      <c r="C6997" s="226">
        <v>44271</v>
      </c>
      <c r="D6997" s="226">
        <v>44280.453379629631</v>
      </c>
      <c r="E6997" t="s">
        <v>5838</v>
      </c>
      <c r="F6997">
        <v>0</v>
      </c>
    </row>
    <row r="6998" spans="1:6" hidden="1">
      <c r="A6998">
        <v>12</v>
      </c>
      <c r="B6998" s="226">
        <v>44270</v>
      </c>
      <c r="C6998" s="226">
        <v>44271</v>
      </c>
      <c r="D6998" s="226">
        <v>44280.453379629631</v>
      </c>
      <c r="E6998" t="s">
        <v>5839</v>
      </c>
      <c r="F6998">
        <v>6.2727735098865036</v>
      </c>
    </row>
    <row r="6999" spans="1:6" hidden="1">
      <c r="A6999">
        <v>12</v>
      </c>
      <c r="B6999" s="226">
        <v>44270</v>
      </c>
      <c r="C6999" s="226">
        <v>44271</v>
      </c>
      <c r="D6999" s="226">
        <v>44280.453379629631</v>
      </c>
      <c r="E6999" t="s">
        <v>5840</v>
      </c>
      <c r="F6999">
        <v>20.465729592057343</v>
      </c>
    </row>
    <row r="7000" spans="1:6" hidden="1">
      <c r="A7000">
        <v>12</v>
      </c>
      <c r="B7000" s="226">
        <v>44270</v>
      </c>
      <c r="C7000" s="226">
        <v>44271</v>
      </c>
      <c r="D7000" s="226">
        <v>44280.453379629631</v>
      </c>
      <c r="E7000" t="s">
        <v>5841</v>
      </c>
      <c r="F7000">
        <v>4.5213539467918045</v>
      </c>
    </row>
    <row r="7001" spans="1:6" hidden="1">
      <c r="A7001">
        <v>12</v>
      </c>
      <c r="B7001" s="226">
        <v>44270</v>
      </c>
      <c r="C7001" s="226">
        <v>44271</v>
      </c>
      <c r="D7001" s="226">
        <v>44280.453379629631</v>
      </c>
      <c r="E7001" t="s">
        <v>5842</v>
      </c>
      <c r="F7001">
        <v>5.6536218812067913</v>
      </c>
    </row>
    <row r="7002" spans="1:6" hidden="1">
      <c r="A7002">
        <v>12</v>
      </c>
      <c r="B7002" s="226">
        <v>44270</v>
      </c>
      <c r="C7002" s="226">
        <v>44271</v>
      </c>
      <c r="D7002" s="226">
        <v>44280.453379629631</v>
      </c>
      <c r="E7002" t="s">
        <v>5843</v>
      </c>
      <c r="F7002">
        <v>12.383212291532091</v>
      </c>
    </row>
    <row r="7003" spans="1:6" hidden="1">
      <c r="A7003">
        <v>12</v>
      </c>
      <c r="B7003" s="226">
        <v>44270</v>
      </c>
      <c r="C7003" s="226">
        <v>44271</v>
      </c>
      <c r="D7003" s="226">
        <v>44280.453379629631</v>
      </c>
      <c r="E7003" t="s">
        <v>5844</v>
      </c>
      <c r="F7003">
        <v>7.012017336156612</v>
      </c>
    </row>
    <row r="7004" spans="1:6" hidden="1">
      <c r="A7004">
        <v>12</v>
      </c>
      <c r="B7004" s="226">
        <v>44270</v>
      </c>
      <c r="C7004" s="226">
        <v>44271</v>
      </c>
      <c r="D7004" s="226">
        <v>44280.453379629631</v>
      </c>
      <c r="E7004" t="s">
        <v>5845</v>
      </c>
      <c r="F7004">
        <v>19.109104126915945</v>
      </c>
    </row>
    <row r="7005" spans="1:6" hidden="1">
      <c r="A7005">
        <v>12</v>
      </c>
      <c r="B7005" s="226">
        <v>44270</v>
      </c>
      <c r="C7005" s="226">
        <v>44271</v>
      </c>
      <c r="D7005" s="226">
        <v>44280.453379629631</v>
      </c>
      <c r="E7005" t="s">
        <v>5846</v>
      </c>
      <c r="F7005">
        <v>5.7237694069160394</v>
      </c>
    </row>
    <row r="7006" spans="1:6" hidden="1">
      <c r="A7006">
        <v>12</v>
      </c>
      <c r="B7006" s="226">
        <v>44270</v>
      </c>
      <c r="C7006" s="226">
        <v>44271</v>
      </c>
      <c r="D7006" s="226">
        <v>44280.453379629631</v>
      </c>
      <c r="E7006" t="s">
        <v>5847</v>
      </c>
      <c r="F7006">
        <v>0.74000000953674316</v>
      </c>
    </row>
    <row r="7007" spans="1:6" hidden="1">
      <c r="A7007">
        <v>12</v>
      </c>
      <c r="B7007" s="226">
        <v>44270</v>
      </c>
      <c r="C7007" s="226">
        <v>44271</v>
      </c>
      <c r="D7007" s="226">
        <v>44280.453379629631</v>
      </c>
      <c r="E7007" t="s">
        <v>5848</v>
      </c>
      <c r="F7007">
        <v>100</v>
      </c>
    </row>
    <row r="7008" spans="1:6" hidden="1">
      <c r="A7008">
        <v>12</v>
      </c>
      <c r="B7008" s="226">
        <v>44270</v>
      </c>
      <c r="C7008" s="226">
        <v>44271</v>
      </c>
      <c r="D7008" s="226">
        <v>44280.453379629631</v>
      </c>
      <c r="E7008" t="s">
        <v>5805</v>
      </c>
      <c r="F7008">
        <v>24.832873533831986</v>
      </c>
    </row>
    <row r="7009" spans="1:6" hidden="1">
      <c r="A7009">
        <v>12</v>
      </c>
      <c r="B7009" s="226">
        <v>44270</v>
      </c>
      <c r="C7009" s="226">
        <v>44271</v>
      </c>
      <c r="D7009" s="226">
        <v>44280.453379629631</v>
      </c>
      <c r="E7009" t="s">
        <v>5797</v>
      </c>
      <c r="F7009">
        <v>6.2727735098865036</v>
      </c>
    </row>
    <row r="7010" spans="1:6" hidden="1">
      <c r="A7010">
        <v>12</v>
      </c>
      <c r="B7010" s="226">
        <v>44270</v>
      </c>
      <c r="C7010" s="226">
        <v>44271</v>
      </c>
      <c r="D7010" s="226">
        <v>44280.453379629631</v>
      </c>
      <c r="E7010" t="s">
        <v>5798</v>
      </c>
      <c r="F7010">
        <v>23.615747928619147</v>
      </c>
    </row>
    <row r="7011" spans="1:6" hidden="1">
      <c r="A7011">
        <v>12</v>
      </c>
      <c r="B7011" s="226">
        <v>44270</v>
      </c>
      <c r="C7011" s="226">
        <v>44271</v>
      </c>
      <c r="D7011" s="226">
        <v>44280.453379629631</v>
      </c>
      <c r="E7011" t="s">
        <v>5799</v>
      </c>
      <c r="F7011">
        <v>4.5213539467918045</v>
      </c>
    </row>
    <row r="7012" spans="1:6" hidden="1">
      <c r="A7012">
        <v>12</v>
      </c>
      <c r="B7012" s="226">
        <v>44270</v>
      </c>
      <c r="C7012" s="226">
        <v>44271</v>
      </c>
      <c r="D7012" s="226">
        <v>44280.453379629631</v>
      </c>
      <c r="E7012" t="s">
        <v>5800</v>
      </c>
      <c r="F7012">
        <v>5.6536218812067913</v>
      </c>
    </row>
    <row r="7013" spans="1:6" hidden="1">
      <c r="A7013">
        <v>12</v>
      </c>
      <c r="B7013" s="226">
        <v>44270</v>
      </c>
      <c r="C7013" s="226">
        <v>44271</v>
      </c>
      <c r="D7013" s="226">
        <v>44280.453379629631</v>
      </c>
      <c r="E7013" t="s">
        <v>5801</v>
      </c>
      <c r="F7013">
        <v>12.383212291532091</v>
      </c>
    </row>
    <row r="7014" spans="1:6" hidden="1">
      <c r="A7014">
        <v>12</v>
      </c>
      <c r="B7014" s="226">
        <v>44270</v>
      </c>
      <c r="C7014" s="226">
        <v>44271</v>
      </c>
      <c r="D7014" s="226">
        <v>44280.453379629631</v>
      </c>
      <c r="E7014" t="s">
        <v>5802</v>
      </c>
      <c r="F7014">
        <v>0.40816870180682979</v>
      </c>
    </row>
    <row r="7015" spans="1:6" hidden="1">
      <c r="A7015">
        <v>12</v>
      </c>
      <c r="B7015" s="226">
        <v>44270</v>
      </c>
      <c r="C7015" s="226">
        <v>44271</v>
      </c>
      <c r="D7015" s="226">
        <v>44280.453379629631</v>
      </c>
      <c r="E7015" t="s">
        <v>5803</v>
      </c>
      <c r="F7015">
        <v>7.012017336156612</v>
      </c>
    </row>
    <row r="7016" spans="1:6" hidden="1">
      <c r="A7016">
        <v>12</v>
      </c>
      <c r="B7016" s="226">
        <v>44270</v>
      </c>
      <c r="C7016" s="226">
        <v>44271</v>
      </c>
      <c r="D7016" s="226">
        <v>44280.453379629631</v>
      </c>
      <c r="E7016" t="s">
        <v>5804</v>
      </c>
      <c r="F7016">
        <v>25.241022800074848</v>
      </c>
    </row>
    <row r="7017" spans="1:6" hidden="1">
      <c r="A7017">
        <v>12</v>
      </c>
      <c r="B7017" s="226">
        <v>44270</v>
      </c>
      <c r="C7017" s="226">
        <v>44271</v>
      </c>
      <c r="D7017" s="226">
        <v>44280.453379629631</v>
      </c>
      <c r="E7017" t="s">
        <v>5913</v>
      </c>
      <c r="F7017">
        <v>3.0919834463132685</v>
      </c>
    </row>
    <row r="7018" spans="1:6" hidden="1">
      <c r="A7018">
        <v>12</v>
      </c>
      <c r="B7018" s="226">
        <v>44270</v>
      </c>
      <c r="C7018" s="226">
        <v>44271</v>
      </c>
      <c r="D7018" s="226">
        <v>44280.453379629631</v>
      </c>
      <c r="E7018" t="s">
        <v>5914</v>
      </c>
      <c r="F7018">
        <v>5.1314648465977832</v>
      </c>
    </row>
    <row r="7019" spans="1:6" hidden="1">
      <c r="A7019">
        <v>12</v>
      </c>
      <c r="B7019" s="226">
        <v>44270</v>
      </c>
      <c r="C7019" s="226">
        <v>44271</v>
      </c>
      <c r="D7019" s="226">
        <v>44280.453379629631</v>
      </c>
      <c r="E7019" t="s">
        <v>5915</v>
      </c>
      <c r="F7019">
        <v>5.4699696352084324</v>
      </c>
    </row>
    <row r="7020" spans="1:6" hidden="1">
      <c r="A7020">
        <v>12</v>
      </c>
      <c r="B7020" s="226">
        <v>44270</v>
      </c>
      <c r="C7020" s="226">
        <v>44271</v>
      </c>
      <c r="D7020" s="226">
        <v>44280.453379629631</v>
      </c>
      <c r="E7020" t="s">
        <v>5916</v>
      </c>
      <c r="F7020">
        <v>0.17135370091224678</v>
      </c>
    </row>
    <row r="7021" spans="1:6" hidden="1">
      <c r="A7021">
        <v>12</v>
      </c>
      <c r="B7021" s="226">
        <v>44270</v>
      </c>
      <c r="C7021" s="226">
        <v>44271</v>
      </c>
      <c r="D7021" s="226">
        <v>44280.453379629631</v>
      </c>
      <c r="E7021" t="s">
        <v>6692</v>
      </c>
      <c r="F7021">
        <v>1.2399099754919913E-2</v>
      </c>
    </row>
    <row r="7022" spans="1:6" hidden="1">
      <c r="A7022">
        <v>12</v>
      </c>
      <c r="B7022" s="226">
        <v>44270</v>
      </c>
      <c r="C7022" s="226">
        <v>44271</v>
      </c>
      <c r="D7022" s="226">
        <v>44280.453379629631</v>
      </c>
      <c r="E7022" t="s">
        <v>5849</v>
      </c>
      <c r="F7022">
        <v>0.8255000114440606</v>
      </c>
    </row>
    <row r="7023" spans="1:6" hidden="1">
      <c r="A7023">
        <v>12</v>
      </c>
      <c r="B7023" s="226">
        <v>44270</v>
      </c>
      <c r="C7023" s="226">
        <v>44271</v>
      </c>
      <c r="D7023" s="226">
        <v>44280.453379629631</v>
      </c>
      <c r="E7023" t="s">
        <v>5850</v>
      </c>
      <c r="F7023">
        <v>101.0999984741172</v>
      </c>
    </row>
    <row r="7024" spans="1:6" hidden="1">
      <c r="A7024">
        <v>12</v>
      </c>
      <c r="B7024" s="226">
        <v>44270</v>
      </c>
      <c r="C7024" s="226">
        <v>44271</v>
      </c>
      <c r="D7024" s="226">
        <v>44280.453379629631</v>
      </c>
      <c r="E7024" t="s">
        <v>5806</v>
      </c>
      <c r="F7024">
        <v>0.5912273778890591</v>
      </c>
    </row>
    <row r="7025" spans="1:6" hidden="1">
      <c r="A7025">
        <v>12</v>
      </c>
      <c r="B7025" s="226">
        <v>44270</v>
      </c>
      <c r="C7025" s="226">
        <v>44271</v>
      </c>
      <c r="D7025" s="226">
        <v>44280.453379629631</v>
      </c>
      <c r="E7025" t="s">
        <v>5883</v>
      </c>
      <c r="F7025">
        <v>0.45999999841054279</v>
      </c>
    </row>
    <row r="7026" spans="1:6" hidden="1">
      <c r="A7026">
        <v>12</v>
      </c>
      <c r="B7026" s="226">
        <v>44270</v>
      </c>
      <c r="C7026" s="226">
        <v>44271</v>
      </c>
      <c r="D7026" s="226">
        <v>44280.453379629631</v>
      </c>
      <c r="E7026" t="s">
        <v>5884</v>
      </c>
      <c r="F7026">
        <v>1.2683333158493042</v>
      </c>
    </row>
    <row r="7027" spans="1:6" hidden="1">
      <c r="A7027">
        <v>12</v>
      </c>
      <c r="B7027" s="226">
        <v>44270</v>
      </c>
      <c r="C7027" s="226">
        <v>44271</v>
      </c>
      <c r="D7027" s="226">
        <v>44280.453379629631</v>
      </c>
      <c r="E7027" t="s">
        <v>5885</v>
      </c>
      <c r="F7027">
        <v>2.6233332554499182</v>
      </c>
    </row>
    <row r="7028" spans="1:6" hidden="1">
      <c r="A7028">
        <v>12</v>
      </c>
      <c r="B7028" s="226">
        <v>44270</v>
      </c>
      <c r="C7028" s="226">
        <v>44271</v>
      </c>
      <c r="D7028" s="226">
        <v>44280.453379629631</v>
      </c>
      <c r="E7028" t="s">
        <v>5886</v>
      </c>
      <c r="F7028">
        <v>1.2550000150998433</v>
      </c>
    </row>
    <row r="7029" spans="1:6" hidden="1">
      <c r="A7029">
        <v>12</v>
      </c>
      <c r="B7029" s="226">
        <v>44270</v>
      </c>
      <c r="C7029" s="226">
        <v>44271</v>
      </c>
      <c r="D7029" s="226">
        <v>44280.453379629631</v>
      </c>
      <c r="E7029" t="s">
        <v>5887</v>
      </c>
      <c r="F7029">
        <v>0.19333333770434061</v>
      </c>
    </row>
    <row r="7030" spans="1:6" hidden="1">
      <c r="A7030">
        <v>12</v>
      </c>
      <c r="B7030" s="226">
        <v>44270</v>
      </c>
      <c r="C7030" s="226">
        <v>44271</v>
      </c>
      <c r="D7030" s="226">
        <v>44280.453379629631</v>
      </c>
      <c r="E7030" t="s">
        <v>5888</v>
      </c>
      <c r="F7030">
        <v>0</v>
      </c>
    </row>
    <row r="7031" spans="1:6" hidden="1">
      <c r="A7031">
        <v>12</v>
      </c>
      <c r="B7031" s="226">
        <v>44270</v>
      </c>
      <c r="C7031" s="226">
        <v>44271</v>
      </c>
      <c r="D7031" s="226">
        <v>44280.453379629631</v>
      </c>
      <c r="E7031" t="s">
        <v>5889</v>
      </c>
      <c r="F7031">
        <v>0</v>
      </c>
    </row>
    <row r="7032" spans="1:6" hidden="1">
      <c r="A7032">
        <v>12</v>
      </c>
      <c r="B7032" s="226">
        <v>44270</v>
      </c>
      <c r="C7032" s="226">
        <v>44271</v>
      </c>
      <c r="D7032" s="226">
        <v>44280.453379629631</v>
      </c>
      <c r="E7032" t="s">
        <v>5772</v>
      </c>
      <c r="F7032">
        <v>8.1666669497887298E-2</v>
      </c>
    </row>
    <row r="7033" spans="1:6" hidden="1">
      <c r="A7033">
        <v>12</v>
      </c>
      <c r="B7033" s="226">
        <v>44270</v>
      </c>
      <c r="C7033" s="226">
        <v>44271</v>
      </c>
      <c r="D7033" s="226">
        <v>44280.453379629631</v>
      </c>
      <c r="E7033" t="s">
        <v>5773</v>
      </c>
      <c r="F7033">
        <v>1.6583333015442518</v>
      </c>
    </row>
    <row r="7034" spans="1:6" hidden="1">
      <c r="A7034">
        <v>12</v>
      </c>
      <c r="B7034" s="226">
        <v>44270</v>
      </c>
      <c r="C7034" s="226">
        <v>44271</v>
      </c>
      <c r="D7034" s="226">
        <v>44280.453379629631</v>
      </c>
      <c r="E7034" t="s">
        <v>5774</v>
      </c>
      <c r="F7034">
        <v>6.0216666857403895</v>
      </c>
    </row>
    <row r="7035" spans="1:6" hidden="1">
      <c r="A7035">
        <v>12</v>
      </c>
      <c r="B7035" s="226">
        <v>44270</v>
      </c>
      <c r="C7035" s="226">
        <v>44271</v>
      </c>
      <c r="D7035" s="226">
        <v>44280.453379629631</v>
      </c>
      <c r="E7035" t="s">
        <v>5775</v>
      </c>
      <c r="F7035">
        <v>3.9750000635782876</v>
      </c>
    </row>
    <row r="7036" spans="1:6" hidden="1">
      <c r="A7036">
        <v>12</v>
      </c>
      <c r="B7036" s="226">
        <v>44270</v>
      </c>
      <c r="C7036" s="226">
        <v>44271</v>
      </c>
      <c r="D7036" s="226">
        <v>44280.453379629631</v>
      </c>
      <c r="E7036" t="s">
        <v>5776</v>
      </c>
      <c r="F7036">
        <v>0.82666663328806556</v>
      </c>
    </row>
    <row r="7037" spans="1:6" hidden="1">
      <c r="A7037">
        <v>12</v>
      </c>
      <c r="B7037" s="226">
        <v>44270</v>
      </c>
      <c r="C7037" s="226">
        <v>44271</v>
      </c>
      <c r="D7037" s="226">
        <v>44280.453379629631</v>
      </c>
      <c r="E7037" t="s">
        <v>5777</v>
      </c>
      <c r="F7037">
        <v>4.999999888241291E-3</v>
      </c>
    </row>
    <row r="7038" spans="1:6" hidden="1">
      <c r="A7038">
        <v>12</v>
      </c>
      <c r="B7038" s="226">
        <v>44270</v>
      </c>
      <c r="C7038" s="226">
        <v>44271</v>
      </c>
      <c r="D7038" s="226">
        <v>44280.453379629631</v>
      </c>
      <c r="E7038" t="s">
        <v>5778</v>
      </c>
      <c r="F7038">
        <v>0</v>
      </c>
    </row>
    <row r="7039" spans="1:6" hidden="1">
      <c r="A7039">
        <v>12</v>
      </c>
      <c r="B7039" s="226">
        <v>44270</v>
      </c>
      <c r="C7039" s="226">
        <v>44271</v>
      </c>
      <c r="D7039" s="226">
        <v>44280.453379629631</v>
      </c>
      <c r="E7039" t="s">
        <v>5890</v>
      </c>
      <c r="F7039">
        <v>0.17500000198681437</v>
      </c>
    </row>
    <row r="7040" spans="1:6" hidden="1">
      <c r="A7040">
        <v>12</v>
      </c>
      <c r="B7040" s="226">
        <v>44270</v>
      </c>
      <c r="C7040" s="226">
        <v>44271</v>
      </c>
      <c r="D7040" s="226">
        <v>44280.453379629631</v>
      </c>
      <c r="E7040" t="s">
        <v>5891</v>
      </c>
      <c r="F7040">
        <v>0.53999998172124231</v>
      </c>
    </row>
    <row r="7041" spans="1:6" hidden="1">
      <c r="A7041">
        <v>12</v>
      </c>
      <c r="B7041" s="226">
        <v>44270</v>
      </c>
      <c r="C7041" s="226">
        <v>44271</v>
      </c>
      <c r="D7041" s="226">
        <v>44280.453379629631</v>
      </c>
      <c r="E7041" t="s">
        <v>5892</v>
      </c>
      <c r="F7041">
        <v>0.7750000158945719</v>
      </c>
    </row>
    <row r="7042" spans="1:6" hidden="1">
      <c r="A7042">
        <v>12</v>
      </c>
      <c r="B7042" s="226">
        <v>44270</v>
      </c>
      <c r="C7042" s="226">
        <v>44271</v>
      </c>
      <c r="D7042" s="226">
        <v>44280.453379629631</v>
      </c>
      <c r="E7042" t="s">
        <v>5893</v>
      </c>
      <c r="F7042">
        <v>0</v>
      </c>
    </row>
    <row r="7043" spans="1:6" hidden="1">
      <c r="A7043">
        <v>12</v>
      </c>
      <c r="B7043" s="226">
        <v>44270</v>
      </c>
      <c r="C7043" s="226">
        <v>44271</v>
      </c>
      <c r="D7043" s="226">
        <v>44280.453379629631</v>
      </c>
      <c r="E7043" t="s">
        <v>5783</v>
      </c>
      <c r="F7043">
        <v>0</v>
      </c>
    </row>
    <row r="7044" spans="1:6" hidden="1">
      <c r="A7044">
        <v>12</v>
      </c>
      <c r="B7044" s="226">
        <v>44270</v>
      </c>
      <c r="C7044" s="226">
        <v>44271</v>
      </c>
      <c r="D7044" s="226">
        <v>44280.453379629631</v>
      </c>
      <c r="E7044" t="s">
        <v>5784</v>
      </c>
      <c r="F7044">
        <v>0</v>
      </c>
    </row>
    <row r="7045" spans="1:6" hidden="1">
      <c r="A7045">
        <v>12</v>
      </c>
      <c r="B7045" s="226">
        <v>44270</v>
      </c>
      <c r="C7045" s="226">
        <v>44271</v>
      </c>
      <c r="D7045" s="226">
        <v>44280.453379629631</v>
      </c>
      <c r="E7045" t="s">
        <v>5785</v>
      </c>
      <c r="F7045">
        <v>5.6916666030883789</v>
      </c>
    </row>
    <row r="7046" spans="1:6" hidden="1">
      <c r="A7046">
        <v>12</v>
      </c>
      <c r="B7046" s="226">
        <v>44270</v>
      </c>
      <c r="C7046" s="226">
        <v>44271</v>
      </c>
      <c r="D7046" s="226">
        <v>44280.453379629631</v>
      </c>
      <c r="E7046" t="s">
        <v>5786</v>
      </c>
      <c r="F7046">
        <v>21.31666660308921</v>
      </c>
    </row>
    <row r="7047" spans="1:6" hidden="1">
      <c r="A7047">
        <v>12</v>
      </c>
      <c r="B7047" s="226">
        <v>44270</v>
      </c>
      <c r="C7047" s="226">
        <v>44271</v>
      </c>
      <c r="D7047" s="226">
        <v>44280.453379629631</v>
      </c>
      <c r="E7047" t="s">
        <v>5787</v>
      </c>
      <c r="F7047">
        <v>18.835000038146227</v>
      </c>
    </row>
    <row r="7048" spans="1:6" hidden="1">
      <c r="A7048">
        <v>12</v>
      </c>
      <c r="B7048" s="226">
        <v>44270</v>
      </c>
      <c r="C7048" s="226">
        <v>44271</v>
      </c>
      <c r="D7048" s="226">
        <v>44280.453379629631</v>
      </c>
      <c r="E7048" t="s">
        <v>5788</v>
      </c>
      <c r="F7048">
        <v>5.6416667302447223</v>
      </c>
    </row>
    <row r="7049" spans="1:6" hidden="1">
      <c r="A7049">
        <v>12</v>
      </c>
      <c r="B7049" s="226">
        <v>44270</v>
      </c>
      <c r="C7049" s="226">
        <v>44271</v>
      </c>
      <c r="D7049" s="226">
        <v>44280.453379629631</v>
      </c>
      <c r="E7049" t="s">
        <v>5895</v>
      </c>
      <c r="F7049">
        <v>0.74000000953674316</v>
      </c>
    </row>
    <row r="7050" spans="1:6" hidden="1">
      <c r="A7050">
        <v>12</v>
      </c>
      <c r="B7050" s="226">
        <v>44270</v>
      </c>
      <c r="C7050" s="226">
        <v>44271</v>
      </c>
      <c r="D7050" s="226">
        <v>44280.453379629631</v>
      </c>
      <c r="E7050" t="s">
        <v>5790</v>
      </c>
      <c r="F7050">
        <v>4.1833333969117819</v>
      </c>
    </row>
    <row r="7051" spans="1:6" hidden="1">
      <c r="A7051">
        <v>12</v>
      </c>
      <c r="B7051" s="226">
        <v>44270</v>
      </c>
      <c r="C7051" s="226">
        <v>44271</v>
      </c>
      <c r="D7051" s="226">
        <v>44280.453379629631</v>
      </c>
      <c r="E7051" t="s">
        <v>5791</v>
      </c>
      <c r="F7051">
        <v>5.121666590372925</v>
      </c>
    </row>
    <row r="7052" spans="1:6" hidden="1">
      <c r="A7052">
        <v>12</v>
      </c>
      <c r="B7052" s="226">
        <v>44270</v>
      </c>
      <c r="C7052" s="226">
        <v>44271</v>
      </c>
      <c r="D7052" s="226">
        <v>44280.453379629631</v>
      </c>
      <c r="E7052" t="s">
        <v>5792</v>
      </c>
      <c r="F7052">
        <v>11.756666660309302</v>
      </c>
    </row>
    <row r="7053" spans="1:6" hidden="1">
      <c r="A7053">
        <v>12</v>
      </c>
      <c r="B7053" s="226">
        <v>44270</v>
      </c>
      <c r="C7053" s="226">
        <v>44271</v>
      </c>
      <c r="D7053" s="226">
        <v>44280.453379629631</v>
      </c>
      <c r="E7053" t="s">
        <v>5793</v>
      </c>
      <c r="F7053">
        <v>6.8150001366935244</v>
      </c>
    </row>
    <row r="7054" spans="1:6" hidden="1">
      <c r="A7054">
        <v>12</v>
      </c>
      <c r="B7054" s="226">
        <v>44270</v>
      </c>
      <c r="C7054" s="226">
        <v>44271</v>
      </c>
      <c r="D7054" s="226">
        <v>44280.453379629631</v>
      </c>
      <c r="E7054" t="s">
        <v>5794</v>
      </c>
      <c r="F7054">
        <v>27.876666069029884</v>
      </c>
    </row>
    <row r="7055" spans="1:6" hidden="1">
      <c r="A7055">
        <v>12</v>
      </c>
      <c r="B7055" s="226">
        <v>44270</v>
      </c>
      <c r="C7055" s="226">
        <v>44271</v>
      </c>
      <c r="D7055" s="226">
        <v>44280.453379629631</v>
      </c>
      <c r="E7055" t="s">
        <v>5896</v>
      </c>
      <c r="F7055">
        <v>17.840000152587891</v>
      </c>
    </row>
    <row r="7056" spans="1:6" hidden="1">
      <c r="A7056">
        <v>12</v>
      </c>
      <c r="B7056" s="226">
        <v>44270</v>
      </c>
      <c r="C7056" s="226">
        <v>44271</v>
      </c>
      <c r="D7056" s="226">
        <v>44280.453379629631</v>
      </c>
      <c r="E7056" t="s">
        <v>5894</v>
      </c>
      <c r="F7056">
        <v>0</v>
      </c>
    </row>
    <row r="7057" spans="1:6" hidden="1">
      <c r="A7057">
        <v>12</v>
      </c>
      <c r="B7057" s="226">
        <v>44270</v>
      </c>
      <c r="C7057" s="226">
        <v>44271</v>
      </c>
      <c r="D7057" s="226">
        <v>44280.453379629631</v>
      </c>
      <c r="E7057" t="s">
        <v>6455</v>
      </c>
      <c r="F7057">
        <v>52.145526372062015</v>
      </c>
    </row>
    <row r="7058" spans="1:6" hidden="1">
      <c r="A7058">
        <v>12</v>
      </c>
      <c r="B7058" s="226">
        <v>44270</v>
      </c>
      <c r="C7058" s="226">
        <v>44271</v>
      </c>
      <c r="D7058" s="226">
        <v>44280.453379629631</v>
      </c>
      <c r="E7058" t="s">
        <v>6456</v>
      </c>
      <c r="F7058">
        <v>60.066236554251809</v>
      </c>
    </row>
    <row r="7059" spans="1:6" hidden="1">
      <c r="A7059">
        <v>12</v>
      </c>
      <c r="B7059" s="226">
        <v>44270</v>
      </c>
      <c r="C7059" s="226">
        <v>44271</v>
      </c>
      <c r="D7059" s="226">
        <v>44280.453379629631</v>
      </c>
      <c r="E7059" t="s">
        <v>5973</v>
      </c>
      <c r="F7059">
        <v>7.5844106647703358</v>
      </c>
    </row>
    <row r="7060" spans="1:6" hidden="1">
      <c r="A7060">
        <v>12</v>
      </c>
      <c r="B7060" s="226">
        <v>44270</v>
      </c>
      <c r="C7060" s="226">
        <v>44271</v>
      </c>
      <c r="D7060" s="226">
        <v>44280.453379629631</v>
      </c>
      <c r="E7060" t="s">
        <v>6690</v>
      </c>
      <c r="F7060">
        <v>0.2645327909228693</v>
      </c>
    </row>
    <row r="7061" spans="1:6" hidden="1">
      <c r="A7061">
        <v>12</v>
      </c>
      <c r="B7061" s="226">
        <v>44270</v>
      </c>
      <c r="C7061" s="226">
        <v>44271</v>
      </c>
      <c r="D7061" s="226">
        <v>44280.453379629631</v>
      </c>
      <c r="E7061" t="s">
        <v>6691</v>
      </c>
      <c r="F7061">
        <v>1.0798081761432961</v>
      </c>
    </row>
    <row r="7062" spans="1:6" hidden="1">
      <c r="A7062">
        <v>12</v>
      </c>
      <c r="B7062" s="226">
        <v>44270</v>
      </c>
      <c r="C7062" s="226">
        <v>44271</v>
      </c>
      <c r="D7062" s="226">
        <v>44280.453379629631</v>
      </c>
      <c r="E7062" t="s">
        <v>6240</v>
      </c>
      <c r="F7062">
        <v>87.371694719129124</v>
      </c>
    </row>
    <row r="7063" spans="1:6" hidden="1">
      <c r="A7063">
        <v>12</v>
      </c>
      <c r="B7063" s="226">
        <v>44270</v>
      </c>
      <c r="C7063" s="226">
        <v>44271</v>
      </c>
      <c r="D7063" s="226">
        <v>44280.453379629631</v>
      </c>
      <c r="E7063" t="s">
        <v>5902</v>
      </c>
      <c r="F7063">
        <v>15.399600028991154</v>
      </c>
    </row>
    <row r="7064" spans="1:6" hidden="1">
      <c r="A7064">
        <v>12</v>
      </c>
      <c r="B7064" s="226">
        <v>44270</v>
      </c>
      <c r="C7064" s="226">
        <v>44271</v>
      </c>
      <c r="D7064" s="226">
        <v>44280.453379629631</v>
      </c>
      <c r="E7064" t="s">
        <v>5903</v>
      </c>
      <c r="F7064">
        <v>63.153099060056277</v>
      </c>
    </row>
    <row r="7065" spans="1:6" hidden="1">
      <c r="A7065">
        <v>12</v>
      </c>
      <c r="B7065" s="226">
        <v>44270</v>
      </c>
      <c r="C7065" s="226">
        <v>44271</v>
      </c>
      <c r="D7065" s="226">
        <v>44280.453379629631</v>
      </c>
      <c r="E7065" t="s">
        <v>5904</v>
      </c>
      <c r="F7065">
        <v>19.870599746704894</v>
      </c>
    </row>
    <row r="7066" spans="1:6" hidden="1">
      <c r="A7066">
        <v>12</v>
      </c>
      <c r="B7066" s="226">
        <v>44270</v>
      </c>
      <c r="C7066" s="226">
        <v>44271</v>
      </c>
      <c r="D7066" s="226">
        <v>44280.453379629631</v>
      </c>
      <c r="E7066" t="s">
        <v>5905</v>
      </c>
      <c r="F7066">
        <v>0.38260000944136724</v>
      </c>
    </row>
    <row r="7067" spans="1:6" hidden="1">
      <c r="A7067">
        <v>12</v>
      </c>
      <c r="B7067" s="226">
        <v>44270</v>
      </c>
      <c r="C7067" s="226">
        <v>44271</v>
      </c>
      <c r="D7067" s="226">
        <v>44280.453379629631</v>
      </c>
      <c r="E7067" t="s">
        <v>5906</v>
      </c>
      <c r="F7067">
        <v>0.33500000834463689</v>
      </c>
    </row>
    <row r="7068" spans="1:6" hidden="1">
      <c r="A7068">
        <v>12</v>
      </c>
      <c r="B7068" s="226">
        <v>44270</v>
      </c>
      <c r="C7068" s="226">
        <v>44271</v>
      </c>
      <c r="D7068" s="226">
        <v>44280.453379629631</v>
      </c>
      <c r="E7068" t="s">
        <v>5907</v>
      </c>
      <c r="F7068">
        <v>0.64899998903277123</v>
      </c>
    </row>
    <row r="7069" spans="1:6" hidden="1">
      <c r="A7069">
        <v>12</v>
      </c>
      <c r="B7069" s="226">
        <v>44270</v>
      </c>
      <c r="C7069" s="226">
        <v>44271</v>
      </c>
      <c r="D7069" s="226">
        <v>44280.453379629631</v>
      </c>
      <c r="E7069" t="s">
        <v>5908</v>
      </c>
      <c r="F7069">
        <v>0.18860000371932983</v>
      </c>
    </row>
    <row r="7070" spans="1:6" hidden="1">
      <c r="A7070">
        <v>12</v>
      </c>
      <c r="B7070" s="226">
        <v>44270</v>
      </c>
      <c r="C7070" s="226">
        <v>44271</v>
      </c>
      <c r="D7070" s="226">
        <v>44280.453379629631</v>
      </c>
      <c r="E7070" t="s">
        <v>6241</v>
      </c>
      <c r="F7070">
        <v>171.543110815684</v>
      </c>
    </row>
    <row r="7071" spans="1:6" hidden="1">
      <c r="A7071">
        <v>12</v>
      </c>
      <c r="B7071" s="226">
        <v>44270</v>
      </c>
      <c r="C7071" s="226">
        <v>44271</v>
      </c>
      <c r="D7071" s="226">
        <v>44280.453379629631</v>
      </c>
      <c r="E7071" t="s">
        <v>5909</v>
      </c>
    </row>
    <row r="7072" spans="1:6" hidden="1">
      <c r="A7072">
        <v>12</v>
      </c>
      <c r="B7072" s="226">
        <v>44270</v>
      </c>
      <c r="C7072" s="226">
        <v>44271</v>
      </c>
      <c r="D7072" s="226">
        <v>44280.453379629631</v>
      </c>
      <c r="E7072" t="s">
        <v>5910</v>
      </c>
    </row>
    <row r="7073" spans="1:6" hidden="1">
      <c r="A7073">
        <v>12</v>
      </c>
      <c r="B7073" s="226">
        <v>44270</v>
      </c>
      <c r="C7073" s="226">
        <v>44271</v>
      </c>
      <c r="D7073" s="226">
        <v>44280.453379629631</v>
      </c>
      <c r="E7073" t="s">
        <v>5911</v>
      </c>
    </row>
    <row r="7074" spans="1:6" hidden="1">
      <c r="A7074">
        <v>12</v>
      </c>
      <c r="B7074" s="226">
        <v>44270</v>
      </c>
      <c r="C7074" s="226">
        <v>44271</v>
      </c>
      <c r="D7074" s="226">
        <v>44280.453379629631</v>
      </c>
      <c r="E7074" t="s">
        <v>5912</v>
      </c>
    </row>
    <row r="7075" spans="1:6" hidden="1">
      <c r="A7075">
        <v>12</v>
      </c>
      <c r="B7075" s="226">
        <v>44270</v>
      </c>
      <c r="C7075" s="226">
        <v>44271</v>
      </c>
      <c r="D7075" s="226">
        <v>44280.453379629631</v>
      </c>
      <c r="E7075" t="s">
        <v>6457</v>
      </c>
      <c r="F7075">
        <v>121.00926578839623</v>
      </c>
    </row>
    <row r="7076" spans="1:6" hidden="1">
      <c r="A7076">
        <v>12</v>
      </c>
      <c r="B7076" s="226">
        <v>44270</v>
      </c>
      <c r="C7076" s="226">
        <v>44271</v>
      </c>
      <c r="D7076" s="226">
        <v>44280.453379629631</v>
      </c>
      <c r="E7076" t="s">
        <v>6458</v>
      </c>
      <c r="F7076">
        <v>120.71029080814758</v>
      </c>
    </row>
    <row r="7077" spans="1:6" hidden="1">
      <c r="A7077">
        <v>12</v>
      </c>
      <c r="B7077" s="226">
        <v>44270</v>
      </c>
      <c r="C7077" s="226">
        <v>44271</v>
      </c>
      <c r="D7077" s="226">
        <v>44280.453379629631</v>
      </c>
      <c r="E7077" t="s">
        <v>6459</v>
      </c>
      <c r="F7077">
        <v>89.678045675489798</v>
      </c>
    </row>
    <row r="7078" spans="1:6" hidden="1">
      <c r="A7078">
        <v>12</v>
      </c>
      <c r="B7078" s="226">
        <v>44270</v>
      </c>
      <c r="C7078" s="226">
        <v>44271</v>
      </c>
      <c r="D7078" s="226">
        <v>44280.453379629631</v>
      </c>
      <c r="E7078" t="s">
        <v>5521</v>
      </c>
      <c r="F7078">
        <v>252.92737042109158</v>
      </c>
    </row>
    <row r="7079" spans="1:6" hidden="1">
      <c r="A7079">
        <v>12</v>
      </c>
      <c r="B7079" s="226">
        <v>44270</v>
      </c>
      <c r="C7079" s="226">
        <v>44271</v>
      </c>
      <c r="D7079" s="226">
        <v>44280.453379629631</v>
      </c>
      <c r="E7079" t="s">
        <v>6460</v>
      </c>
      <c r="F7079">
        <v>106.93239004876899</v>
      </c>
    </row>
    <row r="7080" spans="1:6" hidden="1">
      <c r="A7080">
        <v>12</v>
      </c>
      <c r="B7080" s="226">
        <v>44270</v>
      </c>
      <c r="C7080" s="226">
        <v>44271</v>
      </c>
      <c r="D7080" s="226">
        <v>44280.453379629631</v>
      </c>
      <c r="E7080" t="s">
        <v>6461</v>
      </c>
      <c r="F7080">
        <v>115.50610268910738</v>
      </c>
    </row>
    <row r="7081" spans="1:6" hidden="1">
      <c r="A7081">
        <v>12</v>
      </c>
      <c r="B7081" s="226">
        <v>44270</v>
      </c>
      <c r="C7081" s="226">
        <v>44271</v>
      </c>
      <c r="D7081" s="226">
        <v>44280.453379629631</v>
      </c>
      <c r="E7081" t="s">
        <v>6462</v>
      </c>
      <c r="F7081">
        <v>129.43212191263905</v>
      </c>
    </row>
    <row r="7082" spans="1:6" hidden="1">
      <c r="A7082">
        <v>12</v>
      </c>
      <c r="B7082" s="226">
        <v>44270</v>
      </c>
      <c r="C7082" s="226">
        <v>44271</v>
      </c>
      <c r="D7082" s="226">
        <v>44280.453379629631</v>
      </c>
      <c r="E7082" t="s">
        <v>6463</v>
      </c>
      <c r="F7082">
        <v>140.17083395851978</v>
      </c>
    </row>
    <row r="7083" spans="1:6" hidden="1">
      <c r="A7083">
        <v>12</v>
      </c>
      <c r="B7083" s="226">
        <v>44270</v>
      </c>
      <c r="C7083" s="226">
        <v>44271</v>
      </c>
      <c r="D7083" s="226">
        <v>44280.453379629631</v>
      </c>
      <c r="E7083" t="s">
        <v>5974</v>
      </c>
      <c r="F7083">
        <v>6.9981271131171132</v>
      </c>
    </row>
    <row r="7084" spans="1:6" hidden="1">
      <c r="A7084">
        <v>12</v>
      </c>
      <c r="B7084" s="226">
        <v>44270</v>
      </c>
      <c r="C7084" s="226">
        <v>44271</v>
      </c>
      <c r="D7084" s="226">
        <v>44280.453379629631</v>
      </c>
      <c r="E7084" t="s">
        <v>5975</v>
      </c>
      <c r="F7084">
        <v>12.624102242125419</v>
      </c>
    </row>
    <row r="7085" spans="1:6" hidden="1">
      <c r="A7085">
        <v>12</v>
      </c>
      <c r="B7085" s="226">
        <v>44270</v>
      </c>
      <c r="C7085" s="226">
        <v>44271</v>
      </c>
      <c r="D7085" s="226">
        <v>44280.453379629631</v>
      </c>
      <c r="E7085" t="s">
        <v>5934</v>
      </c>
      <c r="F7085">
        <v>23.051889834139079</v>
      </c>
    </row>
    <row r="7086" spans="1:6" hidden="1">
      <c r="A7086">
        <v>12</v>
      </c>
      <c r="B7086" s="226">
        <v>44270</v>
      </c>
      <c r="C7086" s="226">
        <v>44271</v>
      </c>
      <c r="D7086" s="226">
        <v>44280.453379629631</v>
      </c>
      <c r="E7086" t="s">
        <v>6242</v>
      </c>
      <c r="F7086">
        <v>58.217938556273644</v>
      </c>
    </row>
    <row r="7087" spans="1:6" hidden="1">
      <c r="A7087">
        <v>12</v>
      </c>
      <c r="B7087" s="226">
        <v>44270</v>
      </c>
      <c r="C7087" s="226">
        <v>44271</v>
      </c>
      <c r="D7087" s="226">
        <v>44280.453379629631</v>
      </c>
      <c r="E7087" t="s">
        <v>6464</v>
      </c>
      <c r="F7087">
        <v>149.20926196840134</v>
      </c>
    </row>
    <row r="7088" spans="1:6" hidden="1">
      <c r="A7088">
        <v>12</v>
      </c>
      <c r="B7088" s="226">
        <v>44270</v>
      </c>
      <c r="C7088" s="226">
        <v>44271</v>
      </c>
      <c r="D7088" s="226">
        <v>44280.453379629631</v>
      </c>
      <c r="E7088" t="s">
        <v>6465</v>
      </c>
      <c r="F7088">
        <v>153.69908199310333</v>
      </c>
    </row>
    <row r="7089" spans="1:6" hidden="1">
      <c r="A7089">
        <v>12</v>
      </c>
      <c r="B7089" s="226">
        <v>44270</v>
      </c>
      <c r="C7089" s="226">
        <v>44271</v>
      </c>
      <c r="D7089" s="226">
        <v>44280.453379629631</v>
      </c>
      <c r="E7089" t="s">
        <v>6466</v>
      </c>
      <c r="F7089">
        <v>148.43237790001746</v>
      </c>
    </row>
    <row r="7090" spans="1:6" hidden="1">
      <c r="A7090">
        <v>12</v>
      </c>
      <c r="B7090" s="226">
        <v>44270</v>
      </c>
      <c r="C7090" s="226">
        <v>44271</v>
      </c>
      <c r="D7090" s="226">
        <v>44280.453379629631</v>
      </c>
      <c r="E7090" t="s">
        <v>6467</v>
      </c>
      <c r="F7090">
        <v>149.99480135175921</v>
      </c>
    </row>
    <row r="7091" spans="1:6" hidden="1">
      <c r="A7091">
        <v>12</v>
      </c>
      <c r="B7091" s="226">
        <v>44270</v>
      </c>
      <c r="C7091" s="226">
        <v>44271</v>
      </c>
      <c r="D7091" s="226">
        <v>44280.453379629631</v>
      </c>
      <c r="E7091" t="s">
        <v>5935</v>
      </c>
      <c r="F7091">
        <v>11.263824042346751</v>
      </c>
    </row>
    <row r="7092" spans="1:6" hidden="1">
      <c r="A7092">
        <v>12</v>
      </c>
      <c r="B7092" s="226">
        <v>44270</v>
      </c>
      <c r="C7092" s="226">
        <v>44271</v>
      </c>
      <c r="D7092" s="226">
        <v>44280.453379629631</v>
      </c>
      <c r="E7092" t="s">
        <v>6468</v>
      </c>
      <c r="F7092">
        <v>150.15105780495594</v>
      </c>
    </row>
    <row r="7093" spans="1:6" hidden="1">
      <c r="A7093">
        <v>12</v>
      </c>
      <c r="B7093" s="226">
        <v>44270</v>
      </c>
      <c r="C7093" s="226">
        <v>44271</v>
      </c>
      <c r="D7093" s="226">
        <v>44280.453379629631</v>
      </c>
      <c r="E7093" t="s">
        <v>5948</v>
      </c>
    </row>
    <row r="7094" spans="1:6" hidden="1">
      <c r="A7094">
        <v>12</v>
      </c>
      <c r="B7094" s="226">
        <v>44270</v>
      </c>
      <c r="C7094" s="226">
        <v>44271</v>
      </c>
      <c r="D7094" s="226">
        <v>44280.453379629631</v>
      </c>
      <c r="E7094" t="s">
        <v>5950</v>
      </c>
    </row>
    <row r="7095" spans="1:6" hidden="1">
      <c r="A7095">
        <v>12</v>
      </c>
      <c r="B7095" s="226">
        <v>44270</v>
      </c>
      <c r="C7095" s="226">
        <v>44271</v>
      </c>
      <c r="D7095" s="226">
        <v>44280.453379629631</v>
      </c>
      <c r="E7095" t="s">
        <v>5949</v>
      </c>
    </row>
    <row r="7096" spans="1:6" hidden="1">
      <c r="A7096">
        <v>12</v>
      </c>
      <c r="B7096" s="226">
        <v>44270</v>
      </c>
      <c r="C7096" s="226">
        <v>44271</v>
      </c>
      <c r="D7096" s="226">
        <v>44280.453379629631</v>
      </c>
      <c r="E7096" t="s">
        <v>6521</v>
      </c>
      <c r="F7096">
        <v>0.35335330155988526</v>
      </c>
    </row>
    <row r="7097" spans="1:6" hidden="1">
      <c r="A7097">
        <v>12</v>
      </c>
      <c r="B7097" s="226">
        <v>44270</v>
      </c>
      <c r="C7097" s="226">
        <v>44271</v>
      </c>
      <c r="D7097" s="226">
        <v>44280.453379629631</v>
      </c>
      <c r="E7097" t="s">
        <v>6522</v>
      </c>
      <c r="F7097">
        <v>1.1309793814602849</v>
      </c>
    </row>
    <row r="7098" spans="1:6" hidden="1">
      <c r="A7098">
        <v>12</v>
      </c>
      <c r="B7098" s="226">
        <v>44270</v>
      </c>
      <c r="C7098" s="226">
        <v>44271</v>
      </c>
      <c r="D7098" s="226">
        <v>44280.453379629631</v>
      </c>
      <c r="E7098" t="s">
        <v>6243</v>
      </c>
      <c r="F7098">
        <v>0</v>
      </c>
    </row>
    <row r="7099" spans="1:6" hidden="1">
      <c r="A7099">
        <v>12</v>
      </c>
      <c r="B7099" s="226">
        <v>44270</v>
      </c>
      <c r="C7099" s="226">
        <v>44271</v>
      </c>
      <c r="D7099" s="226">
        <v>44280.453379629631</v>
      </c>
      <c r="E7099" t="s">
        <v>5963</v>
      </c>
      <c r="F7099">
        <v>54.995231673452579</v>
      </c>
    </row>
    <row r="7100" spans="1:6" hidden="1">
      <c r="A7100">
        <v>12</v>
      </c>
      <c r="B7100" s="226">
        <v>44270</v>
      </c>
      <c r="C7100" s="226">
        <v>44271</v>
      </c>
      <c r="D7100" s="226">
        <v>44280.453379629631</v>
      </c>
      <c r="E7100" t="s">
        <v>6447</v>
      </c>
      <c r="F7100">
        <v>100</v>
      </c>
    </row>
    <row r="7101" spans="1:6" hidden="1">
      <c r="A7101">
        <v>12</v>
      </c>
      <c r="B7101" s="226">
        <v>44270</v>
      </c>
      <c r="C7101" s="226">
        <v>44271</v>
      </c>
      <c r="D7101" s="226">
        <v>44280.453379629631</v>
      </c>
      <c r="E7101" t="s">
        <v>6448</v>
      </c>
      <c r="F7101">
        <v>57.933056863148977</v>
      </c>
    </row>
    <row r="7102" spans="1:6" hidden="1">
      <c r="A7102">
        <v>12</v>
      </c>
      <c r="B7102" s="226">
        <v>44270</v>
      </c>
      <c r="C7102" s="226">
        <v>44271</v>
      </c>
      <c r="D7102" s="226">
        <v>44280.453379629631</v>
      </c>
      <c r="E7102" t="s">
        <v>5964</v>
      </c>
      <c r="F7102">
        <v>14.392689920134059</v>
      </c>
    </row>
    <row r="7103" spans="1:6" hidden="1">
      <c r="A7103">
        <v>12</v>
      </c>
      <c r="B7103" s="226">
        <v>44270</v>
      </c>
      <c r="C7103" s="226">
        <v>44271</v>
      </c>
      <c r="D7103" s="226">
        <v>44280.453379629631</v>
      </c>
      <c r="E7103" t="s">
        <v>6244</v>
      </c>
      <c r="F7103">
        <v>14.999520725674104</v>
      </c>
    </row>
    <row r="7104" spans="1:6" hidden="1">
      <c r="A7104">
        <v>12</v>
      </c>
      <c r="B7104" s="226">
        <v>44270</v>
      </c>
      <c r="C7104" s="226">
        <v>44271</v>
      </c>
      <c r="D7104" s="226">
        <v>44280.453379629631</v>
      </c>
      <c r="E7104" t="s">
        <v>6245</v>
      </c>
      <c r="F7104">
        <v>0</v>
      </c>
    </row>
    <row r="7105" spans="1:6" hidden="1">
      <c r="A7105">
        <v>12</v>
      </c>
      <c r="B7105" s="226">
        <v>44270</v>
      </c>
      <c r="C7105" s="226">
        <v>44271</v>
      </c>
      <c r="D7105" s="226">
        <v>44280.453379629631</v>
      </c>
      <c r="E7105" t="s">
        <v>6659</v>
      </c>
      <c r="F7105">
        <v>0.8255000114440606</v>
      </c>
    </row>
    <row r="7106" spans="1:6" hidden="1">
      <c r="A7106">
        <v>12</v>
      </c>
      <c r="B7106" s="226">
        <v>44270</v>
      </c>
      <c r="C7106" s="226">
        <v>44271</v>
      </c>
      <c r="D7106" s="226">
        <v>44280.453379629631</v>
      </c>
      <c r="E7106" t="s">
        <v>6639</v>
      </c>
      <c r="F7106">
        <v>0.73470002412798907</v>
      </c>
    </row>
    <row r="7107" spans="1:6" hidden="1">
      <c r="A7107">
        <v>12</v>
      </c>
      <c r="B7107" s="226">
        <v>44270</v>
      </c>
      <c r="C7107" s="226">
        <v>44271</v>
      </c>
      <c r="D7107" s="226">
        <v>44280.453379629631</v>
      </c>
      <c r="E7107" t="s">
        <v>6640</v>
      </c>
      <c r="F7107">
        <v>0.84880000352862672</v>
      </c>
    </row>
    <row r="7108" spans="1:6" hidden="1">
      <c r="A7108">
        <v>12</v>
      </c>
      <c r="B7108" s="226">
        <v>44270</v>
      </c>
      <c r="C7108" s="226">
        <v>44271</v>
      </c>
      <c r="D7108" s="226">
        <v>44280.453379629631</v>
      </c>
      <c r="E7108" t="s">
        <v>6641</v>
      </c>
      <c r="F7108">
        <v>0.87725001573562622</v>
      </c>
    </row>
    <row r="7109" spans="1:6" hidden="1">
      <c r="A7109">
        <v>12</v>
      </c>
      <c r="B7109" s="226">
        <v>44270</v>
      </c>
      <c r="C7109" s="226">
        <v>44271</v>
      </c>
      <c r="D7109" s="226">
        <v>44280.453379629631</v>
      </c>
      <c r="E7109" t="s">
        <v>6613</v>
      </c>
      <c r="F7109">
        <v>-2.4386072476054532</v>
      </c>
    </row>
    <row r="7110" spans="1:6" hidden="1">
      <c r="A7110">
        <v>12</v>
      </c>
      <c r="B7110" s="226">
        <v>44270</v>
      </c>
      <c r="C7110" s="226">
        <v>44271</v>
      </c>
      <c r="D7110" s="226">
        <v>44280.453379629631</v>
      </c>
      <c r="E7110" t="s">
        <v>6246</v>
      </c>
      <c r="F7110">
        <v>44.361217143800459</v>
      </c>
    </row>
    <row r="7111" spans="1:6" hidden="1">
      <c r="A7111">
        <v>12</v>
      </c>
      <c r="B7111" s="226">
        <v>44270</v>
      </c>
      <c r="C7111" s="226">
        <v>44271</v>
      </c>
      <c r="D7111" s="226">
        <v>44280.453379629631</v>
      </c>
      <c r="E7111" t="s">
        <v>6247</v>
      </c>
      <c r="F7111">
        <v>29.361696418126357</v>
      </c>
    </row>
    <row r="7112" spans="1:6" hidden="1">
      <c r="A7112">
        <v>12</v>
      </c>
      <c r="B7112" s="226">
        <v>44270</v>
      </c>
      <c r="C7112" s="226">
        <v>44271</v>
      </c>
      <c r="D7112" s="226">
        <v>44280.453379629631</v>
      </c>
      <c r="E7112" t="s">
        <v>6441</v>
      </c>
      <c r="F7112">
        <v>126.21033924950549</v>
      </c>
    </row>
    <row r="7113" spans="1:6" hidden="1">
      <c r="A7113">
        <v>12</v>
      </c>
      <c r="B7113" s="226">
        <v>44270</v>
      </c>
      <c r="C7113" s="226">
        <v>44271</v>
      </c>
      <c r="D7113" s="226">
        <v>44280.453379629631</v>
      </c>
      <c r="E7113" t="s">
        <v>6442</v>
      </c>
      <c r="F7113">
        <v>136.29533855650081</v>
      </c>
    </row>
    <row r="7114" spans="1:6" hidden="1">
      <c r="A7114">
        <v>12</v>
      </c>
      <c r="B7114" s="226">
        <v>44270</v>
      </c>
      <c r="C7114" s="226">
        <v>44271</v>
      </c>
      <c r="D7114" s="226">
        <v>44280.453379629631</v>
      </c>
      <c r="E7114" t="s">
        <v>6443</v>
      </c>
      <c r="F7114">
        <v>149.26760066350332</v>
      </c>
    </row>
    <row r="7115" spans="1:6" hidden="1">
      <c r="A7115">
        <v>12</v>
      </c>
      <c r="B7115" s="226">
        <v>44270</v>
      </c>
      <c r="C7115" s="226">
        <v>44271</v>
      </c>
      <c r="D7115" s="226">
        <v>44280.453379629631</v>
      </c>
      <c r="E7115" t="s">
        <v>6444</v>
      </c>
      <c r="F7115">
        <v>151.17296793195905</v>
      </c>
    </row>
    <row r="7116" spans="1:6" hidden="1">
      <c r="A7116">
        <v>12</v>
      </c>
      <c r="B7116" s="226">
        <v>44270</v>
      </c>
      <c r="C7116" s="226">
        <v>44271</v>
      </c>
      <c r="D7116" s="226">
        <v>44280.453379629631</v>
      </c>
      <c r="E7116" t="s">
        <v>6445</v>
      </c>
      <c r="F7116">
        <v>156.76333086225719</v>
      </c>
    </row>
    <row r="7117" spans="1:6" hidden="1">
      <c r="A7117">
        <v>12</v>
      </c>
      <c r="B7117" s="226">
        <v>44270</v>
      </c>
      <c r="C7117" s="226">
        <v>44271</v>
      </c>
      <c r="D7117" s="226">
        <v>44280.453379629631</v>
      </c>
      <c r="E7117" t="s">
        <v>6446</v>
      </c>
      <c r="F7117">
        <v>166.30825932820659</v>
      </c>
    </row>
    <row r="7118" spans="1:6" hidden="1">
      <c r="A7118">
        <v>12</v>
      </c>
      <c r="B7118" s="226">
        <v>44270</v>
      </c>
      <c r="C7118" s="226">
        <v>44271</v>
      </c>
      <c r="D7118" s="226">
        <v>44280.453379629631</v>
      </c>
      <c r="E7118" t="s">
        <v>5971</v>
      </c>
      <c r="F7118">
        <v>8.4685787422789325</v>
      </c>
    </row>
    <row r="7119" spans="1:6" hidden="1">
      <c r="A7119">
        <v>12</v>
      </c>
      <c r="B7119" s="226">
        <v>44270</v>
      </c>
      <c r="C7119" s="226">
        <v>44271</v>
      </c>
      <c r="D7119" s="226">
        <v>44280.453379629631</v>
      </c>
      <c r="E7119" t="s">
        <v>5972</v>
      </c>
      <c r="F7119">
        <v>11.281540960735786</v>
      </c>
    </row>
    <row r="7120" spans="1:6" hidden="1">
      <c r="A7120">
        <v>12</v>
      </c>
      <c r="B7120" s="226">
        <v>44270</v>
      </c>
      <c r="C7120" s="226">
        <v>44271</v>
      </c>
      <c r="D7120" s="226">
        <v>44280.453379629631</v>
      </c>
      <c r="E7120" t="s">
        <v>6449</v>
      </c>
      <c r="F7120">
        <v>83.676989645428151</v>
      </c>
    </row>
    <row r="7121" spans="1:6" hidden="1">
      <c r="A7121">
        <v>12</v>
      </c>
      <c r="B7121" s="226">
        <v>44270</v>
      </c>
      <c r="C7121" s="226">
        <v>44271</v>
      </c>
      <c r="D7121" s="226">
        <v>44280.453379629631</v>
      </c>
      <c r="E7121" t="s">
        <v>6248</v>
      </c>
      <c r="F7121">
        <v>131.20979935328185</v>
      </c>
    </row>
    <row r="7122" spans="1:6" hidden="1">
      <c r="A7122">
        <v>12</v>
      </c>
      <c r="B7122" s="226">
        <v>44270</v>
      </c>
      <c r="C7122" s="226">
        <v>44271</v>
      </c>
      <c r="D7122" s="226">
        <v>44280.453379629631</v>
      </c>
      <c r="E7122" t="s">
        <v>6249</v>
      </c>
      <c r="F7122">
        <v>128.7100040276845</v>
      </c>
    </row>
    <row r="7123" spans="1:6" hidden="1">
      <c r="A7123">
        <v>12</v>
      </c>
      <c r="B7123" s="226">
        <v>44270</v>
      </c>
      <c r="C7123" s="226">
        <v>44271</v>
      </c>
      <c r="D7123" s="226">
        <v>44280.453379629631</v>
      </c>
      <c r="E7123" t="s">
        <v>6250</v>
      </c>
      <c r="F7123">
        <v>5.1260023418399951</v>
      </c>
    </row>
    <row r="7124" spans="1:6" hidden="1">
      <c r="A7124">
        <v>12</v>
      </c>
      <c r="B7124" s="226">
        <v>44270</v>
      </c>
      <c r="C7124" s="226">
        <v>44271</v>
      </c>
      <c r="D7124" s="226">
        <v>44280.453379629631</v>
      </c>
      <c r="E7124" t="s">
        <v>6450</v>
      </c>
      <c r="F7124">
        <v>173.18640348646528</v>
      </c>
    </row>
    <row r="7125" spans="1:6" hidden="1">
      <c r="A7125">
        <v>12</v>
      </c>
      <c r="B7125" s="226">
        <v>44270</v>
      </c>
      <c r="C7125" s="226">
        <v>44271</v>
      </c>
      <c r="D7125" s="226">
        <v>44280.453379629631</v>
      </c>
      <c r="E7125" t="s">
        <v>6451</v>
      </c>
      <c r="F7125">
        <v>172.93373458650535</v>
      </c>
    </row>
    <row r="7126" spans="1:6" hidden="1">
      <c r="A7126">
        <v>12</v>
      </c>
      <c r="B7126" s="226">
        <v>44270</v>
      </c>
      <c r="C7126" s="226">
        <v>44271</v>
      </c>
      <c r="D7126" s="226">
        <v>44280.453379629631</v>
      </c>
      <c r="E7126" t="s">
        <v>5976</v>
      </c>
      <c r="F7126">
        <v>2.9569876958926571</v>
      </c>
    </row>
    <row r="7127" spans="1:6" hidden="1">
      <c r="A7127">
        <v>12</v>
      </c>
      <c r="B7127" s="226">
        <v>44270</v>
      </c>
      <c r="C7127" s="226">
        <v>44271</v>
      </c>
      <c r="D7127" s="226">
        <v>44280.453379629631</v>
      </c>
      <c r="E7127" t="s">
        <v>6452</v>
      </c>
      <c r="F7127">
        <v>172.98944069544604</v>
      </c>
    </row>
    <row r="7128" spans="1:6" hidden="1">
      <c r="A7128">
        <v>12</v>
      </c>
      <c r="B7128" s="226">
        <v>44270</v>
      </c>
      <c r="C7128" s="226">
        <v>44271</v>
      </c>
      <c r="D7128" s="226">
        <v>44280.453379629631</v>
      </c>
      <c r="E7128" t="s">
        <v>6453</v>
      </c>
      <c r="F7128">
        <v>173.26744575500538</v>
      </c>
    </row>
    <row r="7129" spans="1:6" hidden="1">
      <c r="A7129">
        <v>12</v>
      </c>
      <c r="B7129" s="226">
        <v>44270</v>
      </c>
      <c r="C7129" s="226">
        <v>44271</v>
      </c>
      <c r="D7129" s="226">
        <v>44280.453379629631</v>
      </c>
      <c r="E7129" t="s">
        <v>6454</v>
      </c>
      <c r="F7129">
        <v>173.3369761466993</v>
      </c>
    </row>
    <row r="7130" spans="1:6" hidden="1">
      <c r="A7130">
        <v>12</v>
      </c>
      <c r="B7130" s="226">
        <v>44270</v>
      </c>
      <c r="C7130" s="226">
        <v>44271</v>
      </c>
      <c r="D7130" s="226">
        <v>44280.453379629631</v>
      </c>
      <c r="E7130" t="s">
        <v>5957</v>
      </c>
      <c r="F7130">
        <v>0.48879998922346257</v>
      </c>
    </row>
    <row r="7131" spans="1:6" hidden="1">
      <c r="A7131">
        <v>12</v>
      </c>
      <c r="B7131" s="226">
        <v>44270</v>
      </c>
      <c r="C7131" s="226">
        <v>44271</v>
      </c>
      <c r="D7131" s="226">
        <v>44280.453379629631</v>
      </c>
      <c r="E7131" t="s">
        <v>5977</v>
      </c>
      <c r="F7131">
        <v>11.664999961852569</v>
      </c>
    </row>
    <row r="7132" spans="1:6" hidden="1">
      <c r="A7132">
        <v>12</v>
      </c>
      <c r="B7132" s="226">
        <v>44270</v>
      </c>
      <c r="C7132" s="226">
        <v>44271</v>
      </c>
      <c r="D7132" s="226">
        <v>44280.453379629631</v>
      </c>
      <c r="E7132" t="s">
        <v>5978</v>
      </c>
      <c r="F7132">
        <v>87.455802917477001</v>
      </c>
    </row>
    <row r="7133" spans="1:6" hidden="1">
      <c r="A7133">
        <v>12</v>
      </c>
      <c r="B7133" s="226">
        <v>44270</v>
      </c>
      <c r="C7133" s="226">
        <v>44271</v>
      </c>
      <c r="D7133" s="226">
        <v>44280.453379629631</v>
      </c>
      <c r="E7133" t="s">
        <v>5979</v>
      </c>
      <c r="F7133">
        <v>0.14110000431538183</v>
      </c>
    </row>
    <row r="7134" spans="1:6" hidden="1">
      <c r="A7134">
        <v>12</v>
      </c>
      <c r="B7134" s="226">
        <v>44270</v>
      </c>
      <c r="C7134" s="226">
        <v>44271</v>
      </c>
      <c r="D7134" s="226">
        <v>44280.453379629631</v>
      </c>
      <c r="E7134" t="s">
        <v>5980</v>
      </c>
      <c r="F7134">
        <v>8.8200002908706665E-2</v>
      </c>
    </row>
    <row r="7135" spans="1:6" hidden="1">
      <c r="A7135">
        <v>12</v>
      </c>
      <c r="B7135" s="226">
        <v>44270</v>
      </c>
      <c r="C7135" s="226">
        <v>44271</v>
      </c>
      <c r="D7135" s="226">
        <v>44280.453379629631</v>
      </c>
      <c r="E7135" t="s">
        <v>5981</v>
      </c>
      <c r="F7135">
        <v>0.14509999752044678</v>
      </c>
    </row>
    <row r="7136" spans="1:6" hidden="1">
      <c r="A7136">
        <v>12</v>
      </c>
      <c r="B7136" s="226">
        <v>44270</v>
      </c>
      <c r="C7136" s="226">
        <v>44271</v>
      </c>
      <c r="D7136" s="226">
        <v>44280.453379629631</v>
      </c>
      <c r="E7136" t="s">
        <v>5982</v>
      </c>
      <c r="F7136">
        <v>1.6100000590085983E-2</v>
      </c>
    </row>
    <row r="7137" spans="1:6" hidden="1">
      <c r="A7137">
        <v>12</v>
      </c>
      <c r="B7137" s="226">
        <v>44270</v>
      </c>
      <c r="C7137" s="226">
        <v>44271</v>
      </c>
      <c r="D7137" s="226">
        <v>44280.453379629631</v>
      </c>
      <c r="E7137" t="s">
        <v>5983</v>
      </c>
      <c r="F7137">
        <v>0</v>
      </c>
    </row>
    <row r="7138" spans="1:6" hidden="1">
      <c r="A7138">
        <v>12</v>
      </c>
      <c r="B7138" s="226">
        <v>44270</v>
      </c>
      <c r="C7138" s="226">
        <v>44271</v>
      </c>
      <c r="D7138" s="226">
        <v>44280.453379629631</v>
      </c>
      <c r="E7138" t="s">
        <v>5984</v>
      </c>
      <c r="F7138">
        <v>102.1</v>
      </c>
    </row>
    <row r="7139" spans="1:6" hidden="1">
      <c r="A7139">
        <v>12</v>
      </c>
      <c r="B7139" s="226">
        <v>44270</v>
      </c>
      <c r="C7139" s="226">
        <v>44271</v>
      </c>
      <c r="D7139" s="226">
        <v>44280.453379629631</v>
      </c>
      <c r="E7139" t="s">
        <v>5985</v>
      </c>
      <c r="F7139">
        <v>111</v>
      </c>
    </row>
    <row r="7140" spans="1:6" hidden="1">
      <c r="A7140">
        <v>12</v>
      </c>
      <c r="B7140" s="226">
        <v>44270</v>
      </c>
      <c r="C7140" s="226">
        <v>44271</v>
      </c>
      <c r="D7140" s="226">
        <v>44280.453379629631</v>
      </c>
      <c r="E7140" t="s">
        <v>6303</v>
      </c>
      <c r="F7140">
        <v>106.548408854</v>
      </c>
    </row>
    <row r="7141" spans="1:6" hidden="1">
      <c r="A7141">
        <v>12</v>
      </c>
      <c r="B7141" s="226">
        <v>44270</v>
      </c>
      <c r="C7141" s="226">
        <v>44271</v>
      </c>
      <c r="D7141" s="226">
        <v>44280.453379629631</v>
      </c>
      <c r="E7141" t="s">
        <v>5986</v>
      </c>
      <c r="F7141">
        <v>87.001390110000003</v>
      </c>
    </row>
    <row r="7142" spans="1:6" hidden="1">
      <c r="A7142">
        <v>12</v>
      </c>
      <c r="B7142" s="226">
        <v>44270</v>
      </c>
      <c r="C7142" s="226">
        <v>44271</v>
      </c>
      <c r="D7142" s="226">
        <v>44280.453379629631</v>
      </c>
      <c r="E7142" t="s">
        <v>5987</v>
      </c>
      <c r="F7142">
        <v>4.5666666701434031E-3</v>
      </c>
    </row>
    <row r="7143" spans="1:6" hidden="1">
      <c r="A7143">
        <v>12</v>
      </c>
      <c r="B7143" s="226">
        <v>44270</v>
      </c>
      <c r="C7143" s="226">
        <v>44271</v>
      </c>
      <c r="D7143" s="226">
        <v>44280.453379629631</v>
      </c>
      <c r="E7143" t="s">
        <v>5988</v>
      </c>
      <c r="F7143">
        <v>0.35026667018729918</v>
      </c>
    </row>
    <row r="7144" spans="1:6" hidden="1">
      <c r="A7144">
        <v>12</v>
      </c>
      <c r="B7144" s="226">
        <v>44270</v>
      </c>
      <c r="C7144" s="226">
        <v>44271</v>
      </c>
      <c r="D7144" s="226">
        <v>44280.453379629631</v>
      </c>
      <c r="E7144" t="s">
        <v>5958</v>
      </c>
      <c r="F7144">
        <v>1.1902000308036804</v>
      </c>
    </row>
    <row r="7145" spans="1:6" hidden="1">
      <c r="A7145">
        <v>12</v>
      </c>
      <c r="B7145" s="226">
        <v>44270</v>
      </c>
      <c r="C7145" s="226">
        <v>44271</v>
      </c>
      <c r="D7145" s="226">
        <v>44280.453379629631</v>
      </c>
      <c r="E7145" t="s">
        <v>5989</v>
      </c>
      <c r="F7145">
        <v>50.902816375096464</v>
      </c>
    </row>
    <row r="7146" spans="1:6" hidden="1">
      <c r="A7146">
        <v>12</v>
      </c>
      <c r="B7146" s="226">
        <v>44270</v>
      </c>
      <c r="C7146" s="226">
        <v>44271</v>
      </c>
      <c r="D7146" s="226">
        <v>44280.453379629631</v>
      </c>
      <c r="E7146" t="s">
        <v>5990</v>
      </c>
      <c r="F7146">
        <v>7.4835167725878264</v>
      </c>
    </row>
    <row r="7147" spans="1:6" hidden="1">
      <c r="A7147">
        <v>12</v>
      </c>
      <c r="B7147" s="226">
        <v>44270</v>
      </c>
      <c r="C7147" s="226">
        <v>44271</v>
      </c>
      <c r="D7147" s="226">
        <v>44280.453379629631</v>
      </c>
      <c r="E7147" t="s">
        <v>5991</v>
      </c>
      <c r="F7147">
        <v>9.8123335838321761</v>
      </c>
    </row>
    <row r="7148" spans="1:6" hidden="1">
      <c r="A7148">
        <v>12</v>
      </c>
      <c r="B7148" s="226">
        <v>44270</v>
      </c>
      <c r="C7148" s="226">
        <v>44271</v>
      </c>
      <c r="D7148" s="226">
        <v>44280.453379629631</v>
      </c>
      <c r="E7148" t="s">
        <v>5992</v>
      </c>
      <c r="F7148">
        <v>21.173882802327473</v>
      </c>
    </row>
    <row r="7149" spans="1:6" hidden="1">
      <c r="A7149">
        <v>12</v>
      </c>
      <c r="B7149" s="226">
        <v>44270</v>
      </c>
      <c r="C7149" s="226">
        <v>44271</v>
      </c>
      <c r="D7149" s="226">
        <v>44280.453379629631</v>
      </c>
      <c r="E7149" t="s">
        <v>5993</v>
      </c>
      <c r="F7149">
        <v>12.43308321634899</v>
      </c>
    </row>
    <row r="7150" spans="1:6" hidden="1">
      <c r="A7150">
        <v>12</v>
      </c>
      <c r="B7150" s="226">
        <v>44270</v>
      </c>
      <c r="C7150" s="226">
        <v>44271</v>
      </c>
      <c r="D7150" s="226">
        <v>44280.453379629631</v>
      </c>
      <c r="E7150" t="s">
        <v>5994</v>
      </c>
      <c r="F7150">
        <v>34.67408498128389</v>
      </c>
    </row>
    <row r="7151" spans="1:6" hidden="1">
      <c r="A7151">
        <v>12</v>
      </c>
      <c r="B7151" s="226">
        <v>44270</v>
      </c>
      <c r="C7151" s="226">
        <v>44271</v>
      </c>
      <c r="D7151" s="226">
        <v>44280.453379629631</v>
      </c>
      <c r="E7151" t="s">
        <v>5995</v>
      </c>
      <c r="F7151">
        <v>9.5058336257938372</v>
      </c>
    </row>
    <row r="7152" spans="1:6" hidden="1">
      <c r="A7152">
        <v>12</v>
      </c>
      <c r="B7152" s="226">
        <v>44270</v>
      </c>
      <c r="C7152" s="226">
        <v>44271</v>
      </c>
      <c r="D7152" s="226">
        <v>44280.453379629631</v>
      </c>
      <c r="E7152" t="s">
        <v>5996</v>
      </c>
      <c r="F7152">
        <v>2.439983288447062</v>
      </c>
    </row>
    <row r="7153" spans="1:6" hidden="1">
      <c r="A7153">
        <v>12</v>
      </c>
      <c r="B7153" s="226">
        <v>44270</v>
      </c>
      <c r="C7153" s="226">
        <v>44271</v>
      </c>
      <c r="D7153" s="226">
        <v>44280.453379629631</v>
      </c>
      <c r="E7153" t="s">
        <v>6044</v>
      </c>
    </row>
    <row r="7154" spans="1:6" hidden="1">
      <c r="A7154">
        <v>12</v>
      </c>
      <c r="B7154" s="226">
        <v>44270</v>
      </c>
      <c r="C7154" s="226">
        <v>44271</v>
      </c>
      <c r="D7154" s="226">
        <v>44280.453379629631</v>
      </c>
      <c r="E7154" t="s">
        <v>6047</v>
      </c>
    </row>
    <row r="7155" spans="1:6" hidden="1">
      <c r="A7155">
        <v>12</v>
      </c>
      <c r="B7155" s="226">
        <v>44270</v>
      </c>
      <c r="C7155" s="226">
        <v>44271</v>
      </c>
      <c r="D7155" s="226">
        <v>44280.453379629631</v>
      </c>
      <c r="E7155" t="s">
        <v>6046</v>
      </c>
    </row>
    <row r="7156" spans="1:6" hidden="1">
      <c r="A7156">
        <v>12</v>
      </c>
      <c r="B7156" s="226">
        <v>44270</v>
      </c>
      <c r="C7156" s="226">
        <v>44271</v>
      </c>
      <c r="D7156" s="226">
        <v>44280.453379629631</v>
      </c>
      <c r="E7156" t="s">
        <v>6045</v>
      </c>
    </row>
    <row r="7157" spans="1:6" hidden="1">
      <c r="A7157">
        <v>12</v>
      </c>
      <c r="B7157" s="226">
        <v>44270</v>
      </c>
      <c r="C7157" s="226">
        <v>44271</v>
      </c>
      <c r="D7157" s="226">
        <v>44280.453379629631</v>
      </c>
      <c r="E7157" t="s">
        <v>6251</v>
      </c>
      <c r="F7157">
        <v>171.543110815684</v>
      </c>
    </row>
    <row r="7158" spans="1:6" hidden="1">
      <c r="A7158">
        <v>12</v>
      </c>
      <c r="B7158" s="226">
        <v>44270</v>
      </c>
      <c r="C7158" s="226">
        <v>44271</v>
      </c>
      <c r="D7158" s="226">
        <v>44280.453379629631</v>
      </c>
      <c r="E7158" t="s">
        <v>6048</v>
      </c>
      <c r="F7158">
        <v>4.5666666701434031E-3</v>
      </c>
    </row>
    <row r="7159" spans="1:6" hidden="1">
      <c r="A7159">
        <v>12</v>
      </c>
      <c r="B7159" s="226">
        <v>44270</v>
      </c>
      <c r="C7159" s="226">
        <v>44271</v>
      </c>
      <c r="D7159" s="226">
        <v>44280.453379629631</v>
      </c>
      <c r="E7159" t="s">
        <v>6049</v>
      </c>
      <c r="F7159">
        <v>0.35026667018729918</v>
      </c>
    </row>
    <row r="7160" spans="1:6" hidden="1">
      <c r="A7160">
        <v>12</v>
      </c>
      <c r="B7160" s="226">
        <v>44270</v>
      </c>
      <c r="C7160" s="226">
        <v>44271</v>
      </c>
      <c r="D7160" s="226">
        <v>44280.453379629631</v>
      </c>
      <c r="E7160" t="s">
        <v>6050</v>
      </c>
      <c r="F7160">
        <v>1.1902000308036804</v>
      </c>
    </row>
    <row r="7161" spans="1:6" hidden="1">
      <c r="A7161">
        <v>12</v>
      </c>
      <c r="B7161" s="226">
        <v>44270</v>
      </c>
      <c r="C7161" s="226">
        <v>44271</v>
      </c>
      <c r="D7161" s="226">
        <v>44280.453379629631</v>
      </c>
      <c r="E7161" t="s">
        <v>6051</v>
      </c>
      <c r="F7161">
        <v>7.4835167725878264</v>
      </c>
    </row>
    <row r="7162" spans="1:6" hidden="1">
      <c r="A7162">
        <v>12</v>
      </c>
      <c r="B7162" s="226">
        <v>44270</v>
      </c>
      <c r="C7162" s="226">
        <v>44271</v>
      </c>
      <c r="D7162" s="226">
        <v>44280.453379629631</v>
      </c>
      <c r="E7162" t="s">
        <v>6052</v>
      </c>
      <c r="F7162">
        <v>9.8123335838321761</v>
      </c>
    </row>
    <row r="7163" spans="1:6" hidden="1">
      <c r="A7163">
        <v>12</v>
      </c>
      <c r="B7163" s="226">
        <v>44270</v>
      </c>
      <c r="C7163" s="226">
        <v>44271</v>
      </c>
      <c r="D7163" s="226">
        <v>44280.453379629631</v>
      </c>
      <c r="E7163" t="s">
        <v>6053</v>
      </c>
      <c r="F7163">
        <v>21.173882802327473</v>
      </c>
    </row>
    <row r="7164" spans="1:6" hidden="1">
      <c r="A7164">
        <v>12</v>
      </c>
      <c r="B7164" s="226">
        <v>44270</v>
      </c>
      <c r="C7164" s="226">
        <v>44271</v>
      </c>
      <c r="D7164" s="226">
        <v>44280.453379629631</v>
      </c>
      <c r="E7164" t="s">
        <v>6054</v>
      </c>
      <c r="F7164">
        <v>12.43308321634899</v>
      </c>
    </row>
    <row r="7165" spans="1:6" hidden="1">
      <c r="A7165">
        <v>12</v>
      </c>
      <c r="B7165" s="226">
        <v>44270</v>
      </c>
      <c r="C7165" s="226">
        <v>44271</v>
      </c>
      <c r="D7165" s="226">
        <v>44280.453379629631</v>
      </c>
      <c r="E7165" t="s">
        <v>6055</v>
      </c>
      <c r="F7165">
        <v>34.67408498128389</v>
      </c>
    </row>
    <row r="7166" spans="1:6" hidden="1">
      <c r="A7166">
        <v>12</v>
      </c>
      <c r="B7166" s="226">
        <v>44270</v>
      </c>
      <c r="C7166" s="226">
        <v>44271</v>
      </c>
      <c r="D7166" s="226">
        <v>44280.453379629631</v>
      </c>
      <c r="E7166" t="s">
        <v>6056</v>
      </c>
      <c r="F7166">
        <v>9.5058336257938372</v>
      </c>
    </row>
    <row r="7167" spans="1:6" hidden="1">
      <c r="A7167">
        <v>12</v>
      </c>
      <c r="B7167" s="226">
        <v>44270</v>
      </c>
      <c r="C7167" s="226">
        <v>44271</v>
      </c>
      <c r="D7167" s="226">
        <v>44280.453379629631</v>
      </c>
      <c r="E7167" t="s">
        <v>6057</v>
      </c>
      <c r="F7167">
        <v>2.439983288447062</v>
      </c>
    </row>
    <row r="7168" spans="1:6" hidden="1">
      <c r="A7168">
        <v>12</v>
      </c>
      <c r="B7168" s="226">
        <v>44270</v>
      </c>
      <c r="C7168" s="226">
        <v>44271</v>
      </c>
      <c r="D7168" s="226">
        <v>44280.453379629631</v>
      </c>
      <c r="E7168" t="s">
        <v>6270</v>
      </c>
      <c r="F7168">
        <v>129.53699088626439</v>
      </c>
    </row>
    <row r="7169" spans="1:6" hidden="1">
      <c r="A7169">
        <v>12</v>
      </c>
      <c r="B7169" s="226">
        <v>44270</v>
      </c>
      <c r="C7169" s="226">
        <v>44271</v>
      </c>
      <c r="D7169" s="226">
        <v>44280.453379629631</v>
      </c>
      <c r="E7169" t="s">
        <v>6058</v>
      </c>
      <c r="F7169">
        <v>1.9999999552965182E-2</v>
      </c>
    </row>
    <row r="7170" spans="1:6" hidden="1">
      <c r="A7170">
        <v>12</v>
      </c>
      <c r="B7170" s="226">
        <v>44270</v>
      </c>
      <c r="C7170" s="226">
        <v>44271</v>
      </c>
      <c r="D7170" s="226">
        <v>44280.453379629631</v>
      </c>
      <c r="E7170" t="s">
        <v>6059</v>
      </c>
      <c r="F7170">
        <v>2.2400000095368306</v>
      </c>
    </row>
    <row r="7171" spans="1:6" hidden="1">
      <c r="A7171">
        <v>12</v>
      </c>
      <c r="B7171" s="226">
        <v>44270</v>
      </c>
      <c r="C7171" s="226">
        <v>44271</v>
      </c>
      <c r="D7171" s="226">
        <v>44280.453379629631</v>
      </c>
      <c r="E7171" t="s">
        <v>6060</v>
      </c>
      <c r="F7171">
        <v>2.9999999329446688E-2</v>
      </c>
    </row>
    <row r="7172" spans="1:6" hidden="1">
      <c r="A7172">
        <v>12</v>
      </c>
      <c r="B7172" s="226">
        <v>44270</v>
      </c>
      <c r="C7172" s="226">
        <v>44271</v>
      </c>
      <c r="D7172" s="226">
        <v>44280.453379629631</v>
      </c>
      <c r="E7172" t="s">
        <v>6061</v>
      </c>
      <c r="F7172">
        <v>1.129999995231584</v>
      </c>
    </row>
    <row r="7173" spans="1:6" hidden="1">
      <c r="A7173">
        <v>12</v>
      </c>
      <c r="B7173" s="226">
        <v>44270</v>
      </c>
      <c r="C7173" s="226">
        <v>44271</v>
      </c>
      <c r="D7173" s="226">
        <v>44280.453379629631</v>
      </c>
      <c r="E7173" t="s">
        <v>6062</v>
      </c>
      <c r="F7173">
        <v>2.4700000286101313</v>
      </c>
    </row>
    <row r="7174" spans="1:6" hidden="1">
      <c r="A7174">
        <v>12</v>
      </c>
      <c r="B7174" s="226">
        <v>44270</v>
      </c>
      <c r="C7174" s="226">
        <v>44271</v>
      </c>
      <c r="D7174" s="226">
        <v>44280.453379629631</v>
      </c>
      <c r="E7174" t="s">
        <v>6063</v>
      </c>
      <c r="F7174">
        <v>22.559999465943275</v>
      </c>
    </row>
    <row r="7175" spans="1:6" hidden="1">
      <c r="A7175">
        <v>12</v>
      </c>
      <c r="B7175" s="226">
        <v>44270</v>
      </c>
      <c r="C7175" s="226">
        <v>44271</v>
      </c>
      <c r="D7175" s="226">
        <v>44280.453379629631</v>
      </c>
      <c r="E7175" t="s">
        <v>6064</v>
      </c>
      <c r="F7175">
        <v>50.080001831054688</v>
      </c>
    </row>
    <row r="7176" spans="1:6" hidden="1">
      <c r="A7176">
        <v>12</v>
      </c>
      <c r="B7176" s="226">
        <v>44270</v>
      </c>
      <c r="C7176" s="226">
        <v>44271</v>
      </c>
      <c r="D7176" s="226">
        <v>44280.453379629631</v>
      </c>
      <c r="E7176" t="s">
        <v>6065</v>
      </c>
      <c r="F7176">
        <v>20.840000152587962</v>
      </c>
    </row>
    <row r="7177" spans="1:6" hidden="1">
      <c r="A7177">
        <v>12</v>
      </c>
      <c r="B7177" s="226">
        <v>44270</v>
      </c>
      <c r="C7177" s="226">
        <v>44271</v>
      </c>
      <c r="D7177" s="226">
        <v>44280.453379629631</v>
      </c>
      <c r="E7177" t="s">
        <v>6066</v>
      </c>
      <c r="F7177">
        <v>0.62999999523162842</v>
      </c>
    </row>
    <row r="7178" spans="1:6" hidden="1">
      <c r="A7178">
        <v>12</v>
      </c>
      <c r="B7178" s="226">
        <v>44270</v>
      </c>
      <c r="C7178" s="226">
        <v>44271</v>
      </c>
      <c r="D7178" s="226">
        <v>44280.453379629631</v>
      </c>
      <c r="E7178" t="s">
        <v>6068</v>
      </c>
      <c r="F7178">
        <v>16.438457263840618</v>
      </c>
    </row>
    <row r="7179" spans="1:6" hidden="1">
      <c r="A7179">
        <v>12</v>
      </c>
      <c r="B7179" s="226">
        <v>44270</v>
      </c>
      <c r="C7179" s="226">
        <v>44271</v>
      </c>
      <c r="D7179" s="226">
        <v>44280.453379629631</v>
      </c>
      <c r="E7179" t="s">
        <v>6067</v>
      </c>
      <c r="F7179">
        <v>0.84023305161131712</v>
      </c>
    </row>
    <row r="7180" spans="1:6" hidden="1">
      <c r="A7180">
        <v>12</v>
      </c>
      <c r="B7180" s="226">
        <v>44270</v>
      </c>
      <c r="C7180" s="226">
        <v>44271</v>
      </c>
      <c r="D7180" s="226">
        <v>44280.453379629631</v>
      </c>
      <c r="E7180" t="s">
        <v>6069</v>
      </c>
      <c r="F7180">
        <v>259.72595221201567</v>
      </c>
    </row>
    <row r="7181" spans="1:6" hidden="1">
      <c r="A7181">
        <v>12</v>
      </c>
      <c r="B7181" s="226">
        <v>44270</v>
      </c>
      <c r="C7181" s="226">
        <v>44271</v>
      </c>
      <c r="D7181" s="226">
        <v>44280.453379629631</v>
      </c>
      <c r="E7181" t="s">
        <v>6469</v>
      </c>
      <c r="F7181">
        <v>206.76669615639614</v>
      </c>
    </row>
    <row r="7182" spans="1:6" hidden="1">
      <c r="A7182">
        <v>12</v>
      </c>
      <c r="B7182" s="226">
        <v>44270</v>
      </c>
      <c r="C7182" s="226">
        <v>44271</v>
      </c>
      <c r="D7182" s="226">
        <v>44280.453379629631</v>
      </c>
      <c r="E7182" t="s">
        <v>6470</v>
      </c>
      <c r="F7182">
        <v>32.282319406668343</v>
      </c>
    </row>
    <row r="7183" spans="1:6" hidden="1">
      <c r="A7183">
        <v>12</v>
      </c>
      <c r="B7183" s="226">
        <v>44270</v>
      </c>
      <c r="C7183" s="226">
        <v>44271</v>
      </c>
      <c r="D7183" s="226">
        <v>44280.453379629631</v>
      </c>
      <c r="E7183" t="s">
        <v>6070</v>
      </c>
      <c r="F7183">
        <v>0</v>
      </c>
    </row>
    <row r="7184" spans="1:6" hidden="1">
      <c r="A7184">
        <v>12</v>
      </c>
      <c r="B7184" s="226">
        <v>44270</v>
      </c>
      <c r="C7184" s="226">
        <v>44271</v>
      </c>
      <c r="D7184" s="226">
        <v>44280.453379629631</v>
      </c>
      <c r="E7184" t="s">
        <v>6471</v>
      </c>
      <c r="F7184">
        <v>210.00175367991127</v>
      </c>
    </row>
    <row r="7185" spans="1:6" hidden="1">
      <c r="A7185">
        <v>12</v>
      </c>
      <c r="B7185" s="226">
        <v>44270</v>
      </c>
      <c r="C7185" s="226">
        <v>44271</v>
      </c>
      <c r="D7185" s="226">
        <v>44280.453379629631</v>
      </c>
      <c r="E7185" t="s">
        <v>6472</v>
      </c>
      <c r="F7185">
        <v>242.11136910120706</v>
      </c>
    </row>
    <row r="7186" spans="1:6" hidden="1">
      <c r="A7186">
        <v>12</v>
      </c>
      <c r="B7186" s="226">
        <v>44270</v>
      </c>
      <c r="C7186" s="226">
        <v>44271</v>
      </c>
      <c r="D7186" s="226">
        <v>44280.453379629631</v>
      </c>
      <c r="E7186" t="s">
        <v>6473</v>
      </c>
      <c r="F7186">
        <v>264.36554058922667</v>
      </c>
    </row>
    <row r="7187" spans="1:6" hidden="1">
      <c r="A7187">
        <v>12</v>
      </c>
      <c r="B7187" s="226">
        <v>44270</v>
      </c>
      <c r="C7187" s="226">
        <v>44271</v>
      </c>
      <c r="D7187" s="226">
        <v>44280.453379629631</v>
      </c>
      <c r="E7187" t="s">
        <v>6071</v>
      </c>
      <c r="F7187">
        <v>602.08135982089584</v>
      </c>
    </row>
    <row r="7188" spans="1:6" hidden="1">
      <c r="A7188">
        <v>12</v>
      </c>
      <c r="B7188" s="226">
        <v>44270</v>
      </c>
      <c r="C7188" s="226">
        <v>44271</v>
      </c>
      <c r="D7188" s="226">
        <v>44280.453379629631</v>
      </c>
      <c r="E7188" t="s">
        <v>6252</v>
      </c>
      <c r="F7188">
        <v>179.06636017693583</v>
      </c>
    </row>
    <row r="7189" spans="1:6" hidden="1">
      <c r="A7189">
        <v>12</v>
      </c>
      <c r="B7189" s="226">
        <v>44270</v>
      </c>
      <c r="C7189" s="226">
        <v>44271</v>
      </c>
      <c r="D7189" s="226">
        <v>44280.453379629631</v>
      </c>
      <c r="E7189" t="s">
        <v>6253</v>
      </c>
      <c r="F7189">
        <v>75.036523326237955</v>
      </c>
    </row>
    <row r="7190" spans="1:6" hidden="1">
      <c r="A7190">
        <v>12</v>
      </c>
      <c r="B7190" s="226">
        <v>44270</v>
      </c>
      <c r="C7190" s="226">
        <v>44271</v>
      </c>
      <c r="D7190" s="226">
        <v>44280.453379629631</v>
      </c>
      <c r="E7190" t="s">
        <v>6076</v>
      </c>
      <c r="F7190">
        <v>1.0733000040053864</v>
      </c>
    </row>
    <row r="7191" spans="1:6" hidden="1">
      <c r="A7191">
        <v>12</v>
      </c>
      <c r="B7191" s="226">
        <v>44270</v>
      </c>
      <c r="C7191" s="226">
        <v>44271</v>
      </c>
      <c r="D7191" s="226">
        <v>44280.453379629631</v>
      </c>
      <c r="E7191" t="s">
        <v>6077</v>
      </c>
      <c r="F7191">
        <v>1.5894167025884411</v>
      </c>
    </row>
    <row r="7192" spans="1:6" hidden="1">
      <c r="A7192">
        <v>12</v>
      </c>
      <c r="B7192" s="226">
        <v>44270</v>
      </c>
      <c r="C7192" s="226">
        <v>44271</v>
      </c>
      <c r="D7192" s="226">
        <v>44280.453379629631</v>
      </c>
      <c r="E7192" t="s">
        <v>6078</v>
      </c>
      <c r="F7192">
        <v>6.8835164705912275</v>
      </c>
    </row>
    <row r="7193" spans="1:6" hidden="1">
      <c r="A7193">
        <v>12</v>
      </c>
      <c r="B7193" s="226">
        <v>44270</v>
      </c>
      <c r="C7193" s="226">
        <v>44271</v>
      </c>
      <c r="D7193" s="226">
        <v>44280.453379629631</v>
      </c>
      <c r="E7193" t="s">
        <v>6079</v>
      </c>
      <c r="F7193">
        <v>23.32920042673706</v>
      </c>
    </row>
    <row r="7194" spans="1:6" hidden="1">
      <c r="A7194">
        <v>12</v>
      </c>
      <c r="B7194" s="226">
        <v>44270</v>
      </c>
      <c r="C7194" s="226">
        <v>44271</v>
      </c>
      <c r="D7194" s="226">
        <v>44280.453379629631</v>
      </c>
      <c r="E7194" t="s">
        <v>6080</v>
      </c>
      <c r="F7194">
        <v>49.945366541546512</v>
      </c>
    </row>
    <row r="7195" spans="1:6" hidden="1">
      <c r="A7195">
        <v>12</v>
      </c>
      <c r="B7195" s="226">
        <v>44270</v>
      </c>
      <c r="C7195" s="226">
        <v>44271</v>
      </c>
      <c r="D7195" s="226">
        <v>44280.453379629631</v>
      </c>
      <c r="E7195" t="s">
        <v>6081</v>
      </c>
      <c r="F7195">
        <v>17.081849416097004</v>
      </c>
    </row>
    <row r="7196" spans="1:6" hidden="1">
      <c r="A7196">
        <v>12</v>
      </c>
      <c r="B7196" s="226">
        <v>44270</v>
      </c>
      <c r="C7196" s="226">
        <v>44271</v>
      </c>
      <c r="D7196" s="226">
        <v>44280.453379629631</v>
      </c>
      <c r="E7196" t="s">
        <v>6082</v>
      </c>
      <c r="F7196">
        <v>6.6266668339570359E-2</v>
      </c>
    </row>
    <row r="7197" spans="1:6" hidden="1">
      <c r="A7197">
        <v>12</v>
      </c>
      <c r="B7197" s="226">
        <v>44270</v>
      </c>
      <c r="C7197" s="226">
        <v>44271</v>
      </c>
      <c r="D7197" s="226">
        <v>44280.453379629631</v>
      </c>
      <c r="E7197" t="s">
        <v>6678</v>
      </c>
      <c r="F7197">
        <v>128.7100040276845</v>
      </c>
    </row>
    <row r="7198" spans="1:6" hidden="1">
      <c r="A7198">
        <v>12</v>
      </c>
      <c r="B7198" s="226">
        <v>44270</v>
      </c>
      <c r="C7198" s="226">
        <v>44271</v>
      </c>
      <c r="D7198" s="226">
        <v>44280.453379629631</v>
      </c>
      <c r="E7198" t="s">
        <v>6474</v>
      </c>
      <c r="F7198">
        <v>234.05901400248314</v>
      </c>
    </row>
    <row r="7199" spans="1:6" hidden="1">
      <c r="A7199">
        <v>12</v>
      </c>
      <c r="B7199" s="226">
        <v>44270</v>
      </c>
      <c r="C7199" s="226">
        <v>44271</v>
      </c>
      <c r="D7199" s="226">
        <v>44280.453379629631</v>
      </c>
      <c r="E7199" t="s">
        <v>6475</v>
      </c>
      <c r="F7199">
        <v>234.70590385860893</v>
      </c>
    </row>
    <row r="7200" spans="1:6" hidden="1">
      <c r="A7200">
        <v>12</v>
      </c>
      <c r="B7200" s="226">
        <v>44270</v>
      </c>
      <c r="C7200" s="226">
        <v>44271</v>
      </c>
      <c r="D7200" s="226">
        <v>44280.453379629631</v>
      </c>
      <c r="E7200" t="s">
        <v>6476</v>
      </c>
      <c r="F7200">
        <v>237.75842152701736</v>
      </c>
    </row>
    <row r="7201" spans="1:6" hidden="1">
      <c r="A7201">
        <v>12</v>
      </c>
      <c r="B7201" s="226">
        <v>44270</v>
      </c>
      <c r="C7201" s="226">
        <v>44271</v>
      </c>
      <c r="D7201" s="226">
        <v>44280.453379629631</v>
      </c>
      <c r="E7201" t="s">
        <v>6477</v>
      </c>
      <c r="F7201">
        <v>239.23290762371425</v>
      </c>
    </row>
    <row r="7202" spans="1:6" hidden="1">
      <c r="A7202">
        <v>12</v>
      </c>
      <c r="B7202" s="226">
        <v>44270</v>
      </c>
      <c r="C7202" s="226">
        <v>44271</v>
      </c>
      <c r="D7202" s="226">
        <v>44280.453379629631</v>
      </c>
      <c r="E7202" t="s">
        <v>6085</v>
      </c>
      <c r="F7202">
        <v>23.20039924648075</v>
      </c>
    </row>
    <row r="7203" spans="1:6" hidden="1">
      <c r="A7203">
        <v>12</v>
      </c>
      <c r="B7203" s="226">
        <v>44270</v>
      </c>
      <c r="C7203" s="226">
        <v>44271</v>
      </c>
      <c r="D7203" s="226">
        <v>44280.453379629631</v>
      </c>
      <c r="E7203" t="s">
        <v>6086</v>
      </c>
      <c r="F7203">
        <v>19.981933630837329</v>
      </c>
    </row>
    <row r="7204" spans="1:6" hidden="1">
      <c r="A7204">
        <v>12</v>
      </c>
      <c r="B7204" s="226">
        <v>44270</v>
      </c>
      <c r="C7204" s="226">
        <v>44271</v>
      </c>
      <c r="D7204" s="226">
        <v>44280.453379629631</v>
      </c>
      <c r="E7204" t="s">
        <v>6087</v>
      </c>
      <c r="F7204">
        <v>0</v>
      </c>
    </row>
    <row r="7205" spans="1:6" hidden="1">
      <c r="A7205">
        <v>12</v>
      </c>
      <c r="B7205" s="226">
        <v>44270</v>
      </c>
      <c r="C7205" s="226">
        <v>44271</v>
      </c>
      <c r="D7205" s="226">
        <v>44280.453379629631</v>
      </c>
      <c r="E7205" t="s">
        <v>6088</v>
      </c>
      <c r="F7205">
        <v>90.765689166386977</v>
      </c>
    </row>
    <row r="7206" spans="1:6" hidden="1">
      <c r="A7206">
        <v>12</v>
      </c>
      <c r="B7206" s="226">
        <v>44270</v>
      </c>
      <c r="C7206" s="226">
        <v>44271</v>
      </c>
      <c r="D7206" s="226">
        <v>44280.453379629631</v>
      </c>
      <c r="E7206" t="s">
        <v>6083</v>
      </c>
      <c r="F7206">
        <v>725.4005420260961</v>
      </c>
    </row>
    <row r="7207" spans="1:6" hidden="1">
      <c r="A7207">
        <v>12</v>
      </c>
      <c r="B7207" s="226">
        <v>44270</v>
      </c>
      <c r="C7207" s="226">
        <v>44271</v>
      </c>
      <c r="D7207" s="226">
        <v>44280.453379629631</v>
      </c>
      <c r="E7207" t="s">
        <v>6478</v>
      </c>
      <c r="F7207">
        <v>202.97619690365269</v>
      </c>
    </row>
    <row r="7208" spans="1:6" hidden="1">
      <c r="A7208">
        <v>12</v>
      </c>
      <c r="B7208" s="226">
        <v>44270</v>
      </c>
      <c r="C7208" s="226">
        <v>44271</v>
      </c>
      <c r="D7208" s="226">
        <v>44280.453379629631</v>
      </c>
      <c r="E7208" t="s">
        <v>6254</v>
      </c>
      <c r="F7208">
        <v>753.78719206915946</v>
      </c>
    </row>
    <row r="7209" spans="1:6" hidden="1">
      <c r="A7209">
        <v>12</v>
      </c>
      <c r="B7209" s="226">
        <v>44270</v>
      </c>
      <c r="C7209" s="226">
        <v>44271</v>
      </c>
      <c r="D7209" s="226">
        <v>44280.453379629631</v>
      </c>
      <c r="E7209" t="s">
        <v>6479</v>
      </c>
      <c r="F7209">
        <v>205.37746207978947</v>
      </c>
    </row>
    <row r="7210" spans="1:6" hidden="1">
      <c r="A7210">
        <v>12</v>
      </c>
      <c r="B7210" s="226">
        <v>44270</v>
      </c>
      <c r="C7210" s="226">
        <v>44271</v>
      </c>
      <c r="D7210" s="226">
        <v>44280.453379629631</v>
      </c>
      <c r="E7210" t="s">
        <v>6480</v>
      </c>
      <c r="F7210">
        <v>272.0197688844471</v>
      </c>
    </row>
    <row r="7211" spans="1:6" hidden="1">
      <c r="A7211">
        <v>12</v>
      </c>
      <c r="B7211" s="226">
        <v>44270</v>
      </c>
      <c r="C7211" s="226">
        <v>44271</v>
      </c>
      <c r="D7211" s="226">
        <v>44280.453379629631</v>
      </c>
      <c r="E7211" t="s">
        <v>6255</v>
      </c>
      <c r="F7211">
        <v>2742.3015628390808</v>
      </c>
    </row>
    <row r="7212" spans="1:6" hidden="1">
      <c r="A7212">
        <v>12</v>
      </c>
      <c r="B7212" s="226">
        <v>44270</v>
      </c>
      <c r="C7212" s="226">
        <v>44271</v>
      </c>
      <c r="D7212" s="226">
        <v>44280.453379629631</v>
      </c>
      <c r="E7212" t="s">
        <v>6481</v>
      </c>
      <c r="F7212">
        <v>275.16243288252082</v>
      </c>
    </row>
    <row r="7213" spans="1:6" hidden="1">
      <c r="A7213">
        <v>12</v>
      </c>
      <c r="B7213" s="226">
        <v>44270</v>
      </c>
      <c r="C7213" s="226">
        <v>44271</v>
      </c>
      <c r="D7213" s="226">
        <v>44280.453379629631</v>
      </c>
      <c r="E7213" t="s">
        <v>6084</v>
      </c>
      <c r="F7213">
        <v>94.561171987321799</v>
      </c>
    </row>
    <row r="7214" spans="1:6" hidden="1">
      <c r="A7214">
        <v>12</v>
      </c>
      <c r="B7214" s="226">
        <v>44270</v>
      </c>
      <c r="C7214" s="226">
        <v>44271</v>
      </c>
      <c r="D7214" s="226">
        <v>44280.453379629631</v>
      </c>
      <c r="E7214" t="s">
        <v>6482</v>
      </c>
      <c r="F7214">
        <v>271.43388748168945</v>
      </c>
    </row>
    <row r="7215" spans="1:6" hidden="1">
      <c r="A7215">
        <v>12</v>
      </c>
      <c r="B7215" s="226">
        <v>44270</v>
      </c>
      <c r="C7215" s="226">
        <v>44271</v>
      </c>
      <c r="D7215" s="226">
        <v>44280.453379629631</v>
      </c>
      <c r="E7215" t="s">
        <v>6483</v>
      </c>
      <c r="F7215">
        <v>208.24223820368445</v>
      </c>
    </row>
    <row r="7216" spans="1:6" hidden="1">
      <c r="A7216">
        <v>12</v>
      </c>
      <c r="B7216" s="226">
        <v>44270</v>
      </c>
      <c r="C7216" s="226">
        <v>44271</v>
      </c>
      <c r="D7216" s="226">
        <v>44280.453379629631</v>
      </c>
      <c r="E7216" t="s">
        <v>6484</v>
      </c>
      <c r="F7216">
        <v>208.48668185340017</v>
      </c>
    </row>
    <row r="7217" spans="1:6" hidden="1">
      <c r="A7217">
        <v>12</v>
      </c>
      <c r="B7217" s="226">
        <v>44270</v>
      </c>
      <c r="C7217" s="226">
        <v>44271</v>
      </c>
      <c r="D7217" s="226">
        <v>44280.453379629631</v>
      </c>
      <c r="E7217" t="s">
        <v>6235</v>
      </c>
    </row>
    <row r="7218" spans="1:6" hidden="1">
      <c r="A7218">
        <v>12</v>
      </c>
      <c r="B7218" s="226">
        <v>44270</v>
      </c>
      <c r="C7218" s="226">
        <v>44271</v>
      </c>
      <c r="D7218" s="226">
        <v>44280.453379629631</v>
      </c>
      <c r="E7218" t="s">
        <v>6256</v>
      </c>
      <c r="F7218">
        <v>1.8811226581127671</v>
      </c>
    </row>
    <row r="7219" spans="1:6" hidden="1">
      <c r="A7219">
        <v>12</v>
      </c>
      <c r="B7219" s="226">
        <v>44270</v>
      </c>
      <c r="C7219" s="226">
        <v>44271</v>
      </c>
      <c r="D7219" s="226">
        <v>44280.453379629631</v>
      </c>
      <c r="E7219" t="s">
        <v>6257</v>
      </c>
      <c r="F7219">
        <v>7.0006751510832057</v>
      </c>
    </row>
    <row r="7220" spans="1:6" hidden="1">
      <c r="A7220">
        <v>12</v>
      </c>
      <c r="B7220" s="226">
        <v>44270</v>
      </c>
      <c r="C7220" s="226">
        <v>44271</v>
      </c>
      <c r="D7220" s="226">
        <v>44280.453379629631</v>
      </c>
      <c r="E7220" t="s">
        <v>6258</v>
      </c>
      <c r="F7220">
        <v>5.4617624589138769</v>
      </c>
    </row>
    <row r="7221" spans="1:6" hidden="1">
      <c r="A7221">
        <v>12</v>
      </c>
      <c r="B7221" s="226">
        <v>44270</v>
      </c>
      <c r="C7221" s="226">
        <v>44271</v>
      </c>
      <c r="D7221" s="226">
        <v>44280.453379629631</v>
      </c>
      <c r="E7221" t="s">
        <v>6520</v>
      </c>
      <c r="F7221">
        <v>0.24770000576973872</v>
      </c>
    </row>
    <row r="7222" spans="1:6" hidden="1">
      <c r="A7222">
        <v>12</v>
      </c>
      <c r="B7222" s="226">
        <v>44270</v>
      </c>
      <c r="C7222" s="226">
        <v>44271</v>
      </c>
      <c r="D7222" s="226">
        <v>44280.453379629631</v>
      </c>
      <c r="E7222" t="s">
        <v>6259</v>
      </c>
      <c r="F7222">
        <v>3.9972680285573099</v>
      </c>
    </row>
    <row r="7223" spans="1:6" hidden="1">
      <c r="A7223">
        <v>12</v>
      </c>
      <c r="B7223" s="226">
        <v>44270</v>
      </c>
      <c r="C7223" s="226">
        <v>44271</v>
      </c>
      <c r="D7223" s="226">
        <v>44280.453379629631</v>
      </c>
      <c r="E7223" t="s">
        <v>6260</v>
      </c>
      <c r="F7223">
        <v>0</v>
      </c>
    </row>
    <row r="7224" spans="1:6" hidden="1">
      <c r="A7224">
        <v>12</v>
      </c>
      <c r="B7224" s="226">
        <v>44270</v>
      </c>
      <c r="C7224" s="226">
        <v>44271</v>
      </c>
      <c r="D7224" s="226">
        <v>44280.453379629631</v>
      </c>
      <c r="E7224" t="s">
        <v>6485</v>
      </c>
      <c r="F7224">
        <v>35.592550235324353</v>
      </c>
    </row>
    <row r="7225" spans="1:6" hidden="1">
      <c r="A7225">
        <v>12</v>
      </c>
      <c r="B7225" s="226">
        <v>44270</v>
      </c>
      <c r="C7225" s="226">
        <v>44271</v>
      </c>
      <c r="D7225" s="226">
        <v>44280.453379629631</v>
      </c>
      <c r="E7225" t="s">
        <v>6486</v>
      </c>
      <c r="F7225">
        <v>156.47350351545526</v>
      </c>
    </row>
    <row r="7226" spans="1:6" hidden="1">
      <c r="A7226">
        <v>12</v>
      </c>
      <c r="B7226" s="226">
        <v>44270</v>
      </c>
      <c r="C7226" s="226">
        <v>44271</v>
      </c>
      <c r="D7226" s="226">
        <v>44280.453379629631</v>
      </c>
      <c r="E7226" t="s">
        <v>6091</v>
      </c>
      <c r="F7226">
        <v>97.475215387344491</v>
      </c>
    </row>
    <row r="7227" spans="1:6" hidden="1">
      <c r="A7227">
        <v>12</v>
      </c>
      <c r="B7227" s="226">
        <v>44270</v>
      </c>
      <c r="C7227" s="226">
        <v>44271</v>
      </c>
      <c r="D7227" s="226">
        <v>44280.453379629631</v>
      </c>
      <c r="E7227" t="s">
        <v>6261</v>
      </c>
      <c r="F7227">
        <v>0</v>
      </c>
    </row>
    <row r="7228" spans="1:6" hidden="1">
      <c r="A7228">
        <v>12</v>
      </c>
      <c r="B7228" s="226">
        <v>44270</v>
      </c>
      <c r="C7228" s="226">
        <v>44271</v>
      </c>
      <c r="D7228" s="226">
        <v>44280.453379629631</v>
      </c>
      <c r="E7228" t="s">
        <v>6269</v>
      </c>
      <c r="F7228">
        <v>50.999623346328832</v>
      </c>
    </row>
    <row r="7229" spans="1:6" hidden="1">
      <c r="A7229">
        <v>12</v>
      </c>
      <c r="B7229" s="226">
        <v>44270</v>
      </c>
      <c r="C7229" s="226">
        <v>44271</v>
      </c>
      <c r="D7229" s="226">
        <v>44280.453379629631</v>
      </c>
      <c r="E7229" t="s">
        <v>6661</v>
      </c>
      <c r="F7229">
        <v>2.8346833686067949</v>
      </c>
    </row>
    <row r="7230" spans="1:6" hidden="1">
      <c r="A7230">
        <v>12</v>
      </c>
      <c r="B7230" s="226">
        <v>44270</v>
      </c>
      <c r="C7230" s="226">
        <v>44271</v>
      </c>
      <c r="D7230" s="226">
        <v>44280.453379629631</v>
      </c>
      <c r="E7230" t="s">
        <v>6262</v>
      </c>
      <c r="F7230">
        <v>9.2637290332356361</v>
      </c>
    </row>
    <row r="7231" spans="1:6" hidden="1">
      <c r="A7231">
        <v>12</v>
      </c>
      <c r="B7231" s="226">
        <v>44270</v>
      </c>
      <c r="C7231" s="226">
        <v>44271</v>
      </c>
      <c r="D7231" s="226">
        <v>44280.453379629631</v>
      </c>
      <c r="E7231" t="s">
        <v>6263</v>
      </c>
      <c r="F7231">
        <v>13.260997061792946</v>
      </c>
    </row>
    <row r="7232" spans="1:6" hidden="1">
      <c r="A7232">
        <v>12</v>
      </c>
      <c r="B7232" s="226">
        <v>44270</v>
      </c>
      <c r="C7232" s="226">
        <v>44271</v>
      </c>
      <c r="D7232" s="226">
        <v>44280.453379629631</v>
      </c>
      <c r="E7232" t="s">
        <v>6264</v>
      </c>
      <c r="F7232">
        <v>29.842576653427557</v>
      </c>
    </row>
    <row r="7233" spans="1:6" hidden="1">
      <c r="A7233">
        <v>12</v>
      </c>
      <c r="B7233" s="226">
        <v>44270</v>
      </c>
      <c r="C7233" s="226">
        <v>44271</v>
      </c>
      <c r="D7233" s="226">
        <v>44280.453379629631</v>
      </c>
      <c r="E7233" t="s">
        <v>6267</v>
      </c>
      <c r="F7233">
        <v>50.999623346328832</v>
      </c>
    </row>
    <row r="7234" spans="1:6" hidden="1">
      <c r="A7234">
        <v>12</v>
      </c>
      <c r="B7234" s="226">
        <v>44270</v>
      </c>
      <c r="C7234" s="226">
        <v>44271</v>
      </c>
      <c r="D7234" s="226">
        <v>44280.453379629631</v>
      </c>
      <c r="E7234" t="s">
        <v>6440</v>
      </c>
      <c r="F7234">
        <v>50.999623346328832</v>
      </c>
    </row>
    <row r="7235" spans="1:6" hidden="1">
      <c r="A7235">
        <v>12</v>
      </c>
      <c r="B7235" s="226">
        <v>44270</v>
      </c>
      <c r="C7235" s="226">
        <v>44271</v>
      </c>
      <c r="D7235" s="226">
        <v>44280.453379629631</v>
      </c>
      <c r="E7235" t="s">
        <v>6100</v>
      </c>
      <c r="F7235">
        <v>0.32379999756814343</v>
      </c>
    </row>
    <row r="7236" spans="1:6" hidden="1">
      <c r="A7236">
        <v>12</v>
      </c>
      <c r="B7236" s="226">
        <v>44270</v>
      </c>
      <c r="C7236" s="226">
        <v>44271</v>
      </c>
      <c r="D7236" s="226">
        <v>44280.453379629631</v>
      </c>
      <c r="E7236" t="s">
        <v>6101</v>
      </c>
      <c r="F7236">
        <v>7.1999998763206076E-3</v>
      </c>
    </row>
    <row r="7237" spans="1:6" hidden="1">
      <c r="A7237">
        <v>12</v>
      </c>
      <c r="B7237" s="226">
        <v>44270</v>
      </c>
      <c r="C7237" s="226">
        <v>44271</v>
      </c>
      <c r="D7237" s="226">
        <v>44280.453379629631</v>
      </c>
      <c r="E7237" t="s">
        <v>6102</v>
      </c>
      <c r="F7237">
        <v>0.19200000166892575</v>
      </c>
    </row>
    <row r="7238" spans="1:6" hidden="1">
      <c r="A7238">
        <v>12</v>
      </c>
      <c r="B7238" s="226">
        <v>44270</v>
      </c>
      <c r="C7238" s="226">
        <v>44271</v>
      </c>
      <c r="D7238" s="226">
        <v>44280.453379629631</v>
      </c>
      <c r="E7238" t="s">
        <v>6103</v>
      </c>
      <c r="F7238">
        <v>0.58370000123979981</v>
      </c>
    </row>
    <row r="7239" spans="1:6" hidden="1">
      <c r="A7239">
        <v>12</v>
      </c>
      <c r="B7239" s="226">
        <v>44270</v>
      </c>
      <c r="C7239" s="226">
        <v>44271</v>
      </c>
      <c r="D7239" s="226">
        <v>44280.453379629631</v>
      </c>
      <c r="E7239" t="s">
        <v>6104</v>
      </c>
      <c r="F7239">
        <v>98.643501281742104</v>
      </c>
    </row>
    <row r="7240" spans="1:6" hidden="1">
      <c r="A7240">
        <v>12</v>
      </c>
      <c r="B7240" s="226">
        <v>44270</v>
      </c>
      <c r="C7240" s="226">
        <v>44271</v>
      </c>
      <c r="D7240" s="226">
        <v>44280.453379629631</v>
      </c>
      <c r="E7240" t="s">
        <v>6105</v>
      </c>
    </row>
    <row r="7241" spans="1:6" hidden="1">
      <c r="A7241">
        <v>12</v>
      </c>
      <c r="B7241" s="226">
        <v>44270</v>
      </c>
      <c r="C7241" s="226">
        <v>44271</v>
      </c>
      <c r="D7241" s="226">
        <v>44280.453379629631</v>
      </c>
      <c r="E7241" t="s">
        <v>6106</v>
      </c>
    </row>
    <row r="7242" spans="1:6" hidden="1">
      <c r="A7242">
        <v>12</v>
      </c>
      <c r="B7242" s="226">
        <v>44270</v>
      </c>
      <c r="C7242" s="226">
        <v>44271</v>
      </c>
      <c r="D7242" s="226">
        <v>44280.453379629631</v>
      </c>
      <c r="E7242" t="s">
        <v>6107</v>
      </c>
    </row>
    <row r="7243" spans="1:6" hidden="1">
      <c r="A7243">
        <v>12</v>
      </c>
      <c r="B7243" s="226">
        <v>44270</v>
      </c>
      <c r="C7243" s="226">
        <v>44271</v>
      </c>
      <c r="D7243" s="226">
        <v>44280.453379629631</v>
      </c>
      <c r="E7243" t="s">
        <v>6108</v>
      </c>
    </row>
    <row r="7244" spans="1:6" hidden="1">
      <c r="A7244">
        <v>12</v>
      </c>
      <c r="B7244" s="226">
        <v>44270</v>
      </c>
      <c r="C7244" s="226">
        <v>44271</v>
      </c>
      <c r="D7244" s="226">
        <v>44280.453379629631</v>
      </c>
      <c r="E7244" t="s">
        <v>6109</v>
      </c>
    </row>
    <row r="7245" spans="1:6" hidden="1">
      <c r="A7245">
        <v>12</v>
      </c>
      <c r="B7245" s="226">
        <v>44270</v>
      </c>
      <c r="C7245" s="226">
        <v>44271</v>
      </c>
      <c r="D7245" s="226">
        <v>44280.453379629631</v>
      </c>
      <c r="E7245" t="s">
        <v>6110</v>
      </c>
    </row>
    <row r="7246" spans="1:6" hidden="1">
      <c r="A7246">
        <v>12</v>
      </c>
      <c r="B7246" s="226">
        <v>44270</v>
      </c>
      <c r="C7246" s="226">
        <v>44271</v>
      </c>
      <c r="D7246" s="226">
        <v>44280.453379629631</v>
      </c>
      <c r="E7246" t="s">
        <v>6111</v>
      </c>
    </row>
    <row r="7247" spans="1:6" hidden="1">
      <c r="A7247">
        <v>12</v>
      </c>
      <c r="B7247" s="226">
        <v>44270</v>
      </c>
      <c r="C7247" s="226">
        <v>44271</v>
      </c>
      <c r="D7247" s="226">
        <v>44280.453379629631</v>
      </c>
      <c r="E7247" t="s">
        <v>6113</v>
      </c>
    </row>
    <row r="7248" spans="1:6" hidden="1">
      <c r="A7248">
        <v>12</v>
      </c>
      <c r="B7248" s="226">
        <v>44270</v>
      </c>
      <c r="C7248" s="226">
        <v>44271</v>
      </c>
      <c r="D7248" s="226">
        <v>44280.453379629631</v>
      </c>
      <c r="E7248" t="s">
        <v>6112</v>
      </c>
    </row>
    <row r="7249" spans="1:6" hidden="1">
      <c r="A7249">
        <v>12</v>
      </c>
      <c r="B7249" s="226">
        <v>44270</v>
      </c>
      <c r="C7249" s="226">
        <v>44271</v>
      </c>
      <c r="D7249" s="226">
        <v>44280.453379629631</v>
      </c>
      <c r="E7249" t="s">
        <v>6114</v>
      </c>
    </row>
    <row r="7250" spans="1:6" hidden="1">
      <c r="A7250">
        <v>12</v>
      </c>
      <c r="B7250" s="226">
        <v>44270</v>
      </c>
      <c r="C7250" s="226">
        <v>44271</v>
      </c>
      <c r="D7250" s="226">
        <v>44280.453379629631</v>
      </c>
      <c r="E7250" t="s">
        <v>6115</v>
      </c>
    </row>
    <row r="7251" spans="1:6" hidden="1">
      <c r="A7251">
        <v>12</v>
      </c>
      <c r="B7251" s="226">
        <v>44270</v>
      </c>
      <c r="C7251" s="226">
        <v>44271</v>
      </c>
      <c r="D7251" s="226">
        <v>44280.453379629631</v>
      </c>
      <c r="E7251" t="s">
        <v>6116</v>
      </c>
    </row>
    <row r="7252" spans="1:6" hidden="1">
      <c r="A7252">
        <v>12</v>
      </c>
      <c r="B7252" s="226">
        <v>44270</v>
      </c>
      <c r="C7252" s="226">
        <v>44271</v>
      </c>
      <c r="D7252" s="226">
        <v>44280.453379629631</v>
      </c>
      <c r="E7252" t="s">
        <v>6117</v>
      </c>
    </row>
    <row r="7253" spans="1:6" hidden="1">
      <c r="A7253">
        <v>12</v>
      </c>
      <c r="B7253" s="226">
        <v>44270</v>
      </c>
      <c r="C7253" s="226">
        <v>44271</v>
      </c>
      <c r="D7253" s="226">
        <v>44280.453379629631</v>
      </c>
      <c r="E7253" t="s">
        <v>6118</v>
      </c>
    </row>
    <row r="7254" spans="1:6" hidden="1">
      <c r="A7254">
        <v>12</v>
      </c>
      <c r="B7254" s="226">
        <v>44270</v>
      </c>
      <c r="C7254" s="226">
        <v>44271</v>
      </c>
      <c r="D7254" s="226">
        <v>44280.453379629631</v>
      </c>
      <c r="E7254" t="s">
        <v>6119</v>
      </c>
    </row>
    <row r="7255" spans="1:6" hidden="1">
      <c r="A7255">
        <v>12</v>
      </c>
      <c r="B7255" s="226">
        <v>44270</v>
      </c>
      <c r="C7255" s="226">
        <v>44271</v>
      </c>
      <c r="D7255" s="226">
        <v>44280.453379629631</v>
      </c>
      <c r="E7255" t="s">
        <v>6120</v>
      </c>
    </row>
    <row r="7256" spans="1:6" hidden="1">
      <c r="A7256">
        <v>12</v>
      </c>
      <c r="B7256" s="226">
        <v>44270</v>
      </c>
      <c r="C7256" s="226">
        <v>44271</v>
      </c>
      <c r="D7256" s="226">
        <v>44280.453379629631</v>
      </c>
      <c r="E7256" t="s">
        <v>6121</v>
      </c>
    </row>
    <row r="7257" spans="1:6" hidden="1">
      <c r="A7257">
        <v>12</v>
      </c>
      <c r="B7257" s="226">
        <v>44270</v>
      </c>
      <c r="C7257" s="226">
        <v>44271</v>
      </c>
      <c r="D7257" s="226">
        <v>44280.453379629631</v>
      </c>
      <c r="E7257" t="s">
        <v>6487</v>
      </c>
      <c r="F7257">
        <v>173.78625641928781</v>
      </c>
    </row>
    <row r="7258" spans="1:6" hidden="1">
      <c r="A7258">
        <v>12</v>
      </c>
      <c r="B7258" s="226">
        <v>44270</v>
      </c>
      <c r="C7258" s="226">
        <v>44271</v>
      </c>
      <c r="D7258" s="226">
        <v>44280.453379629631</v>
      </c>
      <c r="E7258" t="s">
        <v>6488</v>
      </c>
      <c r="F7258">
        <v>187.73730762269733</v>
      </c>
    </row>
    <row r="7259" spans="1:6" hidden="1">
      <c r="A7259">
        <v>12</v>
      </c>
      <c r="B7259" s="226">
        <v>44270</v>
      </c>
      <c r="C7259" s="226">
        <v>44271</v>
      </c>
      <c r="D7259" s="226">
        <v>44280.453379629631</v>
      </c>
      <c r="E7259" t="s">
        <v>6489</v>
      </c>
      <c r="F7259">
        <v>188.44842994478009</v>
      </c>
    </row>
    <row r="7260" spans="1:6" hidden="1">
      <c r="A7260">
        <v>12</v>
      </c>
      <c r="B7260" s="226">
        <v>44270</v>
      </c>
      <c r="C7260" s="226">
        <v>44271</v>
      </c>
      <c r="D7260" s="226">
        <v>44280.453379629631</v>
      </c>
      <c r="E7260" t="s">
        <v>6490</v>
      </c>
      <c r="F7260">
        <v>197.86352414025194</v>
      </c>
    </row>
    <row r="7261" spans="1:6" hidden="1">
      <c r="A7261">
        <v>12</v>
      </c>
      <c r="B7261" s="226">
        <v>44270</v>
      </c>
      <c r="C7261" s="226">
        <v>44271</v>
      </c>
      <c r="D7261" s="226">
        <v>44280.453379629631</v>
      </c>
      <c r="E7261" t="s">
        <v>6122</v>
      </c>
      <c r="F7261">
        <v>5.1320183576809022</v>
      </c>
    </row>
    <row r="7262" spans="1:6" hidden="1">
      <c r="A7262">
        <v>12</v>
      </c>
      <c r="B7262" s="226">
        <v>44270</v>
      </c>
      <c r="C7262" s="226">
        <v>44271</v>
      </c>
      <c r="D7262" s="226">
        <v>44280.453379629631</v>
      </c>
      <c r="E7262" t="s">
        <v>6123</v>
      </c>
      <c r="F7262">
        <v>19.691530697875532</v>
      </c>
    </row>
    <row r="7263" spans="1:6" hidden="1">
      <c r="A7263">
        <v>12</v>
      </c>
      <c r="B7263" s="226">
        <v>44270</v>
      </c>
      <c r="C7263" s="226">
        <v>44271</v>
      </c>
      <c r="D7263" s="226">
        <v>44280.453379629631</v>
      </c>
      <c r="E7263" t="s">
        <v>6491</v>
      </c>
      <c r="F7263">
        <v>167.06348577075556</v>
      </c>
    </row>
    <row r="7264" spans="1:6" hidden="1">
      <c r="A7264">
        <v>12</v>
      </c>
      <c r="B7264" s="226">
        <v>44270</v>
      </c>
      <c r="C7264" s="226">
        <v>44271</v>
      </c>
      <c r="D7264" s="226">
        <v>44280.453379629631</v>
      </c>
      <c r="E7264" t="s">
        <v>6492</v>
      </c>
      <c r="F7264">
        <v>169.94239612155513</v>
      </c>
    </row>
    <row r="7265" spans="1:6" hidden="1">
      <c r="A7265">
        <v>12</v>
      </c>
      <c r="B7265" s="226">
        <v>44270</v>
      </c>
      <c r="C7265" s="226">
        <v>44271</v>
      </c>
      <c r="D7265" s="226">
        <v>44280.453379629631</v>
      </c>
      <c r="E7265" t="s">
        <v>6493</v>
      </c>
      <c r="F7265">
        <v>137.93053276273918</v>
      </c>
    </row>
    <row r="7266" spans="1:6" hidden="1">
      <c r="A7266">
        <v>12</v>
      </c>
      <c r="B7266" s="226">
        <v>44270</v>
      </c>
      <c r="C7266" s="226">
        <v>44271</v>
      </c>
      <c r="D7266" s="226">
        <v>44280.453379629631</v>
      </c>
      <c r="E7266" t="s">
        <v>6265</v>
      </c>
      <c r="F7266">
        <v>24.353398618433186</v>
      </c>
    </row>
    <row r="7267" spans="1:6" hidden="1">
      <c r="A7267">
        <v>12</v>
      </c>
      <c r="B7267" s="226">
        <v>44270</v>
      </c>
      <c r="C7267" s="226">
        <v>44271</v>
      </c>
      <c r="D7267" s="226">
        <v>44280.453379629631</v>
      </c>
      <c r="E7267" t="s">
        <v>6266</v>
      </c>
      <c r="F7267">
        <v>135.79697720209737</v>
      </c>
    </row>
    <row r="7268" spans="1:6" hidden="1">
      <c r="A7268">
        <v>12</v>
      </c>
      <c r="B7268" s="226">
        <v>44270</v>
      </c>
      <c r="C7268" s="226">
        <v>44271</v>
      </c>
      <c r="D7268" s="226">
        <v>44280.453379629631</v>
      </c>
      <c r="E7268" t="s">
        <v>6494</v>
      </c>
      <c r="F7268">
        <v>199.9707507345413</v>
      </c>
    </row>
    <row r="7269" spans="1:6" hidden="1">
      <c r="A7269">
        <v>12</v>
      </c>
      <c r="B7269" s="226">
        <v>44270</v>
      </c>
      <c r="C7269" s="226">
        <v>44271</v>
      </c>
      <c r="D7269" s="226">
        <v>44280.453379629631</v>
      </c>
      <c r="E7269" t="s">
        <v>6495</v>
      </c>
      <c r="F7269">
        <v>207.81234675513409</v>
      </c>
    </row>
    <row r="7270" spans="1:6" hidden="1">
      <c r="A7270">
        <v>12</v>
      </c>
      <c r="B7270" s="226">
        <v>44270</v>
      </c>
      <c r="C7270" s="226">
        <v>44271</v>
      </c>
      <c r="D7270" s="226">
        <v>44280.453379629631</v>
      </c>
      <c r="E7270" t="s">
        <v>6268</v>
      </c>
      <c r="F7270">
        <v>178.94708764817941</v>
      </c>
    </row>
    <row r="7271" spans="1:6" hidden="1">
      <c r="A7271">
        <v>12</v>
      </c>
      <c r="B7271" s="226">
        <v>44270</v>
      </c>
      <c r="C7271" s="226">
        <v>44271</v>
      </c>
      <c r="D7271" s="226">
        <v>44280.453379629631</v>
      </c>
      <c r="E7271" t="s">
        <v>6496</v>
      </c>
      <c r="F7271">
        <v>207.93721080356221</v>
      </c>
    </row>
    <row r="7272" spans="1:6" hidden="1">
      <c r="A7272">
        <v>12</v>
      </c>
      <c r="B7272" s="226">
        <v>44270</v>
      </c>
      <c r="C7272" s="226">
        <v>44271</v>
      </c>
      <c r="D7272" s="226">
        <v>44280.453379629631</v>
      </c>
      <c r="E7272" t="s">
        <v>6497</v>
      </c>
      <c r="F7272">
        <v>208.44363624784697</v>
      </c>
    </row>
    <row r="7273" spans="1:6" hidden="1">
      <c r="A7273">
        <v>12</v>
      </c>
      <c r="B7273" s="226">
        <v>44270</v>
      </c>
      <c r="C7273" s="226">
        <v>44271</v>
      </c>
      <c r="D7273" s="226">
        <v>44280.453379629631</v>
      </c>
      <c r="E7273" t="s">
        <v>6124</v>
      </c>
      <c r="F7273">
        <v>11.524880250957352</v>
      </c>
    </row>
    <row r="7274" spans="1:6" hidden="1">
      <c r="A7274">
        <v>12</v>
      </c>
      <c r="B7274" s="226">
        <v>44270</v>
      </c>
      <c r="C7274" s="226">
        <v>44271</v>
      </c>
      <c r="D7274" s="226">
        <v>44280.453379629631</v>
      </c>
      <c r="E7274" t="s">
        <v>6315</v>
      </c>
    </row>
    <row r="7275" spans="1:6" hidden="1">
      <c r="A7275">
        <v>12</v>
      </c>
      <c r="B7275" s="226">
        <v>44270</v>
      </c>
      <c r="C7275" s="226">
        <v>44271</v>
      </c>
      <c r="D7275" s="226">
        <v>44280.453379629631</v>
      </c>
      <c r="E7275" t="s">
        <v>6316</v>
      </c>
    </row>
    <row r="7276" spans="1:6" hidden="1">
      <c r="A7276">
        <v>12</v>
      </c>
      <c r="B7276" s="226">
        <v>44270</v>
      </c>
      <c r="C7276" s="226">
        <v>44271</v>
      </c>
      <c r="D7276" s="226">
        <v>44280.453379629631</v>
      </c>
      <c r="E7276" t="s">
        <v>6553</v>
      </c>
    </row>
    <row r="7277" spans="1:6" hidden="1">
      <c r="A7277">
        <v>12</v>
      </c>
      <c r="B7277" s="226">
        <v>44270</v>
      </c>
      <c r="C7277" s="226">
        <v>44271</v>
      </c>
      <c r="D7277" s="226">
        <v>44280.453379629631</v>
      </c>
      <c r="E7277" t="s">
        <v>6554</v>
      </c>
    </row>
    <row r="7278" spans="1:6" hidden="1">
      <c r="A7278">
        <v>12</v>
      </c>
      <c r="B7278" s="226">
        <v>44270</v>
      </c>
      <c r="C7278" s="226">
        <v>44271</v>
      </c>
      <c r="D7278" s="226">
        <v>44280.453379629631</v>
      </c>
      <c r="E7278" t="s">
        <v>6555</v>
      </c>
    </row>
    <row r="7279" spans="1:6" hidden="1">
      <c r="A7279">
        <v>12</v>
      </c>
      <c r="B7279" s="226">
        <v>44270</v>
      </c>
      <c r="C7279" s="226">
        <v>44271</v>
      </c>
      <c r="D7279" s="226">
        <v>44280.453379629631</v>
      </c>
      <c r="E7279" t="s">
        <v>6556</v>
      </c>
    </row>
    <row r="7280" spans="1:6" hidden="1">
      <c r="A7280">
        <v>12</v>
      </c>
      <c r="B7280" s="226">
        <v>44270</v>
      </c>
      <c r="C7280" s="226">
        <v>44271</v>
      </c>
      <c r="D7280" s="226">
        <v>44280.453379629631</v>
      </c>
      <c r="E7280" t="s">
        <v>6557</v>
      </c>
    </row>
    <row r="7281" spans="1:6" hidden="1">
      <c r="A7281">
        <v>12</v>
      </c>
      <c r="B7281" s="226">
        <v>44270</v>
      </c>
      <c r="C7281" s="226">
        <v>44271</v>
      </c>
      <c r="D7281" s="226">
        <v>44280.453379629631</v>
      </c>
      <c r="E7281" t="s">
        <v>6558</v>
      </c>
    </row>
    <row r="7282" spans="1:6" hidden="1">
      <c r="A7282">
        <v>12</v>
      </c>
      <c r="B7282" s="226">
        <v>44270</v>
      </c>
      <c r="C7282" s="226">
        <v>44271</v>
      </c>
      <c r="D7282" s="226">
        <v>44280.453379629631</v>
      </c>
      <c r="E7282" t="s">
        <v>6559</v>
      </c>
    </row>
    <row r="7283" spans="1:6" hidden="1">
      <c r="A7283">
        <v>12</v>
      </c>
      <c r="B7283" s="226">
        <v>44270</v>
      </c>
      <c r="C7283" s="226">
        <v>44271</v>
      </c>
      <c r="D7283" s="226">
        <v>44280.453379629631</v>
      </c>
      <c r="E7283" t="s">
        <v>6560</v>
      </c>
    </row>
    <row r="7284" spans="1:6" hidden="1">
      <c r="A7284">
        <v>12</v>
      </c>
      <c r="B7284" s="226">
        <v>44270</v>
      </c>
      <c r="C7284" s="226">
        <v>44271</v>
      </c>
      <c r="D7284" s="226">
        <v>44280.453379629631</v>
      </c>
      <c r="E7284" t="s">
        <v>6561</v>
      </c>
    </row>
    <row r="7285" spans="1:6" hidden="1">
      <c r="A7285">
        <v>12</v>
      </c>
      <c r="B7285" s="226">
        <v>44270</v>
      </c>
      <c r="C7285" s="226">
        <v>44271</v>
      </c>
      <c r="D7285" s="226">
        <v>44280.453379629631</v>
      </c>
      <c r="E7285" t="s">
        <v>6562</v>
      </c>
    </row>
    <row r="7286" spans="1:6" hidden="1">
      <c r="A7286">
        <v>12</v>
      </c>
      <c r="B7286" s="226">
        <v>44270</v>
      </c>
      <c r="C7286" s="226">
        <v>44271</v>
      </c>
      <c r="D7286" s="226">
        <v>44280.453379629631</v>
      </c>
      <c r="E7286" t="s">
        <v>6563</v>
      </c>
    </row>
    <row r="7287" spans="1:6" hidden="1">
      <c r="A7287">
        <v>12</v>
      </c>
      <c r="B7287" s="226">
        <v>44270</v>
      </c>
      <c r="C7287" s="226">
        <v>44271</v>
      </c>
      <c r="D7287" s="226">
        <v>44280.453379629631</v>
      </c>
      <c r="E7287" t="s">
        <v>6564</v>
      </c>
    </row>
    <row r="7288" spans="1:6" hidden="1">
      <c r="A7288">
        <v>12</v>
      </c>
      <c r="B7288" s="226">
        <v>44270</v>
      </c>
      <c r="C7288" s="226">
        <v>44271</v>
      </c>
      <c r="D7288" s="226">
        <v>44280.453379629631</v>
      </c>
      <c r="E7288" t="s">
        <v>6565</v>
      </c>
    </row>
    <row r="7289" spans="1:6" hidden="1">
      <c r="A7289">
        <v>12</v>
      </c>
      <c r="B7289" s="226">
        <v>44270</v>
      </c>
      <c r="C7289" s="226">
        <v>44271</v>
      </c>
      <c r="D7289" s="226">
        <v>44280.453379629631</v>
      </c>
      <c r="E7289" t="s">
        <v>6566</v>
      </c>
    </row>
    <row r="7290" spans="1:6" hidden="1">
      <c r="A7290">
        <v>12</v>
      </c>
      <c r="B7290" s="226">
        <v>44270</v>
      </c>
      <c r="C7290" s="226">
        <v>44271</v>
      </c>
      <c r="D7290" s="226">
        <v>44280.453379629631</v>
      </c>
      <c r="E7290" t="s">
        <v>6567</v>
      </c>
    </row>
    <row r="7291" spans="1:6" hidden="1">
      <c r="A7291">
        <v>12</v>
      </c>
      <c r="B7291" s="226">
        <v>44270</v>
      </c>
      <c r="C7291" s="226">
        <v>44271</v>
      </c>
      <c r="D7291" s="226">
        <v>44280.453379629631</v>
      </c>
      <c r="E7291" t="s">
        <v>6568</v>
      </c>
    </row>
    <row r="7292" spans="1:6" hidden="1">
      <c r="A7292">
        <v>12</v>
      </c>
      <c r="B7292" s="226">
        <v>44270</v>
      </c>
      <c r="C7292" s="226">
        <v>44271</v>
      </c>
      <c r="D7292" s="226">
        <v>44280.453379629631</v>
      </c>
      <c r="E7292" t="s">
        <v>6569</v>
      </c>
    </row>
    <row r="7293" spans="1:6" hidden="1">
      <c r="A7293">
        <v>12</v>
      </c>
      <c r="B7293" s="226">
        <v>44270</v>
      </c>
      <c r="C7293" s="226">
        <v>44271</v>
      </c>
      <c r="D7293" s="226">
        <v>44280.453379629631</v>
      </c>
      <c r="E7293" t="s">
        <v>6570</v>
      </c>
    </row>
    <row r="7294" spans="1:6" hidden="1">
      <c r="A7294">
        <v>12</v>
      </c>
      <c r="B7294" s="226">
        <v>44270</v>
      </c>
      <c r="C7294" s="226">
        <v>44271</v>
      </c>
      <c r="D7294" s="226">
        <v>44280.453379629631</v>
      </c>
      <c r="E7294" t="s">
        <v>6665</v>
      </c>
      <c r="F7294">
        <v>0.10876602508748565</v>
      </c>
    </row>
    <row r="7295" spans="1:6" hidden="1">
      <c r="A7295">
        <v>12</v>
      </c>
      <c r="B7295" s="226">
        <v>44270</v>
      </c>
      <c r="C7295" s="226">
        <v>44271</v>
      </c>
      <c r="D7295" s="226">
        <v>44280.453379629631</v>
      </c>
      <c r="E7295" t="s">
        <v>6666</v>
      </c>
      <c r="F7295">
        <v>-2.4540019554034887E-2</v>
      </c>
    </row>
    <row r="7296" spans="1:6" hidden="1">
      <c r="A7296">
        <v>12</v>
      </c>
      <c r="B7296" s="226">
        <v>44270</v>
      </c>
      <c r="C7296" s="226">
        <v>44271</v>
      </c>
      <c r="D7296" s="226">
        <v>44280.453379629631</v>
      </c>
      <c r="E7296" t="s">
        <v>6662</v>
      </c>
      <c r="F7296">
        <v>-2.7921807140460717</v>
      </c>
    </row>
    <row r="7297" spans="1:6" hidden="1">
      <c r="A7297">
        <v>12</v>
      </c>
      <c r="B7297" s="226">
        <v>44270</v>
      </c>
      <c r="C7297" s="226">
        <v>44271</v>
      </c>
      <c r="D7297" s="226">
        <v>44280.453379629631</v>
      </c>
      <c r="E7297" t="s">
        <v>6289</v>
      </c>
      <c r="F7297">
        <v>41.388859168688441</v>
      </c>
    </row>
    <row r="7298" spans="1:6" hidden="1">
      <c r="A7298">
        <v>12</v>
      </c>
      <c r="B7298" s="226">
        <v>44270</v>
      </c>
      <c r="C7298" s="226">
        <v>44271</v>
      </c>
      <c r="D7298" s="226">
        <v>44280.453379629631</v>
      </c>
      <c r="E7298" t="s">
        <v>6290</v>
      </c>
      <c r="F7298">
        <v>7.1933563053608003</v>
      </c>
    </row>
    <row r="7299" spans="1:6" hidden="1">
      <c r="A7299">
        <v>12</v>
      </c>
      <c r="B7299" s="226">
        <v>44270</v>
      </c>
      <c r="C7299" s="226">
        <v>44271</v>
      </c>
      <c r="D7299" s="226">
        <v>44280.453379629631</v>
      </c>
      <c r="E7299" t="s">
        <v>6291</v>
      </c>
      <c r="F7299">
        <v>5.9731145703958131</v>
      </c>
    </row>
    <row r="7300" spans="1:6" hidden="1">
      <c r="A7300">
        <v>12</v>
      </c>
      <c r="B7300" s="226">
        <v>44270</v>
      </c>
      <c r="C7300" s="226">
        <v>44271</v>
      </c>
      <c r="D7300" s="226">
        <v>44280.453379629631</v>
      </c>
      <c r="E7300" t="s">
        <v>6292</v>
      </c>
      <c r="F7300">
        <v>15.112654931677719</v>
      </c>
    </row>
    <row r="7301" spans="1:6" hidden="1">
      <c r="A7301">
        <v>12</v>
      </c>
      <c r="B7301" s="226">
        <v>44270</v>
      </c>
      <c r="C7301" s="226">
        <v>44271</v>
      </c>
      <c r="D7301" s="226">
        <v>44280.453379629631</v>
      </c>
      <c r="E7301" t="s">
        <v>6293</v>
      </c>
      <c r="F7301">
        <v>99.7</v>
      </c>
    </row>
    <row r="7302" spans="1:6" hidden="1">
      <c r="A7302">
        <v>12</v>
      </c>
      <c r="B7302" s="226">
        <v>44270</v>
      </c>
      <c r="C7302" s="226">
        <v>44271</v>
      </c>
      <c r="D7302" s="226">
        <v>44280.453379629631</v>
      </c>
      <c r="E7302" t="s">
        <v>6294</v>
      </c>
      <c r="F7302">
        <v>110</v>
      </c>
    </row>
    <row r="7303" spans="1:6" hidden="1">
      <c r="A7303">
        <v>12</v>
      </c>
      <c r="B7303" s="226">
        <v>44270</v>
      </c>
      <c r="C7303" s="226">
        <v>44271</v>
      </c>
      <c r="D7303" s="226">
        <v>44280.453379629631</v>
      </c>
      <c r="E7303" t="s">
        <v>6295</v>
      </c>
      <c r="F7303">
        <v>105.56177195800001</v>
      </c>
    </row>
    <row r="7304" spans="1:6" hidden="1">
      <c r="A7304">
        <v>12</v>
      </c>
      <c r="B7304" s="226">
        <v>44270</v>
      </c>
      <c r="C7304" s="226">
        <v>44271</v>
      </c>
      <c r="D7304" s="226">
        <v>44280.453379629631</v>
      </c>
      <c r="E7304" t="s">
        <v>6296</v>
      </c>
      <c r="F7304">
        <v>85.014346750000016</v>
      </c>
    </row>
    <row r="7305" spans="1:6" hidden="1">
      <c r="A7305">
        <v>12</v>
      </c>
      <c r="B7305" s="226">
        <v>44270</v>
      </c>
      <c r="C7305" s="226">
        <v>44271</v>
      </c>
      <c r="D7305" s="226">
        <v>44280.453379629631</v>
      </c>
      <c r="E7305" t="s">
        <v>6317</v>
      </c>
    </row>
    <row r="7306" spans="1:6" hidden="1">
      <c r="A7306">
        <v>12</v>
      </c>
      <c r="B7306" s="226">
        <v>44270</v>
      </c>
      <c r="C7306" s="226">
        <v>44271</v>
      </c>
      <c r="D7306" s="226">
        <v>44280.453379629631</v>
      </c>
      <c r="E7306" t="s">
        <v>6318</v>
      </c>
    </row>
    <row r="7307" spans="1:6" hidden="1">
      <c r="A7307">
        <v>12</v>
      </c>
      <c r="B7307" s="226">
        <v>44270</v>
      </c>
      <c r="C7307" s="226">
        <v>44271</v>
      </c>
      <c r="D7307" s="226">
        <v>44280.453379629631</v>
      </c>
      <c r="E7307" t="s">
        <v>6319</v>
      </c>
    </row>
    <row r="7308" spans="1:6" hidden="1">
      <c r="A7308">
        <v>12</v>
      </c>
      <c r="B7308" s="226">
        <v>44270</v>
      </c>
      <c r="C7308" s="226">
        <v>44271</v>
      </c>
      <c r="D7308" s="226">
        <v>44280.453379629631</v>
      </c>
      <c r="E7308" t="s">
        <v>6320</v>
      </c>
    </row>
    <row r="7309" spans="1:6" hidden="1">
      <c r="A7309">
        <v>12</v>
      </c>
      <c r="B7309" s="226">
        <v>44270</v>
      </c>
      <c r="C7309" s="226">
        <v>44271</v>
      </c>
      <c r="D7309" s="226">
        <v>44280.453379629631</v>
      </c>
      <c r="E7309" t="s">
        <v>6321</v>
      </c>
    </row>
    <row r="7310" spans="1:6" hidden="1">
      <c r="A7310">
        <v>12</v>
      </c>
      <c r="B7310" s="226">
        <v>44270</v>
      </c>
      <c r="C7310" s="226">
        <v>44271</v>
      </c>
      <c r="D7310" s="226">
        <v>44280.453379629631</v>
      </c>
      <c r="E7310" t="s">
        <v>6323</v>
      </c>
    </row>
    <row r="7311" spans="1:6" hidden="1">
      <c r="A7311">
        <v>12</v>
      </c>
      <c r="B7311" s="226">
        <v>44270</v>
      </c>
      <c r="C7311" s="226">
        <v>44271</v>
      </c>
      <c r="D7311" s="226">
        <v>44280.453379629631</v>
      </c>
      <c r="E7311" t="s">
        <v>6611</v>
      </c>
      <c r="F7311">
        <v>35.180903459919747</v>
      </c>
    </row>
    <row r="7312" spans="1:6" hidden="1">
      <c r="A7312">
        <v>12</v>
      </c>
      <c r="B7312" s="226">
        <v>44270</v>
      </c>
      <c r="C7312" s="226">
        <v>44271</v>
      </c>
      <c r="D7312" s="226">
        <v>44280.453379629631</v>
      </c>
      <c r="E7312" t="s">
        <v>6612</v>
      </c>
      <c r="F7312">
        <v>0</v>
      </c>
    </row>
    <row r="7313" spans="1:6" hidden="1">
      <c r="A7313">
        <v>12</v>
      </c>
      <c r="B7313" s="226">
        <v>44270</v>
      </c>
      <c r="C7313" s="226">
        <v>44271</v>
      </c>
      <c r="D7313" s="226">
        <v>44280.453379629631</v>
      </c>
      <c r="E7313" t="s">
        <v>6719</v>
      </c>
      <c r="F7313">
        <v>35.180903459919747</v>
      </c>
    </row>
    <row r="7314" spans="1:6" hidden="1">
      <c r="A7314">
        <v>12</v>
      </c>
      <c r="B7314" s="226">
        <v>44270</v>
      </c>
      <c r="C7314" s="226">
        <v>44271</v>
      </c>
      <c r="D7314" s="226">
        <v>44280.453379629631</v>
      </c>
      <c r="E7314" t="s">
        <v>6325</v>
      </c>
      <c r="F7314">
        <v>116.01835646099508</v>
      </c>
    </row>
    <row r="7315" spans="1:6" hidden="1">
      <c r="A7315">
        <v>12</v>
      </c>
      <c r="B7315" s="226">
        <v>44270</v>
      </c>
      <c r="C7315" s="226">
        <v>44271</v>
      </c>
      <c r="D7315" s="226">
        <v>44280.453379629631</v>
      </c>
      <c r="E7315" t="s">
        <v>6393</v>
      </c>
      <c r="F7315">
        <v>2.9800000190735449</v>
      </c>
    </row>
    <row r="7316" spans="1:6" hidden="1">
      <c r="A7316">
        <v>12</v>
      </c>
      <c r="B7316" s="226">
        <v>44270</v>
      </c>
      <c r="C7316" s="226">
        <v>44271</v>
      </c>
      <c r="D7316" s="226">
        <v>44280.453379629631</v>
      </c>
      <c r="E7316" t="s">
        <v>6394</v>
      </c>
      <c r="F7316">
        <v>6.8600001335141485</v>
      </c>
    </row>
    <row r="7317" spans="1:6" hidden="1">
      <c r="A7317">
        <v>12</v>
      </c>
      <c r="B7317" s="226">
        <v>44270</v>
      </c>
      <c r="C7317" s="226">
        <v>44271</v>
      </c>
      <c r="D7317" s="226">
        <v>44280.453379629631</v>
      </c>
      <c r="E7317" t="s">
        <v>6395</v>
      </c>
      <c r="F7317">
        <v>3.2100000381469727</v>
      </c>
    </row>
    <row r="7318" spans="1:6" hidden="1">
      <c r="A7318">
        <v>12</v>
      </c>
      <c r="B7318" s="226">
        <v>44270</v>
      </c>
      <c r="C7318" s="226">
        <v>44271</v>
      </c>
      <c r="D7318" s="226">
        <v>44280.453379629631</v>
      </c>
      <c r="E7318" t="s">
        <v>6396</v>
      </c>
      <c r="F7318">
        <v>3.6900000572203333</v>
      </c>
    </row>
    <row r="7319" spans="1:6" hidden="1">
      <c r="A7319">
        <v>12</v>
      </c>
      <c r="B7319" s="226">
        <v>44270</v>
      </c>
      <c r="C7319" s="226">
        <v>44271</v>
      </c>
      <c r="D7319" s="226">
        <v>44280.453379629631</v>
      </c>
      <c r="E7319" t="s">
        <v>6397</v>
      </c>
      <c r="F7319">
        <v>15.680000305175781</v>
      </c>
    </row>
    <row r="7320" spans="1:6" hidden="1">
      <c r="A7320">
        <v>12</v>
      </c>
      <c r="B7320" s="226">
        <v>44270</v>
      </c>
      <c r="C7320" s="226">
        <v>44271</v>
      </c>
      <c r="D7320" s="226">
        <v>44280.453379629631</v>
      </c>
      <c r="E7320" t="s">
        <v>6398</v>
      </c>
      <c r="F7320">
        <v>13.289999961852525</v>
      </c>
    </row>
    <row r="7321" spans="1:6" hidden="1">
      <c r="A7321">
        <v>12</v>
      </c>
      <c r="B7321" s="226">
        <v>44270</v>
      </c>
      <c r="C7321" s="226">
        <v>44271</v>
      </c>
      <c r="D7321" s="226">
        <v>44280.453379629631</v>
      </c>
      <c r="E7321" t="s">
        <v>6399</v>
      </c>
      <c r="F7321">
        <v>1.919999957084588</v>
      </c>
    </row>
    <row r="7322" spans="1:6" hidden="1">
      <c r="A7322">
        <v>12</v>
      </c>
      <c r="B7322" s="226">
        <v>44270</v>
      </c>
      <c r="C7322" s="226">
        <v>44271</v>
      </c>
      <c r="D7322" s="226">
        <v>44280.453379629631</v>
      </c>
      <c r="E7322" t="s">
        <v>6400</v>
      </c>
      <c r="F7322">
        <v>5.9999998658893376E-2</v>
      </c>
    </row>
    <row r="7323" spans="1:6" hidden="1">
      <c r="A7323">
        <v>12</v>
      </c>
      <c r="B7323" s="226">
        <v>44270</v>
      </c>
      <c r="C7323" s="226">
        <v>44271</v>
      </c>
      <c r="D7323" s="226">
        <v>44280.453379629631</v>
      </c>
      <c r="E7323" t="s">
        <v>6401</v>
      </c>
      <c r="F7323">
        <v>0.83999997377398783</v>
      </c>
    </row>
    <row r="7324" spans="1:6" hidden="1">
      <c r="A7324">
        <v>12</v>
      </c>
      <c r="B7324" s="226">
        <v>44270</v>
      </c>
      <c r="C7324" s="226">
        <v>44271</v>
      </c>
      <c r="D7324" s="226">
        <v>44280.453379629631</v>
      </c>
      <c r="E7324" t="s">
        <v>6402</v>
      </c>
      <c r="F7324">
        <v>1.2000000476837158</v>
      </c>
    </row>
    <row r="7325" spans="1:6" hidden="1">
      <c r="A7325">
        <v>12</v>
      </c>
      <c r="B7325" s="226">
        <v>44270</v>
      </c>
      <c r="C7325" s="226">
        <v>44271</v>
      </c>
      <c r="D7325" s="226">
        <v>44280.453379629631</v>
      </c>
      <c r="E7325" t="s">
        <v>6403</v>
      </c>
      <c r="F7325">
        <v>0</v>
      </c>
    </row>
    <row r="7326" spans="1:6" hidden="1">
      <c r="A7326">
        <v>12</v>
      </c>
      <c r="B7326" s="226">
        <v>44270</v>
      </c>
      <c r="C7326" s="226">
        <v>44271</v>
      </c>
      <c r="D7326" s="226">
        <v>44280.453379629631</v>
      </c>
      <c r="E7326" t="s">
        <v>6404</v>
      </c>
      <c r="F7326">
        <v>17.329999923705387</v>
      </c>
    </row>
    <row r="7327" spans="1:6" hidden="1">
      <c r="A7327">
        <v>12</v>
      </c>
      <c r="B7327" s="226">
        <v>44270</v>
      </c>
      <c r="C7327" s="226">
        <v>44271</v>
      </c>
      <c r="D7327" s="226">
        <v>44280.453379629631</v>
      </c>
      <c r="E7327" t="s">
        <v>6405</v>
      </c>
      <c r="F7327">
        <v>29.079999923704996</v>
      </c>
    </row>
    <row r="7328" spans="1:6" hidden="1">
      <c r="A7328">
        <v>12</v>
      </c>
      <c r="B7328" s="226">
        <v>44270</v>
      </c>
      <c r="C7328" s="226">
        <v>44271</v>
      </c>
      <c r="D7328" s="226">
        <v>44280.453379629631</v>
      </c>
      <c r="E7328" t="s">
        <v>6406</v>
      </c>
      <c r="F7328">
        <v>0.3400000035762652</v>
      </c>
    </row>
    <row r="7329" spans="1:6" hidden="1">
      <c r="A7329">
        <v>12</v>
      </c>
      <c r="B7329" s="226">
        <v>44270</v>
      </c>
      <c r="C7329" s="226">
        <v>44271</v>
      </c>
      <c r="D7329" s="226">
        <v>44280.453379629631</v>
      </c>
      <c r="E7329" t="s">
        <v>6407</v>
      </c>
      <c r="F7329">
        <v>0.58999997377397972</v>
      </c>
    </row>
    <row r="7330" spans="1:6" hidden="1">
      <c r="A7330">
        <v>12</v>
      </c>
      <c r="B7330" s="226">
        <v>44270</v>
      </c>
      <c r="C7330" s="226">
        <v>44271</v>
      </c>
      <c r="D7330" s="226">
        <v>44280.453379629631</v>
      </c>
      <c r="E7330" t="s">
        <v>6408</v>
      </c>
      <c r="F7330">
        <v>0.88999998569491412</v>
      </c>
    </row>
    <row r="7331" spans="1:6" hidden="1">
      <c r="A7331">
        <v>12</v>
      </c>
      <c r="B7331" s="226">
        <v>44270</v>
      </c>
      <c r="C7331" s="226">
        <v>44271</v>
      </c>
      <c r="D7331" s="226">
        <v>44280.453379629631</v>
      </c>
      <c r="E7331" t="s">
        <v>6409</v>
      </c>
      <c r="F7331">
        <v>0.2000000029802399</v>
      </c>
    </row>
    <row r="7332" spans="1:6" hidden="1">
      <c r="A7332">
        <v>12</v>
      </c>
      <c r="B7332" s="226">
        <v>44270</v>
      </c>
      <c r="C7332" s="226">
        <v>44271</v>
      </c>
      <c r="D7332" s="226">
        <v>44280.453379629631</v>
      </c>
      <c r="E7332" t="s">
        <v>6326</v>
      </c>
      <c r="F7332">
        <v>8.0529752691586438</v>
      </c>
    </row>
    <row r="7333" spans="1:6" hidden="1">
      <c r="A7333">
        <v>12</v>
      </c>
      <c r="B7333" s="226">
        <v>44270</v>
      </c>
      <c r="C7333" s="226">
        <v>44271</v>
      </c>
      <c r="D7333" s="226">
        <v>44280.453379629631</v>
      </c>
      <c r="E7333" t="s">
        <v>6512</v>
      </c>
      <c r="F7333">
        <v>11.369999885559531</v>
      </c>
    </row>
    <row r="7334" spans="1:6" hidden="1">
      <c r="A7334">
        <v>12</v>
      </c>
      <c r="B7334" s="226">
        <v>44270</v>
      </c>
      <c r="C7334" s="226">
        <v>44271</v>
      </c>
      <c r="D7334" s="226">
        <v>44280.453379629631</v>
      </c>
      <c r="E7334" t="s">
        <v>6513</v>
      </c>
      <c r="F7334">
        <v>0.56000000238420766</v>
      </c>
    </row>
    <row r="7335" spans="1:6" hidden="1">
      <c r="A7335">
        <v>12</v>
      </c>
      <c r="B7335" s="226">
        <v>44270</v>
      </c>
      <c r="C7335" s="226">
        <v>44271</v>
      </c>
      <c r="D7335" s="226">
        <v>44280.453379629631</v>
      </c>
      <c r="E7335" t="s">
        <v>6514</v>
      </c>
      <c r="F7335">
        <v>3.1500000953675098</v>
      </c>
    </row>
    <row r="7336" spans="1:6" hidden="1">
      <c r="A7336">
        <v>12</v>
      </c>
      <c r="B7336" s="226">
        <v>44270</v>
      </c>
      <c r="C7336" s="226">
        <v>44271</v>
      </c>
      <c r="D7336" s="226">
        <v>44280.453379629631</v>
      </c>
      <c r="E7336" t="s">
        <v>6515</v>
      </c>
      <c r="F7336">
        <v>5.9000000953676626</v>
      </c>
    </row>
    <row r="7337" spans="1:6" hidden="1">
      <c r="A7337">
        <v>12</v>
      </c>
      <c r="B7337" s="226">
        <v>44270</v>
      </c>
      <c r="C7337" s="226">
        <v>44271</v>
      </c>
      <c r="D7337" s="226">
        <v>44280.453379629631</v>
      </c>
      <c r="E7337" t="s">
        <v>6516</v>
      </c>
      <c r="F7337">
        <v>0.77999997138977051</v>
      </c>
    </row>
    <row r="7338" spans="1:6" hidden="1">
      <c r="A7338">
        <v>12</v>
      </c>
      <c r="B7338" s="226">
        <v>44270</v>
      </c>
      <c r="C7338" s="226">
        <v>44271</v>
      </c>
      <c r="D7338" s="226">
        <v>44280.453379629631</v>
      </c>
      <c r="E7338" t="s">
        <v>6517</v>
      </c>
      <c r="F7338">
        <v>0</v>
      </c>
    </row>
    <row r="7339" spans="1:6" hidden="1">
      <c r="A7339">
        <v>12</v>
      </c>
      <c r="B7339" s="226">
        <v>44270</v>
      </c>
      <c r="C7339" s="226">
        <v>44271</v>
      </c>
      <c r="D7339" s="226">
        <v>44280.453379629631</v>
      </c>
      <c r="E7339" t="s">
        <v>6518</v>
      </c>
      <c r="F7339">
        <v>2.0399999618530273</v>
      </c>
    </row>
    <row r="7340" spans="1:6" hidden="1">
      <c r="A7340">
        <v>12</v>
      </c>
      <c r="B7340" s="226">
        <v>44270</v>
      </c>
      <c r="C7340" s="226">
        <v>44271</v>
      </c>
      <c r="D7340" s="226">
        <v>44280.453379629631</v>
      </c>
      <c r="E7340" t="s">
        <v>6519</v>
      </c>
      <c r="F7340">
        <v>1.309999942779541</v>
      </c>
    </row>
    <row r="7341" spans="1:6" hidden="1">
      <c r="A7341">
        <v>12</v>
      </c>
      <c r="B7341" s="226">
        <v>44270</v>
      </c>
      <c r="C7341" s="226">
        <v>44271</v>
      </c>
      <c r="D7341" s="226">
        <v>44280.453379629631</v>
      </c>
      <c r="E7341" t="s">
        <v>6327</v>
      </c>
      <c r="F7341">
        <v>1.9104478938970723E-3</v>
      </c>
    </row>
    <row r="7342" spans="1:6" hidden="1">
      <c r="A7342">
        <v>12</v>
      </c>
      <c r="B7342" s="226">
        <v>44270</v>
      </c>
      <c r="C7342" s="226">
        <v>44271</v>
      </c>
      <c r="D7342" s="226">
        <v>44280.453379629631</v>
      </c>
      <c r="E7342" t="s">
        <v>6418</v>
      </c>
    </row>
    <row r="7343" spans="1:6" hidden="1">
      <c r="A7343">
        <v>12</v>
      </c>
      <c r="B7343" s="226">
        <v>44270</v>
      </c>
      <c r="C7343" s="226">
        <v>44271</v>
      </c>
      <c r="D7343" s="226">
        <v>44280.453379629631</v>
      </c>
      <c r="E7343" t="s">
        <v>6419</v>
      </c>
    </row>
    <row r="7344" spans="1:6" hidden="1">
      <c r="A7344">
        <v>12</v>
      </c>
      <c r="B7344" s="226">
        <v>44270</v>
      </c>
      <c r="C7344" s="226">
        <v>44271</v>
      </c>
      <c r="D7344" s="226">
        <v>44280.453379629631</v>
      </c>
      <c r="E7344" t="s">
        <v>6420</v>
      </c>
    </row>
    <row r="7345" spans="1:6" hidden="1">
      <c r="A7345">
        <v>12</v>
      </c>
      <c r="B7345" s="226">
        <v>44270</v>
      </c>
      <c r="C7345" s="226">
        <v>44271</v>
      </c>
      <c r="D7345" s="226">
        <v>44280.453379629631</v>
      </c>
      <c r="E7345" t="s">
        <v>6421</v>
      </c>
    </row>
    <row r="7346" spans="1:6" hidden="1">
      <c r="A7346">
        <v>12</v>
      </c>
      <c r="B7346" s="226">
        <v>44270</v>
      </c>
      <c r="C7346" s="226">
        <v>44271</v>
      </c>
      <c r="D7346" s="226">
        <v>44280.453379629631</v>
      </c>
      <c r="E7346" t="s">
        <v>6422</v>
      </c>
    </row>
    <row r="7347" spans="1:6" hidden="1">
      <c r="A7347">
        <v>12</v>
      </c>
      <c r="B7347" s="226">
        <v>44270</v>
      </c>
      <c r="C7347" s="226">
        <v>44271</v>
      </c>
      <c r="D7347" s="226">
        <v>44280.453379629631</v>
      </c>
      <c r="E7347" t="s">
        <v>6423</v>
      </c>
    </row>
    <row r="7348" spans="1:6" hidden="1">
      <c r="A7348">
        <v>12</v>
      </c>
      <c r="B7348" s="226">
        <v>44270</v>
      </c>
      <c r="C7348" s="226">
        <v>44271</v>
      </c>
      <c r="D7348" s="226">
        <v>44280.453379629631</v>
      </c>
      <c r="E7348" t="s">
        <v>6424</v>
      </c>
    </row>
    <row r="7349" spans="1:6" hidden="1">
      <c r="A7349">
        <v>12</v>
      </c>
      <c r="B7349" s="226">
        <v>44270</v>
      </c>
      <c r="C7349" s="226">
        <v>44271</v>
      </c>
      <c r="D7349" s="226">
        <v>44280.453379629631</v>
      </c>
      <c r="E7349" t="s">
        <v>6425</v>
      </c>
    </row>
    <row r="7350" spans="1:6" hidden="1">
      <c r="A7350">
        <v>12</v>
      </c>
      <c r="B7350" s="226">
        <v>44270</v>
      </c>
      <c r="C7350" s="226">
        <v>44271</v>
      </c>
      <c r="D7350" s="226">
        <v>44280.453379629631</v>
      </c>
      <c r="E7350" t="s">
        <v>6426</v>
      </c>
    </row>
    <row r="7351" spans="1:6" hidden="1">
      <c r="A7351">
        <v>12</v>
      </c>
      <c r="B7351" s="226">
        <v>44270</v>
      </c>
      <c r="C7351" s="226">
        <v>44271</v>
      </c>
      <c r="D7351" s="226">
        <v>44280.453379629631</v>
      </c>
      <c r="E7351" t="s">
        <v>6427</v>
      </c>
    </row>
    <row r="7352" spans="1:6" hidden="1">
      <c r="A7352">
        <v>12</v>
      </c>
      <c r="B7352" s="226">
        <v>44270</v>
      </c>
      <c r="C7352" s="226">
        <v>44271</v>
      </c>
      <c r="D7352" s="226">
        <v>44280.453379629631</v>
      </c>
      <c r="E7352" t="s">
        <v>6328</v>
      </c>
      <c r="F7352">
        <v>1.1529273152377199E-2</v>
      </c>
    </row>
    <row r="7353" spans="1:6" hidden="1">
      <c r="A7353">
        <v>12</v>
      </c>
      <c r="B7353" s="226">
        <v>44270</v>
      </c>
      <c r="C7353" s="226">
        <v>44271</v>
      </c>
      <c r="D7353" s="226">
        <v>44280.453379629631</v>
      </c>
      <c r="E7353" t="s">
        <v>6329</v>
      </c>
      <c r="F7353">
        <v>6.342065260145251</v>
      </c>
    </row>
    <row r="7354" spans="1:6" hidden="1">
      <c r="A7354">
        <v>12</v>
      </c>
      <c r="B7354" s="226">
        <v>44270</v>
      </c>
      <c r="C7354" s="226">
        <v>44271</v>
      </c>
      <c r="D7354" s="226">
        <v>44280.453379629631</v>
      </c>
      <c r="E7354" t="s">
        <v>6330</v>
      </c>
      <c r="F7354">
        <v>8.0001819199985427</v>
      </c>
    </row>
    <row r="7355" spans="1:6" hidden="1">
      <c r="A7355">
        <v>12</v>
      </c>
      <c r="B7355" s="226">
        <v>44270</v>
      </c>
      <c r="C7355" s="226">
        <v>44271</v>
      </c>
      <c r="D7355" s="226">
        <v>44280.453379629631</v>
      </c>
      <c r="E7355" t="s">
        <v>6332</v>
      </c>
      <c r="F7355">
        <v>0</v>
      </c>
    </row>
    <row r="7356" spans="1:6" hidden="1">
      <c r="A7356">
        <v>12</v>
      </c>
      <c r="B7356" s="226">
        <v>44270</v>
      </c>
      <c r="C7356" s="226">
        <v>44271</v>
      </c>
      <c r="D7356" s="226">
        <v>44280.453379629631</v>
      </c>
      <c r="E7356" t="s">
        <v>6331</v>
      </c>
      <c r="F7356">
        <v>0</v>
      </c>
    </row>
    <row r="7357" spans="1:6" hidden="1">
      <c r="A7357">
        <v>12</v>
      </c>
      <c r="B7357" s="226">
        <v>44270</v>
      </c>
      <c r="C7357" s="226">
        <v>44271</v>
      </c>
      <c r="D7357" s="226">
        <v>44280.453379629631</v>
      </c>
      <c r="E7357" t="s">
        <v>6669</v>
      </c>
      <c r="F7357">
        <v>0</v>
      </c>
    </row>
    <row r="7358" spans="1:6" hidden="1">
      <c r="A7358">
        <v>12</v>
      </c>
      <c r="B7358" s="226">
        <v>44270</v>
      </c>
      <c r="C7358" s="226">
        <v>44271</v>
      </c>
      <c r="D7358" s="226">
        <v>44280.453379629631</v>
      </c>
      <c r="E7358" t="s">
        <v>6668</v>
      </c>
      <c r="F7358">
        <v>-2.3611282221466903</v>
      </c>
    </row>
    <row r="7359" spans="1:6" hidden="1">
      <c r="A7359">
        <v>12</v>
      </c>
      <c r="B7359" s="226">
        <v>44270</v>
      </c>
      <c r="C7359" s="226">
        <v>44271</v>
      </c>
      <c r="D7359" s="226">
        <v>44280.453379629631</v>
      </c>
      <c r="E7359" t="s">
        <v>6719</v>
      </c>
      <c r="F7359">
        <v>35.180903459919747</v>
      </c>
    </row>
    <row r="7360" spans="1:6" hidden="1">
      <c r="A7360">
        <v>12</v>
      </c>
      <c r="B7360" s="226">
        <v>44270</v>
      </c>
      <c r="C7360" s="226">
        <v>44271</v>
      </c>
      <c r="D7360" s="226">
        <v>44280.453379629631</v>
      </c>
      <c r="E7360" t="s">
        <v>6333</v>
      </c>
      <c r="F7360">
        <v>-2.0163611761139073E-2</v>
      </c>
    </row>
    <row r="7361" spans="1:6" hidden="1">
      <c r="A7361">
        <v>12</v>
      </c>
      <c r="B7361" s="226">
        <v>44270</v>
      </c>
      <c r="C7361" s="226">
        <v>44271</v>
      </c>
      <c r="D7361" s="226">
        <v>44280.453379629631</v>
      </c>
      <c r="E7361" t="s">
        <v>6334</v>
      </c>
      <c r="F7361">
        <v>20.398987278673388</v>
      </c>
    </row>
    <row r="7362" spans="1:6" hidden="1">
      <c r="A7362">
        <v>12</v>
      </c>
      <c r="B7362" s="226">
        <v>44270</v>
      </c>
      <c r="C7362" s="226">
        <v>44271</v>
      </c>
      <c r="D7362" s="226">
        <v>44280.453379629631</v>
      </c>
      <c r="E7362" t="s">
        <v>6339</v>
      </c>
      <c r="F7362">
        <v>6.4282524475620795</v>
      </c>
    </row>
    <row r="7363" spans="1:6" hidden="1">
      <c r="A7363">
        <v>12</v>
      </c>
      <c r="B7363" s="226">
        <v>44270</v>
      </c>
      <c r="C7363" s="226">
        <v>44271</v>
      </c>
      <c r="D7363" s="226">
        <v>44280.453379629631</v>
      </c>
      <c r="E7363" t="s">
        <v>6338</v>
      </c>
      <c r="F7363">
        <v>0.96897013106795327</v>
      </c>
    </row>
    <row r="7364" spans="1:6" hidden="1">
      <c r="A7364">
        <v>12</v>
      </c>
      <c r="B7364" s="226">
        <v>44270</v>
      </c>
      <c r="C7364" s="226">
        <v>44271</v>
      </c>
      <c r="D7364" s="226">
        <v>44280.453379629631</v>
      </c>
      <c r="E7364" t="s">
        <v>6337</v>
      </c>
      <c r="F7364">
        <v>62.7064465416803</v>
      </c>
    </row>
    <row r="7365" spans="1:6" hidden="1">
      <c r="A7365">
        <v>12</v>
      </c>
      <c r="B7365" s="226">
        <v>44270</v>
      </c>
      <c r="C7365" s="226">
        <v>44271</v>
      </c>
      <c r="D7365" s="226">
        <v>44280.453379629631</v>
      </c>
      <c r="E7365" t="s">
        <v>6340</v>
      </c>
      <c r="F7365">
        <v>20.029050889280136</v>
      </c>
    </row>
    <row r="7366" spans="1:6" hidden="1">
      <c r="A7366">
        <v>12</v>
      </c>
      <c r="B7366" s="226">
        <v>44270</v>
      </c>
      <c r="C7366" s="226">
        <v>44271</v>
      </c>
      <c r="D7366" s="226">
        <v>44280.453379629631</v>
      </c>
      <c r="E7366" t="s">
        <v>6341</v>
      </c>
      <c r="F7366">
        <v>26.732418200209878</v>
      </c>
    </row>
    <row r="7367" spans="1:6" hidden="1">
      <c r="A7367">
        <v>12</v>
      </c>
      <c r="B7367" s="226">
        <v>44270</v>
      </c>
      <c r="C7367" s="226">
        <v>44271</v>
      </c>
      <c r="D7367" s="226">
        <v>44280.453379629631</v>
      </c>
      <c r="E7367" t="s">
        <v>6342</v>
      </c>
      <c r="F7367">
        <v>7.397222578630033</v>
      </c>
    </row>
    <row r="7368" spans="1:6" hidden="1">
      <c r="A7368">
        <v>12</v>
      </c>
      <c r="B7368" s="226">
        <v>44270</v>
      </c>
      <c r="C7368" s="226">
        <v>44271</v>
      </c>
      <c r="D7368" s="226">
        <v>44280.453379629631</v>
      </c>
      <c r="E7368" t="s">
        <v>6343</v>
      </c>
      <c r="F7368">
        <v>53.796697118546938</v>
      </c>
    </row>
    <row r="7369" spans="1:6" hidden="1">
      <c r="A7369">
        <v>12</v>
      </c>
      <c r="B7369" s="226">
        <v>44270</v>
      </c>
      <c r="C7369" s="226">
        <v>44271</v>
      </c>
      <c r="D7369" s="226">
        <v>44280.453379629631</v>
      </c>
      <c r="E7369" t="s">
        <v>6344</v>
      </c>
    </row>
    <row r="7370" spans="1:6" hidden="1">
      <c r="A7370">
        <v>12</v>
      </c>
      <c r="B7370" s="226">
        <v>44270</v>
      </c>
      <c r="C7370" s="226">
        <v>44271</v>
      </c>
      <c r="D7370" s="226">
        <v>44280.453379629631</v>
      </c>
      <c r="E7370" t="s">
        <v>6345</v>
      </c>
    </row>
    <row r="7371" spans="1:6" hidden="1">
      <c r="A7371">
        <v>12</v>
      </c>
      <c r="B7371" s="226">
        <v>44270</v>
      </c>
      <c r="C7371" s="226">
        <v>44271</v>
      </c>
      <c r="D7371" s="226">
        <v>44280.453379629631</v>
      </c>
      <c r="E7371" t="s">
        <v>6346</v>
      </c>
    </row>
    <row r="7372" spans="1:6" hidden="1">
      <c r="A7372">
        <v>12</v>
      </c>
      <c r="B7372" s="226">
        <v>44270</v>
      </c>
      <c r="C7372" s="226">
        <v>44271</v>
      </c>
      <c r="D7372" s="226">
        <v>44280.453379629631</v>
      </c>
      <c r="E7372" t="s">
        <v>6350</v>
      </c>
    </row>
    <row r="7373" spans="1:6" hidden="1">
      <c r="A7373">
        <v>12</v>
      </c>
      <c r="B7373" s="226">
        <v>44270</v>
      </c>
      <c r="C7373" s="226">
        <v>44271</v>
      </c>
      <c r="D7373" s="226">
        <v>44280.453379629631</v>
      </c>
      <c r="E7373" t="s">
        <v>6352</v>
      </c>
    </row>
    <row r="7374" spans="1:6" hidden="1">
      <c r="A7374">
        <v>12</v>
      </c>
      <c r="B7374" s="226">
        <v>44270</v>
      </c>
      <c r="C7374" s="226">
        <v>44271</v>
      </c>
      <c r="D7374" s="226">
        <v>44280.453379629631</v>
      </c>
      <c r="E7374" t="s">
        <v>6353</v>
      </c>
    </row>
    <row r="7375" spans="1:6" hidden="1">
      <c r="A7375">
        <v>12</v>
      </c>
      <c r="B7375" s="226">
        <v>44270</v>
      </c>
      <c r="C7375" s="226">
        <v>44271</v>
      </c>
      <c r="D7375" s="226">
        <v>44280.453379629631</v>
      </c>
      <c r="E7375" t="s">
        <v>6355</v>
      </c>
    </row>
    <row r="7376" spans="1:6" hidden="1">
      <c r="A7376">
        <v>12</v>
      </c>
      <c r="B7376" s="226">
        <v>44270</v>
      </c>
      <c r="C7376" s="226">
        <v>44271</v>
      </c>
      <c r="D7376" s="226">
        <v>44280.453379629631</v>
      </c>
      <c r="E7376" t="s">
        <v>6354</v>
      </c>
    </row>
    <row r="7377" spans="1:5" hidden="1">
      <c r="A7377">
        <v>12</v>
      </c>
      <c r="B7377" s="226">
        <v>44270</v>
      </c>
      <c r="C7377" s="226">
        <v>44271</v>
      </c>
      <c r="D7377" s="226">
        <v>44280.453379629631</v>
      </c>
      <c r="E7377" t="s">
        <v>6347</v>
      </c>
    </row>
    <row r="7378" spans="1:5" hidden="1">
      <c r="A7378">
        <v>12</v>
      </c>
      <c r="B7378" s="226">
        <v>44270</v>
      </c>
      <c r="C7378" s="226">
        <v>44271</v>
      </c>
      <c r="D7378" s="226">
        <v>44280.453379629631</v>
      </c>
      <c r="E7378" t="s">
        <v>6348</v>
      </c>
    </row>
    <row r="7379" spans="1:5" hidden="1">
      <c r="A7379">
        <v>12</v>
      </c>
      <c r="B7379" s="226">
        <v>44270</v>
      </c>
      <c r="C7379" s="226">
        <v>44271</v>
      </c>
      <c r="D7379" s="226">
        <v>44280.453379629631</v>
      </c>
      <c r="E7379" t="s">
        <v>6349</v>
      </c>
    </row>
    <row r="7380" spans="1:5" hidden="1">
      <c r="A7380">
        <v>12</v>
      </c>
      <c r="B7380" s="226">
        <v>44270</v>
      </c>
      <c r="C7380" s="226">
        <v>44271</v>
      </c>
      <c r="D7380" s="226">
        <v>44280.453379629631</v>
      </c>
      <c r="E7380" t="s">
        <v>6351</v>
      </c>
    </row>
    <row r="7381" spans="1:5" hidden="1">
      <c r="A7381">
        <v>12</v>
      </c>
      <c r="B7381" s="226">
        <v>44270</v>
      </c>
      <c r="C7381" s="226">
        <v>44271</v>
      </c>
      <c r="D7381" s="226">
        <v>44280.453379629631</v>
      </c>
      <c r="E7381" t="s">
        <v>6356</v>
      </c>
    </row>
    <row r="7382" spans="1:5" hidden="1">
      <c r="A7382">
        <v>12</v>
      </c>
      <c r="B7382" s="226">
        <v>44270</v>
      </c>
      <c r="C7382" s="226">
        <v>44271</v>
      </c>
      <c r="D7382" s="226">
        <v>44280.453379629631</v>
      </c>
      <c r="E7382" t="s">
        <v>6362</v>
      </c>
    </row>
    <row r="7383" spans="1:5" hidden="1">
      <c r="A7383">
        <v>12</v>
      </c>
      <c r="B7383" s="226">
        <v>44270</v>
      </c>
      <c r="C7383" s="226">
        <v>44271</v>
      </c>
      <c r="D7383" s="226">
        <v>44280.453379629631</v>
      </c>
      <c r="E7383" t="s">
        <v>6363</v>
      </c>
    </row>
    <row r="7384" spans="1:5" hidden="1">
      <c r="A7384">
        <v>12</v>
      </c>
      <c r="B7384" s="226">
        <v>44270</v>
      </c>
      <c r="C7384" s="226">
        <v>44271</v>
      </c>
      <c r="D7384" s="226">
        <v>44280.453379629631</v>
      </c>
      <c r="E7384" t="s">
        <v>6364</v>
      </c>
    </row>
    <row r="7385" spans="1:5" hidden="1">
      <c r="A7385">
        <v>12</v>
      </c>
      <c r="B7385" s="226">
        <v>44270</v>
      </c>
      <c r="C7385" s="226">
        <v>44271</v>
      </c>
      <c r="D7385" s="226">
        <v>44280.453379629631</v>
      </c>
      <c r="E7385" t="s">
        <v>6365</v>
      </c>
    </row>
    <row r="7386" spans="1:5" hidden="1">
      <c r="A7386">
        <v>12</v>
      </c>
      <c r="B7386" s="226">
        <v>44270</v>
      </c>
      <c r="C7386" s="226">
        <v>44271</v>
      </c>
      <c r="D7386" s="226">
        <v>44280.453379629631</v>
      </c>
      <c r="E7386" t="s">
        <v>6366</v>
      </c>
    </row>
    <row r="7387" spans="1:5" hidden="1">
      <c r="A7387">
        <v>12</v>
      </c>
      <c r="B7387" s="226">
        <v>44270</v>
      </c>
      <c r="C7387" s="226">
        <v>44271</v>
      </c>
      <c r="D7387" s="226">
        <v>44280.453379629631</v>
      </c>
      <c r="E7387" t="s">
        <v>6367</v>
      </c>
    </row>
    <row r="7388" spans="1:5" hidden="1">
      <c r="A7388">
        <v>12</v>
      </c>
      <c r="B7388" s="226">
        <v>44270</v>
      </c>
      <c r="C7388" s="226">
        <v>44271</v>
      </c>
      <c r="D7388" s="226">
        <v>44280.453379629631</v>
      </c>
      <c r="E7388" t="s">
        <v>6368</v>
      </c>
    </row>
    <row r="7389" spans="1:5" hidden="1">
      <c r="A7389">
        <v>12</v>
      </c>
      <c r="B7389" s="226">
        <v>44270</v>
      </c>
      <c r="C7389" s="226">
        <v>44271</v>
      </c>
      <c r="D7389" s="226">
        <v>44280.453379629631</v>
      </c>
      <c r="E7389" t="s">
        <v>6369</v>
      </c>
    </row>
    <row r="7390" spans="1:5" hidden="1">
      <c r="A7390">
        <v>12</v>
      </c>
      <c r="B7390" s="226">
        <v>44270</v>
      </c>
      <c r="C7390" s="226">
        <v>44271</v>
      </c>
      <c r="D7390" s="226">
        <v>44280.453379629631</v>
      </c>
      <c r="E7390" t="s">
        <v>6370</v>
      </c>
    </row>
    <row r="7391" spans="1:5" hidden="1">
      <c r="A7391">
        <v>12</v>
      </c>
      <c r="B7391" s="226">
        <v>44270</v>
      </c>
      <c r="C7391" s="226">
        <v>44271</v>
      </c>
      <c r="D7391" s="226">
        <v>44280.453379629631</v>
      </c>
      <c r="E7391" t="s">
        <v>6371</v>
      </c>
    </row>
    <row r="7392" spans="1:5" hidden="1">
      <c r="A7392">
        <v>12</v>
      </c>
      <c r="B7392" s="226">
        <v>44270</v>
      </c>
      <c r="C7392" s="226">
        <v>44271</v>
      </c>
      <c r="D7392" s="226">
        <v>44280.453379629631</v>
      </c>
      <c r="E7392" t="s">
        <v>6372</v>
      </c>
    </row>
    <row r="7393" spans="1:6" hidden="1">
      <c r="A7393">
        <v>12</v>
      </c>
      <c r="B7393" s="226">
        <v>44270</v>
      </c>
      <c r="C7393" s="226">
        <v>44271</v>
      </c>
      <c r="D7393" s="226">
        <v>44280.453379629631</v>
      </c>
      <c r="E7393" t="s">
        <v>6373</v>
      </c>
    </row>
    <row r="7394" spans="1:6" hidden="1">
      <c r="A7394">
        <v>12</v>
      </c>
      <c r="B7394" s="226">
        <v>44270</v>
      </c>
      <c r="C7394" s="226">
        <v>44271</v>
      </c>
      <c r="D7394" s="226">
        <v>44280.453379629631</v>
      </c>
      <c r="E7394" t="s">
        <v>6374</v>
      </c>
    </row>
    <row r="7395" spans="1:6" hidden="1">
      <c r="A7395">
        <v>12</v>
      </c>
      <c r="B7395" s="226">
        <v>44270</v>
      </c>
      <c r="C7395" s="226">
        <v>44271</v>
      </c>
      <c r="D7395" s="226">
        <v>44280.453379629631</v>
      </c>
      <c r="E7395" t="s">
        <v>6375</v>
      </c>
    </row>
    <row r="7396" spans="1:6" hidden="1">
      <c r="A7396">
        <v>12</v>
      </c>
      <c r="B7396" s="226">
        <v>44270</v>
      </c>
      <c r="C7396" s="226">
        <v>44271</v>
      </c>
      <c r="D7396" s="226">
        <v>44280.453379629631</v>
      </c>
      <c r="E7396" t="s">
        <v>6376</v>
      </c>
    </row>
    <row r="7397" spans="1:6" hidden="1">
      <c r="A7397">
        <v>12</v>
      </c>
      <c r="B7397" s="226">
        <v>44270</v>
      </c>
      <c r="C7397" s="226">
        <v>44271</v>
      </c>
      <c r="D7397" s="226">
        <v>44280.453379629631</v>
      </c>
      <c r="E7397" t="s">
        <v>6377</v>
      </c>
    </row>
    <row r="7398" spans="1:6" hidden="1">
      <c r="A7398">
        <v>12</v>
      </c>
      <c r="B7398" s="226">
        <v>44270</v>
      </c>
      <c r="C7398" s="226">
        <v>44271</v>
      </c>
      <c r="D7398" s="226">
        <v>44280.453379629631</v>
      </c>
      <c r="E7398" t="s">
        <v>6378</v>
      </c>
    </row>
    <row r="7399" spans="1:6" hidden="1">
      <c r="A7399">
        <v>12</v>
      </c>
      <c r="B7399" s="226">
        <v>44270</v>
      </c>
      <c r="C7399" s="226">
        <v>44271</v>
      </c>
      <c r="D7399" s="226">
        <v>44280.453379629631</v>
      </c>
      <c r="E7399" t="s">
        <v>6379</v>
      </c>
    </row>
    <row r="7400" spans="1:6" hidden="1">
      <c r="A7400">
        <v>12</v>
      </c>
      <c r="B7400" s="226">
        <v>44270</v>
      </c>
      <c r="C7400" s="226">
        <v>44271</v>
      </c>
      <c r="D7400" s="226">
        <v>44280.453379629631</v>
      </c>
      <c r="E7400" t="s">
        <v>6380</v>
      </c>
    </row>
    <row r="7401" spans="1:6" hidden="1">
      <c r="A7401">
        <v>12</v>
      </c>
      <c r="B7401" s="226">
        <v>44270</v>
      </c>
      <c r="C7401" s="226">
        <v>44271</v>
      </c>
      <c r="D7401" s="226">
        <v>44280.453379629631</v>
      </c>
      <c r="E7401" t="s">
        <v>5411</v>
      </c>
    </row>
    <row r="7402" spans="1:6" hidden="1">
      <c r="A7402">
        <v>12</v>
      </c>
      <c r="B7402" s="226">
        <v>44270</v>
      </c>
      <c r="C7402" s="226">
        <v>44271</v>
      </c>
      <c r="D7402" s="226">
        <v>44280.453379629631</v>
      </c>
      <c r="E7402" t="s">
        <v>6381</v>
      </c>
      <c r="F7402">
        <v>139.94886294470882</v>
      </c>
    </row>
    <row r="7403" spans="1:6" hidden="1">
      <c r="A7403">
        <v>12</v>
      </c>
      <c r="B7403" s="226">
        <v>44270</v>
      </c>
      <c r="C7403" s="226">
        <v>44271</v>
      </c>
      <c r="D7403" s="226">
        <v>44280.453379629631</v>
      </c>
      <c r="E7403" t="s">
        <v>6430</v>
      </c>
      <c r="F7403">
        <v>33.919603832562736</v>
      </c>
    </row>
    <row r="7404" spans="1:6" hidden="1">
      <c r="A7404">
        <v>12</v>
      </c>
      <c r="B7404" s="226">
        <v>44270</v>
      </c>
      <c r="C7404" s="226">
        <v>44271</v>
      </c>
      <c r="D7404" s="226">
        <v>44280.453379629631</v>
      </c>
      <c r="E7404" t="s">
        <v>6431</v>
      </c>
      <c r="F7404">
        <v>3835.8481826782199</v>
      </c>
    </row>
    <row r="7405" spans="1:6" hidden="1">
      <c r="A7405">
        <v>12</v>
      </c>
      <c r="B7405" s="226">
        <v>44270</v>
      </c>
      <c r="C7405" s="226">
        <v>44271</v>
      </c>
      <c r="D7405" s="226">
        <v>44280.453379629631</v>
      </c>
      <c r="E7405" t="s">
        <v>6432</v>
      </c>
      <c r="F7405">
        <v>2.5212616397274878</v>
      </c>
    </row>
    <row r="7406" spans="1:6" hidden="1">
      <c r="A7406">
        <v>12</v>
      </c>
      <c r="B7406" s="226">
        <v>44270</v>
      </c>
      <c r="C7406" s="226">
        <v>44271</v>
      </c>
      <c r="D7406" s="226">
        <v>44280.453379629631</v>
      </c>
      <c r="E7406" t="s">
        <v>6382</v>
      </c>
      <c r="F7406">
        <v>1646.1780804951979</v>
      </c>
    </row>
    <row r="7407" spans="1:6" hidden="1">
      <c r="A7407">
        <v>12</v>
      </c>
      <c r="B7407" s="226">
        <v>44270</v>
      </c>
      <c r="C7407" s="226">
        <v>44271</v>
      </c>
      <c r="D7407" s="226">
        <v>44280.453379629631</v>
      </c>
      <c r="E7407" t="s">
        <v>6383</v>
      </c>
      <c r="F7407">
        <v>54.341780085033854</v>
      </c>
    </row>
    <row r="7408" spans="1:6" hidden="1">
      <c r="A7408">
        <v>12</v>
      </c>
      <c r="B7408" s="226">
        <v>44270</v>
      </c>
      <c r="C7408" s="226">
        <v>44271</v>
      </c>
      <c r="D7408" s="226">
        <v>44280.453379629631</v>
      </c>
      <c r="E7408" t="s">
        <v>6384</v>
      </c>
      <c r="F7408">
        <v>0</v>
      </c>
    </row>
    <row r="7409" spans="1:6" hidden="1">
      <c r="A7409">
        <v>12</v>
      </c>
      <c r="B7409" s="226">
        <v>44270</v>
      </c>
      <c r="C7409" s="226">
        <v>44271</v>
      </c>
      <c r="D7409" s="226">
        <v>44280.453379629631</v>
      </c>
      <c r="E7409" t="s">
        <v>6385</v>
      </c>
      <c r="F7409">
        <v>0.97000002861022949</v>
      </c>
    </row>
    <row r="7410" spans="1:6" hidden="1">
      <c r="A7410">
        <v>12</v>
      </c>
      <c r="B7410" s="226">
        <v>44270</v>
      </c>
      <c r="C7410" s="226">
        <v>44271</v>
      </c>
      <c r="D7410" s="226">
        <v>44280.453379629631</v>
      </c>
      <c r="E7410" t="s">
        <v>6386</v>
      </c>
      <c r="F7410">
        <v>9.0399999618526721</v>
      </c>
    </row>
    <row r="7411" spans="1:6" hidden="1">
      <c r="A7411">
        <v>12</v>
      </c>
      <c r="B7411" s="226">
        <v>44270</v>
      </c>
      <c r="C7411" s="226">
        <v>44271</v>
      </c>
      <c r="D7411" s="226">
        <v>44280.453379629631</v>
      </c>
      <c r="E7411" t="s">
        <v>6387</v>
      </c>
      <c r="F7411">
        <v>1.5099999904632251</v>
      </c>
    </row>
    <row r="7412" spans="1:6" hidden="1">
      <c r="A7412">
        <v>12</v>
      </c>
      <c r="B7412" s="226">
        <v>44270</v>
      </c>
      <c r="C7412" s="226">
        <v>44271</v>
      </c>
      <c r="D7412" s="226">
        <v>44280.453379629631</v>
      </c>
      <c r="E7412" t="s">
        <v>6388</v>
      </c>
      <c r="F7412">
        <v>64.30999755859375</v>
      </c>
    </row>
    <row r="7413" spans="1:6" hidden="1">
      <c r="A7413">
        <v>12</v>
      </c>
      <c r="B7413" s="226">
        <v>44270</v>
      </c>
      <c r="C7413" s="226">
        <v>44271</v>
      </c>
      <c r="D7413" s="226">
        <v>44280.453379629631</v>
      </c>
      <c r="E7413" t="s">
        <v>6389</v>
      </c>
      <c r="F7413">
        <v>22.090000152588143</v>
      </c>
    </row>
    <row r="7414" spans="1:6" hidden="1">
      <c r="A7414">
        <v>12</v>
      </c>
      <c r="B7414" s="226">
        <v>44270</v>
      </c>
      <c r="C7414" s="226">
        <v>44271</v>
      </c>
      <c r="D7414" s="226">
        <v>44280.453379629631</v>
      </c>
      <c r="E7414" t="s">
        <v>6390</v>
      </c>
      <c r="F7414">
        <v>7.9999998211860726E-2</v>
      </c>
    </row>
    <row r="7415" spans="1:6" hidden="1">
      <c r="A7415">
        <v>12</v>
      </c>
      <c r="B7415" s="226">
        <v>44270</v>
      </c>
      <c r="C7415" s="226">
        <v>44271</v>
      </c>
      <c r="D7415" s="226">
        <v>44280.453379629631</v>
      </c>
      <c r="E7415" t="s">
        <v>6391</v>
      </c>
      <c r="F7415">
        <v>1.9700000286101578</v>
      </c>
    </row>
    <row r="7416" spans="1:6" hidden="1">
      <c r="A7416">
        <v>12</v>
      </c>
      <c r="B7416" s="226">
        <v>44270</v>
      </c>
      <c r="C7416" s="226">
        <v>44271</v>
      </c>
      <c r="D7416" s="226">
        <v>44280.453379629631</v>
      </c>
      <c r="E7416" t="s">
        <v>6392</v>
      </c>
      <c r="F7416">
        <v>2.9999999329446688E-2</v>
      </c>
    </row>
    <row r="7417" spans="1:6" hidden="1">
      <c r="A7417">
        <v>12</v>
      </c>
      <c r="B7417" s="226">
        <v>44270</v>
      </c>
      <c r="C7417" s="226">
        <v>44271</v>
      </c>
      <c r="D7417" s="226">
        <v>44280.453379629631</v>
      </c>
      <c r="E7417" t="s">
        <v>6428</v>
      </c>
      <c r="F7417">
        <v>60.264906727023096</v>
      </c>
    </row>
    <row r="7418" spans="1:6" hidden="1">
      <c r="A7418">
        <v>12</v>
      </c>
      <c r="B7418" s="226">
        <v>44270</v>
      </c>
      <c r="C7418" s="226">
        <v>44271</v>
      </c>
      <c r="D7418" s="226">
        <v>44280.453379629631</v>
      </c>
      <c r="E7418" t="s">
        <v>6498</v>
      </c>
      <c r="F7418">
        <v>7.7845107174166012E-2</v>
      </c>
    </row>
    <row r="7419" spans="1:6" hidden="1">
      <c r="A7419">
        <v>12</v>
      </c>
      <c r="B7419" s="226">
        <v>44270</v>
      </c>
      <c r="C7419" s="226">
        <v>44271</v>
      </c>
      <c r="D7419" s="226">
        <v>44280.453379629631</v>
      </c>
      <c r="E7419" t="s">
        <v>6499</v>
      </c>
      <c r="F7419">
        <v>212.2017059961953</v>
      </c>
    </row>
    <row r="7420" spans="1:6" hidden="1">
      <c r="A7420">
        <v>12</v>
      </c>
      <c r="B7420" s="226">
        <v>44270</v>
      </c>
      <c r="C7420" s="226">
        <v>44271</v>
      </c>
      <c r="D7420" s="226">
        <v>44280.453379629631</v>
      </c>
      <c r="E7420" t="s">
        <v>6500</v>
      </c>
      <c r="F7420">
        <v>9213.924146864154</v>
      </c>
    </row>
    <row r="7421" spans="1:6" hidden="1">
      <c r="A7421">
        <v>12</v>
      </c>
      <c r="B7421" s="226">
        <v>44270</v>
      </c>
      <c r="C7421" s="226">
        <v>44271</v>
      </c>
      <c r="D7421" s="226">
        <v>44280.453379629631</v>
      </c>
      <c r="E7421" t="s">
        <v>6429</v>
      </c>
      <c r="F7421">
        <v>351.0235913382644</v>
      </c>
    </row>
    <row r="7422" spans="1:6" hidden="1">
      <c r="A7422">
        <v>12</v>
      </c>
      <c r="B7422" s="226">
        <v>44270</v>
      </c>
      <c r="C7422" s="226">
        <v>44271</v>
      </c>
      <c r="D7422" s="226">
        <v>44280.453379629631</v>
      </c>
      <c r="E7422" t="s">
        <v>6433</v>
      </c>
      <c r="F7422">
        <v>54.888922725783459</v>
      </c>
    </row>
    <row r="7423" spans="1:6" hidden="1">
      <c r="A7423">
        <v>12</v>
      </c>
      <c r="B7423" s="226">
        <v>44270</v>
      </c>
      <c r="C7423" s="226">
        <v>44271</v>
      </c>
      <c r="D7423" s="226">
        <v>44280.453379629631</v>
      </c>
      <c r="E7423" t="s">
        <v>6671</v>
      </c>
      <c r="F7423">
        <v>-2.4372734213440039</v>
      </c>
    </row>
    <row r="7424" spans="1:6" hidden="1">
      <c r="A7424">
        <v>12</v>
      </c>
      <c r="B7424" s="226">
        <v>44270</v>
      </c>
      <c r="C7424" s="226">
        <v>44271</v>
      </c>
      <c r="D7424" s="226">
        <v>44280.453379629631</v>
      </c>
      <c r="E7424" t="s">
        <v>6434</v>
      </c>
      <c r="F7424">
        <v>145.16654345194496</v>
      </c>
    </row>
    <row r="7425" spans="1:6" hidden="1">
      <c r="A7425">
        <v>12</v>
      </c>
      <c r="B7425" s="226">
        <v>44270</v>
      </c>
      <c r="C7425" s="226">
        <v>44271</v>
      </c>
      <c r="D7425" s="226">
        <v>44280.453379629631</v>
      </c>
      <c r="E7425" t="s">
        <v>6435</v>
      </c>
      <c r="F7425">
        <v>60.543544027540563</v>
      </c>
    </row>
    <row r="7426" spans="1:6" hidden="1">
      <c r="A7426">
        <v>12</v>
      </c>
      <c r="B7426" s="226">
        <v>44270</v>
      </c>
      <c r="C7426" s="226">
        <v>44271</v>
      </c>
      <c r="D7426" s="226">
        <v>44280.453379629631</v>
      </c>
      <c r="E7426" t="s">
        <v>6436</v>
      </c>
      <c r="F7426">
        <v>602.3818992402812</v>
      </c>
    </row>
    <row r="7427" spans="1:6" hidden="1">
      <c r="A7427">
        <v>12</v>
      </c>
      <c r="B7427" s="226">
        <v>44270</v>
      </c>
      <c r="C7427" s="226">
        <v>44271</v>
      </c>
      <c r="D7427" s="226">
        <v>44280.453379629631</v>
      </c>
      <c r="E7427" t="s">
        <v>6438</v>
      </c>
      <c r="F7427">
        <v>2791.6298877292165</v>
      </c>
    </row>
    <row r="7428" spans="1:6" hidden="1">
      <c r="A7428">
        <v>12</v>
      </c>
      <c r="B7428" s="226">
        <v>44270</v>
      </c>
      <c r="C7428" s="226">
        <v>44271</v>
      </c>
      <c r="D7428" s="226">
        <v>44280.453379629631</v>
      </c>
      <c r="E7428" t="s">
        <v>6439</v>
      </c>
      <c r="F7428">
        <v>138.39103619257619</v>
      </c>
    </row>
    <row r="7429" spans="1:6" hidden="1">
      <c r="A7429">
        <v>12</v>
      </c>
      <c r="B7429" s="226">
        <v>44270</v>
      </c>
      <c r="C7429" s="226">
        <v>44271</v>
      </c>
      <c r="D7429" s="226">
        <v>44280.453379629631</v>
      </c>
      <c r="E7429" t="s">
        <v>6501</v>
      </c>
      <c r="F7429">
        <v>8.0529752691586438</v>
      </c>
    </row>
    <row r="7430" spans="1:6" hidden="1">
      <c r="A7430">
        <v>12</v>
      </c>
      <c r="B7430" s="226">
        <v>44270</v>
      </c>
      <c r="C7430" s="226">
        <v>44271</v>
      </c>
      <c r="D7430" s="226">
        <v>44280.453379629631</v>
      </c>
      <c r="E7430" t="s">
        <v>6437</v>
      </c>
      <c r="F7430">
        <v>129.53699088626439</v>
      </c>
    </row>
    <row r="7431" spans="1:6" hidden="1">
      <c r="A7431">
        <v>12</v>
      </c>
      <c r="B7431" s="226">
        <v>44270</v>
      </c>
      <c r="C7431" s="226">
        <v>44271</v>
      </c>
      <c r="D7431" s="226">
        <v>44280.453379629631</v>
      </c>
      <c r="E7431" t="s">
        <v>6502</v>
      </c>
      <c r="F7431">
        <v>74.879997253414999</v>
      </c>
    </row>
    <row r="7432" spans="1:6" hidden="1">
      <c r="A7432">
        <v>12</v>
      </c>
      <c r="B7432" s="226">
        <v>44270</v>
      </c>
      <c r="C7432" s="226">
        <v>44271</v>
      </c>
      <c r="D7432" s="226">
        <v>44280.453379629631</v>
      </c>
      <c r="E7432" t="s">
        <v>6410</v>
      </c>
      <c r="F7432">
        <v>11.369999885559531</v>
      </c>
    </row>
    <row r="7433" spans="1:6" hidden="1">
      <c r="A7433">
        <v>12</v>
      </c>
      <c r="B7433" s="226">
        <v>44270</v>
      </c>
      <c r="C7433" s="226">
        <v>44271</v>
      </c>
      <c r="D7433" s="226">
        <v>44280.453379629631</v>
      </c>
      <c r="E7433" t="s">
        <v>6411</v>
      </c>
      <c r="F7433">
        <v>0.56000000238420766</v>
      </c>
    </row>
    <row r="7434" spans="1:6" hidden="1">
      <c r="A7434">
        <v>12</v>
      </c>
      <c r="B7434" s="226">
        <v>44270</v>
      </c>
      <c r="C7434" s="226">
        <v>44271</v>
      </c>
      <c r="D7434" s="226">
        <v>44280.453379629631</v>
      </c>
      <c r="E7434" t="s">
        <v>6412</v>
      </c>
      <c r="F7434">
        <v>3.1500000953675098</v>
      </c>
    </row>
    <row r="7435" spans="1:6" hidden="1">
      <c r="A7435">
        <v>12</v>
      </c>
      <c r="B7435" s="226">
        <v>44270</v>
      </c>
      <c r="C7435" s="226">
        <v>44271</v>
      </c>
      <c r="D7435" s="226">
        <v>44280.453379629631</v>
      </c>
      <c r="E7435" t="s">
        <v>6413</v>
      </c>
      <c r="F7435">
        <v>5.9000000953676626</v>
      </c>
    </row>
    <row r="7436" spans="1:6" hidden="1">
      <c r="A7436">
        <v>12</v>
      </c>
      <c r="B7436" s="226">
        <v>44270</v>
      </c>
      <c r="C7436" s="226">
        <v>44271</v>
      </c>
      <c r="D7436" s="226">
        <v>44280.453379629631</v>
      </c>
      <c r="E7436" t="s">
        <v>6414</v>
      </c>
      <c r="F7436">
        <v>0.77999997138977051</v>
      </c>
    </row>
    <row r="7437" spans="1:6" hidden="1">
      <c r="A7437">
        <v>12</v>
      </c>
      <c r="B7437" s="226">
        <v>44270</v>
      </c>
      <c r="C7437" s="226">
        <v>44271</v>
      </c>
      <c r="D7437" s="226">
        <v>44280.453379629631</v>
      </c>
      <c r="E7437" t="s">
        <v>6415</v>
      </c>
      <c r="F7437">
        <v>0</v>
      </c>
    </row>
    <row r="7438" spans="1:6" hidden="1">
      <c r="A7438">
        <v>12</v>
      </c>
      <c r="B7438" s="226">
        <v>44270</v>
      </c>
      <c r="C7438" s="226">
        <v>44271</v>
      </c>
      <c r="D7438" s="226">
        <v>44280.453379629631</v>
      </c>
      <c r="E7438" t="s">
        <v>6416</v>
      </c>
      <c r="F7438">
        <v>2.0399999618530273</v>
      </c>
    </row>
    <row r="7439" spans="1:6" hidden="1">
      <c r="A7439">
        <v>12</v>
      </c>
      <c r="B7439" s="226">
        <v>44270</v>
      </c>
      <c r="C7439" s="226">
        <v>44271</v>
      </c>
      <c r="D7439" s="226">
        <v>44280.453379629631</v>
      </c>
      <c r="E7439" t="s">
        <v>6417</v>
      </c>
      <c r="F7439">
        <v>1.309999942779541</v>
      </c>
    </row>
    <row r="7440" spans="1:6" hidden="1">
      <c r="A7440">
        <v>12</v>
      </c>
      <c r="B7440" s="226">
        <v>44270</v>
      </c>
      <c r="C7440" s="226">
        <v>44271</v>
      </c>
      <c r="D7440" s="226">
        <v>44280.453379629631</v>
      </c>
      <c r="E7440" t="s">
        <v>6503</v>
      </c>
      <c r="F7440">
        <v>2.9999999329446688E-2</v>
      </c>
    </row>
    <row r="7441" spans="1:6" hidden="1">
      <c r="A7441">
        <v>12</v>
      </c>
      <c r="B7441" s="226">
        <v>44270</v>
      </c>
      <c r="C7441" s="226">
        <v>44271</v>
      </c>
      <c r="D7441" s="226">
        <v>44280.453379629631</v>
      </c>
      <c r="E7441" t="s">
        <v>6504</v>
      </c>
      <c r="F7441">
        <v>1.129999995231584</v>
      </c>
    </row>
    <row r="7442" spans="1:6" hidden="1">
      <c r="A7442">
        <v>12</v>
      </c>
      <c r="B7442" s="226">
        <v>44270</v>
      </c>
      <c r="C7442" s="226">
        <v>44271</v>
      </c>
      <c r="D7442" s="226">
        <v>44280.453379629631</v>
      </c>
      <c r="E7442" t="s">
        <v>6505</v>
      </c>
      <c r="F7442">
        <v>2.4700000286101313</v>
      </c>
    </row>
    <row r="7443" spans="1:6" hidden="1">
      <c r="A7443">
        <v>12</v>
      </c>
      <c r="B7443" s="226">
        <v>44270</v>
      </c>
      <c r="C7443" s="226">
        <v>44271</v>
      </c>
      <c r="D7443" s="226">
        <v>44280.453379629631</v>
      </c>
      <c r="E7443" t="s">
        <v>6506</v>
      </c>
      <c r="F7443">
        <v>22.559999465943275</v>
      </c>
    </row>
    <row r="7444" spans="1:6" hidden="1">
      <c r="A7444">
        <v>12</v>
      </c>
      <c r="B7444" s="226">
        <v>44270</v>
      </c>
      <c r="C7444" s="226">
        <v>44271</v>
      </c>
      <c r="D7444" s="226">
        <v>44280.453379629631</v>
      </c>
      <c r="E7444" t="s">
        <v>6507</v>
      </c>
      <c r="F7444">
        <v>50.080001831054688</v>
      </c>
    </row>
    <row r="7445" spans="1:6" hidden="1">
      <c r="A7445">
        <v>12</v>
      </c>
      <c r="B7445" s="226">
        <v>44270</v>
      </c>
      <c r="C7445" s="226">
        <v>44271</v>
      </c>
      <c r="D7445" s="226">
        <v>44280.453379629631</v>
      </c>
      <c r="E7445" t="s">
        <v>6508</v>
      </c>
      <c r="F7445">
        <v>20.840000152587962</v>
      </c>
    </row>
    <row r="7446" spans="1:6" hidden="1">
      <c r="A7446">
        <v>12</v>
      </c>
      <c r="B7446" s="226">
        <v>44270</v>
      </c>
      <c r="C7446" s="226">
        <v>44271</v>
      </c>
      <c r="D7446" s="226">
        <v>44280.453379629631</v>
      </c>
      <c r="E7446" t="s">
        <v>6509</v>
      </c>
      <c r="F7446">
        <v>0.62999999523162842</v>
      </c>
    </row>
    <row r="7447" spans="1:6" hidden="1">
      <c r="A7447">
        <v>12</v>
      </c>
      <c r="B7447" s="226">
        <v>44270</v>
      </c>
      <c r="C7447" s="226">
        <v>44271</v>
      </c>
      <c r="D7447" s="226">
        <v>44280.453379629631</v>
      </c>
      <c r="E7447" t="s">
        <v>6510</v>
      </c>
      <c r="F7447">
        <v>2.2400000095368306</v>
      </c>
    </row>
    <row r="7448" spans="1:6" hidden="1">
      <c r="A7448">
        <v>12</v>
      </c>
      <c r="B7448" s="226">
        <v>44270</v>
      </c>
      <c r="C7448" s="226">
        <v>44271</v>
      </c>
      <c r="D7448" s="226">
        <v>44280.453379629631</v>
      </c>
      <c r="E7448" t="s">
        <v>6511</v>
      </c>
      <c r="F7448">
        <v>1.9999999552965182E-2</v>
      </c>
    </row>
    <row r="7449" spans="1:6" hidden="1">
      <c r="A7449">
        <v>12</v>
      </c>
      <c r="B7449" s="226">
        <v>44270</v>
      </c>
      <c r="C7449" s="226">
        <v>44271</v>
      </c>
      <c r="D7449" s="226">
        <v>44280.453379629631</v>
      </c>
      <c r="E7449" t="s">
        <v>6728</v>
      </c>
      <c r="F7449">
        <v>6.5353502134482158</v>
      </c>
    </row>
    <row r="7450" spans="1:6" hidden="1">
      <c r="A7450">
        <v>12</v>
      </c>
      <c r="B7450" s="226">
        <v>44270</v>
      </c>
      <c r="C7450" s="226">
        <v>44271</v>
      </c>
      <c r="D7450" s="226">
        <v>44280.453379629631</v>
      </c>
      <c r="E7450" t="s">
        <v>6525</v>
      </c>
    </row>
    <row r="7451" spans="1:6" hidden="1">
      <c r="A7451">
        <v>12</v>
      </c>
      <c r="B7451" s="226">
        <v>44270</v>
      </c>
      <c r="C7451" s="226">
        <v>44271</v>
      </c>
      <c r="D7451" s="226">
        <v>44280.453379629631</v>
      </c>
      <c r="E7451" t="s">
        <v>6526</v>
      </c>
    </row>
    <row r="7452" spans="1:6" hidden="1">
      <c r="A7452">
        <v>12</v>
      </c>
      <c r="B7452" s="226">
        <v>44270</v>
      </c>
      <c r="C7452" s="226">
        <v>44271</v>
      </c>
      <c r="D7452" s="226">
        <v>44280.453379629631</v>
      </c>
      <c r="E7452" t="s">
        <v>6679</v>
      </c>
      <c r="F7452">
        <v>1.0733000040053864</v>
      </c>
    </row>
    <row r="7453" spans="1:6" hidden="1">
      <c r="A7453">
        <v>12</v>
      </c>
      <c r="B7453" s="226">
        <v>44270</v>
      </c>
      <c r="C7453" s="226">
        <v>44271</v>
      </c>
      <c r="D7453" s="226">
        <v>44280.453379629631</v>
      </c>
      <c r="E7453" t="s">
        <v>6680</v>
      </c>
      <c r="F7453">
        <v>1.5894167025884411</v>
      </c>
    </row>
    <row r="7454" spans="1:6" hidden="1">
      <c r="A7454">
        <v>12</v>
      </c>
      <c r="B7454" s="226">
        <v>44270</v>
      </c>
      <c r="C7454" s="226">
        <v>44271</v>
      </c>
      <c r="D7454" s="226">
        <v>44280.453379629631</v>
      </c>
      <c r="E7454" t="s">
        <v>6681</v>
      </c>
      <c r="F7454">
        <v>6.8835164705912275</v>
      </c>
    </row>
    <row r="7455" spans="1:6" hidden="1">
      <c r="A7455">
        <v>12</v>
      </c>
      <c r="B7455" s="226">
        <v>44270</v>
      </c>
      <c r="C7455" s="226">
        <v>44271</v>
      </c>
      <c r="D7455" s="226">
        <v>44280.453379629631</v>
      </c>
      <c r="E7455" t="s">
        <v>6682</v>
      </c>
      <c r="F7455">
        <v>23.32920042673706</v>
      </c>
    </row>
    <row r="7456" spans="1:6" hidden="1">
      <c r="A7456">
        <v>12</v>
      </c>
      <c r="B7456" s="226">
        <v>44270</v>
      </c>
      <c r="C7456" s="226">
        <v>44271</v>
      </c>
      <c r="D7456" s="226">
        <v>44280.453379629631</v>
      </c>
      <c r="E7456" t="s">
        <v>6683</v>
      </c>
      <c r="F7456">
        <v>49.945366541546512</v>
      </c>
    </row>
    <row r="7457" spans="1:6" hidden="1">
      <c r="A7457">
        <v>12</v>
      </c>
      <c r="B7457" s="226">
        <v>44270</v>
      </c>
      <c r="C7457" s="226">
        <v>44271</v>
      </c>
      <c r="D7457" s="226">
        <v>44280.453379629631</v>
      </c>
      <c r="E7457" t="s">
        <v>6684</v>
      </c>
      <c r="F7457">
        <v>17.081849416097004</v>
      </c>
    </row>
    <row r="7458" spans="1:6" hidden="1">
      <c r="A7458">
        <v>12</v>
      </c>
      <c r="B7458" s="226">
        <v>44270</v>
      </c>
      <c r="C7458" s="226">
        <v>44271</v>
      </c>
      <c r="D7458" s="226">
        <v>44280.453379629631</v>
      </c>
      <c r="E7458" t="s">
        <v>6685</v>
      </c>
      <c r="F7458">
        <v>6.6266668339570359E-2</v>
      </c>
    </row>
    <row r="7459" spans="1:6" hidden="1">
      <c r="A7459">
        <v>12</v>
      </c>
      <c r="B7459" s="226">
        <v>44270</v>
      </c>
      <c r="C7459" s="226">
        <v>44271</v>
      </c>
      <c r="D7459" s="226">
        <v>44280.453379629631</v>
      </c>
      <c r="E7459" t="s">
        <v>6670</v>
      </c>
      <c r="F7459">
        <v>0.26817838583915615</v>
      </c>
    </row>
    <row r="7460" spans="1:6" hidden="1">
      <c r="A7460">
        <v>12</v>
      </c>
      <c r="B7460" s="226">
        <v>44270</v>
      </c>
      <c r="C7460" s="226">
        <v>44271</v>
      </c>
      <c r="D7460" s="226">
        <v>44280.453379629631</v>
      </c>
      <c r="E7460" t="s">
        <v>6531</v>
      </c>
      <c r="F7460">
        <v>40.901670233408609</v>
      </c>
    </row>
    <row r="7461" spans="1:6" hidden="1">
      <c r="A7461">
        <v>12</v>
      </c>
      <c r="B7461" s="226">
        <v>44270</v>
      </c>
      <c r="C7461" s="226">
        <v>44271</v>
      </c>
      <c r="D7461" s="226">
        <v>44280.453379629631</v>
      </c>
      <c r="E7461" t="s">
        <v>6532</v>
      </c>
      <c r="F7461">
        <v>1.7182279670404066</v>
      </c>
    </row>
    <row r="7462" spans="1:6" hidden="1">
      <c r="A7462">
        <v>12</v>
      </c>
      <c r="B7462" s="226">
        <v>44270</v>
      </c>
      <c r="C7462" s="226">
        <v>44271</v>
      </c>
      <c r="D7462" s="226">
        <v>44280.453379629631</v>
      </c>
      <c r="E7462" t="s">
        <v>6533</v>
      </c>
      <c r="F7462">
        <v>142.2176872995162</v>
      </c>
    </row>
    <row r="7463" spans="1:6" hidden="1">
      <c r="A7463">
        <v>12</v>
      </c>
      <c r="B7463" s="226">
        <v>44270</v>
      </c>
      <c r="C7463" s="226">
        <v>44271</v>
      </c>
      <c r="D7463" s="226">
        <v>44280.453379629631</v>
      </c>
      <c r="E7463" t="s">
        <v>6530</v>
      </c>
      <c r="F7463">
        <v>95.456562667423299</v>
      </c>
    </row>
    <row r="7464" spans="1:6" hidden="1">
      <c r="A7464">
        <v>12</v>
      </c>
      <c r="B7464" s="226">
        <v>44270</v>
      </c>
      <c r="C7464" s="226">
        <v>44271</v>
      </c>
      <c r="D7464" s="226">
        <v>44280.453379629631</v>
      </c>
      <c r="E7464" t="s">
        <v>6534</v>
      </c>
      <c r="F7464">
        <v>102.38333638509383</v>
      </c>
    </row>
    <row r="7465" spans="1:6" hidden="1">
      <c r="A7465">
        <v>12</v>
      </c>
      <c r="B7465" s="226">
        <v>44270</v>
      </c>
      <c r="C7465" s="226">
        <v>44271</v>
      </c>
      <c r="D7465" s="226">
        <v>44280.453379629631</v>
      </c>
      <c r="E7465" t="s">
        <v>6535</v>
      </c>
      <c r="F7465">
        <v>7.0583331088227785E-2</v>
      </c>
    </row>
    <row r="7466" spans="1:6" hidden="1">
      <c r="A7466">
        <v>12</v>
      </c>
      <c r="B7466" s="226">
        <v>44270</v>
      </c>
      <c r="C7466" s="226">
        <v>44271</v>
      </c>
      <c r="D7466" s="226">
        <v>44280.453379629631</v>
      </c>
      <c r="E7466" t="s">
        <v>6536</v>
      </c>
      <c r="F7466">
        <v>99.696150461832687</v>
      </c>
    </row>
    <row r="7467" spans="1:6" hidden="1">
      <c r="A7467">
        <v>12</v>
      </c>
      <c r="B7467" s="226">
        <v>44270</v>
      </c>
      <c r="C7467" s="226">
        <v>44271</v>
      </c>
      <c r="D7467" s="226">
        <v>44280.453379629631</v>
      </c>
      <c r="E7467" t="s">
        <v>6537</v>
      </c>
      <c r="F7467">
        <v>0.12763333072265462</v>
      </c>
    </row>
    <row r="7468" spans="1:6" hidden="1">
      <c r="A7468">
        <v>12</v>
      </c>
      <c r="B7468" s="226">
        <v>44270</v>
      </c>
      <c r="C7468" s="226">
        <v>44271</v>
      </c>
      <c r="D7468" s="226">
        <v>44280.453379629631</v>
      </c>
      <c r="E7468" t="s">
        <v>6538</v>
      </c>
      <c r="F7468">
        <v>5.0683333848913513E-2</v>
      </c>
    </row>
    <row r="7469" spans="1:6" hidden="1">
      <c r="A7469">
        <v>12</v>
      </c>
      <c r="B7469" s="226">
        <v>44270</v>
      </c>
      <c r="C7469" s="226">
        <v>44271</v>
      </c>
      <c r="D7469" s="226">
        <v>44280.453379629631</v>
      </c>
      <c r="E7469" t="s">
        <v>6539</v>
      </c>
      <c r="F7469">
        <v>3.2016666295628882E-2</v>
      </c>
    </row>
    <row r="7470" spans="1:6" hidden="1">
      <c r="A7470">
        <v>12</v>
      </c>
      <c r="B7470" s="226">
        <v>44270</v>
      </c>
      <c r="C7470" s="226">
        <v>44271</v>
      </c>
      <c r="D7470" s="226">
        <v>44280.453379629631</v>
      </c>
      <c r="E7470" t="s">
        <v>6540</v>
      </c>
      <c r="F7470">
        <v>9.8333332377170783E-3</v>
      </c>
    </row>
    <row r="7471" spans="1:6" hidden="1">
      <c r="A7471">
        <v>12</v>
      </c>
      <c r="B7471" s="226">
        <v>44270</v>
      </c>
      <c r="C7471" s="226">
        <v>44271</v>
      </c>
      <c r="D7471" s="226">
        <v>44280.453379629631</v>
      </c>
      <c r="E7471" t="s">
        <v>6541</v>
      </c>
      <c r="F7471">
        <v>3.2999999821186066E-3</v>
      </c>
    </row>
    <row r="7472" spans="1:6" hidden="1">
      <c r="A7472">
        <v>12</v>
      </c>
      <c r="B7472" s="226">
        <v>44270</v>
      </c>
      <c r="C7472" s="226">
        <v>44271</v>
      </c>
      <c r="D7472" s="226">
        <v>44280.453379629631</v>
      </c>
      <c r="E7472" t="s">
        <v>6542</v>
      </c>
      <c r="F7472">
        <v>0.84601666529973352</v>
      </c>
    </row>
    <row r="7473" spans="1:6" hidden="1">
      <c r="A7473">
        <v>12</v>
      </c>
      <c r="B7473" s="226">
        <v>44270</v>
      </c>
      <c r="C7473" s="226">
        <v>44271</v>
      </c>
      <c r="D7473" s="226">
        <v>44280.453379629631</v>
      </c>
      <c r="E7473" t="s">
        <v>6543</v>
      </c>
      <c r="F7473">
        <v>8.9204495747880603</v>
      </c>
    </row>
    <row r="7474" spans="1:6" hidden="1">
      <c r="A7474">
        <v>12</v>
      </c>
      <c r="B7474" s="226">
        <v>44270</v>
      </c>
      <c r="C7474" s="226">
        <v>44271</v>
      </c>
      <c r="D7474" s="226">
        <v>44280.453379629631</v>
      </c>
      <c r="E7474" t="s">
        <v>6544</v>
      </c>
      <c r="F7474">
        <v>1.3749666810035706</v>
      </c>
    </row>
    <row r="7475" spans="1:6" hidden="1">
      <c r="A7475">
        <v>12</v>
      </c>
      <c r="B7475" s="226">
        <v>44270</v>
      </c>
      <c r="C7475" s="226">
        <v>44271</v>
      </c>
      <c r="D7475" s="226">
        <v>44280.453379629631</v>
      </c>
      <c r="E7475" t="s">
        <v>6545</v>
      </c>
      <c r="F7475">
        <v>64.892683664960089</v>
      </c>
    </row>
    <row r="7476" spans="1:6" hidden="1">
      <c r="A7476">
        <v>12</v>
      </c>
      <c r="B7476" s="226">
        <v>44270</v>
      </c>
      <c r="C7476" s="226">
        <v>44271</v>
      </c>
      <c r="D7476" s="226">
        <v>44280.453379629631</v>
      </c>
      <c r="E7476" t="s">
        <v>6546</v>
      </c>
      <c r="F7476">
        <v>22.45585028330574</v>
      </c>
    </row>
    <row r="7477" spans="1:6" hidden="1">
      <c r="A7477">
        <v>12</v>
      </c>
      <c r="B7477" s="226">
        <v>44270</v>
      </c>
      <c r="C7477" s="226">
        <v>44271</v>
      </c>
      <c r="D7477" s="226">
        <v>44280.453379629631</v>
      </c>
      <c r="E7477" t="s">
        <v>6547</v>
      </c>
      <c r="F7477">
        <v>8.2900002598763012E-2</v>
      </c>
    </row>
    <row r="7478" spans="1:6" hidden="1">
      <c r="A7478">
        <v>12</v>
      </c>
      <c r="B7478" s="226">
        <v>44270</v>
      </c>
      <c r="C7478" s="226">
        <v>44271</v>
      </c>
      <c r="D7478" s="226">
        <v>44280.453379629631</v>
      </c>
      <c r="E7478" t="s">
        <v>6548</v>
      </c>
      <c r="F7478">
        <v>1.4203166762988388</v>
      </c>
    </row>
    <row r="7479" spans="1:6" hidden="1">
      <c r="A7479">
        <v>12</v>
      </c>
      <c r="B7479" s="226">
        <v>44270</v>
      </c>
      <c r="C7479" s="226">
        <v>44271</v>
      </c>
      <c r="D7479" s="226">
        <v>44280.453379629631</v>
      </c>
      <c r="E7479" t="s">
        <v>6721</v>
      </c>
      <c r="F7479">
        <v>5.1260023418399951</v>
      </c>
    </row>
    <row r="7480" spans="1:6" hidden="1">
      <c r="A7480">
        <v>12</v>
      </c>
      <c r="B7480" s="226">
        <v>44270</v>
      </c>
      <c r="C7480" s="226">
        <v>44271</v>
      </c>
      <c r="D7480" s="226">
        <v>44280.453379629631</v>
      </c>
      <c r="E7480" t="s">
        <v>6720</v>
      </c>
      <c r="F7480">
        <v>94.561171987321799</v>
      </c>
    </row>
    <row r="7481" spans="1:6" hidden="1">
      <c r="A7481">
        <v>12</v>
      </c>
      <c r="B7481" s="226">
        <v>44270</v>
      </c>
      <c r="C7481" s="226">
        <v>44271</v>
      </c>
      <c r="D7481" s="226">
        <v>44280.453379629631</v>
      </c>
      <c r="E7481" t="s">
        <v>6722</v>
      </c>
      <c r="F7481">
        <v>15.366507001276469</v>
      </c>
    </row>
    <row r="7482" spans="1:6" hidden="1">
      <c r="A7482">
        <v>12</v>
      </c>
      <c r="B7482" s="226">
        <v>44270</v>
      </c>
      <c r="C7482" s="226">
        <v>44271</v>
      </c>
      <c r="D7482" s="226">
        <v>44280.453379629631</v>
      </c>
      <c r="E7482" t="s">
        <v>6723</v>
      </c>
      <c r="F7482">
        <v>49.186547308498696</v>
      </c>
    </row>
    <row r="7483" spans="1:6" hidden="1">
      <c r="A7483">
        <v>12</v>
      </c>
      <c r="B7483" s="226">
        <v>44270</v>
      </c>
      <c r="C7483" s="226">
        <v>44271</v>
      </c>
      <c r="D7483" s="226">
        <v>44280.453379629631</v>
      </c>
      <c r="E7483" t="s">
        <v>6724</v>
      </c>
      <c r="F7483">
        <v>4.4314750108454017</v>
      </c>
    </row>
    <row r="7484" spans="1:6" hidden="1">
      <c r="A7484">
        <v>12</v>
      </c>
      <c r="B7484" s="226">
        <v>44270</v>
      </c>
      <c r="C7484" s="226">
        <v>44271</v>
      </c>
      <c r="D7484" s="226">
        <v>44280.453379629631</v>
      </c>
      <c r="E7484" t="s">
        <v>6725</v>
      </c>
      <c r="F7484">
        <v>16.131091590280835</v>
      </c>
    </row>
    <row r="7485" spans="1:6" hidden="1">
      <c r="A7485">
        <v>12</v>
      </c>
      <c r="B7485" s="226">
        <v>44270</v>
      </c>
      <c r="C7485" s="226">
        <v>44271</v>
      </c>
      <c r="D7485" s="226">
        <v>44280.453379629631</v>
      </c>
      <c r="E7485" t="s">
        <v>6726</v>
      </c>
      <c r="F7485">
        <v>9808.3829996744807</v>
      </c>
    </row>
    <row r="7486" spans="1:6" hidden="1">
      <c r="A7486">
        <v>12</v>
      </c>
      <c r="B7486" s="226">
        <v>44270</v>
      </c>
      <c r="C7486" s="226">
        <v>44271</v>
      </c>
      <c r="D7486" s="226">
        <v>44280.453379629631</v>
      </c>
      <c r="E7486" t="s">
        <v>6549</v>
      </c>
      <c r="F7486">
        <v>6.6721200151575824</v>
      </c>
    </row>
    <row r="7487" spans="1:6" hidden="1">
      <c r="A7487">
        <v>12</v>
      </c>
      <c r="B7487" s="226">
        <v>44270</v>
      </c>
      <c r="C7487" s="226">
        <v>44271</v>
      </c>
      <c r="D7487" s="226">
        <v>44280.453379629631</v>
      </c>
      <c r="E7487" t="s">
        <v>6550</v>
      </c>
      <c r="F7487">
        <v>5.426198677553046</v>
      </c>
    </row>
    <row r="7488" spans="1:6" hidden="1">
      <c r="A7488">
        <v>12</v>
      </c>
      <c r="B7488" s="226">
        <v>44270</v>
      </c>
      <c r="C7488" s="226">
        <v>44271</v>
      </c>
      <c r="D7488" s="226">
        <v>44280.453379629631</v>
      </c>
      <c r="E7488" t="s">
        <v>6551</v>
      </c>
      <c r="F7488">
        <v>28.325708340274524</v>
      </c>
    </row>
    <row r="7489" spans="1:6" hidden="1">
      <c r="A7489">
        <v>12</v>
      </c>
      <c r="B7489" s="226">
        <v>44270</v>
      </c>
      <c r="C7489" s="226">
        <v>44271</v>
      </c>
      <c r="D7489" s="226">
        <v>44280.453379629631</v>
      </c>
      <c r="E7489" t="s">
        <v>6552</v>
      </c>
      <c r="F7489">
        <v>8.5642021410995017</v>
      </c>
    </row>
    <row r="7490" spans="1:6" hidden="1">
      <c r="A7490">
        <v>12</v>
      </c>
      <c r="B7490" s="226">
        <v>44270</v>
      </c>
      <c r="C7490" s="226">
        <v>44271</v>
      </c>
      <c r="D7490" s="226">
        <v>44280.453379629631</v>
      </c>
      <c r="E7490" t="s">
        <v>6727</v>
      </c>
      <c r="F7490">
        <v>19.19025322684541</v>
      </c>
    </row>
    <row r="7491" spans="1:6" hidden="1">
      <c r="A7491">
        <v>12</v>
      </c>
      <c r="B7491" s="226">
        <v>44270</v>
      </c>
      <c r="C7491" s="226">
        <v>44271</v>
      </c>
      <c r="D7491" s="226">
        <v>44280.453379629631</v>
      </c>
      <c r="E7491" t="s">
        <v>6672</v>
      </c>
      <c r="F7491">
        <v>210.05358160310473</v>
      </c>
    </row>
    <row r="7492" spans="1:6" hidden="1">
      <c r="A7492">
        <v>12</v>
      </c>
      <c r="B7492" s="226">
        <v>44270</v>
      </c>
      <c r="C7492" s="226">
        <v>44271</v>
      </c>
      <c r="D7492" s="226">
        <v>44280.453379629631</v>
      </c>
      <c r="E7492" t="s">
        <v>6673</v>
      </c>
      <c r="F7492">
        <v>211.1130164235627</v>
      </c>
    </row>
    <row r="7493" spans="1:6" hidden="1">
      <c r="A7493">
        <v>12</v>
      </c>
      <c r="B7493" s="226">
        <v>44270</v>
      </c>
      <c r="C7493" s="226">
        <v>44271</v>
      </c>
      <c r="D7493" s="226">
        <v>44280.453379629631</v>
      </c>
      <c r="E7493" t="s">
        <v>6674</v>
      </c>
      <c r="F7493">
        <v>-0.50436408290326762</v>
      </c>
    </row>
    <row r="7494" spans="1:6" hidden="1">
      <c r="A7494">
        <v>12</v>
      </c>
      <c r="B7494" s="226">
        <v>44270</v>
      </c>
      <c r="C7494" s="226">
        <v>44271</v>
      </c>
      <c r="D7494" s="226">
        <v>44280.453379629631</v>
      </c>
      <c r="E7494" t="s">
        <v>6635</v>
      </c>
      <c r="F7494">
        <v>0.87</v>
      </c>
    </row>
    <row r="7495" spans="1:6" hidden="1">
      <c r="A7495">
        <v>12</v>
      </c>
      <c r="B7495" s="226">
        <v>44270</v>
      </c>
      <c r="C7495" s="226">
        <v>44271</v>
      </c>
      <c r="D7495" s="226">
        <v>44280.453379629631</v>
      </c>
      <c r="E7495" t="s">
        <v>6637</v>
      </c>
      <c r="F7495">
        <v>0.88</v>
      </c>
    </row>
    <row r="7496" spans="1:6" hidden="1">
      <c r="A7496">
        <v>12</v>
      </c>
      <c r="B7496" s="226">
        <v>44270</v>
      </c>
      <c r="C7496" s="226">
        <v>44271</v>
      </c>
      <c r="D7496" s="226">
        <v>44280.453379629631</v>
      </c>
      <c r="E7496" t="s">
        <v>6638</v>
      </c>
      <c r="F7496">
        <v>0.87728888900000002</v>
      </c>
    </row>
    <row r="7497" spans="1:6" hidden="1">
      <c r="A7497">
        <v>12</v>
      </c>
      <c r="B7497" s="226">
        <v>44270</v>
      </c>
      <c r="C7497" s="226">
        <v>44271</v>
      </c>
      <c r="D7497" s="226">
        <v>44280.453379629631</v>
      </c>
      <c r="E7497" t="s">
        <v>6642</v>
      </c>
      <c r="F7497">
        <v>0.86831666699999999</v>
      </c>
    </row>
    <row r="7498" spans="1:6" hidden="1">
      <c r="A7498">
        <v>12</v>
      </c>
      <c r="B7498" s="226">
        <v>44270</v>
      </c>
      <c r="C7498" s="226">
        <v>44271</v>
      </c>
      <c r="D7498" s="226">
        <v>44280.453379629631</v>
      </c>
      <c r="E7498" t="s">
        <v>6636</v>
      </c>
      <c r="F7498">
        <v>0.87</v>
      </c>
    </row>
    <row r="7499" spans="1:6" hidden="1">
      <c r="A7499">
        <v>12</v>
      </c>
      <c r="B7499" s="226">
        <v>44270</v>
      </c>
      <c r="C7499" s="226">
        <v>44271</v>
      </c>
      <c r="D7499" s="226">
        <v>44280.453379629631</v>
      </c>
      <c r="E7499" t="s">
        <v>6646</v>
      </c>
      <c r="F7499">
        <v>0.87688888899999995</v>
      </c>
    </row>
    <row r="7500" spans="1:6" hidden="1">
      <c r="A7500">
        <v>12</v>
      </c>
      <c r="B7500" s="226">
        <v>44270</v>
      </c>
      <c r="C7500" s="226">
        <v>44271</v>
      </c>
      <c r="D7500" s="226">
        <v>44280.453379629631</v>
      </c>
      <c r="E7500" t="s">
        <v>6647</v>
      </c>
      <c r="F7500">
        <v>0.88706562499999997</v>
      </c>
    </row>
    <row r="7501" spans="1:6" hidden="1">
      <c r="A7501">
        <v>12</v>
      </c>
      <c r="B7501" s="226">
        <v>44270</v>
      </c>
      <c r="C7501" s="226">
        <v>44271</v>
      </c>
      <c r="D7501" s="226">
        <v>44280.453379629631</v>
      </c>
      <c r="E7501" t="s">
        <v>6648</v>
      </c>
      <c r="F7501">
        <v>0.75539321999999998</v>
      </c>
    </row>
    <row r="7502" spans="1:6" hidden="1">
      <c r="A7502">
        <v>12</v>
      </c>
      <c r="B7502" s="226">
        <v>44270</v>
      </c>
      <c r="C7502" s="226">
        <v>44271</v>
      </c>
      <c r="D7502" s="226">
        <v>44280.453379629631</v>
      </c>
      <c r="E7502" t="s">
        <v>6643</v>
      </c>
      <c r="F7502">
        <v>0.87</v>
      </c>
    </row>
    <row r="7503" spans="1:6" hidden="1">
      <c r="A7503">
        <v>12</v>
      </c>
      <c r="B7503" s="226">
        <v>44270</v>
      </c>
      <c r="C7503" s="226">
        <v>44271</v>
      </c>
      <c r="D7503" s="226">
        <v>44280.453379629631</v>
      </c>
      <c r="E7503" t="s">
        <v>6644</v>
      </c>
      <c r="F7503">
        <v>0.67601355900000004</v>
      </c>
    </row>
    <row r="7504" spans="1:6" hidden="1">
      <c r="A7504">
        <v>12</v>
      </c>
      <c r="B7504" s="226">
        <v>44270</v>
      </c>
      <c r="C7504" s="226">
        <v>44271</v>
      </c>
      <c r="D7504" s="226">
        <v>44280.453379629631</v>
      </c>
      <c r="E7504" t="s">
        <v>6649</v>
      </c>
      <c r="F7504">
        <v>0.86760000000000004</v>
      </c>
    </row>
    <row r="7505" spans="1:6" hidden="1">
      <c r="A7505">
        <v>12</v>
      </c>
      <c r="B7505" s="226">
        <v>44270</v>
      </c>
      <c r="C7505" s="226">
        <v>44271</v>
      </c>
      <c r="D7505" s="226">
        <v>44280.453379629631</v>
      </c>
      <c r="E7505" t="s">
        <v>6650</v>
      </c>
      <c r="F7505">
        <v>0.87610468799999996</v>
      </c>
    </row>
    <row r="7506" spans="1:6" hidden="1">
      <c r="A7506">
        <v>12</v>
      </c>
      <c r="B7506" s="226">
        <v>44270</v>
      </c>
      <c r="C7506" s="226">
        <v>44271</v>
      </c>
      <c r="D7506" s="226">
        <v>44280.453379629631</v>
      </c>
      <c r="E7506" t="s">
        <v>6651</v>
      </c>
      <c r="F7506">
        <v>0.894277922</v>
      </c>
    </row>
    <row r="7507" spans="1:6" hidden="1">
      <c r="A7507">
        <v>12</v>
      </c>
      <c r="B7507" s="226">
        <v>44270</v>
      </c>
      <c r="C7507" s="226">
        <v>44271</v>
      </c>
      <c r="D7507" s="226">
        <v>44280.453379629631</v>
      </c>
      <c r="E7507" t="s">
        <v>6645</v>
      </c>
      <c r="F7507">
        <v>0.875</v>
      </c>
    </row>
    <row r="7508" spans="1:6" hidden="1">
      <c r="A7508">
        <v>12</v>
      </c>
      <c r="B7508" s="226">
        <v>44270</v>
      </c>
      <c r="C7508" s="226">
        <v>44271</v>
      </c>
      <c r="D7508" s="226">
        <v>44280.453379629631</v>
      </c>
      <c r="E7508" t="s">
        <v>6652</v>
      </c>
      <c r="F7508">
        <v>0.86570000000000003</v>
      </c>
    </row>
    <row r="7509" spans="1:6" hidden="1">
      <c r="A7509">
        <v>12</v>
      </c>
      <c r="B7509" s="226">
        <v>44270</v>
      </c>
      <c r="C7509" s="226">
        <v>44271</v>
      </c>
      <c r="D7509" s="226">
        <v>44280.453379629631</v>
      </c>
      <c r="E7509" t="s">
        <v>6653</v>
      </c>
      <c r="F7509">
        <v>5.0000000000000001E-4</v>
      </c>
    </row>
    <row r="7510" spans="1:6" hidden="1">
      <c r="A7510">
        <v>12</v>
      </c>
      <c r="B7510" s="226">
        <v>44270</v>
      </c>
      <c r="C7510" s="226">
        <v>44271</v>
      </c>
      <c r="D7510" s="226">
        <v>44280.453379629631</v>
      </c>
      <c r="E7510" t="s">
        <v>6654</v>
      </c>
      <c r="F7510">
        <v>4.6000000000000001E-4</v>
      </c>
    </row>
    <row r="7511" spans="1:6" hidden="1">
      <c r="A7511">
        <v>12</v>
      </c>
      <c r="B7511" s="226">
        <v>44270</v>
      </c>
      <c r="C7511" s="226">
        <v>44271</v>
      </c>
      <c r="D7511" s="226">
        <v>44280.453379629631</v>
      </c>
      <c r="E7511" t="s">
        <v>6655</v>
      </c>
      <c r="F7511">
        <v>1.6999999999999999E-3</v>
      </c>
    </row>
    <row r="7512" spans="1:6" hidden="1">
      <c r="A7512">
        <v>12</v>
      </c>
      <c r="B7512" s="226">
        <v>44270</v>
      </c>
      <c r="C7512" s="226">
        <v>44271</v>
      </c>
      <c r="D7512" s="226">
        <v>44280.453379629631</v>
      </c>
      <c r="E7512" t="s">
        <v>6766</v>
      </c>
      <c r="F7512">
        <v>102.1</v>
      </c>
    </row>
    <row r="7513" spans="1:6" hidden="1">
      <c r="A7513">
        <v>12</v>
      </c>
      <c r="B7513" s="226">
        <v>44270</v>
      </c>
      <c r="C7513" s="226">
        <v>44271</v>
      </c>
      <c r="D7513" s="226">
        <v>44280.453379629631</v>
      </c>
      <c r="E7513" t="s">
        <v>6767</v>
      </c>
      <c r="F7513">
        <v>111</v>
      </c>
    </row>
    <row r="7514" spans="1:6" hidden="1">
      <c r="A7514">
        <v>12</v>
      </c>
      <c r="B7514" s="226">
        <v>44270</v>
      </c>
      <c r="C7514" s="226">
        <v>44271</v>
      </c>
      <c r="D7514" s="226">
        <v>44280.453379629631</v>
      </c>
      <c r="E7514" t="s">
        <v>6764</v>
      </c>
      <c r="F7514">
        <v>99.7</v>
      </c>
    </row>
    <row r="7515" spans="1:6" hidden="1">
      <c r="A7515">
        <v>12</v>
      </c>
      <c r="B7515" s="226">
        <v>44270</v>
      </c>
      <c r="C7515" s="226">
        <v>44271</v>
      </c>
      <c r="D7515" s="226">
        <v>44280.453379629631</v>
      </c>
      <c r="E7515" t="s">
        <v>6765</v>
      </c>
      <c r="F7515">
        <v>110</v>
      </c>
    </row>
    <row r="7516" spans="1:6" hidden="1">
      <c r="A7516">
        <v>13</v>
      </c>
      <c r="B7516" s="226">
        <v>44271</v>
      </c>
      <c r="C7516" s="226">
        <v>44272</v>
      </c>
      <c r="D7516" s="226">
        <v>44280.4534375</v>
      </c>
      <c r="E7516" t="s">
        <v>5521</v>
      </c>
      <c r="F7516">
        <v>250.01245294147085</v>
      </c>
    </row>
    <row r="7517" spans="1:6" hidden="1">
      <c r="A7517">
        <v>13</v>
      </c>
      <c r="B7517" s="226">
        <v>44271</v>
      </c>
      <c r="C7517" s="226">
        <v>44272</v>
      </c>
      <c r="D7517" s="226">
        <v>44280.4534375</v>
      </c>
      <c r="E7517" t="s">
        <v>6243</v>
      </c>
      <c r="F7517">
        <v>0</v>
      </c>
    </row>
    <row r="7518" spans="1:6" hidden="1">
      <c r="A7518">
        <v>13</v>
      </c>
      <c r="B7518" s="226">
        <v>44271</v>
      </c>
      <c r="C7518" s="226">
        <v>44272</v>
      </c>
      <c r="D7518" s="226">
        <v>44280.4534375</v>
      </c>
      <c r="E7518" t="s">
        <v>6327</v>
      </c>
      <c r="F7518">
        <v>1.9156878239300517E-3</v>
      </c>
    </row>
    <row r="7519" spans="1:6" hidden="1">
      <c r="A7519">
        <v>13</v>
      </c>
      <c r="B7519" s="226">
        <v>44271</v>
      </c>
      <c r="C7519" s="226">
        <v>44272</v>
      </c>
      <c r="D7519" s="226">
        <v>44280.4534375</v>
      </c>
      <c r="E7519" t="s">
        <v>6432</v>
      </c>
      <c r="F7519">
        <v>2.5367517314023385</v>
      </c>
    </row>
    <row r="7520" spans="1:6" hidden="1">
      <c r="A7520">
        <v>13</v>
      </c>
      <c r="B7520" s="226">
        <v>44271</v>
      </c>
      <c r="C7520" s="226">
        <v>44272</v>
      </c>
      <c r="D7520" s="226">
        <v>44280.4534375</v>
      </c>
      <c r="E7520" t="s">
        <v>6244</v>
      </c>
      <c r="F7520">
        <v>14.733931279844681</v>
      </c>
    </row>
    <row r="7521" spans="1:6" hidden="1">
      <c r="A7521">
        <v>13</v>
      </c>
      <c r="B7521" s="226">
        <v>44271</v>
      </c>
      <c r="C7521" s="226">
        <v>44272</v>
      </c>
      <c r="D7521" s="226">
        <v>44280.4534375</v>
      </c>
      <c r="E7521" t="s">
        <v>6246</v>
      </c>
    </row>
    <row r="7522" spans="1:6" hidden="1">
      <c r="A7522">
        <v>13</v>
      </c>
      <c r="B7522" s="226">
        <v>44271</v>
      </c>
      <c r="C7522" s="226">
        <v>44272</v>
      </c>
      <c r="D7522" s="226">
        <v>44280.4534375</v>
      </c>
      <c r="E7522" t="s">
        <v>6259</v>
      </c>
      <c r="F7522">
        <v>4.0075543587406521</v>
      </c>
    </row>
    <row r="7523" spans="1:6" hidden="1">
      <c r="A7523">
        <v>13</v>
      </c>
      <c r="B7523" s="226">
        <v>44271</v>
      </c>
      <c r="C7523" s="226">
        <v>44272</v>
      </c>
      <c r="D7523" s="226">
        <v>44280.4534375</v>
      </c>
      <c r="E7523" t="s">
        <v>6262</v>
      </c>
      <c r="F7523">
        <v>8.5672814376727686</v>
      </c>
    </row>
    <row r="7524" spans="1:6" hidden="1">
      <c r="A7524">
        <v>13</v>
      </c>
      <c r="B7524" s="226">
        <v>44271</v>
      </c>
      <c r="C7524" s="226">
        <v>44272</v>
      </c>
      <c r="D7524" s="226">
        <v>44280.4534375</v>
      </c>
      <c r="E7524" t="s">
        <v>6665</v>
      </c>
      <c r="F7524">
        <v>0.10880254367883881</v>
      </c>
    </row>
    <row r="7525" spans="1:6" hidden="1">
      <c r="A7525">
        <v>13</v>
      </c>
      <c r="B7525" s="226">
        <v>44271</v>
      </c>
      <c r="C7525" s="226">
        <v>44272</v>
      </c>
      <c r="D7525" s="226">
        <v>44280.4534375</v>
      </c>
      <c r="E7525" t="s">
        <v>6666</v>
      </c>
      <c r="F7525">
        <v>-2.4527344852686529E-2</v>
      </c>
    </row>
    <row r="7526" spans="1:6" hidden="1">
      <c r="A7526">
        <v>13</v>
      </c>
      <c r="B7526" s="226">
        <v>44271</v>
      </c>
      <c r="C7526" s="226">
        <v>44272</v>
      </c>
      <c r="D7526" s="226">
        <v>44280.4534375</v>
      </c>
      <c r="E7526" t="s">
        <v>6289</v>
      </c>
      <c r="F7526">
        <v>41.118079790804103</v>
      </c>
    </row>
    <row r="7527" spans="1:6" hidden="1">
      <c r="A7527">
        <v>13</v>
      </c>
      <c r="B7527" s="226">
        <v>44271</v>
      </c>
      <c r="C7527" s="226">
        <v>44272</v>
      </c>
      <c r="D7527" s="226">
        <v>44280.4534375</v>
      </c>
      <c r="E7527" t="s">
        <v>6290</v>
      </c>
      <c r="F7527">
        <v>7.4872092144356674</v>
      </c>
    </row>
    <row r="7528" spans="1:6" hidden="1">
      <c r="A7528">
        <v>13</v>
      </c>
      <c r="B7528" s="226">
        <v>44271</v>
      </c>
      <c r="C7528" s="226">
        <v>44272</v>
      </c>
      <c r="D7528" s="226">
        <v>44280.4534375</v>
      </c>
      <c r="E7528" t="s">
        <v>6291</v>
      </c>
      <c r="F7528">
        <v>6.2485141206118744</v>
      </c>
    </row>
    <row r="7529" spans="1:6" hidden="1">
      <c r="A7529">
        <v>13</v>
      </c>
      <c r="B7529" s="226">
        <v>44271</v>
      </c>
      <c r="C7529" s="226">
        <v>44272</v>
      </c>
      <c r="D7529" s="226">
        <v>44280.4534375</v>
      </c>
      <c r="E7529" t="s">
        <v>6328</v>
      </c>
      <c r="F7529">
        <v>1.3685999495080793E-2</v>
      </c>
    </row>
    <row r="7530" spans="1:6" hidden="1">
      <c r="A7530">
        <v>13</v>
      </c>
      <c r="B7530" s="226">
        <v>44271</v>
      </c>
      <c r="C7530" s="226">
        <v>44272</v>
      </c>
      <c r="D7530" s="226">
        <v>44280.4534375</v>
      </c>
      <c r="E7530" t="s">
        <v>6329</v>
      </c>
      <c r="F7530">
        <v>6.553053751918914</v>
      </c>
    </row>
    <row r="7531" spans="1:6" hidden="1">
      <c r="A7531">
        <v>13</v>
      </c>
      <c r="B7531" s="226">
        <v>44271</v>
      </c>
      <c r="C7531" s="226">
        <v>44272</v>
      </c>
      <c r="D7531" s="226">
        <v>44280.4534375</v>
      </c>
      <c r="E7531" t="s">
        <v>6333</v>
      </c>
      <c r="F7531">
        <v>-1.6551549950963713E-2</v>
      </c>
    </row>
    <row r="7532" spans="1:6" hidden="1">
      <c r="A7532">
        <v>13</v>
      </c>
      <c r="B7532" s="226">
        <v>44271</v>
      </c>
      <c r="C7532" s="226">
        <v>44272</v>
      </c>
      <c r="D7532" s="226">
        <v>44280.4534375</v>
      </c>
      <c r="E7532" t="s">
        <v>6334</v>
      </c>
      <c r="F7532">
        <v>20.534179908699482</v>
      </c>
    </row>
    <row r="7533" spans="1:6" hidden="1">
      <c r="A7533">
        <v>13</v>
      </c>
      <c r="B7533" s="226">
        <v>44271</v>
      </c>
      <c r="C7533" s="226">
        <v>44272</v>
      </c>
      <c r="D7533" s="226">
        <v>44280.4534375</v>
      </c>
      <c r="E7533" t="s">
        <v>6337</v>
      </c>
      <c r="F7533">
        <v>61.580360470877814</v>
      </c>
    </row>
    <row r="7534" spans="1:6" hidden="1">
      <c r="A7534">
        <v>13</v>
      </c>
      <c r="B7534" s="226">
        <v>44271</v>
      </c>
      <c r="C7534" s="226">
        <v>44272</v>
      </c>
      <c r="D7534" s="226">
        <v>44280.4534375</v>
      </c>
      <c r="E7534" t="s">
        <v>6340</v>
      </c>
      <c r="F7534">
        <v>19.907927027013528</v>
      </c>
    </row>
    <row r="7535" spans="1:6" hidden="1">
      <c r="A7535">
        <v>13</v>
      </c>
      <c r="B7535" s="226">
        <v>44271</v>
      </c>
      <c r="C7535" s="226">
        <v>44272</v>
      </c>
      <c r="D7535" s="226">
        <v>44280.4534375</v>
      </c>
      <c r="E7535" t="s">
        <v>6531</v>
      </c>
      <c r="F7535">
        <v>40.471031228701257</v>
      </c>
    </row>
    <row r="7536" spans="1:6" hidden="1">
      <c r="A7536">
        <v>13</v>
      </c>
      <c r="B7536" s="226">
        <v>44271</v>
      </c>
      <c r="C7536" s="226">
        <v>44272</v>
      </c>
      <c r="D7536" s="226">
        <v>44280.4534375</v>
      </c>
      <c r="E7536" t="s">
        <v>6635</v>
      </c>
    </row>
    <row r="7537" spans="1:6" hidden="1">
      <c r="A7537">
        <v>13</v>
      </c>
      <c r="B7537" s="226">
        <v>44271</v>
      </c>
      <c r="C7537" s="226">
        <v>44272</v>
      </c>
      <c r="D7537" s="226">
        <v>44280.4534375</v>
      </c>
      <c r="E7537" t="s">
        <v>6637</v>
      </c>
    </row>
    <row r="7538" spans="1:6" hidden="1">
      <c r="A7538">
        <v>13</v>
      </c>
      <c r="B7538" s="226">
        <v>44271</v>
      </c>
      <c r="C7538" s="226">
        <v>44272</v>
      </c>
      <c r="D7538" s="226">
        <v>44280.4534375</v>
      </c>
      <c r="E7538" t="s">
        <v>6659</v>
      </c>
      <c r="F7538">
        <v>0.82590001821514825</v>
      </c>
    </row>
    <row r="7539" spans="1:6" hidden="1">
      <c r="A7539">
        <v>13</v>
      </c>
      <c r="B7539" s="226">
        <v>44271</v>
      </c>
      <c r="C7539" s="226">
        <v>44272</v>
      </c>
      <c r="D7539" s="226">
        <v>44280.4534375</v>
      </c>
      <c r="E7539" t="s">
        <v>6639</v>
      </c>
      <c r="F7539">
        <v>0.73470002412798907</v>
      </c>
    </row>
    <row r="7540" spans="1:6" hidden="1">
      <c r="A7540">
        <v>13</v>
      </c>
      <c r="B7540" s="226">
        <v>44271</v>
      </c>
      <c r="C7540" s="226">
        <v>44272</v>
      </c>
      <c r="D7540" s="226">
        <v>44280.4534375</v>
      </c>
      <c r="E7540" t="s">
        <v>6640</v>
      </c>
      <c r="F7540">
        <v>0.84880000352862672</v>
      </c>
    </row>
    <row r="7541" spans="1:6" hidden="1">
      <c r="A7541">
        <v>13</v>
      </c>
      <c r="B7541" s="226">
        <v>44271</v>
      </c>
      <c r="C7541" s="226">
        <v>44272</v>
      </c>
      <c r="D7541" s="226">
        <v>44280.4534375</v>
      </c>
      <c r="E7541" t="s">
        <v>6641</v>
      </c>
      <c r="F7541">
        <v>0.87730002403259277</v>
      </c>
    </row>
    <row r="7542" spans="1:6" hidden="1">
      <c r="A7542">
        <v>13</v>
      </c>
      <c r="B7542" s="226">
        <v>44271</v>
      </c>
      <c r="C7542" s="226">
        <v>44272</v>
      </c>
      <c r="D7542" s="226">
        <v>44280.4534375</v>
      </c>
      <c r="E7542" t="s">
        <v>6638</v>
      </c>
    </row>
    <row r="7543" spans="1:6" hidden="1">
      <c r="A7543">
        <v>13</v>
      </c>
      <c r="B7543" s="226">
        <v>44271</v>
      </c>
      <c r="C7543" s="226">
        <v>44272</v>
      </c>
      <c r="D7543" s="226">
        <v>44280.4534375</v>
      </c>
      <c r="E7543" t="s">
        <v>6642</v>
      </c>
    </row>
    <row r="7544" spans="1:6" hidden="1">
      <c r="A7544">
        <v>13</v>
      </c>
      <c r="B7544" s="226">
        <v>44271</v>
      </c>
      <c r="C7544" s="226">
        <v>44272</v>
      </c>
      <c r="D7544" s="226">
        <v>44280.4534375</v>
      </c>
      <c r="E7544" t="s">
        <v>6636</v>
      </c>
    </row>
    <row r="7545" spans="1:6" hidden="1">
      <c r="A7545">
        <v>13</v>
      </c>
      <c r="B7545" s="226">
        <v>44271</v>
      </c>
      <c r="C7545" s="226">
        <v>44272</v>
      </c>
      <c r="D7545" s="226">
        <v>44280.4534375</v>
      </c>
      <c r="E7545" t="s">
        <v>6646</v>
      </c>
    </row>
    <row r="7546" spans="1:6" hidden="1">
      <c r="A7546">
        <v>13</v>
      </c>
      <c r="B7546" s="226">
        <v>44271</v>
      </c>
      <c r="C7546" s="226">
        <v>44272</v>
      </c>
      <c r="D7546" s="226">
        <v>44280.4534375</v>
      </c>
      <c r="E7546" t="s">
        <v>6647</v>
      </c>
    </row>
    <row r="7547" spans="1:6" hidden="1">
      <c r="A7547">
        <v>13</v>
      </c>
      <c r="B7547" s="226">
        <v>44271</v>
      </c>
      <c r="C7547" s="226">
        <v>44272</v>
      </c>
      <c r="D7547" s="226">
        <v>44280.4534375</v>
      </c>
      <c r="E7547" t="s">
        <v>6648</v>
      </c>
    </row>
    <row r="7548" spans="1:6" hidden="1">
      <c r="A7548">
        <v>13</v>
      </c>
      <c r="B7548" s="226">
        <v>44271</v>
      </c>
      <c r="C7548" s="226">
        <v>44272</v>
      </c>
      <c r="D7548" s="226">
        <v>44280.4534375</v>
      </c>
      <c r="E7548" t="s">
        <v>6643</v>
      </c>
    </row>
    <row r="7549" spans="1:6" hidden="1">
      <c r="A7549">
        <v>13</v>
      </c>
      <c r="B7549" s="226">
        <v>44271</v>
      </c>
      <c r="C7549" s="226">
        <v>44272</v>
      </c>
      <c r="D7549" s="226">
        <v>44280.4534375</v>
      </c>
      <c r="E7549" t="s">
        <v>6644</v>
      </c>
    </row>
    <row r="7550" spans="1:6" hidden="1">
      <c r="A7550">
        <v>13</v>
      </c>
      <c r="B7550" s="226">
        <v>44271</v>
      </c>
      <c r="C7550" s="226">
        <v>44272</v>
      </c>
      <c r="D7550" s="226">
        <v>44280.4534375</v>
      </c>
      <c r="E7550" t="s">
        <v>6649</v>
      </c>
    </row>
    <row r="7551" spans="1:6" hidden="1">
      <c r="A7551">
        <v>13</v>
      </c>
      <c r="B7551" s="226">
        <v>44271</v>
      </c>
      <c r="C7551" s="226">
        <v>44272</v>
      </c>
      <c r="D7551" s="226">
        <v>44280.4534375</v>
      </c>
      <c r="E7551" t="s">
        <v>6650</v>
      </c>
    </row>
    <row r="7552" spans="1:6" hidden="1">
      <c r="A7552">
        <v>13</v>
      </c>
      <c r="B7552" s="226">
        <v>44271</v>
      </c>
      <c r="C7552" s="226">
        <v>44272</v>
      </c>
      <c r="D7552" s="226">
        <v>44280.4534375</v>
      </c>
      <c r="E7552" t="s">
        <v>6651</v>
      </c>
    </row>
    <row r="7553" spans="1:6" hidden="1">
      <c r="A7553">
        <v>13</v>
      </c>
      <c r="B7553" s="226">
        <v>44271</v>
      </c>
      <c r="C7553" s="226">
        <v>44272</v>
      </c>
      <c r="D7553" s="226">
        <v>44280.4534375</v>
      </c>
      <c r="E7553" t="s">
        <v>6645</v>
      </c>
    </row>
    <row r="7554" spans="1:6" hidden="1">
      <c r="A7554">
        <v>13</v>
      </c>
      <c r="B7554" s="226">
        <v>44271</v>
      </c>
      <c r="C7554" s="226">
        <v>44272</v>
      </c>
      <c r="D7554" s="226">
        <v>44280.4534375</v>
      </c>
      <c r="E7554" t="s">
        <v>6652</v>
      </c>
    </row>
    <row r="7555" spans="1:6" hidden="1">
      <c r="A7555">
        <v>13</v>
      </c>
      <c r="B7555" s="226">
        <v>44271</v>
      </c>
      <c r="C7555" s="226">
        <v>44272</v>
      </c>
      <c r="D7555" s="226">
        <v>44280.4534375</v>
      </c>
      <c r="E7555" t="s">
        <v>6653</v>
      </c>
    </row>
    <row r="7556" spans="1:6" hidden="1">
      <c r="A7556">
        <v>13</v>
      </c>
      <c r="B7556" s="226">
        <v>44271</v>
      </c>
      <c r="C7556" s="226">
        <v>44272</v>
      </c>
      <c r="D7556" s="226">
        <v>44280.4534375</v>
      </c>
      <c r="E7556" t="s">
        <v>6654</v>
      </c>
    </row>
    <row r="7557" spans="1:6" hidden="1">
      <c r="A7557">
        <v>13</v>
      </c>
      <c r="B7557" s="226">
        <v>44271</v>
      </c>
      <c r="C7557" s="226">
        <v>44272</v>
      </c>
      <c r="D7557" s="226">
        <v>44280.4534375</v>
      </c>
      <c r="E7557" t="s">
        <v>6655</v>
      </c>
    </row>
    <row r="7558" spans="1:6" hidden="1">
      <c r="A7558">
        <v>13</v>
      </c>
      <c r="B7558" s="226">
        <v>44271</v>
      </c>
      <c r="C7558" s="226">
        <v>44272</v>
      </c>
      <c r="D7558" s="226">
        <v>44280.4534375</v>
      </c>
      <c r="E7558" t="s">
        <v>5947</v>
      </c>
    </row>
    <row r="7559" spans="1:6" hidden="1">
      <c r="A7559">
        <v>13</v>
      </c>
      <c r="B7559" s="226">
        <v>44271</v>
      </c>
      <c r="C7559" s="226">
        <v>44272</v>
      </c>
      <c r="D7559" s="226">
        <v>44280.4534375</v>
      </c>
      <c r="E7559" t="s">
        <v>5946</v>
      </c>
    </row>
    <row r="7560" spans="1:6" hidden="1">
      <c r="A7560">
        <v>13</v>
      </c>
      <c r="B7560" s="226">
        <v>44271</v>
      </c>
      <c r="C7560" s="226">
        <v>44272</v>
      </c>
      <c r="D7560" s="226">
        <v>44280.4534375</v>
      </c>
      <c r="E7560" t="s">
        <v>6676</v>
      </c>
      <c r="F7560">
        <v>250.01245294147085</v>
      </c>
    </row>
    <row r="7561" spans="1:6" hidden="1">
      <c r="A7561">
        <v>13</v>
      </c>
      <c r="B7561" s="226">
        <v>44271</v>
      </c>
      <c r="C7561" s="226">
        <v>44272</v>
      </c>
      <c r="D7561" s="226">
        <v>44280.4534375</v>
      </c>
      <c r="E7561" t="s">
        <v>5824</v>
      </c>
      <c r="F7561">
        <v>1.2755608053487018</v>
      </c>
    </row>
    <row r="7562" spans="1:6" hidden="1">
      <c r="A7562">
        <v>13</v>
      </c>
      <c r="B7562" s="226">
        <v>44271</v>
      </c>
      <c r="C7562" s="226">
        <v>44272</v>
      </c>
      <c r="D7562" s="226">
        <v>44280.4534375</v>
      </c>
      <c r="E7562" t="s">
        <v>5825</v>
      </c>
      <c r="F7562">
        <v>1.489698367882121</v>
      </c>
    </row>
    <row r="7563" spans="1:6" hidden="1">
      <c r="A7563">
        <v>13</v>
      </c>
      <c r="B7563" s="226">
        <v>44271</v>
      </c>
      <c r="C7563" s="226">
        <v>44272</v>
      </c>
      <c r="D7563" s="226">
        <v>44280.4534375</v>
      </c>
      <c r="E7563" t="s">
        <v>5826</v>
      </c>
      <c r="F7563">
        <v>1.0774236671283481</v>
      </c>
    </row>
    <row r="7564" spans="1:6" hidden="1">
      <c r="A7564">
        <v>13</v>
      </c>
      <c r="B7564" s="226">
        <v>44271</v>
      </c>
      <c r="C7564" s="226">
        <v>44272</v>
      </c>
      <c r="D7564" s="226">
        <v>44280.4534375</v>
      </c>
      <c r="E7564" t="s">
        <v>5827</v>
      </c>
      <c r="F7564">
        <v>0.18000000715255737</v>
      </c>
    </row>
    <row r="7565" spans="1:6" hidden="1">
      <c r="A7565">
        <v>13</v>
      </c>
      <c r="B7565" s="226">
        <v>44271</v>
      </c>
      <c r="C7565" s="226">
        <v>44272</v>
      </c>
      <c r="D7565" s="226">
        <v>44280.4534375</v>
      </c>
      <c r="E7565" t="s">
        <v>5828</v>
      </c>
      <c r="F7565">
        <v>0</v>
      </c>
    </row>
    <row r="7566" spans="1:6" hidden="1">
      <c r="A7566">
        <v>13</v>
      </c>
      <c r="B7566" s="226">
        <v>44271</v>
      </c>
      <c r="C7566" s="226">
        <v>44272</v>
      </c>
      <c r="D7566" s="226">
        <v>44280.4534375</v>
      </c>
      <c r="E7566" t="s">
        <v>5829</v>
      </c>
      <c r="F7566">
        <v>0</v>
      </c>
    </row>
    <row r="7567" spans="1:6" hidden="1">
      <c r="A7567">
        <v>13</v>
      </c>
      <c r="B7567" s="226">
        <v>44271</v>
      </c>
      <c r="C7567" s="226">
        <v>44272</v>
      </c>
      <c r="D7567" s="226">
        <v>44280.4534375</v>
      </c>
      <c r="E7567" t="s">
        <v>5830</v>
      </c>
      <c r="F7567">
        <v>1.6805007224833284</v>
      </c>
    </row>
    <row r="7568" spans="1:6" hidden="1">
      <c r="A7568">
        <v>13</v>
      </c>
      <c r="B7568" s="226">
        <v>44271</v>
      </c>
      <c r="C7568" s="226">
        <v>44272</v>
      </c>
      <c r="D7568" s="226">
        <v>44280.4534375</v>
      </c>
      <c r="E7568" t="s">
        <v>5831</v>
      </c>
      <c r="F7568">
        <v>3.4263063827335536</v>
      </c>
    </row>
    <row r="7569" spans="1:6" hidden="1">
      <c r="A7569">
        <v>13</v>
      </c>
      <c r="B7569" s="226">
        <v>44271</v>
      </c>
      <c r="C7569" s="226">
        <v>44272</v>
      </c>
      <c r="D7569" s="226">
        <v>44280.4534375</v>
      </c>
      <c r="E7569" t="s">
        <v>5832</v>
      </c>
      <c r="F7569">
        <v>3.4265605358398861</v>
      </c>
    </row>
    <row r="7570" spans="1:6" hidden="1">
      <c r="A7570">
        <v>13</v>
      </c>
      <c r="B7570" s="226">
        <v>44271</v>
      </c>
      <c r="C7570" s="226">
        <v>44272</v>
      </c>
      <c r="D7570" s="226">
        <v>44280.4534375</v>
      </c>
      <c r="E7570" t="s">
        <v>5833</v>
      </c>
      <c r="F7570">
        <v>0.77999997138977051</v>
      </c>
    </row>
    <row r="7571" spans="1:6" hidden="1">
      <c r="A7571">
        <v>13</v>
      </c>
      <c r="B7571" s="226">
        <v>44271</v>
      </c>
      <c r="C7571" s="226">
        <v>44272</v>
      </c>
      <c r="D7571" s="226">
        <v>44280.4534375</v>
      </c>
      <c r="E7571" t="s">
        <v>5834</v>
      </c>
      <c r="F7571">
        <v>0</v>
      </c>
    </row>
    <row r="7572" spans="1:6" hidden="1">
      <c r="A7572">
        <v>13</v>
      </c>
      <c r="B7572" s="226">
        <v>44271</v>
      </c>
      <c r="C7572" s="226">
        <v>44272</v>
      </c>
      <c r="D7572" s="226">
        <v>44280.4534375</v>
      </c>
      <c r="E7572" t="s">
        <v>5835</v>
      </c>
      <c r="F7572">
        <v>0.17209947685033308</v>
      </c>
    </row>
    <row r="7573" spans="1:6" hidden="1">
      <c r="A7573">
        <v>13</v>
      </c>
      <c r="B7573" s="226">
        <v>44271</v>
      </c>
      <c r="C7573" s="226">
        <v>44272</v>
      </c>
      <c r="D7573" s="226">
        <v>44280.4534375</v>
      </c>
      <c r="E7573" t="s">
        <v>5836</v>
      </c>
      <c r="F7573">
        <v>0.29793967357642509</v>
      </c>
    </row>
    <row r="7574" spans="1:6" hidden="1">
      <c r="A7574">
        <v>13</v>
      </c>
      <c r="B7574" s="226">
        <v>44271</v>
      </c>
      <c r="C7574" s="226">
        <v>44272</v>
      </c>
      <c r="D7574" s="226">
        <v>44280.4534375</v>
      </c>
      <c r="E7574" t="s">
        <v>5837</v>
      </c>
      <c r="F7574">
        <v>0.64468793369610655</v>
      </c>
    </row>
    <row r="7575" spans="1:6" hidden="1">
      <c r="A7575">
        <v>13</v>
      </c>
      <c r="B7575" s="226">
        <v>44271</v>
      </c>
      <c r="C7575" s="226">
        <v>44272</v>
      </c>
      <c r="D7575" s="226">
        <v>44280.4534375</v>
      </c>
      <c r="E7575" t="s">
        <v>5838</v>
      </c>
      <c r="F7575">
        <v>0</v>
      </c>
    </row>
    <row r="7576" spans="1:6" hidden="1">
      <c r="A7576">
        <v>13</v>
      </c>
      <c r="B7576" s="226">
        <v>44271</v>
      </c>
      <c r="C7576" s="226">
        <v>44272</v>
      </c>
      <c r="D7576" s="226">
        <v>44280.4534375</v>
      </c>
      <c r="E7576" t="s">
        <v>5839</v>
      </c>
      <c r="F7576">
        <v>6.2790258222156128</v>
      </c>
    </row>
    <row r="7577" spans="1:6" hidden="1">
      <c r="A7577">
        <v>13</v>
      </c>
      <c r="B7577" s="226">
        <v>44271</v>
      </c>
      <c r="C7577" s="226">
        <v>44272</v>
      </c>
      <c r="D7577" s="226">
        <v>44280.4534375</v>
      </c>
      <c r="E7577" t="s">
        <v>5840</v>
      </c>
      <c r="F7577">
        <v>20.90571034467915</v>
      </c>
    </row>
    <row r="7578" spans="1:6" hidden="1">
      <c r="A7578">
        <v>13</v>
      </c>
      <c r="B7578" s="226">
        <v>44271</v>
      </c>
      <c r="C7578" s="226">
        <v>44272</v>
      </c>
      <c r="D7578" s="226">
        <v>44280.4534375</v>
      </c>
      <c r="E7578" t="s">
        <v>5841</v>
      </c>
      <c r="F7578">
        <v>4.494816396964942</v>
      </c>
    </row>
    <row r="7579" spans="1:6" hidden="1">
      <c r="A7579">
        <v>13</v>
      </c>
      <c r="B7579" s="226">
        <v>44271</v>
      </c>
      <c r="C7579" s="226">
        <v>44272</v>
      </c>
      <c r="D7579" s="226">
        <v>44280.4534375</v>
      </c>
      <c r="E7579" t="s">
        <v>5842</v>
      </c>
      <c r="F7579">
        <v>5.5760821216636103</v>
      </c>
    </row>
    <row r="7580" spans="1:6" hidden="1">
      <c r="A7580">
        <v>13</v>
      </c>
      <c r="B7580" s="226">
        <v>44271</v>
      </c>
      <c r="C7580" s="226">
        <v>44272</v>
      </c>
      <c r="D7580" s="226">
        <v>44280.4534375</v>
      </c>
      <c r="E7580" t="s">
        <v>5843</v>
      </c>
      <c r="F7580">
        <v>12.1691964685917</v>
      </c>
    </row>
    <row r="7581" spans="1:6" hidden="1">
      <c r="A7581">
        <v>13</v>
      </c>
      <c r="B7581" s="226">
        <v>44271</v>
      </c>
      <c r="C7581" s="226">
        <v>44272</v>
      </c>
      <c r="D7581" s="226">
        <v>44280.4534375</v>
      </c>
      <c r="E7581" t="s">
        <v>5844</v>
      </c>
      <c r="F7581">
        <v>6.9196472489170437</v>
      </c>
    </row>
    <row r="7582" spans="1:6" hidden="1">
      <c r="A7582">
        <v>13</v>
      </c>
      <c r="B7582" s="226">
        <v>44271</v>
      </c>
      <c r="C7582" s="226">
        <v>44272</v>
      </c>
      <c r="D7582" s="226">
        <v>44280.4534375</v>
      </c>
      <c r="E7582" t="s">
        <v>5845</v>
      </c>
      <c r="F7582">
        <v>19.446606048409894</v>
      </c>
    </row>
    <row r="7583" spans="1:6" hidden="1">
      <c r="A7583">
        <v>13</v>
      </c>
      <c r="B7583" s="226">
        <v>44271</v>
      </c>
      <c r="C7583" s="226">
        <v>44272</v>
      </c>
      <c r="D7583" s="226">
        <v>44280.4534375</v>
      </c>
      <c r="E7583" t="s">
        <v>5846</v>
      </c>
      <c r="F7583">
        <v>5.6181379949401737</v>
      </c>
    </row>
    <row r="7584" spans="1:6" hidden="1">
      <c r="A7584">
        <v>13</v>
      </c>
      <c r="B7584" s="226">
        <v>44271</v>
      </c>
      <c r="C7584" s="226">
        <v>44272</v>
      </c>
      <c r="D7584" s="226">
        <v>44280.4534375</v>
      </c>
      <c r="E7584" t="s">
        <v>5847</v>
      </c>
      <c r="F7584">
        <v>0.74000000953674316</v>
      </c>
    </row>
    <row r="7585" spans="1:6" hidden="1">
      <c r="A7585">
        <v>13</v>
      </c>
      <c r="B7585" s="226">
        <v>44271</v>
      </c>
      <c r="C7585" s="226">
        <v>44272</v>
      </c>
      <c r="D7585" s="226">
        <v>44280.4534375</v>
      </c>
      <c r="E7585" t="s">
        <v>5848</v>
      </c>
      <c r="F7585">
        <v>100</v>
      </c>
    </row>
    <row r="7586" spans="1:6" hidden="1">
      <c r="A7586">
        <v>13</v>
      </c>
      <c r="B7586" s="226">
        <v>44271</v>
      </c>
      <c r="C7586" s="226">
        <v>44272</v>
      </c>
      <c r="D7586" s="226">
        <v>44280.4534375</v>
      </c>
      <c r="E7586" t="s">
        <v>5805</v>
      </c>
      <c r="F7586">
        <v>25.064744043350068</v>
      </c>
    </row>
    <row r="7587" spans="1:6" hidden="1">
      <c r="A7587">
        <v>13</v>
      </c>
      <c r="B7587" s="226">
        <v>44271</v>
      </c>
      <c r="C7587" s="226">
        <v>44272</v>
      </c>
      <c r="D7587" s="226">
        <v>44280.4534375</v>
      </c>
      <c r="E7587" t="s">
        <v>5797</v>
      </c>
      <c r="F7587">
        <v>6.2790258222156128</v>
      </c>
    </row>
    <row r="7588" spans="1:6" hidden="1">
      <c r="A7588">
        <v>13</v>
      </c>
      <c r="B7588" s="226">
        <v>44271</v>
      </c>
      <c r="C7588" s="226">
        <v>44272</v>
      </c>
      <c r="D7588" s="226">
        <v>44280.4534375</v>
      </c>
      <c r="E7588" t="s">
        <v>5798</v>
      </c>
      <c r="F7588">
        <v>23.326456820965017</v>
      </c>
    </row>
    <row r="7589" spans="1:6" hidden="1">
      <c r="A7589">
        <v>13</v>
      </c>
      <c r="B7589" s="226">
        <v>44271</v>
      </c>
      <c r="C7589" s="226">
        <v>44272</v>
      </c>
      <c r="D7589" s="226">
        <v>44280.4534375</v>
      </c>
      <c r="E7589" t="s">
        <v>5799</v>
      </c>
      <c r="F7589">
        <v>4.494816396964942</v>
      </c>
    </row>
    <row r="7590" spans="1:6" hidden="1">
      <c r="A7590">
        <v>13</v>
      </c>
      <c r="B7590" s="226">
        <v>44271</v>
      </c>
      <c r="C7590" s="226">
        <v>44272</v>
      </c>
      <c r="D7590" s="226">
        <v>44280.4534375</v>
      </c>
      <c r="E7590" t="s">
        <v>5800</v>
      </c>
      <c r="F7590">
        <v>5.5760821216636103</v>
      </c>
    </row>
    <row r="7591" spans="1:6" hidden="1">
      <c r="A7591">
        <v>13</v>
      </c>
      <c r="B7591" s="226">
        <v>44271</v>
      </c>
      <c r="C7591" s="226">
        <v>44272</v>
      </c>
      <c r="D7591" s="226">
        <v>44280.4534375</v>
      </c>
      <c r="E7591" t="s">
        <v>5801</v>
      </c>
      <c r="F7591">
        <v>12.1691964685917</v>
      </c>
    </row>
    <row r="7592" spans="1:6" hidden="1">
      <c r="A7592">
        <v>13</v>
      </c>
      <c r="B7592" s="226">
        <v>44271</v>
      </c>
      <c r="C7592" s="226">
        <v>44272</v>
      </c>
      <c r="D7592" s="226">
        <v>44280.4534375</v>
      </c>
      <c r="E7592" t="s">
        <v>5802</v>
      </c>
      <c r="F7592">
        <v>0.40718426302902827</v>
      </c>
    </row>
    <row r="7593" spans="1:6" hidden="1">
      <c r="A7593">
        <v>13</v>
      </c>
      <c r="B7593" s="226">
        <v>44271</v>
      </c>
      <c r="C7593" s="226">
        <v>44272</v>
      </c>
      <c r="D7593" s="226">
        <v>44280.4534375</v>
      </c>
      <c r="E7593" t="s">
        <v>5803</v>
      </c>
      <c r="F7593">
        <v>6.9196472489170437</v>
      </c>
    </row>
    <row r="7594" spans="1:6" hidden="1">
      <c r="A7594">
        <v>13</v>
      </c>
      <c r="B7594" s="226">
        <v>44271</v>
      </c>
      <c r="C7594" s="226">
        <v>44272</v>
      </c>
      <c r="D7594" s="226">
        <v>44280.4534375</v>
      </c>
      <c r="E7594" t="s">
        <v>5804</v>
      </c>
      <c r="F7594">
        <v>25.471920116742542</v>
      </c>
    </row>
    <row r="7595" spans="1:6" hidden="1">
      <c r="A7595">
        <v>13</v>
      </c>
      <c r="B7595" s="226">
        <v>44271</v>
      </c>
      <c r="C7595" s="226">
        <v>44272</v>
      </c>
      <c r="D7595" s="226">
        <v>44280.4534375</v>
      </c>
      <c r="E7595" t="s">
        <v>5913</v>
      </c>
      <c r="F7595">
        <v>3.1281610046823634</v>
      </c>
    </row>
    <row r="7596" spans="1:6" hidden="1">
      <c r="A7596">
        <v>13</v>
      </c>
      <c r="B7596" s="226">
        <v>44271</v>
      </c>
      <c r="C7596" s="226">
        <v>44272</v>
      </c>
      <c r="D7596" s="226">
        <v>44280.4534375</v>
      </c>
      <c r="E7596" t="s">
        <v>5914</v>
      </c>
      <c r="F7596">
        <v>5.2139444241920998</v>
      </c>
    </row>
    <row r="7597" spans="1:6" hidden="1">
      <c r="A7597">
        <v>13</v>
      </c>
      <c r="B7597" s="226">
        <v>44271</v>
      </c>
      <c r="C7597" s="226">
        <v>44272</v>
      </c>
      <c r="D7597" s="226">
        <v>44280.4534375</v>
      </c>
      <c r="E7597" t="s">
        <v>5915</v>
      </c>
      <c r="F7597">
        <v>5.1486721366643406</v>
      </c>
    </row>
    <row r="7598" spans="1:6" hidden="1">
      <c r="A7598">
        <v>13</v>
      </c>
      <c r="B7598" s="226">
        <v>44271</v>
      </c>
      <c r="C7598" s="226">
        <v>44272</v>
      </c>
      <c r="D7598" s="226">
        <v>44280.4534375</v>
      </c>
      <c r="E7598" t="s">
        <v>5916</v>
      </c>
      <c r="F7598">
        <v>0.14674319820478676</v>
      </c>
    </row>
    <row r="7599" spans="1:6" hidden="1">
      <c r="A7599">
        <v>13</v>
      </c>
      <c r="B7599" s="226">
        <v>44271</v>
      </c>
      <c r="C7599" s="226">
        <v>44272</v>
      </c>
      <c r="D7599" s="226">
        <v>44280.4534375</v>
      </c>
      <c r="E7599" t="s">
        <v>6692</v>
      </c>
      <c r="F7599">
        <v>1.0079368146640828E-2</v>
      </c>
    </row>
    <row r="7600" spans="1:6" hidden="1">
      <c r="A7600">
        <v>13</v>
      </c>
      <c r="B7600" s="226">
        <v>44271</v>
      </c>
      <c r="C7600" s="226">
        <v>44272</v>
      </c>
      <c r="D7600" s="226">
        <v>44280.4534375</v>
      </c>
      <c r="E7600" t="s">
        <v>5849</v>
      </c>
      <c r="F7600">
        <v>0.82590001821514825</v>
      </c>
    </row>
    <row r="7601" spans="1:6" hidden="1">
      <c r="A7601">
        <v>13</v>
      </c>
      <c r="B7601" s="226">
        <v>44271</v>
      </c>
      <c r="C7601" s="226">
        <v>44272</v>
      </c>
      <c r="D7601" s="226">
        <v>44280.4534375</v>
      </c>
      <c r="E7601" t="s">
        <v>5850</v>
      </c>
      <c r="F7601">
        <v>102.34999847411719</v>
      </c>
    </row>
    <row r="7602" spans="1:6" hidden="1">
      <c r="A7602">
        <v>13</v>
      </c>
      <c r="B7602" s="226">
        <v>44271</v>
      </c>
      <c r="C7602" s="226">
        <v>44272</v>
      </c>
      <c r="D7602" s="226">
        <v>44280.4534375</v>
      </c>
      <c r="E7602" t="s">
        <v>5806</v>
      </c>
      <c r="F7602">
        <v>0.51196154345655376</v>
      </c>
    </row>
    <row r="7603" spans="1:6" hidden="1">
      <c r="A7603">
        <v>13</v>
      </c>
      <c r="B7603" s="226">
        <v>44271</v>
      </c>
      <c r="C7603" s="226">
        <v>44272</v>
      </c>
      <c r="D7603" s="226">
        <v>44280.4534375</v>
      </c>
      <c r="E7603" t="s">
        <v>5883</v>
      </c>
      <c r="F7603">
        <v>0.5</v>
      </c>
    </row>
    <row r="7604" spans="1:6" hidden="1">
      <c r="A7604">
        <v>13</v>
      </c>
      <c r="B7604" s="226">
        <v>44271</v>
      </c>
      <c r="C7604" s="226">
        <v>44272</v>
      </c>
      <c r="D7604" s="226">
        <v>44280.4534375</v>
      </c>
      <c r="E7604" t="s">
        <v>5884</v>
      </c>
      <c r="F7604">
        <v>1.2599999904632568</v>
      </c>
    </row>
    <row r="7605" spans="1:6" hidden="1">
      <c r="A7605">
        <v>13</v>
      </c>
      <c r="B7605" s="226">
        <v>44271</v>
      </c>
      <c r="C7605" s="226">
        <v>44272</v>
      </c>
      <c r="D7605" s="226">
        <v>44280.4534375</v>
      </c>
      <c r="E7605" t="s">
        <v>5885</v>
      </c>
      <c r="F7605">
        <v>2.5999999046325604</v>
      </c>
    </row>
    <row r="7606" spans="1:6" hidden="1">
      <c r="A7606">
        <v>13</v>
      </c>
      <c r="B7606" s="226">
        <v>44271</v>
      </c>
      <c r="C7606" s="226">
        <v>44272</v>
      </c>
      <c r="D7606" s="226">
        <v>44280.4534375</v>
      </c>
      <c r="E7606" t="s">
        <v>5886</v>
      </c>
      <c r="F7606">
        <v>1.2200000286102295</v>
      </c>
    </row>
    <row r="7607" spans="1:6" hidden="1">
      <c r="A7607">
        <v>13</v>
      </c>
      <c r="B7607" s="226">
        <v>44271</v>
      </c>
      <c r="C7607" s="226">
        <v>44272</v>
      </c>
      <c r="D7607" s="226">
        <v>44280.4534375</v>
      </c>
      <c r="E7607" t="s">
        <v>5887</v>
      </c>
      <c r="F7607">
        <v>0.18000000715255737</v>
      </c>
    </row>
    <row r="7608" spans="1:6" hidden="1">
      <c r="A7608">
        <v>13</v>
      </c>
      <c r="B7608" s="226">
        <v>44271</v>
      </c>
      <c r="C7608" s="226">
        <v>44272</v>
      </c>
      <c r="D7608" s="226">
        <v>44280.4534375</v>
      </c>
      <c r="E7608" t="s">
        <v>5888</v>
      </c>
      <c r="F7608">
        <v>0</v>
      </c>
    </row>
    <row r="7609" spans="1:6" hidden="1">
      <c r="A7609">
        <v>13</v>
      </c>
      <c r="B7609" s="226">
        <v>44271</v>
      </c>
      <c r="C7609" s="226">
        <v>44272</v>
      </c>
      <c r="D7609" s="226">
        <v>44280.4534375</v>
      </c>
      <c r="E7609" t="s">
        <v>5889</v>
      </c>
      <c r="F7609">
        <v>0</v>
      </c>
    </row>
    <row r="7610" spans="1:6" hidden="1">
      <c r="A7610">
        <v>13</v>
      </c>
      <c r="B7610" s="226">
        <v>44271</v>
      </c>
      <c r="C7610" s="226">
        <v>44272</v>
      </c>
      <c r="D7610" s="226">
        <v>44280.4534375</v>
      </c>
      <c r="E7610" t="s">
        <v>5772</v>
      </c>
      <c r="F7610">
        <v>9.0000003576278687E-2</v>
      </c>
    </row>
    <row r="7611" spans="1:6" hidden="1">
      <c r="A7611">
        <v>13</v>
      </c>
      <c r="B7611" s="226">
        <v>44271</v>
      </c>
      <c r="C7611" s="226">
        <v>44272</v>
      </c>
      <c r="D7611" s="226">
        <v>44280.4534375</v>
      </c>
      <c r="E7611" t="s">
        <v>5773</v>
      </c>
      <c r="F7611">
        <v>1.6599999666214618</v>
      </c>
    </row>
    <row r="7612" spans="1:6" hidden="1">
      <c r="A7612">
        <v>13</v>
      </c>
      <c r="B7612" s="226">
        <v>44271</v>
      </c>
      <c r="C7612" s="226">
        <v>44272</v>
      </c>
      <c r="D7612" s="226">
        <v>44280.4534375</v>
      </c>
      <c r="E7612" t="s">
        <v>5774</v>
      </c>
      <c r="F7612">
        <v>5.9800000190737199</v>
      </c>
    </row>
    <row r="7613" spans="1:6" hidden="1">
      <c r="A7613">
        <v>13</v>
      </c>
      <c r="B7613" s="226">
        <v>44271</v>
      </c>
      <c r="C7613" s="226">
        <v>44272</v>
      </c>
      <c r="D7613" s="226">
        <v>44280.4534375</v>
      </c>
      <c r="E7613" t="s">
        <v>5775</v>
      </c>
      <c r="F7613">
        <v>3.880000114440918</v>
      </c>
    </row>
    <row r="7614" spans="1:6" hidden="1">
      <c r="A7614">
        <v>13</v>
      </c>
      <c r="B7614" s="226">
        <v>44271</v>
      </c>
      <c r="C7614" s="226">
        <v>44272</v>
      </c>
      <c r="D7614" s="226">
        <v>44280.4534375</v>
      </c>
      <c r="E7614" t="s">
        <v>5776</v>
      </c>
      <c r="F7614">
        <v>0.77999997138977051</v>
      </c>
    </row>
    <row r="7615" spans="1:6" hidden="1">
      <c r="A7615">
        <v>13</v>
      </c>
      <c r="B7615" s="226">
        <v>44271</v>
      </c>
      <c r="C7615" s="226">
        <v>44272</v>
      </c>
      <c r="D7615" s="226">
        <v>44280.4534375</v>
      </c>
      <c r="E7615" t="s">
        <v>5777</v>
      </c>
      <c r="F7615">
        <v>0</v>
      </c>
    </row>
    <row r="7616" spans="1:6" hidden="1">
      <c r="A7616">
        <v>13</v>
      </c>
      <c r="B7616" s="226">
        <v>44271</v>
      </c>
      <c r="C7616" s="226">
        <v>44272</v>
      </c>
      <c r="D7616" s="226">
        <v>44280.4534375</v>
      </c>
      <c r="E7616" t="s">
        <v>5778</v>
      </c>
      <c r="F7616">
        <v>0</v>
      </c>
    </row>
    <row r="7617" spans="1:6" hidden="1">
      <c r="A7617">
        <v>13</v>
      </c>
      <c r="B7617" s="226">
        <v>44271</v>
      </c>
      <c r="C7617" s="226">
        <v>44272</v>
      </c>
      <c r="D7617" s="226">
        <v>44280.4534375</v>
      </c>
      <c r="E7617" t="s">
        <v>5890</v>
      </c>
      <c r="F7617">
        <v>0.1700000017881326</v>
      </c>
    </row>
    <row r="7618" spans="1:6" hidden="1">
      <c r="A7618">
        <v>13</v>
      </c>
      <c r="B7618" s="226">
        <v>44271</v>
      </c>
      <c r="C7618" s="226">
        <v>44272</v>
      </c>
      <c r="D7618" s="226">
        <v>44280.4534375</v>
      </c>
      <c r="E7618" t="s">
        <v>5891</v>
      </c>
      <c r="F7618">
        <v>0.51999998092651367</v>
      </c>
    </row>
    <row r="7619" spans="1:6" hidden="1">
      <c r="A7619">
        <v>13</v>
      </c>
      <c r="B7619" s="226">
        <v>44271</v>
      </c>
      <c r="C7619" s="226">
        <v>44272</v>
      </c>
      <c r="D7619" s="226">
        <v>44280.4534375</v>
      </c>
      <c r="E7619" t="s">
        <v>5892</v>
      </c>
      <c r="F7619">
        <v>0.73000001907348633</v>
      </c>
    </row>
    <row r="7620" spans="1:6" hidden="1">
      <c r="A7620">
        <v>13</v>
      </c>
      <c r="B7620" s="226">
        <v>44271</v>
      </c>
      <c r="C7620" s="226">
        <v>44272</v>
      </c>
      <c r="D7620" s="226">
        <v>44280.4534375</v>
      </c>
      <c r="E7620" t="s">
        <v>5893</v>
      </c>
      <c r="F7620">
        <v>0</v>
      </c>
    </row>
    <row r="7621" spans="1:6" hidden="1">
      <c r="A7621">
        <v>13</v>
      </c>
      <c r="B7621" s="226">
        <v>44271</v>
      </c>
      <c r="C7621" s="226">
        <v>44272</v>
      </c>
      <c r="D7621" s="226">
        <v>44280.4534375</v>
      </c>
      <c r="E7621" t="s">
        <v>5783</v>
      </c>
      <c r="F7621">
        <v>0</v>
      </c>
    </row>
    <row r="7622" spans="1:6" hidden="1">
      <c r="A7622">
        <v>13</v>
      </c>
      <c r="B7622" s="226">
        <v>44271</v>
      </c>
      <c r="C7622" s="226">
        <v>44272</v>
      </c>
      <c r="D7622" s="226">
        <v>44280.4534375</v>
      </c>
      <c r="E7622" t="s">
        <v>5784</v>
      </c>
      <c r="F7622">
        <v>0</v>
      </c>
    </row>
    <row r="7623" spans="1:6" hidden="1">
      <c r="A7623">
        <v>13</v>
      </c>
      <c r="B7623" s="226">
        <v>44271</v>
      </c>
      <c r="C7623" s="226">
        <v>44272</v>
      </c>
      <c r="D7623" s="226">
        <v>44280.4534375</v>
      </c>
      <c r="E7623" t="s">
        <v>5785</v>
      </c>
      <c r="F7623">
        <v>5.8299999237060547</v>
      </c>
    </row>
    <row r="7624" spans="1:6" hidden="1">
      <c r="A7624">
        <v>13</v>
      </c>
      <c r="B7624" s="226">
        <v>44271</v>
      </c>
      <c r="C7624" s="226">
        <v>44272</v>
      </c>
      <c r="D7624" s="226">
        <v>44280.4534375</v>
      </c>
      <c r="E7624" t="s">
        <v>5786</v>
      </c>
      <c r="F7624">
        <v>21.739999771119027</v>
      </c>
    </row>
    <row r="7625" spans="1:6" hidden="1">
      <c r="A7625">
        <v>13</v>
      </c>
      <c r="B7625" s="226">
        <v>44271</v>
      </c>
      <c r="C7625" s="226">
        <v>44272</v>
      </c>
      <c r="D7625" s="226">
        <v>44280.4534375</v>
      </c>
      <c r="E7625" t="s">
        <v>5787</v>
      </c>
      <c r="F7625">
        <v>18.829999923705309</v>
      </c>
    </row>
    <row r="7626" spans="1:6" hidden="1">
      <c r="A7626">
        <v>13</v>
      </c>
      <c r="B7626" s="226">
        <v>44271</v>
      </c>
      <c r="C7626" s="226">
        <v>44272</v>
      </c>
      <c r="D7626" s="226">
        <v>44280.4534375</v>
      </c>
      <c r="E7626" t="s">
        <v>5788</v>
      </c>
      <c r="F7626">
        <v>5.4400000572202432</v>
      </c>
    </row>
    <row r="7627" spans="1:6" hidden="1">
      <c r="A7627">
        <v>13</v>
      </c>
      <c r="B7627" s="226">
        <v>44271</v>
      </c>
      <c r="C7627" s="226">
        <v>44272</v>
      </c>
      <c r="D7627" s="226">
        <v>44280.4534375</v>
      </c>
      <c r="E7627" t="s">
        <v>5895</v>
      </c>
      <c r="F7627">
        <v>0.74000000953674316</v>
      </c>
    </row>
    <row r="7628" spans="1:6" hidden="1">
      <c r="A7628">
        <v>13</v>
      </c>
      <c r="B7628" s="226">
        <v>44271</v>
      </c>
      <c r="C7628" s="226">
        <v>44272</v>
      </c>
      <c r="D7628" s="226">
        <v>44280.4534375</v>
      </c>
      <c r="E7628" t="s">
        <v>5790</v>
      </c>
      <c r="F7628">
        <v>4.1500000953675888</v>
      </c>
    </row>
    <row r="7629" spans="1:6" hidden="1">
      <c r="A7629">
        <v>13</v>
      </c>
      <c r="B7629" s="226">
        <v>44271</v>
      </c>
      <c r="C7629" s="226">
        <v>44272</v>
      </c>
      <c r="D7629" s="226">
        <v>44280.4534375</v>
      </c>
      <c r="E7629" t="s">
        <v>5791</v>
      </c>
      <c r="F7629">
        <v>5.1399998664858</v>
      </c>
    </row>
    <row r="7630" spans="1:6" hidden="1">
      <c r="A7630">
        <v>13</v>
      </c>
      <c r="B7630" s="226">
        <v>44271</v>
      </c>
      <c r="C7630" s="226">
        <v>44272</v>
      </c>
      <c r="D7630" s="226">
        <v>44280.4534375</v>
      </c>
      <c r="E7630" t="s">
        <v>5792</v>
      </c>
      <c r="F7630">
        <v>11.710000038147431</v>
      </c>
    </row>
    <row r="7631" spans="1:6" hidden="1">
      <c r="A7631">
        <v>13</v>
      </c>
      <c r="B7631" s="226">
        <v>44271</v>
      </c>
      <c r="C7631" s="226">
        <v>44272</v>
      </c>
      <c r="D7631" s="226">
        <v>44280.4534375</v>
      </c>
      <c r="E7631" t="s">
        <v>5793</v>
      </c>
      <c r="F7631">
        <v>6.8000001907350667</v>
      </c>
    </row>
    <row r="7632" spans="1:6" hidden="1">
      <c r="A7632">
        <v>13</v>
      </c>
      <c r="B7632" s="226">
        <v>44271</v>
      </c>
      <c r="C7632" s="226">
        <v>44272</v>
      </c>
      <c r="D7632" s="226">
        <v>44280.4534375</v>
      </c>
      <c r="E7632" t="s">
        <v>5794</v>
      </c>
      <c r="F7632">
        <v>27.79999923705968</v>
      </c>
    </row>
    <row r="7633" spans="1:6" hidden="1">
      <c r="A7633">
        <v>13</v>
      </c>
      <c r="B7633" s="226">
        <v>44271</v>
      </c>
      <c r="C7633" s="226">
        <v>44272</v>
      </c>
      <c r="D7633" s="226">
        <v>44280.4534375</v>
      </c>
      <c r="E7633" t="s">
        <v>5896</v>
      </c>
      <c r="F7633">
        <v>17.840000152587891</v>
      </c>
    </row>
    <row r="7634" spans="1:6" hidden="1">
      <c r="A7634">
        <v>13</v>
      </c>
      <c r="B7634" s="226">
        <v>44271</v>
      </c>
      <c r="C7634" s="226">
        <v>44272</v>
      </c>
      <c r="D7634" s="226">
        <v>44280.4534375</v>
      </c>
      <c r="E7634" t="s">
        <v>5894</v>
      </c>
      <c r="F7634">
        <v>0</v>
      </c>
    </row>
    <row r="7635" spans="1:6" hidden="1">
      <c r="A7635">
        <v>13</v>
      </c>
      <c r="B7635" s="226">
        <v>44271</v>
      </c>
      <c r="C7635" s="226">
        <v>44272</v>
      </c>
      <c r="D7635" s="226">
        <v>44280.4534375</v>
      </c>
      <c r="E7635" t="s">
        <v>6455</v>
      </c>
      <c r="F7635">
        <v>51.696286429298716</v>
      </c>
    </row>
    <row r="7636" spans="1:6" hidden="1">
      <c r="A7636">
        <v>13</v>
      </c>
      <c r="B7636" s="226">
        <v>44271</v>
      </c>
      <c r="C7636" s="226">
        <v>44272</v>
      </c>
      <c r="D7636" s="226">
        <v>44280.4534375</v>
      </c>
      <c r="E7636" t="s">
        <v>6456</v>
      </c>
      <c r="F7636">
        <v>58.965181851386987</v>
      </c>
    </row>
    <row r="7637" spans="1:6" hidden="1">
      <c r="A7637">
        <v>13</v>
      </c>
      <c r="B7637" s="226">
        <v>44271</v>
      </c>
      <c r="C7637" s="226">
        <v>44272</v>
      </c>
      <c r="D7637" s="226">
        <v>44280.4534375</v>
      </c>
      <c r="E7637" t="s">
        <v>5973</v>
      </c>
      <c r="F7637">
        <v>6.904889644816925</v>
      </c>
    </row>
    <row r="7638" spans="1:6" hidden="1">
      <c r="A7638">
        <v>13</v>
      </c>
      <c r="B7638" s="226">
        <v>44271</v>
      </c>
      <c r="C7638" s="226">
        <v>44272</v>
      </c>
      <c r="D7638" s="226">
        <v>44280.4534375</v>
      </c>
      <c r="E7638" t="s">
        <v>6690</v>
      </c>
      <c r="F7638">
        <v>0.2792048238942188</v>
      </c>
    </row>
    <row r="7639" spans="1:6" hidden="1">
      <c r="A7639">
        <v>13</v>
      </c>
      <c r="B7639" s="226">
        <v>44271</v>
      </c>
      <c r="C7639" s="226">
        <v>44272</v>
      </c>
      <c r="D7639" s="226">
        <v>44280.4534375</v>
      </c>
      <c r="E7639" t="s">
        <v>6691</v>
      </c>
      <c r="F7639">
        <v>1.2655941795971679</v>
      </c>
    </row>
    <row r="7640" spans="1:6" hidden="1">
      <c r="A7640">
        <v>13</v>
      </c>
      <c r="B7640" s="226">
        <v>44271</v>
      </c>
      <c r="C7640" s="226">
        <v>44272</v>
      </c>
      <c r="D7640" s="226">
        <v>44280.4534375</v>
      </c>
      <c r="E7640" t="s">
        <v>6240</v>
      </c>
      <c r="F7640">
        <v>86.682282041178723</v>
      </c>
    </row>
    <row r="7641" spans="1:6" hidden="1">
      <c r="A7641">
        <v>13</v>
      </c>
      <c r="B7641" s="226">
        <v>44271</v>
      </c>
      <c r="C7641" s="226">
        <v>44272</v>
      </c>
      <c r="D7641" s="226">
        <v>44280.4534375</v>
      </c>
      <c r="E7641" t="s">
        <v>5902</v>
      </c>
      <c r="F7641">
        <v>15.399600028991154</v>
      </c>
    </row>
    <row r="7642" spans="1:6" hidden="1">
      <c r="A7642">
        <v>13</v>
      </c>
      <c r="B7642" s="226">
        <v>44271</v>
      </c>
      <c r="C7642" s="226">
        <v>44272</v>
      </c>
      <c r="D7642" s="226">
        <v>44280.4534375</v>
      </c>
      <c r="E7642" t="s">
        <v>5903</v>
      </c>
      <c r="F7642">
        <v>63.153099060056277</v>
      </c>
    </row>
    <row r="7643" spans="1:6" hidden="1">
      <c r="A7643">
        <v>13</v>
      </c>
      <c r="B7643" s="226">
        <v>44271</v>
      </c>
      <c r="C7643" s="226">
        <v>44272</v>
      </c>
      <c r="D7643" s="226">
        <v>44280.4534375</v>
      </c>
      <c r="E7643" t="s">
        <v>5904</v>
      </c>
      <c r="F7643">
        <v>19.870599746704894</v>
      </c>
    </row>
    <row r="7644" spans="1:6" hidden="1">
      <c r="A7644">
        <v>13</v>
      </c>
      <c r="B7644" s="226">
        <v>44271</v>
      </c>
      <c r="C7644" s="226">
        <v>44272</v>
      </c>
      <c r="D7644" s="226">
        <v>44280.4534375</v>
      </c>
      <c r="E7644" t="s">
        <v>5905</v>
      </c>
      <c r="F7644">
        <v>0.38260000944136724</v>
      </c>
    </row>
    <row r="7645" spans="1:6" hidden="1">
      <c r="A7645">
        <v>13</v>
      </c>
      <c r="B7645" s="226">
        <v>44271</v>
      </c>
      <c r="C7645" s="226">
        <v>44272</v>
      </c>
      <c r="D7645" s="226">
        <v>44280.4534375</v>
      </c>
      <c r="E7645" t="s">
        <v>5906</v>
      </c>
      <c r="F7645">
        <v>0.33500000834463689</v>
      </c>
    </row>
    <row r="7646" spans="1:6" hidden="1">
      <c r="A7646">
        <v>13</v>
      </c>
      <c r="B7646" s="226">
        <v>44271</v>
      </c>
      <c r="C7646" s="226">
        <v>44272</v>
      </c>
      <c r="D7646" s="226">
        <v>44280.4534375</v>
      </c>
      <c r="E7646" t="s">
        <v>5907</v>
      </c>
      <c r="F7646">
        <v>0.64899998903277123</v>
      </c>
    </row>
    <row r="7647" spans="1:6" hidden="1">
      <c r="A7647">
        <v>13</v>
      </c>
      <c r="B7647" s="226">
        <v>44271</v>
      </c>
      <c r="C7647" s="226">
        <v>44272</v>
      </c>
      <c r="D7647" s="226">
        <v>44280.4534375</v>
      </c>
      <c r="E7647" t="s">
        <v>5908</v>
      </c>
      <c r="F7647">
        <v>0.18860000371932983</v>
      </c>
    </row>
    <row r="7648" spans="1:6" hidden="1">
      <c r="A7648">
        <v>13</v>
      </c>
      <c r="B7648" s="226">
        <v>44271</v>
      </c>
      <c r="C7648" s="226">
        <v>44272</v>
      </c>
      <c r="D7648" s="226">
        <v>44280.4534375</v>
      </c>
      <c r="E7648" t="s">
        <v>6241</v>
      </c>
      <c r="F7648">
        <v>169.37435685263722</v>
      </c>
    </row>
    <row r="7649" spans="1:6" hidden="1">
      <c r="A7649">
        <v>13</v>
      </c>
      <c r="B7649" s="226">
        <v>44271</v>
      </c>
      <c r="C7649" s="226">
        <v>44272</v>
      </c>
      <c r="D7649" s="226">
        <v>44280.4534375</v>
      </c>
      <c r="E7649" t="s">
        <v>5909</v>
      </c>
    </row>
    <row r="7650" spans="1:6" hidden="1">
      <c r="A7650">
        <v>13</v>
      </c>
      <c r="B7650" s="226">
        <v>44271</v>
      </c>
      <c r="C7650" s="226">
        <v>44272</v>
      </c>
      <c r="D7650" s="226">
        <v>44280.4534375</v>
      </c>
      <c r="E7650" t="s">
        <v>5910</v>
      </c>
    </row>
    <row r="7651" spans="1:6" hidden="1">
      <c r="A7651">
        <v>13</v>
      </c>
      <c r="B7651" s="226">
        <v>44271</v>
      </c>
      <c r="C7651" s="226">
        <v>44272</v>
      </c>
      <c r="D7651" s="226">
        <v>44280.4534375</v>
      </c>
      <c r="E7651" t="s">
        <v>5911</v>
      </c>
    </row>
    <row r="7652" spans="1:6" hidden="1">
      <c r="A7652">
        <v>13</v>
      </c>
      <c r="B7652" s="226">
        <v>44271</v>
      </c>
      <c r="C7652" s="226">
        <v>44272</v>
      </c>
      <c r="D7652" s="226">
        <v>44280.4534375</v>
      </c>
      <c r="E7652" t="s">
        <v>5912</v>
      </c>
    </row>
    <row r="7653" spans="1:6" hidden="1">
      <c r="A7653">
        <v>13</v>
      </c>
      <c r="B7653" s="226">
        <v>44271</v>
      </c>
      <c r="C7653" s="226">
        <v>44272</v>
      </c>
      <c r="D7653" s="226">
        <v>44280.4534375</v>
      </c>
      <c r="E7653" t="s">
        <v>6457</v>
      </c>
      <c r="F7653">
        <v>120.98540794584494</v>
      </c>
    </row>
    <row r="7654" spans="1:6" hidden="1">
      <c r="A7654">
        <v>13</v>
      </c>
      <c r="B7654" s="226">
        <v>44271</v>
      </c>
      <c r="C7654" s="226">
        <v>44272</v>
      </c>
      <c r="D7654" s="226">
        <v>44280.4534375</v>
      </c>
      <c r="E7654" t="s">
        <v>6458</v>
      </c>
      <c r="F7654">
        <v>120.67820476955859</v>
      </c>
    </row>
    <row r="7655" spans="1:6" hidden="1">
      <c r="A7655">
        <v>13</v>
      </c>
      <c r="B7655" s="226">
        <v>44271</v>
      </c>
      <c r="C7655" s="226">
        <v>44272</v>
      </c>
      <c r="D7655" s="226">
        <v>44280.4534375</v>
      </c>
      <c r="E7655" t="s">
        <v>6459</v>
      </c>
      <c r="F7655">
        <v>89.547468439738466</v>
      </c>
    </row>
    <row r="7656" spans="1:6" hidden="1">
      <c r="A7656">
        <v>13</v>
      </c>
      <c r="B7656" s="226">
        <v>44271</v>
      </c>
      <c r="C7656" s="226">
        <v>44272</v>
      </c>
      <c r="D7656" s="226">
        <v>44280.4534375</v>
      </c>
      <c r="E7656" t="s">
        <v>5521</v>
      </c>
      <c r="F7656">
        <v>250.01245294147085</v>
      </c>
    </row>
    <row r="7657" spans="1:6" hidden="1">
      <c r="A7657">
        <v>13</v>
      </c>
      <c r="B7657" s="226">
        <v>44271</v>
      </c>
      <c r="C7657" s="226">
        <v>44272</v>
      </c>
      <c r="D7657" s="226">
        <v>44280.4534375</v>
      </c>
      <c r="E7657" t="s">
        <v>6460</v>
      </c>
      <c r="F7657">
        <v>106.81189362737871</v>
      </c>
    </row>
    <row r="7658" spans="1:6" hidden="1">
      <c r="A7658">
        <v>13</v>
      </c>
      <c r="B7658" s="226">
        <v>44271</v>
      </c>
      <c r="C7658" s="226">
        <v>44272</v>
      </c>
      <c r="D7658" s="226">
        <v>44280.4534375</v>
      </c>
      <c r="E7658" t="s">
        <v>6461</v>
      </c>
      <c r="F7658">
        <v>115.28796816401986</v>
      </c>
    </row>
    <row r="7659" spans="1:6" hidden="1">
      <c r="A7659">
        <v>13</v>
      </c>
      <c r="B7659" s="226">
        <v>44271</v>
      </c>
      <c r="C7659" s="226">
        <v>44272</v>
      </c>
      <c r="D7659" s="226">
        <v>44280.4534375</v>
      </c>
      <c r="E7659" t="s">
        <v>6462</v>
      </c>
      <c r="F7659">
        <v>129.31094077958073</v>
      </c>
    </row>
    <row r="7660" spans="1:6" hidden="1">
      <c r="A7660">
        <v>13</v>
      </c>
      <c r="B7660" s="226">
        <v>44271</v>
      </c>
      <c r="C7660" s="226">
        <v>44272</v>
      </c>
      <c r="D7660" s="226">
        <v>44280.4534375</v>
      </c>
      <c r="E7660" t="s">
        <v>6463</v>
      </c>
      <c r="F7660">
        <v>140.34038153754346</v>
      </c>
    </row>
    <row r="7661" spans="1:6" hidden="1">
      <c r="A7661">
        <v>13</v>
      </c>
      <c r="B7661" s="226">
        <v>44271</v>
      </c>
      <c r="C7661" s="226">
        <v>44272</v>
      </c>
      <c r="D7661" s="226">
        <v>44280.4534375</v>
      </c>
      <c r="E7661" t="s">
        <v>5974</v>
      </c>
      <c r="F7661">
        <v>6.7746196975310511</v>
      </c>
    </row>
    <row r="7662" spans="1:6" hidden="1">
      <c r="A7662">
        <v>13</v>
      </c>
      <c r="B7662" s="226">
        <v>44271</v>
      </c>
      <c r="C7662" s="226">
        <v>44272</v>
      </c>
      <c r="D7662" s="226">
        <v>44280.4534375</v>
      </c>
      <c r="E7662" t="s">
        <v>5975</v>
      </c>
      <c r="F7662">
        <v>12.410452071825729</v>
      </c>
    </row>
    <row r="7663" spans="1:6" hidden="1">
      <c r="A7663">
        <v>13</v>
      </c>
      <c r="B7663" s="226">
        <v>44271</v>
      </c>
      <c r="C7663" s="226">
        <v>44272</v>
      </c>
      <c r="D7663" s="226">
        <v>44280.4534375</v>
      </c>
      <c r="E7663" t="s">
        <v>5934</v>
      </c>
      <c r="F7663">
        <v>21.587200099892094</v>
      </c>
    </row>
    <row r="7664" spans="1:6" hidden="1">
      <c r="A7664">
        <v>13</v>
      </c>
      <c r="B7664" s="226">
        <v>44271</v>
      </c>
      <c r="C7664" s="226">
        <v>44272</v>
      </c>
      <c r="D7664" s="226">
        <v>44280.4534375</v>
      </c>
      <c r="E7664" t="s">
        <v>6242</v>
      </c>
      <c r="F7664">
        <v>55.34330726895061</v>
      </c>
    </row>
    <row r="7665" spans="1:6" hidden="1">
      <c r="A7665">
        <v>13</v>
      </c>
      <c r="B7665" s="226">
        <v>44271</v>
      </c>
      <c r="C7665" s="226">
        <v>44272</v>
      </c>
      <c r="D7665" s="226">
        <v>44280.4534375</v>
      </c>
      <c r="E7665" t="s">
        <v>6464</v>
      </c>
      <c r="F7665">
        <v>149.11715387768237</v>
      </c>
    </row>
    <row r="7666" spans="1:6" hidden="1">
      <c r="A7666">
        <v>13</v>
      </c>
      <c r="B7666" s="226">
        <v>44271</v>
      </c>
      <c r="C7666" s="226">
        <v>44272</v>
      </c>
      <c r="D7666" s="226">
        <v>44280.4534375</v>
      </c>
      <c r="E7666" t="s">
        <v>6465</v>
      </c>
      <c r="F7666">
        <v>153.32724161148059</v>
      </c>
    </row>
    <row r="7667" spans="1:6" hidden="1">
      <c r="A7667">
        <v>13</v>
      </c>
      <c r="B7667" s="226">
        <v>44271</v>
      </c>
      <c r="C7667" s="226">
        <v>44272</v>
      </c>
      <c r="D7667" s="226">
        <v>44280.4534375</v>
      </c>
      <c r="E7667" t="s">
        <v>6466</v>
      </c>
      <c r="F7667">
        <v>148.30882316165486</v>
      </c>
    </row>
    <row r="7668" spans="1:6" hidden="1">
      <c r="A7668">
        <v>13</v>
      </c>
      <c r="B7668" s="226">
        <v>44271</v>
      </c>
      <c r="C7668" s="226">
        <v>44272</v>
      </c>
      <c r="D7668" s="226">
        <v>44280.4534375</v>
      </c>
      <c r="E7668" t="s">
        <v>6467</v>
      </c>
      <c r="F7668">
        <v>149.82236360973769</v>
      </c>
    </row>
    <row r="7669" spans="1:6" hidden="1">
      <c r="A7669">
        <v>13</v>
      </c>
      <c r="B7669" s="226">
        <v>44271</v>
      </c>
      <c r="C7669" s="226">
        <v>44272</v>
      </c>
      <c r="D7669" s="226">
        <v>44280.4534375</v>
      </c>
      <c r="E7669" t="s">
        <v>5935</v>
      </c>
      <c r="F7669">
        <v>11.036928561660972</v>
      </c>
    </row>
    <row r="7670" spans="1:6" hidden="1">
      <c r="A7670">
        <v>13</v>
      </c>
      <c r="B7670" s="226">
        <v>44271</v>
      </c>
      <c r="C7670" s="226">
        <v>44272</v>
      </c>
      <c r="D7670" s="226">
        <v>44280.4534375</v>
      </c>
      <c r="E7670" t="s">
        <v>6468</v>
      </c>
      <c r="F7670">
        <v>150.01826418770742</v>
      </c>
    </row>
    <row r="7671" spans="1:6" hidden="1">
      <c r="A7671">
        <v>13</v>
      </c>
      <c r="B7671" s="226">
        <v>44271</v>
      </c>
      <c r="C7671" s="226">
        <v>44272</v>
      </c>
      <c r="D7671" s="226">
        <v>44280.4534375</v>
      </c>
      <c r="E7671" t="s">
        <v>5948</v>
      </c>
    </row>
    <row r="7672" spans="1:6" hidden="1">
      <c r="A7672">
        <v>13</v>
      </c>
      <c r="B7672" s="226">
        <v>44271</v>
      </c>
      <c r="C7672" s="226">
        <v>44272</v>
      </c>
      <c r="D7672" s="226">
        <v>44280.4534375</v>
      </c>
      <c r="E7672" t="s">
        <v>5950</v>
      </c>
    </row>
    <row r="7673" spans="1:6" hidden="1">
      <c r="A7673">
        <v>13</v>
      </c>
      <c r="B7673" s="226">
        <v>44271</v>
      </c>
      <c r="C7673" s="226">
        <v>44272</v>
      </c>
      <c r="D7673" s="226">
        <v>44280.4534375</v>
      </c>
      <c r="E7673" t="s">
        <v>5949</v>
      </c>
    </row>
    <row r="7674" spans="1:6" hidden="1">
      <c r="A7674">
        <v>13</v>
      </c>
      <c r="B7674" s="226">
        <v>44271</v>
      </c>
      <c r="C7674" s="226">
        <v>44272</v>
      </c>
      <c r="D7674" s="226">
        <v>44280.4534375</v>
      </c>
      <c r="E7674" t="s">
        <v>6521</v>
      </c>
      <c r="F7674">
        <v>0.40777785480022527</v>
      </c>
    </row>
    <row r="7675" spans="1:6" hidden="1">
      <c r="A7675">
        <v>13</v>
      </c>
      <c r="B7675" s="226">
        <v>44271</v>
      </c>
      <c r="C7675" s="226">
        <v>44272</v>
      </c>
      <c r="D7675" s="226">
        <v>44280.4534375</v>
      </c>
      <c r="E7675" t="s">
        <v>6522</v>
      </c>
      <c r="F7675">
        <v>1.1577700980007615</v>
      </c>
    </row>
    <row r="7676" spans="1:6" hidden="1">
      <c r="A7676">
        <v>13</v>
      </c>
      <c r="B7676" s="226">
        <v>44271</v>
      </c>
      <c r="C7676" s="226">
        <v>44272</v>
      </c>
      <c r="D7676" s="226">
        <v>44280.4534375</v>
      </c>
      <c r="E7676" t="s">
        <v>6243</v>
      </c>
      <c r="F7676">
        <v>0</v>
      </c>
    </row>
    <row r="7677" spans="1:6" hidden="1">
      <c r="A7677">
        <v>13</v>
      </c>
      <c r="B7677" s="226">
        <v>44271</v>
      </c>
      <c r="C7677" s="226">
        <v>44272</v>
      </c>
      <c r="D7677" s="226">
        <v>44280.4534375</v>
      </c>
      <c r="E7677" t="s">
        <v>5963</v>
      </c>
      <c r="F7677">
        <v>55.000502785046976</v>
      </c>
    </row>
    <row r="7678" spans="1:6" hidden="1">
      <c r="A7678">
        <v>13</v>
      </c>
      <c r="B7678" s="226">
        <v>44271</v>
      </c>
      <c r="C7678" s="226">
        <v>44272</v>
      </c>
      <c r="D7678" s="226">
        <v>44280.4534375</v>
      </c>
      <c r="E7678" t="s">
        <v>6447</v>
      </c>
      <c r="F7678">
        <v>98.20144498083323</v>
      </c>
    </row>
    <row r="7679" spans="1:6" hidden="1">
      <c r="A7679">
        <v>13</v>
      </c>
      <c r="B7679" s="226">
        <v>44271</v>
      </c>
      <c r="C7679" s="226">
        <v>44272</v>
      </c>
      <c r="D7679" s="226">
        <v>44280.4534375</v>
      </c>
      <c r="E7679" t="s">
        <v>6448</v>
      </c>
      <c r="F7679">
        <v>56.106259393692021</v>
      </c>
    </row>
    <row r="7680" spans="1:6" hidden="1">
      <c r="A7680">
        <v>13</v>
      </c>
      <c r="B7680" s="226">
        <v>44271</v>
      </c>
      <c r="C7680" s="226">
        <v>44272</v>
      </c>
      <c r="D7680" s="226">
        <v>44280.4534375</v>
      </c>
      <c r="E7680" t="s">
        <v>5964</v>
      </c>
      <c r="F7680">
        <v>14.56322813100282</v>
      </c>
    </row>
    <row r="7681" spans="1:6" hidden="1">
      <c r="A7681">
        <v>13</v>
      </c>
      <c r="B7681" s="226">
        <v>44271</v>
      </c>
      <c r="C7681" s="226">
        <v>44272</v>
      </c>
      <c r="D7681" s="226">
        <v>44280.4534375</v>
      </c>
      <c r="E7681" t="s">
        <v>6244</v>
      </c>
      <c r="F7681">
        <v>14.733931279844681</v>
      </c>
    </row>
    <row r="7682" spans="1:6" hidden="1">
      <c r="A7682">
        <v>13</v>
      </c>
      <c r="B7682" s="226">
        <v>44271</v>
      </c>
      <c r="C7682" s="226">
        <v>44272</v>
      </c>
      <c r="D7682" s="226">
        <v>44280.4534375</v>
      </c>
      <c r="E7682" t="s">
        <v>6245</v>
      </c>
      <c r="F7682">
        <v>0</v>
      </c>
    </row>
    <row r="7683" spans="1:6" hidden="1">
      <c r="A7683">
        <v>13</v>
      </c>
      <c r="B7683" s="226">
        <v>44271</v>
      </c>
      <c r="C7683" s="226">
        <v>44272</v>
      </c>
      <c r="D7683" s="226">
        <v>44280.4534375</v>
      </c>
      <c r="E7683" t="s">
        <v>6659</v>
      </c>
      <c r="F7683">
        <v>0.82590001821514825</v>
      </c>
    </row>
    <row r="7684" spans="1:6" hidden="1">
      <c r="A7684">
        <v>13</v>
      </c>
      <c r="B7684" s="226">
        <v>44271</v>
      </c>
      <c r="C7684" s="226">
        <v>44272</v>
      </c>
      <c r="D7684" s="226">
        <v>44280.4534375</v>
      </c>
      <c r="E7684" t="s">
        <v>6639</v>
      </c>
      <c r="F7684">
        <v>0.73470002412798907</v>
      </c>
    </row>
    <row r="7685" spans="1:6" hidden="1">
      <c r="A7685">
        <v>13</v>
      </c>
      <c r="B7685" s="226">
        <v>44271</v>
      </c>
      <c r="C7685" s="226">
        <v>44272</v>
      </c>
      <c r="D7685" s="226">
        <v>44280.4534375</v>
      </c>
      <c r="E7685" t="s">
        <v>6640</v>
      </c>
      <c r="F7685">
        <v>0.84880000352862672</v>
      </c>
    </row>
    <row r="7686" spans="1:6" hidden="1">
      <c r="A7686">
        <v>13</v>
      </c>
      <c r="B7686" s="226">
        <v>44271</v>
      </c>
      <c r="C7686" s="226">
        <v>44272</v>
      </c>
      <c r="D7686" s="226">
        <v>44280.4534375</v>
      </c>
      <c r="E7686" t="s">
        <v>6641</v>
      </c>
      <c r="F7686">
        <v>0.87730002403259277</v>
      </c>
    </row>
    <row r="7687" spans="1:6" hidden="1">
      <c r="A7687">
        <v>13</v>
      </c>
      <c r="B7687" s="226">
        <v>44271</v>
      </c>
      <c r="C7687" s="226">
        <v>44272</v>
      </c>
      <c r="D7687" s="226">
        <v>44280.4534375</v>
      </c>
      <c r="E7687" t="s">
        <v>6613</v>
      </c>
      <c r="F7687">
        <v>-2.4898011803810021</v>
      </c>
    </row>
    <row r="7688" spans="1:6" hidden="1">
      <c r="A7688">
        <v>13</v>
      </c>
      <c r="B7688" s="226">
        <v>44271</v>
      </c>
      <c r="C7688" s="226">
        <v>44272</v>
      </c>
      <c r="D7688" s="226">
        <v>44280.4534375</v>
      </c>
      <c r="E7688" t="s">
        <v>6246</v>
      </c>
      <c r="F7688">
        <v>42.814751784006752</v>
      </c>
    </row>
    <row r="7689" spans="1:6" hidden="1">
      <c r="A7689">
        <v>13</v>
      </c>
      <c r="B7689" s="226">
        <v>44271</v>
      </c>
      <c r="C7689" s="226">
        <v>44272</v>
      </c>
      <c r="D7689" s="226">
        <v>44280.4534375</v>
      </c>
      <c r="E7689" t="s">
        <v>6247</v>
      </c>
      <c r="F7689">
        <v>28.080820504162073</v>
      </c>
    </row>
    <row r="7690" spans="1:6" hidden="1">
      <c r="A7690">
        <v>13</v>
      </c>
      <c r="B7690" s="226">
        <v>44271</v>
      </c>
      <c r="C7690" s="226">
        <v>44272</v>
      </c>
      <c r="D7690" s="226">
        <v>44280.4534375</v>
      </c>
      <c r="E7690" t="s">
        <v>6441</v>
      </c>
      <c r="F7690">
        <v>126.2296116246123</v>
      </c>
    </row>
    <row r="7691" spans="1:6" hidden="1">
      <c r="A7691">
        <v>13</v>
      </c>
      <c r="B7691" s="226">
        <v>44271</v>
      </c>
      <c r="C7691" s="226">
        <v>44272</v>
      </c>
      <c r="D7691" s="226">
        <v>44280.4534375</v>
      </c>
      <c r="E7691" t="s">
        <v>6442</v>
      </c>
      <c r="F7691">
        <v>136.5306690639917</v>
      </c>
    </row>
    <row r="7692" spans="1:6" hidden="1">
      <c r="A7692">
        <v>13</v>
      </c>
      <c r="B7692" s="226">
        <v>44271</v>
      </c>
      <c r="C7692" s="226">
        <v>44272</v>
      </c>
      <c r="D7692" s="226">
        <v>44280.4534375</v>
      </c>
      <c r="E7692" t="s">
        <v>6443</v>
      </c>
      <c r="F7692">
        <v>149.22824039459266</v>
      </c>
    </row>
    <row r="7693" spans="1:6" hidden="1">
      <c r="A7693">
        <v>13</v>
      </c>
      <c r="B7693" s="226">
        <v>44271</v>
      </c>
      <c r="C7693" s="226">
        <v>44272</v>
      </c>
      <c r="D7693" s="226">
        <v>44280.4534375</v>
      </c>
      <c r="E7693" t="s">
        <v>6444</v>
      </c>
      <c r="F7693">
        <v>151.20089980231353</v>
      </c>
    </row>
    <row r="7694" spans="1:6" hidden="1">
      <c r="A7694">
        <v>13</v>
      </c>
      <c r="B7694" s="226">
        <v>44271</v>
      </c>
      <c r="C7694" s="226">
        <v>44272</v>
      </c>
      <c r="D7694" s="226">
        <v>44280.4534375</v>
      </c>
      <c r="E7694" t="s">
        <v>6445</v>
      </c>
      <c r="F7694">
        <v>156.73073876698808</v>
      </c>
    </row>
    <row r="7695" spans="1:6" hidden="1">
      <c r="A7695">
        <v>13</v>
      </c>
      <c r="B7695" s="226">
        <v>44271</v>
      </c>
      <c r="C7695" s="226">
        <v>44272</v>
      </c>
      <c r="D7695" s="226">
        <v>44280.4534375</v>
      </c>
      <c r="E7695" t="s">
        <v>6446</v>
      </c>
      <c r="F7695">
        <v>166.25830228593617</v>
      </c>
    </row>
    <row r="7696" spans="1:6" hidden="1">
      <c r="A7696">
        <v>13</v>
      </c>
      <c r="B7696" s="226">
        <v>44271</v>
      </c>
      <c r="C7696" s="226">
        <v>44272</v>
      </c>
      <c r="D7696" s="226">
        <v>44280.4534375</v>
      </c>
      <c r="E7696" t="s">
        <v>5971</v>
      </c>
      <c r="F7696">
        <v>8.244235123859518</v>
      </c>
    </row>
    <row r="7697" spans="1:6" hidden="1">
      <c r="A7697">
        <v>13</v>
      </c>
      <c r="B7697" s="226">
        <v>44271</v>
      </c>
      <c r="C7697" s="226">
        <v>44272</v>
      </c>
      <c r="D7697" s="226">
        <v>44280.4534375</v>
      </c>
      <c r="E7697" t="s">
        <v>5972</v>
      </c>
      <c r="F7697">
        <v>11.283000914918015</v>
      </c>
    </row>
    <row r="7698" spans="1:6" hidden="1">
      <c r="A7698">
        <v>13</v>
      </c>
      <c r="B7698" s="226">
        <v>44271</v>
      </c>
      <c r="C7698" s="226">
        <v>44272</v>
      </c>
      <c r="D7698" s="226">
        <v>44280.4534375</v>
      </c>
      <c r="E7698" t="s">
        <v>6449</v>
      </c>
      <c r="F7698">
        <v>81.423875215318546</v>
      </c>
    </row>
    <row r="7699" spans="1:6" hidden="1">
      <c r="A7699">
        <v>13</v>
      </c>
      <c r="B7699" s="226">
        <v>44271</v>
      </c>
      <c r="C7699" s="226">
        <v>44272</v>
      </c>
      <c r="D7699" s="226">
        <v>44280.4534375</v>
      </c>
      <c r="E7699" t="s">
        <v>6248</v>
      </c>
      <c r="F7699">
        <v>128.89977397918705</v>
      </c>
    </row>
    <row r="7700" spans="1:6" hidden="1">
      <c r="A7700">
        <v>13</v>
      </c>
      <c r="B7700" s="226">
        <v>44271</v>
      </c>
      <c r="C7700" s="226">
        <v>44272</v>
      </c>
      <c r="D7700" s="226">
        <v>44280.4534375</v>
      </c>
      <c r="E7700" t="s">
        <v>6249</v>
      </c>
      <c r="F7700">
        <v>128.03092529508794</v>
      </c>
    </row>
    <row r="7701" spans="1:6" hidden="1">
      <c r="A7701">
        <v>13</v>
      </c>
      <c r="B7701" s="226">
        <v>44271</v>
      </c>
      <c r="C7701" s="226">
        <v>44272</v>
      </c>
      <c r="D7701" s="226">
        <v>44280.4534375</v>
      </c>
      <c r="E7701" t="s">
        <v>6250</v>
      </c>
      <c r="F7701">
        <v>4.5221137985587072</v>
      </c>
    </row>
    <row r="7702" spans="1:6" hidden="1">
      <c r="A7702">
        <v>13</v>
      </c>
      <c r="B7702" s="226">
        <v>44271</v>
      </c>
      <c r="C7702" s="226">
        <v>44272</v>
      </c>
      <c r="D7702" s="226">
        <v>44280.4534375</v>
      </c>
      <c r="E7702" t="s">
        <v>6450</v>
      </c>
      <c r="F7702">
        <v>173.27922933366668</v>
      </c>
    </row>
    <row r="7703" spans="1:6" hidden="1">
      <c r="A7703">
        <v>13</v>
      </c>
      <c r="B7703" s="226">
        <v>44271</v>
      </c>
      <c r="C7703" s="226">
        <v>44272</v>
      </c>
      <c r="D7703" s="226">
        <v>44280.4534375</v>
      </c>
      <c r="E7703" t="s">
        <v>6451</v>
      </c>
      <c r="F7703">
        <v>173.04854099485718</v>
      </c>
    </row>
    <row r="7704" spans="1:6" hidden="1">
      <c r="A7704">
        <v>13</v>
      </c>
      <c r="B7704" s="226">
        <v>44271</v>
      </c>
      <c r="C7704" s="226">
        <v>44272</v>
      </c>
      <c r="D7704" s="226">
        <v>44280.4534375</v>
      </c>
      <c r="E7704" t="s">
        <v>5976</v>
      </c>
      <c r="F7704">
        <v>2.6064875261651119</v>
      </c>
    </row>
    <row r="7705" spans="1:6" hidden="1">
      <c r="A7705">
        <v>13</v>
      </c>
      <c r="B7705" s="226">
        <v>44271</v>
      </c>
      <c r="C7705" s="226">
        <v>44272</v>
      </c>
      <c r="D7705" s="226">
        <v>44280.4534375</v>
      </c>
      <c r="E7705" t="s">
        <v>6452</v>
      </c>
      <c r="F7705">
        <v>173.0794859462325</v>
      </c>
    </row>
    <row r="7706" spans="1:6" hidden="1">
      <c r="A7706">
        <v>13</v>
      </c>
      <c r="B7706" s="226">
        <v>44271</v>
      </c>
      <c r="C7706" s="226">
        <v>44272</v>
      </c>
      <c r="D7706" s="226">
        <v>44280.4534375</v>
      </c>
      <c r="E7706" t="s">
        <v>6453</v>
      </c>
      <c r="F7706">
        <v>173.38668805228403</v>
      </c>
    </row>
    <row r="7707" spans="1:6" hidden="1">
      <c r="A7707">
        <v>13</v>
      </c>
      <c r="B7707" s="226">
        <v>44271</v>
      </c>
      <c r="C7707" s="226">
        <v>44272</v>
      </c>
      <c r="D7707" s="226">
        <v>44280.4534375</v>
      </c>
      <c r="E7707" t="s">
        <v>6454</v>
      </c>
      <c r="F7707">
        <v>173.46611316469031</v>
      </c>
    </row>
    <row r="7708" spans="1:6" hidden="1">
      <c r="A7708">
        <v>13</v>
      </c>
      <c r="B7708" s="226">
        <v>44271</v>
      </c>
      <c r="C7708" s="226">
        <v>44272</v>
      </c>
      <c r="D7708" s="226">
        <v>44280.4534375</v>
      </c>
      <c r="E7708" t="s">
        <v>5957</v>
      </c>
      <c r="F7708">
        <v>0.48879998922346257</v>
      </c>
    </row>
    <row r="7709" spans="1:6" hidden="1">
      <c r="A7709">
        <v>13</v>
      </c>
      <c r="B7709" s="226">
        <v>44271</v>
      </c>
      <c r="C7709" s="226">
        <v>44272</v>
      </c>
      <c r="D7709" s="226">
        <v>44280.4534375</v>
      </c>
      <c r="E7709" t="s">
        <v>5977</v>
      </c>
      <c r="F7709">
        <v>11.664999961852569</v>
      </c>
    </row>
    <row r="7710" spans="1:6" hidden="1">
      <c r="A7710">
        <v>13</v>
      </c>
      <c r="B7710" s="226">
        <v>44271</v>
      </c>
      <c r="C7710" s="226">
        <v>44272</v>
      </c>
      <c r="D7710" s="226">
        <v>44280.4534375</v>
      </c>
      <c r="E7710" t="s">
        <v>5978</v>
      </c>
      <c r="F7710">
        <v>87.455802917477001</v>
      </c>
    </row>
    <row r="7711" spans="1:6" hidden="1">
      <c r="A7711">
        <v>13</v>
      </c>
      <c r="B7711" s="226">
        <v>44271</v>
      </c>
      <c r="C7711" s="226">
        <v>44272</v>
      </c>
      <c r="D7711" s="226">
        <v>44280.4534375</v>
      </c>
      <c r="E7711" t="s">
        <v>5979</v>
      </c>
      <c r="F7711">
        <v>0.14110000431538183</v>
      </c>
    </row>
    <row r="7712" spans="1:6" hidden="1">
      <c r="A7712">
        <v>13</v>
      </c>
      <c r="B7712" s="226">
        <v>44271</v>
      </c>
      <c r="C7712" s="226">
        <v>44272</v>
      </c>
      <c r="D7712" s="226">
        <v>44280.4534375</v>
      </c>
      <c r="E7712" t="s">
        <v>5980</v>
      </c>
      <c r="F7712">
        <v>8.8200002908706665E-2</v>
      </c>
    </row>
    <row r="7713" spans="1:6" hidden="1">
      <c r="A7713">
        <v>13</v>
      </c>
      <c r="B7713" s="226">
        <v>44271</v>
      </c>
      <c r="C7713" s="226">
        <v>44272</v>
      </c>
      <c r="D7713" s="226">
        <v>44280.4534375</v>
      </c>
      <c r="E7713" t="s">
        <v>5981</v>
      </c>
      <c r="F7713">
        <v>0.14509999752044678</v>
      </c>
    </row>
    <row r="7714" spans="1:6" hidden="1">
      <c r="A7714">
        <v>13</v>
      </c>
      <c r="B7714" s="226">
        <v>44271</v>
      </c>
      <c r="C7714" s="226">
        <v>44272</v>
      </c>
      <c r="D7714" s="226">
        <v>44280.4534375</v>
      </c>
      <c r="E7714" t="s">
        <v>5982</v>
      </c>
      <c r="F7714">
        <v>1.6100000590085983E-2</v>
      </c>
    </row>
    <row r="7715" spans="1:6" hidden="1">
      <c r="A7715">
        <v>13</v>
      </c>
      <c r="B7715" s="226">
        <v>44271</v>
      </c>
      <c r="C7715" s="226">
        <v>44272</v>
      </c>
      <c r="D7715" s="226">
        <v>44280.4534375</v>
      </c>
      <c r="E7715" t="s">
        <v>5983</v>
      </c>
      <c r="F7715">
        <v>0</v>
      </c>
    </row>
    <row r="7716" spans="1:6" hidden="1">
      <c r="A7716">
        <v>13</v>
      </c>
      <c r="B7716" s="226">
        <v>44271</v>
      </c>
      <c r="C7716" s="226">
        <v>44272</v>
      </c>
      <c r="D7716" s="226">
        <v>44280.4534375</v>
      </c>
      <c r="E7716" t="s">
        <v>5984</v>
      </c>
      <c r="F7716">
        <v>102.1</v>
      </c>
    </row>
    <row r="7717" spans="1:6" hidden="1">
      <c r="A7717">
        <v>13</v>
      </c>
      <c r="B7717" s="226">
        <v>44271</v>
      </c>
      <c r="C7717" s="226">
        <v>44272</v>
      </c>
      <c r="D7717" s="226">
        <v>44280.4534375</v>
      </c>
      <c r="E7717" t="s">
        <v>5985</v>
      </c>
      <c r="F7717">
        <v>111</v>
      </c>
    </row>
    <row r="7718" spans="1:6" hidden="1">
      <c r="A7718">
        <v>13</v>
      </c>
      <c r="B7718" s="226">
        <v>44271</v>
      </c>
      <c r="C7718" s="226">
        <v>44272</v>
      </c>
      <c r="D7718" s="226">
        <v>44280.4534375</v>
      </c>
      <c r="E7718" t="s">
        <v>6303</v>
      </c>
      <c r="F7718">
        <v>106.548408854</v>
      </c>
    </row>
    <row r="7719" spans="1:6" hidden="1">
      <c r="A7719">
        <v>13</v>
      </c>
      <c r="B7719" s="226">
        <v>44271</v>
      </c>
      <c r="C7719" s="226">
        <v>44272</v>
      </c>
      <c r="D7719" s="226">
        <v>44280.4534375</v>
      </c>
      <c r="E7719" t="s">
        <v>5986</v>
      </c>
      <c r="F7719">
        <v>87.001390110000003</v>
      </c>
    </row>
    <row r="7720" spans="1:6" hidden="1">
      <c r="A7720">
        <v>13</v>
      </c>
      <c r="B7720" s="226">
        <v>44271</v>
      </c>
      <c r="C7720" s="226">
        <v>44272</v>
      </c>
      <c r="D7720" s="226">
        <v>44280.4534375</v>
      </c>
      <c r="E7720" t="s">
        <v>5987</v>
      </c>
      <c r="F7720">
        <v>4.1000000201164106E-3</v>
      </c>
    </row>
    <row r="7721" spans="1:6" hidden="1">
      <c r="A7721">
        <v>13</v>
      </c>
      <c r="B7721" s="226">
        <v>44271</v>
      </c>
      <c r="C7721" s="226">
        <v>44272</v>
      </c>
      <c r="D7721" s="226">
        <v>44280.4534375</v>
      </c>
      <c r="E7721" t="s">
        <v>5988</v>
      </c>
      <c r="F7721">
        <v>0.31990000605581914</v>
      </c>
    </row>
    <row r="7722" spans="1:6" hidden="1">
      <c r="A7722">
        <v>13</v>
      </c>
      <c r="B7722" s="226">
        <v>44271</v>
      </c>
      <c r="C7722" s="226">
        <v>44272</v>
      </c>
      <c r="D7722" s="226">
        <v>44280.4534375</v>
      </c>
      <c r="E7722" t="s">
        <v>5958</v>
      </c>
      <c r="F7722">
        <v>1.1324000358581543</v>
      </c>
    </row>
    <row r="7723" spans="1:6" hidden="1">
      <c r="A7723">
        <v>13</v>
      </c>
      <c r="B7723" s="226">
        <v>44271</v>
      </c>
      <c r="C7723" s="226">
        <v>44272</v>
      </c>
      <c r="D7723" s="226">
        <v>44280.4534375</v>
      </c>
      <c r="E7723" t="s">
        <v>5989</v>
      </c>
      <c r="F7723">
        <v>51.0709996223448</v>
      </c>
    </row>
    <row r="7724" spans="1:6" hidden="1">
      <c r="A7724">
        <v>13</v>
      </c>
      <c r="B7724" s="226">
        <v>44271</v>
      </c>
      <c r="C7724" s="226">
        <v>44272</v>
      </c>
      <c r="D7724" s="226">
        <v>44280.4534375</v>
      </c>
      <c r="E7724" t="s">
        <v>5990</v>
      </c>
      <c r="F7724">
        <v>7.4815001487729251</v>
      </c>
    </row>
    <row r="7725" spans="1:6" hidden="1">
      <c r="A7725">
        <v>13</v>
      </c>
      <c r="B7725" s="226">
        <v>44271</v>
      </c>
      <c r="C7725" s="226">
        <v>44272</v>
      </c>
      <c r="D7725" s="226">
        <v>44280.4534375</v>
      </c>
      <c r="E7725" t="s">
        <v>5991</v>
      </c>
      <c r="F7725">
        <v>9.8583002090458027</v>
      </c>
    </row>
    <row r="7726" spans="1:6" hidden="1">
      <c r="A7726">
        <v>13</v>
      </c>
      <c r="B7726" s="226">
        <v>44271</v>
      </c>
      <c r="C7726" s="226">
        <v>44272</v>
      </c>
      <c r="D7726" s="226">
        <v>44280.4534375</v>
      </c>
      <c r="E7726" t="s">
        <v>5992</v>
      </c>
      <c r="F7726">
        <v>21.262199401855469</v>
      </c>
    </row>
    <row r="7727" spans="1:6" hidden="1">
      <c r="A7727">
        <v>13</v>
      </c>
      <c r="B7727" s="226">
        <v>44271</v>
      </c>
      <c r="C7727" s="226">
        <v>44272</v>
      </c>
      <c r="D7727" s="226">
        <v>44280.4534375</v>
      </c>
      <c r="E7727" t="s">
        <v>5993</v>
      </c>
      <c r="F7727">
        <v>12.4689998626706</v>
      </c>
    </row>
    <row r="7728" spans="1:6" hidden="1">
      <c r="A7728">
        <v>13</v>
      </c>
      <c r="B7728" s="226">
        <v>44271</v>
      </c>
      <c r="C7728" s="226">
        <v>44272</v>
      </c>
      <c r="D7728" s="226">
        <v>44280.4534375</v>
      </c>
      <c r="E7728" t="s">
        <v>5994</v>
      </c>
      <c r="F7728">
        <v>34.692401885987664</v>
      </c>
    </row>
    <row r="7729" spans="1:6" hidden="1">
      <c r="A7729">
        <v>13</v>
      </c>
      <c r="B7729" s="226">
        <v>44271</v>
      </c>
      <c r="C7729" s="226">
        <v>44272</v>
      </c>
      <c r="D7729" s="226">
        <v>44280.4534375</v>
      </c>
      <c r="E7729" t="s">
        <v>5995</v>
      </c>
      <c r="F7729">
        <v>9.4357004165653162</v>
      </c>
    </row>
    <row r="7730" spans="1:6" hidden="1">
      <c r="A7730">
        <v>13</v>
      </c>
      <c r="B7730" s="226">
        <v>44271</v>
      </c>
      <c r="C7730" s="226">
        <v>44272</v>
      </c>
      <c r="D7730" s="226">
        <v>44280.4534375</v>
      </c>
      <c r="E7730" t="s">
        <v>5996</v>
      </c>
      <c r="F7730">
        <v>2.4191999435424805</v>
      </c>
    </row>
    <row r="7731" spans="1:6" hidden="1">
      <c r="A7731">
        <v>13</v>
      </c>
      <c r="B7731" s="226">
        <v>44271</v>
      </c>
      <c r="C7731" s="226">
        <v>44272</v>
      </c>
      <c r="D7731" s="226">
        <v>44280.4534375</v>
      </c>
      <c r="E7731" t="s">
        <v>6044</v>
      </c>
    </row>
    <row r="7732" spans="1:6" hidden="1">
      <c r="A7732">
        <v>13</v>
      </c>
      <c r="B7732" s="226">
        <v>44271</v>
      </c>
      <c r="C7732" s="226">
        <v>44272</v>
      </c>
      <c r="D7732" s="226">
        <v>44280.4534375</v>
      </c>
      <c r="E7732" t="s">
        <v>6047</v>
      </c>
    </row>
    <row r="7733" spans="1:6" hidden="1">
      <c r="A7733">
        <v>13</v>
      </c>
      <c r="B7733" s="226">
        <v>44271</v>
      </c>
      <c r="C7733" s="226">
        <v>44272</v>
      </c>
      <c r="D7733" s="226">
        <v>44280.4534375</v>
      </c>
      <c r="E7733" t="s">
        <v>6046</v>
      </c>
    </row>
    <row r="7734" spans="1:6" hidden="1">
      <c r="A7734">
        <v>13</v>
      </c>
      <c r="B7734" s="226">
        <v>44271</v>
      </c>
      <c r="C7734" s="226">
        <v>44272</v>
      </c>
      <c r="D7734" s="226">
        <v>44280.4534375</v>
      </c>
      <c r="E7734" t="s">
        <v>6045</v>
      </c>
    </row>
    <row r="7735" spans="1:6" hidden="1">
      <c r="A7735">
        <v>13</v>
      </c>
      <c r="B7735" s="226">
        <v>44271</v>
      </c>
      <c r="C7735" s="226">
        <v>44272</v>
      </c>
      <c r="D7735" s="226">
        <v>44280.4534375</v>
      </c>
      <c r="E7735" t="s">
        <v>6251</v>
      </c>
      <c r="F7735">
        <v>169.37435685263722</v>
      </c>
    </row>
    <row r="7736" spans="1:6" hidden="1">
      <c r="A7736">
        <v>13</v>
      </c>
      <c r="B7736" s="226">
        <v>44271</v>
      </c>
      <c r="C7736" s="226">
        <v>44272</v>
      </c>
      <c r="D7736" s="226">
        <v>44280.4534375</v>
      </c>
      <c r="E7736" t="s">
        <v>6048</v>
      </c>
      <c r="F7736">
        <v>4.1000000201164106E-3</v>
      </c>
    </row>
    <row r="7737" spans="1:6" hidden="1">
      <c r="A7737">
        <v>13</v>
      </c>
      <c r="B7737" s="226">
        <v>44271</v>
      </c>
      <c r="C7737" s="226">
        <v>44272</v>
      </c>
      <c r="D7737" s="226">
        <v>44280.4534375</v>
      </c>
      <c r="E7737" t="s">
        <v>6049</v>
      </c>
      <c r="F7737">
        <v>0.31990000605581914</v>
      </c>
    </row>
    <row r="7738" spans="1:6" hidden="1">
      <c r="A7738">
        <v>13</v>
      </c>
      <c r="B7738" s="226">
        <v>44271</v>
      </c>
      <c r="C7738" s="226">
        <v>44272</v>
      </c>
      <c r="D7738" s="226">
        <v>44280.4534375</v>
      </c>
      <c r="E7738" t="s">
        <v>6050</v>
      </c>
      <c r="F7738">
        <v>1.1324000358581543</v>
      </c>
    </row>
    <row r="7739" spans="1:6" hidden="1">
      <c r="A7739">
        <v>13</v>
      </c>
      <c r="B7739" s="226">
        <v>44271</v>
      </c>
      <c r="C7739" s="226">
        <v>44272</v>
      </c>
      <c r="D7739" s="226">
        <v>44280.4534375</v>
      </c>
      <c r="E7739" t="s">
        <v>6051</v>
      </c>
      <c r="F7739">
        <v>7.4815001487729251</v>
      </c>
    </row>
    <row r="7740" spans="1:6" hidden="1">
      <c r="A7740">
        <v>13</v>
      </c>
      <c r="B7740" s="226">
        <v>44271</v>
      </c>
      <c r="C7740" s="226">
        <v>44272</v>
      </c>
      <c r="D7740" s="226">
        <v>44280.4534375</v>
      </c>
      <c r="E7740" t="s">
        <v>6052</v>
      </c>
      <c r="F7740">
        <v>9.8583002090458027</v>
      </c>
    </row>
    <row r="7741" spans="1:6" hidden="1">
      <c r="A7741">
        <v>13</v>
      </c>
      <c r="B7741" s="226">
        <v>44271</v>
      </c>
      <c r="C7741" s="226">
        <v>44272</v>
      </c>
      <c r="D7741" s="226">
        <v>44280.4534375</v>
      </c>
      <c r="E7741" t="s">
        <v>6053</v>
      </c>
      <c r="F7741">
        <v>21.262199401855469</v>
      </c>
    </row>
    <row r="7742" spans="1:6" hidden="1">
      <c r="A7742">
        <v>13</v>
      </c>
      <c r="B7742" s="226">
        <v>44271</v>
      </c>
      <c r="C7742" s="226">
        <v>44272</v>
      </c>
      <c r="D7742" s="226">
        <v>44280.4534375</v>
      </c>
      <c r="E7742" t="s">
        <v>6054</v>
      </c>
      <c r="F7742">
        <v>12.4689998626706</v>
      </c>
    </row>
    <row r="7743" spans="1:6" hidden="1">
      <c r="A7743">
        <v>13</v>
      </c>
      <c r="B7743" s="226">
        <v>44271</v>
      </c>
      <c r="C7743" s="226">
        <v>44272</v>
      </c>
      <c r="D7743" s="226">
        <v>44280.4534375</v>
      </c>
      <c r="E7743" t="s">
        <v>6055</v>
      </c>
      <c r="F7743">
        <v>34.692401885987664</v>
      </c>
    </row>
    <row r="7744" spans="1:6" hidden="1">
      <c r="A7744">
        <v>13</v>
      </c>
      <c r="B7744" s="226">
        <v>44271</v>
      </c>
      <c r="C7744" s="226">
        <v>44272</v>
      </c>
      <c r="D7744" s="226">
        <v>44280.4534375</v>
      </c>
      <c r="E7744" t="s">
        <v>6056</v>
      </c>
      <c r="F7744">
        <v>9.4357004165653162</v>
      </c>
    </row>
    <row r="7745" spans="1:6" hidden="1">
      <c r="A7745">
        <v>13</v>
      </c>
      <c r="B7745" s="226">
        <v>44271</v>
      </c>
      <c r="C7745" s="226">
        <v>44272</v>
      </c>
      <c r="D7745" s="226">
        <v>44280.4534375</v>
      </c>
      <c r="E7745" t="s">
        <v>6057</v>
      </c>
      <c r="F7745">
        <v>2.4191999435424805</v>
      </c>
    </row>
    <row r="7746" spans="1:6" hidden="1">
      <c r="A7746">
        <v>13</v>
      </c>
      <c r="B7746" s="226">
        <v>44271</v>
      </c>
      <c r="C7746" s="226">
        <v>44272</v>
      </c>
      <c r="D7746" s="226">
        <v>44280.4534375</v>
      </c>
      <c r="E7746" t="s">
        <v>6270</v>
      </c>
      <c r="F7746">
        <v>128.84447343084568</v>
      </c>
    </row>
    <row r="7747" spans="1:6" hidden="1">
      <c r="A7747">
        <v>13</v>
      </c>
      <c r="B7747" s="226">
        <v>44271</v>
      </c>
      <c r="C7747" s="226">
        <v>44272</v>
      </c>
      <c r="D7747" s="226">
        <v>44280.4534375</v>
      </c>
      <c r="E7747" t="s">
        <v>6058</v>
      </c>
      <c r="F7747">
        <v>1.1666666405896619E-2</v>
      </c>
    </row>
    <row r="7748" spans="1:6" hidden="1">
      <c r="A7748">
        <v>13</v>
      </c>
      <c r="B7748" s="226">
        <v>44271</v>
      </c>
      <c r="C7748" s="226">
        <v>44272</v>
      </c>
      <c r="D7748" s="226">
        <v>44280.4534375</v>
      </c>
      <c r="E7748" t="s">
        <v>6059</v>
      </c>
      <c r="F7748">
        <v>1.1733333170413547</v>
      </c>
    </row>
    <row r="7749" spans="1:6" hidden="1">
      <c r="A7749">
        <v>13</v>
      </c>
      <c r="B7749" s="226">
        <v>44271</v>
      </c>
      <c r="C7749" s="226">
        <v>44272</v>
      </c>
      <c r="D7749" s="226">
        <v>44280.4534375</v>
      </c>
      <c r="E7749" t="s">
        <v>6060</v>
      </c>
      <c r="F7749">
        <v>2.166666618237921E-2</v>
      </c>
    </row>
    <row r="7750" spans="1:6" hidden="1">
      <c r="A7750">
        <v>13</v>
      </c>
      <c r="B7750" s="226">
        <v>44271</v>
      </c>
      <c r="C7750" s="226">
        <v>44272</v>
      </c>
      <c r="D7750" s="226">
        <v>44280.4534375</v>
      </c>
      <c r="E7750" t="s">
        <v>6061</v>
      </c>
      <c r="F7750">
        <v>0.97166666388508127</v>
      </c>
    </row>
    <row r="7751" spans="1:6" hidden="1">
      <c r="A7751">
        <v>13</v>
      </c>
      <c r="B7751" s="226">
        <v>44271</v>
      </c>
      <c r="C7751" s="226">
        <v>44272</v>
      </c>
      <c r="D7751" s="226">
        <v>44280.4534375</v>
      </c>
      <c r="E7751" t="s">
        <v>6062</v>
      </c>
      <c r="F7751">
        <v>2.2366667191187539</v>
      </c>
    </row>
    <row r="7752" spans="1:6" hidden="1">
      <c r="A7752">
        <v>13</v>
      </c>
      <c r="B7752" s="226">
        <v>44271</v>
      </c>
      <c r="C7752" s="226">
        <v>44272</v>
      </c>
      <c r="D7752" s="226">
        <v>44280.4534375</v>
      </c>
      <c r="E7752" t="s">
        <v>6063</v>
      </c>
      <c r="F7752">
        <v>22.926666577657063</v>
      </c>
    </row>
    <row r="7753" spans="1:6" hidden="1">
      <c r="A7753">
        <v>13</v>
      </c>
      <c r="B7753" s="226">
        <v>44271</v>
      </c>
      <c r="C7753" s="226">
        <v>44272</v>
      </c>
      <c r="D7753" s="226">
        <v>44280.4534375</v>
      </c>
      <c r="E7753" t="s">
        <v>6064</v>
      </c>
      <c r="F7753">
        <v>50.871665954589844</v>
      </c>
    </row>
    <row r="7754" spans="1:6" hidden="1">
      <c r="A7754">
        <v>13</v>
      </c>
      <c r="B7754" s="226">
        <v>44271</v>
      </c>
      <c r="C7754" s="226">
        <v>44272</v>
      </c>
      <c r="D7754" s="226">
        <v>44280.4534375</v>
      </c>
      <c r="E7754" t="s">
        <v>6065</v>
      </c>
      <c r="F7754">
        <v>21.198333740234247</v>
      </c>
    </row>
    <row r="7755" spans="1:6" hidden="1">
      <c r="A7755">
        <v>13</v>
      </c>
      <c r="B7755" s="226">
        <v>44271</v>
      </c>
      <c r="C7755" s="226">
        <v>44272</v>
      </c>
      <c r="D7755" s="226">
        <v>44280.4534375</v>
      </c>
      <c r="E7755" t="s">
        <v>6066</v>
      </c>
      <c r="F7755">
        <v>0.5883333186308779</v>
      </c>
    </row>
    <row r="7756" spans="1:6" hidden="1">
      <c r="A7756">
        <v>13</v>
      </c>
      <c r="B7756" s="226">
        <v>44271</v>
      </c>
      <c r="C7756" s="226">
        <v>44272</v>
      </c>
      <c r="D7756" s="226">
        <v>44280.4534375</v>
      </c>
      <c r="E7756" t="s">
        <v>6068</v>
      </c>
      <c r="F7756">
        <v>16.640745283497676</v>
      </c>
    </row>
    <row r="7757" spans="1:6" hidden="1">
      <c r="A7757">
        <v>13</v>
      </c>
      <c r="B7757" s="226">
        <v>44271</v>
      </c>
      <c r="C7757" s="226">
        <v>44272</v>
      </c>
      <c r="D7757" s="226">
        <v>44280.4534375</v>
      </c>
      <c r="E7757" t="s">
        <v>6067</v>
      </c>
      <c r="F7757">
        <v>0.72997427876624876</v>
      </c>
    </row>
    <row r="7758" spans="1:6" hidden="1">
      <c r="A7758">
        <v>13</v>
      </c>
      <c r="B7758" s="226">
        <v>44271</v>
      </c>
      <c r="C7758" s="226">
        <v>44272</v>
      </c>
      <c r="D7758" s="226">
        <v>44280.4534375</v>
      </c>
      <c r="E7758" t="s">
        <v>6069</v>
      </c>
      <c r="F7758">
        <v>259.73137960433968</v>
      </c>
    </row>
    <row r="7759" spans="1:6" hidden="1">
      <c r="A7759">
        <v>13</v>
      </c>
      <c r="B7759" s="226">
        <v>44271</v>
      </c>
      <c r="C7759" s="226">
        <v>44272</v>
      </c>
      <c r="D7759" s="226">
        <v>44280.4534375</v>
      </c>
      <c r="E7759" t="s">
        <v>6469</v>
      </c>
      <c r="F7759">
        <v>206.73903291490393</v>
      </c>
    </row>
    <row r="7760" spans="1:6" hidden="1">
      <c r="A7760">
        <v>13</v>
      </c>
      <c r="B7760" s="226">
        <v>44271</v>
      </c>
      <c r="C7760" s="226">
        <v>44272</v>
      </c>
      <c r="D7760" s="226">
        <v>44280.4534375</v>
      </c>
      <c r="E7760" t="s">
        <v>6470</v>
      </c>
      <c r="F7760">
        <v>31.337089798185609</v>
      </c>
    </row>
    <row r="7761" spans="1:6" hidden="1">
      <c r="A7761">
        <v>13</v>
      </c>
      <c r="B7761" s="226">
        <v>44271</v>
      </c>
      <c r="C7761" s="226">
        <v>44272</v>
      </c>
      <c r="D7761" s="226">
        <v>44280.4534375</v>
      </c>
      <c r="E7761" t="s">
        <v>6070</v>
      </c>
      <c r="F7761">
        <v>0</v>
      </c>
    </row>
    <row r="7762" spans="1:6" hidden="1">
      <c r="A7762">
        <v>13</v>
      </c>
      <c r="B7762" s="226">
        <v>44271</v>
      </c>
      <c r="C7762" s="226">
        <v>44272</v>
      </c>
      <c r="D7762" s="226">
        <v>44280.4534375</v>
      </c>
      <c r="E7762" t="s">
        <v>6471</v>
      </c>
      <c r="F7762">
        <v>210.00120038986142</v>
      </c>
    </row>
    <row r="7763" spans="1:6" hidden="1">
      <c r="A7763">
        <v>13</v>
      </c>
      <c r="B7763" s="226">
        <v>44271</v>
      </c>
      <c r="C7763" s="226">
        <v>44272</v>
      </c>
      <c r="D7763" s="226">
        <v>44280.4534375</v>
      </c>
      <c r="E7763" t="s">
        <v>6472</v>
      </c>
      <c r="F7763">
        <v>242.52977284325402</v>
      </c>
    </row>
    <row r="7764" spans="1:6" hidden="1">
      <c r="A7764">
        <v>13</v>
      </c>
      <c r="B7764" s="226">
        <v>44271</v>
      </c>
      <c r="C7764" s="226">
        <v>44272</v>
      </c>
      <c r="D7764" s="226">
        <v>44280.4534375</v>
      </c>
      <c r="E7764" t="s">
        <v>6473</v>
      </c>
      <c r="F7764">
        <v>264.30951393975158</v>
      </c>
    </row>
    <row r="7765" spans="1:6" hidden="1">
      <c r="A7765">
        <v>13</v>
      </c>
      <c r="B7765" s="226">
        <v>44271</v>
      </c>
      <c r="C7765" s="226">
        <v>44272</v>
      </c>
      <c r="D7765" s="226">
        <v>44280.4534375</v>
      </c>
      <c r="E7765" t="s">
        <v>6071</v>
      </c>
      <c r="F7765">
        <v>602.74355845981131</v>
      </c>
    </row>
    <row r="7766" spans="1:6" hidden="1">
      <c r="A7766">
        <v>13</v>
      </c>
      <c r="B7766" s="226">
        <v>44271</v>
      </c>
      <c r="C7766" s="226">
        <v>44272</v>
      </c>
      <c r="D7766" s="226">
        <v>44280.4534375</v>
      </c>
      <c r="E7766" t="s">
        <v>6252</v>
      </c>
      <c r="F7766">
        <v>177.59652052985157</v>
      </c>
    </row>
    <row r="7767" spans="1:6" hidden="1">
      <c r="A7767">
        <v>13</v>
      </c>
      <c r="B7767" s="226">
        <v>44271</v>
      </c>
      <c r="C7767" s="226">
        <v>44272</v>
      </c>
      <c r="D7767" s="226">
        <v>44280.4534375</v>
      </c>
      <c r="E7767" t="s">
        <v>6253</v>
      </c>
      <c r="F7767">
        <v>75.145110935635017</v>
      </c>
    </row>
    <row r="7768" spans="1:6" hidden="1">
      <c r="A7768">
        <v>13</v>
      </c>
      <c r="B7768" s="226">
        <v>44271</v>
      </c>
      <c r="C7768" s="226">
        <v>44272</v>
      </c>
      <c r="D7768" s="226">
        <v>44280.4534375</v>
      </c>
      <c r="E7768" t="s">
        <v>6076</v>
      </c>
      <c r="F7768">
        <v>0.96920001506801945</v>
      </c>
    </row>
    <row r="7769" spans="1:6" hidden="1">
      <c r="A7769">
        <v>13</v>
      </c>
      <c r="B7769" s="226">
        <v>44271</v>
      </c>
      <c r="C7769" s="226">
        <v>44272</v>
      </c>
      <c r="D7769" s="226">
        <v>44280.4534375</v>
      </c>
      <c r="E7769" t="s">
        <v>6077</v>
      </c>
      <c r="F7769">
        <v>1.5441000461578724</v>
      </c>
    </row>
    <row r="7770" spans="1:6" hidden="1">
      <c r="A7770">
        <v>13</v>
      </c>
      <c r="B7770" s="226">
        <v>44271</v>
      </c>
      <c r="C7770" s="226">
        <v>44272</v>
      </c>
      <c r="D7770" s="226">
        <v>44280.4534375</v>
      </c>
      <c r="E7770" t="s">
        <v>6078</v>
      </c>
      <c r="F7770">
        <v>6.8558998107910156</v>
      </c>
    </row>
    <row r="7771" spans="1:6" hidden="1">
      <c r="A7771">
        <v>13</v>
      </c>
      <c r="B7771" s="226">
        <v>44271</v>
      </c>
      <c r="C7771" s="226">
        <v>44272</v>
      </c>
      <c r="D7771" s="226">
        <v>44280.4534375</v>
      </c>
      <c r="E7771" t="s">
        <v>6079</v>
      </c>
      <c r="F7771">
        <v>23.407100677489808</v>
      </c>
    </row>
    <row r="7772" spans="1:6" hidden="1">
      <c r="A7772">
        <v>13</v>
      </c>
      <c r="B7772" s="226">
        <v>44271</v>
      </c>
      <c r="C7772" s="226">
        <v>44272</v>
      </c>
      <c r="D7772" s="226">
        <v>44280.4534375</v>
      </c>
      <c r="E7772" t="s">
        <v>6080</v>
      </c>
      <c r="F7772">
        <v>50.095600128175754</v>
      </c>
    </row>
    <row r="7773" spans="1:6" hidden="1">
      <c r="A7773">
        <v>13</v>
      </c>
      <c r="B7773" s="226">
        <v>44271</v>
      </c>
      <c r="C7773" s="226">
        <v>44272</v>
      </c>
      <c r="D7773" s="226">
        <v>44280.4534375</v>
      </c>
      <c r="E7773" t="s">
        <v>6081</v>
      </c>
      <c r="F7773">
        <v>17.03179931640625</v>
      </c>
    </row>
    <row r="7774" spans="1:6" hidden="1">
      <c r="A7774">
        <v>13</v>
      </c>
      <c r="B7774" s="226">
        <v>44271</v>
      </c>
      <c r="C7774" s="226">
        <v>44272</v>
      </c>
      <c r="D7774" s="226">
        <v>44280.4534375</v>
      </c>
      <c r="E7774" t="s">
        <v>6082</v>
      </c>
      <c r="F7774">
        <v>6.5300002694129944E-2</v>
      </c>
    </row>
    <row r="7775" spans="1:6" hidden="1">
      <c r="A7775">
        <v>13</v>
      </c>
      <c r="B7775" s="226">
        <v>44271</v>
      </c>
      <c r="C7775" s="226">
        <v>44272</v>
      </c>
      <c r="D7775" s="226">
        <v>44280.4534375</v>
      </c>
      <c r="E7775" t="s">
        <v>6678</v>
      </c>
      <c r="F7775">
        <v>128.03092529508794</v>
      </c>
    </row>
    <row r="7776" spans="1:6" hidden="1">
      <c r="A7776">
        <v>13</v>
      </c>
      <c r="B7776" s="226">
        <v>44271</v>
      </c>
      <c r="C7776" s="226">
        <v>44272</v>
      </c>
      <c r="D7776" s="226">
        <v>44280.4534375</v>
      </c>
      <c r="E7776" t="s">
        <v>6474</v>
      </c>
      <c r="F7776">
        <v>234.0587831921051</v>
      </c>
    </row>
    <row r="7777" spans="1:6" hidden="1">
      <c r="A7777">
        <v>13</v>
      </c>
      <c r="B7777" s="226">
        <v>44271</v>
      </c>
      <c r="C7777" s="226">
        <v>44272</v>
      </c>
      <c r="D7777" s="226">
        <v>44280.4534375</v>
      </c>
      <c r="E7777" t="s">
        <v>6475</v>
      </c>
      <c r="F7777">
        <v>234.73245434231242</v>
      </c>
    </row>
    <row r="7778" spans="1:6" hidden="1">
      <c r="A7778">
        <v>13</v>
      </c>
      <c r="B7778" s="226">
        <v>44271</v>
      </c>
      <c r="C7778" s="226">
        <v>44272</v>
      </c>
      <c r="D7778" s="226">
        <v>44280.4534375</v>
      </c>
      <c r="E7778" t="s">
        <v>6476</v>
      </c>
      <c r="F7778">
        <v>237.81400054296097</v>
      </c>
    </row>
    <row r="7779" spans="1:6" hidden="1">
      <c r="A7779">
        <v>13</v>
      </c>
      <c r="B7779" s="226">
        <v>44271</v>
      </c>
      <c r="C7779" s="226">
        <v>44272</v>
      </c>
      <c r="D7779" s="226">
        <v>44280.4534375</v>
      </c>
      <c r="E7779" t="s">
        <v>6477</v>
      </c>
      <c r="F7779">
        <v>239.31537027358985</v>
      </c>
    </row>
    <row r="7780" spans="1:6" hidden="1">
      <c r="A7780">
        <v>13</v>
      </c>
      <c r="B7780" s="226">
        <v>44271</v>
      </c>
      <c r="C7780" s="226">
        <v>44272</v>
      </c>
      <c r="D7780" s="226">
        <v>44280.4534375</v>
      </c>
      <c r="E7780" t="s">
        <v>6085</v>
      </c>
      <c r="F7780">
        <v>22.391692356268511</v>
      </c>
    </row>
    <row r="7781" spans="1:6" hidden="1">
      <c r="A7781">
        <v>13</v>
      </c>
      <c r="B7781" s="226">
        <v>44271</v>
      </c>
      <c r="C7781" s="226">
        <v>44272</v>
      </c>
      <c r="D7781" s="226">
        <v>44280.4534375</v>
      </c>
      <c r="E7781" t="s">
        <v>6086</v>
      </c>
      <c r="F7781">
        <v>19.995487144258284</v>
      </c>
    </row>
    <row r="7782" spans="1:6" hidden="1">
      <c r="A7782">
        <v>13</v>
      </c>
      <c r="B7782" s="226">
        <v>44271</v>
      </c>
      <c r="C7782" s="226">
        <v>44272</v>
      </c>
      <c r="D7782" s="226">
        <v>44280.4534375</v>
      </c>
      <c r="E7782" t="s">
        <v>6087</v>
      </c>
      <c r="F7782">
        <v>0</v>
      </c>
    </row>
    <row r="7783" spans="1:6" hidden="1">
      <c r="A7783">
        <v>13</v>
      </c>
      <c r="B7783" s="226">
        <v>44271</v>
      </c>
      <c r="C7783" s="226">
        <v>44272</v>
      </c>
      <c r="D7783" s="226">
        <v>44280.4534375</v>
      </c>
      <c r="E7783" t="s">
        <v>6088</v>
      </c>
      <c r="F7783">
        <v>90.910087166892282</v>
      </c>
    </row>
    <row r="7784" spans="1:6" hidden="1">
      <c r="A7784">
        <v>13</v>
      </c>
      <c r="B7784" s="226">
        <v>44271</v>
      </c>
      <c r="C7784" s="226">
        <v>44272</v>
      </c>
      <c r="D7784" s="226">
        <v>44280.4534375</v>
      </c>
      <c r="E7784" t="s">
        <v>6083</v>
      </c>
      <c r="F7784">
        <v>725.72200584411462</v>
      </c>
    </row>
    <row r="7785" spans="1:6" hidden="1">
      <c r="A7785">
        <v>13</v>
      </c>
      <c r="B7785" s="226">
        <v>44271</v>
      </c>
      <c r="C7785" s="226">
        <v>44272</v>
      </c>
      <c r="D7785" s="226">
        <v>44280.4534375</v>
      </c>
      <c r="E7785" t="s">
        <v>6478</v>
      </c>
      <c r="F7785">
        <v>202.89913864135778</v>
      </c>
    </row>
    <row r="7786" spans="1:6" hidden="1">
      <c r="A7786">
        <v>13</v>
      </c>
      <c r="B7786" s="226">
        <v>44271</v>
      </c>
      <c r="C7786" s="226">
        <v>44272</v>
      </c>
      <c r="D7786" s="226">
        <v>44280.4534375</v>
      </c>
      <c r="E7786" t="s">
        <v>6254</v>
      </c>
      <c r="F7786">
        <v>751.8875570085321</v>
      </c>
    </row>
    <row r="7787" spans="1:6" hidden="1">
      <c r="A7787">
        <v>13</v>
      </c>
      <c r="B7787" s="226">
        <v>44271</v>
      </c>
      <c r="C7787" s="226">
        <v>44272</v>
      </c>
      <c r="D7787" s="226">
        <v>44280.4534375</v>
      </c>
      <c r="E7787" t="s">
        <v>6479</v>
      </c>
      <c r="F7787">
        <v>205.38682672712497</v>
      </c>
    </row>
    <row r="7788" spans="1:6" hidden="1">
      <c r="A7788">
        <v>13</v>
      </c>
      <c r="B7788" s="226">
        <v>44271</v>
      </c>
      <c r="C7788" s="226">
        <v>44272</v>
      </c>
      <c r="D7788" s="226">
        <v>44280.4534375</v>
      </c>
      <c r="E7788" t="s">
        <v>6480</v>
      </c>
      <c r="F7788">
        <v>272.42563478681723</v>
      </c>
    </row>
    <row r="7789" spans="1:6" hidden="1">
      <c r="A7789">
        <v>13</v>
      </c>
      <c r="B7789" s="226">
        <v>44271</v>
      </c>
      <c r="C7789" s="226">
        <v>44272</v>
      </c>
      <c r="D7789" s="226">
        <v>44280.4534375</v>
      </c>
      <c r="E7789" t="s">
        <v>6255</v>
      </c>
      <c r="F7789">
        <v>2743.1126812405037</v>
      </c>
    </row>
    <row r="7790" spans="1:6" hidden="1">
      <c r="A7790">
        <v>13</v>
      </c>
      <c r="B7790" s="226">
        <v>44271</v>
      </c>
      <c r="C7790" s="226">
        <v>44272</v>
      </c>
      <c r="D7790" s="226">
        <v>44280.4534375</v>
      </c>
      <c r="E7790" t="s">
        <v>6481</v>
      </c>
      <c r="F7790">
        <v>275.60856143103723</v>
      </c>
    </row>
    <row r="7791" spans="1:6" hidden="1">
      <c r="A7791">
        <v>13</v>
      </c>
      <c r="B7791" s="226">
        <v>44271</v>
      </c>
      <c r="C7791" s="226">
        <v>44272</v>
      </c>
      <c r="D7791" s="226">
        <v>44280.4534375</v>
      </c>
      <c r="E7791" t="s">
        <v>6084</v>
      </c>
      <c r="F7791">
        <v>94.663982041676903</v>
      </c>
    </row>
    <row r="7792" spans="1:6" hidden="1">
      <c r="A7792">
        <v>13</v>
      </c>
      <c r="B7792" s="226">
        <v>44271</v>
      </c>
      <c r="C7792" s="226">
        <v>44272</v>
      </c>
      <c r="D7792" s="226">
        <v>44280.4534375</v>
      </c>
      <c r="E7792" t="s">
        <v>6482</v>
      </c>
      <c r="F7792">
        <v>271.83479601542177</v>
      </c>
    </row>
    <row r="7793" spans="1:6" hidden="1">
      <c r="A7793">
        <v>13</v>
      </c>
      <c r="B7793" s="226">
        <v>44271</v>
      </c>
      <c r="C7793" s="226">
        <v>44272</v>
      </c>
      <c r="D7793" s="226">
        <v>44280.4534375</v>
      </c>
      <c r="E7793" t="s">
        <v>6483</v>
      </c>
      <c r="F7793">
        <v>208.27039353052814</v>
      </c>
    </row>
    <row r="7794" spans="1:6" hidden="1">
      <c r="A7794">
        <v>13</v>
      </c>
      <c r="B7794" s="226">
        <v>44271</v>
      </c>
      <c r="C7794" s="226">
        <v>44272</v>
      </c>
      <c r="D7794" s="226">
        <v>44280.4534375</v>
      </c>
      <c r="E7794" t="s">
        <v>6484</v>
      </c>
      <c r="F7794">
        <v>208.52537930806432</v>
      </c>
    </row>
    <row r="7795" spans="1:6" hidden="1">
      <c r="A7795">
        <v>13</v>
      </c>
      <c r="B7795" s="226">
        <v>44271</v>
      </c>
      <c r="C7795" s="226">
        <v>44272</v>
      </c>
      <c r="D7795" s="226">
        <v>44280.4534375</v>
      </c>
      <c r="E7795" t="s">
        <v>6235</v>
      </c>
    </row>
    <row r="7796" spans="1:6" hidden="1">
      <c r="A7796">
        <v>13</v>
      </c>
      <c r="B7796" s="226">
        <v>44271</v>
      </c>
      <c r="C7796" s="226">
        <v>44272</v>
      </c>
      <c r="D7796" s="226">
        <v>44280.4534375</v>
      </c>
      <c r="E7796" t="s">
        <v>6256</v>
      </c>
      <c r="F7796">
        <v>1.8981624000227408</v>
      </c>
    </row>
    <row r="7797" spans="1:6" hidden="1">
      <c r="A7797">
        <v>13</v>
      </c>
      <c r="B7797" s="226">
        <v>44271</v>
      </c>
      <c r="C7797" s="226">
        <v>44272</v>
      </c>
      <c r="D7797" s="226">
        <v>44280.4534375</v>
      </c>
      <c r="E7797" t="s">
        <v>6257</v>
      </c>
      <c r="F7797">
        <v>7.0002552025847935</v>
      </c>
    </row>
    <row r="7798" spans="1:6" hidden="1">
      <c r="A7798">
        <v>13</v>
      </c>
      <c r="B7798" s="226">
        <v>44271</v>
      </c>
      <c r="C7798" s="226">
        <v>44272</v>
      </c>
      <c r="D7798" s="226">
        <v>44280.4534375</v>
      </c>
      <c r="E7798" t="s">
        <v>6258</v>
      </c>
      <c r="F7798">
        <v>5.5750706975658639</v>
      </c>
    </row>
    <row r="7799" spans="1:6" hidden="1">
      <c r="A7799">
        <v>13</v>
      </c>
      <c r="B7799" s="226">
        <v>44271</v>
      </c>
      <c r="C7799" s="226">
        <v>44272</v>
      </c>
      <c r="D7799" s="226">
        <v>44280.4534375</v>
      </c>
      <c r="E7799" t="s">
        <v>6520</v>
      </c>
      <c r="F7799">
        <v>0.24770000576973872</v>
      </c>
    </row>
    <row r="7800" spans="1:6" hidden="1">
      <c r="A7800">
        <v>13</v>
      </c>
      <c r="B7800" s="226">
        <v>44271</v>
      </c>
      <c r="C7800" s="226">
        <v>44272</v>
      </c>
      <c r="D7800" s="226">
        <v>44280.4534375</v>
      </c>
      <c r="E7800" t="s">
        <v>6259</v>
      </c>
      <c r="F7800">
        <v>4.0075543587406521</v>
      </c>
    </row>
    <row r="7801" spans="1:6" hidden="1">
      <c r="A7801">
        <v>13</v>
      </c>
      <c r="B7801" s="226">
        <v>44271</v>
      </c>
      <c r="C7801" s="226">
        <v>44272</v>
      </c>
      <c r="D7801" s="226">
        <v>44280.4534375</v>
      </c>
      <c r="E7801" t="s">
        <v>6260</v>
      </c>
      <c r="F7801">
        <v>0</v>
      </c>
    </row>
    <row r="7802" spans="1:6" hidden="1">
      <c r="A7802">
        <v>13</v>
      </c>
      <c r="B7802" s="226">
        <v>44271</v>
      </c>
      <c r="C7802" s="226">
        <v>44272</v>
      </c>
      <c r="D7802" s="226">
        <v>44280.4534375</v>
      </c>
      <c r="E7802" t="s">
        <v>6485</v>
      </c>
      <c r="F7802">
        <v>34.617849238713553</v>
      </c>
    </row>
    <row r="7803" spans="1:6" hidden="1">
      <c r="A7803">
        <v>13</v>
      </c>
      <c r="B7803" s="226">
        <v>44271</v>
      </c>
      <c r="C7803" s="226">
        <v>44272</v>
      </c>
      <c r="D7803" s="226">
        <v>44280.4534375</v>
      </c>
      <c r="E7803" t="s">
        <v>6486</v>
      </c>
      <c r="F7803">
        <v>155.09508234659853</v>
      </c>
    </row>
    <row r="7804" spans="1:6" hidden="1">
      <c r="A7804">
        <v>13</v>
      </c>
      <c r="B7804" s="226">
        <v>44271</v>
      </c>
      <c r="C7804" s="226">
        <v>44272</v>
      </c>
      <c r="D7804" s="226">
        <v>44280.4534375</v>
      </c>
      <c r="E7804" t="s">
        <v>6091</v>
      </c>
      <c r="F7804">
        <v>96.578664779663086</v>
      </c>
    </row>
    <row r="7805" spans="1:6" hidden="1">
      <c r="A7805">
        <v>13</v>
      </c>
      <c r="B7805" s="226">
        <v>44271</v>
      </c>
      <c r="C7805" s="226">
        <v>44272</v>
      </c>
      <c r="D7805" s="226">
        <v>44280.4534375</v>
      </c>
      <c r="E7805" t="s">
        <v>6261</v>
      </c>
      <c r="F7805">
        <v>0</v>
      </c>
    </row>
    <row r="7806" spans="1:6" hidden="1">
      <c r="A7806">
        <v>13</v>
      </c>
      <c r="B7806" s="226">
        <v>44271</v>
      </c>
      <c r="C7806" s="226">
        <v>44272</v>
      </c>
      <c r="D7806" s="226">
        <v>44280.4534375</v>
      </c>
      <c r="E7806" t="s">
        <v>6269</v>
      </c>
      <c r="F7806">
        <v>51.238458259900455</v>
      </c>
    </row>
    <row r="7807" spans="1:6" hidden="1">
      <c r="A7807">
        <v>13</v>
      </c>
      <c r="B7807" s="226">
        <v>44271</v>
      </c>
      <c r="C7807" s="226">
        <v>44272</v>
      </c>
      <c r="D7807" s="226">
        <v>44280.4534375</v>
      </c>
      <c r="E7807" t="s">
        <v>6661</v>
      </c>
      <c r="F7807">
        <v>2.8690679839553463</v>
      </c>
    </row>
    <row r="7808" spans="1:6" hidden="1">
      <c r="A7808">
        <v>13</v>
      </c>
      <c r="B7808" s="226">
        <v>44271</v>
      </c>
      <c r="C7808" s="226">
        <v>44272</v>
      </c>
      <c r="D7808" s="226">
        <v>44280.4534375</v>
      </c>
      <c r="E7808" t="s">
        <v>6262</v>
      </c>
      <c r="F7808">
        <v>8.5672814376727686</v>
      </c>
    </row>
    <row r="7809" spans="1:6" hidden="1">
      <c r="A7809">
        <v>13</v>
      </c>
      <c r="B7809" s="226">
        <v>44271</v>
      </c>
      <c r="C7809" s="226">
        <v>44272</v>
      </c>
      <c r="D7809" s="226">
        <v>44280.4534375</v>
      </c>
      <c r="E7809" t="s">
        <v>6263</v>
      </c>
      <c r="F7809">
        <v>12.574835796413421</v>
      </c>
    </row>
    <row r="7810" spans="1:6" hidden="1">
      <c r="A7810">
        <v>13</v>
      </c>
      <c r="B7810" s="226">
        <v>44271</v>
      </c>
      <c r="C7810" s="226">
        <v>44272</v>
      </c>
      <c r="D7810" s="226">
        <v>44280.4534375</v>
      </c>
      <c r="E7810" t="s">
        <v>6264</v>
      </c>
      <c r="F7810">
        <v>30.225745848814622</v>
      </c>
    </row>
    <row r="7811" spans="1:6" hidden="1">
      <c r="A7811">
        <v>13</v>
      </c>
      <c r="B7811" s="226">
        <v>44271</v>
      </c>
      <c r="C7811" s="226">
        <v>44272</v>
      </c>
      <c r="D7811" s="226">
        <v>44280.4534375</v>
      </c>
      <c r="E7811" t="s">
        <v>6267</v>
      </c>
      <c r="F7811">
        <v>51.238458259900455</v>
      </c>
    </row>
    <row r="7812" spans="1:6" hidden="1">
      <c r="A7812">
        <v>13</v>
      </c>
      <c r="B7812" s="226">
        <v>44271</v>
      </c>
      <c r="C7812" s="226">
        <v>44272</v>
      </c>
      <c r="D7812" s="226">
        <v>44280.4534375</v>
      </c>
      <c r="E7812" t="s">
        <v>6440</v>
      </c>
      <c r="F7812">
        <v>51.238458259900455</v>
      </c>
    </row>
    <row r="7813" spans="1:6" hidden="1">
      <c r="A7813">
        <v>13</v>
      </c>
      <c r="B7813" s="226">
        <v>44271</v>
      </c>
      <c r="C7813" s="226">
        <v>44272</v>
      </c>
      <c r="D7813" s="226">
        <v>44280.4534375</v>
      </c>
      <c r="E7813" t="s">
        <v>6100</v>
      </c>
      <c r="F7813">
        <v>0.32379999756814343</v>
      </c>
    </row>
    <row r="7814" spans="1:6" hidden="1">
      <c r="A7814">
        <v>13</v>
      </c>
      <c r="B7814" s="226">
        <v>44271</v>
      </c>
      <c r="C7814" s="226">
        <v>44272</v>
      </c>
      <c r="D7814" s="226">
        <v>44280.4534375</v>
      </c>
      <c r="E7814" t="s">
        <v>6101</v>
      </c>
      <c r="F7814">
        <v>7.1999998763206076E-3</v>
      </c>
    </row>
    <row r="7815" spans="1:6" hidden="1">
      <c r="A7815">
        <v>13</v>
      </c>
      <c r="B7815" s="226">
        <v>44271</v>
      </c>
      <c r="C7815" s="226">
        <v>44272</v>
      </c>
      <c r="D7815" s="226">
        <v>44280.4534375</v>
      </c>
      <c r="E7815" t="s">
        <v>6102</v>
      </c>
      <c r="F7815">
        <v>0.19200000166892575</v>
      </c>
    </row>
    <row r="7816" spans="1:6" hidden="1">
      <c r="A7816">
        <v>13</v>
      </c>
      <c r="B7816" s="226">
        <v>44271</v>
      </c>
      <c r="C7816" s="226">
        <v>44272</v>
      </c>
      <c r="D7816" s="226">
        <v>44280.4534375</v>
      </c>
      <c r="E7816" t="s">
        <v>6103</v>
      </c>
      <c r="F7816">
        <v>0.58370000123979981</v>
      </c>
    </row>
    <row r="7817" spans="1:6" hidden="1">
      <c r="A7817">
        <v>13</v>
      </c>
      <c r="B7817" s="226">
        <v>44271</v>
      </c>
      <c r="C7817" s="226">
        <v>44272</v>
      </c>
      <c r="D7817" s="226">
        <v>44280.4534375</v>
      </c>
      <c r="E7817" t="s">
        <v>6104</v>
      </c>
      <c r="F7817">
        <v>98.643501281742104</v>
      </c>
    </row>
    <row r="7818" spans="1:6" hidden="1">
      <c r="A7818">
        <v>13</v>
      </c>
      <c r="B7818" s="226">
        <v>44271</v>
      </c>
      <c r="C7818" s="226">
        <v>44272</v>
      </c>
      <c r="D7818" s="226">
        <v>44280.4534375</v>
      </c>
      <c r="E7818" t="s">
        <v>6105</v>
      </c>
    </row>
    <row r="7819" spans="1:6" hidden="1">
      <c r="A7819">
        <v>13</v>
      </c>
      <c r="B7819" s="226">
        <v>44271</v>
      </c>
      <c r="C7819" s="226">
        <v>44272</v>
      </c>
      <c r="D7819" s="226">
        <v>44280.4534375</v>
      </c>
      <c r="E7819" t="s">
        <v>6106</v>
      </c>
    </row>
    <row r="7820" spans="1:6" hidden="1">
      <c r="A7820">
        <v>13</v>
      </c>
      <c r="B7820" s="226">
        <v>44271</v>
      </c>
      <c r="C7820" s="226">
        <v>44272</v>
      </c>
      <c r="D7820" s="226">
        <v>44280.4534375</v>
      </c>
      <c r="E7820" t="s">
        <v>6107</v>
      </c>
    </row>
    <row r="7821" spans="1:6" hidden="1">
      <c r="A7821">
        <v>13</v>
      </c>
      <c r="B7821" s="226">
        <v>44271</v>
      </c>
      <c r="C7821" s="226">
        <v>44272</v>
      </c>
      <c r="D7821" s="226">
        <v>44280.4534375</v>
      </c>
      <c r="E7821" t="s">
        <v>6108</v>
      </c>
    </row>
    <row r="7822" spans="1:6" hidden="1">
      <c r="A7822">
        <v>13</v>
      </c>
      <c r="B7822" s="226">
        <v>44271</v>
      </c>
      <c r="C7822" s="226">
        <v>44272</v>
      </c>
      <c r="D7822" s="226">
        <v>44280.4534375</v>
      </c>
      <c r="E7822" t="s">
        <v>6109</v>
      </c>
    </row>
    <row r="7823" spans="1:6" hidden="1">
      <c r="A7823">
        <v>13</v>
      </c>
      <c r="B7823" s="226">
        <v>44271</v>
      </c>
      <c r="C7823" s="226">
        <v>44272</v>
      </c>
      <c r="D7823" s="226">
        <v>44280.4534375</v>
      </c>
      <c r="E7823" t="s">
        <v>6110</v>
      </c>
    </row>
    <row r="7824" spans="1:6" hidden="1">
      <c r="A7824">
        <v>13</v>
      </c>
      <c r="B7824" s="226">
        <v>44271</v>
      </c>
      <c r="C7824" s="226">
        <v>44272</v>
      </c>
      <c r="D7824" s="226">
        <v>44280.4534375</v>
      </c>
      <c r="E7824" t="s">
        <v>6111</v>
      </c>
    </row>
    <row r="7825" spans="1:6" hidden="1">
      <c r="A7825">
        <v>13</v>
      </c>
      <c r="B7825" s="226">
        <v>44271</v>
      </c>
      <c r="C7825" s="226">
        <v>44272</v>
      </c>
      <c r="D7825" s="226">
        <v>44280.4534375</v>
      </c>
      <c r="E7825" t="s">
        <v>6113</v>
      </c>
    </row>
    <row r="7826" spans="1:6" hidden="1">
      <c r="A7826">
        <v>13</v>
      </c>
      <c r="B7826" s="226">
        <v>44271</v>
      </c>
      <c r="C7826" s="226">
        <v>44272</v>
      </c>
      <c r="D7826" s="226">
        <v>44280.4534375</v>
      </c>
      <c r="E7826" t="s">
        <v>6112</v>
      </c>
    </row>
    <row r="7827" spans="1:6" hidden="1">
      <c r="A7827">
        <v>13</v>
      </c>
      <c r="B7827" s="226">
        <v>44271</v>
      </c>
      <c r="C7827" s="226">
        <v>44272</v>
      </c>
      <c r="D7827" s="226">
        <v>44280.4534375</v>
      </c>
      <c r="E7827" t="s">
        <v>6114</v>
      </c>
    </row>
    <row r="7828" spans="1:6" hidden="1">
      <c r="A7828">
        <v>13</v>
      </c>
      <c r="B7828" s="226">
        <v>44271</v>
      </c>
      <c r="C7828" s="226">
        <v>44272</v>
      </c>
      <c r="D7828" s="226">
        <v>44280.4534375</v>
      </c>
      <c r="E7828" t="s">
        <v>6115</v>
      </c>
    </row>
    <row r="7829" spans="1:6" hidden="1">
      <c r="A7829">
        <v>13</v>
      </c>
      <c r="B7829" s="226">
        <v>44271</v>
      </c>
      <c r="C7829" s="226">
        <v>44272</v>
      </c>
      <c r="D7829" s="226">
        <v>44280.4534375</v>
      </c>
      <c r="E7829" t="s">
        <v>6116</v>
      </c>
    </row>
    <row r="7830" spans="1:6" hidden="1">
      <c r="A7830">
        <v>13</v>
      </c>
      <c r="B7830" s="226">
        <v>44271</v>
      </c>
      <c r="C7830" s="226">
        <v>44272</v>
      </c>
      <c r="D7830" s="226">
        <v>44280.4534375</v>
      </c>
      <c r="E7830" t="s">
        <v>6117</v>
      </c>
    </row>
    <row r="7831" spans="1:6" hidden="1">
      <c r="A7831">
        <v>13</v>
      </c>
      <c r="B7831" s="226">
        <v>44271</v>
      </c>
      <c r="C7831" s="226">
        <v>44272</v>
      </c>
      <c r="D7831" s="226">
        <v>44280.4534375</v>
      </c>
      <c r="E7831" t="s">
        <v>6118</v>
      </c>
    </row>
    <row r="7832" spans="1:6" hidden="1">
      <c r="A7832">
        <v>13</v>
      </c>
      <c r="B7832" s="226">
        <v>44271</v>
      </c>
      <c r="C7832" s="226">
        <v>44272</v>
      </c>
      <c r="D7832" s="226">
        <v>44280.4534375</v>
      </c>
      <c r="E7832" t="s">
        <v>6119</v>
      </c>
    </row>
    <row r="7833" spans="1:6" hidden="1">
      <c r="A7833">
        <v>13</v>
      </c>
      <c r="B7833" s="226">
        <v>44271</v>
      </c>
      <c r="C7833" s="226">
        <v>44272</v>
      </c>
      <c r="D7833" s="226">
        <v>44280.4534375</v>
      </c>
      <c r="E7833" t="s">
        <v>6120</v>
      </c>
    </row>
    <row r="7834" spans="1:6" hidden="1">
      <c r="A7834">
        <v>13</v>
      </c>
      <c r="B7834" s="226">
        <v>44271</v>
      </c>
      <c r="C7834" s="226">
        <v>44272</v>
      </c>
      <c r="D7834" s="226">
        <v>44280.4534375</v>
      </c>
      <c r="E7834" t="s">
        <v>6121</v>
      </c>
    </row>
    <row r="7835" spans="1:6" hidden="1">
      <c r="A7835">
        <v>13</v>
      </c>
      <c r="B7835" s="226">
        <v>44271</v>
      </c>
      <c r="C7835" s="226">
        <v>44272</v>
      </c>
      <c r="D7835" s="226">
        <v>44280.4534375</v>
      </c>
      <c r="E7835" t="s">
        <v>6487</v>
      </c>
      <c r="F7835">
        <v>173.83784132003743</v>
      </c>
    </row>
    <row r="7836" spans="1:6" hidden="1">
      <c r="A7836">
        <v>13</v>
      </c>
      <c r="B7836" s="226">
        <v>44271</v>
      </c>
      <c r="C7836" s="226">
        <v>44272</v>
      </c>
      <c r="D7836" s="226">
        <v>44280.4534375</v>
      </c>
      <c r="E7836" t="s">
        <v>6488</v>
      </c>
      <c r="F7836">
        <v>187.88880489137463</v>
      </c>
    </row>
    <row r="7837" spans="1:6" hidden="1">
      <c r="A7837">
        <v>13</v>
      </c>
      <c r="B7837" s="226">
        <v>44271</v>
      </c>
      <c r="C7837" s="226">
        <v>44272</v>
      </c>
      <c r="D7837" s="226">
        <v>44280.4534375</v>
      </c>
      <c r="E7837" t="s">
        <v>6489</v>
      </c>
      <c r="F7837">
        <v>188.61354990005526</v>
      </c>
    </row>
    <row r="7838" spans="1:6" hidden="1">
      <c r="A7838">
        <v>13</v>
      </c>
      <c r="B7838" s="226">
        <v>44271</v>
      </c>
      <c r="C7838" s="226">
        <v>44272</v>
      </c>
      <c r="D7838" s="226">
        <v>44280.4534375</v>
      </c>
      <c r="E7838" t="s">
        <v>6490</v>
      </c>
      <c r="F7838">
        <v>197.72803115844752</v>
      </c>
    </row>
    <row r="7839" spans="1:6" hidden="1">
      <c r="A7839">
        <v>13</v>
      </c>
      <c r="B7839" s="226">
        <v>44271</v>
      </c>
      <c r="C7839" s="226">
        <v>44272</v>
      </c>
      <c r="D7839" s="226">
        <v>44280.4534375</v>
      </c>
      <c r="E7839" t="s">
        <v>6122</v>
      </c>
      <c r="F7839">
        <v>5.1474037335978622</v>
      </c>
    </row>
    <row r="7840" spans="1:6" hidden="1">
      <c r="A7840">
        <v>13</v>
      </c>
      <c r="B7840" s="226">
        <v>44271</v>
      </c>
      <c r="C7840" s="226">
        <v>44272</v>
      </c>
      <c r="D7840" s="226">
        <v>44280.4534375</v>
      </c>
      <c r="E7840" t="s">
        <v>6123</v>
      </c>
      <c r="F7840">
        <v>19.386394449075059</v>
      </c>
    </row>
    <row r="7841" spans="1:6" hidden="1">
      <c r="A7841">
        <v>13</v>
      </c>
      <c r="B7841" s="226">
        <v>44271</v>
      </c>
      <c r="C7841" s="226">
        <v>44272</v>
      </c>
      <c r="D7841" s="226">
        <v>44280.4534375</v>
      </c>
      <c r="E7841" t="s">
        <v>6491</v>
      </c>
      <c r="F7841">
        <v>166.97258016798156</v>
      </c>
    </row>
    <row r="7842" spans="1:6" hidden="1">
      <c r="A7842">
        <v>13</v>
      </c>
      <c r="B7842" s="226">
        <v>44271</v>
      </c>
      <c r="C7842" s="226">
        <v>44272</v>
      </c>
      <c r="D7842" s="226">
        <v>44280.4534375</v>
      </c>
      <c r="E7842" t="s">
        <v>6492</v>
      </c>
      <c r="F7842">
        <v>169.87415795856077</v>
      </c>
    </row>
    <row r="7843" spans="1:6" hidden="1">
      <c r="A7843">
        <v>13</v>
      </c>
      <c r="B7843" s="226">
        <v>44271</v>
      </c>
      <c r="C7843" s="226">
        <v>44272</v>
      </c>
      <c r="D7843" s="226">
        <v>44280.4534375</v>
      </c>
      <c r="E7843" t="s">
        <v>6493</v>
      </c>
      <c r="F7843">
        <v>136.26770092646282</v>
      </c>
    </row>
    <row r="7844" spans="1:6" hidden="1">
      <c r="A7844">
        <v>13</v>
      </c>
      <c r="B7844" s="226">
        <v>44271</v>
      </c>
      <c r="C7844" s="226">
        <v>44272</v>
      </c>
      <c r="D7844" s="226">
        <v>44280.4534375</v>
      </c>
      <c r="E7844" t="s">
        <v>6265</v>
      </c>
      <c r="F7844">
        <v>23.488888234562364</v>
      </c>
    </row>
    <row r="7845" spans="1:6" hidden="1">
      <c r="A7845">
        <v>13</v>
      </c>
      <c r="B7845" s="226">
        <v>44271</v>
      </c>
      <c r="C7845" s="226">
        <v>44272</v>
      </c>
      <c r="D7845" s="226">
        <v>44280.4534375</v>
      </c>
      <c r="E7845" t="s">
        <v>6266</v>
      </c>
      <c r="F7845">
        <v>131.03331718974624</v>
      </c>
    </row>
    <row r="7846" spans="1:6" hidden="1">
      <c r="A7846">
        <v>13</v>
      </c>
      <c r="B7846" s="226">
        <v>44271</v>
      </c>
      <c r="C7846" s="226">
        <v>44272</v>
      </c>
      <c r="D7846" s="226">
        <v>44280.4534375</v>
      </c>
      <c r="E7846" t="s">
        <v>6494</v>
      </c>
      <c r="F7846">
        <v>199.81308502621113</v>
      </c>
    </row>
    <row r="7847" spans="1:6" hidden="1">
      <c r="A7847">
        <v>13</v>
      </c>
      <c r="B7847" s="226">
        <v>44271</v>
      </c>
      <c r="C7847" s="226">
        <v>44272</v>
      </c>
      <c r="D7847" s="226">
        <v>44280.4534375</v>
      </c>
      <c r="E7847" t="s">
        <v>6495</v>
      </c>
      <c r="F7847">
        <v>207.62705550723692</v>
      </c>
    </row>
    <row r="7848" spans="1:6" hidden="1">
      <c r="A7848">
        <v>13</v>
      </c>
      <c r="B7848" s="226">
        <v>44271</v>
      </c>
      <c r="C7848" s="226">
        <v>44272</v>
      </c>
      <c r="D7848" s="226">
        <v>44280.4534375</v>
      </c>
      <c r="E7848" t="s">
        <v>6268</v>
      </c>
      <c r="F7848">
        <v>173.58553621504038</v>
      </c>
    </row>
    <row r="7849" spans="1:6" hidden="1">
      <c r="A7849">
        <v>13</v>
      </c>
      <c r="B7849" s="226">
        <v>44271</v>
      </c>
      <c r="C7849" s="226">
        <v>44272</v>
      </c>
      <c r="D7849" s="226">
        <v>44280.4534375</v>
      </c>
      <c r="E7849" t="s">
        <v>6496</v>
      </c>
      <c r="F7849">
        <v>207.75132276747013</v>
      </c>
    </row>
    <row r="7850" spans="1:6" hidden="1">
      <c r="A7850">
        <v>13</v>
      </c>
      <c r="B7850" s="226">
        <v>44271</v>
      </c>
      <c r="C7850" s="226">
        <v>44272</v>
      </c>
      <c r="D7850" s="226">
        <v>44280.4534375</v>
      </c>
      <c r="E7850" t="s">
        <v>6497</v>
      </c>
      <c r="F7850">
        <v>208.27364212671912</v>
      </c>
    </row>
    <row r="7851" spans="1:6" hidden="1">
      <c r="A7851">
        <v>13</v>
      </c>
      <c r="B7851" s="226">
        <v>44271</v>
      </c>
      <c r="C7851" s="226">
        <v>44272</v>
      </c>
      <c r="D7851" s="226">
        <v>44280.4534375</v>
      </c>
      <c r="E7851" t="s">
        <v>6124</v>
      </c>
      <c r="F7851">
        <v>11.177605690558764</v>
      </c>
    </row>
    <row r="7852" spans="1:6" hidden="1">
      <c r="A7852">
        <v>13</v>
      </c>
      <c r="B7852" s="226">
        <v>44271</v>
      </c>
      <c r="C7852" s="226">
        <v>44272</v>
      </c>
      <c r="D7852" s="226">
        <v>44280.4534375</v>
      </c>
      <c r="E7852" t="s">
        <v>6315</v>
      </c>
    </row>
    <row r="7853" spans="1:6" hidden="1">
      <c r="A7853">
        <v>13</v>
      </c>
      <c r="B7853" s="226">
        <v>44271</v>
      </c>
      <c r="C7853" s="226">
        <v>44272</v>
      </c>
      <c r="D7853" s="226">
        <v>44280.4534375</v>
      </c>
      <c r="E7853" t="s">
        <v>6316</v>
      </c>
    </row>
    <row r="7854" spans="1:6" hidden="1">
      <c r="A7854">
        <v>13</v>
      </c>
      <c r="B7854" s="226">
        <v>44271</v>
      </c>
      <c r="C7854" s="226">
        <v>44272</v>
      </c>
      <c r="D7854" s="226">
        <v>44280.4534375</v>
      </c>
      <c r="E7854" t="s">
        <v>6553</v>
      </c>
    </row>
    <row r="7855" spans="1:6" hidden="1">
      <c r="A7855">
        <v>13</v>
      </c>
      <c r="B7855" s="226">
        <v>44271</v>
      </c>
      <c r="C7855" s="226">
        <v>44272</v>
      </c>
      <c r="D7855" s="226">
        <v>44280.4534375</v>
      </c>
      <c r="E7855" t="s">
        <v>6554</v>
      </c>
    </row>
    <row r="7856" spans="1:6" hidden="1">
      <c r="A7856">
        <v>13</v>
      </c>
      <c r="B7856" s="226">
        <v>44271</v>
      </c>
      <c r="C7856" s="226">
        <v>44272</v>
      </c>
      <c r="D7856" s="226">
        <v>44280.4534375</v>
      </c>
      <c r="E7856" t="s">
        <v>6555</v>
      </c>
    </row>
    <row r="7857" spans="1:6" hidden="1">
      <c r="A7857">
        <v>13</v>
      </c>
      <c r="B7857" s="226">
        <v>44271</v>
      </c>
      <c r="C7857" s="226">
        <v>44272</v>
      </c>
      <c r="D7857" s="226">
        <v>44280.4534375</v>
      </c>
      <c r="E7857" t="s">
        <v>6556</v>
      </c>
    </row>
    <row r="7858" spans="1:6" hidden="1">
      <c r="A7858">
        <v>13</v>
      </c>
      <c r="B7858" s="226">
        <v>44271</v>
      </c>
      <c r="C7858" s="226">
        <v>44272</v>
      </c>
      <c r="D7858" s="226">
        <v>44280.4534375</v>
      </c>
      <c r="E7858" t="s">
        <v>6557</v>
      </c>
    </row>
    <row r="7859" spans="1:6" hidden="1">
      <c r="A7859">
        <v>13</v>
      </c>
      <c r="B7859" s="226">
        <v>44271</v>
      </c>
      <c r="C7859" s="226">
        <v>44272</v>
      </c>
      <c r="D7859" s="226">
        <v>44280.4534375</v>
      </c>
      <c r="E7859" t="s">
        <v>6558</v>
      </c>
    </row>
    <row r="7860" spans="1:6" hidden="1">
      <c r="A7860">
        <v>13</v>
      </c>
      <c r="B7860" s="226">
        <v>44271</v>
      </c>
      <c r="C7860" s="226">
        <v>44272</v>
      </c>
      <c r="D7860" s="226">
        <v>44280.4534375</v>
      </c>
      <c r="E7860" t="s">
        <v>6559</v>
      </c>
    </row>
    <row r="7861" spans="1:6" hidden="1">
      <c r="A7861">
        <v>13</v>
      </c>
      <c r="B7861" s="226">
        <v>44271</v>
      </c>
      <c r="C7861" s="226">
        <v>44272</v>
      </c>
      <c r="D7861" s="226">
        <v>44280.4534375</v>
      </c>
      <c r="E7861" t="s">
        <v>6560</v>
      </c>
    </row>
    <row r="7862" spans="1:6" hidden="1">
      <c r="A7862">
        <v>13</v>
      </c>
      <c r="B7862" s="226">
        <v>44271</v>
      </c>
      <c r="C7862" s="226">
        <v>44272</v>
      </c>
      <c r="D7862" s="226">
        <v>44280.4534375</v>
      </c>
      <c r="E7862" t="s">
        <v>6561</v>
      </c>
    </row>
    <row r="7863" spans="1:6" hidden="1">
      <c r="A7863">
        <v>13</v>
      </c>
      <c r="B7863" s="226">
        <v>44271</v>
      </c>
      <c r="C7863" s="226">
        <v>44272</v>
      </c>
      <c r="D7863" s="226">
        <v>44280.4534375</v>
      </c>
      <c r="E7863" t="s">
        <v>6562</v>
      </c>
    </row>
    <row r="7864" spans="1:6" hidden="1">
      <c r="A7864">
        <v>13</v>
      </c>
      <c r="B7864" s="226">
        <v>44271</v>
      </c>
      <c r="C7864" s="226">
        <v>44272</v>
      </c>
      <c r="D7864" s="226">
        <v>44280.4534375</v>
      </c>
      <c r="E7864" t="s">
        <v>6563</v>
      </c>
    </row>
    <row r="7865" spans="1:6" hidden="1">
      <c r="A7865">
        <v>13</v>
      </c>
      <c r="B7865" s="226">
        <v>44271</v>
      </c>
      <c r="C7865" s="226">
        <v>44272</v>
      </c>
      <c r="D7865" s="226">
        <v>44280.4534375</v>
      </c>
      <c r="E7865" t="s">
        <v>6564</v>
      </c>
    </row>
    <row r="7866" spans="1:6" hidden="1">
      <c r="A7866">
        <v>13</v>
      </c>
      <c r="B7866" s="226">
        <v>44271</v>
      </c>
      <c r="C7866" s="226">
        <v>44272</v>
      </c>
      <c r="D7866" s="226">
        <v>44280.4534375</v>
      </c>
      <c r="E7866" t="s">
        <v>6565</v>
      </c>
    </row>
    <row r="7867" spans="1:6" hidden="1">
      <c r="A7867">
        <v>13</v>
      </c>
      <c r="B7867" s="226">
        <v>44271</v>
      </c>
      <c r="C7867" s="226">
        <v>44272</v>
      </c>
      <c r="D7867" s="226">
        <v>44280.4534375</v>
      </c>
      <c r="E7867" t="s">
        <v>6566</v>
      </c>
    </row>
    <row r="7868" spans="1:6" hidden="1">
      <c r="A7868">
        <v>13</v>
      </c>
      <c r="B7868" s="226">
        <v>44271</v>
      </c>
      <c r="C7868" s="226">
        <v>44272</v>
      </c>
      <c r="D7868" s="226">
        <v>44280.4534375</v>
      </c>
      <c r="E7868" t="s">
        <v>6567</v>
      </c>
    </row>
    <row r="7869" spans="1:6" hidden="1">
      <c r="A7869">
        <v>13</v>
      </c>
      <c r="B7869" s="226">
        <v>44271</v>
      </c>
      <c r="C7869" s="226">
        <v>44272</v>
      </c>
      <c r="D7869" s="226">
        <v>44280.4534375</v>
      </c>
      <c r="E7869" t="s">
        <v>6568</v>
      </c>
    </row>
    <row r="7870" spans="1:6" hidden="1">
      <c r="A7870">
        <v>13</v>
      </c>
      <c r="B7870" s="226">
        <v>44271</v>
      </c>
      <c r="C7870" s="226">
        <v>44272</v>
      </c>
      <c r="D7870" s="226">
        <v>44280.4534375</v>
      </c>
      <c r="E7870" t="s">
        <v>6569</v>
      </c>
    </row>
    <row r="7871" spans="1:6" hidden="1">
      <c r="A7871">
        <v>13</v>
      </c>
      <c r="B7871" s="226">
        <v>44271</v>
      </c>
      <c r="C7871" s="226">
        <v>44272</v>
      </c>
      <c r="D7871" s="226">
        <v>44280.4534375</v>
      </c>
      <c r="E7871" t="s">
        <v>6570</v>
      </c>
    </row>
    <row r="7872" spans="1:6" hidden="1">
      <c r="A7872">
        <v>13</v>
      </c>
      <c r="B7872" s="226">
        <v>44271</v>
      </c>
      <c r="C7872" s="226">
        <v>44272</v>
      </c>
      <c r="D7872" s="226">
        <v>44280.4534375</v>
      </c>
      <c r="E7872" t="s">
        <v>6665</v>
      </c>
      <c r="F7872">
        <v>0.10880254367883881</v>
      </c>
    </row>
    <row r="7873" spans="1:6" hidden="1">
      <c r="A7873">
        <v>13</v>
      </c>
      <c r="B7873" s="226">
        <v>44271</v>
      </c>
      <c r="C7873" s="226">
        <v>44272</v>
      </c>
      <c r="D7873" s="226">
        <v>44280.4534375</v>
      </c>
      <c r="E7873" t="s">
        <v>6666</v>
      </c>
      <c r="F7873">
        <v>-2.4527344852686529E-2</v>
      </c>
    </row>
    <row r="7874" spans="1:6" hidden="1">
      <c r="A7874">
        <v>13</v>
      </c>
      <c r="B7874" s="226">
        <v>44271</v>
      </c>
      <c r="C7874" s="226">
        <v>44272</v>
      </c>
      <c r="D7874" s="226">
        <v>44280.4534375</v>
      </c>
      <c r="E7874" t="s">
        <v>6662</v>
      </c>
      <c r="F7874">
        <v>-2.90860024962425</v>
      </c>
    </row>
    <row r="7875" spans="1:6" hidden="1">
      <c r="A7875">
        <v>13</v>
      </c>
      <c r="B7875" s="226">
        <v>44271</v>
      </c>
      <c r="C7875" s="226">
        <v>44272</v>
      </c>
      <c r="D7875" s="226">
        <v>44280.4534375</v>
      </c>
      <c r="E7875" t="s">
        <v>6289</v>
      </c>
      <c r="F7875">
        <v>41.118079790804103</v>
      </c>
    </row>
    <row r="7876" spans="1:6" hidden="1">
      <c r="A7876">
        <v>13</v>
      </c>
      <c r="B7876" s="226">
        <v>44271</v>
      </c>
      <c r="C7876" s="226">
        <v>44272</v>
      </c>
      <c r="D7876" s="226">
        <v>44280.4534375</v>
      </c>
      <c r="E7876" t="s">
        <v>6290</v>
      </c>
      <c r="F7876">
        <v>7.4872092144356674</v>
      </c>
    </row>
    <row r="7877" spans="1:6" hidden="1">
      <c r="A7877">
        <v>13</v>
      </c>
      <c r="B7877" s="226">
        <v>44271</v>
      </c>
      <c r="C7877" s="226">
        <v>44272</v>
      </c>
      <c r="D7877" s="226">
        <v>44280.4534375</v>
      </c>
      <c r="E7877" t="s">
        <v>6291</v>
      </c>
      <c r="F7877">
        <v>6.2485141206118744</v>
      </c>
    </row>
    <row r="7878" spans="1:6" hidden="1">
      <c r="A7878">
        <v>13</v>
      </c>
      <c r="B7878" s="226">
        <v>44271</v>
      </c>
      <c r="C7878" s="226">
        <v>44272</v>
      </c>
      <c r="D7878" s="226">
        <v>44280.4534375</v>
      </c>
      <c r="E7878" t="s">
        <v>6292</v>
      </c>
      <c r="F7878">
        <v>15.839989615148955</v>
      </c>
    </row>
    <row r="7879" spans="1:6" hidden="1">
      <c r="A7879">
        <v>13</v>
      </c>
      <c r="B7879" s="226">
        <v>44271</v>
      </c>
      <c r="C7879" s="226">
        <v>44272</v>
      </c>
      <c r="D7879" s="226">
        <v>44280.4534375</v>
      </c>
      <c r="E7879" t="s">
        <v>6293</v>
      </c>
      <c r="F7879">
        <v>99.7</v>
      </c>
    </row>
    <row r="7880" spans="1:6" hidden="1">
      <c r="A7880">
        <v>13</v>
      </c>
      <c r="B7880" s="226">
        <v>44271</v>
      </c>
      <c r="C7880" s="226">
        <v>44272</v>
      </c>
      <c r="D7880" s="226">
        <v>44280.4534375</v>
      </c>
      <c r="E7880" t="s">
        <v>6294</v>
      </c>
      <c r="F7880">
        <v>110</v>
      </c>
    </row>
    <row r="7881" spans="1:6" hidden="1">
      <c r="A7881">
        <v>13</v>
      </c>
      <c r="B7881" s="226">
        <v>44271</v>
      </c>
      <c r="C7881" s="226">
        <v>44272</v>
      </c>
      <c r="D7881" s="226">
        <v>44280.4534375</v>
      </c>
      <c r="E7881" t="s">
        <v>6295</v>
      </c>
      <c r="F7881">
        <v>105.56177195800001</v>
      </c>
    </row>
    <row r="7882" spans="1:6" hidden="1">
      <c r="A7882">
        <v>13</v>
      </c>
      <c r="B7882" s="226">
        <v>44271</v>
      </c>
      <c r="C7882" s="226">
        <v>44272</v>
      </c>
      <c r="D7882" s="226">
        <v>44280.4534375</v>
      </c>
      <c r="E7882" t="s">
        <v>6296</v>
      </c>
      <c r="F7882">
        <v>85.014346750000016</v>
      </c>
    </row>
    <row r="7883" spans="1:6" hidden="1">
      <c r="A7883">
        <v>13</v>
      </c>
      <c r="B7883" s="226">
        <v>44271</v>
      </c>
      <c r="C7883" s="226">
        <v>44272</v>
      </c>
      <c r="D7883" s="226">
        <v>44280.4534375</v>
      </c>
      <c r="E7883" t="s">
        <v>6317</v>
      </c>
    </row>
    <row r="7884" spans="1:6" hidden="1">
      <c r="A7884">
        <v>13</v>
      </c>
      <c r="B7884" s="226">
        <v>44271</v>
      </c>
      <c r="C7884" s="226">
        <v>44272</v>
      </c>
      <c r="D7884" s="226">
        <v>44280.4534375</v>
      </c>
      <c r="E7884" t="s">
        <v>6318</v>
      </c>
    </row>
    <row r="7885" spans="1:6" hidden="1">
      <c r="A7885">
        <v>13</v>
      </c>
      <c r="B7885" s="226">
        <v>44271</v>
      </c>
      <c r="C7885" s="226">
        <v>44272</v>
      </c>
      <c r="D7885" s="226">
        <v>44280.4534375</v>
      </c>
      <c r="E7885" t="s">
        <v>6319</v>
      </c>
    </row>
    <row r="7886" spans="1:6" hidden="1">
      <c r="A7886">
        <v>13</v>
      </c>
      <c r="B7886" s="226">
        <v>44271</v>
      </c>
      <c r="C7886" s="226">
        <v>44272</v>
      </c>
      <c r="D7886" s="226">
        <v>44280.4534375</v>
      </c>
      <c r="E7886" t="s">
        <v>6320</v>
      </c>
    </row>
    <row r="7887" spans="1:6" hidden="1">
      <c r="A7887">
        <v>13</v>
      </c>
      <c r="B7887" s="226">
        <v>44271</v>
      </c>
      <c r="C7887" s="226">
        <v>44272</v>
      </c>
      <c r="D7887" s="226">
        <v>44280.4534375</v>
      </c>
      <c r="E7887" t="s">
        <v>6321</v>
      </c>
    </row>
    <row r="7888" spans="1:6" hidden="1">
      <c r="A7888">
        <v>13</v>
      </c>
      <c r="B7888" s="226">
        <v>44271</v>
      </c>
      <c r="C7888" s="226">
        <v>44272</v>
      </c>
      <c r="D7888" s="226">
        <v>44280.4534375</v>
      </c>
      <c r="E7888" t="s">
        <v>6323</v>
      </c>
    </row>
    <row r="7889" spans="1:6" hidden="1">
      <c r="A7889">
        <v>13</v>
      </c>
      <c r="B7889" s="226">
        <v>44271</v>
      </c>
      <c r="C7889" s="226">
        <v>44272</v>
      </c>
      <c r="D7889" s="226">
        <v>44280.4534375</v>
      </c>
      <c r="E7889" t="s">
        <v>6611</v>
      </c>
      <c r="F7889">
        <v>35.699596632189134</v>
      </c>
    </row>
    <row r="7890" spans="1:6" hidden="1">
      <c r="A7890">
        <v>13</v>
      </c>
      <c r="B7890" s="226">
        <v>44271</v>
      </c>
      <c r="C7890" s="226">
        <v>44272</v>
      </c>
      <c r="D7890" s="226">
        <v>44280.4534375</v>
      </c>
      <c r="E7890" t="s">
        <v>6612</v>
      </c>
      <c r="F7890">
        <v>0</v>
      </c>
    </row>
    <row r="7891" spans="1:6" hidden="1">
      <c r="A7891">
        <v>13</v>
      </c>
      <c r="B7891" s="226">
        <v>44271</v>
      </c>
      <c r="C7891" s="226">
        <v>44272</v>
      </c>
      <c r="D7891" s="226">
        <v>44280.4534375</v>
      </c>
      <c r="E7891" t="s">
        <v>6719</v>
      </c>
      <c r="F7891">
        <v>35.699596632189134</v>
      </c>
    </row>
    <row r="7892" spans="1:6" hidden="1">
      <c r="A7892">
        <v>13</v>
      </c>
      <c r="B7892" s="226">
        <v>44271</v>
      </c>
      <c r="C7892" s="226">
        <v>44272</v>
      </c>
      <c r="D7892" s="226">
        <v>44280.4534375</v>
      </c>
      <c r="E7892" t="s">
        <v>6325</v>
      </c>
      <c r="F7892">
        <v>115.05991646448773</v>
      </c>
    </row>
    <row r="7893" spans="1:6" hidden="1">
      <c r="A7893">
        <v>13</v>
      </c>
      <c r="B7893" s="226">
        <v>44271</v>
      </c>
      <c r="C7893" s="226">
        <v>44272</v>
      </c>
      <c r="D7893" s="226">
        <v>44280.4534375</v>
      </c>
      <c r="E7893" t="s">
        <v>6393</v>
      </c>
      <c r="F7893">
        <v>2.9716666936873226</v>
      </c>
    </row>
    <row r="7894" spans="1:6" hidden="1">
      <c r="A7894">
        <v>13</v>
      </c>
      <c r="B7894" s="226">
        <v>44271</v>
      </c>
      <c r="C7894" s="226">
        <v>44272</v>
      </c>
      <c r="D7894" s="226">
        <v>44280.4534375</v>
      </c>
      <c r="E7894" t="s">
        <v>6394</v>
      </c>
      <c r="F7894">
        <v>6.393333514531621</v>
      </c>
    </row>
    <row r="7895" spans="1:6" hidden="1">
      <c r="A7895">
        <v>13</v>
      </c>
      <c r="B7895" s="226">
        <v>44271</v>
      </c>
      <c r="C7895" s="226">
        <v>44272</v>
      </c>
      <c r="D7895" s="226">
        <v>44280.4534375</v>
      </c>
      <c r="E7895" t="s">
        <v>6395</v>
      </c>
      <c r="F7895">
        <v>3.2766666412353516</v>
      </c>
    </row>
    <row r="7896" spans="1:6" hidden="1">
      <c r="A7896">
        <v>13</v>
      </c>
      <c r="B7896" s="226">
        <v>44271</v>
      </c>
      <c r="C7896" s="226">
        <v>44272</v>
      </c>
      <c r="D7896" s="226">
        <v>44280.4534375</v>
      </c>
      <c r="E7896" t="s">
        <v>6396</v>
      </c>
      <c r="F7896">
        <v>3.7066667079925537</v>
      </c>
    </row>
    <row r="7897" spans="1:6" hidden="1">
      <c r="A7897">
        <v>13</v>
      </c>
      <c r="B7897" s="226">
        <v>44271</v>
      </c>
      <c r="C7897" s="226">
        <v>44272</v>
      </c>
      <c r="D7897" s="226">
        <v>44280.4534375</v>
      </c>
      <c r="E7897" t="s">
        <v>6397</v>
      </c>
      <c r="F7897">
        <v>14.605000336965464</v>
      </c>
    </row>
    <row r="7898" spans="1:6" hidden="1">
      <c r="A7898">
        <v>13</v>
      </c>
      <c r="B7898" s="226">
        <v>44271</v>
      </c>
      <c r="C7898" s="226">
        <v>44272</v>
      </c>
      <c r="D7898" s="226">
        <v>44280.4534375</v>
      </c>
      <c r="E7898" t="s">
        <v>6398</v>
      </c>
      <c r="F7898">
        <v>12.948333422342442</v>
      </c>
    </row>
    <row r="7899" spans="1:6" hidden="1">
      <c r="A7899">
        <v>13</v>
      </c>
      <c r="B7899" s="226">
        <v>44271</v>
      </c>
      <c r="C7899" s="226">
        <v>44272</v>
      </c>
      <c r="D7899" s="226">
        <v>44280.4534375</v>
      </c>
      <c r="E7899" t="s">
        <v>6399</v>
      </c>
      <c r="F7899">
        <v>1.7783333261807759</v>
      </c>
    </row>
    <row r="7900" spans="1:6" hidden="1">
      <c r="A7900">
        <v>13</v>
      </c>
      <c r="B7900" s="226">
        <v>44271</v>
      </c>
      <c r="C7900" s="226">
        <v>44272</v>
      </c>
      <c r="D7900" s="226">
        <v>44280.4534375</v>
      </c>
      <c r="E7900" t="s">
        <v>6400</v>
      </c>
      <c r="F7900">
        <v>5.9999998658893376E-2</v>
      </c>
    </row>
    <row r="7901" spans="1:6" hidden="1">
      <c r="A7901">
        <v>13</v>
      </c>
      <c r="B7901" s="226">
        <v>44271</v>
      </c>
      <c r="C7901" s="226">
        <v>44272</v>
      </c>
      <c r="D7901" s="226">
        <v>44280.4534375</v>
      </c>
      <c r="E7901" t="s">
        <v>6401</v>
      </c>
      <c r="F7901">
        <v>0.79833334684375046</v>
      </c>
    </row>
    <row r="7902" spans="1:6" hidden="1">
      <c r="A7902">
        <v>13</v>
      </c>
      <c r="B7902" s="226">
        <v>44271</v>
      </c>
      <c r="C7902" s="226">
        <v>44272</v>
      </c>
      <c r="D7902" s="226">
        <v>44280.4534375</v>
      </c>
      <c r="E7902" t="s">
        <v>6402</v>
      </c>
      <c r="F7902">
        <v>1.1250000198681702</v>
      </c>
    </row>
    <row r="7903" spans="1:6" hidden="1">
      <c r="A7903">
        <v>13</v>
      </c>
      <c r="B7903" s="226">
        <v>44271</v>
      </c>
      <c r="C7903" s="226">
        <v>44272</v>
      </c>
      <c r="D7903" s="226">
        <v>44280.4534375</v>
      </c>
      <c r="E7903" t="s">
        <v>6403</v>
      </c>
      <c r="F7903">
        <v>0</v>
      </c>
    </row>
    <row r="7904" spans="1:6" hidden="1">
      <c r="A7904">
        <v>13</v>
      </c>
      <c r="B7904" s="226">
        <v>44271</v>
      </c>
      <c r="C7904" s="226">
        <v>44272</v>
      </c>
      <c r="D7904" s="226">
        <v>44280.4534375</v>
      </c>
      <c r="E7904" t="s">
        <v>6404</v>
      </c>
      <c r="F7904">
        <v>18.146666208903699</v>
      </c>
    </row>
    <row r="7905" spans="1:6" hidden="1">
      <c r="A7905">
        <v>13</v>
      </c>
      <c r="B7905" s="226">
        <v>44271</v>
      </c>
      <c r="C7905" s="226">
        <v>44272</v>
      </c>
      <c r="D7905" s="226">
        <v>44280.4534375</v>
      </c>
      <c r="E7905" t="s">
        <v>6405</v>
      </c>
      <c r="F7905">
        <v>30.446666081745349</v>
      </c>
    </row>
    <row r="7906" spans="1:6" hidden="1">
      <c r="A7906">
        <v>13</v>
      </c>
      <c r="B7906" s="226">
        <v>44271</v>
      </c>
      <c r="C7906" s="226">
        <v>44272</v>
      </c>
      <c r="D7906" s="226">
        <v>44280.4534375</v>
      </c>
      <c r="E7906" t="s">
        <v>6406</v>
      </c>
      <c r="F7906">
        <v>0.3400000035762652</v>
      </c>
    </row>
    <row r="7907" spans="1:6" hidden="1">
      <c r="A7907">
        <v>13</v>
      </c>
      <c r="B7907" s="226">
        <v>44271</v>
      </c>
      <c r="C7907" s="226">
        <v>44272</v>
      </c>
      <c r="D7907" s="226">
        <v>44280.4534375</v>
      </c>
      <c r="E7907" t="s">
        <v>6407</v>
      </c>
      <c r="F7907">
        <v>0.60666667421658838</v>
      </c>
    </row>
    <row r="7908" spans="1:6" hidden="1">
      <c r="A7908">
        <v>13</v>
      </c>
      <c r="B7908" s="226">
        <v>44271</v>
      </c>
      <c r="C7908" s="226">
        <v>44272</v>
      </c>
      <c r="D7908" s="226">
        <v>44280.4534375</v>
      </c>
      <c r="E7908" t="s">
        <v>6408</v>
      </c>
      <c r="F7908">
        <v>0.89833331108090297</v>
      </c>
    </row>
    <row r="7909" spans="1:6" hidden="1">
      <c r="A7909">
        <v>13</v>
      </c>
      <c r="B7909" s="226">
        <v>44271</v>
      </c>
      <c r="C7909" s="226">
        <v>44272</v>
      </c>
      <c r="D7909" s="226">
        <v>44280.4534375</v>
      </c>
      <c r="E7909" t="s">
        <v>6409</v>
      </c>
      <c r="F7909">
        <v>0.19166666517655054</v>
      </c>
    </row>
    <row r="7910" spans="1:6" hidden="1">
      <c r="A7910">
        <v>13</v>
      </c>
      <c r="B7910" s="226">
        <v>44271</v>
      </c>
      <c r="C7910" s="226">
        <v>44272</v>
      </c>
      <c r="D7910" s="226">
        <v>44280.4534375</v>
      </c>
      <c r="E7910" t="s">
        <v>6326</v>
      </c>
      <c r="F7910">
        <v>7.9085403197341444</v>
      </c>
    </row>
    <row r="7911" spans="1:6" hidden="1">
      <c r="A7911">
        <v>13</v>
      </c>
      <c r="B7911" s="226">
        <v>44271</v>
      </c>
      <c r="C7911" s="226">
        <v>44272</v>
      </c>
      <c r="D7911" s="226">
        <v>44280.4534375</v>
      </c>
      <c r="E7911" t="s">
        <v>6512</v>
      </c>
      <c r="F7911">
        <v>11.369999885559531</v>
      </c>
    </row>
    <row r="7912" spans="1:6" hidden="1">
      <c r="A7912">
        <v>13</v>
      </c>
      <c r="B7912" s="226">
        <v>44271</v>
      </c>
      <c r="C7912" s="226">
        <v>44272</v>
      </c>
      <c r="D7912" s="226">
        <v>44280.4534375</v>
      </c>
      <c r="E7912" t="s">
        <v>6513</v>
      </c>
      <c r="F7912">
        <v>0.56000000238420766</v>
      </c>
    </row>
    <row r="7913" spans="1:6" hidden="1">
      <c r="A7913">
        <v>13</v>
      </c>
      <c r="B7913" s="226">
        <v>44271</v>
      </c>
      <c r="C7913" s="226">
        <v>44272</v>
      </c>
      <c r="D7913" s="226">
        <v>44280.4534375</v>
      </c>
      <c r="E7913" t="s">
        <v>6514</v>
      </c>
      <c r="F7913">
        <v>3.1500000953675098</v>
      </c>
    </row>
    <row r="7914" spans="1:6" hidden="1">
      <c r="A7914">
        <v>13</v>
      </c>
      <c r="B7914" s="226">
        <v>44271</v>
      </c>
      <c r="C7914" s="226">
        <v>44272</v>
      </c>
      <c r="D7914" s="226">
        <v>44280.4534375</v>
      </c>
      <c r="E7914" t="s">
        <v>6515</v>
      </c>
      <c r="F7914">
        <v>5.9000000953676626</v>
      </c>
    </row>
    <row r="7915" spans="1:6" hidden="1">
      <c r="A7915">
        <v>13</v>
      </c>
      <c r="B7915" s="226">
        <v>44271</v>
      </c>
      <c r="C7915" s="226">
        <v>44272</v>
      </c>
      <c r="D7915" s="226">
        <v>44280.4534375</v>
      </c>
      <c r="E7915" t="s">
        <v>6516</v>
      </c>
      <c r="F7915">
        <v>0.77999997138977051</v>
      </c>
    </row>
    <row r="7916" spans="1:6" hidden="1">
      <c r="A7916">
        <v>13</v>
      </c>
      <c r="B7916" s="226">
        <v>44271</v>
      </c>
      <c r="C7916" s="226">
        <v>44272</v>
      </c>
      <c r="D7916" s="226">
        <v>44280.4534375</v>
      </c>
      <c r="E7916" t="s">
        <v>6517</v>
      </c>
      <c r="F7916">
        <v>0</v>
      </c>
    </row>
    <row r="7917" spans="1:6" hidden="1">
      <c r="A7917">
        <v>13</v>
      </c>
      <c r="B7917" s="226">
        <v>44271</v>
      </c>
      <c r="C7917" s="226">
        <v>44272</v>
      </c>
      <c r="D7917" s="226">
        <v>44280.4534375</v>
      </c>
      <c r="E7917" t="s">
        <v>6518</v>
      </c>
      <c r="F7917">
        <v>2.0399999618530273</v>
      </c>
    </row>
    <row r="7918" spans="1:6" hidden="1">
      <c r="A7918">
        <v>13</v>
      </c>
      <c r="B7918" s="226">
        <v>44271</v>
      </c>
      <c r="C7918" s="226">
        <v>44272</v>
      </c>
      <c r="D7918" s="226">
        <v>44280.4534375</v>
      </c>
      <c r="E7918" t="s">
        <v>6519</v>
      </c>
      <c r="F7918">
        <v>1.309999942779541</v>
      </c>
    </row>
    <row r="7919" spans="1:6" hidden="1">
      <c r="A7919">
        <v>13</v>
      </c>
      <c r="B7919" s="226">
        <v>44271</v>
      </c>
      <c r="C7919" s="226">
        <v>44272</v>
      </c>
      <c r="D7919" s="226">
        <v>44280.4534375</v>
      </c>
      <c r="E7919" t="s">
        <v>6327</v>
      </c>
      <c r="F7919">
        <v>1.9156878239300517E-3</v>
      </c>
    </row>
    <row r="7920" spans="1:6" hidden="1">
      <c r="A7920">
        <v>13</v>
      </c>
      <c r="B7920" s="226">
        <v>44271</v>
      </c>
      <c r="C7920" s="226">
        <v>44272</v>
      </c>
      <c r="D7920" s="226">
        <v>44280.4534375</v>
      </c>
      <c r="E7920" t="s">
        <v>6418</v>
      </c>
    </row>
    <row r="7921" spans="1:6" hidden="1">
      <c r="A7921">
        <v>13</v>
      </c>
      <c r="B7921" s="226">
        <v>44271</v>
      </c>
      <c r="C7921" s="226">
        <v>44272</v>
      </c>
      <c r="D7921" s="226">
        <v>44280.4534375</v>
      </c>
      <c r="E7921" t="s">
        <v>6419</v>
      </c>
    </row>
    <row r="7922" spans="1:6" hidden="1">
      <c r="A7922">
        <v>13</v>
      </c>
      <c r="B7922" s="226">
        <v>44271</v>
      </c>
      <c r="C7922" s="226">
        <v>44272</v>
      </c>
      <c r="D7922" s="226">
        <v>44280.4534375</v>
      </c>
      <c r="E7922" t="s">
        <v>6420</v>
      </c>
    </row>
    <row r="7923" spans="1:6" hidden="1">
      <c r="A7923">
        <v>13</v>
      </c>
      <c r="B7923" s="226">
        <v>44271</v>
      </c>
      <c r="C7923" s="226">
        <v>44272</v>
      </c>
      <c r="D7923" s="226">
        <v>44280.4534375</v>
      </c>
      <c r="E7923" t="s">
        <v>6421</v>
      </c>
    </row>
    <row r="7924" spans="1:6" hidden="1">
      <c r="A7924">
        <v>13</v>
      </c>
      <c r="B7924" s="226">
        <v>44271</v>
      </c>
      <c r="C7924" s="226">
        <v>44272</v>
      </c>
      <c r="D7924" s="226">
        <v>44280.4534375</v>
      </c>
      <c r="E7924" t="s">
        <v>6422</v>
      </c>
    </row>
    <row r="7925" spans="1:6" hidden="1">
      <c r="A7925">
        <v>13</v>
      </c>
      <c r="B7925" s="226">
        <v>44271</v>
      </c>
      <c r="C7925" s="226">
        <v>44272</v>
      </c>
      <c r="D7925" s="226">
        <v>44280.4534375</v>
      </c>
      <c r="E7925" t="s">
        <v>6423</v>
      </c>
    </row>
    <row r="7926" spans="1:6" hidden="1">
      <c r="A7926">
        <v>13</v>
      </c>
      <c r="B7926" s="226">
        <v>44271</v>
      </c>
      <c r="C7926" s="226">
        <v>44272</v>
      </c>
      <c r="D7926" s="226">
        <v>44280.4534375</v>
      </c>
      <c r="E7926" t="s">
        <v>6424</v>
      </c>
    </row>
    <row r="7927" spans="1:6" hidden="1">
      <c r="A7927">
        <v>13</v>
      </c>
      <c r="B7927" s="226">
        <v>44271</v>
      </c>
      <c r="C7927" s="226">
        <v>44272</v>
      </c>
      <c r="D7927" s="226">
        <v>44280.4534375</v>
      </c>
      <c r="E7927" t="s">
        <v>6425</v>
      </c>
    </row>
    <row r="7928" spans="1:6" hidden="1">
      <c r="A7928">
        <v>13</v>
      </c>
      <c r="B7928" s="226">
        <v>44271</v>
      </c>
      <c r="C7928" s="226">
        <v>44272</v>
      </c>
      <c r="D7928" s="226">
        <v>44280.4534375</v>
      </c>
      <c r="E7928" t="s">
        <v>6426</v>
      </c>
    </row>
    <row r="7929" spans="1:6" hidden="1">
      <c r="A7929">
        <v>13</v>
      </c>
      <c r="B7929" s="226">
        <v>44271</v>
      </c>
      <c r="C7929" s="226">
        <v>44272</v>
      </c>
      <c r="D7929" s="226">
        <v>44280.4534375</v>
      </c>
      <c r="E7929" t="s">
        <v>6427</v>
      </c>
    </row>
    <row r="7930" spans="1:6" hidden="1">
      <c r="A7930">
        <v>13</v>
      </c>
      <c r="B7930" s="226">
        <v>44271</v>
      </c>
      <c r="C7930" s="226">
        <v>44272</v>
      </c>
      <c r="D7930" s="226">
        <v>44280.4534375</v>
      </c>
      <c r="E7930" t="s">
        <v>6328</v>
      </c>
      <c r="F7930">
        <v>1.3685999495080793E-2</v>
      </c>
    </row>
    <row r="7931" spans="1:6" hidden="1">
      <c r="A7931">
        <v>13</v>
      </c>
      <c r="B7931" s="226">
        <v>44271</v>
      </c>
      <c r="C7931" s="226">
        <v>44272</v>
      </c>
      <c r="D7931" s="226">
        <v>44280.4534375</v>
      </c>
      <c r="E7931" t="s">
        <v>6329</v>
      </c>
      <c r="F7931">
        <v>6.553053751918914</v>
      </c>
    </row>
    <row r="7932" spans="1:6" hidden="1">
      <c r="A7932">
        <v>13</v>
      </c>
      <c r="B7932" s="226">
        <v>44271</v>
      </c>
      <c r="C7932" s="226">
        <v>44272</v>
      </c>
      <c r="D7932" s="226">
        <v>44280.4534375</v>
      </c>
      <c r="E7932" t="s">
        <v>6330</v>
      </c>
      <c r="F7932">
        <v>8.057522223393093</v>
      </c>
    </row>
    <row r="7933" spans="1:6" hidden="1">
      <c r="A7933">
        <v>13</v>
      </c>
      <c r="B7933" s="226">
        <v>44271</v>
      </c>
      <c r="C7933" s="226">
        <v>44272</v>
      </c>
      <c r="D7933" s="226">
        <v>44280.4534375</v>
      </c>
      <c r="E7933" t="s">
        <v>6332</v>
      </c>
      <c r="F7933">
        <v>0</v>
      </c>
    </row>
    <row r="7934" spans="1:6" hidden="1">
      <c r="A7934">
        <v>13</v>
      </c>
      <c r="B7934" s="226">
        <v>44271</v>
      </c>
      <c r="C7934" s="226">
        <v>44272</v>
      </c>
      <c r="D7934" s="226">
        <v>44280.4534375</v>
      </c>
      <c r="E7934" t="s">
        <v>6331</v>
      </c>
      <c r="F7934">
        <v>0</v>
      </c>
    </row>
    <row r="7935" spans="1:6" hidden="1">
      <c r="A7935">
        <v>13</v>
      </c>
      <c r="B7935" s="226">
        <v>44271</v>
      </c>
      <c r="C7935" s="226">
        <v>44272</v>
      </c>
      <c r="D7935" s="226">
        <v>44280.4534375</v>
      </c>
      <c r="E7935" t="s">
        <v>6669</v>
      </c>
      <c r="F7935">
        <v>0</v>
      </c>
    </row>
    <row r="7936" spans="1:6" hidden="1">
      <c r="A7936">
        <v>13</v>
      </c>
      <c r="B7936" s="226">
        <v>44271</v>
      </c>
      <c r="C7936" s="226">
        <v>44272</v>
      </c>
      <c r="D7936" s="226">
        <v>44280.4534375</v>
      </c>
      <c r="E7936" t="s">
        <v>6668</v>
      </c>
      <c r="F7936">
        <v>-2.7184512904882241</v>
      </c>
    </row>
    <row r="7937" spans="1:6" hidden="1">
      <c r="A7937">
        <v>13</v>
      </c>
      <c r="B7937" s="226">
        <v>44271</v>
      </c>
      <c r="C7937" s="226">
        <v>44272</v>
      </c>
      <c r="D7937" s="226">
        <v>44280.4534375</v>
      </c>
      <c r="E7937" t="s">
        <v>6719</v>
      </c>
      <c r="F7937">
        <v>35.699596632189134</v>
      </c>
    </row>
    <row r="7938" spans="1:6" hidden="1">
      <c r="A7938">
        <v>13</v>
      </c>
      <c r="B7938" s="226">
        <v>44271</v>
      </c>
      <c r="C7938" s="226">
        <v>44272</v>
      </c>
      <c r="D7938" s="226">
        <v>44280.4534375</v>
      </c>
      <c r="E7938" t="s">
        <v>6333</v>
      </c>
      <c r="F7938">
        <v>-1.6551549950963713E-2</v>
      </c>
    </row>
    <row r="7939" spans="1:6" hidden="1">
      <c r="A7939">
        <v>13</v>
      </c>
      <c r="B7939" s="226">
        <v>44271</v>
      </c>
      <c r="C7939" s="226">
        <v>44272</v>
      </c>
      <c r="D7939" s="226">
        <v>44280.4534375</v>
      </c>
      <c r="E7939" t="s">
        <v>6334</v>
      </c>
      <c r="F7939">
        <v>20.534179908699482</v>
      </c>
    </row>
    <row r="7940" spans="1:6" hidden="1">
      <c r="A7940">
        <v>13</v>
      </c>
      <c r="B7940" s="226">
        <v>44271</v>
      </c>
      <c r="C7940" s="226">
        <v>44272</v>
      </c>
      <c r="D7940" s="226">
        <v>44280.4534375</v>
      </c>
      <c r="E7940" t="s">
        <v>6339</v>
      </c>
      <c r="F7940">
        <v>6.7476227518623615</v>
      </c>
    </row>
    <row r="7941" spans="1:6" hidden="1">
      <c r="A7941">
        <v>13</v>
      </c>
      <c r="B7941" s="226">
        <v>44271</v>
      </c>
      <c r="C7941" s="226">
        <v>44272</v>
      </c>
      <c r="D7941" s="226">
        <v>44280.4534375</v>
      </c>
      <c r="E7941" t="s">
        <v>6338</v>
      </c>
      <c r="F7941">
        <v>0.80030956331481873</v>
      </c>
    </row>
    <row r="7942" spans="1:6" hidden="1">
      <c r="A7942">
        <v>13</v>
      </c>
      <c r="B7942" s="226">
        <v>44271</v>
      </c>
      <c r="C7942" s="226">
        <v>44272</v>
      </c>
      <c r="D7942" s="226">
        <v>44280.4534375</v>
      </c>
      <c r="E7942" t="s">
        <v>6337</v>
      </c>
      <c r="F7942">
        <v>61.580360470877814</v>
      </c>
    </row>
    <row r="7943" spans="1:6" hidden="1">
      <c r="A7943">
        <v>13</v>
      </c>
      <c r="B7943" s="226">
        <v>44271</v>
      </c>
      <c r="C7943" s="226">
        <v>44272</v>
      </c>
      <c r="D7943" s="226">
        <v>44280.4534375</v>
      </c>
      <c r="E7943" t="s">
        <v>6340</v>
      </c>
      <c r="F7943">
        <v>19.907927027013528</v>
      </c>
    </row>
    <row r="7944" spans="1:6" hidden="1">
      <c r="A7944">
        <v>13</v>
      </c>
      <c r="B7944" s="226">
        <v>44271</v>
      </c>
      <c r="C7944" s="226">
        <v>44272</v>
      </c>
      <c r="D7944" s="226">
        <v>44280.4534375</v>
      </c>
      <c r="E7944" t="s">
        <v>6341</v>
      </c>
      <c r="F7944">
        <v>27.084368110162512</v>
      </c>
    </row>
    <row r="7945" spans="1:6" hidden="1">
      <c r="A7945">
        <v>13</v>
      </c>
      <c r="B7945" s="226">
        <v>44271</v>
      </c>
      <c r="C7945" s="226">
        <v>44272</v>
      </c>
      <c r="D7945" s="226">
        <v>44280.4534375</v>
      </c>
      <c r="E7945" t="s">
        <v>6342</v>
      </c>
      <c r="F7945">
        <v>7.5479323151771798</v>
      </c>
    </row>
    <row r="7946" spans="1:6" hidden="1">
      <c r="A7946">
        <v>13</v>
      </c>
      <c r="B7946" s="226">
        <v>44271</v>
      </c>
      <c r="C7946" s="226">
        <v>44272</v>
      </c>
      <c r="D7946" s="226">
        <v>44280.4534375</v>
      </c>
      <c r="E7946" t="s">
        <v>6343</v>
      </c>
      <c r="F7946">
        <v>54.212583006752652</v>
      </c>
    </row>
    <row r="7947" spans="1:6" hidden="1">
      <c r="A7947">
        <v>13</v>
      </c>
      <c r="B7947" s="226">
        <v>44271</v>
      </c>
      <c r="C7947" s="226">
        <v>44272</v>
      </c>
      <c r="D7947" s="226">
        <v>44280.4534375</v>
      </c>
      <c r="E7947" t="s">
        <v>6344</v>
      </c>
    </row>
    <row r="7948" spans="1:6" hidden="1">
      <c r="A7948">
        <v>13</v>
      </c>
      <c r="B7948" s="226">
        <v>44271</v>
      </c>
      <c r="C7948" s="226">
        <v>44272</v>
      </c>
      <c r="D7948" s="226">
        <v>44280.4534375</v>
      </c>
      <c r="E7948" t="s">
        <v>6345</v>
      </c>
    </row>
    <row r="7949" spans="1:6" hidden="1">
      <c r="A7949">
        <v>13</v>
      </c>
      <c r="B7949" s="226">
        <v>44271</v>
      </c>
      <c r="C7949" s="226">
        <v>44272</v>
      </c>
      <c r="D7949" s="226">
        <v>44280.4534375</v>
      </c>
      <c r="E7949" t="s">
        <v>6346</v>
      </c>
    </row>
    <row r="7950" spans="1:6" hidden="1">
      <c r="A7950">
        <v>13</v>
      </c>
      <c r="B7950" s="226">
        <v>44271</v>
      </c>
      <c r="C7950" s="226">
        <v>44272</v>
      </c>
      <c r="D7950" s="226">
        <v>44280.4534375</v>
      </c>
      <c r="E7950" t="s">
        <v>6350</v>
      </c>
    </row>
    <row r="7951" spans="1:6" hidden="1">
      <c r="A7951">
        <v>13</v>
      </c>
      <c r="B7951" s="226">
        <v>44271</v>
      </c>
      <c r="C7951" s="226">
        <v>44272</v>
      </c>
      <c r="D7951" s="226">
        <v>44280.4534375</v>
      </c>
      <c r="E7951" t="s">
        <v>6352</v>
      </c>
    </row>
    <row r="7952" spans="1:6" hidden="1">
      <c r="A7952">
        <v>13</v>
      </c>
      <c r="B7952" s="226">
        <v>44271</v>
      </c>
      <c r="C7952" s="226">
        <v>44272</v>
      </c>
      <c r="D7952" s="226">
        <v>44280.4534375</v>
      </c>
      <c r="E7952" t="s">
        <v>6353</v>
      </c>
    </row>
    <row r="7953" spans="1:5" hidden="1">
      <c r="A7953">
        <v>13</v>
      </c>
      <c r="B7953" s="226">
        <v>44271</v>
      </c>
      <c r="C7953" s="226">
        <v>44272</v>
      </c>
      <c r="D7953" s="226">
        <v>44280.4534375</v>
      </c>
      <c r="E7953" t="s">
        <v>6355</v>
      </c>
    </row>
    <row r="7954" spans="1:5" hidden="1">
      <c r="A7954">
        <v>13</v>
      </c>
      <c r="B7954" s="226">
        <v>44271</v>
      </c>
      <c r="C7954" s="226">
        <v>44272</v>
      </c>
      <c r="D7954" s="226">
        <v>44280.4534375</v>
      </c>
      <c r="E7954" t="s">
        <v>6354</v>
      </c>
    </row>
    <row r="7955" spans="1:5" hidden="1">
      <c r="A7955">
        <v>13</v>
      </c>
      <c r="B7955" s="226">
        <v>44271</v>
      </c>
      <c r="C7955" s="226">
        <v>44272</v>
      </c>
      <c r="D7955" s="226">
        <v>44280.4534375</v>
      </c>
      <c r="E7955" t="s">
        <v>6347</v>
      </c>
    </row>
    <row r="7956" spans="1:5" hidden="1">
      <c r="A7956">
        <v>13</v>
      </c>
      <c r="B7956" s="226">
        <v>44271</v>
      </c>
      <c r="C7956" s="226">
        <v>44272</v>
      </c>
      <c r="D7956" s="226">
        <v>44280.4534375</v>
      </c>
      <c r="E7956" t="s">
        <v>6348</v>
      </c>
    </row>
    <row r="7957" spans="1:5" hidden="1">
      <c r="A7957">
        <v>13</v>
      </c>
      <c r="B7957" s="226">
        <v>44271</v>
      </c>
      <c r="C7957" s="226">
        <v>44272</v>
      </c>
      <c r="D7957" s="226">
        <v>44280.4534375</v>
      </c>
      <c r="E7957" t="s">
        <v>6349</v>
      </c>
    </row>
    <row r="7958" spans="1:5" hidden="1">
      <c r="A7958">
        <v>13</v>
      </c>
      <c r="B7958" s="226">
        <v>44271</v>
      </c>
      <c r="C7958" s="226">
        <v>44272</v>
      </c>
      <c r="D7958" s="226">
        <v>44280.4534375</v>
      </c>
      <c r="E7958" t="s">
        <v>6351</v>
      </c>
    </row>
    <row r="7959" spans="1:5" hidden="1">
      <c r="A7959">
        <v>13</v>
      </c>
      <c r="B7959" s="226">
        <v>44271</v>
      </c>
      <c r="C7959" s="226">
        <v>44272</v>
      </c>
      <c r="D7959" s="226">
        <v>44280.4534375</v>
      </c>
      <c r="E7959" t="s">
        <v>6356</v>
      </c>
    </row>
    <row r="7960" spans="1:5" hidden="1">
      <c r="A7960">
        <v>13</v>
      </c>
      <c r="B7960" s="226">
        <v>44271</v>
      </c>
      <c r="C7960" s="226">
        <v>44272</v>
      </c>
      <c r="D7960" s="226">
        <v>44280.4534375</v>
      </c>
      <c r="E7960" t="s">
        <v>6362</v>
      </c>
    </row>
    <row r="7961" spans="1:5" hidden="1">
      <c r="A7961">
        <v>13</v>
      </c>
      <c r="B7961" s="226">
        <v>44271</v>
      </c>
      <c r="C7961" s="226">
        <v>44272</v>
      </c>
      <c r="D7961" s="226">
        <v>44280.4534375</v>
      </c>
      <c r="E7961" t="s">
        <v>6363</v>
      </c>
    </row>
    <row r="7962" spans="1:5" hidden="1">
      <c r="A7962">
        <v>13</v>
      </c>
      <c r="B7962" s="226">
        <v>44271</v>
      </c>
      <c r="C7962" s="226">
        <v>44272</v>
      </c>
      <c r="D7962" s="226">
        <v>44280.4534375</v>
      </c>
      <c r="E7962" t="s">
        <v>6364</v>
      </c>
    </row>
    <row r="7963" spans="1:5" hidden="1">
      <c r="A7963">
        <v>13</v>
      </c>
      <c r="B7963" s="226">
        <v>44271</v>
      </c>
      <c r="C7963" s="226">
        <v>44272</v>
      </c>
      <c r="D7963" s="226">
        <v>44280.4534375</v>
      </c>
      <c r="E7963" t="s">
        <v>6365</v>
      </c>
    </row>
    <row r="7964" spans="1:5" hidden="1">
      <c r="A7964">
        <v>13</v>
      </c>
      <c r="B7964" s="226">
        <v>44271</v>
      </c>
      <c r="C7964" s="226">
        <v>44272</v>
      </c>
      <c r="D7964" s="226">
        <v>44280.4534375</v>
      </c>
      <c r="E7964" t="s">
        <v>6366</v>
      </c>
    </row>
    <row r="7965" spans="1:5" hidden="1">
      <c r="A7965">
        <v>13</v>
      </c>
      <c r="B7965" s="226">
        <v>44271</v>
      </c>
      <c r="C7965" s="226">
        <v>44272</v>
      </c>
      <c r="D7965" s="226">
        <v>44280.4534375</v>
      </c>
      <c r="E7965" t="s">
        <v>6367</v>
      </c>
    </row>
    <row r="7966" spans="1:5" hidden="1">
      <c r="A7966">
        <v>13</v>
      </c>
      <c r="B7966" s="226">
        <v>44271</v>
      </c>
      <c r="C7966" s="226">
        <v>44272</v>
      </c>
      <c r="D7966" s="226">
        <v>44280.4534375</v>
      </c>
      <c r="E7966" t="s">
        <v>6368</v>
      </c>
    </row>
    <row r="7967" spans="1:5" hidden="1">
      <c r="A7967">
        <v>13</v>
      </c>
      <c r="B7967" s="226">
        <v>44271</v>
      </c>
      <c r="C7967" s="226">
        <v>44272</v>
      </c>
      <c r="D7967" s="226">
        <v>44280.4534375</v>
      </c>
      <c r="E7967" t="s">
        <v>6369</v>
      </c>
    </row>
    <row r="7968" spans="1:5" hidden="1">
      <c r="A7968">
        <v>13</v>
      </c>
      <c r="B7968" s="226">
        <v>44271</v>
      </c>
      <c r="C7968" s="226">
        <v>44272</v>
      </c>
      <c r="D7968" s="226">
        <v>44280.4534375</v>
      </c>
      <c r="E7968" t="s">
        <v>6370</v>
      </c>
    </row>
    <row r="7969" spans="1:6" hidden="1">
      <c r="A7969">
        <v>13</v>
      </c>
      <c r="B7969" s="226">
        <v>44271</v>
      </c>
      <c r="C7969" s="226">
        <v>44272</v>
      </c>
      <c r="D7969" s="226">
        <v>44280.4534375</v>
      </c>
      <c r="E7969" t="s">
        <v>6371</v>
      </c>
    </row>
    <row r="7970" spans="1:6" hidden="1">
      <c r="A7970">
        <v>13</v>
      </c>
      <c r="B7970" s="226">
        <v>44271</v>
      </c>
      <c r="C7970" s="226">
        <v>44272</v>
      </c>
      <c r="D7970" s="226">
        <v>44280.4534375</v>
      </c>
      <c r="E7970" t="s">
        <v>6372</v>
      </c>
    </row>
    <row r="7971" spans="1:6" hidden="1">
      <c r="A7971">
        <v>13</v>
      </c>
      <c r="B7971" s="226">
        <v>44271</v>
      </c>
      <c r="C7971" s="226">
        <v>44272</v>
      </c>
      <c r="D7971" s="226">
        <v>44280.4534375</v>
      </c>
      <c r="E7971" t="s">
        <v>6373</v>
      </c>
    </row>
    <row r="7972" spans="1:6" hidden="1">
      <c r="A7972">
        <v>13</v>
      </c>
      <c r="B7972" s="226">
        <v>44271</v>
      </c>
      <c r="C7972" s="226">
        <v>44272</v>
      </c>
      <c r="D7972" s="226">
        <v>44280.4534375</v>
      </c>
      <c r="E7972" t="s">
        <v>6374</v>
      </c>
    </row>
    <row r="7973" spans="1:6" hidden="1">
      <c r="A7973">
        <v>13</v>
      </c>
      <c r="B7973" s="226">
        <v>44271</v>
      </c>
      <c r="C7973" s="226">
        <v>44272</v>
      </c>
      <c r="D7973" s="226">
        <v>44280.4534375</v>
      </c>
      <c r="E7973" t="s">
        <v>6375</v>
      </c>
    </row>
    <row r="7974" spans="1:6" hidden="1">
      <c r="A7974">
        <v>13</v>
      </c>
      <c r="B7974" s="226">
        <v>44271</v>
      </c>
      <c r="C7974" s="226">
        <v>44272</v>
      </c>
      <c r="D7974" s="226">
        <v>44280.4534375</v>
      </c>
      <c r="E7974" t="s">
        <v>6376</v>
      </c>
    </row>
    <row r="7975" spans="1:6" hidden="1">
      <c r="A7975">
        <v>13</v>
      </c>
      <c r="B7975" s="226">
        <v>44271</v>
      </c>
      <c r="C7975" s="226">
        <v>44272</v>
      </c>
      <c r="D7975" s="226">
        <v>44280.4534375</v>
      </c>
      <c r="E7975" t="s">
        <v>6377</v>
      </c>
    </row>
    <row r="7976" spans="1:6" hidden="1">
      <c r="A7976">
        <v>13</v>
      </c>
      <c r="B7976" s="226">
        <v>44271</v>
      </c>
      <c r="C7976" s="226">
        <v>44272</v>
      </c>
      <c r="D7976" s="226">
        <v>44280.4534375</v>
      </c>
      <c r="E7976" t="s">
        <v>6378</v>
      </c>
    </row>
    <row r="7977" spans="1:6" hidden="1">
      <c r="A7977">
        <v>13</v>
      </c>
      <c r="B7977" s="226">
        <v>44271</v>
      </c>
      <c r="C7977" s="226">
        <v>44272</v>
      </c>
      <c r="D7977" s="226">
        <v>44280.4534375</v>
      </c>
      <c r="E7977" t="s">
        <v>6379</v>
      </c>
    </row>
    <row r="7978" spans="1:6" hidden="1">
      <c r="A7978">
        <v>13</v>
      </c>
      <c r="B7978" s="226">
        <v>44271</v>
      </c>
      <c r="C7978" s="226">
        <v>44272</v>
      </c>
      <c r="D7978" s="226">
        <v>44280.4534375</v>
      </c>
      <c r="E7978" t="s">
        <v>6380</v>
      </c>
    </row>
    <row r="7979" spans="1:6" hidden="1">
      <c r="A7979">
        <v>13</v>
      </c>
      <c r="B7979" s="226">
        <v>44271</v>
      </c>
      <c r="C7979" s="226">
        <v>44272</v>
      </c>
      <c r="D7979" s="226">
        <v>44280.4534375</v>
      </c>
      <c r="E7979" t="s">
        <v>5411</v>
      </c>
    </row>
    <row r="7980" spans="1:6" hidden="1">
      <c r="A7980">
        <v>13</v>
      </c>
      <c r="B7980" s="226">
        <v>44271</v>
      </c>
      <c r="C7980" s="226">
        <v>44272</v>
      </c>
      <c r="D7980" s="226">
        <v>44280.4534375</v>
      </c>
      <c r="E7980" t="s">
        <v>6381</v>
      </c>
      <c r="F7980">
        <v>139.00044268502134</v>
      </c>
    </row>
    <row r="7981" spans="1:6" hidden="1">
      <c r="A7981">
        <v>13</v>
      </c>
      <c r="B7981" s="226">
        <v>44271</v>
      </c>
      <c r="C7981" s="226">
        <v>44272</v>
      </c>
      <c r="D7981" s="226">
        <v>44280.4534375</v>
      </c>
      <c r="E7981" t="s">
        <v>6430</v>
      </c>
      <c r="F7981">
        <v>33.424276267157616</v>
      </c>
    </row>
    <row r="7982" spans="1:6" hidden="1">
      <c r="A7982">
        <v>13</v>
      </c>
      <c r="B7982" s="226">
        <v>44271</v>
      </c>
      <c r="C7982" s="226">
        <v>44272</v>
      </c>
      <c r="D7982" s="226">
        <v>44280.4534375</v>
      </c>
      <c r="E7982" t="s">
        <v>6431</v>
      </c>
      <c r="F7982">
        <v>3778.7963979085303</v>
      </c>
    </row>
    <row r="7983" spans="1:6" hidden="1">
      <c r="A7983">
        <v>13</v>
      </c>
      <c r="B7983" s="226">
        <v>44271</v>
      </c>
      <c r="C7983" s="226">
        <v>44272</v>
      </c>
      <c r="D7983" s="226">
        <v>44280.4534375</v>
      </c>
      <c r="E7983" t="s">
        <v>6432</v>
      </c>
      <c r="F7983">
        <v>2.5367517314023385</v>
      </c>
    </row>
    <row r="7984" spans="1:6" hidden="1">
      <c r="A7984">
        <v>13</v>
      </c>
      <c r="B7984" s="226">
        <v>44271</v>
      </c>
      <c r="C7984" s="226">
        <v>44272</v>
      </c>
      <c r="D7984" s="226">
        <v>44280.4534375</v>
      </c>
      <c r="E7984" t="s">
        <v>6382</v>
      </c>
      <c r="F7984">
        <v>1641.4498568216984</v>
      </c>
    </row>
    <row r="7985" spans="1:6" hidden="1">
      <c r="A7985">
        <v>13</v>
      </c>
      <c r="B7985" s="226">
        <v>44271</v>
      </c>
      <c r="C7985" s="226">
        <v>44272</v>
      </c>
      <c r="D7985" s="226">
        <v>44280.4534375</v>
      </c>
      <c r="E7985" t="s">
        <v>6383</v>
      </c>
      <c r="F7985">
        <v>54.155838529268934</v>
      </c>
    </row>
    <row r="7986" spans="1:6" hidden="1">
      <c r="A7986">
        <v>13</v>
      </c>
      <c r="B7986" s="226">
        <v>44271</v>
      </c>
      <c r="C7986" s="226">
        <v>44272</v>
      </c>
      <c r="D7986" s="226">
        <v>44280.4534375</v>
      </c>
      <c r="E7986" t="s">
        <v>6384</v>
      </c>
      <c r="F7986">
        <v>0</v>
      </c>
    </row>
    <row r="7987" spans="1:6" hidden="1">
      <c r="A7987">
        <v>13</v>
      </c>
      <c r="B7987" s="226">
        <v>44271</v>
      </c>
      <c r="C7987" s="226">
        <v>44272</v>
      </c>
      <c r="D7987" s="226">
        <v>44280.4534375</v>
      </c>
      <c r="E7987" t="s">
        <v>6385</v>
      </c>
      <c r="F7987">
        <v>0.95333332816756355</v>
      </c>
    </row>
    <row r="7988" spans="1:6" hidden="1">
      <c r="A7988">
        <v>13</v>
      </c>
      <c r="B7988" s="226">
        <v>44271</v>
      </c>
      <c r="C7988" s="226">
        <v>44272</v>
      </c>
      <c r="D7988" s="226">
        <v>44280.4534375</v>
      </c>
      <c r="E7988" t="s">
        <v>6386</v>
      </c>
      <c r="F7988">
        <v>8.9566663106286057</v>
      </c>
    </row>
    <row r="7989" spans="1:6" hidden="1">
      <c r="A7989">
        <v>13</v>
      </c>
      <c r="B7989" s="226">
        <v>44271</v>
      </c>
      <c r="C7989" s="226">
        <v>44272</v>
      </c>
      <c r="D7989" s="226">
        <v>44280.4534375</v>
      </c>
      <c r="E7989" t="s">
        <v>6387</v>
      </c>
      <c r="F7989">
        <v>1.5016666650772095</v>
      </c>
    </row>
    <row r="7990" spans="1:6" hidden="1">
      <c r="A7990">
        <v>13</v>
      </c>
      <c r="B7990" s="226">
        <v>44271</v>
      </c>
      <c r="C7990" s="226">
        <v>44272</v>
      </c>
      <c r="D7990" s="226">
        <v>44280.4534375</v>
      </c>
      <c r="E7990" t="s">
        <v>6388</v>
      </c>
      <c r="F7990">
        <v>64.409999847414497</v>
      </c>
    </row>
    <row r="7991" spans="1:6" hidden="1">
      <c r="A7991">
        <v>13</v>
      </c>
      <c r="B7991" s="226">
        <v>44271</v>
      </c>
      <c r="C7991" s="226">
        <v>44272</v>
      </c>
      <c r="D7991" s="226">
        <v>44280.4534375</v>
      </c>
      <c r="E7991" t="s">
        <v>6389</v>
      </c>
      <c r="F7991">
        <v>22.173333803811786</v>
      </c>
    </row>
    <row r="7992" spans="1:6" hidden="1">
      <c r="A7992">
        <v>13</v>
      </c>
      <c r="B7992" s="226">
        <v>44271</v>
      </c>
      <c r="C7992" s="226">
        <v>44272</v>
      </c>
      <c r="D7992" s="226">
        <v>44280.4534375</v>
      </c>
      <c r="E7992" t="s">
        <v>6390</v>
      </c>
      <c r="F7992">
        <v>7.9999998211860726E-2</v>
      </c>
    </row>
    <row r="7993" spans="1:6" hidden="1">
      <c r="A7993">
        <v>13</v>
      </c>
      <c r="B7993" s="226">
        <v>44271</v>
      </c>
      <c r="C7993" s="226">
        <v>44272</v>
      </c>
      <c r="D7993" s="226">
        <v>44280.4534375</v>
      </c>
      <c r="E7993" t="s">
        <v>6391</v>
      </c>
      <c r="F7993">
        <v>1.8950000007946606</v>
      </c>
    </row>
    <row r="7994" spans="1:6" hidden="1">
      <c r="A7994">
        <v>13</v>
      </c>
      <c r="B7994" s="226">
        <v>44271</v>
      </c>
      <c r="C7994" s="226">
        <v>44272</v>
      </c>
      <c r="D7994" s="226">
        <v>44280.4534375</v>
      </c>
      <c r="E7994" t="s">
        <v>6392</v>
      </c>
      <c r="F7994">
        <v>2.9999999329446688E-2</v>
      </c>
    </row>
    <row r="7995" spans="1:6" hidden="1">
      <c r="A7995">
        <v>13</v>
      </c>
      <c r="B7995" s="226">
        <v>44271</v>
      </c>
      <c r="C7995" s="226">
        <v>44272</v>
      </c>
      <c r="D7995" s="226">
        <v>44280.4534375</v>
      </c>
      <c r="E7995" t="s">
        <v>6428</v>
      </c>
      <c r="F7995">
        <v>43.396222121333153</v>
      </c>
    </row>
    <row r="7996" spans="1:6" hidden="1">
      <c r="A7996">
        <v>13</v>
      </c>
      <c r="B7996" s="226">
        <v>44271</v>
      </c>
      <c r="C7996" s="226">
        <v>44272</v>
      </c>
      <c r="D7996" s="226">
        <v>44280.4534375</v>
      </c>
      <c r="E7996" t="s">
        <v>6498</v>
      </c>
      <c r="F7996">
        <v>7.784402691241589E-2</v>
      </c>
    </row>
    <row r="7997" spans="1:6" hidden="1">
      <c r="A7997">
        <v>13</v>
      </c>
      <c r="B7997" s="226">
        <v>44271</v>
      </c>
      <c r="C7997" s="226">
        <v>44272</v>
      </c>
      <c r="D7997" s="226">
        <v>44280.4534375</v>
      </c>
      <c r="E7997" t="s">
        <v>6499</v>
      </c>
      <c r="F7997">
        <v>209.44774477746722</v>
      </c>
    </row>
    <row r="7998" spans="1:6" hidden="1">
      <c r="A7998">
        <v>13</v>
      </c>
      <c r="B7998" s="226">
        <v>44271</v>
      </c>
      <c r="C7998" s="226">
        <v>44272</v>
      </c>
      <c r="D7998" s="226">
        <v>44280.4534375</v>
      </c>
      <c r="E7998" t="s">
        <v>6500</v>
      </c>
      <c r="F7998">
        <v>9038.0355373806269</v>
      </c>
    </row>
    <row r="7999" spans="1:6" hidden="1">
      <c r="A7999">
        <v>13</v>
      </c>
      <c r="B7999" s="226">
        <v>44271</v>
      </c>
      <c r="C7999" s="226">
        <v>44272</v>
      </c>
      <c r="D7999" s="226">
        <v>44280.4534375</v>
      </c>
      <c r="E7999" t="s">
        <v>6429</v>
      </c>
      <c r="F7999">
        <v>351.02080658806682</v>
      </c>
    </row>
    <row r="8000" spans="1:6" hidden="1">
      <c r="A8000">
        <v>13</v>
      </c>
      <c r="B8000" s="226">
        <v>44271</v>
      </c>
      <c r="C8000" s="226">
        <v>44272</v>
      </c>
      <c r="D8000" s="226">
        <v>44280.4534375</v>
      </c>
      <c r="E8000" t="s">
        <v>6433</v>
      </c>
      <c r="F8000">
        <v>55.113824722501924</v>
      </c>
    </row>
    <row r="8001" spans="1:6" hidden="1">
      <c r="A8001">
        <v>13</v>
      </c>
      <c r="B8001" s="226">
        <v>44271</v>
      </c>
      <c r="C8001" s="226">
        <v>44272</v>
      </c>
      <c r="D8001" s="226">
        <v>44280.4534375</v>
      </c>
      <c r="E8001" t="s">
        <v>6671</v>
      </c>
      <c r="F8001">
        <v>-2.4776199562789989</v>
      </c>
    </row>
    <row r="8002" spans="1:6" hidden="1">
      <c r="A8002">
        <v>13</v>
      </c>
      <c r="B8002" s="226">
        <v>44271</v>
      </c>
      <c r="C8002" s="226">
        <v>44272</v>
      </c>
      <c r="D8002" s="226">
        <v>44280.4534375</v>
      </c>
      <c r="E8002" t="s">
        <v>6434</v>
      </c>
      <c r="F8002">
        <v>144.20855289035379</v>
      </c>
    </row>
    <row r="8003" spans="1:6" hidden="1">
      <c r="A8003">
        <v>13</v>
      </c>
      <c r="B8003" s="226">
        <v>44271</v>
      </c>
      <c r="C8003" s="226">
        <v>44272</v>
      </c>
      <c r="D8003" s="226">
        <v>44280.4534375</v>
      </c>
      <c r="E8003" t="s">
        <v>6435</v>
      </c>
      <c r="F8003">
        <v>60.793874677022316</v>
      </c>
    </row>
    <row r="8004" spans="1:6" hidden="1">
      <c r="A8004">
        <v>13</v>
      </c>
      <c r="B8004" s="226">
        <v>44271</v>
      </c>
      <c r="C8004" s="226">
        <v>44272</v>
      </c>
      <c r="D8004" s="226">
        <v>44280.4534375</v>
      </c>
      <c r="E8004" t="s">
        <v>6436</v>
      </c>
      <c r="F8004">
        <v>606.07927263047861</v>
      </c>
    </row>
    <row r="8005" spans="1:6" hidden="1">
      <c r="A8005">
        <v>13</v>
      </c>
      <c r="B8005" s="226">
        <v>44271</v>
      </c>
      <c r="C8005" s="226">
        <v>44272</v>
      </c>
      <c r="D8005" s="226">
        <v>44280.4534375</v>
      </c>
      <c r="E8005" t="s">
        <v>6438</v>
      </c>
      <c r="F8005">
        <v>2759.6846871270091</v>
      </c>
    </row>
    <row r="8006" spans="1:6" hidden="1">
      <c r="A8006">
        <v>13</v>
      </c>
      <c r="B8006" s="226">
        <v>44271</v>
      </c>
      <c r="C8006" s="226">
        <v>44272</v>
      </c>
      <c r="D8006" s="226">
        <v>44280.4534375</v>
      </c>
      <c r="E8006" t="s">
        <v>6439</v>
      </c>
      <c r="F8006">
        <v>137.45127429962164</v>
      </c>
    </row>
    <row r="8007" spans="1:6" hidden="1">
      <c r="A8007">
        <v>13</v>
      </c>
      <c r="B8007" s="226">
        <v>44271</v>
      </c>
      <c r="C8007" s="226">
        <v>44272</v>
      </c>
      <c r="D8007" s="226">
        <v>44280.4534375</v>
      </c>
      <c r="E8007" t="s">
        <v>6501</v>
      </c>
      <c r="F8007">
        <v>7.9085403197341444</v>
      </c>
    </row>
    <row r="8008" spans="1:6" hidden="1">
      <c r="A8008">
        <v>13</v>
      </c>
      <c r="B8008" s="226">
        <v>44271</v>
      </c>
      <c r="C8008" s="226">
        <v>44272</v>
      </c>
      <c r="D8008" s="226">
        <v>44280.4534375</v>
      </c>
      <c r="E8008" t="s">
        <v>6437</v>
      </c>
      <c r="F8008">
        <v>128.84447343084568</v>
      </c>
    </row>
    <row r="8009" spans="1:6" hidden="1">
      <c r="A8009">
        <v>13</v>
      </c>
      <c r="B8009" s="226">
        <v>44271</v>
      </c>
      <c r="C8009" s="226">
        <v>44272</v>
      </c>
      <c r="D8009" s="226">
        <v>44280.4534375</v>
      </c>
      <c r="E8009" t="s">
        <v>6502</v>
      </c>
      <c r="F8009">
        <v>74.879997253414999</v>
      </c>
    </row>
    <row r="8010" spans="1:6" hidden="1">
      <c r="A8010">
        <v>13</v>
      </c>
      <c r="B8010" s="226">
        <v>44271</v>
      </c>
      <c r="C8010" s="226">
        <v>44272</v>
      </c>
      <c r="D8010" s="226">
        <v>44280.4534375</v>
      </c>
      <c r="E8010" t="s">
        <v>6410</v>
      </c>
      <c r="F8010">
        <v>11.369999885559531</v>
      </c>
    </row>
    <row r="8011" spans="1:6" hidden="1">
      <c r="A8011">
        <v>13</v>
      </c>
      <c r="B8011" s="226">
        <v>44271</v>
      </c>
      <c r="C8011" s="226">
        <v>44272</v>
      </c>
      <c r="D8011" s="226">
        <v>44280.4534375</v>
      </c>
      <c r="E8011" t="s">
        <v>6411</v>
      </c>
      <c r="F8011">
        <v>0.56000000238420766</v>
      </c>
    </row>
    <row r="8012" spans="1:6" hidden="1">
      <c r="A8012">
        <v>13</v>
      </c>
      <c r="B8012" s="226">
        <v>44271</v>
      </c>
      <c r="C8012" s="226">
        <v>44272</v>
      </c>
      <c r="D8012" s="226">
        <v>44280.4534375</v>
      </c>
      <c r="E8012" t="s">
        <v>6412</v>
      </c>
      <c r="F8012">
        <v>3.1500000953675098</v>
      </c>
    </row>
    <row r="8013" spans="1:6" hidden="1">
      <c r="A8013">
        <v>13</v>
      </c>
      <c r="B8013" s="226">
        <v>44271</v>
      </c>
      <c r="C8013" s="226">
        <v>44272</v>
      </c>
      <c r="D8013" s="226">
        <v>44280.4534375</v>
      </c>
      <c r="E8013" t="s">
        <v>6413</v>
      </c>
      <c r="F8013">
        <v>5.9000000953676626</v>
      </c>
    </row>
    <row r="8014" spans="1:6" hidden="1">
      <c r="A8014">
        <v>13</v>
      </c>
      <c r="B8014" s="226">
        <v>44271</v>
      </c>
      <c r="C8014" s="226">
        <v>44272</v>
      </c>
      <c r="D8014" s="226">
        <v>44280.4534375</v>
      </c>
      <c r="E8014" t="s">
        <v>6414</v>
      </c>
      <c r="F8014">
        <v>0.77999997138977051</v>
      </c>
    </row>
    <row r="8015" spans="1:6" hidden="1">
      <c r="A8015">
        <v>13</v>
      </c>
      <c r="B8015" s="226">
        <v>44271</v>
      </c>
      <c r="C8015" s="226">
        <v>44272</v>
      </c>
      <c r="D8015" s="226">
        <v>44280.4534375</v>
      </c>
      <c r="E8015" t="s">
        <v>6415</v>
      </c>
      <c r="F8015">
        <v>0</v>
      </c>
    </row>
    <row r="8016" spans="1:6" hidden="1">
      <c r="A8016">
        <v>13</v>
      </c>
      <c r="B8016" s="226">
        <v>44271</v>
      </c>
      <c r="C8016" s="226">
        <v>44272</v>
      </c>
      <c r="D8016" s="226">
        <v>44280.4534375</v>
      </c>
      <c r="E8016" t="s">
        <v>6416</v>
      </c>
      <c r="F8016">
        <v>2.0399999618530273</v>
      </c>
    </row>
    <row r="8017" spans="1:6" hidden="1">
      <c r="A8017">
        <v>13</v>
      </c>
      <c r="B8017" s="226">
        <v>44271</v>
      </c>
      <c r="C8017" s="226">
        <v>44272</v>
      </c>
      <c r="D8017" s="226">
        <v>44280.4534375</v>
      </c>
      <c r="E8017" t="s">
        <v>6417</v>
      </c>
      <c r="F8017">
        <v>1.309999942779541</v>
      </c>
    </row>
    <row r="8018" spans="1:6" hidden="1">
      <c r="A8018">
        <v>13</v>
      </c>
      <c r="B8018" s="226">
        <v>44271</v>
      </c>
      <c r="C8018" s="226">
        <v>44272</v>
      </c>
      <c r="D8018" s="226">
        <v>44280.4534375</v>
      </c>
      <c r="E8018" t="s">
        <v>6503</v>
      </c>
      <c r="F8018">
        <v>2.166666618237921E-2</v>
      </c>
    </row>
    <row r="8019" spans="1:6" hidden="1">
      <c r="A8019">
        <v>13</v>
      </c>
      <c r="B8019" s="226">
        <v>44271</v>
      </c>
      <c r="C8019" s="226">
        <v>44272</v>
      </c>
      <c r="D8019" s="226">
        <v>44280.4534375</v>
      </c>
      <c r="E8019" t="s">
        <v>6504</v>
      </c>
      <c r="F8019">
        <v>0.97166666388508127</v>
      </c>
    </row>
    <row r="8020" spans="1:6" hidden="1">
      <c r="A8020">
        <v>13</v>
      </c>
      <c r="B8020" s="226">
        <v>44271</v>
      </c>
      <c r="C8020" s="226">
        <v>44272</v>
      </c>
      <c r="D8020" s="226">
        <v>44280.4534375</v>
      </c>
      <c r="E8020" t="s">
        <v>6505</v>
      </c>
      <c r="F8020">
        <v>2.2366667191187539</v>
      </c>
    </row>
    <row r="8021" spans="1:6" hidden="1">
      <c r="A8021">
        <v>13</v>
      </c>
      <c r="B8021" s="226">
        <v>44271</v>
      </c>
      <c r="C8021" s="226">
        <v>44272</v>
      </c>
      <c r="D8021" s="226">
        <v>44280.4534375</v>
      </c>
      <c r="E8021" t="s">
        <v>6506</v>
      </c>
      <c r="F8021">
        <v>22.926666577657063</v>
      </c>
    </row>
    <row r="8022" spans="1:6" hidden="1">
      <c r="A8022">
        <v>13</v>
      </c>
      <c r="B8022" s="226">
        <v>44271</v>
      </c>
      <c r="C8022" s="226">
        <v>44272</v>
      </c>
      <c r="D8022" s="226">
        <v>44280.4534375</v>
      </c>
      <c r="E8022" t="s">
        <v>6507</v>
      </c>
      <c r="F8022">
        <v>50.871665954589844</v>
      </c>
    </row>
    <row r="8023" spans="1:6" hidden="1">
      <c r="A8023">
        <v>13</v>
      </c>
      <c r="B8023" s="226">
        <v>44271</v>
      </c>
      <c r="C8023" s="226">
        <v>44272</v>
      </c>
      <c r="D8023" s="226">
        <v>44280.4534375</v>
      </c>
      <c r="E8023" t="s">
        <v>6508</v>
      </c>
      <c r="F8023">
        <v>21.198333740234247</v>
      </c>
    </row>
    <row r="8024" spans="1:6" hidden="1">
      <c r="A8024">
        <v>13</v>
      </c>
      <c r="B8024" s="226">
        <v>44271</v>
      </c>
      <c r="C8024" s="226">
        <v>44272</v>
      </c>
      <c r="D8024" s="226">
        <v>44280.4534375</v>
      </c>
      <c r="E8024" t="s">
        <v>6509</v>
      </c>
      <c r="F8024">
        <v>0.5883333186308779</v>
      </c>
    </row>
    <row r="8025" spans="1:6" hidden="1">
      <c r="A8025">
        <v>13</v>
      </c>
      <c r="B8025" s="226">
        <v>44271</v>
      </c>
      <c r="C8025" s="226">
        <v>44272</v>
      </c>
      <c r="D8025" s="226">
        <v>44280.4534375</v>
      </c>
      <c r="E8025" t="s">
        <v>6510</v>
      </c>
      <c r="F8025">
        <v>1.1733333170413547</v>
      </c>
    </row>
    <row r="8026" spans="1:6" hidden="1">
      <c r="A8026">
        <v>13</v>
      </c>
      <c r="B8026" s="226">
        <v>44271</v>
      </c>
      <c r="C8026" s="226">
        <v>44272</v>
      </c>
      <c r="D8026" s="226">
        <v>44280.4534375</v>
      </c>
      <c r="E8026" t="s">
        <v>6511</v>
      </c>
      <c r="F8026">
        <v>1.1666666405896619E-2</v>
      </c>
    </row>
    <row r="8027" spans="1:6" hidden="1">
      <c r="A8027">
        <v>13</v>
      </c>
      <c r="B8027" s="226">
        <v>44271</v>
      </c>
      <c r="C8027" s="226">
        <v>44272</v>
      </c>
      <c r="D8027" s="226">
        <v>44280.4534375</v>
      </c>
      <c r="E8027" t="s">
        <v>6728</v>
      </c>
      <c r="F8027">
        <v>6.4621115783850493</v>
      </c>
    </row>
    <row r="8028" spans="1:6" hidden="1">
      <c r="A8028">
        <v>13</v>
      </c>
      <c r="B8028" s="226">
        <v>44271</v>
      </c>
      <c r="C8028" s="226">
        <v>44272</v>
      </c>
      <c r="D8028" s="226">
        <v>44280.4534375</v>
      </c>
      <c r="E8028" t="s">
        <v>6525</v>
      </c>
    </row>
    <row r="8029" spans="1:6" hidden="1">
      <c r="A8029">
        <v>13</v>
      </c>
      <c r="B8029" s="226">
        <v>44271</v>
      </c>
      <c r="C8029" s="226">
        <v>44272</v>
      </c>
      <c r="D8029" s="226">
        <v>44280.4534375</v>
      </c>
      <c r="E8029" t="s">
        <v>6526</v>
      </c>
    </row>
    <row r="8030" spans="1:6" hidden="1">
      <c r="A8030">
        <v>13</v>
      </c>
      <c r="B8030" s="226">
        <v>44271</v>
      </c>
      <c r="C8030" s="226">
        <v>44272</v>
      </c>
      <c r="D8030" s="226">
        <v>44280.4534375</v>
      </c>
      <c r="E8030" t="s">
        <v>6679</v>
      </c>
      <c r="F8030">
        <v>0.96920001506801945</v>
      </c>
    </row>
    <row r="8031" spans="1:6" hidden="1">
      <c r="A8031">
        <v>13</v>
      </c>
      <c r="B8031" s="226">
        <v>44271</v>
      </c>
      <c r="C8031" s="226">
        <v>44272</v>
      </c>
      <c r="D8031" s="226">
        <v>44280.4534375</v>
      </c>
      <c r="E8031" t="s">
        <v>6680</v>
      </c>
      <c r="F8031">
        <v>1.5441000461578724</v>
      </c>
    </row>
    <row r="8032" spans="1:6" hidden="1">
      <c r="A8032">
        <v>13</v>
      </c>
      <c r="B8032" s="226">
        <v>44271</v>
      </c>
      <c r="C8032" s="226">
        <v>44272</v>
      </c>
      <c r="D8032" s="226">
        <v>44280.4534375</v>
      </c>
      <c r="E8032" t="s">
        <v>6681</v>
      </c>
      <c r="F8032">
        <v>6.8558998107910156</v>
      </c>
    </row>
    <row r="8033" spans="1:6" hidden="1">
      <c r="A8033">
        <v>13</v>
      </c>
      <c r="B8033" s="226">
        <v>44271</v>
      </c>
      <c r="C8033" s="226">
        <v>44272</v>
      </c>
      <c r="D8033" s="226">
        <v>44280.4534375</v>
      </c>
      <c r="E8033" t="s">
        <v>6682</v>
      </c>
      <c r="F8033">
        <v>23.407100677489808</v>
      </c>
    </row>
    <row r="8034" spans="1:6" hidden="1">
      <c r="A8034">
        <v>13</v>
      </c>
      <c r="B8034" s="226">
        <v>44271</v>
      </c>
      <c r="C8034" s="226">
        <v>44272</v>
      </c>
      <c r="D8034" s="226">
        <v>44280.4534375</v>
      </c>
      <c r="E8034" t="s">
        <v>6683</v>
      </c>
      <c r="F8034">
        <v>50.095600128175754</v>
      </c>
    </row>
    <row r="8035" spans="1:6" hidden="1">
      <c r="A8035">
        <v>13</v>
      </c>
      <c r="B8035" s="226">
        <v>44271</v>
      </c>
      <c r="C8035" s="226">
        <v>44272</v>
      </c>
      <c r="D8035" s="226">
        <v>44280.4534375</v>
      </c>
      <c r="E8035" t="s">
        <v>6684</v>
      </c>
      <c r="F8035">
        <v>17.03179931640625</v>
      </c>
    </row>
    <row r="8036" spans="1:6" hidden="1">
      <c r="A8036">
        <v>13</v>
      </c>
      <c r="B8036" s="226">
        <v>44271</v>
      </c>
      <c r="C8036" s="226">
        <v>44272</v>
      </c>
      <c r="D8036" s="226">
        <v>44280.4534375</v>
      </c>
      <c r="E8036" t="s">
        <v>6685</v>
      </c>
      <c r="F8036">
        <v>6.5300002694129944E-2</v>
      </c>
    </row>
    <row r="8037" spans="1:6" hidden="1">
      <c r="A8037">
        <v>13</v>
      </c>
      <c r="B8037" s="226">
        <v>44271</v>
      </c>
      <c r="C8037" s="226">
        <v>44272</v>
      </c>
      <c r="D8037" s="226">
        <v>44280.4534375</v>
      </c>
      <c r="E8037" t="s">
        <v>6670</v>
      </c>
      <c r="F8037">
        <v>0.27819312048412942</v>
      </c>
    </row>
    <row r="8038" spans="1:6" hidden="1">
      <c r="A8038">
        <v>13</v>
      </c>
      <c r="B8038" s="226">
        <v>44271</v>
      </c>
      <c r="C8038" s="226">
        <v>44272</v>
      </c>
      <c r="D8038" s="226">
        <v>44280.4534375</v>
      </c>
      <c r="E8038" t="s">
        <v>6531</v>
      </c>
      <c r="F8038">
        <v>40.471031228701257</v>
      </c>
    </row>
    <row r="8039" spans="1:6" hidden="1">
      <c r="A8039">
        <v>13</v>
      </c>
      <c r="B8039" s="226">
        <v>44271</v>
      </c>
      <c r="C8039" s="226">
        <v>44272</v>
      </c>
      <c r="D8039" s="226">
        <v>44280.4534375</v>
      </c>
      <c r="E8039" t="s">
        <v>6532</v>
      </c>
      <c r="F8039">
        <v>1.7075333949592413</v>
      </c>
    </row>
    <row r="8040" spans="1:6" hidden="1">
      <c r="A8040">
        <v>13</v>
      </c>
      <c r="B8040" s="226">
        <v>44271</v>
      </c>
      <c r="C8040" s="226">
        <v>44272</v>
      </c>
      <c r="D8040" s="226">
        <v>44280.4534375</v>
      </c>
      <c r="E8040" t="s">
        <v>6533</v>
      </c>
      <c r="F8040">
        <v>141.07778106265553</v>
      </c>
    </row>
    <row r="8041" spans="1:6" hidden="1">
      <c r="A8041">
        <v>13</v>
      </c>
      <c r="B8041" s="226">
        <v>44271</v>
      </c>
      <c r="C8041" s="226">
        <v>44272</v>
      </c>
      <c r="D8041" s="226">
        <v>44280.4534375</v>
      </c>
      <c r="E8041" t="s">
        <v>6530</v>
      </c>
      <c r="F8041">
        <v>95.575226444668061</v>
      </c>
    </row>
    <row r="8042" spans="1:6" hidden="1">
      <c r="A8042">
        <v>13</v>
      </c>
      <c r="B8042" s="226">
        <v>44271</v>
      </c>
      <c r="C8042" s="226">
        <v>44272</v>
      </c>
      <c r="D8042" s="226">
        <v>44280.4534375</v>
      </c>
      <c r="E8042" t="s">
        <v>6534</v>
      </c>
      <c r="F8042">
        <v>101.30000305176034</v>
      </c>
    </row>
    <row r="8043" spans="1:6" hidden="1">
      <c r="A8043">
        <v>13</v>
      </c>
      <c r="B8043" s="226">
        <v>44271</v>
      </c>
      <c r="C8043" s="226">
        <v>44272</v>
      </c>
      <c r="D8043" s="226">
        <v>44280.4534375</v>
      </c>
      <c r="E8043" t="s">
        <v>6535</v>
      </c>
      <c r="F8043">
        <v>7.1599997580054253E-2</v>
      </c>
    </row>
    <row r="8044" spans="1:6" hidden="1">
      <c r="A8044">
        <v>13</v>
      </c>
      <c r="B8044" s="226">
        <v>44271</v>
      </c>
      <c r="C8044" s="226">
        <v>44272</v>
      </c>
      <c r="D8044" s="226">
        <v>44280.4534375</v>
      </c>
      <c r="E8044" t="s">
        <v>6536</v>
      </c>
      <c r="F8044">
        <v>99.69580078125</v>
      </c>
    </row>
    <row r="8045" spans="1:6" hidden="1">
      <c r="A8045">
        <v>13</v>
      </c>
      <c r="B8045" s="226">
        <v>44271</v>
      </c>
      <c r="C8045" s="226">
        <v>44272</v>
      </c>
      <c r="D8045" s="226">
        <v>44280.4534375</v>
      </c>
      <c r="E8045" t="s">
        <v>6537</v>
      </c>
      <c r="F8045">
        <v>0.1291999965906192</v>
      </c>
    </row>
    <row r="8046" spans="1:6" hidden="1">
      <c r="A8046">
        <v>13</v>
      </c>
      <c r="B8046" s="226">
        <v>44271</v>
      </c>
      <c r="C8046" s="226">
        <v>44272</v>
      </c>
      <c r="D8046" s="226">
        <v>44280.4534375</v>
      </c>
      <c r="E8046" t="s">
        <v>6538</v>
      </c>
      <c r="F8046">
        <v>5.1100000739097595E-2</v>
      </c>
    </row>
    <row r="8047" spans="1:6" hidden="1">
      <c r="A8047">
        <v>13</v>
      </c>
      <c r="B8047" s="226">
        <v>44271</v>
      </c>
      <c r="C8047" s="226">
        <v>44272</v>
      </c>
      <c r="D8047" s="226">
        <v>44280.4534375</v>
      </c>
      <c r="E8047" t="s">
        <v>6539</v>
      </c>
      <c r="F8047">
        <v>3.1099999323488364E-2</v>
      </c>
    </row>
    <row r="8048" spans="1:6" hidden="1">
      <c r="A8048">
        <v>13</v>
      </c>
      <c r="B8048" s="226">
        <v>44271</v>
      </c>
      <c r="C8048" s="226">
        <v>44272</v>
      </c>
      <c r="D8048" s="226">
        <v>44280.4534375</v>
      </c>
      <c r="E8048" t="s">
        <v>6540</v>
      </c>
      <c r="F8048">
        <v>8.2000000402328212E-3</v>
      </c>
    </row>
    <row r="8049" spans="1:6" hidden="1">
      <c r="A8049">
        <v>13</v>
      </c>
      <c r="B8049" s="226">
        <v>44271</v>
      </c>
      <c r="C8049" s="226">
        <v>44272</v>
      </c>
      <c r="D8049" s="226">
        <v>44280.4534375</v>
      </c>
      <c r="E8049" t="s">
        <v>6541</v>
      </c>
      <c r="F8049">
        <v>3.2999999821186066E-3</v>
      </c>
    </row>
    <row r="8050" spans="1:6" hidden="1">
      <c r="A8050">
        <v>13</v>
      </c>
      <c r="B8050" s="226">
        <v>44271</v>
      </c>
      <c r="C8050" s="226">
        <v>44272</v>
      </c>
      <c r="D8050" s="226">
        <v>44280.4534375</v>
      </c>
      <c r="E8050" t="s">
        <v>6542</v>
      </c>
      <c r="F8050">
        <v>0.81459999084472656</v>
      </c>
    </row>
    <row r="8051" spans="1:6" hidden="1">
      <c r="A8051">
        <v>13</v>
      </c>
      <c r="B8051" s="226">
        <v>44271</v>
      </c>
      <c r="C8051" s="226">
        <v>44272</v>
      </c>
      <c r="D8051" s="226">
        <v>44280.4534375</v>
      </c>
      <c r="E8051" t="s">
        <v>6543</v>
      </c>
      <c r="F8051">
        <v>8.8851995468136167</v>
      </c>
    </row>
    <row r="8052" spans="1:6" hidden="1">
      <c r="A8052">
        <v>13</v>
      </c>
      <c r="B8052" s="226">
        <v>44271</v>
      </c>
      <c r="C8052" s="226">
        <v>44272</v>
      </c>
      <c r="D8052" s="226">
        <v>44280.4534375</v>
      </c>
      <c r="E8052" t="s">
        <v>6544</v>
      </c>
      <c r="F8052">
        <v>1.3413000106811523</v>
      </c>
    </row>
    <row r="8053" spans="1:6" hidden="1">
      <c r="A8053">
        <v>13</v>
      </c>
      <c r="B8053" s="226">
        <v>44271</v>
      </c>
      <c r="C8053" s="226">
        <v>44272</v>
      </c>
      <c r="D8053" s="226">
        <v>44280.4534375</v>
      </c>
      <c r="E8053" t="s">
        <v>6545</v>
      </c>
      <c r="F8053">
        <v>65.141700744631351</v>
      </c>
    </row>
    <row r="8054" spans="1:6" hidden="1">
      <c r="A8054">
        <v>13</v>
      </c>
      <c r="B8054" s="226">
        <v>44271</v>
      </c>
      <c r="C8054" s="226">
        <v>44272</v>
      </c>
      <c r="D8054" s="226">
        <v>44280.4534375</v>
      </c>
      <c r="E8054" t="s">
        <v>6546</v>
      </c>
      <c r="F8054">
        <v>22.43770027160733</v>
      </c>
    </row>
    <row r="8055" spans="1:6" hidden="1">
      <c r="A8055">
        <v>13</v>
      </c>
      <c r="B8055" s="226">
        <v>44271</v>
      </c>
      <c r="C8055" s="226">
        <v>44272</v>
      </c>
      <c r="D8055" s="226">
        <v>44280.4534375</v>
      </c>
      <c r="E8055" t="s">
        <v>6547</v>
      </c>
      <c r="F8055">
        <v>8.2900002598763012E-2</v>
      </c>
    </row>
    <row r="8056" spans="1:6" hidden="1">
      <c r="A8056">
        <v>13</v>
      </c>
      <c r="B8056" s="226">
        <v>44271</v>
      </c>
      <c r="C8056" s="226">
        <v>44272</v>
      </c>
      <c r="D8056" s="226">
        <v>44280.4534375</v>
      </c>
      <c r="E8056" t="s">
        <v>6548</v>
      </c>
      <c r="F8056">
        <v>1.2903000116348782</v>
      </c>
    </row>
    <row r="8057" spans="1:6" hidden="1">
      <c r="A8057">
        <v>13</v>
      </c>
      <c r="B8057" s="226">
        <v>44271</v>
      </c>
      <c r="C8057" s="226">
        <v>44272</v>
      </c>
      <c r="D8057" s="226">
        <v>44280.4534375</v>
      </c>
      <c r="E8057" t="s">
        <v>6721</v>
      </c>
      <c r="F8057">
        <v>4.5221137985587072</v>
      </c>
    </row>
    <row r="8058" spans="1:6" hidden="1">
      <c r="A8058">
        <v>13</v>
      </c>
      <c r="B8058" s="226">
        <v>44271</v>
      </c>
      <c r="C8058" s="226">
        <v>44272</v>
      </c>
      <c r="D8058" s="226">
        <v>44280.4534375</v>
      </c>
      <c r="E8058" t="s">
        <v>6720</v>
      </c>
      <c r="F8058">
        <v>94.663982041676903</v>
      </c>
    </row>
    <row r="8059" spans="1:6" hidden="1">
      <c r="A8059">
        <v>13</v>
      </c>
      <c r="B8059" s="226">
        <v>44271</v>
      </c>
      <c r="C8059" s="226">
        <v>44272</v>
      </c>
      <c r="D8059" s="226">
        <v>44280.4534375</v>
      </c>
      <c r="E8059" t="s">
        <v>6722</v>
      </c>
      <c r="F8059">
        <v>14.903474254078352</v>
      </c>
    </row>
    <row r="8060" spans="1:6" hidden="1">
      <c r="A8060">
        <v>13</v>
      </c>
      <c r="B8060" s="226">
        <v>44271</v>
      </c>
      <c r="C8060" s="226">
        <v>44272</v>
      </c>
      <c r="D8060" s="226">
        <v>44280.4534375</v>
      </c>
      <c r="E8060" t="s">
        <v>6723</v>
      </c>
      <c r="F8060">
        <v>49.010900582207775</v>
      </c>
    </row>
    <row r="8061" spans="1:6" hidden="1">
      <c r="A8061">
        <v>13</v>
      </c>
      <c r="B8061" s="226">
        <v>44271</v>
      </c>
      <c r="C8061" s="226">
        <v>44272</v>
      </c>
      <c r="D8061" s="226">
        <v>44280.4534375</v>
      </c>
      <c r="E8061" t="s">
        <v>6724</v>
      </c>
      <c r="F8061">
        <v>4.4244103219773994</v>
      </c>
    </row>
    <row r="8062" spans="1:6" hidden="1">
      <c r="A8062">
        <v>13</v>
      </c>
      <c r="B8062" s="226">
        <v>44271</v>
      </c>
      <c r="C8062" s="226">
        <v>44272</v>
      </c>
      <c r="D8062" s="226">
        <v>44280.4534375</v>
      </c>
      <c r="E8062" t="s">
        <v>6725</v>
      </c>
      <c r="F8062">
        <v>16.225930270000831</v>
      </c>
    </row>
    <row r="8063" spans="1:6" hidden="1">
      <c r="A8063">
        <v>13</v>
      </c>
      <c r="B8063" s="226">
        <v>44271</v>
      </c>
      <c r="C8063" s="226">
        <v>44272</v>
      </c>
      <c r="D8063" s="226">
        <v>44280.4534375</v>
      </c>
      <c r="E8063" t="s">
        <v>6726</v>
      </c>
      <c r="F8063">
        <v>9972.0681023491834</v>
      </c>
    </row>
    <row r="8064" spans="1:6" hidden="1">
      <c r="A8064">
        <v>13</v>
      </c>
      <c r="B8064" s="226">
        <v>44271</v>
      </c>
      <c r="C8064" s="226">
        <v>44272</v>
      </c>
      <c r="D8064" s="226">
        <v>44280.4534375</v>
      </c>
      <c r="E8064" t="s">
        <v>6549</v>
      </c>
      <c r="F8064">
        <v>6.7018349760108977</v>
      </c>
    </row>
    <row r="8065" spans="1:6" hidden="1">
      <c r="A8065">
        <v>13</v>
      </c>
      <c r="B8065" s="226">
        <v>44271</v>
      </c>
      <c r="C8065" s="226">
        <v>44272</v>
      </c>
      <c r="D8065" s="226">
        <v>44280.4534375</v>
      </c>
      <c r="E8065" t="s">
        <v>6550</v>
      </c>
      <c r="F8065">
        <v>5.4676127264897261</v>
      </c>
    </row>
    <row r="8066" spans="1:6" hidden="1">
      <c r="A8066">
        <v>13</v>
      </c>
      <c r="B8066" s="226">
        <v>44271</v>
      </c>
      <c r="C8066" s="226">
        <v>44272</v>
      </c>
      <c r="D8066" s="226">
        <v>44280.4534375</v>
      </c>
      <c r="E8066" t="s">
        <v>6551</v>
      </c>
      <c r="F8066">
        <v>28.255425628026483</v>
      </c>
    </row>
    <row r="8067" spans="1:6" hidden="1">
      <c r="A8067">
        <v>13</v>
      </c>
      <c r="B8067" s="226">
        <v>44271</v>
      </c>
      <c r="C8067" s="226">
        <v>44272</v>
      </c>
      <c r="D8067" s="226">
        <v>44280.4534375</v>
      </c>
      <c r="E8067" t="s">
        <v>6552</v>
      </c>
      <c r="F8067">
        <v>8.5027498086293534</v>
      </c>
    </row>
    <row r="8068" spans="1:6" hidden="1">
      <c r="A8068">
        <v>13</v>
      </c>
      <c r="B8068" s="226">
        <v>44271</v>
      </c>
      <c r="C8068" s="226">
        <v>44272</v>
      </c>
      <c r="D8068" s="226">
        <v>44280.4534375</v>
      </c>
      <c r="E8068" t="s">
        <v>6727</v>
      </c>
      <c r="F8068">
        <v>19.417637508003761</v>
      </c>
    </row>
    <row r="8069" spans="1:6" hidden="1">
      <c r="A8069">
        <v>13</v>
      </c>
      <c r="B8069" s="226">
        <v>44271</v>
      </c>
      <c r="C8069" s="226">
        <v>44272</v>
      </c>
      <c r="D8069" s="226">
        <v>44280.4534375</v>
      </c>
      <c r="E8069" t="s">
        <v>6672</v>
      </c>
      <c r="F8069">
        <v>207.75507275996631</v>
      </c>
    </row>
    <row r="8070" spans="1:6" hidden="1">
      <c r="A8070">
        <v>13</v>
      </c>
      <c r="B8070" s="226">
        <v>44271</v>
      </c>
      <c r="C8070" s="226">
        <v>44272</v>
      </c>
      <c r="D8070" s="226">
        <v>44280.4534375</v>
      </c>
      <c r="E8070" t="s">
        <v>6673</v>
      </c>
      <c r="F8070">
        <v>209.18606187529343</v>
      </c>
    </row>
    <row r="8071" spans="1:6" hidden="1">
      <c r="A8071">
        <v>13</v>
      </c>
      <c r="B8071" s="226">
        <v>44271</v>
      </c>
      <c r="C8071" s="226">
        <v>44272</v>
      </c>
      <c r="D8071" s="226">
        <v>44280.4534375</v>
      </c>
      <c r="E8071" t="s">
        <v>6674</v>
      </c>
      <c r="F8071">
        <v>-0.68878660641920508</v>
      </c>
    </row>
    <row r="8072" spans="1:6" hidden="1">
      <c r="A8072">
        <v>13</v>
      </c>
      <c r="B8072" s="226">
        <v>44271</v>
      </c>
      <c r="C8072" s="226">
        <v>44272</v>
      </c>
      <c r="D8072" s="226">
        <v>44280.4534375</v>
      </c>
      <c r="E8072" t="s">
        <v>6635</v>
      </c>
      <c r="F8072">
        <v>0.87</v>
      </c>
    </row>
    <row r="8073" spans="1:6" hidden="1">
      <c r="A8073">
        <v>13</v>
      </c>
      <c r="B8073" s="226">
        <v>44271</v>
      </c>
      <c r="C8073" s="226">
        <v>44272</v>
      </c>
      <c r="D8073" s="226">
        <v>44280.4534375</v>
      </c>
      <c r="E8073" t="s">
        <v>6637</v>
      </c>
      <c r="F8073">
        <v>0.88</v>
      </c>
    </row>
    <row r="8074" spans="1:6" hidden="1">
      <c r="A8074">
        <v>13</v>
      </c>
      <c r="B8074" s="226">
        <v>44271</v>
      </c>
      <c r="C8074" s="226">
        <v>44272</v>
      </c>
      <c r="D8074" s="226">
        <v>44280.4534375</v>
      </c>
      <c r="E8074" t="s">
        <v>6638</v>
      </c>
      <c r="F8074">
        <v>0.87728888900000002</v>
      </c>
    </row>
    <row r="8075" spans="1:6" hidden="1">
      <c r="A8075">
        <v>13</v>
      </c>
      <c r="B8075" s="226">
        <v>44271</v>
      </c>
      <c r="C8075" s="226">
        <v>44272</v>
      </c>
      <c r="D8075" s="226">
        <v>44280.4534375</v>
      </c>
      <c r="E8075" t="s">
        <v>6642</v>
      </c>
      <c r="F8075">
        <v>0.86831666699999999</v>
      </c>
    </row>
    <row r="8076" spans="1:6" hidden="1">
      <c r="A8076">
        <v>13</v>
      </c>
      <c r="B8076" s="226">
        <v>44271</v>
      </c>
      <c r="C8076" s="226">
        <v>44272</v>
      </c>
      <c r="D8076" s="226">
        <v>44280.4534375</v>
      </c>
      <c r="E8076" t="s">
        <v>6636</v>
      </c>
      <c r="F8076">
        <v>0.87</v>
      </c>
    </row>
    <row r="8077" spans="1:6" hidden="1">
      <c r="A8077">
        <v>13</v>
      </c>
      <c r="B8077" s="226">
        <v>44271</v>
      </c>
      <c r="C8077" s="226">
        <v>44272</v>
      </c>
      <c r="D8077" s="226">
        <v>44280.4534375</v>
      </c>
      <c r="E8077" t="s">
        <v>6646</v>
      </c>
      <c r="F8077">
        <v>0.87688888899999995</v>
      </c>
    </row>
    <row r="8078" spans="1:6" hidden="1">
      <c r="A8078">
        <v>13</v>
      </c>
      <c r="B8078" s="226">
        <v>44271</v>
      </c>
      <c r="C8078" s="226">
        <v>44272</v>
      </c>
      <c r="D8078" s="226">
        <v>44280.4534375</v>
      </c>
      <c r="E8078" t="s">
        <v>6647</v>
      </c>
      <c r="F8078">
        <v>0.88706562499999997</v>
      </c>
    </row>
    <row r="8079" spans="1:6" hidden="1">
      <c r="A8079">
        <v>13</v>
      </c>
      <c r="B8079" s="226">
        <v>44271</v>
      </c>
      <c r="C8079" s="226">
        <v>44272</v>
      </c>
      <c r="D8079" s="226">
        <v>44280.4534375</v>
      </c>
      <c r="E8079" t="s">
        <v>6648</v>
      </c>
      <c r="F8079">
        <v>0.75539321999999998</v>
      </c>
    </row>
    <row r="8080" spans="1:6" hidden="1">
      <c r="A8080">
        <v>13</v>
      </c>
      <c r="B8080" s="226">
        <v>44271</v>
      </c>
      <c r="C8080" s="226">
        <v>44272</v>
      </c>
      <c r="D8080" s="226">
        <v>44280.4534375</v>
      </c>
      <c r="E8080" t="s">
        <v>6643</v>
      </c>
      <c r="F8080">
        <v>0.87</v>
      </c>
    </row>
    <row r="8081" spans="1:6" hidden="1">
      <c r="A8081">
        <v>13</v>
      </c>
      <c r="B8081" s="226">
        <v>44271</v>
      </c>
      <c r="C8081" s="226">
        <v>44272</v>
      </c>
      <c r="D8081" s="226">
        <v>44280.4534375</v>
      </c>
      <c r="E8081" t="s">
        <v>6644</v>
      </c>
      <c r="F8081">
        <v>0.67601355900000004</v>
      </c>
    </row>
    <row r="8082" spans="1:6" hidden="1">
      <c r="A8082">
        <v>13</v>
      </c>
      <c r="B8082" s="226">
        <v>44271</v>
      </c>
      <c r="C8082" s="226">
        <v>44272</v>
      </c>
      <c r="D8082" s="226">
        <v>44280.4534375</v>
      </c>
      <c r="E8082" t="s">
        <v>6649</v>
      </c>
      <c r="F8082">
        <v>0.86760000000000004</v>
      </c>
    </row>
    <row r="8083" spans="1:6" hidden="1">
      <c r="A8083">
        <v>13</v>
      </c>
      <c r="B8083" s="226">
        <v>44271</v>
      </c>
      <c r="C8083" s="226">
        <v>44272</v>
      </c>
      <c r="D8083" s="226">
        <v>44280.4534375</v>
      </c>
      <c r="E8083" t="s">
        <v>6650</v>
      </c>
      <c r="F8083">
        <v>0.87610468799999996</v>
      </c>
    </row>
    <row r="8084" spans="1:6" hidden="1">
      <c r="A8084">
        <v>13</v>
      </c>
      <c r="B8084" s="226">
        <v>44271</v>
      </c>
      <c r="C8084" s="226">
        <v>44272</v>
      </c>
      <c r="D8084" s="226">
        <v>44280.4534375</v>
      </c>
      <c r="E8084" t="s">
        <v>6651</v>
      </c>
      <c r="F8084">
        <v>0.894277922</v>
      </c>
    </row>
    <row r="8085" spans="1:6" hidden="1">
      <c r="A8085">
        <v>13</v>
      </c>
      <c r="B8085" s="226">
        <v>44271</v>
      </c>
      <c r="C8085" s="226">
        <v>44272</v>
      </c>
      <c r="D8085" s="226">
        <v>44280.4534375</v>
      </c>
      <c r="E8085" t="s">
        <v>6645</v>
      </c>
      <c r="F8085">
        <v>0.875</v>
      </c>
    </row>
    <row r="8086" spans="1:6" hidden="1">
      <c r="A8086">
        <v>13</v>
      </c>
      <c r="B8086" s="226">
        <v>44271</v>
      </c>
      <c r="C8086" s="226">
        <v>44272</v>
      </c>
      <c r="D8086" s="226">
        <v>44280.4534375</v>
      </c>
      <c r="E8086" t="s">
        <v>6652</v>
      </c>
      <c r="F8086">
        <v>0.86570000000000003</v>
      </c>
    </row>
    <row r="8087" spans="1:6" hidden="1">
      <c r="A8087">
        <v>13</v>
      </c>
      <c r="B8087" s="226">
        <v>44271</v>
      </c>
      <c r="C8087" s="226">
        <v>44272</v>
      </c>
      <c r="D8087" s="226">
        <v>44280.4534375</v>
      </c>
      <c r="E8087" t="s">
        <v>6653</v>
      </c>
      <c r="F8087">
        <v>5.0000000000000001E-4</v>
      </c>
    </row>
    <row r="8088" spans="1:6" hidden="1">
      <c r="A8088">
        <v>13</v>
      </c>
      <c r="B8088" s="226">
        <v>44271</v>
      </c>
      <c r="C8088" s="226">
        <v>44272</v>
      </c>
      <c r="D8088" s="226">
        <v>44280.4534375</v>
      </c>
      <c r="E8088" t="s">
        <v>6654</v>
      </c>
      <c r="F8088">
        <v>4.6000000000000001E-4</v>
      </c>
    </row>
    <row r="8089" spans="1:6" hidden="1">
      <c r="A8089">
        <v>13</v>
      </c>
      <c r="B8089" s="226">
        <v>44271</v>
      </c>
      <c r="C8089" s="226">
        <v>44272</v>
      </c>
      <c r="D8089" s="226">
        <v>44280.4534375</v>
      </c>
      <c r="E8089" t="s">
        <v>6655</v>
      </c>
      <c r="F8089">
        <v>1.6999999999999999E-3</v>
      </c>
    </row>
    <row r="8090" spans="1:6" hidden="1">
      <c r="A8090">
        <v>13</v>
      </c>
      <c r="B8090" s="226">
        <v>44271</v>
      </c>
      <c r="C8090" s="226">
        <v>44272</v>
      </c>
      <c r="D8090" s="226">
        <v>44280.4534375</v>
      </c>
      <c r="E8090" t="s">
        <v>6766</v>
      </c>
      <c r="F8090">
        <v>102.1</v>
      </c>
    </row>
    <row r="8091" spans="1:6" hidden="1">
      <c r="A8091">
        <v>13</v>
      </c>
      <c r="B8091" s="226">
        <v>44271</v>
      </c>
      <c r="C8091" s="226">
        <v>44272</v>
      </c>
      <c r="D8091" s="226">
        <v>44280.4534375</v>
      </c>
      <c r="E8091" t="s">
        <v>6767</v>
      </c>
      <c r="F8091">
        <v>111</v>
      </c>
    </row>
    <row r="8092" spans="1:6" hidden="1">
      <c r="A8092">
        <v>13</v>
      </c>
      <c r="B8092" s="226">
        <v>44271</v>
      </c>
      <c r="C8092" s="226">
        <v>44272</v>
      </c>
      <c r="D8092" s="226">
        <v>44280.4534375</v>
      </c>
      <c r="E8092" t="s">
        <v>6764</v>
      </c>
      <c r="F8092">
        <v>99.7</v>
      </c>
    </row>
    <row r="8093" spans="1:6" hidden="1">
      <c r="A8093">
        <v>13</v>
      </c>
      <c r="B8093" s="226">
        <v>44271</v>
      </c>
      <c r="C8093" s="226">
        <v>44272</v>
      </c>
      <c r="D8093" s="226">
        <v>44280.4534375</v>
      </c>
      <c r="E8093" t="s">
        <v>6765</v>
      </c>
      <c r="F8093">
        <v>110</v>
      </c>
    </row>
    <row r="8094" spans="1:6" hidden="1">
      <c r="A8094">
        <v>14</v>
      </c>
      <c r="B8094" s="226">
        <v>44272</v>
      </c>
      <c r="C8094" s="226">
        <v>44273</v>
      </c>
      <c r="D8094" s="226">
        <v>44280.453483796293</v>
      </c>
      <c r="E8094" t="s">
        <v>5521</v>
      </c>
      <c r="F8094">
        <v>249.81370925903306</v>
      </c>
    </row>
    <row r="8095" spans="1:6" hidden="1">
      <c r="A8095">
        <v>14</v>
      </c>
      <c r="B8095" s="226">
        <v>44272</v>
      </c>
      <c r="C8095" s="226">
        <v>44273</v>
      </c>
      <c r="D8095" s="226">
        <v>44280.453483796293</v>
      </c>
      <c r="E8095" t="s">
        <v>6243</v>
      </c>
      <c r="F8095">
        <v>0</v>
      </c>
    </row>
    <row r="8096" spans="1:6" hidden="1">
      <c r="A8096">
        <v>14</v>
      </c>
      <c r="B8096" s="226">
        <v>44272</v>
      </c>
      <c r="C8096" s="226">
        <v>44273</v>
      </c>
      <c r="D8096" s="226">
        <v>44280.453483796293</v>
      </c>
      <c r="E8096" t="s">
        <v>6327</v>
      </c>
      <c r="F8096">
        <v>1.9479466842312844E-3</v>
      </c>
    </row>
    <row r="8097" spans="1:6" hidden="1">
      <c r="A8097">
        <v>14</v>
      </c>
      <c r="B8097" s="226">
        <v>44272</v>
      </c>
      <c r="C8097" s="226">
        <v>44273</v>
      </c>
      <c r="D8097" s="226">
        <v>44280.453483796293</v>
      </c>
      <c r="E8097" t="s">
        <v>6432</v>
      </c>
      <c r="F8097">
        <v>2.5043928669558615</v>
      </c>
    </row>
    <row r="8098" spans="1:6" hidden="1">
      <c r="A8098">
        <v>14</v>
      </c>
      <c r="B8098" s="226">
        <v>44272</v>
      </c>
      <c r="C8098" s="226">
        <v>44273</v>
      </c>
      <c r="D8098" s="226">
        <v>44280.453483796293</v>
      </c>
      <c r="E8098" t="s">
        <v>6244</v>
      </c>
      <c r="F8098">
        <v>14.837405106756419</v>
      </c>
    </row>
    <row r="8099" spans="1:6" hidden="1">
      <c r="A8099">
        <v>14</v>
      </c>
      <c r="B8099" s="226">
        <v>44272</v>
      </c>
      <c r="C8099" s="226">
        <v>44273</v>
      </c>
      <c r="D8099" s="226">
        <v>44280.453483796293</v>
      </c>
      <c r="E8099" t="s">
        <v>6246</v>
      </c>
    </row>
    <row r="8100" spans="1:6" hidden="1">
      <c r="A8100">
        <v>14</v>
      </c>
      <c r="B8100" s="226">
        <v>44272</v>
      </c>
      <c r="C8100" s="226">
        <v>44273</v>
      </c>
      <c r="D8100" s="226">
        <v>44280.453483796293</v>
      </c>
      <c r="E8100" t="s">
        <v>6259</v>
      </c>
      <c r="F8100">
        <v>3.9937237853805203</v>
      </c>
    </row>
    <row r="8101" spans="1:6" hidden="1">
      <c r="A8101">
        <v>14</v>
      </c>
      <c r="B8101" s="226">
        <v>44272</v>
      </c>
      <c r="C8101" s="226">
        <v>44273</v>
      </c>
      <c r="D8101" s="226">
        <v>44280.453483796293</v>
      </c>
      <c r="E8101" t="s">
        <v>6262</v>
      </c>
      <c r="F8101">
        <v>9.4885058970914908</v>
      </c>
    </row>
    <row r="8102" spans="1:6" hidden="1">
      <c r="A8102">
        <v>14</v>
      </c>
      <c r="B8102" s="226">
        <v>44272</v>
      </c>
      <c r="C8102" s="226">
        <v>44273</v>
      </c>
      <c r="D8102" s="226">
        <v>44280.453483796293</v>
      </c>
      <c r="E8102" t="s">
        <v>6665</v>
      </c>
      <c r="F8102">
        <v>0.10786759576035863</v>
      </c>
    </row>
    <row r="8103" spans="1:6" hidden="1">
      <c r="A8103">
        <v>14</v>
      </c>
      <c r="B8103" s="226">
        <v>44272</v>
      </c>
      <c r="C8103" s="226">
        <v>44273</v>
      </c>
      <c r="D8103" s="226">
        <v>44280.453483796293</v>
      </c>
      <c r="E8103" t="s">
        <v>6666</v>
      </c>
      <c r="F8103">
        <v>-2.4542178694779686E-2</v>
      </c>
    </row>
    <row r="8104" spans="1:6" hidden="1">
      <c r="A8104">
        <v>14</v>
      </c>
      <c r="B8104" s="226">
        <v>44272</v>
      </c>
      <c r="C8104" s="226">
        <v>44273</v>
      </c>
      <c r="D8104" s="226">
        <v>44280.453483796293</v>
      </c>
      <c r="E8104" t="s">
        <v>6289</v>
      </c>
      <c r="F8104">
        <v>41.436554312706058</v>
      </c>
    </row>
    <row r="8105" spans="1:6" hidden="1">
      <c r="A8105">
        <v>14</v>
      </c>
      <c r="B8105" s="226">
        <v>44272</v>
      </c>
      <c r="C8105" s="226">
        <v>44273</v>
      </c>
      <c r="D8105" s="226">
        <v>44280.453483796293</v>
      </c>
      <c r="E8105" t="s">
        <v>6290</v>
      </c>
      <c r="F8105">
        <v>7.7922006398439478</v>
      </c>
    </row>
    <row r="8106" spans="1:6" hidden="1">
      <c r="A8106">
        <v>14</v>
      </c>
      <c r="B8106" s="226">
        <v>44272</v>
      </c>
      <c r="C8106" s="226">
        <v>44273</v>
      </c>
      <c r="D8106" s="226">
        <v>44280.453483796293</v>
      </c>
      <c r="E8106" t="s">
        <v>6291</v>
      </c>
      <c r="F8106">
        <v>6.2081963203019477</v>
      </c>
    </row>
    <row r="8107" spans="1:6" hidden="1">
      <c r="A8107">
        <v>14</v>
      </c>
      <c r="B8107" s="226">
        <v>44272</v>
      </c>
      <c r="C8107" s="226">
        <v>44273</v>
      </c>
      <c r="D8107" s="226">
        <v>44280.453483796293</v>
      </c>
      <c r="E8107" t="s">
        <v>6328</v>
      </c>
      <c r="F8107">
        <v>1.4323339156625379E-2</v>
      </c>
    </row>
    <row r="8108" spans="1:6" hidden="1">
      <c r="A8108">
        <v>14</v>
      </c>
      <c r="B8108" s="226">
        <v>44272</v>
      </c>
      <c r="C8108" s="226">
        <v>44273</v>
      </c>
      <c r="D8108" s="226">
        <v>44280.453483796293</v>
      </c>
      <c r="E8108" t="s">
        <v>6329</v>
      </c>
      <c r="F8108">
        <v>6.5375907772116326</v>
      </c>
    </row>
    <row r="8109" spans="1:6" hidden="1">
      <c r="A8109">
        <v>14</v>
      </c>
      <c r="B8109" s="226">
        <v>44272</v>
      </c>
      <c r="C8109" s="226">
        <v>44273</v>
      </c>
      <c r="D8109" s="226">
        <v>44280.453483796293</v>
      </c>
      <c r="E8109" t="s">
        <v>6333</v>
      </c>
      <c r="F8109">
        <v>-1.6403023590747603E-2</v>
      </c>
    </row>
    <row r="8110" spans="1:6" hidden="1">
      <c r="A8110">
        <v>14</v>
      </c>
      <c r="B8110" s="226">
        <v>44272</v>
      </c>
      <c r="C8110" s="226">
        <v>44273</v>
      </c>
      <c r="D8110" s="226">
        <v>44280.453483796293</v>
      </c>
      <c r="E8110" t="s">
        <v>6334</v>
      </c>
      <c r="F8110">
        <v>20.392113006114982</v>
      </c>
    </row>
    <row r="8111" spans="1:6" hidden="1">
      <c r="A8111">
        <v>14</v>
      </c>
      <c r="B8111" s="226">
        <v>44272</v>
      </c>
      <c r="C8111" s="226">
        <v>44273</v>
      </c>
      <c r="D8111" s="226">
        <v>44280.453483796293</v>
      </c>
      <c r="E8111" t="s">
        <v>6337</v>
      </c>
      <c r="F8111">
        <v>62.478061747551017</v>
      </c>
    </row>
    <row r="8112" spans="1:6" hidden="1">
      <c r="A8112">
        <v>14</v>
      </c>
      <c r="B8112" s="226">
        <v>44272</v>
      </c>
      <c r="C8112" s="226">
        <v>44273</v>
      </c>
      <c r="D8112" s="226">
        <v>44280.453483796293</v>
      </c>
      <c r="E8112" t="s">
        <v>6340</v>
      </c>
      <c r="F8112">
        <v>19.763752954536024</v>
      </c>
    </row>
    <row r="8113" spans="1:6" hidden="1">
      <c r="A8113">
        <v>14</v>
      </c>
      <c r="B8113" s="226">
        <v>44272</v>
      </c>
      <c r="C8113" s="226">
        <v>44273</v>
      </c>
      <c r="D8113" s="226">
        <v>44280.453483796293</v>
      </c>
      <c r="E8113" t="s">
        <v>6531</v>
      </c>
      <c r="F8113">
        <v>39.649274550543858</v>
      </c>
    </row>
    <row r="8114" spans="1:6" hidden="1">
      <c r="A8114">
        <v>14</v>
      </c>
      <c r="B8114" s="226">
        <v>44272</v>
      </c>
      <c r="C8114" s="226">
        <v>44273</v>
      </c>
      <c r="D8114" s="226">
        <v>44280.453483796293</v>
      </c>
      <c r="E8114" t="s">
        <v>6635</v>
      </c>
    </row>
    <row r="8115" spans="1:6" hidden="1">
      <c r="A8115">
        <v>14</v>
      </c>
      <c r="B8115" s="226">
        <v>44272</v>
      </c>
      <c r="C8115" s="226">
        <v>44273</v>
      </c>
      <c r="D8115" s="226">
        <v>44280.453483796293</v>
      </c>
      <c r="E8115" t="s">
        <v>6637</v>
      </c>
    </row>
    <row r="8116" spans="1:6" hidden="1">
      <c r="A8116">
        <v>14</v>
      </c>
      <c r="B8116" s="226">
        <v>44272</v>
      </c>
      <c r="C8116" s="226">
        <v>44273</v>
      </c>
      <c r="D8116" s="226">
        <v>44280.453483796293</v>
      </c>
      <c r="E8116" t="s">
        <v>6659</v>
      </c>
      <c r="F8116">
        <v>0.82590001821514825</v>
      </c>
    </row>
    <row r="8117" spans="1:6" hidden="1">
      <c r="A8117">
        <v>14</v>
      </c>
      <c r="B8117" s="226">
        <v>44272</v>
      </c>
      <c r="C8117" s="226">
        <v>44273</v>
      </c>
      <c r="D8117" s="226">
        <v>44280.453483796293</v>
      </c>
      <c r="E8117" t="s">
        <v>6639</v>
      </c>
      <c r="F8117">
        <v>0.73861669500670257</v>
      </c>
    </row>
    <row r="8118" spans="1:6" hidden="1">
      <c r="A8118">
        <v>14</v>
      </c>
      <c r="B8118" s="226">
        <v>44272</v>
      </c>
      <c r="C8118" s="226">
        <v>44273</v>
      </c>
      <c r="D8118" s="226">
        <v>44280.453483796293</v>
      </c>
      <c r="E8118" t="s">
        <v>6640</v>
      </c>
      <c r="F8118">
        <v>0.86004998286568335</v>
      </c>
    </row>
    <row r="8119" spans="1:6" hidden="1">
      <c r="A8119">
        <v>14</v>
      </c>
      <c r="B8119" s="226">
        <v>44272</v>
      </c>
      <c r="C8119" s="226">
        <v>44273</v>
      </c>
      <c r="D8119" s="226">
        <v>44280.453483796293</v>
      </c>
      <c r="E8119" t="s">
        <v>6641</v>
      </c>
      <c r="F8119">
        <v>0.87730002403259277</v>
      </c>
    </row>
    <row r="8120" spans="1:6" hidden="1">
      <c r="A8120">
        <v>14</v>
      </c>
      <c r="B8120" s="226">
        <v>44272</v>
      </c>
      <c r="C8120" s="226">
        <v>44273</v>
      </c>
      <c r="D8120" s="226">
        <v>44280.453483796293</v>
      </c>
      <c r="E8120" t="s">
        <v>6638</v>
      </c>
    </row>
    <row r="8121" spans="1:6" hidden="1">
      <c r="A8121">
        <v>14</v>
      </c>
      <c r="B8121" s="226">
        <v>44272</v>
      </c>
      <c r="C8121" s="226">
        <v>44273</v>
      </c>
      <c r="D8121" s="226">
        <v>44280.453483796293</v>
      </c>
      <c r="E8121" t="s">
        <v>6642</v>
      </c>
    </row>
    <row r="8122" spans="1:6" hidden="1">
      <c r="A8122">
        <v>14</v>
      </c>
      <c r="B8122" s="226">
        <v>44272</v>
      </c>
      <c r="C8122" s="226">
        <v>44273</v>
      </c>
      <c r="D8122" s="226">
        <v>44280.453483796293</v>
      </c>
      <c r="E8122" t="s">
        <v>6636</v>
      </c>
    </row>
    <row r="8123" spans="1:6" hidden="1">
      <c r="A8123">
        <v>14</v>
      </c>
      <c r="B8123" s="226">
        <v>44272</v>
      </c>
      <c r="C8123" s="226">
        <v>44273</v>
      </c>
      <c r="D8123" s="226">
        <v>44280.453483796293</v>
      </c>
      <c r="E8123" t="s">
        <v>6646</v>
      </c>
    </row>
    <row r="8124" spans="1:6" hidden="1">
      <c r="A8124">
        <v>14</v>
      </c>
      <c r="B8124" s="226">
        <v>44272</v>
      </c>
      <c r="C8124" s="226">
        <v>44273</v>
      </c>
      <c r="D8124" s="226">
        <v>44280.453483796293</v>
      </c>
      <c r="E8124" t="s">
        <v>6647</v>
      </c>
    </row>
    <row r="8125" spans="1:6" hidden="1">
      <c r="A8125">
        <v>14</v>
      </c>
      <c r="B8125" s="226">
        <v>44272</v>
      </c>
      <c r="C8125" s="226">
        <v>44273</v>
      </c>
      <c r="D8125" s="226">
        <v>44280.453483796293</v>
      </c>
      <c r="E8125" t="s">
        <v>6648</v>
      </c>
    </row>
    <row r="8126" spans="1:6" hidden="1">
      <c r="A8126">
        <v>14</v>
      </c>
      <c r="B8126" s="226">
        <v>44272</v>
      </c>
      <c r="C8126" s="226">
        <v>44273</v>
      </c>
      <c r="D8126" s="226">
        <v>44280.453483796293</v>
      </c>
      <c r="E8126" t="s">
        <v>6643</v>
      </c>
    </row>
    <row r="8127" spans="1:6" hidden="1">
      <c r="A8127">
        <v>14</v>
      </c>
      <c r="B8127" s="226">
        <v>44272</v>
      </c>
      <c r="C8127" s="226">
        <v>44273</v>
      </c>
      <c r="D8127" s="226">
        <v>44280.453483796293</v>
      </c>
      <c r="E8127" t="s">
        <v>6644</v>
      </c>
    </row>
    <row r="8128" spans="1:6" hidden="1">
      <c r="A8128">
        <v>14</v>
      </c>
      <c r="B8128" s="226">
        <v>44272</v>
      </c>
      <c r="C8128" s="226">
        <v>44273</v>
      </c>
      <c r="D8128" s="226">
        <v>44280.453483796293</v>
      </c>
      <c r="E8128" t="s">
        <v>6649</v>
      </c>
    </row>
    <row r="8129" spans="1:6" hidden="1">
      <c r="A8129">
        <v>14</v>
      </c>
      <c r="B8129" s="226">
        <v>44272</v>
      </c>
      <c r="C8129" s="226">
        <v>44273</v>
      </c>
      <c r="D8129" s="226">
        <v>44280.453483796293</v>
      </c>
      <c r="E8129" t="s">
        <v>6650</v>
      </c>
    </row>
    <row r="8130" spans="1:6" hidden="1">
      <c r="A8130">
        <v>14</v>
      </c>
      <c r="B8130" s="226">
        <v>44272</v>
      </c>
      <c r="C8130" s="226">
        <v>44273</v>
      </c>
      <c r="D8130" s="226">
        <v>44280.453483796293</v>
      </c>
      <c r="E8130" t="s">
        <v>6651</v>
      </c>
    </row>
    <row r="8131" spans="1:6" hidden="1">
      <c r="A8131">
        <v>14</v>
      </c>
      <c r="B8131" s="226">
        <v>44272</v>
      </c>
      <c r="C8131" s="226">
        <v>44273</v>
      </c>
      <c r="D8131" s="226">
        <v>44280.453483796293</v>
      </c>
      <c r="E8131" t="s">
        <v>6645</v>
      </c>
    </row>
    <row r="8132" spans="1:6" hidden="1">
      <c r="A8132">
        <v>14</v>
      </c>
      <c r="B8132" s="226">
        <v>44272</v>
      </c>
      <c r="C8132" s="226">
        <v>44273</v>
      </c>
      <c r="D8132" s="226">
        <v>44280.453483796293</v>
      </c>
      <c r="E8132" t="s">
        <v>6652</v>
      </c>
    </row>
    <row r="8133" spans="1:6" hidden="1">
      <c r="A8133">
        <v>14</v>
      </c>
      <c r="B8133" s="226">
        <v>44272</v>
      </c>
      <c r="C8133" s="226">
        <v>44273</v>
      </c>
      <c r="D8133" s="226">
        <v>44280.453483796293</v>
      </c>
      <c r="E8133" t="s">
        <v>6653</v>
      </c>
    </row>
    <row r="8134" spans="1:6" hidden="1">
      <c r="A8134">
        <v>14</v>
      </c>
      <c r="B8134" s="226">
        <v>44272</v>
      </c>
      <c r="C8134" s="226">
        <v>44273</v>
      </c>
      <c r="D8134" s="226">
        <v>44280.453483796293</v>
      </c>
      <c r="E8134" t="s">
        <v>6654</v>
      </c>
    </row>
    <row r="8135" spans="1:6" hidden="1">
      <c r="A8135">
        <v>14</v>
      </c>
      <c r="B8135" s="226">
        <v>44272</v>
      </c>
      <c r="C8135" s="226">
        <v>44273</v>
      </c>
      <c r="D8135" s="226">
        <v>44280.453483796293</v>
      </c>
      <c r="E8135" t="s">
        <v>6655</v>
      </c>
    </row>
    <row r="8136" spans="1:6" hidden="1">
      <c r="A8136">
        <v>14</v>
      </c>
      <c r="B8136" s="226">
        <v>44272</v>
      </c>
      <c r="C8136" s="226">
        <v>44273</v>
      </c>
      <c r="D8136" s="226">
        <v>44280.453483796293</v>
      </c>
      <c r="E8136" t="s">
        <v>5947</v>
      </c>
    </row>
    <row r="8137" spans="1:6" hidden="1">
      <c r="A8137">
        <v>14</v>
      </c>
      <c r="B8137" s="226">
        <v>44272</v>
      </c>
      <c r="C8137" s="226">
        <v>44273</v>
      </c>
      <c r="D8137" s="226">
        <v>44280.453483796293</v>
      </c>
      <c r="E8137" t="s">
        <v>5946</v>
      </c>
    </row>
    <row r="8138" spans="1:6" hidden="1">
      <c r="A8138">
        <v>14</v>
      </c>
      <c r="B8138" s="226">
        <v>44272</v>
      </c>
      <c r="C8138" s="226">
        <v>44273</v>
      </c>
      <c r="D8138" s="226">
        <v>44280.453483796293</v>
      </c>
      <c r="E8138" t="s">
        <v>6676</v>
      </c>
      <c r="F8138">
        <v>249.81370925903306</v>
      </c>
    </row>
    <row r="8139" spans="1:6" hidden="1">
      <c r="A8139">
        <v>14</v>
      </c>
      <c r="B8139" s="226">
        <v>44272</v>
      </c>
      <c r="C8139" s="226">
        <v>44273</v>
      </c>
      <c r="D8139" s="226">
        <v>44280.453483796293</v>
      </c>
      <c r="E8139" t="s">
        <v>5824</v>
      </c>
      <c r="F8139">
        <v>1.2871653708841335</v>
      </c>
    </row>
    <row r="8140" spans="1:6" hidden="1">
      <c r="A8140">
        <v>14</v>
      </c>
      <c r="B8140" s="226">
        <v>44272</v>
      </c>
      <c r="C8140" s="226">
        <v>44273</v>
      </c>
      <c r="D8140" s="226">
        <v>44280.453483796293</v>
      </c>
      <c r="E8140" t="s">
        <v>5825</v>
      </c>
      <c r="F8140">
        <v>1.4770210904714056</v>
      </c>
    </row>
    <row r="8141" spans="1:6" hidden="1">
      <c r="A8141">
        <v>14</v>
      </c>
      <c r="B8141" s="226">
        <v>44272</v>
      </c>
      <c r="C8141" s="226">
        <v>44273</v>
      </c>
      <c r="D8141" s="226">
        <v>44280.453483796293</v>
      </c>
      <c r="E8141" t="s">
        <v>5826</v>
      </c>
      <c r="F8141">
        <v>1.1018793670353682</v>
      </c>
    </row>
    <row r="8142" spans="1:6" hidden="1">
      <c r="A8142">
        <v>14</v>
      </c>
      <c r="B8142" s="226">
        <v>44272</v>
      </c>
      <c r="C8142" s="226">
        <v>44273</v>
      </c>
      <c r="D8142" s="226">
        <v>44280.453483796293</v>
      </c>
      <c r="E8142" t="s">
        <v>5827</v>
      </c>
      <c r="F8142">
        <v>0.18000000715255737</v>
      </c>
    </row>
    <row r="8143" spans="1:6" hidden="1">
      <c r="A8143">
        <v>14</v>
      </c>
      <c r="B8143" s="226">
        <v>44272</v>
      </c>
      <c r="C8143" s="226">
        <v>44273</v>
      </c>
      <c r="D8143" s="226">
        <v>44280.453483796293</v>
      </c>
      <c r="E8143" t="s">
        <v>5828</v>
      </c>
      <c r="F8143">
        <v>0</v>
      </c>
    </row>
    <row r="8144" spans="1:6" hidden="1">
      <c r="A8144">
        <v>14</v>
      </c>
      <c r="B8144" s="226">
        <v>44272</v>
      </c>
      <c r="C8144" s="226">
        <v>44273</v>
      </c>
      <c r="D8144" s="226">
        <v>44280.453483796293</v>
      </c>
      <c r="E8144" t="s">
        <v>5829</v>
      </c>
      <c r="F8144">
        <v>0</v>
      </c>
    </row>
    <row r="8145" spans="1:6" hidden="1">
      <c r="A8145">
        <v>14</v>
      </c>
      <c r="B8145" s="226">
        <v>44272</v>
      </c>
      <c r="C8145" s="226">
        <v>44273</v>
      </c>
      <c r="D8145" s="226">
        <v>44280.453483796293</v>
      </c>
      <c r="E8145" t="s">
        <v>5830</v>
      </c>
      <c r="F8145">
        <v>1.6957892768859284</v>
      </c>
    </row>
    <row r="8146" spans="1:6" hidden="1">
      <c r="A8146">
        <v>14</v>
      </c>
      <c r="B8146" s="226">
        <v>44272</v>
      </c>
      <c r="C8146" s="226">
        <v>44273</v>
      </c>
      <c r="D8146" s="226">
        <v>44280.453483796293</v>
      </c>
      <c r="E8146" t="s">
        <v>5831</v>
      </c>
      <c r="F8146">
        <v>3.3971486435264078</v>
      </c>
    </row>
    <row r="8147" spans="1:6" hidden="1">
      <c r="A8147">
        <v>14</v>
      </c>
      <c r="B8147" s="226">
        <v>44272</v>
      </c>
      <c r="C8147" s="226">
        <v>44273</v>
      </c>
      <c r="D8147" s="226">
        <v>44280.453483796293</v>
      </c>
      <c r="E8147" t="s">
        <v>5832</v>
      </c>
      <c r="F8147">
        <v>3.5043376802765653</v>
      </c>
    </row>
    <row r="8148" spans="1:6" hidden="1">
      <c r="A8148">
        <v>14</v>
      </c>
      <c r="B8148" s="226">
        <v>44272</v>
      </c>
      <c r="C8148" s="226">
        <v>44273</v>
      </c>
      <c r="D8148" s="226">
        <v>44280.453483796293</v>
      </c>
      <c r="E8148" t="s">
        <v>5833</v>
      </c>
      <c r="F8148">
        <v>0.77999997138977051</v>
      </c>
    </row>
    <row r="8149" spans="1:6" hidden="1">
      <c r="A8149">
        <v>14</v>
      </c>
      <c r="B8149" s="226">
        <v>44272</v>
      </c>
      <c r="C8149" s="226">
        <v>44273</v>
      </c>
      <c r="D8149" s="226">
        <v>44280.453483796293</v>
      </c>
      <c r="E8149" t="s">
        <v>5834</v>
      </c>
      <c r="F8149">
        <v>0</v>
      </c>
    </row>
    <row r="8150" spans="1:6" hidden="1">
      <c r="A8150">
        <v>14</v>
      </c>
      <c r="B8150" s="226">
        <v>44272</v>
      </c>
      <c r="C8150" s="226">
        <v>44273</v>
      </c>
      <c r="D8150" s="226">
        <v>44280.453483796293</v>
      </c>
      <c r="E8150" t="s">
        <v>5835</v>
      </c>
      <c r="F8150">
        <v>0.17366517222867078</v>
      </c>
    </row>
    <row r="8151" spans="1:6" hidden="1">
      <c r="A8151">
        <v>14</v>
      </c>
      <c r="B8151" s="226">
        <v>44272</v>
      </c>
      <c r="C8151" s="226">
        <v>44273</v>
      </c>
      <c r="D8151" s="226">
        <v>44280.453483796293</v>
      </c>
      <c r="E8151" t="s">
        <v>5836</v>
      </c>
      <c r="F8151">
        <v>0.29540421809428202</v>
      </c>
    </row>
    <row r="8152" spans="1:6" hidden="1">
      <c r="A8152">
        <v>14</v>
      </c>
      <c r="B8152" s="226">
        <v>44272</v>
      </c>
      <c r="C8152" s="226">
        <v>44273</v>
      </c>
      <c r="D8152" s="226">
        <v>44280.453483796293</v>
      </c>
      <c r="E8152" t="s">
        <v>5837</v>
      </c>
      <c r="F8152">
        <v>0.65932126236816979</v>
      </c>
    </row>
    <row r="8153" spans="1:6" hidden="1">
      <c r="A8153">
        <v>14</v>
      </c>
      <c r="B8153" s="226">
        <v>44272</v>
      </c>
      <c r="C8153" s="226">
        <v>44273</v>
      </c>
      <c r="D8153" s="226">
        <v>44280.453483796293</v>
      </c>
      <c r="E8153" t="s">
        <v>5838</v>
      </c>
      <c r="F8153">
        <v>0</v>
      </c>
    </row>
    <row r="8154" spans="1:6" hidden="1">
      <c r="A8154">
        <v>14</v>
      </c>
      <c r="B8154" s="226">
        <v>44272</v>
      </c>
      <c r="C8154" s="226">
        <v>44273</v>
      </c>
      <c r="D8154" s="226">
        <v>44280.453483796293</v>
      </c>
      <c r="E8154" t="s">
        <v>5839</v>
      </c>
      <c r="F8154">
        <v>6.1553946200344054</v>
      </c>
    </row>
    <row r="8155" spans="1:6" hidden="1">
      <c r="A8155">
        <v>14</v>
      </c>
      <c r="B8155" s="226">
        <v>44272</v>
      </c>
      <c r="C8155" s="226">
        <v>44273</v>
      </c>
      <c r="D8155" s="226">
        <v>44280.453483796293</v>
      </c>
      <c r="E8155" t="s">
        <v>5840</v>
      </c>
      <c r="F8155">
        <v>21.288778114319037</v>
      </c>
    </row>
    <row r="8156" spans="1:6" hidden="1">
      <c r="A8156">
        <v>14</v>
      </c>
      <c r="B8156" s="226">
        <v>44272</v>
      </c>
      <c r="C8156" s="226">
        <v>44273</v>
      </c>
      <c r="D8156" s="226">
        <v>44280.453483796293</v>
      </c>
      <c r="E8156" t="s">
        <v>5841</v>
      </c>
      <c r="F8156">
        <v>4.4552386975950657</v>
      </c>
    </row>
    <row r="8157" spans="1:6" hidden="1">
      <c r="A8157">
        <v>14</v>
      </c>
      <c r="B8157" s="226">
        <v>44272</v>
      </c>
      <c r="C8157" s="226">
        <v>44273</v>
      </c>
      <c r="D8157" s="226">
        <v>44280.453483796293</v>
      </c>
      <c r="E8157" t="s">
        <v>5842</v>
      </c>
      <c r="F8157">
        <v>5.4798203617334256</v>
      </c>
    </row>
    <row r="8158" spans="1:6" hidden="1">
      <c r="A8158">
        <v>14</v>
      </c>
      <c r="B8158" s="226">
        <v>44272</v>
      </c>
      <c r="C8158" s="226">
        <v>44273</v>
      </c>
      <c r="D8158" s="226">
        <v>44280.453483796293</v>
      </c>
      <c r="E8158" t="s">
        <v>5843</v>
      </c>
      <c r="F8158">
        <v>11.9791750106546</v>
      </c>
    </row>
    <row r="8159" spans="1:6" hidden="1">
      <c r="A8159">
        <v>14</v>
      </c>
      <c r="B8159" s="226">
        <v>44272</v>
      </c>
      <c r="C8159" s="226">
        <v>44273</v>
      </c>
      <c r="D8159" s="226">
        <v>44280.453483796293</v>
      </c>
      <c r="E8159" t="s">
        <v>5844</v>
      </c>
      <c r="F8159">
        <v>6.8301552381780439</v>
      </c>
    </row>
    <row r="8160" spans="1:6" hidden="1">
      <c r="A8160">
        <v>14</v>
      </c>
      <c r="B8160" s="226">
        <v>44272</v>
      </c>
      <c r="C8160" s="226">
        <v>44273</v>
      </c>
      <c r="D8160" s="226">
        <v>44280.453483796293</v>
      </c>
      <c r="E8160" t="s">
        <v>5845</v>
      </c>
      <c r="F8160">
        <v>19.48924846804373</v>
      </c>
    </row>
    <row r="8161" spans="1:6" hidden="1">
      <c r="A8161">
        <v>14</v>
      </c>
      <c r="B8161" s="226">
        <v>44272</v>
      </c>
      <c r="C8161" s="226">
        <v>44273</v>
      </c>
      <c r="D8161" s="226">
        <v>44280.453483796293</v>
      </c>
      <c r="E8161" t="s">
        <v>5846</v>
      </c>
      <c r="F8161">
        <v>5.6304574195916857</v>
      </c>
    </row>
    <row r="8162" spans="1:6" hidden="1">
      <c r="A8162">
        <v>14</v>
      </c>
      <c r="B8162" s="226">
        <v>44272</v>
      </c>
      <c r="C8162" s="226">
        <v>44273</v>
      </c>
      <c r="D8162" s="226">
        <v>44280.453483796293</v>
      </c>
      <c r="E8162" t="s">
        <v>5847</v>
      </c>
      <c r="F8162">
        <v>0.74000000953674316</v>
      </c>
    </row>
    <row r="8163" spans="1:6" hidden="1">
      <c r="A8163">
        <v>14</v>
      </c>
      <c r="B8163" s="226">
        <v>44272</v>
      </c>
      <c r="C8163" s="226">
        <v>44273</v>
      </c>
      <c r="D8163" s="226">
        <v>44280.453483796293</v>
      </c>
      <c r="E8163" t="s">
        <v>5848</v>
      </c>
      <c r="F8163">
        <v>99.999999999999972</v>
      </c>
    </row>
    <row r="8164" spans="1:6" hidden="1">
      <c r="A8164">
        <v>14</v>
      </c>
      <c r="B8164" s="226">
        <v>44272</v>
      </c>
      <c r="C8164" s="226">
        <v>44273</v>
      </c>
      <c r="D8164" s="226">
        <v>44280.453483796293</v>
      </c>
      <c r="E8164" t="s">
        <v>5805</v>
      </c>
      <c r="F8164">
        <v>25.119705887635412</v>
      </c>
    </row>
    <row r="8165" spans="1:6" hidden="1">
      <c r="A8165">
        <v>14</v>
      </c>
      <c r="B8165" s="226">
        <v>44272</v>
      </c>
      <c r="C8165" s="226">
        <v>44273</v>
      </c>
      <c r="D8165" s="226">
        <v>44280.453483796293</v>
      </c>
      <c r="E8165" t="s">
        <v>5797</v>
      </c>
      <c r="F8165">
        <v>6.1553946200344054</v>
      </c>
    </row>
    <row r="8166" spans="1:6" hidden="1">
      <c r="A8166">
        <v>14</v>
      </c>
      <c r="B8166" s="226">
        <v>44272</v>
      </c>
      <c r="C8166" s="226">
        <v>44273</v>
      </c>
      <c r="D8166" s="226">
        <v>44280.453483796293</v>
      </c>
      <c r="E8166" t="s">
        <v>5798</v>
      </c>
      <c r="F8166">
        <v>22.978467922740172</v>
      </c>
    </row>
    <row r="8167" spans="1:6" hidden="1">
      <c r="A8167">
        <v>14</v>
      </c>
      <c r="B8167" s="226">
        <v>44272</v>
      </c>
      <c r="C8167" s="226">
        <v>44273</v>
      </c>
      <c r="D8167" s="226">
        <v>44280.453483796293</v>
      </c>
      <c r="E8167" t="s">
        <v>5799</v>
      </c>
      <c r="F8167">
        <v>4.4552386975950657</v>
      </c>
    </row>
    <row r="8168" spans="1:6" hidden="1">
      <c r="A8168">
        <v>14</v>
      </c>
      <c r="B8168" s="226">
        <v>44272</v>
      </c>
      <c r="C8168" s="226">
        <v>44273</v>
      </c>
      <c r="D8168" s="226">
        <v>44280.453483796293</v>
      </c>
      <c r="E8168" t="s">
        <v>5800</v>
      </c>
      <c r="F8168">
        <v>5.4798203617334256</v>
      </c>
    </row>
    <row r="8169" spans="1:6" hidden="1">
      <c r="A8169">
        <v>14</v>
      </c>
      <c r="B8169" s="226">
        <v>44272</v>
      </c>
      <c r="C8169" s="226">
        <v>44273</v>
      </c>
      <c r="D8169" s="226">
        <v>44280.453483796293</v>
      </c>
      <c r="E8169" t="s">
        <v>5801</v>
      </c>
      <c r="F8169">
        <v>11.9791750106546</v>
      </c>
    </row>
    <row r="8170" spans="1:6" hidden="1">
      <c r="A8170">
        <v>14</v>
      </c>
      <c r="B8170" s="226">
        <v>44272</v>
      </c>
      <c r="C8170" s="226">
        <v>44273</v>
      </c>
      <c r="D8170" s="226">
        <v>44280.453483796293</v>
      </c>
      <c r="E8170" t="s">
        <v>5802</v>
      </c>
      <c r="F8170">
        <v>0.40921422330041829</v>
      </c>
    </row>
    <row r="8171" spans="1:6" hidden="1">
      <c r="A8171">
        <v>14</v>
      </c>
      <c r="B8171" s="226">
        <v>44272</v>
      </c>
      <c r="C8171" s="226">
        <v>44273</v>
      </c>
      <c r="D8171" s="226">
        <v>44280.453483796293</v>
      </c>
      <c r="E8171" t="s">
        <v>5803</v>
      </c>
      <c r="F8171">
        <v>6.8301552381780439</v>
      </c>
    </row>
    <row r="8172" spans="1:6" hidden="1">
      <c r="A8172">
        <v>14</v>
      </c>
      <c r="B8172" s="226">
        <v>44272</v>
      </c>
      <c r="C8172" s="226">
        <v>44273</v>
      </c>
      <c r="D8172" s="226">
        <v>44280.453483796293</v>
      </c>
      <c r="E8172" t="s">
        <v>5804</v>
      </c>
      <c r="F8172">
        <v>25.528914417161182</v>
      </c>
    </row>
    <row r="8173" spans="1:6" hidden="1">
      <c r="A8173">
        <v>14</v>
      </c>
      <c r="B8173" s="226">
        <v>44272</v>
      </c>
      <c r="C8173" s="226">
        <v>44273</v>
      </c>
      <c r="D8173" s="226">
        <v>44280.453483796293</v>
      </c>
      <c r="E8173" t="s">
        <v>5913</v>
      </c>
      <c r="F8173">
        <v>3.156619819998733</v>
      </c>
    </row>
    <row r="8174" spans="1:6" hidden="1">
      <c r="A8174">
        <v>14</v>
      </c>
      <c r="B8174" s="226">
        <v>44272</v>
      </c>
      <c r="C8174" s="226">
        <v>44273</v>
      </c>
      <c r="D8174" s="226">
        <v>44280.453483796293</v>
      </c>
      <c r="E8174" t="s">
        <v>5914</v>
      </c>
      <c r="F8174">
        <v>5.1695739520920956</v>
      </c>
    </row>
    <row r="8175" spans="1:6" hidden="1">
      <c r="A8175">
        <v>14</v>
      </c>
      <c r="B8175" s="226">
        <v>44272</v>
      </c>
      <c r="C8175" s="226">
        <v>44273</v>
      </c>
      <c r="D8175" s="226">
        <v>44280.453483796293</v>
      </c>
      <c r="E8175" t="s">
        <v>5915</v>
      </c>
      <c r="F8175">
        <v>5.2655383096801032</v>
      </c>
    </row>
    <row r="8176" spans="1:6" hidden="1">
      <c r="A8176">
        <v>14</v>
      </c>
      <c r="B8176" s="226">
        <v>44272</v>
      </c>
      <c r="C8176" s="226">
        <v>44273</v>
      </c>
      <c r="D8176" s="226">
        <v>44280.453483796293</v>
      </c>
      <c r="E8176" t="s">
        <v>5916</v>
      </c>
      <c r="F8176">
        <v>0.16068309564143399</v>
      </c>
    </row>
    <row r="8177" spans="1:6" hidden="1">
      <c r="A8177">
        <v>14</v>
      </c>
      <c r="B8177" s="226">
        <v>44272</v>
      </c>
      <c r="C8177" s="226">
        <v>44273</v>
      </c>
      <c r="D8177" s="226">
        <v>44280.453483796293</v>
      </c>
      <c r="E8177" t="s">
        <v>6692</v>
      </c>
      <c r="F8177">
        <v>1.1381556054240934E-2</v>
      </c>
    </row>
    <row r="8178" spans="1:6" hidden="1">
      <c r="A8178">
        <v>14</v>
      </c>
      <c r="B8178" s="226">
        <v>44272</v>
      </c>
      <c r="C8178" s="226">
        <v>44273</v>
      </c>
      <c r="D8178" s="226">
        <v>44280.453483796293</v>
      </c>
      <c r="E8178" t="s">
        <v>5849</v>
      </c>
      <c r="F8178">
        <v>0.82590001821514825</v>
      </c>
    </row>
    <row r="8179" spans="1:6" hidden="1">
      <c r="A8179">
        <v>14</v>
      </c>
      <c r="B8179" s="226">
        <v>44272</v>
      </c>
      <c r="C8179" s="226">
        <v>44273</v>
      </c>
      <c r="D8179" s="226">
        <v>44280.453483796293</v>
      </c>
      <c r="E8179" t="s">
        <v>5850</v>
      </c>
      <c r="F8179">
        <v>102.59999847411717</v>
      </c>
    </row>
    <row r="8180" spans="1:6" hidden="1">
      <c r="A8180">
        <v>14</v>
      </c>
      <c r="B8180" s="226">
        <v>44272</v>
      </c>
      <c r="C8180" s="226">
        <v>44273</v>
      </c>
      <c r="D8180" s="226">
        <v>44280.453483796293</v>
      </c>
      <c r="E8180" t="s">
        <v>5806</v>
      </c>
      <c r="F8180">
        <v>0.7629908649664866</v>
      </c>
    </row>
    <row r="8181" spans="1:6" hidden="1">
      <c r="A8181">
        <v>14</v>
      </c>
      <c r="B8181" s="226">
        <v>44272</v>
      </c>
      <c r="C8181" s="226">
        <v>44273</v>
      </c>
      <c r="D8181" s="226">
        <v>44280.453483796293</v>
      </c>
      <c r="E8181" t="s">
        <v>5883</v>
      </c>
      <c r="F8181">
        <v>0.5</v>
      </c>
    </row>
    <row r="8182" spans="1:6" hidden="1">
      <c r="A8182">
        <v>14</v>
      </c>
      <c r="B8182" s="226">
        <v>44272</v>
      </c>
      <c r="C8182" s="226">
        <v>44273</v>
      </c>
      <c r="D8182" s="226">
        <v>44280.453483796293</v>
      </c>
      <c r="E8182" t="s">
        <v>5884</v>
      </c>
      <c r="F8182">
        <v>1.2599999904632568</v>
      </c>
    </row>
    <row r="8183" spans="1:6" hidden="1">
      <c r="A8183">
        <v>14</v>
      </c>
      <c r="B8183" s="226">
        <v>44272</v>
      </c>
      <c r="C8183" s="226">
        <v>44273</v>
      </c>
      <c r="D8183" s="226">
        <v>44280.453483796293</v>
      </c>
      <c r="E8183" t="s">
        <v>5885</v>
      </c>
      <c r="F8183">
        <v>2.5999999046325604</v>
      </c>
    </row>
    <row r="8184" spans="1:6" hidden="1">
      <c r="A8184">
        <v>14</v>
      </c>
      <c r="B8184" s="226">
        <v>44272</v>
      </c>
      <c r="C8184" s="226">
        <v>44273</v>
      </c>
      <c r="D8184" s="226">
        <v>44280.453483796293</v>
      </c>
      <c r="E8184" t="s">
        <v>5886</v>
      </c>
      <c r="F8184">
        <v>1.2200000286102295</v>
      </c>
    </row>
    <row r="8185" spans="1:6" hidden="1">
      <c r="A8185">
        <v>14</v>
      </c>
      <c r="B8185" s="226">
        <v>44272</v>
      </c>
      <c r="C8185" s="226">
        <v>44273</v>
      </c>
      <c r="D8185" s="226">
        <v>44280.453483796293</v>
      </c>
      <c r="E8185" t="s">
        <v>5887</v>
      </c>
      <c r="F8185">
        <v>0.18000000715255737</v>
      </c>
    </row>
    <row r="8186" spans="1:6" hidden="1">
      <c r="A8186">
        <v>14</v>
      </c>
      <c r="B8186" s="226">
        <v>44272</v>
      </c>
      <c r="C8186" s="226">
        <v>44273</v>
      </c>
      <c r="D8186" s="226">
        <v>44280.453483796293</v>
      </c>
      <c r="E8186" t="s">
        <v>5888</v>
      </c>
      <c r="F8186">
        <v>0</v>
      </c>
    </row>
    <row r="8187" spans="1:6" hidden="1">
      <c r="A8187">
        <v>14</v>
      </c>
      <c r="B8187" s="226">
        <v>44272</v>
      </c>
      <c r="C8187" s="226">
        <v>44273</v>
      </c>
      <c r="D8187" s="226">
        <v>44280.453483796293</v>
      </c>
      <c r="E8187" t="s">
        <v>5889</v>
      </c>
      <c r="F8187">
        <v>0</v>
      </c>
    </row>
    <row r="8188" spans="1:6" hidden="1">
      <c r="A8188">
        <v>14</v>
      </c>
      <c r="B8188" s="226">
        <v>44272</v>
      </c>
      <c r="C8188" s="226">
        <v>44273</v>
      </c>
      <c r="D8188" s="226">
        <v>44280.453483796293</v>
      </c>
      <c r="E8188" t="s">
        <v>5772</v>
      </c>
      <c r="F8188">
        <v>9.0000003576278687E-2</v>
      </c>
    </row>
    <row r="8189" spans="1:6" hidden="1">
      <c r="A8189">
        <v>14</v>
      </c>
      <c r="B8189" s="226">
        <v>44272</v>
      </c>
      <c r="C8189" s="226">
        <v>44273</v>
      </c>
      <c r="D8189" s="226">
        <v>44280.453483796293</v>
      </c>
      <c r="E8189" t="s">
        <v>5773</v>
      </c>
      <c r="F8189">
        <v>1.6599999666214618</v>
      </c>
    </row>
    <row r="8190" spans="1:6" hidden="1">
      <c r="A8190">
        <v>14</v>
      </c>
      <c r="B8190" s="226">
        <v>44272</v>
      </c>
      <c r="C8190" s="226">
        <v>44273</v>
      </c>
      <c r="D8190" s="226">
        <v>44280.453483796293</v>
      </c>
      <c r="E8190" t="s">
        <v>5774</v>
      </c>
      <c r="F8190">
        <v>5.9800000190737199</v>
      </c>
    </row>
    <row r="8191" spans="1:6" hidden="1">
      <c r="A8191">
        <v>14</v>
      </c>
      <c r="B8191" s="226">
        <v>44272</v>
      </c>
      <c r="C8191" s="226">
        <v>44273</v>
      </c>
      <c r="D8191" s="226">
        <v>44280.453483796293</v>
      </c>
      <c r="E8191" t="s">
        <v>5775</v>
      </c>
      <c r="F8191">
        <v>3.880000114440918</v>
      </c>
    </row>
    <row r="8192" spans="1:6" hidden="1">
      <c r="A8192">
        <v>14</v>
      </c>
      <c r="B8192" s="226">
        <v>44272</v>
      </c>
      <c r="C8192" s="226">
        <v>44273</v>
      </c>
      <c r="D8192" s="226">
        <v>44280.453483796293</v>
      </c>
      <c r="E8192" t="s">
        <v>5776</v>
      </c>
      <c r="F8192">
        <v>0.77999997138977051</v>
      </c>
    </row>
    <row r="8193" spans="1:6" hidden="1">
      <c r="A8193">
        <v>14</v>
      </c>
      <c r="B8193" s="226">
        <v>44272</v>
      </c>
      <c r="C8193" s="226">
        <v>44273</v>
      </c>
      <c r="D8193" s="226">
        <v>44280.453483796293</v>
      </c>
      <c r="E8193" t="s">
        <v>5777</v>
      </c>
      <c r="F8193">
        <v>0</v>
      </c>
    </row>
    <row r="8194" spans="1:6" hidden="1">
      <c r="A8194">
        <v>14</v>
      </c>
      <c r="B8194" s="226">
        <v>44272</v>
      </c>
      <c r="C8194" s="226">
        <v>44273</v>
      </c>
      <c r="D8194" s="226">
        <v>44280.453483796293</v>
      </c>
      <c r="E8194" t="s">
        <v>5778</v>
      </c>
      <c r="F8194">
        <v>0</v>
      </c>
    </row>
    <row r="8195" spans="1:6" hidden="1">
      <c r="A8195">
        <v>14</v>
      </c>
      <c r="B8195" s="226">
        <v>44272</v>
      </c>
      <c r="C8195" s="226">
        <v>44273</v>
      </c>
      <c r="D8195" s="226">
        <v>44280.453483796293</v>
      </c>
      <c r="E8195" t="s">
        <v>5890</v>
      </c>
      <c r="F8195">
        <v>0.1700000017881326</v>
      </c>
    </row>
    <row r="8196" spans="1:6" hidden="1">
      <c r="A8196">
        <v>14</v>
      </c>
      <c r="B8196" s="226">
        <v>44272</v>
      </c>
      <c r="C8196" s="226">
        <v>44273</v>
      </c>
      <c r="D8196" s="226">
        <v>44280.453483796293</v>
      </c>
      <c r="E8196" t="s">
        <v>5891</v>
      </c>
      <c r="F8196">
        <v>0.51999998092651367</v>
      </c>
    </row>
    <row r="8197" spans="1:6" hidden="1">
      <c r="A8197">
        <v>14</v>
      </c>
      <c r="B8197" s="226">
        <v>44272</v>
      </c>
      <c r="C8197" s="226">
        <v>44273</v>
      </c>
      <c r="D8197" s="226">
        <v>44280.453483796293</v>
      </c>
      <c r="E8197" t="s">
        <v>5892</v>
      </c>
      <c r="F8197">
        <v>0.73000001907348633</v>
      </c>
    </row>
    <row r="8198" spans="1:6" hidden="1">
      <c r="A8198">
        <v>14</v>
      </c>
      <c r="B8198" s="226">
        <v>44272</v>
      </c>
      <c r="C8198" s="226">
        <v>44273</v>
      </c>
      <c r="D8198" s="226">
        <v>44280.453483796293</v>
      </c>
      <c r="E8198" t="s">
        <v>5893</v>
      </c>
      <c r="F8198">
        <v>0</v>
      </c>
    </row>
    <row r="8199" spans="1:6" hidden="1">
      <c r="A8199">
        <v>14</v>
      </c>
      <c r="B8199" s="226">
        <v>44272</v>
      </c>
      <c r="C8199" s="226">
        <v>44273</v>
      </c>
      <c r="D8199" s="226">
        <v>44280.453483796293</v>
      </c>
      <c r="E8199" t="s">
        <v>5783</v>
      </c>
      <c r="F8199">
        <v>0</v>
      </c>
    </row>
    <row r="8200" spans="1:6" hidden="1">
      <c r="A8200">
        <v>14</v>
      </c>
      <c r="B8200" s="226">
        <v>44272</v>
      </c>
      <c r="C8200" s="226">
        <v>44273</v>
      </c>
      <c r="D8200" s="226">
        <v>44280.453483796293</v>
      </c>
      <c r="E8200" t="s">
        <v>5784</v>
      </c>
      <c r="F8200">
        <v>0</v>
      </c>
    </row>
    <row r="8201" spans="1:6" hidden="1">
      <c r="A8201">
        <v>14</v>
      </c>
      <c r="B8201" s="226">
        <v>44272</v>
      </c>
      <c r="C8201" s="226">
        <v>44273</v>
      </c>
      <c r="D8201" s="226">
        <v>44280.453483796293</v>
      </c>
      <c r="E8201" t="s">
        <v>5785</v>
      </c>
      <c r="F8201">
        <v>5.8299999237060547</v>
      </c>
    </row>
    <row r="8202" spans="1:6" hidden="1">
      <c r="A8202">
        <v>14</v>
      </c>
      <c r="B8202" s="226">
        <v>44272</v>
      </c>
      <c r="C8202" s="226">
        <v>44273</v>
      </c>
      <c r="D8202" s="226">
        <v>44280.453483796293</v>
      </c>
      <c r="E8202" t="s">
        <v>5786</v>
      </c>
      <c r="F8202">
        <v>21.739999771119027</v>
      </c>
    </row>
    <row r="8203" spans="1:6" hidden="1">
      <c r="A8203">
        <v>14</v>
      </c>
      <c r="B8203" s="226">
        <v>44272</v>
      </c>
      <c r="C8203" s="226">
        <v>44273</v>
      </c>
      <c r="D8203" s="226">
        <v>44280.453483796293</v>
      </c>
      <c r="E8203" t="s">
        <v>5787</v>
      </c>
      <c r="F8203">
        <v>18.829999923705309</v>
      </c>
    </row>
    <row r="8204" spans="1:6" hidden="1">
      <c r="A8204">
        <v>14</v>
      </c>
      <c r="B8204" s="226">
        <v>44272</v>
      </c>
      <c r="C8204" s="226">
        <v>44273</v>
      </c>
      <c r="D8204" s="226">
        <v>44280.453483796293</v>
      </c>
      <c r="E8204" t="s">
        <v>5788</v>
      </c>
      <c r="F8204">
        <v>5.4400000572202432</v>
      </c>
    </row>
    <row r="8205" spans="1:6" hidden="1">
      <c r="A8205">
        <v>14</v>
      </c>
      <c r="B8205" s="226">
        <v>44272</v>
      </c>
      <c r="C8205" s="226">
        <v>44273</v>
      </c>
      <c r="D8205" s="226">
        <v>44280.453483796293</v>
      </c>
      <c r="E8205" t="s">
        <v>5895</v>
      </c>
      <c r="F8205">
        <v>0.74000000953674316</v>
      </c>
    </row>
    <row r="8206" spans="1:6" hidden="1">
      <c r="A8206">
        <v>14</v>
      </c>
      <c r="B8206" s="226">
        <v>44272</v>
      </c>
      <c r="C8206" s="226">
        <v>44273</v>
      </c>
      <c r="D8206" s="226">
        <v>44280.453483796293</v>
      </c>
      <c r="E8206" t="s">
        <v>5790</v>
      </c>
      <c r="F8206">
        <v>4.1500000953675888</v>
      </c>
    </row>
    <row r="8207" spans="1:6" hidden="1">
      <c r="A8207">
        <v>14</v>
      </c>
      <c r="B8207" s="226">
        <v>44272</v>
      </c>
      <c r="C8207" s="226">
        <v>44273</v>
      </c>
      <c r="D8207" s="226">
        <v>44280.453483796293</v>
      </c>
      <c r="E8207" t="s">
        <v>5791</v>
      </c>
      <c r="F8207">
        <v>5.1399998664858</v>
      </c>
    </row>
    <row r="8208" spans="1:6" hidden="1">
      <c r="A8208">
        <v>14</v>
      </c>
      <c r="B8208" s="226">
        <v>44272</v>
      </c>
      <c r="C8208" s="226">
        <v>44273</v>
      </c>
      <c r="D8208" s="226">
        <v>44280.453483796293</v>
      </c>
      <c r="E8208" t="s">
        <v>5792</v>
      </c>
      <c r="F8208">
        <v>11.710000038147431</v>
      </c>
    </row>
    <row r="8209" spans="1:6" hidden="1">
      <c r="A8209">
        <v>14</v>
      </c>
      <c r="B8209" s="226">
        <v>44272</v>
      </c>
      <c r="C8209" s="226">
        <v>44273</v>
      </c>
      <c r="D8209" s="226">
        <v>44280.453483796293</v>
      </c>
      <c r="E8209" t="s">
        <v>5793</v>
      </c>
      <c r="F8209">
        <v>6.8000001907350667</v>
      </c>
    </row>
    <row r="8210" spans="1:6" hidden="1">
      <c r="A8210">
        <v>14</v>
      </c>
      <c r="B8210" s="226">
        <v>44272</v>
      </c>
      <c r="C8210" s="226">
        <v>44273</v>
      </c>
      <c r="D8210" s="226">
        <v>44280.453483796293</v>
      </c>
      <c r="E8210" t="s">
        <v>5794</v>
      </c>
      <c r="F8210">
        <v>27.79999923705968</v>
      </c>
    </row>
    <row r="8211" spans="1:6" hidden="1">
      <c r="A8211">
        <v>14</v>
      </c>
      <c r="B8211" s="226">
        <v>44272</v>
      </c>
      <c r="C8211" s="226">
        <v>44273</v>
      </c>
      <c r="D8211" s="226">
        <v>44280.453483796293</v>
      </c>
      <c r="E8211" t="s">
        <v>5896</v>
      </c>
      <c r="F8211">
        <v>17.840000152587891</v>
      </c>
    </row>
    <row r="8212" spans="1:6" hidden="1">
      <c r="A8212">
        <v>14</v>
      </c>
      <c r="B8212" s="226">
        <v>44272</v>
      </c>
      <c r="C8212" s="226">
        <v>44273</v>
      </c>
      <c r="D8212" s="226">
        <v>44280.453483796293</v>
      </c>
      <c r="E8212" t="s">
        <v>5894</v>
      </c>
      <c r="F8212">
        <v>0</v>
      </c>
    </row>
    <row r="8213" spans="1:6" hidden="1">
      <c r="A8213">
        <v>14</v>
      </c>
      <c r="B8213" s="226">
        <v>44272</v>
      </c>
      <c r="C8213" s="226">
        <v>44273</v>
      </c>
      <c r="D8213" s="226">
        <v>44280.453483796293</v>
      </c>
      <c r="E8213" t="s">
        <v>6455</v>
      </c>
      <c r="F8213">
        <v>51.992919196023209</v>
      </c>
    </row>
    <row r="8214" spans="1:6" hidden="1">
      <c r="A8214">
        <v>14</v>
      </c>
      <c r="B8214" s="226">
        <v>44272</v>
      </c>
      <c r="C8214" s="226">
        <v>44273</v>
      </c>
      <c r="D8214" s="226">
        <v>44280.453483796293</v>
      </c>
      <c r="E8214" t="s">
        <v>6456</v>
      </c>
      <c r="F8214">
        <v>59.36193095842988</v>
      </c>
    </row>
    <row r="8215" spans="1:6" hidden="1">
      <c r="A8215">
        <v>14</v>
      </c>
      <c r="B8215" s="226">
        <v>44272</v>
      </c>
      <c r="C8215" s="226">
        <v>44273</v>
      </c>
      <c r="D8215" s="226">
        <v>44280.453483796293</v>
      </c>
      <c r="E8215" t="s">
        <v>5973</v>
      </c>
      <c r="F8215">
        <v>8.2740633689694896</v>
      </c>
    </row>
    <row r="8216" spans="1:6" hidden="1">
      <c r="A8216">
        <v>14</v>
      </c>
      <c r="B8216" s="226">
        <v>44272</v>
      </c>
      <c r="C8216" s="226">
        <v>44273</v>
      </c>
      <c r="D8216" s="226">
        <v>44280.453483796293</v>
      </c>
      <c r="E8216" t="s">
        <v>6690</v>
      </c>
      <c r="F8216">
        <v>0.26084195658978498</v>
      </c>
    </row>
    <row r="8217" spans="1:6" hidden="1">
      <c r="A8217">
        <v>14</v>
      </c>
      <c r="B8217" s="226">
        <v>44272</v>
      </c>
      <c r="C8217" s="226">
        <v>44273</v>
      </c>
      <c r="D8217" s="226">
        <v>44280.453483796293</v>
      </c>
      <c r="E8217" t="s">
        <v>6691</v>
      </c>
      <c r="F8217">
        <v>1.4116837673717075</v>
      </c>
    </row>
    <row r="8218" spans="1:6" hidden="1">
      <c r="A8218">
        <v>14</v>
      </c>
      <c r="B8218" s="226">
        <v>44272</v>
      </c>
      <c r="C8218" s="226">
        <v>44273</v>
      </c>
      <c r="D8218" s="226">
        <v>44280.453483796293</v>
      </c>
      <c r="E8218" t="s">
        <v>6240</v>
      </c>
      <c r="F8218">
        <v>87.610079163975385</v>
      </c>
    </row>
    <row r="8219" spans="1:6" hidden="1">
      <c r="A8219">
        <v>14</v>
      </c>
      <c r="B8219" s="226">
        <v>44272</v>
      </c>
      <c r="C8219" s="226">
        <v>44273</v>
      </c>
      <c r="D8219" s="226">
        <v>44280.453483796293</v>
      </c>
      <c r="E8219" t="s">
        <v>5902</v>
      </c>
      <c r="F8219">
        <v>17.239182949065512</v>
      </c>
    </row>
    <row r="8220" spans="1:6" hidden="1">
      <c r="A8220">
        <v>14</v>
      </c>
      <c r="B8220" s="226">
        <v>44272</v>
      </c>
      <c r="C8220" s="226">
        <v>44273</v>
      </c>
      <c r="D8220" s="226">
        <v>44280.453483796293</v>
      </c>
      <c r="E8220" t="s">
        <v>5903</v>
      </c>
      <c r="F8220">
        <v>59.519266128542206</v>
      </c>
    </row>
    <row r="8221" spans="1:6" hidden="1">
      <c r="A8221">
        <v>14</v>
      </c>
      <c r="B8221" s="226">
        <v>44272</v>
      </c>
      <c r="C8221" s="226">
        <v>44273</v>
      </c>
      <c r="D8221" s="226">
        <v>44280.453483796293</v>
      </c>
      <c r="E8221" t="s">
        <v>5904</v>
      </c>
      <c r="F8221">
        <v>21.88701693217045</v>
      </c>
    </row>
    <row r="8222" spans="1:6" hidden="1">
      <c r="A8222">
        <v>14</v>
      </c>
      <c r="B8222" s="226">
        <v>44272</v>
      </c>
      <c r="C8222" s="226">
        <v>44273</v>
      </c>
      <c r="D8222" s="226">
        <v>44280.453483796293</v>
      </c>
      <c r="E8222" t="s">
        <v>5905</v>
      </c>
      <c r="F8222">
        <v>0.3262666662534065</v>
      </c>
    </row>
    <row r="8223" spans="1:6" hidden="1">
      <c r="A8223">
        <v>14</v>
      </c>
      <c r="B8223" s="226">
        <v>44272</v>
      </c>
      <c r="C8223" s="226">
        <v>44273</v>
      </c>
      <c r="D8223" s="226">
        <v>44280.453483796293</v>
      </c>
      <c r="E8223" t="s">
        <v>5906</v>
      </c>
      <c r="F8223">
        <v>0.29374999304612476</v>
      </c>
    </row>
    <row r="8224" spans="1:6" hidden="1">
      <c r="A8224">
        <v>14</v>
      </c>
      <c r="B8224" s="226">
        <v>44272</v>
      </c>
      <c r="C8224" s="226">
        <v>44273</v>
      </c>
      <c r="D8224" s="226">
        <v>44280.453483796293</v>
      </c>
      <c r="E8224" t="s">
        <v>5907</v>
      </c>
      <c r="F8224">
        <v>0.56016666690508521</v>
      </c>
    </row>
    <row r="8225" spans="1:6" hidden="1">
      <c r="A8225">
        <v>14</v>
      </c>
      <c r="B8225" s="226">
        <v>44272</v>
      </c>
      <c r="C8225" s="226">
        <v>44273</v>
      </c>
      <c r="D8225" s="226">
        <v>44280.453483796293</v>
      </c>
      <c r="E8225" t="s">
        <v>5908</v>
      </c>
      <c r="F8225">
        <v>0.15718333919843039</v>
      </c>
    </row>
    <row r="8226" spans="1:6" hidden="1">
      <c r="A8226">
        <v>14</v>
      </c>
      <c r="B8226" s="226">
        <v>44272</v>
      </c>
      <c r="C8226" s="226">
        <v>44273</v>
      </c>
      <c r="D8226" s="226">
        <v>44280.453483796293</v>
      </c>
      <c r="E8226" t="s">
        <v>6241</v>
      </c>
      <c r="F8226">
        <v>168.09559284845957</v>
      </c>
    </row>
    <row r="8227" spans="1:6" hidden="1">
      <c r="A8227">
        <v>14</v>
      </c>
      <c r="B8227" s="226">
        <v>44272</v>
      </c>
      <c r="C8227" s="226">
        <v>44273</v>
      </c>
      <c r="D8227" s="226">
        <v>44280.453483796293</v>
      </c>
      <c r="E8227" t="s">
        <v>5909</v>
      </c>
    </row>
    <row r="8228" spans="1:6" hidden="1">
      <c r="A8228">
        <v>14</v>
      </c>
      <c r="B8228" s="226">
        <v>44272</v>
      </c>
      <c r="C8228" s="226">
        <v>44273</v>
      </c>
      <c r="D8228" s="226">
        <v>44280.453483796293</v>
      </c>
      <c r="E8228" t="s">
        <v>5910</v>
      </c>
    </row>
    <row r="8229" spans="1:6" hidden="1">
      <c r="A8229">
        <v>14</v>
      </c>
      <c r="B8229" s="226">
        <v>44272</v>
      </c>
      <c r="C8229" s="226">
        <v>44273</v>
      </c>
      <c r="D8229" s="226">
        <v>44280.453483796293</v>
      </c>
      <c r="E8229" t="s">
        <v>5911</v>
      </c>
    </row>
    <row r="8230" spans="1:6" hidden="1">
      <c r="A8230">
        <v>14</v>
      </c>
      <c r="B8230" s="226">
        <v>44272</v>
      </c>
      <c r="C8230" s="226">
        <v>44273</v>
      </c>
      <c r="D8230" s="226">
        <v>44280.453483796293</v>
      </c>
      <c r="E8230" t="s">
        <v>5912</v>
      </c>
    </row>
    <row r="8231" spans="1:6" hidden="1">
      <c r="A8231">
        <v>14</v>
      </c>
      <c r="B8231" s="226">
        <v>44272</v>
      </c>
      <c r="C8231" s="226">
        <v>44273</v>
      </c>
      <c r="D8231" s="226">
        <v>44280.453483796293</v>
      </c>
      <c r="E8231" t="s">
        <v>6457</v>
      </c>
      <c r="F8231">
        <v>120.99016635153041</v>
      </c>
    </row>
    <row r="8232" spans="1:6" hidden="1">
      <c r="A8232">
        <v>14</v>
      </c>
      <c r="B8232" s="226">
        <v>44272</v>
      </c>
      <c r="C8232" s="226">
        <v>44273</v>
      </c>
      <c r="D8232" s="226">
        <v>44280.453483796293</v>
      </c>
      <c r="E8232" t="s">
        <v>6458</v>
      </c>
      <c r="F8232">
        <v>120.68384481006203</v>
      </c>
    </row>
    <row r="8233" spans="1:6" hidden="1">
      <c r="A8233">
        <v>14</v>
      </c>
      <c r="B8233" s="226">
        <v>44272</v>
      </c>
      <c r="C8233" s="226">
        <v>44273</v>
      </c>
      <c r="D8233" s="226">
        <v>44280.453483796293</v>
      </c>
      <c r="E8233" t="s">
        <v>6459</v>
      </c>
      <c r="F8233">
        <v>90.030178716447352</v>
      </c>
    </row>
    <row r="8234" spans="1:6" hidden="1">
      <c r="A8234">
        <v>14</v>
      </c>
      <c r="B8234" s="226">
        <v>44272</v>
      </c>
      <c r="C8234" s="226">
        <v>44273</v>
      </c>
      <c r="D8234" s="226">
        <v>44280.453483796293</v>
      </c>
      <c r="E8234" t="s">
        <v>5521</v>
      </c>
      <c r="F8234">
        <v>249.81370925903306</v>
      </c>
    </row>
    <row r="8235" spans="1:6" hidden="1">
      <c r="A8235">
        <v>14</v>
      </c>
      <c r="B8235" s="226">
        <v>44272</v>
      </c>
      <c r="C8235" s="226">
        <v>44273</v>
      </c>
      <c r="D8235" s="226">
        <v>44280.453483796293</v>
      </c>
      <c r="E8235" t="s">
        <v>6460</v>
      </c>
      <c r="F8235">
        <v>107.30093951225318</v>
      </c>
    </row>
    <row r="8236" spans="1:6" hidden="1">
      <c r="A8236">
        <v>14</v>
      </c>
      <c r="B8236" s="226">
        <v>44272</v>
      </c>
      <c r="C8236" s="226">
        <v>44273</v>
      </c>
      <c r="D8236" s="226">
        <v>44280.453483796293</v>
      </c>
      <c r="E8236" t="s">
        <v>6461</v>
      </c>
      <c r="F8236">
        <v>115.48326879077544</v>
      </c>
    </row>
    <row r="8237" spans="1:6" hidden="1">
      <c r="A8237">
        <v>14</v>
      </c>
      <c r="B8237" s="226">
        <v>44272</v>
      </c>
      <c r="C8237" s="226">
        <v>44273</v>
      </c>
      <c r="D8237" s="226">
        <v>44280.453483796293</v>
      </c>
      <c r="E8237" t="s">
        <v>6462</v>
      </c>
      <c r="F8237">
        <v>129.8289754549659</v>
      </c>
    </row>
    <row r="8238" spans="1:6" hidden="1">
      <c r="A8238">
        <v>14</v>
      </c>
      <c r="B8238" s="226">
        <v>44272</v>
      </c>
      <c r="C8238" s="226">
        <v>44273</v>
      </c>
      <c r="D8238" s="226">
        <v>44280.453483796293</v>
      </c>
      <c r="E8238" t="s">
        <v>6463</v>
      </c>
      <c r="F8238">
        <v>140.52563249799923</v>
      </c>
    </row>
    <row r="8239" spans="1:6" hidden="1">
      <c r="A8239">
        <v>14</v>
      </c>
      <c r="B8239" s="226">
        <v>44272</v>
      </c>
      <c r="C8239" s="226">
        <v>44273</v>
      </c>
      <c r="D8239" s="226">
        <v>44280.453483796293</v>
      </c>
      <c r="E8239" t="s">
        <v>5974</v>
      </c>
      <c r="F8239">
        <v>6.87874293824036</v>
      </c>
    </row>
    <row r="8240" spans="1:6" hidden="1">
      <c r="A8240">
        <v>14</v>
      </c>
      <c r="B8240" s="226">
        <v>44272</v>
      </c>
      <c r="C8240" s="226">
        <v>44273</v>
      </c>
      <c r="D8240" s="226">
        <v>44280.453483796293</v>
      </c>
      <c r="E8240" t="s">
        <v>5975</v>
      </c>
      <c r="F8240">
        <v>12.332185451189678</v>
      </c>
    </row>
    <row r="8241" spans="1:6" hidden="1">
      <c r="A8241">
        <v>14</v>
      </c>
      <c r="B8241" s="226">
        <v>44272</v>
      </c>
      <c r="C8241" s="226">
        <v>44273</v>
      </c>
      <c r="D8241" s="226">
        <v>44280.453483796293</v>
      </c>
      <c r="E8241" t="s">
        <v>5934</v>
      </c>
      <c r="F8241">
        <v>22.943798447979873</v>
      </c>
    </row>
    <row r="8242" spans="1:6" hidden="1">
      <c r="A8242">
        <v>14</v>
      </c>
      <c r="B8242" s="226">
        <v>44272</v>
      </c>
      <c r="C8242" s="226">
        <v>44273</v>
      </c>
      <c r="D8242" s="226">
        <v>44280.453483796293</v>
      </c>
      <c r="E8242" t="s">
        <v>6242</v>
      </c>
      <c r="F8242">
        <v>54.987521774901275</v>
      </c>
    </row>
    <row r="8243" spans="1:6" hidden="1">
      <c r="A8243">
        <v>14</v>
      </c>
      <c r="B8243" s="226">
        <v>44272</v>
      </c>
      <c r="C8243" s="226">
        <v>44273</v>
      </c>
      <c r="D8243" s="226">
        <v>44280.453483796293</v>
      </c>
      <c r="E8243" t="s">
        <v>6464</v>
      </c>
      <c r="F8243">
        <v>149.13242976930394</v>
      </c>
    </row>
    <row r="8244" spans="1:6" hidden="1">
      <c r="A8244">
        <v>14</v>
      </c>
      <c r="B8244" s="226">
        <v>44272</v>
      </c>
      <c r="C8244" s="226">
        <v>44273</v>
      </c>
      <c r="D8244" s="226">
        <v>44280.453483796293</v>
      </c>
      <c r="E8244" t="s">
        <v>6465</v>
      </c>
      <c r="F8244">
        <v>153.39040541119027</v>
      </c>
    </row>
    <row r="8245" spans="1:6" hidden="1">
      <c r="A8245">
        <v>14</v>
      </c>
      <c r="B8245" s="226">
        <v>44272</v>
      </c>
      <c r="C8245" s="226">
        <v>44273</v>
      </c>
      <c r="D8245" s="226">
        <v>44280.453483796293</v>
      </c>
      <c r="E8245" t="s">
        <v>6466</v>
      </c>
      <c r="F8245">
        <v>148.91217404471485</v>
      </c>
    </row>
    <row r="8246" spans="1:6" hidden="1">
      <c r="A8246">
        <v>14</v>
      </c>
      <c r="B8246" s="226">
        <v>44272</v>
      </c>
      <c r="C8246" s="226">
        <v>44273</v>
      </c>
      <c r="D8246" s="226">
        <v>44280.453483796293</v>
      </c>
      <c r="E8246" t="s">
        <v>6467</v>
      </c>
      <c r="F8246">
        <v>150.44932699203483</v>
      </c>
    </row>
    <row r="8247" spans="1:6" hidden="1">
      <c r="A8247">
        <v>14</v>
      </c>
      <c r="B8247" s="226">
        <v>44272</v>
      </c>
      <c r="C8247" s="226">
        <v>44273</v>
      </c>
      <c r="D8247" s="226">
        <v>44280.453483796293</v>
      </c>
      <c r="E8247" t="s">
        <v>5935</v>
      </c>
      <c r="F8247">
        <v>11.066771956947116</v>
      </c>
    </row>
    <row r="8248" spans="1:6" hidden="1">
      <c r="A8248">
        <v>14</v>
      </c>
      <c r="B8248" s="226">
        <v>44272</v>
      </c>
      <c r="C8248" s="226">
        <v>44273</v>
      </c>
      <c r="D8248" s="226">
        <v>44280.453483796293</v>
      </c>
      <c r="E8248" t="s">
        <v>6468</v>
      </c>
      <c r="F8248">
        <v>150.55606184005703</v>
      </c>
    </row>
    <row r="8249" spans="1:6" hidden="1">
      <c r="A8249">
        <v>14</v>
      </c>
      <c r="B8249" s="226">
        <v>44272</v>
      </c>
      <c r="C8249" s="226">
        <v>44273</v>
      </c>
      <c r="D8249" s="226">
        <v>44280.453483796293</v>
      </c>
      <c r="E8249" t="s">
        <v>5948</v>
      </c>
    </row>
    <row r="8250" spans="1:6" hidden="1">
      <c r="A8250">
        <v>14</v>
      </c>
      <c r="B8250" s="226">
        <v>44272</v>
      </c>
      <c r="C8250" s="226">
        <v>44273</v>
      </c>
      <c r="D8250" s="226">
        <v>44280.453483796293</v>
      </c>
      <c r="E8250" t="s">
        <v>5950</v>
      </c>
    </row>
    <row r="8251" spans="1:6" hidden="1">
      <c r="A8251">
        <v>14</v>
      </c>
      <c r="B8251" s="226">
        <v>44272</v>
      </c>
      <c r="C8251" s="226">
        <v>44273</v>
      </c>
      <c r="D8251" s="226">
        <v>44280.453483796293</v>
      </c>
      <c r="E8251" t="s">
        <v>5949</v>
      </c>
    </row>
    <row r="8252" spans="1:6" hidden="1">
      <c r="A8252">
        <v>14</v>
      </c>
      <c r="B8252" s="226">
        <v>44272</v>
      </c>
      <c r="C8252" s="226">
        <v>44273</v>
      </c>
      <c r="D8252" s="226">
        <v>44280.453483796293</v>
      </c>
      <c r="E8252" t="s">
        <v>6521</v>
      </c>
      <c r="F8252">
        <v>0.43252418711781326</v>
      </c>
    </row>
    <row r="8253" spans="1:6" hidden="1">
      <c r="A8253">
        <v>14</v>
      </c>
      <c r="B8253" s="226">
        <v>44272</v>
      </c>
      <c r="C8253" s="226">
        <v>44273</v>
      </c>
      <c r="D8253" s="226">
        <v>44280.453483796293</v>
      </c>
      <c r="E8253" t="s">
        <v>6522</v>
      </c>
      <c r="F8253">
        <v>1.0747244680921215</v>
      </c>
    </row>
    <row r="8254" spans="1:6" hidden="1">
      <c r="A8254">
        <v>14</v>
      </c>
      <c r="B8254" s="226">
        <v>44272</v>
      </c>
      <c r="C8254" s="226">
        <v>44273</v>
      </c>
      <c r="D8254" s="226">
        <v>44280.453483796293</v>
      </c>
      <c r="E8254" t="s">
        <v>6243</v>
      </c>
      <c r="F8254">
        <v>0</v>
      </c>
    </row>
    <row r="8255" spans="1:6" hidden="1">
      <c r="A8255">
        <v>14</v>
      </c>
      <c r="B8255" s="226">
        <v>44272</v>
      </c>
      <c r="C8255" s="226">
        <v>44273</v>
      </c>
      <c r="D8255" s="226">
        <v>44280.453483796293</v>
      </c>
      <c r="E8255" t="s">
        <v>5963</v>
      </c>
      <c r="F8255">
        <v>55.00397551059713</v>
      </c>
    </row>
    <row r="8256" spans="1:6" hidden="1">
      <c r="A8256">
        <v>14</v>
      </c>
      <c r="B8256" s="226">
        <v>44272</v>
      </c>
      <c r="C8256" s="226">
        <v>44273</v>
      </c>
      <c r="D8256" s="226">
        <v>44280.453483796293</v>
      </c>
      <c r="E8256" t="s">
        <v>6447</v>
      </c>
      <c r="F8256">
        <v>96.981169128417875</v>
      </c>
    </row>
    <row r="8257" spans="1:6" hidden="1">
      <c r="A8257">
        <v>14</v>
      </c>
      <c r="B8257" s="226">
        <v>44272</v>
      </c>
      <c r="C8257" s="226">
        <v>44273</v>
      </c>
      <c r="D8257" s="226">
        <v>44280.453483796293</v>
      </c>
      <c r="E8257" t="s">
        <v>6448</v>
      </c>
      <c r="F8257">
        <v>57.405508104960099</v>
      </c>
    </row>
    <row r="8258" spans="1:6" hidden="1">
      <c r="A8258">
        <v>14</v>
      </c>
      <c r="B8258" s="226">
        <v>44272</v>
      </c>
      <c r="C8258" s="226">
        <v>44273</v>
      </c>
      <c r="D8258" s="226">
        <v>44280.453483796293</v>
      </c>
      <c r="E8258" t="s">
        <v>5964</v>
      </c>
      <c r="F8258">
        <v>15.128996512624989</v>
      </c>
    </row>
    <row r="8259" spans="1:6" hidden="1">
      <c r="A8259">
        <v>14</v>
      </c>
      <c r="B8259" s="226">
        <v>44272</v>
      </c>
      <c r="C8259" s="226">
        <v>44273</v>
      </c>
      <c r="D8259" s="226">
        <v>44280.453483796293</v>
      </c>
      <c r="E8259" t="s">
        <v>6244</v>
      </c>
      <c r="F8259">
        <v>14.837405106756419</v>
      </c>
    </row>
    <row r="8260" spans="1:6" hidden="1">
      <c r="A8260">
        <v>14</v>
      </c>
      <c r="B8260" s="226">
        <v>44272</v>
      </c>
      <c r="C8260" s="226">
        <v>44273</v>
      </c>
      <c r="D8260" s="226">
        <v>44280.453483796293</v>
      </c>
      <c r="E8260" t="s">
        <v>6245</v>
      </c>
      <c r="F8260">
        <v>0</v>
      </c>
    </row>
    <row r="8261" spans="1:6" hidden="1">
      <c r="A8261">
        <v>14</v>
      </c>
      <c r="B8261" s="226">
        <v>44272</v>
      </c>
      <c r="C8261" s="226">
        <v>44273</v>
      </c>
      <c r="D8261" s="226">
        <v>44280.453483796293</v>
      </c>
      <c r="E8261" t="s">
        <v>6659</v>
      </c>
      <c r="F8261">
        <v>0.82590001821514825</v>
      </c>
    </row>
    <row r="8262" spans="1:6" hidden="1">
      <c r="A8262">
        <v>14</v>
      </c>
      <c r="B8262" s="226">
        <v>44272</v>
      </c>
      <c r="C8262" s="226">
        <v>44273</v>
      </c>
      <c r="D8262" s="226">
        <v>44280.453483796293</v>
      </c>
      <c r="E8262" t="s">
        <v>6639</v>
      </c>
      <c r="F8262">
        <v>0.73861669500670257</v>
      </c>
    </row>
    <row r="8263" spans="1:6" hidden="1">
      <c r="A8263">
        <v>14</v>
      </c>
      <c r="B8263" s="226">
        <v>44272</v>
      </c>
      <c r="C8263" s="226">
        <v>44273</v>
      </c>
      <c r="D8263" s="226">
        <v>44280.453483796293</v>
      </c>
      <c r="E8263" t="s">
        <v>6640</v>
      </c>
      <c r="F8263">
        <v>0.86004998286568335</v>
      </c>
    </row>
    <row r="8264" spans="1:6" hidden="1">
      <c r="A8264">
        <v>14</v>
      </c>
      <c r="B8264" s="226">
        <v>44272</v>
      </c>
      <c r="C8264" s="226">
        <v>44273</v>
      </c>
      <c r="D8264" s="226">
        <v>44280.453483796293</v>
      </c>
      <c r="E8264" t="s">
        <v>6641</v>
      </c>
      <c r="F8264">
        <v>0.87730002403259277</v>
      </c>
    </row>
    <row r="8265" spans="1:6" hidden="1">
      <c r="A8265">
        <v>14</v>
      </c>
      <c r="B8265" s="226">
        <v>44272</v>
      </c>
      <c r="C8265" s="226">
        <v>44273</v>
      </c>
      <c r="D8265" s="226">
        <v>44280.453483796293</v>
      </c>
      <c r="E8265" t="s">
        <v>6613</v>
      </c>
      <c r="F8265">
        <v>-2.6983317255923627</v>
      </c>
    </row>
    <row r="8266" spans="1:6" hidden="1">
      <c r="A8266">
        <v>14</v>
      </c>
      <c r="B8266" s="226">
        <v>44272</v>
      </c>
      <c r="C8266" s="226">
        <v>44273</v>
      </c>
      <c r="D8266" s="226">
        <v>44280.453483796293</v>
      </c>
      <c r="E8266" t="s">
        <v>6246</v>
      </c>
      <c r="F8266">
        <v>41.95482240484823</v>
      </c>
    </row>
    <row r="8267" spans="1:6" hidden="1">
      <c r="A8267">
        <v>14</v>
      </c>
      <c r="B8267" s="226">
        <v>44272</v>
      </c>
      <c r="C8267" s="226">
        <v>44273</v>
      </c>
      <c r="D8267" s="226">
        <v>44280.453483796293</v>
      </c>
      <c r="E8267" t="s">
        <v>6247</v>
      </c>
      <c r="F8267">
        <v>27.117417298091812</v>
      </c>
    </row>
    <row r="8268" spans="1:6" hidden="1">
      <c r="A8268">
        <v>14</v>
      </c>
      <c r="B8268" s="226">
        <v>44272</v>
      </c>
      <c r="C8268" s="226">
        <v>44273</v>
      </c>
      <c r="D8268" s="226">
        <v>44280.453483796293</v>
      </c>
      <c r="E8268" t="s">
        <v>6441</v>
      </c>
      <c r="F8268">
        <v>126.23220626513216</v>
      </c>
    </row>
    <row r="8269" spans="1:6" hidden="1">
      <c r="A8269">
        <v>14</v>
      </c>
      <c r="B8269" s="226">
        <v>44272</v>
      </c>
      <c r="C8269" s="226">
        <v>44273</v>
      </c>
      <c r="D8269" s="226">
        <v>44280.453483796293</v>
      </c>
      <c r="E8269" t="s">
        <v>6442</v>
      </c>
      <c r="F8269">
        <v>136.61888796488375</v>
      </c>
    </row>
    <row r="8270" spans="1:6" hidden="1">
      <c r="A8270">
        <v>14</v>
      </c>
      <c r="B8270" s="226">
        <v>44272</v>
      </c>
      <c r="C8270" s="226">
        <v>44273</v>
      </c>
      <c r="D8270" s="226">
        <v>44280.453483796293</v>
      </c>
      <c r="E8270" t="s">
        <v>6443</v>
      </c>
      <c r="F8270">
        <v>149.27182342741253</v>
      </c>
    </row>
    <row r="8271" spans="1:6" hidden="1">
      <c r="A8271">
        <v>14</v>
      </c>
      <c r="B8271" s="226">
        <v>44272</v>
      </c>
      <c r="C8271" s="226">
        <v>44273</v>
      </c>
      <c r="D8271" s="226">
        <v>44280.453483796293</v>
      </c>
      <c r="E8271" t="s">
        <v>6444</v>
      </c>
      <c r="F8271">
        <v>151.31059542761901</v>
      </c>
    </row>
    <row r="8272" spans="1:6" hidden="1">
      <c r="A8272">
        <v>14</v>
      </c>
      <c r="B8272" s="226">
        <v>44272</v>
      </c>
      <c r="C8272" s="226">
        <v>44273</v>
      </c>
      <c r="D8272" s="226">
        <v>44280.453483796293</v>
      </c>
      <c r="E8272" t="s">
        <v>6445</v>
      </c>
      <c r="F8272">
        <v>156.87158882353023</v>
      </c>
    </row>
    <row r="8273" spans="1:6" hidden="1">
      <c r="A8273">
        <v>14</v>
      </c>
      <c r="B8273" s="226">
        <v>44272</v>
      </c>
      <c r="C8273" s="226">
        <v>44273</v>
      </c>
      <c r="D8273" s="226">
        <v>44280.453483796293</v>
      </c>
      <c r="E8273" t="s">
        <v>6446</v>
      </c>
      <c r="F8273">
        <v>166.38647202385818</v>
      </c>
    </row>
    <row r="8274" spans="1:6" hidden="1">
      <c r="A8274">
        <v>14</v>
      </c>
      <c r="B8274" s="226">
        <v>44272</v>
      </c>
      <c r="C8274" s="226">
        <v>44273</v>
      </c>
      <c r="D8274" s="226">
        <v>44280.453483796293</v>
      </c>
      <c r="E8274" t="s">
        <v>5971</v>
      </c>
      <c r="F8274">
        <v>8.0373376349607906</v>
      </c>
    </row>
    <row r="8275" spans="1:6" hidden="1">
      <c r="A8275">
        <v>14</v>
      </c>
      <c r="B8275" s="226">
        <v>44272</v>
      </c>
      <c r="C8275" s="226">
        <v>44273</v>
      </c>
      <c r="D8275" s="226">
        <v>44280.453483796293</v>
      </c>
      <c r="E8275" t="s">
        <v>5972</v>
      </c>
      <c r="F8275">
        <v>11.212626067797371</v>
      </c>
    </row>
    <row r="8276" spans="1:6" hidden="1">
      <c r="A8276">
        <v>14</v>
      </c>
      <c r="B8276" s="226">
        <v>44272</v>
      </c>
      <c r="C8276" s="226">
        <v>44273</v>
      </c>
      <c r="D8276" s="226">
        <v>44280.453483796293</v>
      </c>
      <c r="E8276" t="s">
        <v>6449</v>
      </c>
      <c r="F8276">
        <v>79.670069975323528</v>
      </c>
    </row>
    <row r="8277" spans="1:6" hidden="1">
      <c r="A8277">
        <v>14</v>
      </c>
      <c r="B8277" s="226">
        <v>44272</v>
      </c>
      <c r="C8277" s="226">
        <v>44273</v>
      </c>
      <c r="D8277" s="226">
        <v>44280.453483796293</v>
      </c>
      <c r="E8277" t="s">
        <v>6248</v>
      </c>
      <c r="F8277">
        <v>127.68383922047117</v>
      </c>
    </row>
    <row r="8278" spans="1:6" hidden="1">
      <c r="A8278">
        <v>14</v>
      </c>
      <c r="B8278" s="226">
        <v>44272</v>
      </c>
      <c r="C8278" s="226">
        <v>44273</v>
      </c>
      <c r="D8278" s="226">
        <v>44280.453483796293</v>
      </c>
      <c r="E8278" t="s">
        <v>6249</v>
      </c>
      <c r="F8278">
        <v>127.4425172540878</v>
      </c>
    </row>
    <row r="8279" spans="1:6" hidden="1">
      <c r="A8279">
        <v>14</v>
      </c>
      <c r="B8279" s="226">
        <v>44272</v>
      </c>
      <c r="C8279" s="226">
        <v>44273</v>
      </c>
      <c r="D8279" s="226">
        <v>44280.453483796293</v>
      </c>
      <c r="E8279" t="s">
        <v>6250</v>
      </c>
      <c r="F8279">
        <v>3.1780948274665426</v>
      </c>
    </row>
    <row r="8280" spans="1:6" hidden="1">
      <c r="A8280">
        <v>14</v>
      </c>
      <c r="B8280" s="226">
        <v>44272</v>
      </c>
      <c r="C8280" s="226">
        <v>44273</v>
      </c>
      <c r="D8280" s="226">
        <v>44280.453483796293</v>
      </c>
      <c r="E8280" t="s">
        <v>6450</v>
      </c>
      <c r="F8280">
        <v>173.16570544772844</v>
      </c>
    </row>
    <row r="8281" spans="1:6" hidden="1">
      <c r="A8281">
        <v>14</v>
      </c>
      <c r="B8281" s="226">
        <v>44272</v>
      </c>
      <c r="C8281" s="226">
        <v>44273</v>
      </c>
      <c r="D8281" s="226">
        <v>44280.453483796293</v>
      </c>
      <c r="E8281" t="s">
        <v>6451</v>
      </c>
      <c r="F8281">
        <v>173.07133185068898</v>
      </c>
    </row>
    <row r="8282" spans="1:6" hidden="1">
      <c r="A8282">
        <v>14</v>
      </c>
      <c r="B8282" s="226">
        <v>44272</v>
      </c>
      <c r="C8282" s="226">
        <v>44273</v>
      </c>
      <c r="D8282" s="226">
        <v>44280.453483796293</v>
      </c>
      <c r="E8282" t="s">
        <v>5976</v>
      </c>
      <c r="F8282">
        <v>1.8337365224129629</v>
      </c>
    </row>
    <row r="8283" spans="1:6" hidden="1">
      <c r="A8283">
        <v>14</v>
      </c>
      <c r="B8283" s="226">
        <v>44272</v>
      </c>
      <c r="C8283" s="226">
        <v>44273</v>
      </c>
      <c r="D8283" s="226">
        <v>44280.453483796293</v>
      </c>
      <c r="E8283" t="s">
        <v>6452</v>
      </c>
      <c r="F8283">
        <v>173.17297694948093</v>
      </c>
    </row>
    <row r="8284" spans="1:6" hidden="1">
      <c r="A8284">
        <v>14</v>
      </c>
      <c r="B8284" s="226">
        <v>44272</v>
      </c>
      <c r="C8284" s="226">
        <v>44273</v>
      </c>
      <c r="D8284" s="226">
        <v>44280.453483796293</v>
      </c>
      <c r="E8284" t="s">
        <v>6453</v>
      </c>
      <c r="F8284">
        <v>173.51714937422011</v>
      </c>
    </row>
    <row r="8285" spans="1:6" hidden="1">
      <c r="A8285">
        <v>14</v>
      </c>
      <c r="B8285" s="226">
        <v>44272</v>
      </c>
      <c r="C8285" s="226">
        <v>44273</v>
      </c>
      <c r="D8285" s="226">
        <v>44280.453483796293</v>
      </c>
      <c r="E8285" t="s">
        <v>6454</v>
      </c>
      <c r="F8285">
        <v>173.55074478785264</v>
      </c>
    </row>
    <row r="8286" spans="1:6" hidden="1">
      <c r="A8286">
        <v>14</v>
      </c>
      <c r="B8286" s="226">
        <v>44272</v>
      </c>
      <c r="C8286" s="226">
        <v>44273</v>
      </c>
      <c r="D8286" s="226">
        <v>44280.453483796293</v>
      </c>
      <c r="E8286" t="s">
        <v>5957</v>
      </c>
      <c r="F8286">
        <v>0.25963333000738353</v>
      </c>
    </row>
    <row r="8287" spans="1:6" hidden="1">
      <c r="A8287">
        <v>14</v>
      </c>
      <c r="B8287" s="226">
        <v>44272</v>
      </c>
      <c r="C8287" s="226">
        <v>44273</v>
      </c>
      <c r="D8287" s="226">
        <v>44280.453483796293</v>
      </c>
      <c r="E8287" t="s">
        <v>5977</v>
      </c>
      <c r="F8287">
        <v>5.938000122705807</v>
      </c>
    </row>
    <row r="8288" spans="1:6" hidden="1">
      <c r="A8288">
        <v>14</v>
      </c>
      <c r="B8288" s="226">
        <v>44272</v>
      </c>
      <c r="C8288" s="226">
        <v>44273</v>
      </c>
      <c r="D8288" s="226">
        <v>44280.453483796293</v>
      </c>
      <c r="E8288" t="s">
        <v>5978</v>
      </c>
      <c r="F8288">
        <v>93.3337999979655</v>
      </c>
    </row>
    <row r="8289" spans="1:6" hidden="1">
      <c r="A8289">
        <v>14</v>
      </c>
      <c r="B8289" s="226">
        <v>44272</v>
      </c>
      <c r="C8289" s="226">
        <v>44273</v>
      </c>
      <c r="D8289" s="226">
        <v>44280.453483796293</v>
      </c>
      <c r="E8289" t="s">
        <v>5979</v>
      </c>
      <c r="F8289">
        <v>0.16284999996423777</v>
      </c>
    </row>
    <row r="8290" spans="1:6" hidden="1">
      <c r="A8290">
        <v>14</v>
      </c>
      <c r="B8290" s="226">
        <v>44272</v>
      </c>
      <c r="C8290" s="226">
        <v>44273</v>
      </c>
      <c r="D8290" s="226">
        <v>44280.453483796293</v>
      </c>
      <c r="E8290" t="s">
        <v>5980</v>
      </c>
      <c r="F8290">
        <v>0.10911666974425704</v>
      </c>
    </row>
    <row r="8291" spans="1:6" hidden="1">
      <c r="A8291">
        <v>14</v>
      </c>
      <c r="B8291" s="226">
        <v>44272</v>
      </c>
      <c r="C8291" s="226">
        <v>44273</v>
      </c>
      <c r="D8291" s="226">
        <v>44280.453483796293</v>
      </c>
      <c r="E8291" t="s">
        <v>5981</v>
      </c>
      <c r="F8291">
        <v>0.17685000101725259</v>
      </c>
    </row>
    <row r="8292" spans="1:6" hidden="1">
      <c r="A8292">
        <v>14</v>
      </c>
      <c r="B8292" s="226">
        <v>44272</v>
      </c>
      <c r="C8292" s="226">
        <v>44273</v>
      </c>
      <c r="D8292" s="226">
        <v>44280.453483796293</v>
      </c>
      <c r="E8292" t="s">
        <v>5982</v>
      </c>
      <c r="F8292">
        <v>1.9683334045111373E-2</v>
      </c>
    </row>
    <row r="8293" spans="1:6" hidden="1">
      <c r="A8293">
        <v>14</v>
      </c>
      <c r="B8293" s="226">
        <v>44272</v>
      </c>
      <c r="C8293" s="226">
        <v>44273</v>
      </c>
      <c r="D8293" s="226">
        <v>44280.453483796293</v>
      </c>
      <c r="E8293" t="s">
        <v>5983</v>
      </c>
      <c r="F8293">
        <v>0</v>
      </c>
    </row>
    <row r="8294" spans="1:6" hidden="1">
      <c r="A8294">
        <v>14</v>
      </c>
      <c r="B8294" s="226">
        <v>44272</v>
      </c>
      <c r="C8294" s="226">
        <v>44273</v>
      </c>
      <c r="D8294" s="226">
        <v>44280.453483796293</v>
      </c>
      <c r="E8294" t="s">
        <v>5984</v>
      </c>
      <c r="F8294">
        <v>102.1</v>
      </c>
    </row>
    <row r="8295" spans="1:6" hidden="1">
      <c r="A8295">
        <v>14</v>
      </c>
      <c r="B8295" s="226">
        <v>44272</v>
      </c>
      <c r="C8295" s="226">
        <v>44273</v>
      </c>
      <c r="D8295" s="226">
        <v>44280.453483796293</v>
      </c>
      <c r="E8295" t="s">
        <v>5985</v>
      </c>
      <c r="F8295">
        <v>111</v>
      </c>
    </row>
    <row r="8296" spans="1:6" hidden="1">
      <c r="A8296">
        <v>14</v>
      </c>
      <c r="B8296" s="226">
        <v>44272</v>
      </c>
      <c r="C8296" s="226">
        <v>44273</v>
      </c>
      <c r="D8296" s="226">
        <v>44280.453483796293</v>
      </c>
      <c r="E8296" t="s">
        <v>6303</v>
      </c>
      <c r="F8296">
        <v>106.548408854</v>
      </c>
    </row>
    <row r="8297" spans="1:6" hidden="1">
      <c r="A8297">
        <v>14</v>
      </c>
      <c r="B8297" s="226">
        <v>44272</v>
      </c>
      <c r="C8297" s="226">
        <v>44273</v>
      </c>
      <c r="D8297" s="226">
        <v>44280.453483796293</v>
      </c>
      <c r="E8297" t="s">
        <v>5986</v>
      </c>
      <c r="F8297">
        <v>87.001390110000003</v>
      </c>
    </row>
    <row r="8298" spans="1:6" hidden="1">
      <c r="A8298">
        <v>14</v>
      </c>
      <c r="B8298" s="226">
        <v>44272</v>
      </c>
      <c r="C8298" s="226">
        <v>44273</v>
      </c>
      <c r="D8298" s="226">
        <v>44280.453483796293</v>
      </c>
      <c r="E8298" t="s">
        <v>5987</v>
      </c>
      <c r="F8298">
        <v>4.1000000201164106E-3</v>
      </c>
    </row>
    <row r="8299" spans="1:6" hidden="1">
      <c r="A8299">
        <v>14</v>
      </c>
      <c r="B8299" s="226">
        <v>44272</v>
      </c>
      <c r="C8299" s="226">
        <v>44273</v>
      </c>
      <c r="D8299" s="226">
        <v>44280.453483796293</v>
      </c>
      <c r="E8299" t="s">
        <v>5988</v>
      </c>
      <c r="F8299">
        <v>0.31990000605581914</v>
      </c>
    </row>
    <row r="8300" spans="1:6" hidden="1">
      <c r="A8300">
        <v>14</v>
      </c>
      <c r="B8300" s="226">
        <v>44272</v>
      </c>
      <c r="C8300" s="226">
        <v>44273</v>
      </c>
      <c r="D8300" s="226">
        <v>44280.453483796293</v>
      </c>
      <c r="E8300" t="s">
        <v>5958</v>
      </c>
      <c r="F8300">
        <v>1.1324000358581543</v>
      </c>
    </row>
    <row r="8301" spans="1:6" hidden="1">
      <c r="A8301">
        <v>14</v>
      </c>
      <c r="B8301" s="226">
        <v>44272</v>
      </c>
      <c r="C8301" s="226">
        <v>44273</v>
      </c>
      <c r="D8301" s="226">
        <v>44280.453483796293</v>
      </c>
      <c r="E8301" t="s">
        <v>5989</v>
      </c>
      <c r="F8301">
        <v>51.0709996223448</v>
      </c>
    </row>
    <row r="8302" spans="1:6" hidden="1">
      <c r="A8302">
        <v>14</v>
      </c>
      <c r="B8302" s="226">
        <v>44272</v>
      </c>
      <c r="C8302" s="226">
        <v>44273</v>
      </c>
      <c r="D8302" s="226">
        <v>44280.453483796293</v>
      </c>
      <c r="E8302" t="s">
        <v>5990</v>
      </c>
      <c r="F8302">
        <v>7.4815001487729251</v>
      </c>
    </row>
    <row r="8303" spans="1:6" hidden="1">
      <c r="A8303">
        <v>14</v>
      </c>
      <c r="B8303" s="226">
        <v>44272</v>
      </c>
      <c r="C8303" s="226">
        <v>44273</v>
      </c>
      <c r="D8303" s="226">
        <v>44280.453483796293</v>
      </c>
      <c r="E8303" t="s">
        <v>5991</v>
      </c>
      <c r="F8303">
        <v>9.8583002090458027</v>
      </c>
    </row>
    <row r="8304" spans="1:6" hidden="1">
      <c r="A8304">
        <v>14</v>
      </c>
      <c r="B8304" s="226">
        <v>44272</v>
      </c>
      <c r="C8304" s="226">
        <v>44273</v>
      </c>
      <c r="D8304" s="226">
        <v>44280.453483796293</v>
      </c>
      <c r="E8304" t="s">
        <v>5992</v>
      </c>
      <c r="F8304">
        <v>21.262199401855469</v>
      </c>
    </row>
    <row r="8305" spans="1:6" hidden="1">
      <c r="A8305">
        <v>14</v>
      </c>
      <c r="B8305" s="226">
        <v>44272</v>
      </c>
      <c r="C8305" s="226">
        <v>44273</v>
      </c>
      <c r="D8305" s="226">
        <v>44280.453483796293</v>
      </c>
      <c r="E8305" t="s">
        <v>5993</v>
      </c>
      <c r="F8305">
        <v>12.4689998626706</v>
      </c>
    </row>
    <row r="8306" spans="1:6" hidden="1">
      <c r="A8306">
        <v>14</v>
      </c>
      <c r="B8306" s="226">
        <v>44272</v>
      </c>
      <c r="C8306" s="226">
        <v>44273</v>
      </c>
      <c r="D8306" s="226">
        <v>44280.453483796293</v>
      </c>
      <c r="E8306" t="s">
        <v>5994</v>
      </c>
      <c r="F8306">
        <v>34.692401885987664</v>
      </c>
    </row>
    <row r="8307" spans="1:6" hidden="1">
      <c r="A8307">
        <v>14</v>
      </c>
      <c r="B8307" s="226">
        <v>44272</v>
      </c>
      <c r="C8307" s="226">
        <v>44273</v>
      </c>
      <c r="D8307" s="226">
        <v>44280.453483796293</v>
      </c>
      <c r="E8307" t="s">
        <v>5995</v>
      </c>
      <c r="F8307">
        <v>9.4357004165653162</v>
      </c>
    </row>
    <row r="8308" spans="1:6" hidden="1">
      <c r="A8308">
        <v>14</v>
      </c>
      <c r="B8308" s="226">
        <v>44272</v>
      </c>
      <c r="C8308" s="226">
        <v>44273</v>
      </c>
      <c r="D8308" s="226">
        <v>44280.453483796293</v>
      </c>
      <c r="E8308" t="s">
        <v>5996</v>
      </c>
      <c r="F8308">
        <v>2.4191999435424805</v>
      </c>
    </row>
    <row r="8309" spans="1:6" hidden="1">
      <c r="A8309">
        <v>14</v>
      </c>
      <c r="B8309" s="226">
        <v>44272</v>
      </c>
      <c r="C8309" s="226">
        <v>44273</v>
      </c>
      <c r="D8309" s="226">
        <v>44280.453483796293</v>
      </c>
      <c r="E8309" t="s">
        <v>6044</v>
      </c>
    </row>
    <row r="8310" spans="1:6" hidden="1">
      <c r="A8310">
        <v>14</v>
      </c>
      <c r="B8310" s="226">
        <v>44272</v>
      </c>
      <c r="C8310" s="226">
        <v>44273</v>
      </c>
      <c r="D8310" s="226">
        <v>44280.453483796293</v>
      </c>
      <c r="E8310" t="s">
        <v>6047</v>
      </c>
    </row>
    <row r="8311" spans="1:6" hidden="1">
      <c r="A8311">
        <v>14</v>
      </c>
      <c r="B8311" s="226">
        <v>44272</v>
      </c>
      <c r="C8311" s="226">
        <v>44273</v>
      </c>
      <c r="D8311" s="226">
        <v>44280.453483796293</v>
      </c>
      <c r="E8311" t="s">
        <v>6046</v>
      </c>
    </row>
    <row r="8312" spans="1:6" hidden="1">
      <c r="A8312">
        <v>14</v>
      </c>
      <c r="B8312" s="226">
        <v>44272</v>
      </c>
      <c r="C8312" s="226">
        <v>44273</v>
      </c>
      <c r="D8312" s="226">
        <v>44280.453483796293</v>
      </c>
      <c r="E8312" t="s">
        <v>6045</v>
      </c>
    </row>
    <row r="8313" spans="1:6" hidden="1">
      <c r="A8313">
        <v>14</v>
      </c>
      <c r="B8313" s="226">
        <v>44272</v>
      </c>
      <c r="C8313" s="226">
        <v>44273</v>
      </c>
      <c r="D8313" s="226">
        <v>44280.453483796293</v>
      </c>
      <c r="E8313" t="s">
        <v>6251</v>
      </c>
      <c r="F8313">
        <v>168.09559284845957</v>
      </c>
    </row>
    <row r="8314" spans="1:6" hidden="1">
      <c r="A8314">
        <v>14</v>
      </c>
      <c r="B8314" s="226">
        <v>44272</v>
      </c>
      <c r="C8314" s="226">
        <v>44273</v>
      </c>
      <c r="D8314" s="226">
        <v>44280.453483796293</v>
      </c>
      <c r="E8314" t="s">
        <v>6048</v>
      </c>
      <c r="F8314">
        <v>4.1000000201164106E-3</v>
      </c>
    </row>
    <row r="8315" spans="1:6" hidden="1">
      <c r="A8315">
        <v>14</v>
      </c>
      <c r="B8315" s="226">
        <v>44272</v>
      </c>
      <c r="C8315" s="226">
        <v>44273</v>
      </c>
      <c r="D8315" s="226">
        <v>44280.453483796293</v>
      </c>
      <c r="E8315" t="s">
        <v>6049</v>
      </c>
      <c r="F8315">
        <v>0.31990000605581914</v>
      </c>
    </row>
    <row r="8316" spans="1:6" hidden="1">
      <c r="A8316">
        <v>14</v>
      </c>
      <c r="B8316" s="226">
        <v>44272</v>
      </c>
      <c r="C8316" s="226">
        <v>44273</v>
      </c>
      <c r="D8316" s="226">
        <v>44280.453483796293</v>
      </c>
      <c r="E8316" t="s">
        <v>6050</v>
      </c>
      <c r="F8316">
        <v>1.1324000358581543</v>
      </c>
    </row>
    <row r="8317" spans="1:6" hidden="1">
      <c r="A8317">
        <v>14</v>
      </c>
      <c r="B8317" s="226">
        <v>44272</v>
      </c>
      <c r="C8317" s="226">
        <v>44273</v>
      </c>
      <c r="D8317" s="226">
        <v>44280.453483796293</v>
      </c>
      <c r="E8317" t="s">
        <v>6051</v>
      </c>
      <c r="F8317">
        <v>7.4815001487729251</v>
      </c>
    </row>
    <row r="8318" spans="1:6" hidden="1">
      <c r="A8318">
        <v>14</v>
      </c>
      <c r="B8318" s="226">
        <v>44272</v>
      </c>
      <c r="C8318" s="226">
        <v>44273</v>
      </c>
      <c r="D8318" s="226">
        <v>44280.453483796293</v>
      </c>
      <c r="E8318" t="s">
        <v>6052</v>
      </c>
      <c r="F8318">
        <v>9.8583002090458027</v>
      </c>
    </row>
    <row r="8319" spans="1:6" hidden="1">
      <c r="A8319">
        <v>14</v>
      </c>
      <c r="B8319" s="226">
        <v>44272</v>
      </c>
      <c r="C8319" s="226">
        <v>44273</v>
      </c>
      <c r="D8319" s="226">
        <v>44280.453483796293</v>
      </c>
      <c r="E8319" t="s">
        <v>6053</v>
      </c>
      <c r="F8319">
        <v>21.262199401855469</v>
      </c>
    </row>
    <row r="8320" spans="1:6" hidden="1">
      <c r="A8320">
        <v>14</v>
      </c>
      <c r="B8320" s="226">
        <v>44272</v>
      </c>
      <c r="C8320" s="226">
        <v>44273</v>
      </c>
      <c r="D8320" s="226">
        <v>44280.453483796293</v>
      </c>
      <c r="E8320" t="s">
        <v>6054</v>
      </c>
      <c r="F8320">
        <v>12.4689998626706</v>
      </c>
    </row>
    <row r="8321" spans="1:6" hidden="1">
      <c r="A8321">
        <v>14</v>
      </c>
      <c r="B8321" s="226">
        <v>44272</v>
      </c>
      <c r="C8321" s="226">
        <v>44273</v>
      </c>
      <c r="D8321" s="226">
        <v>44280.453483796293</v>
      </c>
      <c r="E8321" t="s">
        <v>6055</v>
      </c>
      <c r="F8321">
        <v>34.692401885987664</v>
      </c>
    </row>
    <row r="8322" spans="1:6" hidden="1">
      <c r="A8322">
        <v>14</v>
      </c>
      <c r="B8322" s="226">
        <v>44272</v>
      </c>
      <c r="C8322" s="226">
        <v>44273</v>
      </c>
      <c r="D8322" s="226">
        <v>44280.453483796293</v>
      </c>
      <c r="E8322" t="s">
        <v>6056</v>
      </c>
      <c r="F8322">
        <v>9.4357004165653162</v>
      </c>
    </row>
    <row r="8323" spans="1:6" hidden="1">
      <c r="A8323">
        <v>14</v>
      </c>
      <c r="B8323" s="226">
        <v>44272</v>
      </c>
      <c r="C8323" s="226">
        <v>44273</v>
      </c>
      <c r="D8323" s="226">
        <v>44280.453483796293</v>
      </c>
      <c r="E8323" t="s">
        <v>6057</v>
      </c>
      <c r="F8323">
        <v>2.4191999435424805</v>
      </c>
    </row>
    <row r="8324" spans="1:6" hidden="1">
      <c r="A8324">
        <v>14</v>
      </c>
      <c r="B8324" s="226">
        <v>44272</v>
      </c>
      <c r="C8324" s="226">
        <v>44273</v>
      </c>
      <c r="D8324" s="226">
        <v>44280.453483796293</v>
      </c>
      <c r="E8324" t="s">
        <v>6270</v>
      </c>
      <c r="F8324">
        <v>125.27554108831593</v>
      </c>
    </row>
    <row r="8325" spans="1:6" hidden="1">
      <c r="A8325">
        <v>14</v>
      </c>
      <c r="B8325" s="226">
        <v>44272</v>
      </c>
      <c r="C8325" s="226">
        <v>44273</v>
      </c>
      <c r="D8325" s="226">
        <v>44280.453483796293</v>
      </c>
      <c r="E8325" t="s">
        <v>6058</v>
      </c>
      <c r="F8325">
        <v>9.9999997764825908E-3</v>
      </c>
    </row>
    <row r="8326" spans="1:6" hidden="1">
      <c r="A8326">
        <v>14</v>
      </c>
      <c r="B8326" s="226">
        <v>44272</v>
      </c>
      <c r="C8326" s="226">
        <v>44273</v>
      </c>
      <c r="D8326" s="226">
        <v>44280.453483796293</v>
      </c>
      <c r="E8326" t="s">
        <v>6059</v>
      </c>
      <c r="F8326">
        <v>0.95999997854229402</v>
      </c>
    </row>
    <row r="8327" spans="1:6" hidden="1">
      <c r="A8327">
        <v>14</v>
      </c>
      <c r="B8327" s="226">
        <v>44272</v>
      </c>
      <c r="C8327" s="226">
        <v>44273</v>
      </c>
      <c r="D8327" s="226">
        <v>44280.453483796293</v>
      </c>
      <c r="E8327" t="s">
        <v>6060</v>
      </c>
      <c r="F8327">
        <v>1.9999999552965182E-2</v>
      </c>
    </row>
    <row r="8328" spans="1:6" hidden="1">
      <c r="A8328">
        <v>14</v>
      </c>
      <c r="B8328" s="226">
        <v>44272</v>
      </c>
      <c r="C8328" s="226">
        <v>44273</v>
      </c>
      <c r="D8328" s="226">
        <v>44280.453483796293</v>
      </c>
      <c r="E8328" t="s">
        <v>6061</v>
      </c>
      <c r="F8328">
        <v>0.93999999761578057</v>
      </c>
    </row>
    <row r="8329" spans="1:6" hidden="1">
      <c r="A8329">
        <v>14</v>
      </c>
      <c r="B8329" s="226">
        <v>44272</v>
      </c>
      <c r="C8329" s="226">
        <v>44273</v>
      </c>
      <c r="D8329" s="226">
        <v>44280.453483796293</v>
      </c>
      <c r="E8329" t="s">
        <v>6062</v>
      </c>
      <c r="F8329">
        <v>2.190000057220459</v>
      </c>
    </row>
    <row r="8330" spans="1:6" hidden="1">
      <c r="A8330">
        <v>14</v>
      </c>
      <c r="B8330" s="226">
        <v>44272</v>
      </c>
      <c r="C8330" s="226">
        <v>44273</v>
      </c>
      <c r="D8330" s="226">
        <v>44280.453483796293</v>
      </c>
      <c r="E8330" t="s">
        <v>6063</v>
      </c>
      <c r="F8330">
        <v>23</v>
      </c>
    </row>
    <row r="8331" spans="1:6" hidden="1">
      <c r="A8331">
        <v>14</v>
      </c>
      <c r="B8331" s="226">
        <v>44272</v>
      </c>
      <c r="C8331" s="226">
        <v>44273</v>
      </c>
      <c r="D8331" s="226">
        <v>44280.453483796293</v>
      </c>
      <c r="E8331" t="s">
        <v>6064</v>
      </c>
      <c r="F8331">
        <v>51.029998779296875</v>
      </c>
    </row>
    <row r="8332" spans="1:6" hidden="1">
      <c r="A8332">
        <v>14</v>
      </c>
      <c r="B8332" s="226">
        <v>44272</v>
      </c>
      <c r="C8332" s="226">
        <v>44273</v>
      </c>
      <c r="D8332" s="226">
        <v>44280.453483796293</v>
      </c>
      <c r="E8332" t="s">
        <v>6065</v>
      </c>
      <c r="F8332">
        <v>21.270000457763537</v>
      </c>
    </row>
    <row r="8333" spans="1:6" hidden="1">
      <c r="A8333">
        <v>14</v>
      </c>
      <c r="B8333" s="226">
        <v>44272</v>
      </c>
      <c r="C8333" s="226">
        <v>44273</v>
      </c>
      <c r="D8333" s="226">
        <v>44280.453483796293</v>
      </c>
      <c r="E8333" t="s">
        <v>6066</v>
      </c>
      <c r="F8333">
        <v>0.57999998331072233</v>
      </c>
    </row>
    <row r="8334" spans="1:6" hidden="1">
      <c r="A8334">
        <v>14</v>
      </c>
      <c r="B8334" s="226">
        <v>44272</v>
      </c>
      <c r="C8334" s="226">
        <v>44273</v>
      </c>
      <c r="D8334" s="226">
        <v>44280.453483796293</v>
      </c>
      <c r="E8334" t="s">
        <v>6068</v>
      </c>
      <c r="F8334">
        <v>16.184080336491409</v>
      </c>
    </row>
    <row r="8335" spans="1:6" hidden="1">
      <c r="A8335">
        <v>14</v>
      </c>
      <c r="B8335" s="226">
        <v>44272</v>
      </c>
      <c r="C8335" s="226">
        <v>44273</v>
      </c>
      <c r="D8335" s="226">
        <v>44280.453483796293</v>
      </c>
      <c r="E8335" t="s">
        <v>6067</v>
      </c>
      <c r="F8335">
        <v>0.86368058990272489</v>
      </c>
    </row>
    <row r="8336" spans="1:6" hidden="1">
      <c r="A8336">
        <v>14</v>
      </c>
      <c r="B8336" s="226">
        <v>44272</v>
      </c>
      <c r="C8336" s="226">
        <v>44273</v>
      </c>
      <c r="D8336" s="226">
        <v>44280.453483796293</v>
      </c>
      <c r="E8336" t="s">
        <v>6069</v>
      </c>
      <c r="F8336">
        <v>259.7441216150923</v>
      </c>
    </row>
    <row r="8337" spans="1:6" hidden="1">
      <c r="A8337">
        <v>14</v>
      </c>
      <c r="B8337" s="226">
        <v>44272</v>
      </c>
      <c r="C8337" s="226">
        <v>44273</v>
      </c>
      <c r="D8337" s="226">
        <v>44280.453483796293</v>
      </c>
      <c r="E8337" t="s">
        <v>6469</v>
      </c>
      <c r="F8337">
        <v>206.91341368357465</v>
      </c>
    </row>
    <row r="8338" spans="1:6" hidden="1">
      <c r="A8338">
        <v>14</v>
      </c>
      <c r="B8338" s="226">
        <v>44272</v>
      </c>
      <c r="C8338" s="226">
        <v>44273</v>
      </c>
      <c r="D8338" s="226">
        <v>44280.453483796293</v>
      </c>
      <c r="E8338" t="s">
        <v>6470</v>
      </c>
      <c r="F8338">
        <v>33.068207565943375</v>
      </c>
    </row>
    <row r="8339" spans="1:6" hidden="1">
      <c r="A8339">
        <v>14</v>
      </c>
      <c r="B8339" s="226">
        <v>44272</v>
      </c>
      <c r="C8339" s="226">
        <v>44273</v>
      </c>
      <c r="D8339" s="226">
        <v>44280.453483796293</v>
      </c>
      <c r="E8339" t="s">
        <v>6070</v>
      </c>
      <c r="F8339">
        <v>0</v>
      </c>
    </row>
    <row r="8340" spans="1:6" hidden="1">
      <c r="A8340">
        <v>14</v>
      </c>
      <c r="B8340" s="226">
        <v>44272</v>
      </c>
      <c r="C8340" s="226">
        <v>44273</v>
      </c>
      <c r="D8340" s="226">
        <v>44280.453483796293</v>
      </c>
      <c r="E8340" t="s">
        <v>6471</v>
      </c>
      <c r="F8340">
        <v>209.997963322533</v>
      </c>
    </row>
    <row r="8341" spans="1:6" hidden="1">
      <c r="A8341">
        <v>14</v>
      </c>
      <c r="B8341" s="226">
        <v>44272</v>
      </c>
      <c r="C8341" s="226">
        <v>44273</v>
      </c>
      <c r="D8341" s="226">
        <v>44280.453483796293</v>
      </c>
      <c r="E8341" t="s">
        <v>6472</v>
      </c>
      <c r="F8341">
        <v>243.1939854939771</v>
      </c>
    </row>
    <row r="8342" spans="1:6" hidden="1">
      <c r="A8342">
        <v>14</v>
      </c>
      <c r="B8342" s="226">
        <v>44272</v>
      </c>
      <c r="C8342" s="226">
        <v>44273</v>
      </c>
      <c r="D8342" s="226">
        <v>44280.453483796293</v>
      </c>
      <c r="E8342" t="s">
        <v>6473</v>
      </c>
      <c r="F8342">
        <v>263.91068903605105</v>
      </c>
    </row>
    <row r="8343" spans="1:6" hidden="1">
      <c r="A8343">
        <v>14</v>
      </c>
      <c r="B8343" s="226">
        <v>44272</v>
      </c>
      <c r="C8343" s="226">
        <v>44273</v>
      </c>
      <c r="D8343" s="226">
        <v>44280.453483796293</v>
      </c>
      <c r="E8343" t="s">
        <v>6071</v>
      </c>
      <c r="F8343">
        <v>602.36202935112874</v>
      </c>
    </row>
    <row r="8344" spans="1:6" hidden="1">
      <c r="A8344">
        <v>14</v>
      </c>
      <c r="B8344" s="226">
        <v>44272</v>
      </c>
      <c r="C8344" s="226">
        <v>44273</v>
      </c>
      <c r="D8344" s="226">
        <v>44280.453483796293</v>
      </c>
      <c r="E8344" t="s">
        <v>6252</v>
      </c>
      <c r="F8344">
        <v>172.47358024385323</v>
      </c>
    </row>
    <row r="8345" spans="1:6" hidden="1">
      <c r="A8345">
        <v>14</v>
      </c>
      <c r="B8345" s="226">
        <v>44272</v>
      </c>
      <c r="C8345" s="226">
        <v>44273</v>
      </c>
      <c r="D8345" s="226">
        <v>44280.453483796293</v>
      </c>
      <c r="E8345" t="s">
        <v>6253</v>
      </c>
      <c r="F8345">
        <v>76.563625592655583</v>
      </c>
    </row>
    <row r="8346" spans="1:6" hidden="1">
      <c r="A8346">
        <v>14</v>
      </c>
      <c r="B8346" s="226">
        <v>44272</v>
      </c>
      <c r="C8346" s="226">
        <v>44273</v>
      </c>
      <c r="D8346" s="226">
        <v>44280.453483796293</v>
      </c>
      <c r="E8346" t="s">
        <v>6076</v>
      </c>
      <c r="F8346">
        <v>0.96920001506801945</v>
      </c>
    </row>
    <row r="8347" spans="1:6" hidden="1">
      <c r="A8347">
        <v>14</v>
      </c>
      <c r="B8347" s="226">
        <v>44272</v>
      </c>
      <c r="C8347" s="226">
        <v>44273</v>
      </c>
      <c r="D8347" s="226">
        <v>44280.453483796293</v>
      </c>
      <c r="E8347" t="s">
        <v>6077</v>
      </c>
      <c r="F8347">
        <v>1.5441000461578724</v>
      </c>
    </row>
    <row r="8348" spans="1:6" hidden="1">
      <c r="A8348">
        <v>14</v>
      </c>
      <c r="B8348" s="226">
        <v>44272</v>
      </c>
      <c r="C8348" s="226">
        <v>44273</v>
      </c>
      <c r="D8348" s="226">
        <v>44280.453483796293</v>
      </c>
      <c r="E8348" t="s">
        <v>6078</v>
      </c>
      <c r="F8348">
        <v>6.8558998107910156</v>
      </c>
    </row>
    <row r="8349" spans="1:6" hidden="1">
      <c r="A8349">
        <v>14</v>
      </c>
      <c r="B8349" s="226">
        <v>44272</v>
      </c>
      <c r="C8349" s="226">
        <v>44273</v>
      </c>
      <c r="D8349" s="226">
        <v>44280.453483796293</v>
      </c>
      <c r="E8349" t="s">
        <v>6079</v>
      </c>
      <c r="F8349">
        <v>23.407100677489808</v>
      </c>
    </row>
    <row r="8350" spans="1:6" hidden="1">
      <c r="A8350">
        <v>14</v>
      </c>
      <c r="B8350" s="226">
        <v>44272</v>
      </c>
      <c r="C8350" s="226">
        <v>44273</v>
      </c>
      <c r="D8350" s="226">
        <v>44280.453483796293</v>
      </c>
      <c r="E8350" t="s">
        <v>6080</v>
      </c>
      <c r="F8350">
        <v>50.095600128175754</v>
      </c>
    </row>
    <row r="8351" spans="1:6" hidden="1">
      <c r="A8351">
        <v>14</v>
      </c>
      <c r="B8351" s="226">
        <v>44272</v>
      </c>
      <c r="C8351" s="226">
        <v>44273</v>
      </c>
      <c r="D8351" s="226">
        <v>44280.453483796293</v>
      </c>
      <c r="E8351" t="s">
        <v>6081</v>
      </c>
      <c r="F8351">
        <v>17.03179931640625</v>
      </c>
    </row>
    <row r="8352" spans="1:6" hidden="1">
      <c r="A8352">
        <v>14</v>
      </c>
      <c r="B8352" s="226">
        <v>44272</v>
      </c>
      <c r="C8352" s="226">
        <v>44273</v>
      </c>
      <c r="D8352" s="226">
        <v>44280.453483796293</v>
      </c>
      <c r="E8352" t="s">
        <v>6082</v>
      </c>
      <c r="F8352">
        <v>6.5300002694129944E-2</v>
      </c>
    </row>
    <row r="8353" spans="1:6" hidden="1">
      <c r="A8353">
        <v>14</v>
      </c>
      <c r="B8353" s="226">
        <v>44272</v>
      </c>
      <c r="C8353" s="226">
        <v>44273</v>
      </c>
      <c r="D8353" s="226">
        <v>44280.453483796293</v>
      </c>
      <c r="E8353" t="s">
        <v>6678</v>
      </c>
      <c r="F8353">
        <v>127.4425172540878</v>
      </c>
    </row>
    <row r="8354" spans="1:6" hidden="1">
      <c r="A8354">
        <v>14</v>
      </c>
      <c r="B8354" s="226">
        <v>44272</v>
      </c>
      <c r="C8354" s="226">
        <v>44273</v>
      </c>
      <c r="D8354" s="226">
        <v>44280.453483796293</v>
      </c>
      <c r="E8354" t="s">
        <v>6474</v>
      </c>
      <c r="F8354">
        <v>233.99123870001938</v>
      </c>
    </row>
    <row r="8355" spans="1:6" hidden="1">
      <c r="A8355">
        <v>14</v>
      </c>
      <c r="B8355" s="226">
        <v>44272</v>
      </c>
      <c r="C8355" s="226">
        <v>44273</v>
      </c>
      <c r="D8355" s="226">
        <v>44280.453483796293</v>
      </c>
      <c r="E8355" t="s">
        <v>6475</v>
      </c>
      <c r="F8355">
        <v>234.68651758829898</v>
      </c>
    </row>
    <row r="8356" spans="1:6" hidden="1">
      <c r="A8356">
        <v>14</v>
      </c>
      <c r="B8356" s="226">
        <v>44272</v>
      </c>
      <c r="C8356" s="226">
        <v>44273</v>
      </c>
      <c r="D8356" s="226">
        <v>44280.453483796293</v>
      </c>
      <c r="E8356" t="s">
        <v>6476</v>
      </c>
      <c r="F8356">
        <v>237.75767056147461</v>
      </c>
    </row>
    <row r="8357" spans="1:6" hidden="1">
      <c r="A8357">
        <v>14</v>
      </c>
      <c r="B8357" s="226">
        <v>44272</v>
      </c>
      <c r="C8357" s="226">
        <v>44273</v>
      </c>
      <c r="D8357" s="226">
        <v>44280.453483796293</v>
      </c>
      <c r="E8357" t="s">
        <v>6477</v>
      </c>
      <c r="F8357">
        <v>239.26586630079348</v>
      </c>
    </row>
    <row r="8358" spans="1:6" hidden="1">
      <c r="A8358">
        <v>14</v>
      </c>
      <c r="B8358" s="226">
        <v>44272</v>
      </c>
      <c r="C8358" s="226">
        <v>44273</v>
      </c>
      <c r="D8358" s="226">
        <v>44280.453483796293</v>
      </c>
      <c r="E8358" t="s">
        <v>6085</v>
      </c>
      <c r="F8358">
        <v>22.356284544202975</v>
      </c>
    </row>
    <row r="8359" spans="1:6" hidden="1">
      <c r="A8359">
        <v>14</v>
      </c>
      <c r="B8359" s="226">
        <v>44272</v>
      </c>
      <c r="C8359" s="226">
        <v>44273</v>
      </c>
      <c r="D8359" s="226">
        <v>44280.453483796293</v>
      </c>
      <c r="E8359" t="s">
        <v>6086</v>
      </c>
      <c r="F8359">
        <v>20</v>
      </c>
    </row>
    <row r="8360" spans="1:6" hidden="1">
      <c r="A8360">
        <v>14</v>
      </c>
      <c r="B8360" s="226">
        <v>44272</v>
      </c>
      <c r="C8360" s="226">
        <v>44273</v>
      </c>
      <c r="D8360" s="226">
        <v>44280.453483796293</v>
      </c>
      <c r="E8360" t="s">
        <v>6087</v>
      </c>
      <c r="F8360">
        <v>0</v>
      </c>
    </row>
    <row r="8361" spans="1:6" hidden="1">
      <c r="A8361">
        <v>14</v>
      </c>
      <c r="B8361" s="226">
        <v>44272</v>
      </c>
      <c r="C8361" s="226">
        <v>44273</v>
      </c>
      <c r="D8361" s="226">
        <v>44280.453483796293</v>
      </c>
      <c r="E8361" t="s">
        <v>6088</v>
      </c>
      <c r="F8361">
        <v>91.628849140803126</v>
      </c>
    </row>
    <row r="8362" spans="1:6" hidden="1">
      <c r="A8362">
        <v>14</v>
      </c>
      <c r="B8362" s="226">
        <v>44272</v>
      </c>
      <c r="C8362" s="226">
        <v>44273</v>
      </c>
      <c r="D8362" s="226">
        <v>44280.453483796293</v>
      </c>
      <c r="E8362" t="s">
        <v>6083</v>
      </c>
      <c r="F8362">
        <v>725.91007953220026</v>
      </c>
    </row>
    <row r="8363" spans="1:6" hidden="1">
      <c r="A8363">
        <v>14</v>
      </c>
      <c r="B8363" s="226">
        <v>44272</v>
      </c>
      <c r="C8363" s="226">
        <v>44273</v>
      </c>
      <c r="D8363" s="226">
        <v>44280.453483796293</v>
      </c>
      <c r="E8363" t="s">
        <v>6478</v>
      </c>
      <c r="F8363">
        <v>202.55447889963776</v>
      </c>
    </row>
    <row r="8364" spans="1:6" hidden="1">
      <c r="A8364">
        <v>14</v>
      </c>
      <c r="B8364" s="226">
        <v>44272</v>
      </c>
      <c r="C8364" s="226">
        <v>44273</v>
      </c>
      <c r="D8364" s="226">
        <v>44280.453483796293</v>
      </c>
      <c r="E8364" t="s">
        <v>6254</v>
      </c>
      <c r="F8364">
        <v>754.58545917934964</v>
      </c>
    </row>
    <row r="8365" spans="1:6" hidden="1">
      <c r="A8365">
        <v>14</v>
      </c>
      <c r="B8365" s="226">
        <v>44272</v>
      </c>
      <c r="C8365" s="226">
        <v>44273</v>
      </c>
      <c r="D8365" s="226">
        <v>44280.453483796293</v>
      </c>
      <c r="E8365" t="s">
        <v>6479</v>
      </c>
      <c r="F8365">
        <v>205.19895962609107</v>
      </c>
    </row>
    <row r="8366" spans="1:6" hidden="1">
      <c r="A8366">
        <v>14</v>
      </c>
      <c r="B8366" s="226">
        <v>44272</v>
      </c>
      <c r="C8366" s="226">
        <v>44273</v>
      </c>
      <c r="D8366" s="226">
        <v>44280.453483796293</v>
      </c>
      <c r="E8366" t="s">
        <v>6480</v>
      </c>
      <c r="F8366">
        <v>272.06389153798403</v>
      </c>
    </row>
    <row r="8367" spans="1:6" hidden="1">
      <c r="A8367">
        <v>14</v>
      </c>
      <c r="B8367" s="226">
        <v>44272</v>
      </c>
      <c r="C8367" s="226">
        <v>44273</v>
      </c>
      <c r="D8367" s="226">
        <v>44280.453483796293</v>
      </c>
      <c r="E8367" t="s">
        <v>6255</v>
      </c>
      <c r="F8367">
        <v>2744.3869598388683</v>
      </c>
    </row>
    <row r="8368" spans="1:6" hidden="1">
      <c r="A8368">
        <v>14</v>
      </c>
      <c r="B8368" s="226">
        <v>44272</v>
      </c>
      <c r="C8368" s="226">
        <v>44273</v>
      </c>
      <c r="D8368" s="226">
        <v>44280.453483796293</v>
      </c>
      <c r="E8368" t="s">
        <v>6481</v>
      </c>
      <c r="F8368">
        <v>275.24063366783867</v>
      </c>
    </row>
    <row r="8369" spans="1:6" hidden="1">
      <c r="A8369">
        <v>14</v>
      </c>
      <c r="B8369" s="226">
        <v>44272</v>
      </c>
      <c r="C8369" s="226">
        <v>44273</v>
      </c>
      <c r="D8369" s="226">
        <v>44280.453483796293</v>
      </c>
      <c r="E8369" t="s">
        <v>6084</v>
      </c>
      <c r="F8369">
        <v>94.581496810913123</v>
      </c>
    </row>
    <row r="8370" spans="1:6" hidden="1">
      <c r="A8370">
        <v>14</v>
      </c>
      <c r="B8370" s="226">
        <v>44272</v>
      </c>
      <c r="C8370" s="226">
        <v>44273</v>
      </c>
      <c r="D8370" s="226">
        <v>44280.453483796293</v>
      </c>
      <c r="E8370" t="s">
        <v>6482</v>
      </c>
      <c r="F8370">
        <v>271.46640404595342</v>
      </c>
    </row>
    <row r="8371" spans="1:6" hidden="1">
      <c r="A8371">
        <v>14</v>
      </c>
      <c r="B8371" s="226">
        <v>44272</v>
      </c>
      <c r="C8371" s="226">
        <v>44273</v>
      </c>
      <c r="D8371" s="226">
        <v>44280.453483796293</v>
      </c>
      <c r="E8371" t="s">
        <v>6483</v>
      </c>
      <c r="F8371">
        <v>208.6573995060379</v>
      </c>
    </row>
    <row r="8372" spans="1:6" hidden="1">
      <c r="A8372">
        <v>14</v>
      </c>
      <c r="B8372" s="226">
        <v>44272</v>
      </c>
      <c r="C8372" s="226">
        <v>44273</v>
      </c>
      <c r="D8372" s="226">
        <v>44280.453483796293</v>
      </c>
      <c r="E8372" t="s">
        <v>6484</v>
      </c>
      <c r="F8372">
        <v>208.89739740159644</v>
      </c>
    </row>
    <row r="8373" spans="1:6" hidden="1">
      <c r="A8373">
        <v>14</v>
      </c>
      <c r="B8373" s="226">
        <v>44272</v>
      </c>
      <c r="C8373" s="226">
        <v>44273</v>
      </c>
      <c r="D8373" s="226">
        <v>44280.453483796293</v>
      </c>
      <c r="E8373" t="s">
        <v>6235</v>
      </c>
    </row>
    <row r="8374" spans="1:6" hidden="1">
      <c r="A8374">
        <v>14</v>
      </c>
      <c r="B8374" s="226">
        <v>44272</v>
      </c>
      <c r="C8374" s="226">
        <v>44273</v>
      </c>
      <c r="D8374" s="226">
        <v>44280.453483796293</v>
      </c>
      <c r="E8374" t="s">
        <v>6256</v>
      </c>
      <c r="F8374">
        <v>1.8910657600286871</v>
      </c>
    </row>
    <row r="8375" spans="1:6" hidden="1">
      <c r="A8375">
        <v>14</v>
      </c>
      <c r="B8375" s="226">
        <v>44272</v>
      </c>
      <c r="C8375" s="226">
        <v>44273</v>
      </c>
      <c r="D8375" s="226">
        <v>44280.453483796293</v>
      </c>
      <c r="E8375" t="s">
        <v>6257</v>
      </c>
      <c r="F8375">
        <v>7.0003320710526573</v>
      </c>
    </row>
    <row r="8376" spans="1:6" hidden="1">
      <c r="A8376">
        <v>14</v>
      </c>
      <c r="B8376" s="226">
        <v>44272</v>
      </c>
      <c r="C8376" s="226">
        <v>44273</v>
      </c>
      <c r="D8376" s="226">
        <v>44280.453483796293</v>
      </c>
      <c r="E8376" t="s">
        <v>6258</v>
      </c>
      <c r="F8376">
        <v>5.5279785891373949</v>
      </c>
    </row>
    <row r="8377" spans="1:6" hidden="1">
      <c r="A8377">
        <v>14</v>
      </c>
      <c r="B8377" s="226">
        <v>44272</v>
      </c>
      <c r="C8377" s="226">
        <v>44273</v>
      </c>
      <c r="D8377" s="226">
        <v>44280.453483796293</v>
      </c>
      <c r="E8377" t="s">
        <v>6520</v>
      </c>
      <c r="F8377">
        <v>0.27745000024636585</v>
      </c>
    </row>
    <row r="8378" spans="1:6" hidden="1">
      <c r="A8378">
        <v>14</v>
      </c>
      <c r="B8378" s="226">
        <v>44272</v>
      </c>
      <c r="C8378" s="226">
        <v>44273</v>
      </c>
      <c r="D8378" s="226">
        <v>44280.453483796293</v>
      </c>
      <c r="E8378" t="s">
        <v>6259</v>
      </c>
      <c r="F8378">
        <v>3.9937237853805203</v>
      </c>
    </row>
    <row r="8379" spans="1:6" hidden="1">
      <c r="A8379">
        <v>14</v>
      </c>
      <c r="B8379" s="226">
        <v>44272</v>
      </c>
      <c r="C8379" s="226">
        <v>44273</v>
      </c>
      <c r="D8379" s="226">
        <v>44280.453483796293</v>
      </c>
      <c r="E8379" t="s">
        <v>6260</v>
      </c>
      <c r="F8379">
        <v>6.4585536383674478E-4</v>
      </c>
    </row>
    <row r="8380" spans="1:6" hidden="1">
      <c r="A8380">
        <v>14</v>
      </c>
      <c r="B8380" s="226">
        <v>44272</v>
      </c>
      <c r="C8380" s="226">
        <v>44273</v>
      </c>
      <c r="D8380" s="226">
        <v>44280.453483796293</v>
      </c>
      <c r="E8380" t="s">
        <v>6485</v>
      </c>
      <c r="F8380">
        <v>37.113361999723644</v>
      </c>
    </row>
    <row r="8381" spans="1:6" hidden="1">
      <c r="A8381">
        <v>14</v>
      </c>
      <c r="B8381" s="226">
        <v>44272</v>
      </c>
      <c r="C8381" s="226">
        <v>44273</v>
      </c>
      <c r="D8381" s="226">
        <v>44280.453483796293</v>
      </c>
      <c r="E8381" t="s">
        <v>6486</v>
      </c>
      <c r="F8381">
        <v>156.19700333277385</v>
      </c>
    </row>
    <row r="8382" spans="1:6" hidden="1">
      <c r="A8382">
        <v>14</v>
      </c>
      <c r="B8382" s="226">
        <v>44272</v>
      </c>
      <c r="C8382" s="226">
        <v>44273</v>
      </c>
      <c r="D8382" s="226">
        <v>44280.453483796293</v>
      </c>
      <c r="E8382" t="s">
        <v>6091</v>
      </c>
      <c r="F8382">
        <v>97.388564475377237</v>
      </c>
    </row>
    <row r="8383" spans="1:6" hidden="1">
      <c r="A8383">
        <v>14</v>
      </c>
      <c r="B8383" s="226">
        <v>44272</v>
      </c>
      <c r="C8383" s="226">
        <v>44273</v>
      </c>
      <c r="D8383" s="226">
        <v>44280.453483796293</v>
      </c>
      <c r="E8383" t="s">
        <v>6261</v>
      </c>
      <c r="F8383">
        <v>0</v>
      </c>
    </row>
    <row r="8384" spans="1:6" hidden="1">
      <c r="A8384">
        <v>14</v>
      </c>
      <c r="B8384" s="226">
        <v>44272</v>
      </c>
      <c r="C8384" s="226">
        <v>44273</v>
      </c>
      <c r="D8384" s="226">
        <v>44280.453483796293</v>
      </c>
      <c r="E8384" t="s">
        <v>6269</v>
      </c>
      <c r="F8384">
        <v>51.726263009177295</v>
      </c>
    </row>
    <row r="8385" spans="1:6" hidden="1">
      <c r="A8385">
        <v>14</v>
      </c>
      <c r="B8385" s="226">
        <v>44272</v>
      </c>
      <c r="C8385" s="226">
        <v>44273</v>
      </c>
      <c r="D8385" s="226">
        <v>44280.453483796293</v>
      </c>
      <c r="E8385" t="s">
        <v>6661</v>
      </c>
      <c r="F8385">
        <v>2.776947713354923</v>
      </c>
    </row>
    <row r="8386" spans="1:6" hidden="1">
      <c r="A8386">
        <v>14</v>
      </c>
      <c r="B8386" s="226">
        <v>44272</v>
      </c>
      <c r="C8386" s="226">
        <v>44273</v>
      </c>
      <c r="D8386" s="226">
        <v>44280.453483796293</v>
      </c>
      <c r="E8386" t="s">
        <v>6262</v>
      </c>
      <c r="F8386">
        <v>9.4885058970914908</v>
      </c>
    </row>
    <row r="8387" spans="1:6" hidden="1">
      <c r="A8387">
        <v>14</v>
      </c>
      <c r="B8387" s="226">
        <v>44272</v>
      </c>
      <c r="C8387" s="226">
        <v>44273</v>
      </c>
      <c r="D8387" s="226">
        <v>44280.453483796293</v>
      </c>
      <c r="E8387" t="s">
        <v>6263</v>
      </c>
      <c r="F8387">
        <v>13.482875537835849</v>
      </c>
    </row>
    <row r="8388" spans="1:6" hidden="1">
      <c r="A8388">
        <v>14</v>
      </c>
      <c r="B8388" s="226">
        <v>44272</v>
      </c>
      <c r="C8388" s="226">
        <v>44273</v>
      </c>
      <c r="D8388" s="226">
        <v>44280.453483796293</v>
      </c>
      <c r="E8388" t="s">
        <v>6264</v>
      </c>
      <c r="F8388">
        <v>29.785459242926734</v>
      </c>
    </row>
    <row r="8389" spans="1:6" hidden="1">
      <c r="A8389">
        <v>14</v>
      </c>
      <c r="B8389" s="226">
        <v>44272</v>
      </c>
      <c r="C8389" s="226">
        <v>44273</v>
      </c>
      <c r="D8389" s="226">
        <v>44280.453483796293</v>
      </c>
      <c r="E8389" t="s">
        <v>6267</v>
      </c>
      <c r="F8389">
        <v>51.726263009177295</v>
      </c>
    </row>
    <row r="8390" spans="1:6" hidden="1">
      <c r="A8390">
        <v>14</v>
      </c>
      <c r="B8390" s="226">
        <v>44272</v>
      </c>
      <c r="C8390" s="226">
        <v>44273</v>
      </c>
      <c r="D8390" s="226">
        <v>44280.453483796293</v>
      </c>
      <c r="E8390" t="s">
        <v>6440</v>
      </c>
      <c r="F8390">
        <v>51.726263009177295</v>
      </c>
    </row>
    <row r="8391" spans="1:6" hidden="1">
      <c r="A8391">
        <v>14</v>
      </c>
      <c r="B8391" s="226">
        <v>44272</v>
      </c>
      <c r="C8391" s="226">
        <v>44273</v>
      </c>
      <c r="D8391" s="226">
        <v>44280.453483796293</v>
      </c>
      <c r="E8391" t="s">
        <v>6100</v>
      </c>
      <c r="F8391">
        <v>0.15504999707143302</v>
      </c>
    </row>
    <row r="8392" spans="1:6" hidden="1">
      <c r="A8392">
        <v>14</v>
      </c>
      <c r="B8392" s="226">
        <v>44272</v>
      </c>
      <c r="C8392" s="226">
        <v>44273</v>
      </c>
      <c r="D8392" s="226">
        <v>44280.453483796293</v>
      </c>
      <c r="E8392" t="s">
        <v>6101</v>
      </c>
      <c r="F8392">
        <v>7.3666666479157775E-3</v>
      </c>
    </row>
    <row r="8393" spans="1:6" hidden="1">
      <c r="A8393">
        <v>14</v>
      </c>
      <c r="B8393" s="226">
        <v>44272</v>
      </c>
      <c r="C8393" s="226">
        <v>44273</v>
      </c>
      <c r="D8393" s="226">
        <v>44280.453483796293</v>
      </c>
      <c r="E8393" t="s">
        <v>6102</v>
      </c>
      <c r="F8393">
        <v>0.20208333184320959</v>
      </c>
    </row>
    <row r="8394" spans="1:6" hidden="1">
      <c r="A8394">
        <v>14</v>
      </c>
      <c r="B8394" s="226">
        <v>44272</v>
      </c>
      <c r="C8394" s="226">
        <v>44273</v>
      </c>
      <c r="D8394" s="226">
        <v>44280.453483796293</v>
      </c>
      <c r="E8394" t="s">
        <v>6103</v>
      </c>
      <c r="F8394">
        <v>0.6140333513418833</v>
      </c>
    </row>
    <row r="8395" spans="1:6" hidden="1">
      <c r="A8395">
        <v>14</v>
      </c>
      <c r="B8395" s="226">
        <v>44272</v>
      </c>
      <c r="C8395" s="226">
        <v>44273</v>
      </c>
      <c r="D8395" s="226">
        <v>44280.453483796293</v>
      </c>
      <c r="E8395" t="s">
        <v>6104</v>
      </c>
      <c r="F8395">
        <v>98.741914113362625</v>
      </c>
    </row>
    <row r="8396" spans="1:6" hidden="1">
      <c r="A8396">
        <v>14</v>
      </c>
      <c r="B8396" s="226">
        <v>44272</v>
      </c>
      <c r="C8396" s="226">
        <v>44273</v>
      </c>
      <c r="D8396" s="226">
        <v>44280.453483796293</v>
      </c>
      <c r="E8396" t="s">
        <v>6105</v>
      </c>
    </row>
    <row r="8397" spans="1:6" hidden="1">
      <c r="A8397">
        <v>14</v>
      </c>
      <c r="B8397" s="226">
        <v>44272</v>
      </c>
      <c r="C8397" s="226">
        <v>44273</v>
      </c>
      <c r="D8397" s="226">
        <v>44280.453483796293</v>
      </c>
      <c r="E8397" t="s">
        <v>6106</v>
      </c>
    </row>
    <row r="8398" spans="1:6" hidden="1">
      <c r="A8398">
        <v>14</v>
      </c>
      <c r="B8398" s="226">
        <v>44272</v>
      </c>
      <c r="C8398" s="226">
        <v>44273</v>
      </c>
      <c r="D8398" s="226">
        <v>44280.453483796293</v>
      </c>
      <c r="E8398" t="s">
        <v>6107</v>
      </c>
    </row>
    <row r="8399" spans="1:6" hidden="1">
      <c r="A8399">
        <v>14</v>
      </c>
      <c r="B8399" s="226">
        <v>44272</v>
      </c>
      <c r="C8399" s="226">
        <v>44273</v>
      </c>
      <c r="D8399" s="226">
        <v>44280.453483796293</v>
      </c>
      <c r="E8399" t="s">
        <v>6108</v>
      </c>
    </row>
    <row r="8400" spans="1:6" hidden="1">
      <c r="A8400">
        <v>14</v>
      </c>
      <c r="B8400" s="226">
        <v>44272</v>
      </c>
      <c r="C8400" s="226">
        <v>44273</v>
      </c>
      <c r="D8400" s="226">
        <v>44280.453483796293</v>
      </c>
      <c r="E8400" t="s">
        <v>6109</v>
      </c>
    </row>
    <row r="8401" spans="1:6" hidden="1">
      <c r="A8401">
        <v>14</v>
      </c>
      <c r="B8401" s="226">
        <v>44272</v>
      </c>
      <c r="C8401" s="226">
        <v>44273</v>
      </c>
      <c r="D8401" s="226">
        <v>44280.453483796293</v>
      </c>
      <c r="E8401" t="s">
        <v>6110</v>
      </c>
    </row>
    <row r="8402" spans="1:6" hidden="1">
      <c r="A8402">
        <v>14</v>
      </c>
      <c r="B8402" s="226">
        <v>44272</v>
      </c>
      <c r="C8402" s="226">
        <v>44273</v>
      </c>
      <c r="D8402" s="226">
        <v>44280.453483796293</v>
      </c>
      <c r="E8402" t="s">
        <v>6111</v>
      </c>
    </row>
    <row r="8403" spans="1:6" hidden="1">
      <c r="A8403">
        <v>14</v>
      </c>
      <c r="B8403" s="226">
        <v>44272</v>
      </c>
      <c r="C8403" s="226">
        <v>44273</v>
      </c>
      <c r="D8403" s="226">
        <v>44280.453483796293</v>
      </c>
      <c r="E8403" t="s">
        <v>6113</v>
      </c>
    </row>
    <row r="8404" spans="1:6" hidden="1">
      <c r="A8404">
        <v>14</v>
      </c>
      <c r="B8404" s="226">
        <v>44272</v>
      </c>
      <c r="C8404" s="226">
        <v>44273</v>
      </c>
      <c r="D8404" s="226">
        <v>44280.453483796293</v>
      </c>
      <c r="E8404" t="s">
        <v>6112</v>
      </c>
    </row>
    <row r="8405" spans="1:6" hidden="1">
      <c r="A8405">
        <v>14</v>
      </c>
      <c r="B8405" s="226">
        <v>44272</v>
      </c>
      <c r="C8405" s="226">
        <v>44273</v>
      </c>
      <c r="D8405" s="226">
        <v>44280.453483796293</v>
      </c>
      <c r="E8405" t="s">
        <v>6114</v>
      </c>
    </row>
    <row r="8406" spans="1:6" hidden="1">
      <c r="A8406">
        <v>14</v>
      </c>
      <c r="B8406" s="226">
        <v>44272</v>
      </c>
      <c r="C8406" s="226">
        <v>44273</v>
      </c>
      <c r="D8406" s="226">
        <v>44280.453483796293</v>
      </c>
      <c r="E8406" t="s">
        <v>6115</v>
      </c>
    </row>
    <row r="8407" spans="1:6" hidden="1">
      <c r="A8407">
        <v>14</v>
      </c>
      <c r="B8407" s="226">
        <v>44272</v>
      </c>
      <c r="C8407" s="226">
        <v>44273</v>
      </c>
      <c r="D8407" s="226">
        <v>44280.453483796293</v>
      </c>
      <c r="E8407" t="s">
        <v>6116</v>
      </c>
    </row>
    <row r="8408" spans="1:6" hidden="1">
      <c r="A8408">
        <v>14</v>
      </c>
      <c r="B8408" s="226">
        <v>44272</v>
      </c>
      <c r="C8408" s="226">
        <v>44273</v>
      </c>
      <c r="D8408" s="226">
        <v>44280.453483796293</v>
      </c>
      <c r="E8408" t="s">
        <v>6117</v>
      </c>
    </row>
    <row r="8409" spans="1:6" hidden="1">
      <c r="A8409">
        <v>14</v>
      </c>
      <c r="B8409" s="226">
        <v>44272</v>
      </c>
      <c r="C8409" s="226">
        <v>44273</v>
      </c>
      <c r="D8409" s="226">
        <v>44280.453483796293</v>
      </c>
      <c r="E8409" t="s">
        <v>6118</v>
      </c>
    </row>
    <row r="8410" spans="1:6" hidden="1">
      <c r="A8410">
        <v>14</v>
      </c>
      <c r="B8410" s="226">
        <v>44272</v>
      </c>
      <c r="C8410" s="226">
        <v>44273</v>
      </c>
      <c r="D8410" s="226">
        <v>44280.453483796293</v>
      </c>
      <c r="E8410" t="s">
        <v>6119</v>
      </c>
    </row>
    <row r="8411" spans="1:6" hidden="1">
      <c r="A8411">
        <v>14</v>
      </c>
      <c r="B8411" s="226">
        <v>44272</v>
      </c>
      <c r="C8411" s="226">
        <v>44273</v>
      </c>
      <c r="D8411" s="226">
        <v>44280.453483796293</v>
      </c>
      <c r="E8411" t="s">
        <v>6120</v>
      </c>
    </row>
    <row r="8412" spans="1:6" hidden="1">
      <c r="A8412">
        <v>14</v>
      </c>
      <c r="B8412" s="226">
        <v>44272</v>
      </c>
      <c r="C8412" s="226">
        <v>44273</v>
      </c>
      <c r="D8412" s="226">
        <v>44280.453483796293</v>
      </c>
      <c r="E8412" t="s">
        <v>6121</v>
      </c>
    </row>
    <row r="8413" spans="1:6" hidden="1">
      <c r="A8413">
        <v>14</v>
      </c>
      <c r="B8413" s="226">
        <v>44272</v>
      </c>
      <c r="C8413" s="226">
        <v>44273</v>
      </c>
      <c r="D8413" s="226">
        <v>44280.453483796293</v>
      </c>
      <c r="E8413" t="s">
        <v>6487</v>
      </c>
      <c r="F8413">
        <v>174.19162340164149</v>
      </c>
    </row>
    <row r="8414" spans="1:6" hidden="1">
      <c r="A8414">
        <v>14</v>
      </c>
      <c r="B8414" s="226">
        <v>44272</v>
      </c>
      <c r="C8414" s="226">
        <v>44273</v>
      </c>
      <c r="D8414" s="226">
        <v>44280.453483796293</v>
      </c>
      <c r="E8414" t="s">
        <v>6488</v>
      </c>
      <c r="F8414">
        <v>188.21817765765763</v>
      </c>
    </row>
    <row r="8415" spans="1:6" hidden="1">
      <c r="A8415">
        <v>14</v>
      </c>
      <c r="B8415" s="226">
        <v>44272</v>
      </c>
      <c r="C8415" s="226">
        <v>44273</v>
      </c>
      <c r="D8415" s="226">
        <v>44280.453483796293</v>
      </c>
      <c r="E8415" t="s">
        <v>6489</v>
      </c>
      <c r="F8415">
        <v>188.91169919967649</v>
      </c>
    </row>
    <row r="8416" spans="1:6" hidden="1">
      <c r="A8416">
        <v>14</v>
      </c>
      <c r="B8416" s="226">
        <v>44272</v>
      </c>
      <c r="C8416" s="226">
        <v>44273</v>
      </c>
      <c r="D8416" s="226">
        <v>44280.453483796293</v>
      </c>
      <c r="E8416" t="s">
        <v>6490</v>
      </c>
      <c r="F8416">
        <v>198.00981040530743</v>
      </c>
    </row>
    <row r="8417" spans="1:6" hidden="1">
      <c r="A8417">
        <v>14</v>
      </c>
      <c r="B8417" s="226">
        <v>44272</v>
      </c>
      <c r="C8417" s="226">
        <v>44273</v>
      </c>
      <c r="D8417" s="226">
        <v>44280.453483796293</v>
      </c>
      <c r="E8417" t="s">
        <v>6122</v>
      </c>
      <c r="F8417">
        <v>6.1028071287605519</v>
      </c>
    </row>
    <row r="8418" spans="1:6" hidden="1">
      <c r="A8418">
        <v>14</v>
      </c>
      <c r="B8418" s="226">
        <v>44272</v>
      </c>
      <c r="C8418" s="226">
        <v>44273</v>
      </c>
      <c r="D8418" s="226">
        <v>44280.453483796293</v>
      </c>
      <c r="E8418" t="s">
        <v>6123</v>
      </c>
      <c r="F8418">
        <v>19.578272407584727</v>
      </c>
    </row>
    <row r="8419" spans="1:6" hidden="1">
      <c r="A8419">
        <v>14</v>
      </c>
      <c r="B8419" s="226">
        <v>44272</v>
      </c>
      <c r="C8419" s="226">
        <v>44273</v>
      </c>
      <c r="D8419" s="226">
        <v>44280.453483796293</v>
      </c>
      <c r="E8419" t="s">
        <v>6491</v>
      </c>
      <c r="F8419">
        <v>167.33308268652993</v>
      </c>
    </row>
    <row r="8420" spans="1:6" hidden="1">
      <c r="A8420">
        <v>14</v>
      </c>
      <c r="B8420" s="226">
        <v>44272</v>
      </c>
      <c r="C8420" s="226">
        <v>44273</v>
      </c>
      <c r="D8420" s="226">
        <v>44280.453483796293</v>
      </c>
      <c r="E8420" t="s">
        <v>6492</v>
      </c>
      <c r="F8420">
        <v>170.25275431738953</v>
      </c>
    </row>
    <row r="8421" spans="1:6" hidden="1">
      <c r="A8421">
        <v>14</v>
      </c>
      <c r="B8421" s="226">
        <v>44272</v>
      </c>
      <c r="C8421" s="226">
        <v>44273</v>
      </c>
      <c r="D8421" s="226">
        <v>44280.453483796293</v>
      </c>
      <c r="E8421" t="s">
        <v>6493</v>
      </c>
      <c r="F8421">
        <v>136.65684189266634</v>
      </c>
    </row>
    <row r="8422" spans="1:6" hidden="1">
      <c r="A8422">
        <v>14</v>
      </c>
      <c r="B8422" s="226">
        <v>44272</v>
      </c>
      <c r="C8422" s="226">
        <v>44273</v>
      </c>
      <c r="D8422" s="226">
        <v>44280.453483796293</v>
      </c>
      <c r="E8422" t="s">
        <v>6265</v>
      </c>
      <c r="F8422">
        <v>23.637910909122887</v>
      </c>
    </row>
    <row r="8423" spans="1:6" hidden="1">
      <c r="A8423">
        <v>14</v>
      </c>
      <c r="B8423" s="226">
        <v>44272</v>
      </c>
      <c r="C8423" s="226">
        <v>44273</v>
      </c>
      <c r="D8423" s="226">
        <v>44280.453483796293</v>
      </c>
      <c r="E8423" t="s">
        <v>6266</v>
      </c>
      <c r="F8423">
        <v>132.97494871881278</v>
      </c>
    </row>
    <row r="8424" spans="1:6" hidden="1">
      <c r="A8424">
        <v>14</v>
      </c>
      <c r="B8424" s="226">
        <v>44272</v>
      </c>
      <c r="C8424" s="226">
        <v>44273</v>
      </c>
      <c r="D8424" s="226">
        <v>44280.453483796293</v>
      </c>
      <c r="E8424" t="s">
        <v>6494</v>
      </c>
      <c r="F8424">
        <v>200.05470398796874</v>
      </c>
    </row>
    <row r="8425" spans="1:6" hidden="1">
      <c r="A8425">
        <v>14</v>
      </c>
      <c r="B8425" s="226">
        <v>44272</v>
      </c>
      <c r="C8425" s="226">
        <v>44273</v>
      </c>
      <c r="D8425" s="226">
        <v>44280.453483796293</v>
      </c>
      <c r="E8425" t="s">
        <v>6495</v>
      </c>
      <c r="F8425">
        <v>208.0931077003481</v>
      </c>
    </row>
    <row r="8426" spans="1:6" hidden="1">
      <c r="A8426">
        <v>14</v>
      </c>
      <c r="B8426" s="226">
        <v>44272</v>
      </c>
      <c r="C8426" s="226">
        <v>44273</v>
      </c>
      <c r="D8426" s="226">
        <v>44280.453483796293</v>
      </c>
      <c r="E8426" t="s">
        <v>6268</v>
      </c>
      <c r="F8426">
        <v>177.03910537295897</v>
      </c>
    </row>
    <row r="8427" spans="1:6" hidden="1">
      <c r="A8427">
        <v>14</v>
      </c>
      <c r="B8427" s="226">
        <v>44272</v>
      </c>
      <c r="C8427" s="226">
        <v>44273</v>
      </c>
      <c r="D8427" s="226">
        <v>44280.453483796293</v>
      </c>
      <c r="E8427" t="s">
        <v>6496</v>
      </c>
      <c r="F8427">
        <v>208.1910423490734</v>
      </c>
    </row>
    <row r="8428" spans="1:6" hidden="1">
      <c r="A8428">
        <v>14</v>
      </c>
      <c r="B8428" s="226">
        <v>44272</v>
      </c>
      <c r="C8428" s="226">
        <v>44273</v>
      </c>
      <c r="D8428" s="226">
        <v>44280.453483796293</v>
      </c>
      <c r="E8428" t="s">
        <v>6497</v>
      </c>
      <c r="F8428">
        <v>208.72243030336151</v>
      </c>
    </row>
    <row r="8429" spans="1:6" hidden="1">
      <c r="A8429">
        <v>14</v>
      </c>
      <c r="B8429" s="226">
        <v>44272</v>
      </c>
      <c r="C8429" s="226">
        <v>44273</v>
      </c>
      <c r="D8429" s="226">
        <v>44280.453483796293</v>
      </c>
      <c r="E8429" t="s">
        <v>6124</v>
      </c>
      <c r="F8429">
        <v>11.403275283177768</v>
      </c>
    </row>
    <row r="8430" spans="1:6" hidden="1">
      <c r="A8430">
        <v>14</v>
      </c>
      <c r="B8430" s="226">
        <v>44272</v>
      </c>
      <c r="C8430" s="226">
        <v>44273</v>
      </c>
      <c r="D8430" s="226">
        <v>44280.453483796293</v>
      </c>
      <c r="E8430" t="s">
        <v>6315</v>
      </c>
    </row>
    <row r="8431" spans="1:6" hidden="1">
      <c r="A8431">
        <v>14</v>
      </c>
      <c r="B8431" s="226">
        <v>44272</v>
      </c>
      <c r="C8431" s="226">
        <v>44273</v>
      </c>
      <c r="D8431" s="226">
        <v>44280.453483796293</v>
      </c>
      <c r="E8431" t="s">
        <v>6316</v>
      </c>
    </row>
    <row r="8432" spans="1:6" hidden="1">
      <c r="A8432">
        <v>14</v>
      </c>
      <c r="B8432" s="226">
        <v>44272</v>
      </c>
      <c r="C8432" s="226">
        <v>44273</v>
      </c>
      <c r="D8432" s="226">
        <v>44280.453483796293</v>
      </c>
      <c r="E8432" t="s">
        <v>6553</v>
      </c>
    </row>
    <row r="8433" spans="1:5" hidden="1">
      <c r="A8433">
        <v>14</v>
      </c>
      <c r="B8433" s="226">
        <v>44272</v>
      </c>
      <c r="C8433" s="226">
        <v>44273</v>
      </c>
      <c r="D8433" s="226">
        <v>44280.453483796293</v>
      </c>
      <c r="E8433" t="s">
        <v>6554</v>
      </c>
    </row>
    <row r="8434" spans="1:5" hidden="1">
      <c r="A8434">
        <v>14</v>
      </c>
      <c r="B8434" s="226">
        <v>44272</v>
      </c>
      <c r="C8434" s="226">
        <v>44273</v>
      </c>
      <c r="D8434" s="226">
        <v>44280.453483796293</v>
      </c>
      <c r="E8434" t="s">
        <v>6555</v>
      </c>
    </row>
    <row r="8435" spans="1:5" hidden="1">
      <c r="A8435">
        <v>14</v>
      </c>
      <c r="B8435" s="226">
        <v>44272</v>
      </c>
      <c r="C8435" s="226">
        <v>44273</v>
      </c>
      <c r="D8435" s="226">
        <v>44280.453483796293</v>
      </c>
      <c r="E8435" t="s">
        <v>6556</v>
      </c>
    </row>
    <row r="8436" spans="1:5" hidden="1">
      <c r="A8436">
        <v>14</v>
      </c>
      <c r="B8436" s="226">
        <v>44272</v>
      </c>
      <c r="C8436" s="226">
        <v>44273</v>
      </c>
      <c r="D8436" s="226">
        <v>44280.453483796293</v>
      </c>
      <c r="E8436" t="s">
        <v>6557</v>
      </c>
    </row>
    <row r="8437" spans="1:5" hidden="1">
      <c r="A8437">
        <v>14</v>
      </c>
      <c r="B8437" s="226">
        <v>44272</v>
      </c>
      <c r="C8437" s="226">
        <v>44273</v>
      </c>
      <c r="D8437" s="226">
        <v>44280.453483796293</v>
      </c>
      <c r="E8437" t="s">
        <v>6558</v>
      </c>
    </row>
    <row r="8438" spans="1:5" hidden="1">
      <c r="A8438">
        <v>14</v>
      </c>
      <c r="B8438" s="226">
        <v>44272</v>
      </c>
      <c r="C8438" s="226">
        <v>44273</v>
      </c>
      <c r="D8438" s="226">
        <v>44280.453483796293</v>
      </c>
      <c r="E8438" t="s">
        <v>6559</v>
      </c>
    </row>
    <row r="8439" spans="1:5" hidden="1">
      <c r="A8439">
        <v>14</v>
      </c>
      <c r="B8439" s="226">
        <v>44272</v>
      </c>
      <c r="C8439" s="226">
        <v>44273</v>
      </c>
      <c r="D8439" s="226">
        <v>44280.453483796293</v>
      </c>
      <c r="E8439" t="s">
        <v>6560</v>
      </c>
    </row>
    <row r="8440" spans="1:5" hidden="1">
      <c r="A8440">
        <v>14</v>
      </c>
      <c r="B8440" s="226">
        <v>44272</v>
      </c>
      <c r="C8440" s="226">
        <v>44273</v>
      </c>
      <c r="D8440" s="226">
        <v>44280.453483796293</v>
      </c>
      <c r="E8440" t="s">
        <v>6561</v>
      </c>
    </row>
    <row r="8441" spans="1:5" hidden="1">
      <c r="A8441">
        <v>14</v>
      </c>
      <c r="B8441" s="226">
        <v>44272</v>
      </c>
      <c r="C8441" s="226">
        <v>44273</v>
      </c>
      <c r="D8441" s="226">
        <v>44280.453483796293</v>
      </c>
      <c r="E8441" t="s">
        <v>6562</v>
      </c>
    </row>
    <row r="8442" spans="1:5" hidden="1">
      <c r="A8442">
        <v>14</v>
      </c>
      <c r="B8442" s="226">
        <v>44272</v>
      </c>
      <c r="C8442" s="226">
        <v>44273</v>
      </c>
      <c r="D8442" s="226">
        <v>44280.453483796293</v>
      </c>
      <c r="E8442" t="s">
        <v>6563</v>
      </c>
    </row>
    <row r="8443" spans="1:5" hidden="1">
      <c r="A8443">
        <v>14</v>
      </c>
      <c r="B8443" s="226">
        <v>44272</v>
      </c>
      <c r="C8443" s="226">
        <v>44273</v>
      </c>
      <c r="D8443" s="226">
        <v>44280.453483796293</v>
      </c>
      <c r="E8443" t="s">
        <v>6564</v>
      </c>
    </row>
    <row r="8444" spans="1:5" hidden="1">
      <c r="A8444">
        <v>14</v>
      </c>
      <c r="B8444" s="226">
        <v>44272</v>
      </c>
      <c r="C8444" s="226">
        <v>44273</v>
      </c>
      <c r="D8444" s="226">
        <v>44280.453483796293</v>
      </c>
      <c r="E8444" t="s">
        <v>6565</v>
      </c>
    </row>
    <row r="8445" spans="1:5" hidden="1">
      <c r="A8445">
        <v>14</v>
      </c>
      <c r="B8445" s="226">
        <v>44272</v>
      </c>
      <c r="C8445" s="226">
        <v>44273</v>
      </c>
      <c r="D8445" s="226">
        <v>44280.453483796293</v>
      </c>
      <c r="E8445" t="s">
        <v>6566</v>
      </c>
    </row>
    <row r="8446" spans="1:5" hidden="1">
      <c r="A8446">
        <v>14</v>
      </c>
      <c r="B8446" s="226">
        <v>44272</v>
      </c>
      <c r="C8446" s="226">
        <v>44273</v>
      </c>
      <c r="D8446" s="226">
        <v>44280.453483796293</v>
      </c>
      <c r="E8446" t="s">
        <v>6567</v>
      </c>
    </row>
    <row r="8447" spans="1:5" hidden="1">
      <c r="A8447">
        <v>14</v>
      </c>
      <c r="B8447" s="226">
        <v>44272</v>
      </c>
      <c r="C8447" s="226">
        <v>44273</v>
      </c>
      <c r="D8447" s="226">
        <v>44280.453483796293</v>
      </c>
      <c r="E8447" t="s">
        <v>6568</v>
      </c>
    </row>
    <row r="8448" spans="1:5" hidden="1">
      <c r="A8448">
        <v>14</v>
      </c>
      <c r="B8448" s="226">
        <v>44272</v>
      </c>
      <c r="C8448" s="226">
        <v>44273</v>
      </c>
      <c r="D8448" s="226">
        <v>44280.453483796293</v>
      </c>
      <c r="E8448" t="s">
        <v>6569</v>
      </c>
    </row>
    <row r="8449" spans="1:6" hidden="1">
      <c r="A8449">
        <v>14</v>
      </c>
      <c r="B8449" s="226">
        <v>44272</v>
      </c>
      <c r="C8449" s="226">
        <v>44273</v>
      </c>
      <c r="D8449" s="226">
        <v>44280.453483796293</v>
      </c>
      <c r="E8449" t="s">
        <v>6570</v>
      </c>
    </row>
    <row r="8450" spans="1:6" hidden="1">
      <c r="A8450">
        <v>14</v>
      </c>
      <c r="B8450" s="226">
        <v>44272</v>
      </c>
      <c r="C8450" s="226">
        <v>44273</v>
      </c>
      <c r="D8450" s="226">
        <v>44280.453483796293</v>
      </c>
      <c r="E8450" t="s">
        <v>6665</v>
      </c>
      <c r="F8450">
        <v>0.10786759576035863</v>
      </c>
    </row>
    <row r="8451" spans="1:6" hidden="1">
      <c r="A8451">
        <v>14</v>
      </c>
      <c r="B8451" s="226">
        <v>44272</v>
      </c>
      <c r="C8451" s="226">
        <v>44273</v>
      </c>
      <c r="D8451" s="226">
        <v>44280.453483796293</v>
      </c>
      <c r="E8451" t="s">
        <v>6666</v>
      </c>
      <c r="F8451">
        <v>-2.4542178694779686E-2</v>
      </c>
    </row>
    <row r="8452" spans="1:6" hidden="1">
      <c r="A8452">
        <v>14</v>
      </c>
      <c r="B8452" s="226">
        <v>44272</v>
      </c>
      <c r="C8452" s="226">
        <v>44273</v>
      </c>
      <c r="D8452" s="226">
        <v>44280.453483796293</v>
      </c>
      <c r="E8452" t="s">
        <v>6662</v>
      </c>
      <c r="F8452">
        <v>-3.0606369056235794</v>
      </c>
    </row>
    <row r="8453" spans="1:6" hidden="1">
      <c r="A8453">
        <v>14</v>
      </c>
      <c r="B8453" s="226">
        <v>44272</v>
      </c>
      <c r="C8453" s="226">
        <v>44273</v>
      </c>
      <c r="D8453" s="226">
        <v>44280.453483796293</v>
      </c>
      <c r="E8453" t="s">
        <v>6289</v>
      </c>
      <c r="F8453">
        <v>41.436554312706058</v>
      </c>
    </row>
    <row r="8454" spans="1:6" hidden="1">
      <c r="A8454">
        <v>14</v>
      </c>
      <c r="B8454" s="226">
        <v>44272</v>
      </c>
      <c r="C8454" s="226">
        <v>44273</v>
      </c>
      <c r="D8454" s="226">
        <v>44280.453483796293</v>
      </c>
      <c r="E8454" t="s">
        <v>6290</v>
      </c>
      <c r="F8454">
        <v>7.7922006398439478</v>
      </c>
    </row>
    <row r="8455" spans="1:6" hidden="1">
      <c r="A8455">
        <v>14</v>
      </c>
      <c r="B8455" s="226">
        <v>44272</v>
      </c>
      <c r="C8455" s="226">
        <v>44273</v>
      </c>
      <c r="D8455" s="226">
        <v>44280.453483796293</v>
      </c>
      <c r="E8455" t="s">
        <v>6291</v>
      </c>
      <c r="F8455">
        <v>6.2081963203019477</v>
      </c>
    </row>
    <row r="8456" spans="1:6" hidden="1">
      <c r="A8456">
        <v>14</v>
      </c>
      <c r="B8456" s="226">
        <v>44272</v>
      </c>
      <c r="C8456" s="226">
        <v>44273</v>
      </c>
      <c r="D8456" s="226">
        <v>44280.453483796293</v>
      </c>
      <c r="E8456" t="s">
        <v>6292</v>
      </c>
      <c r="F8456">
        <v>16.170016424523435</v>
      </c>
    </row>
    <row r="8457" spans="1:6" hidden="1">
      <c r="A8457">
        <v>14</v>
      </c>
      <c r="B8457" s="226">
        <v>44272</v>
      </c>
      <c r="C8457" s="226">
        <v>44273</v>
      </c>
      <c r="D8457" s="226">
        <v>44280.453483796293</v>
      </c>
      <c r="E8457" t="s">
        <v>6293</v>
      </c>
      <c r="F8457">
        <v>99.7</v>
      </c>
    </row>
    <row r="8458" spans="1:6" hidden="1">
      <c r="A8458">
        <v>14</v>
      </c>
      <c r="B8458" s="226">
        <v>44272</v>
      </c>
      <c r="C8458" s="226">
        <v>44273</v>
      </c>
      <c r="D8458" s="226">
        <v>44280.453483796293</v>
      </c>
      <c r="E8458" t="s">
        <v>6294</v>
      </c>
      <c r="F8458">
        <v>110</v>
      </c>
    </row>
    <row r="8459" spans="1:6" hidden="1">
      <c r="A8459">
        <v>14</v>
      </c>
      <c r="B8459" s="226">
        <v>44272</v>
      </c>
      <c r="C8459" s="226">
        <v>44273</v>
      </c>
      <c r="D8459" s="226">
        <v>44280.453483796293</v>
      </c>
      <c r="E8459" t="s">
        <v>6295</v>
      </c>
      <c r="F8459">
        <v>105.56177195800001</v>
      </c>
    </row>
    <row r="8460" spans="1:6" hidden="1">
      <c r="A8460">
        <v>14</v>
      </c>
      <c r="B8460" s="226">
        <v>44272</v>
      </c>
      <c r="C8460" s="226">
        <v>44273</v>
      </c>
      <c r="D8460" s="226">
        <v>44280.453483796293</v>
      </c>
      <c r="E8460" t="s">
        <v>6296</v>
      </c>
      <c r="F8460">
        <v>85.014346750000016</v>
      </c>
    </row>
    <row r="8461" spans="1:6" hidden="1">
      <c r="A8461">
        <v>14</v>
      </c>
      <c r="B8461" s="226">
        <v>44272</v>
      </c>
      <c r="C8461" s="226">
        <v>44273</v>
      </c>
      <c r="D8461" s="226">
        <v>44280.453483796293</v>
      </c>
      <c r="E8461" t="s">
        <v>6317</v>
      </c>
    </row>
    <row r="8462" spans="1:6" hidden="1">
      <c r="A8462">
        <v>14</v>
      </c>
      <c r="B8462" s="226">
        <v>44272</v>
      </c>
      <c r="C8462" s="226">
        <v>44273</v>
      </c>
      <c r="D8462" s="226">
        <v>44280.453483796293</v>
      </c>
      <c r="E8462" t="s">
        <v>6318</v>
      </c>
    </row>
    <row r="8463" spans="1:6" hidden="1">
      <c r="A8463">
        <v>14</v>
      </c>
      <c r="B8463" s="226">
        <v>44272</v>
      </c>
      <c r="C8463" s="226">
        <v>44273</v>
      </c>
      <c r="D8463" s="226">
        <v>44280.453483796293</v>
      </c>
      <c r="E8463" t="s">
        <v>6319</v>
      </c>
    </row>
    <row r="8464" spans="1:6" hidden="1">
      <c r="A8464">
        <v>14</v>
      </c>
      <c r="B8464" s="226">
        <v>44272</v>
      </c>
      <c r="C8464" s="226">
        <v>44273</v>
      </c>
      <c r="D8464" s="226">
        <v>44280.453483796293</v>
      </c>
      <c r="E8464" t="s">
        <v>6320</v>
      </c>
    </row>
    <row r="8465" spans="1:6" hidden="1">
      <c r="A8465">
        <v>14</v>
      </c>
      <c r="B8465" s="226">
        <v>44272</v>
      </c>
      <c r="C8465" s="226">
        <v>44273</v>
      </c>
      <c r="D8465" s="226">
        <v>44280.453483796293</v>
      </c>
      <c r="E8465" t="s">
        <v>6321</v>
      </c>
    </row>
    <row r="8466" spans="1:6" hidden="1">
      <c r="A8466">
        <v>14</v>
      </c>
      <c r="B8466" s="226">
        <v>44272</v>
      </c>
      <c r="C8466" s="226">
        <v>44273</v>
      </c>
      <c r="D8466" s="226">
        <v>44280.453483796293</v>
      </c>
      <c r="E8466" t="s">
        <v>6323</v>
      </c>
    </row>
    <row r="8467" spans="1:6" hidden="1">
      <c r="A8467">
        <v>14</v>
      </c>
      <c r="B8467" s="226">
        <v>44272</v>
      </c>
      <c r="C8467" s="226">
        <v>44273</v>
      </c>
      <c r="D8467" s="226">
        <v>44280.453483796293</v>
      </c>
      <c r="E8467" t="s">
        <v>6611</v>
      </c>
      <c r="F8467">
        <v>35.165674779481272</v>
      </c>
    </row>
    <row r="8468" spans="1:6" hidden="1">
      <c r="A8468">
        <v>14</v>
      </c>
      <c r="B8468" s="226">
        <v>44272</v>
      </c>
      <c r="C8468" s="226">
        <v>44273</v>
      </c>
      <c r="D8468" s="226">
        <v>44280.453483796293</v>
      </c>
      <c r="E8468" t="s">
        <v>6612</v>
      </c>
      <c r="F8468">
        <v>0</v>
      </c>
    </row>
    <row r="8469" spans="1:6" hidden="1">
      <c r="A8469">
        <v>14</v>
      </c>
      <c r="B8469" s="226">
        <v>44272</v>
      </c>
      <c r="C8469" s="226">
        <v>44273</v>
      </c>
      <c r="D8469" s="226">
        <v>44280.453483796293</v>
      </c>
      <c r="E8469" t="s">
        <v>6719</v>
      </c>
      <c r="F8469">
        <v>35.165674779481272</v>
      </c>
    </row>
    <row r="8470" spans="1:6" hidden="1">
      <c r="A8470">
        <v>14</v>
      </c>
      <c r="B8470" s="226">
        <v>44272</v>
      </c>
      <c r="C8470" s="226">
        <v>44273</v>
      </c>
      <c r="D8470" s="226">
        <v>44280.453483796293</v>
      </c>
      <c r="E8470" t="s">
        <v>6325</v>
      </c>
      <c r="F8470">
        <v>115.57501884566403</v>
      </c>
    </row>
    <row r="8471" spans="1:6" hidden="1">
      <c r="A8471">
        <v>14</v>
      </c>
      <c r="B8471" s="226">
        <v>44272</v>
      </c>
      <c r="C8471" s="226">
        <v>44273</v>
      </c>
      <c r="D8471" s="226">
        <v>44280.453483796293</v>
      </c>
      <c r="E8471" t="s">
        <v>6393</v>
      </c>
      <c r="F8471">
        <v>2.9700000286101136</v>
      </c>
    </row>
    <row r="8472" spans="1:6" hidden="1">
      <c r="A8472">
        <v>14</v>
      </c>
      <c r="B8472" s="226">
        <v>44272</v>
      </c>
      <c r="C8472" s="226">
        <v>44273</v>
      </c>
      <c r="D8472" s="226">
        <v>44280.453483796293</v>
      </c>
      <c r="E8472" t="s">
        <v>6394</v>
      </c>
      <c r="F8472">
        <v>6.3000001907350196</v>
      </c>
    </row>
    <row r="8473" spans="1:6" hidden="1">
      <c r="A8473">
        <v>14</v>
      </c>
      <c r="B8473" s="226">
        <v>44272</v>
      </c>
      <c r="C8473" s="226">
        <v>44273</v>
      </c>
      <c r="D8473" s="226">
        <v>44280.453483796293</v>
      </c>
      <c r="E8473" t="s">
        <v>6395</v>
      </c>
      <c r="F8473">
        <v>3.2899999618530273</v>
      </c>
    </row>
    <row r="8474" spans="1:6" hidden="1">
      <c r="A8474">
        <v>14</v>
      </c>
      <c r="B8474" s="226">
        <v>44272</v>
      </c>
      <c r="C8474" s="226">
        <v>44273</v>
      </c>
      <c r="D8474" s="226">
        <v>44280.453483796293</v>
      </c>
      <c r="E8474" t="s">
        <v>6396</v>
      </c>
      <c r="F8474">
        <v>3.7100000381469727</v>
      </c>
    </row>
    <row r="8475" spans="1:6" hidden="1">
      <c r="A8475">
        <v>14</v>
      </c>
      <c r="B8475" s="226">
        <v>44272</v>
      </c>
      <c r="C8475" s="226">
        <v>44273</v>
      </c>
      <c r="D8475" s="226">
        <v>44280.453483796293</v>
      </c>
      <c r="E8475" t="s">
        <v>6397</v>
      </c>
      <c r="F8475">
        <v>14.390000343323278</v>
      </c>
    </row>
    <row r="8476" spans="1:6" hidden="1">
      <c r="A8476">
        <v>14</v>
      </c>
      <c r="B8476" s="226">
        <v>44272</v>
      </c>
      <c r="C8476" s="226">
        <v>44273</v>
      </c>
      <c r="D8476" s="226">
        <v>44280.453483796293</v>
      </c>
      <c r="E8476" t="s">
        <v>6398</v>
      </c>
      <c r="F8476">
        <v>12.880000114440428</v>
      </c>
    </row>
    <row r="8477" spans="1:6" hidden="1">
      <c r="A8477">
        <v>14</v>
      </c>
      <c r="B8477" s="226">
        <v>44272</v>
      </c>
      <c r="C8477" s="226">
        <v>44273</v>
      </c>
      <c r="D8477" s="226">
        <v>44280.453483796293</v>
      </c>
      <c r="E8477" t="s">
        <v>6399</v>
      </c>
      <c r="F8477">
        <v>1.75</v>
      </c>
    </row>
    <row r="8478" spans="1:6" hidden="1">
      <c r="A8478">
        <v>14</v>
      </c>
      <c r="B8478" s="226">
        <v>44272</v>
      </c>
      <c r="C8478" s="226">
        <v>44273</v>
      </c>
      <c r="D8478" s="226">
        <v>44280.453483796293</v>
      </c>
      <c r="E8478" t="s">
        <v>6400</v>
      </c>
      <c r="F8478">
        <v>5.9999998658893376E-2</v>
      </c>
    </row>
    <row r="8479" spans="1:6" hidden="1">
      <c r="A8479">
        <v>14</v>
      </c>
      <c r="B8479" s="226">
        <v>44272</v>
      </c>
      <c r="C8479" s="226">
        <v>44273</v>
      </c>
      <c r="D8479" s="226">
        <v>44280.453483796293</v>
      </c>
      <c r="E8479" t="s">
        <v>6401</v>
      </c>
      <c r="F8479">
        <v>0.79000002145770254</v>
      </c>
    </row>
    <row r="8480" spans="1:6" hidden="1">
      <c r="A8480">
        <v>14</v>
      </c>
      <c r="B8480" s="226">
        <v>44272</v>
      </c>
      <c r="C8480" s="226">
        <v>44273</v>
      </c>
      <c r="D8480" s="226">
        <v>44280.453483796293</v>
      </c>
      <c r="E8480" t="s">
        <v>6402</v>
      </c>
      <c r="F8480">
        <v>1.1100000143050714</v>
      </c>
    </row>
    <row r="8481" spans="1:6" hidden="1">
      <c r="A8481">
        <v>14</v>
      </c>
      <c r="B8481" s="226">
        <v>44272</v>
      </c>
      <c r="C8481" s="226">
        <v>44273</v>
      </c>
      <c r="D8481" s="226">
        <v>44280.453483796293</v>
      </c>
      <c r="E8481" t="s">
        <v>6403</v>
      </c>
      <c r="F8481">
        <v>0</v>
      </c>
    </row>
    <row r="8482" spans="1:6" hidden="1">
      <c r="A8482">
        <v>14</v>
      </c>
      <c r="B8482" s="226">
        <v>44272</v>
      </c>
      <c r="C8482" s="226">
        <v>44273</v>
      </c>
      <c r="D8482" s="226">
        <v>44280.453483796293</v>
      </c>
      <c r="E8482" t="s">
        <v>6404</v>
      </c>
      <c r="F8482">
        <v>18.309999465943108</v>
      </c>
    </row>
    <row r="8483" spans="1:6" hidden="1">
      <c r="A8483">
        <v>14</v>
      </c>
      <c r="B8483" s="226">
        <v>44272</v>
      </c>
      <c r="C8483" s="226">
        <v>44273</v>
      </c>
      <c r="D8483" s="226">
        <v>44280.453483796293</v>
      </c>
      <c r="E8483" t="s">
        <v>6405</v>
      </c>
      <c r="F8483">
        <v>30.719999313353409</v>
      </c>
    </row>
    <row r="8484" spans="1:6" hidden="1">
      <c r="A8484">
        <v>14</v>
      </c>
      <c r="B8484" s="226">
        <v>44272</v>
      </c>
      <c r="C8484" s="226">
        <v>44273</v>
      </c>
      <c r="D8484" s="226">
        <v>44280.453483796293</v>
      </c>
      <c r="E8484" t="s">
        <v>6406</v>
      </c>
      <c r="F8484">
        <v>0.3400000035762652</v>
      </c>
    </row>
    <row r="8485" spans="1:6" hidden="1">
      <c r="A8485">
        <v>14</v>
      </c>
      <c r="B8485" s="226">
        <v>44272</v>
      </c>
      <c r="C8485" s="226">
        <v>44273</v>
      </c>
      <c r="D8485" s="226">
        <v>44280.453483796293</v>
      </c>
      <c r="E8485" t="s">
        <v>6407</v>
      </c>
      <c r="F8485">
        <v>0.61000001430511475</v>
      </c>
    </row>
    <row r="8486" spans="1:6" hidden="1">
      <c r="A8486">
        <v>14</v>
      </c>
      <c r="B8486" s="226">
        <v>44272</v>
      </c>
      <c r="C8486" s="226">
        <v>44273</v>
      </c>
      <c r="D8486" s="226">
        <v>44280.453483796293</v>
      </c>
      <c r="E8486" t="s">
        <v>6408</v>
      </c>
      <c r="F8486">
        <v>0.89999997615811245</v>
      </c>
    </row>
    <row r="8487" spans="1:6" hidden="1">
      <c r="A8487">
        <v>14</v>
      </c>
      <c r="B8487" s="226">
        <v>44272</v>
      </c>
      <c r="C8487" s="226">
        <v>44273</v>
      </c>
      <c r="D8487" s="226">
        <v>44280.453483796293</v>
      </c>
      <c r="E8487" t="s">
        <v>6409</v>
      </c>
      <c r="F8487">
        <v>0.18999999761581421</v>
      </c>
    </row>
    <row r="8488" spans="1:6" hidden="1">
      <c r="A8488">
        <v>14</v>
      </c>
      <c r="B8488" s="226">
        <v>44272</v>
      </c>
      <c r="C8488" s="226">
        <v>44273</v>
      </c>
      <c r="D8488" s="226">
        <v>44280.453483796293</v>
      </c>
      <c r="E8488" t="s">
        <v>6326</v>
      </c>
      <c r="F8488">
        <v>7.8506324023008354</v>
      </c>
    </row>
    <row r="8489" spans="1:6" hidden="1">
      <c r="A8489">
        <v>14</v>
      </c>
      <c r="B8489" s="226">
        <v>44272</v>
      </c>
      <c r="C8489" s="226">
        <v>44273</v>
      </c>
      <c r="D8489" s="226">
        <v>44280.453483796293</v>
      </c>
      <c r="E8489" t="s">
        <v>6512</v>
      </c>
      <c r="F8489">
        <v>11.369999885559531</v>
      </c>
    </row>
    <row r="8490" spans="1:6" hidden="1">
      <c r="A8490">
        <v>14</v>
      </c>
      <c r="B8490" s="226">
        <v>44272</v>
      </c>
      <c r="C8490" s="226">
        <v>44273</v>
      </c>
      <c r="D8490" s="226">
        <v>44280.453483796293</v>
      </c>
      <c r="E8490" t="s">
        <v>6513</v>
      </c>
      <c r="F8490">
        <v>0.56000000238420766</v>
      </c>
    </row>
    <row r="8491" spans="1:6" hidden="1">
      <c r="A8491">
        <v>14</v>
      </c>
      <c r="B8491" s="226">
        <v>44272</v>
      </c>
      <c r="C8491" s="226">
        <v>44273</v>
      </c>
      <c r="D8491" s="226">
        <v>44280.453483796293</v>
      </c>
      <c r="E8491" t="s">
        <v>6514</v>
      </c>
      <c r="F8491">
        <v>3.1500000953675098</v>
      </c>
    </row>
    <row r="8492" spans="1:6" hidden="1">
      <c r="A8492">
        <v>14</v>
      </c>
      <c r="B8492" s="226">
        <v>44272</v>
      </c>
      <c r="C8492" s="226">
        <v>44273</v>
      </c>
      <c r="D8492" s="226">
        <v>44280.453483796293</v>
      </c>
      <c r="E8492" t="s">
        <v>6515</v>
      </c>
      <c r="F8492">
        <v>5.9000000953676626</v>
      </c>
    </row>
    <row r="8493" spans="1:6" hidden="1">
      <c r="A8493">
        <v>14</v>
      </c>
      <c r="B8493" s="226">
        <v>44272</v>
      </c>
      <c r="C8493" s="226">
        <v>44273</v>
      </c>
      <c r="D8493" s="226">
        <v>44280.453483796293</v>
      </c>
      <c r="E8493" t="s">
        <v>6516</v>
      </c>
      <c r="F8493">
        <v>0.77999997138977051</v>
      </c>
    </row>
    <row r="8494" spans="1:6" hidden="1">
      <c r="A8494">
        <v>14</v>
      </c>
      <c r="B8494" s="226">
        <v>44272</v>
      </c>
      <c r="C8494" s="226">
        <v>44273</v>
      </c>
      <c r="D8494" s="226">
        <v>44280.453483796293</v>
      </c>
      <c r="E8494" t="s">
        <v>6517</v>
      </c>
      <c r="F8494">
        <v>0</v>
      </c>
    </row>
    <row r="8495" spans="1:6" hidden="1">
      <c r="A8495">
        <v>14</v>
      </c>
      <c r="B8495" s="226">
        <v>44272</v>
      </c>
      <c r="C8495" s="226">
        <v>44273</v>
      </c>
      <c r="D8495" s="226">
        <v>44280.453483796293</v>
      </c>
      <c r="E8495" t="s">
        <v>6518</v>
      </c>
      <c r="F8495">
        <v>2.0399999618530273</v>
      </c>
    </row>
    <row r="8496" spans="1:6" hidden="1">
      <c r="A8496">
        <v>14</v>
      </c>
      <c r="B8496" s="226">
        <v>44272</v>
      </c>
      <c r="C8496" s="226">
        <v>44273</v>
      </c>
      <c r="D8496" s="226">
        <v>44280.453483796293</v>
      </c>
      <c r="E8496" t="s">
        <v>6519</v>
      </c>
      <c r="F8496">
        <v>1.309999942779541</v>
      </c>
    </row>
    <row r="8497" spans="1:6" hidden="1">
      <c r="A8497">
        <v>14</v>
      </c>
      <c r="B8497" s="226">
        <v>44272</v>
      </c>
      <c r="C8497" s="226">
        <v>44273</v>
      </c>
      <c r="D8497" s="226">
        <v>44280.453483796293</v>
      </c>
      <c r="E8497" t="s">
        <v>6327</v>
      </c>
      <c r="F8497">
        <v>1.9479466842312844E-3</v>
      </c>
    </row>
    <row r="8498" spans="1:6" hidden="1">
      <c r="A8498">
        <v>14</v>
      </c>
      <c r="B8498" s="226">
        <v>44272</v>
      </c>
      <c r="C8498" s="226">
        <v>44273</v>
      </c>
      <c r="D8498" s="226">
        <v>44280.453483796293</v>
      </c>
      <c r="E8498" t="s">
        <v>6418</v>
      </c>
    </row>
    <row r="8499" spans="1:6" hidden="1">
      <c r="A8499">
        <v>14</v>
      </c>
      <c r="B8499" s="226">
        <v>44272</v>
      </c>
      <c r="C8499" s="226">
        <v>44273</v>
      </c>
      <c r="D8499" s="226">
        <v>44280.453483796293</v>
      </c>
      <c r="E8499" t="s">
        <v>6419</v>
      </c>
    </row>
    <row r="8500" spans="1:6" hidden="1">
      <c r="A8500">
        <v>14</v>
      </c>
      <c r="B8500" s="226">
        <v>44272</v>
      </c>
      <c r="C8500" s="226">
        <v>44273</v>
      </c>
      <c r="D8500" s="226">
        <v>44280.453483796293</v>
      </c>
      <c r="E8500" t="s">
        <v>6420</v>
      </c>
    </row>
    <row r="8501" spans="1:6" hidden="1">
      <c r="A8501">
        <v>14</v>
      </c>
      <c r="B8501" s="226">
        <v>44272</v>
      </c>
      <c r="C8501" s="226">
        <v>44273</v>
      </c>
      <c r="D8501" s="226">
        <v>44280.453483796293</v>
      </c>
      <c r="E8501" t="s">
        <v>6421</v>
      </c>
    </row>
    <row r="8502" spans="1:6" hidden="1">
      <c r="A8502">
        <v>14</v>
      </c>
      <c r="B8502" s="226">
        <v>44272</v>
      </c>
      <c r="C8502" s="226">
        <v>44273</v>
      </c>
      <c r="D8502" s="226">
        <v>44280.453483796293</v>
      </c>
      <c r="E8502" t="s">
        <v>6422</v>
      </c>
    </row>
    <row r="8503" spans="1:6" hidden="1">
      <c r="A8503">
        <v>14</v>
      </c>
      <c r="B8503" s="226">
        <v>44272</v>
      </c>
      <c r="C8503" s="226">
        <v>44273</v>
      </c>
      <c r="D8503" s="226">
        <v>44280.453483796293</v>
      </c>
      <c r="E8503" t="s">
        <v>6423</v>
      </c>
    </row>
    <row r="8504" spans="1:6" hidden="1">
      <c r="A8504">
        <v>14</v>
      </c>
      <c r="B8504" s="226">
        <v>44272</v>
      </c>
      <c r="C8504" s="226">
        <v>44273</v>
      </c>
      <c r="D8504" s="226">
        <v>44280.453483796293</v>
      </c>
      <c r="E8504" t="s">
        <v>6424</v>
      </c>
    </row>
    <row r="8505" spans="1:6" hidden="1">
      <c r="A8505">
        <v>14</v>
      </c>
      <c r="B8505" s="226">
        <v>44272</v>
      </c>
      <c r="C8505" s="226">
        <v>44273</v>
      </c>
      <c r="D8505" s="226">
        <v>44280.453483796293</v>
      </c>
      <c r="E8505" t="s">
        <v>6425</v>
      </c>
    </row>
    <row r="8506" spans="1:6" hidden="1">
      <c r="A8506">
        <v>14</v>
      </c>
      <c r="B8506" s="226">
        <v>44272</v>
      </c>
      <c r="C8506" s="226">
        <v>44273</v>
      </c>
      <c r="D8506" s="226">
        <v>44280.453483796293</v>
      </c>
      <c r="E8506" t="s">
        <v>6426</v>
      </c>
    </row>
    <row r="8507" spans="1:6" hidden="1">
      <c r="A8507">
        <v>14</v>
      </c>
      <c r="B8507" s="226">
        <v>44272</v>
      </c>
      <c r="C8507" s="226">
        <v>44273</v>
      </c>
      <c r="D8507" s="226">
        <v>44280.453483796293</v>
      </c>
      <c r="E8507" t="s">
        <v>6427</v>
      </c>
    </row>
    <row r="8508" spans="1:6" hidden="1">
      <c r="A8508">
        <v>14</v>
      </c>
      <c r="B8508" s="226">
        <v>44272</v>
      </c>
      <c r="C8508" s="226">
        <v>44273</v>
      </c>
      <c r="D8508" s="226">
        <v>44280.453483796293</v>
      </c>
      <c r="E8508" t="s">
        <v>6328</v>
      </c>
      <c r="F8508">
        <v>1.4323339156625379E-2</v>
      </c>
    </row>
    <row r="8509" spans="1:6" hidden="1">
      <c r="A8509">
        <v>14</v>
      </c>
      <c r="B8509" s="226">
        <v>44272</v>
      </c>
      <c r="C8509" s="226">
        <v>44273</v>
      </c>
      <c r="D8509" s="226">
        <v>44280.453483796293</v>
      </c>
      <c r="E8509" t="s">
        <v>6329</v>
      </c>
      <c r="F8509">
        <v>6.5375907772116326</v>
      </c>
    </row>
    <row r="8510" spans="1:6" hidden="1">
      <c r="A8510">
        <v>14</v>
      </c>
      <c r="B8510" s="226">
        <v>44272</v>
      </c>
      <c r="C8510" s="226">
        <v>44273</v>
      </c>
      <c r="D8510" s="226">
        <v>44280.453483796293</v>
      </c>
      <c r="E8510" t="s">
        <v>6330</v>
      </c>
      <c r="F8510">
        <v>8.001577829321187</v>
      </c>
    </row>
    <row r="8511" spans="1:6" hidden="1">
      <c r="A8511">
        <v>14</v>
      </c>
      <c r="B8511" s="226">
        <v>44272</v>
      </c>
      <c r="C8511" s="226">
        <v>44273</v>
      </c>
      <c r="D8511" s="226">
        <v>44280.453483796293</v>
      </c>
      <c r="E8511" t="s">
        <v>6332</v>
      </c>
      <c r="F8511">
        <v>0</v>
      </c>
    </row>
    <row r="8512" spans="1:6" hidden="1">
      <c r="A8512">
        <v>14</v>
      </c>
      <c r="B8512" s="226">
        <v>44272</v>
      </c>
      <c r="C8512" s="226">
        <v>44273</v>
      </c>
      <c r="D8512" s="226">
        <v>44280.453483796293</v>
      </c>
      <c r="E8512" t="s">
        <v>6331</v>
      </c>
      <c r="F8512">
        <v>0</v>
      </c>
    </row>
    <row r="8513" spans="1:6" hidden="1">
      <c r="A8513">
        <v>14</v>
      </c>
      <c r="B8513" s="226">
        <v>44272</v>
      </c>
      <c r="C8513" s="226">
        <v>44273</v>
      </c>
      <c r="D8513" s="226">
        <v>44280.453483796293</v>
      </c>
      <c r="E8513" t="s">
        <v>6669</v>
      </c>
      <c r="F8513">
        <v>0</v>
      </c>
    </row>
    <row r="8514" spans="1:6" hidden="1">
      <c r="A8514">
        <v>14</v>
      </c>
      <c r="B8514" s="226">
        <v>44272</v>
      </c>
      <c r="C8514" s="226">
        <v>44273</v>
      </c>
      <c r="D8514" s="226">
        <v>44280.453483796293</v>
      </c>
      <c r="E8514" t="s">
        <v>6668</v>
      </c>
      <c r="F8514">
        <v>-2.3104024870460442</v>
      </c>
    </row>
    <row r="8515" spans="1:6" hidden="1">
      <c r="A8515">
        <v>14</v>
      </c>
      <c r="B8515" s="226">
        <v>44272</v>
      </c>
      <c r="C8515" s="226">
        <v>44273</v>
      </c>
      <c r="D8515" s="226">
        <v>44280.453483796293</v>
      </c>
      <c r="E8515" t="s">
        <v>6719</v>
      </c>
      <c r="F8515">
        <v>35.165674779481272</v>
      </c>
    </row>
    <row r="8516" spans="1:6" hidden="1">
      <c r="A8516">
        <v>14</v>
      </c>
      <c r="B8516" s="226">
        <v>44272</v>
      </c>
      <c r="C8516" s="226">
        <v>44273</v>
      </c>
      <c r="D8516" s="226">
        <v>44280.453483796293</v>
      </c>
      <c r="E8516" t="s">
        <v>6333</v>
      </c>
      <c r="F8516">
        <v>-1.6403023590747603E-2</v>
      </c>
    </row>
    <row r="8517" spans="1:6" hidden="1">
      <c r="A8517">
        <v>14</v>
      </c>
      <c r="B8517" s="226">
        <v>44272</v>
      </c>
      <c r="C8517" s="226">
        <v>44273</v>
      </c>
      <c r="D8517" s="226">
        <v>44280.453483796293</v>
      </c>
      <c r="E8517" t="s">
        <v>6334</v>
      </c>
      <c r="F8517">
        <v>20.392113006114982</v>
      </c>
    </row>
    <row r="8518" spans="1:6" hidden="1">
      <c r="A8518">
        <v>14</v>
      </c>
      <c r="B8518" s="226">
        <v>44272</v>
      </c>
      <c r="C8518" s="226">
        <v>44273</v>
      </c>
      <c r="D8518" s="226">
        <v>44280.453483796293</v>
      </c>
      <c r="E8518" t="s">
        <v>6339</v>
      </c>
      <c r="F8518">
        <v>6.4167698358496166</v>
      </c>
    </row>
    <row r="8519" spans="1:6" hidden="1">
      <c r="A8519">
        <v>14</v>
      </c>
      <c r="B8519" s="226">
        <v>44272</v>
      </c>
      <c r="C8519" s="226">
        <v>44273</v>
      </c>
      <c r="D8519" s="226">
        <v>44280.453483796293</v>
      </c>
      <c r="E8519" t="s">
        <v>6338</v>
      </c>
      <c r="F8519">
        <v>0.78612729960597016</v>
      </c>
    </row>
    <row r="8520" spans="1:6" hidden="1">
      <c r="A8520">
        <v>14</v>
      </c>
      <c r="B8520" s="226">
        <v>44272</v>
      </c>
      <c r="C8520" s="226">
        <v>44273</v>
      </c>
      <c r="D8520" s="226">
        <v>44280.453483796293</v>
      </c>
      <c r="E8520" t="s">
        <v>6337</v>
      </c>
      <c r="F8520">
        <v>62.478061747551017</v>
      </c>
    </row>
    <row r="8521" spans="1:6" hidden="1">
      <c r="A8521">
        <v>14</v>
      </c>
      <c r="B8521" s="226">
        <v>44272</v>
      </c>
      <c r="C8521" s="226">
        <v>44273</v>
      </c>
      <c r="D8521" s="226">
        <v>44280.453483796293</v>
      </c>
      <c r="E8521" t="s">
        <v>6340</v>
      </c>
      <c r="F8521">
        <v>19.763752954536024</v>
      </c>
    </row>
    <row r="8522" spans="1:6" hidden="1">
      <c r="A8522">
        <v>14</v>
      </c>
      <c r="B8522" s="226">
        <v>44272</v>
      </c>
      <c r="C8522" s="226">
        <v>44273</v>
      </c>
      <c r="D8522" s="226">
        <v>44280.453483796293</v>
      </c>
      <c r="E8522" t="s">
        <v>6341</v>
      </c>
      <c r="F8522">
        <v>26.927624098892494</v>
      </c>
    </row>
    <row r="8523" spans="1:6" hidden="1">
      <c r="A8523">
        <v>14</v>
      </c>
      <c r="B8523" s="226">
        <v>44272</v>
      </c>
      <c r="C8523" s="226">
        <v>44273</v>
      </c>
      <c r="D8523" s="226">
        <v>44280.453483796293</v>
      </c>
      <c r="E8523" t="s">
        <v>6342</v>
      </c>
      <c r="F8523">
        <v>7.2028971354555864</v>
      </c>
    </row>
    <row r="8524" spans="1:6" hidden="1">
      <c r="A8524">
        <v>14</v>
      </c>
      <c r="B8524" s="226">
        <v>44272</v>
      </c>
      <c r="C8524" s="226">
        <v>44273</v>
      </c>
      <c r="D8524" s="226">
        <v>44280.453483796293</v>
      </c>
      <c r="E8524" t="s">
        <v>6343</v>
      </c>
      <c r="F8524">
        <v>53.507816900147105</v>
      </c>
    </row>
    <row r="8525" spans="1:6" hidden="1">
      <c r="A8525">
        <v>14</v>
      </c>
      <c r="B8525" s="226">
        <v>44272</v>
      </c>
      <c r="C8525" s="226">
        <v>44273</v>
      </c>
      <c r="D8525" s="226">
        <v>44280.453483796293</v>
      </c>
      <c r="E8525" t="s">
        <v>6344</v>
      </c>
    </row>
    <row r="8526" spans="1:6" hidden="1">
      <c r="A8526">
        <v>14</v>
      </c>
      <c r="B8526" s="226">
        <v>44272</v>
      </c>
      <c r="C8526" s="226">
        <v>44273</v>
      </c>
      <c r="D8526" s="226">
        <v>44280.453483796293</v>
      </c>
      <c r="E8526" t="s">
        <v>6345</v>
      </c>
    </row>
    <row r="8527" spans="1:6" hidden="1">
      <c r="A8527">
        <v>14</v>
      </c>
      <c r="B8527" s="226">
        <v>44272</v>
      </c>
      <c r="C8527" s="226">
        <v>44273</v>
      </c>
      <c r="D8527" s="226">
        <v>44280.453483796293</v>
      </c>
      <c r="E8527" t="s">
        <v>6346</v>
      </c>
    </row>
    <row r="8528" spans="1:6" hidden="1">
      <c r="A8528">
        <v>14</v>
      </c>
      <c r="B8528" s="226">
        <v>44272</v>
      </c>
      <c r="C8528" s="226">
        <v>44273</v>
      </c>
      <c r="D8528" s="226">
        <v>44280.453483796293</v>
      </c>
      <c r="E8528" t="s">
        <v>6350</v>
      </c>
    </row>
    <row r="8529" spans="1:5" hidden="1">
      <c r="A8529">
        <v>14</v>
      </c>
      <c r="B8529" s="226">
        <v>44272</v>
      </c>
      <c r="C8529" s="226">
        <v>44273</v>
      </c>
      <c r="D8529" s="226">
        <v>44280.453483796293</v>
      </c>
      <c r="E8529" t="s">
        <v>6352</v>
      </c>
    </row>
    <row r="8530" spans="1:5" hidden="1">
      <c r="A8530">
        <v>14</v>
      </c>
      <c r="B8530" s="226">
        <v>44272</v>
      </c>
      <c r="C8530" s="226">
        <v>44273</v>
      </c>
      <c r="D8530" s="226">
        <v>44280.453483796293</v>
      </c>
      <c r="E8530" t="s">
        <v>6353</v>
      </c>
    </row>
    <row r="8531" spans="1:5" hidden="1">
      <c r="A8531">
        <v>14</v>
      </c>
      <c r="B8531" s="226">
        <v>44272</v>
      </c>
      <c r="C8531" s="226">
        <v>44273</v>
      </c>
      <c r="D8531" s="226">
        <v>44280.453483796293</v>
      </c>
      <c r="E8531" t="s">
        <v>6355</v>
      </c>
    </row>
    <row r="8532" spans="1:5" hidden="1">
      <c r="A8532">
        <v>14</v>
      </c>
      <c r="B8532" s="226">
        <v>44272</v>
      </c>
      <c r="C8532" s="226">
        <v>44273</v>
      </c>
      <c r="D8532" s="226">
        <v>44280.453483796293</v>
      </c>
      <c r="E8532" t="s">
        <v>6354</v>
      </c>
    </row>
    <row r="8533" spans="1:5" hidden="1">
      <c r="A8533">
        <v>14</v>
      </c>
      <c r="B8533" s="226">
        <v>44272</v>
      </c>
      <c r="C8533" s="226">
        <v>44273</v>
      </c>
      <c r="D8533" s="226">
        <v>44280.453483796293</v>
      </c>
      <c r="E8533" t="s">
        <v>6347</v>
      </c>
    </row>
    <row r="8534" spans="1:5" hidden="1">
      <c r="A8534">
        <v>14</v>
      </c>
      <c r="B8534" s="226">
        <v>44272</v>
      </c>
      <c r="C8534" s="226">
        <v>44273</v>
      </c>
      <c r="D8534" s="226">
        <v>44280.453483796293</v>
      </c>
      <c r="E8534" t="s">
        <v>6348</v>
      </c>
    </row>
    <row r="8535" spans="1:5" hidden="1">
      <c r="A8535">
        <v>14</v>
      </c>
      <c r="B8535" s="226">
        <v>44272</v>
      </c>
      <c r="C8535" s="226">
        <v>44273</v>
      </c>
      <c r="D8535" s="226">
        <v>44280.453483796293</v>
      </c>
      <c r="E8535" t="s">
        <v>6349</v>
      </c>
    </row>
    <row r="8536" spans="1:5" hidden="1">
      <c r="A8536">
        <v>14</v>
      </c>
      <c r="B8536" s="226">
        <v>44272</v>
      </c>
      <c r="C8536" s="226">
        <v>44273</v>
      </c>
      <c r="D8536" s="226">
        <v>44280.453483796293</v>
      </c>
      <c r="E8536" t="s">
        <v>6351</v>
      </c>
    </row>
    <row r="8537" spans="1:5" hidden="1">
      <c r="A8537">
        <v>14</v>
      </c>
      <c r="B8537" s="226">
        <v>44272</v>
      </c>
      <c r="C8537" s="226">
        <v>44273</v>
      </c>
      <c r="D8537" s="226">
        <v>44280.453483796293</v>
      </c>
      <c r="E8537" t="s">
        <v>6356</v>
      </c>
    </row>
    <row r="8538" spans="1:5" hidden="1">
      <c r="A8538">
        <v>14</v>
      </c>
      <c r="B8538" s="226">
        <v>44272</v>
      </c>
      <c r="C8538" s="226">
        <v>44273</v>
      </c>
      <c r="D8538" s="226">
        <v>44280.453483796293</v>
      </c>
      <c r="E8538" t="s">
        <v>6362</v>
      </c>
    </row>
    <row r="8539" spans="1:5" hidden="1">
      <c r="A8539">
        <v>14</v>
      </c>
      <c r="B8539" s="226">
        <v>44272</v>
      </c>
      <c r="C8539" s="226">
        <v>44273</v>
      </c>
      <c r="D8539" s="226">
        <v>44280.453483796293</v>
      </c>
      <c r="E8539" t="s">
        <v>6363</v>
      </c>
    </row>
    <row r="8540" spans="1:5" hidden="1">
      <c r="A8540">
        <v>14</v>
      </c>
      <c r="B8540" s="226">
        <v>44272</v>
      </c>
      <c r="C8540" s="226">
        <v>44273</v>
      </c>
      <c r="D8540" s="226">
        <v>44280.453483796293</v>
      </c>
      <c r="E8540" t="s">
        <v>6364</v>
      </c>
    </row>
    <row r="8541" spans="1:5" hidden="1">
      <c r="A8541">
        <v>14</v>
      </c>
      <c r="B8541" s="226">
        <v>44272</v>
      </c>
      <c r="C8541" s="226">
        <v>44273</v>
      </c>
      <c r="D8541" s="226">
        <v>44280.453483796293</v>
      </c>
      <c r="E8541" t="s">
        <v>6365</v>
      </c>
    </row>
    <row r="8542" spans="1:5" hidden="1">
      <c r="A8542">
        <v>14</v>
      </c>
      <c r="B8542" s="226">
        <v>44272</v>
      </c>
      <c r="C8542" s="226">
        <v>44273</v>
      </c>
      <c r="D8542" s="226">
        <v>44280.453483796293</v>
      </c>
      <c r="E8542" t="s">
        <v>6366</v>
      </c>
    </row>
    <row r="8543" spans="1:5" hidden="1">
      <c r="A8543">
        <v>14</v>
      </c>
      <c r="B8543" s="226">
        <v>44272</v>
      </c>
      <c r="C8543" s="226">
        <v>44273</v>
      </c>
      <c r="D8543" s="226">
        <v>44280.453483796293</v>
      </c>
      <c r="E8543" t="s">
        <v>6367</v>
      </c>
    </row>
    <row r="8544" spans="1:5" hidden="1">
      <c r="A8544">
        <v>14</v>
      </c>
      <c r="B8544" s="226">
        <v>44272</v>
      </c>
      <c r="C8544" s="226">
        <v>44273</v>
      </c>
      <c r="D8544" s="226">
        <v>44280.453483796293</v>
      </c>
      <c r="E8544" t="s">
        <v>6368</v>
      </c>
    </row>
    <row r="8545" spans="1:6" hidden="1">
      <c r="A8545">
        <v>14</v>
      </c>
      <c r="B8545" s="226">
        <v>44272</v>
      </c>
      <c r="C8545" s="226">
        <v>44273</v>
      </c>
      <c r="D8545" s="226">
        <v>44280.453483796293</v>
      </c>
      <c r="E8545" t="s">
        <v>6369</v>
      </c>
    </row>
    <row r="8546" spans="1:6" hidden="1">
      <c r="A8546">
        <v>14</v>
      </c>
      <c r="B8546" s="226">
        <v>44272</v>
      </c>
      <c r="C8546" s="226">
        <v>44273</v>
      </c>
      <c r="D8546" s="226">
        <v>44280.453483796293</v>
      </c>
      <c r="E8546" t="s">
        <v>6370</v>
      </c>
    </row>
    <row r="8547" spans="1:6" hidden="1">
      <c r="A8547">
        <v>14</v>
      </c>
      <c r="B8547" s="226">
        <v>44272</v>
      </c>
      <c r="C8547" s="226">
        <v>44273</v>
      </c>
      <c r="D8547" s="226">
        <v>44280.453483796293</v>
      </c>
      <c r="E8547" t="s">
        <v>6371</v>
      </c>
    </row>
    <row r="8548" spans="1:6" hidden="1">
      <c r="A8548">
        <v>14</v>
      </c>
      <c r="B8548" s="226">
        <v>44272</v>
      </c>
      <c r="C8548" s="226">
        <v>44273</v>
      </c>
      <c r="D8548" s="226">
        <v>44280.453483796293</v>
      </c>
      <c r="E8548" t="s">
        <v>6372</v>
      </c>
    </row>
    <row r="8549" spans="1:6" hidden="1">
      <c r="A8549">
        <v>14</v>
      </c>
      <c r="B8549" s="226">
        <v>44272</v>
      </c>
      <c r="C8549" s="226">
        <v>44273</v>
      </c>
      <c r="D8549" s="226">
        <v>44280.453483796293</v>
      </c>
      <c r="E8549" t="s">
        <v>6373</v>
      </c>
    </row>
    <row r="8550" spans="1:6" hidden="1">
      <c r="A8550">
        <v>14</v>
      </c>
      <c r="B8550" s="226">
        <v>44272</v>
      </c>
      <c r="C8550" s="226">
        <v>44273</v>
      </c>
      <c r="D8550" s="226">
        <v>44280.453483796293</v>
      </c>
      <c r="E8550" t="s">
        <v>6374</v>
      </c>
    </row>
    <row r="8551" spans="1:6" hidden="1">
      <c r="A8551">
        <v>14</v>
      </c>
      <c r="B8551" s="226">
        <v>44272</v>
      </c>
      <c r="C8551" s="226">
        <v>44273</v>
      </c>
      <c r="D8551" s="226">
        <v>44280.453483796293</v>
      </c>
      <c r="E8551" t="s">
        <v>6375</v>
      </c>
    </row>
    <row r="8552" spans="1:6" hidden="1">
      <c r="A8552">
        <v>14</v>
      </c>
      <c r="B8552" s="226">
        <v>44272</v>
      </c>
      <c r="C8552" s="226">
        <v>44273</v>
      </c>
      <c r="D8552" s="226">
        <v>44280.453483796293</v>
      </c>
      <c r="E8552" t="s">
        <v>6376</v>
      </c>
    </row>
    <row r="8553" spans="1:6" hidden="1">
      <c r="A8553">
        <v>14</v>
      </c>
      <c r="B8553" s="226">
        <v>44272</v>
      </c>
      <c r="C8553" s="226">
        <v>44273</v>
      </c>
      <c r="D8553" s="226">
        <v>44280.453483796293</v>
      </c>
      <c r="E8553" t="s">
        <v>6377</v>
      </c>
    </row>
    <row r="8554" spans="1:6" hidden="1">
      <c r="A8554">
        <v>14</v>
      </c>
      <c r="B8554" s="226">
        <v>44272</v>
      </c>
      <c r="C8554" s="226">
        <v>44273</v>
      </c>
      <c r="D8554" s="226">
        <v>44280.453483796293</v>
      </c>
      <c r="E8554" t="s">
        <v>6378</v>
      </c>
    </row>
    <row r="8555" spans="1:6" hidden="1">
      <c r="A8555">
        <v>14</v>
      </c>
      <c r="B8555" s="226">
        <v>44272</v>
      </c>
      <c r="C8555" s="226">
        <v>44273</v>
      </c>
      <c r="D8555" s="226">
        <v>44280.453483796293</v>
      </c>
      <c r="E8555" t="s">
        <v>6379</v>
      </c>
    </row>
    <row r="8556" spans="1:6" hidden="1">
      <c r="A8556">
        <v>14</v>
      </c>
      <c r="B8556" s="226">
        <v>44272</v>
      </c>
      <c r="C8556" s="226">
        <v>44273</v>
      </c>
      <c r="D8556" s="226">
        <v>44280.453483796293</v>
      </c>
      <c r="E8556" t="s">
        <v>6380</v>
      </c>
    </row>
    <row r="8557" spans="1:6" hidden="1">
      <c r="A8557">
        <v>14</v>
      </c>
      <c r="B8557" s="226">
        <v>44272</v>
      </c>
      <c r="C8557" s="226">
        <v>44273</v>
      </c>
      <c r="D8557" s="226">
        <v>44280.453483796293</v>
      </c>
      <c r="E8557" t="s">
        <v>5411</v>
      </c>
    </row>
    <row r="8558" spans="1:6" hidden="1">
      <c r="A8558">
        <v>14</v>
      </c>
      <c r="B8558" s="226">
        <v>44272</v>
      </c>
      <c r="C8558" s="226">
        <v>44273</v>
      </c>
      <c r="D8558" s="226">
        <v>44280.453483796293</v>
      </c>
      <c r="E8558" t="s">
        <v>6381</v>
      </c>
      <c r="F8558">
        <v>135.45106818940906</v>
      </c>
    </row>
    <row r="8559" spans="1:6" hidden="1">
      <c r="A8559">
        <v>14</v>
      </c>
      <c r="B8559" s="226">
        <v>44272</v>
      </c>
      <c r="C8559" s="226">
        <v>44273</v>
      </c>
      <c r="D8559" s="226">
        <v>44280.453483796293</v>
      </c>
      <c r="E8559" t="s">
        <v>6430</v>
      </c>
      <c r="F8559">
        <v>33.922453308105375</v>
      </c>
    </row>
    <row r="8560" spans="1:6" hidden="1">
      <c r="A8560">
        <v>14</v>
      </c>
      <c r="B8560" s="226">
        <v>44272</v>
      </c>
      <c r="C8560" s="226">
        <v>44273</v>
      </c>
      <c r="D8560" s="226">
        <v>44280.453483796293</v>
      </c>
      <c r="E8560" t="s">
        <v>6431</v>
      </c>
      <c r="F8560">
        <v>3760.6691714816584</v>
      </c>
    </row>
    <row r="8561" spans="1:6" hidden="1">
      <c r="A8561">
        <v>14</v>
      </c>
      <c r="B8561" s="226">
        <v>44272</v>
      </c>
      <c r="C8561" s="226">
        <v>44273</v>
      </c>
      <c r="D8561" s="226">
        <v>44280.453483796293</v>
      </c>
      <c r="E8561" t="s">
        <v>6432</v>
      </c>
      <c r="F8561">
        <v>2.5043928669558615</v>
      </c>
    </row>
    <row r="8562" spans="1:6" hidden="1">
      <c r="A8562">
        <v>14</v>
      </c>
      <c r="B8562" s="226">
        <v>44272</v>
      </c>
      <c r="C8562" s="226">
        <v>44273</v>
      </c>
      <c r="D8562" s="226">
        <v>44280.453483796293</v>
      </c>
      <c r="E8562" t="s">
        <v>6382</v>
      </c>
      <c r="F8562">
        <v>1648.4757169935433</v>
      </c>
    </row>
    <row r="8563" spans="1:6" hidden="1">
      <c r="A8563">
        <v>14</v>
      </c>
      <c r="B8563" s="226">
        <v>44272</v>
      </c>
      <c r="C8563" s="226">
        <v>44273</v>
      </c>
      <c r="D8563" s="226">
        <v>44280.453483796293</v>
      </c>
      <c r="E8563" t="s">
        <v>6383</v>
      </c>
      <c r="F8563">
        <v>53.631571226649839</v>
      </c>
    </row>
    <row r="8564" spans="1:6" hidden="1">
      <c r="A8564">
        <v>14</v>
      </c>
      <c r="B8564" s="226">
        <v>44272</v>
      </c>
      <c r="C8564" s="226">
        <v>44273</v>
      </c>
      <c r="D8564" s="226">
        <v>44280.453483796293</v>
      </c>
      <c r="E8564" t="s">
        <v>6384</v>
      </c>
      <c r="F8564">
        <v>0</v>
      </c>
    </row>
    <row r="8565" spans="1:6" hidden="1">
      <c r="A8565">
        <v>14</v>
      </c>
      <c r="B8565" s="226">
        <v>44272</v>
      </c>
      <c r="C8565" s="226">
        <v>44273</v>
      </c>
      <c r="D8565" s="226">
        <v>44280.453483796293</v>
      </c>
      <c r="E8565" t="s">
        <v>6385</v>
      </c>
      <c r="F8565">
        <v>0.94999998807903729</v>
      </c>
    </row>
    <row r="8566" spans="1:6" hidden="1">
      <c r="A8566">
        <v>14</v>
      </c>
      <c r="B8566" s="226">
        <v>44272</v>
      </c>
      <c r="C8566" s="226">
        <v>44273</v>
      </c>
      <c r="D8566" s="226">
        <v>44280.453483796293</v>
      </c>
      <c r="E8566" t="s">
        <v>6386</v>
      </c>
      <c r="F8566">
        <v>8.9399995803836507</v>
      </c>
    </row>
    <row r="8567" spans="1:6" hidden="1">
      <c r="A8567">
        <v>14</v>
      </c>
      <c r="B8567" s="226">
        <v>44272</v>
      </c>
      <c r="C8567" s="226">
        <v>44273</v>
      </c>
      <c r="D8567" s="226">
        <v>44280.453483796293</v>
      </c>
      <c r="E8567" t="s">
        <v>6387</v>
      </c>
      <c r="F8567">
        <v>1.5</v>
      </c>
    </row>
    <row r="8568" spans="1:6" hidden="1">
      <c r="A8568">
        <v>14</v>
      </c>
      <c r="B8568" s="226">
        <v>44272</v>
      </c>
      <c r="C8568" s="226">
        <v>44273</v>
      </c>
      <c r="D8568" s="226">
        <v>44280.453483796293</v>
      </c>
      <c r="E8568" t="s">
        <v>6388</v>
      </c>
      <c r="F8568">
        <v>64.430000305178169</v>
      </c>
    </row>
    <row r="8569" spans="1:6" hidden="1">
      <c r="A8569">
        <v>14</v>
      </c>
      <c r="B8569" s="226">
        <v>44272</v>
      </c>
      <c r="C8569" s="226">
        <v>44273</v>
      </c>
      <c r="D8569" s="226">
        <v>44280.453483796293</v>
      </c>
      <c r="E8569" t="s">
        <v>6389</v>
      </c>
      <c r="F8569">
        <v>22.190000534056736</v>
      </c>
    </row>
    <row r="8570" spans="1:6" hidden="1">
      <c r="A8570">
        <v>14</v>
      </c>
      <c r="B8570" s="226">
        <v>44272</v>
      </c>
      <c r="C8570" s="226">
        <v>44273</v>
      </c>
      <c r="D8570" s="226">
        <v>44280.453483796293</v>
      </c>
      <c r="E8570" t="s">
        <v>6390</v>
      </c>
      <c r="F8570">
        <v>7.9999998211860726E-2</v>
      </c>
    </row>
    <row r="8571" spans="1:6" hidden="1">
      <c r="A8571">
        <v>14</v>
      </c>
      <c r="B8571" s="226">
        <v>44272</v>
      </c>
      <c r="C8571" s="226">
        <v>44273</v>
      </c>
      <c r="D8571" s="226">
        <v>44280.453483796293</v>
      </c>
      <c r="E8571" t="s">
        <v>6391</v>
      </c>
      <c r="F8571">
        <v>1.8799999952315611</v>
      </c>
    </row>
    <row r="8572" spans="1:6" hidden="1">
      <c r="A8572">
        <v>14</v>
      </c>
      <c r="B8572" s="226">
        <v>44272</v>
      </c>
      <c r="C8572" s="226">
        <v>44273</v>
      </c>
      <c r="D8572" s="226">
        <v>44280.453483796293</v>
      </c>
      <c r="E8572" t="s">
        <v>6392</v>
      </c>
      <c r="F8572">
        <v>2.9999999329446688E-2</v>
      </c>
    </row>
    <row r="8573" spans="1:6" hidden="1">
      <c r="A8573">
        <v>14</v>
      </c>
      <c r="B8573" s="226">
        <v>44272</v>
      </c>
      <c r="C8573" s="226">
        <v>44273</v>
      </c>
      <c r="D8573" s="226">
        <v>44280.453483796293</v>
      </c>
      <c r="E8573" t="s">
        <v>6428</v>
      </c>
      <c r="F8573">
        <v>39.999993642171219</v>
      </c>
    </row>
    <row r="8574" spans="1:6" hidden="1">
      <c r="A8574">
        <v>14</v>
      </c>
      <c r="B8574" s="226">
        <v>44272</v>
      </c>
      <c r="C8574" s="226">
        <v>44273</v>
      </c>
      <c r="D8574" s="226">
        <v>44280.453483796293</v>
      </c>
      <c r="E8574" t="s">
        <v>6498</v>
      </c>
      <c r="F8574">
        <v>7.7944736063686418E-2</v>
      </c>
    </row>
    <row r="8575" spans="1:6" hidden="1">
      <c r="A8575">
        <v>14</v>
      </c>
      <c r="B8575" s="226">
        <v>44272</v>
      </c>
      <c r="C8575" s="226">
        <v>44273</v>
      </c>
      <c r="D8575" s="226">
        <v>44280.453483796293</v>
      </c>
      <c r="E8575" t="s">
        <v>6499</v>
      </c>
      <c r="F8575">
        <v>204.11801626417397</v>
      </c>
    </row>
    <row r="8576" spans="1:6" hidden="1">
      <c r="A8576">
        <v>14</v>
      </c>
      <c r="B8576" s="226">
        <v>44272</v>
      </c>
      <c r="C8576" s="226">
        <v>44273</v>
      </c>
      <c r="D8576" s="226">
        <v>44280.453483796293</v>
      </c>
      <c r="E8576" t="s">
        <v>6500</v>
      </c>
      <c r="F8576">
        <v>9454.3509833442058</v>
      </c>
    </row>
    <row r="8577" spans="1:6" hidden="1">
      <c r="A8577">
        <v>14</v>
      </c>
      <c r="B8577" s="226">
        <v>44272</v>
      </c>
      <c r="C8577" s="226">
        <v>44273</v>
      </c>
      <c r="D8577" s="226">
        <v>44280.453483796293</v>
      </c>
      <c r="E8577" t="s">
        <v>6429</v>
      </c>
      <c r="F8577">
        <v>350.56971895429848</v>
      </c>
    </row>
    <row r="8578" spans="1:6" hidden="1">
      <c r="A8578">
        <v>14</v>
      </c>
      <c r="B8578" s="226">
        <v>44272</v>
      </c>
      <c r="C8578" s="226">
        <v>44273</v>
      </c>
      <c r="D8578" s="226">
        <v>44280.453483796293</v>
      </c>
      <c r="E8578" t="s">
        <v>6433</v>
      </c>
      <c r="F8578">
        <v>55.383338620927589</v>
      </c>
    </row>
    <row r="8579" spans="1:6" hidden="1">
      <c r="A8579">
        <v>14</v>
      </c>
      <c r="B8579" s="226">
        <v>44272</v>
      </c>
      <c r="C8579" s="226">
        <v>44273</v>
      </c>
      <c r="D8579" s="226">
        <v>44280.453483796293</v>
      </c>
      <c r="E8579" t="s">
        <v>6671</v>
      </c>
      <c r="F8579">
        <v>-2.4188044796700678</v>
      </c>
    </row>
    <row r="8580" spans="1:6" hidden="1">
      <c r="A8580">
        <v>14</v>
      </c>
      <c r="B8580" s="226">
        <v>44272</v>
      </c>
      <c r="C8580" s="226">
        <v>44273</v>
      </c>
      <c r="D8580" s="226">
        <v>44280.453483796293</v>
      </c>
      <c r="E8580" t="s">
        <v>6434</v>
      </c>
      <c r="F8580">
        <v>140.44166908264182</v>
      </c>
    </row>
    <row r="8581" spans="1:6" hidden="1">
      <c r="A8581">
        <v>14</v>
      </c>
      <c r="B8581" s="226">
        <v>44272</v>
      </c>
      <c r="C8581" s="226">
        <v>44273</v>
      </c>
      <c r="D8581" s="226">
        <v>44280.453483796293</v>
      </c>
      <c r="E8581" t="s">
        <v>6435</v>
      </c>
      <c r="F8581">
        <v>60.992001443439023</v>
      </c>
    </row>
    <row r="8582" spans="1:6" hidden="1">
      <c r="A8582">
        <v>14</v>
      </c>
      <c r="B8582" s="226">
        <v>44272</v>
      </c>
      <c r="C8582" s="226">
        <v>44273</v>
      </c>
      <c r="D8582" s="226">
        <v>44280.453483796293</v>
      </c>
      <c r="E8582" t="s">
        <v>6436</v>
      </c>
      <c r="F8582">
        <v>624.85825661553167</v>
      </c>
    </row>
    <row r="8583" spans="1:6" hidden="1">
      <c r="A8583">
        <v>14</v>
      </c>
      <c r="B8583" s="226">
        <v>44272</v>
      </c>
      <c r="C8583" s="226">
        <v>44273</v>
      </c>
      <c r="D8583" s="226">
        <v>44280.453483796293</v>
      </c>
      <c r="E8583" t="s">
        <v>6438</v>
      </c>
      <c r="F8583">
        <v>2718.8358691745334</v>
      </c>
    </row>
    <row r="8584" spans="1:6" hidden="1">
      <c r="A8584">
        <v>14</v>
      </c>
      <c r="B8584" s="226">
        <v>44272</v>
      </c>
      <c r="C8584" s="226">
        <v>44273</v>
      </c>
      <c r="D8584" s="226">
        <v>44280.453483796293</v>
      </c>
      <c r="E8584" t="s">
        <v>6439</v>
      </c>
      <c r="F8584">
        <v>133.87321158515067</v>
      </c>
    </row>
    <row r="8585" spans="1:6" hidden="1">
      <c r="A8585">
        <v>14</v>
      </c>
      <c r="B8585" s="226">
        <v>44272</v>
      </c>
      <c r="C8585" s="226">
        <v>44273</v>
      </c>
      <c r="D8585" s="226">
        <v>44280.453483796293</v>
      </c>
      <c r="E8585" t="s">
        <v>6501</v>
      </c>
      <c r="F8585">
        <v>7.8506324023008354</v>
      </c>
    </row>
    <row r="8586" spans="1:6" hidden="1">
      <c r="A8586">
        <v>14</v>
      </c>
      <c r="B8586" s="226">
        <v>44272</v>
      </c>
      <c r="C8586" s="226">
        <v>44273</v>
      </c>
      <c r="D8586" s="226">
        <v>44280.453483796293</v>
      </c>
      <c r="E8586" t="s">
        <v>6437</v>
      </c>
      <c r="F8586">
        <v>125.27554108831593</v>
      </c>
    </row>
    <row r="8587" spans="1:6" hidden="1">
      <c r="A8587">
        <v>14</v>
      </c>
      <c r="B8587" s="226">
        <v>44272</v>
      </c>
      <c r="C8587" s="226">
        <v>44273</v>
      </c>
      <c r="D8587" s="226">
        <v>44280.453483796293</v>
      </c>
      <c r="E8587" t="s">
        <v>6502</v>
      </c>
      <c r="F8587">
        <v>74.879997253414999</v>
      </c>
    </row>
    <row r="8588" spans="1:6" hidden="1">
      <c r="A8588">
        <v>14</v>
      </c>
      <c r="B8588" s="226">
        <v>44272</v>
      </c>
      <c r="C8588" s="226">
        <v>44273</v>
      </c>
      <c r="D8588" s="226">
        <v>44280.453483796293</v>
      </c>
      <c r="E8588" t="s">
        <v>6410</v>
      </c>
      <c r="F8588">
        <v>11.369999885559531</v>
      </c>
    </row>
    <row r="8589" spans="1:6" hidden="1">
      <c r="A8589">
        <v>14</v>
      </c>
      <c r="B8589" s="226">
        <v>44272</v>
      </c>
      <c r="C8589" s="226">
        <v>44273</v>
      </c>
      <c r="D8589" s="226">
        <v>44280.453483796293</v>
      </c>
      <c r="E8589" t="s">
        <v>6411</v>
      </c>
      <c r="F8589">
        <v>0.56000000238420766</v>
      </c>
    </row>
    <row r="8590" spans="1:6" hidden="1">
      <c r="A8590">
        <v>14</v>
      </c>
      <c r="B8590" s="226">
        <v>44272</v>
      </c>
      <c r="C8590" s="226">
        <v>44273</v>
      </c>
      <c r="D8590" s="226">
        <v>44280.453483796293</v>
      </c>
      <c r="E8590" t="s">
        <v>6412</v>
      </c>
      <c r="F8590">
        <v>3.1500000953675098</v>
      </c>
    </row>
    <row r="8591" spans="1:6" hidden="1">
      <c r="A8591">
        <v>14</v>
      </c>
      <c r="B8591" s="226">
        <v>44272</v>
      </c>
      <c r="C8591" s="226">
        <v>44273</v>
      </c>
      <c r="D8591" s="226">
        <v>44280.453483796293</v>
      </c>
      <c r="E8591" t="s">
        <v>6413</v>
      </c>
      <c r="F8591">
        <v>5.9000000953676626</v>
      </c>
    </row>
    <row r="8592" spans="1:6" hidden="1">
      <c r="A8592">
        <v>14</v>
      </c>
      <c r="B8592" s="226">
        <v>44272</v>
      </c>
      <c r="C8592" s="226">
        <v>44273</v>
      </c>
      <c r="D8592" s="226">
        <v>44280.453483796293</v>
      </c>
      <c r="E8592" t="s">
        <v>6414</v>
      </c>
      <c r="F8592">
        <v>0.77999997138977051</v>
      </c>
    </row>
    <row r="8593" spans="1:6" hidden="1">
      <c r="A8593">
        <v>14</v>
      </c>
      <c r="B8593" s="226">
        <v>44272</v>
      </c>
      <c r="C8593" s="226">
        <v>44273</v>
      </c>
      <c r="D8593" s="226">
        <v>44280.453483796293</v>
      </c>
      <c r="E8593" t="s">
        <v>6415</v>
      </c>
      <c r="F8593">
        <v>0</v>
      </c>
    </row>
    <row r="8594" spans="1:6" hidden="1">
      <c r="A8594">
        <v>14</v>
      </c>
      <c r="B8594" s="226">
        <v>44272</v>
      </c>
      <c r="C8594" s="226">
        <v>44273</v>
      </c>
      <c r="D8594" s="226">
        <v>44280.453483796293</v>
      </c>
      <c r="E8594" t="s">
        <v>6416</v>
      </c>
      <c r="F8594">
        <v>2.0399999618530273</v>
      </c>
    </row>
    <row r="8595" spans="1:6" hidden="1">
      <c r="A8595">
        <v>14</v>
      </c>
      <c r="B8595" s="226">
        <v>44272</v>
      </c>
      <c r="C8595" s="226">
        <v>44273</v>
      </c>
      <c r="D8595" s="226">
        <v>44280.453483796293</v>
      </c>
      <c r="E8595" t="s">
        <v>6417</v>
      </c>
      <c r="F8595">
        <v>1.309999942779541</v>
      </c>
    </row>
    <row r="8596" spans="1:6" hidden="1">
      <c r="A8596">
        <v>14</v>
      </c>
      <c r="B8596" s="226">
        <v>44272</v>
      </c>
      <c r="C8596" s="226">
        <v>44273</v>
      </c>
      <c r="D8596" s="226">
        <v>44280.453483796293</v>
      </c>
      <c r="E8596" t="s">
        <v>6503</v>
      </c>
      <c r="F8596">
        <v>1.9999999552965182E-2</v>
      </c>
    </row>
    <row r="8597" spans="1:6" hidden="1">
      <c r="A8597">
        <v>14</v>
      </c>
      <c r="B8597" s="226">
        <v>44272</v>
      </c>
      <c r="C8597" s="226">
        <v>44273</v>
      </c>
      <c r="D8597" s="226">
        <v>44280.453483796293</v>
      </c>
      <c r="E8597" t="s">
        <v>6504</v>
      </c>
      <c r="F8597">
        <v>0.93999999761578057</v>
      </c>
    </row>
    <row r="8598" spans="1:6" hidden="1">
      <c r="A8598">
        <v>14</v>
      </c>
      <c r="B8598" s="226">
        <v>44272</v>
      </c>
      <c r="C8598" s="226">
        <v>44273</v>
      </c>
      <c r="D8598" s="226">
        <v>44280.453483796293</v>
      </c>
      <c r="E8598" t="s">
        <v>6505</v>
      </c>
      <c r="F8598">
        <v>2.190000057220459</v>
      </c>
    </row>
    <row r="8599" spans="1:6" hidden="1">
      <c r="A8599">
        <v>14</v>
      </c>
      <c r="B8599" s="226">
        <v>44272</v>
      </c>
      <c r="C8599" s="226">
        <v>44273</v>
      </c>
      <c r="D8599" s="226">
        <v>44280.453483796293</v>
      </c>
      <c r="E8599" t="s">
        <v>6506</v>
      </c>
      <c r="F8599">
        <v>23</v>
      </c>
    </row>
    <row r="8600" spans="1:6" hidden="1">
      <c r="A8600">
        <v>14</v>
      </c>
      <c r="B8600" s="226">
        <v>44272</v>
      </c>
      <c r="C8600" s="226">
        <v>44273</v>
      </c>
      <c r="D8600" s="226">
        <v>44280.453483796293</v>
      </c>
      <c r="E8600" t="s">
        <v>6507</v>
      </c>
      <c r="F8600">
        <v>51.029998779296875</v>
      </c>
    </row>
    <row r="8601" spans="1:6" hidden="1">
      <c r="A8601">
        <v>14</v>
      </c>
      <c r="B8601" s="226">
        <v>44272</v>
      </c>
      <c r="C8601" s="226">
        <v>44273</v>
      </c>
      <c r="D8601" s="226">
        <v>44280.453483796293</v>
      </c>
      <c r="E8601" t="s">
        <v>6508</v>
      </c>
      <c r="F8601">
        <v>21.270000457763537</v>
      </c>
    </row>
    <row r="8602" spans="1:6" hidden="1">
      <c r="A8602">
        <v>14</v>
      </c>
      <c r="B8602" s="226">
        <v>44272</v>
      </c>
      <c r="C8602" s="226">
        <v>44273</v>
      </c>
      <c r="D8602" s="226">
        <v>44280.453483796293</v>
      </c>
      <c r="E8602" t="s">
        <v>6509</v>
      </c>
      <c r="F8602">
        <v>0.57999998331072233</v>
      </c>
    </row>
    <row r="8603" spans="1:6" hidden="1">
      <c r="A8603">
        <v>14</v>
      </c>
      <c r="B8603" s="226">
        <v>44272</v>
      </c>
      <c r="C8603" s="226">
        <v>44273</v>
      </c>
      <c r="D8603" s="226">
        <v>44280.453483796293</v>
      </c>
      <c r="E8603" t="s">
        <v>6510</v>
      </c>
      <c r="F8603">
        <v>0.95999997854229402</v>
      </c>
    </row>
    <row r="8604" spans="1:6" hidden="1">
      <c r="A8604">
        <v>14</v>
      </c>
      <c r="B8604" s="226">
        <v>44272</v>
      </c>
      <c r="C8604" s="226">
        <v>44273</v>
      </c>
      <c r="D8604" s="226">
        <v>44280.453483796293</v>
      </c>
      <c r="E8604" t="s">
        <v>6511</v>
      </c>
      <c r="F8604">
        <v>9.9999997764825908E-3</v>
      </c>
    </row>
    <row r="8605" spans="1:6" hidden="1">
      <c r="A8605">
        <v>14</v>
      </c>
      <c r="B8605" s="226">
        <v>44272</v>
      </c>
      <c r="C8605" s="226">
        <v>44273</v>
      </c>
      <c r="D8605" s="226">
        <v>44280.453483796293</v>
      </c>
      <c r="E8605" t="s">
        <v>6728</v>
      </c>
      <c r="F8605">
        <v>6.3131104816992911</v>
      </c>
    </row>
    <row r="8606" spans="1:6" hidden="1">
      <c r="A8606">
        <v>14</v>
      </c>
      <c r="B8606" s="226">
        <v>44272</v>
      </c>
      <c r="C8606" s="226">
        <v>44273</v>
      </c>
      <c r="D8606" s="226">
        <v>44280.453483796293</v>
      </c>
      <c r="E8606" t="s">
        <v>6525</v>
      </c>
    </row>
    <row r="8607" spans="1:6" hidden="1">
      <c r="A8607">
        <v>14</v>
      </c>
      <c r="B8607" s="226">
        <v>44272</v>
      </c>
      <c r="C8607" s="226">
        <v>44273</v>
      </c>
      <c r="D8607" s="226">
        <v>44280.453483796293</v>
      </c>
      <c r="E8607" t="s">
        <v>6526</v>
      </c>
    </row>
    <row r="8608" spans="1:6" hidden="1">
      <c r="A8608">
        <v>14</v>
      </c>
      <c r="B8608" s="226">
        <v>44272</v>
      </c>
      <c r="C8608" s="226">
        <v>44273</v>
      </c>
      <c r="D8608" s="226">
        <v>44280.453483796293</v>
      </c>
      <c r="E8608" t="s">
        <v>6679</v>
      </c>
      <c r="F8608">
        <v>0.96920001506801945</v>
      </c>
    </row>
    <row r="8609" spans="1:6" hidden="1">
      <c r="A8609">
        <v>14</v>
      </c>
      <c r="B8609" s="226">
        <v>44272</v>
      </c>
      <c r="C8609" s="226">
        <v>44273</v>
      </c>
      <c r="D8609" s="226">
        <v>44280.453483796293</v>
      </c>
      <c r="E8609" t="s">
        <v>6680</v>
      </c>
      <c r="F8609">
        <v>1.5441000461578724</v>
      </c>
    </row>
    <row r="8610" spans="1:6" hidden="1">
      <c r="A8610">
        <v>14</v>
      </c>
      <c r="B8610" s="226">
        <v>44272</v>
      </c>
      <c r="C8610" s="226">
        <v>44273</v>
      </c>
      <c r="D8610" s="226">
        <v>44280.453483796293</v>
      </c>
      <c r="E8610" t="s">
        <v>6681</v>
      </c>
      <c r="F8610">
        <v>6.8558998107910156</v>
      </c>
    </row>
    <row r="8611" spans="1:6" hidden="1">
      <c r="A8611">
        <v>14</v>
      </c>
      <c r="B8611" s="226">
        <v>44272</v>
      </c>
      <c r="C8611" s="226">
        <v>44273</v>
      </c>
      <c r="D8611" s="226">
        <v>44280.453483796293</v>
      </c>
      <c r="E8611" t="s">
        <v>6682</v>
      </c>
      <c r="F8611">
        <v>23.407100677489808</v>
      </c>
    </row>
    <row r="8612" spans="1:6" hidden="1">
      <c r="A8612">
        <v>14</v>
      </c>
      <c r="B8612" s="226">
        <v>44272</v>
      </c>
      <c r="C8612" s="226">
        <v>44273</v>
      </c>
      <c r="D8612" s="226">
        <v>44280.453483796293</v>
      </c>
      <c r="E8612" t="s">
        <v>6683</v>
      </c>
      <c r="F8612">
        <v>50.095600128175754</v>
      </c>
    </row>
    <row r="8613" spans="1:6" hidden="1">
      <c r="A8613">
        <v>14</v>
      </c>
      <c r="B8613" s="226">
        <v>44272</v>
      </c>
      <c r="C8613" s="226">
        <v>44273</v>
      </c>
      <c r="D8613" s="226">
        <v>44280.453483796293</v>
      </c>
      <c r="E8613" t="s">
        <v>6684</v>
      </c>
      <c r="F8613">
        <v>17.03179931640625</v>
      </c>
    </row>
    <row r="8614" spans="1:6" hidden="1">
      <c r="A8614">
        <v>14</v>
      </c>
      <c r="B8614" s="226">
        <v>44272</v>
      </c>
      <c r="C8614" s="226">
        <v>44273</v>
      </c>
      <c r="D8614" s="226">
        <v>44280.453483796293</v>
      </c>
      <c r="E8614" t="s">
        <v>6685</v>
      </c>
      <c r="F8614">
        <v>6.5300002694129944E-2</v>
      </c>
    </row>
    <row r="8615" spans="1:6" hidden="1">
      <c r="A8615">
        <v>14</v>
      </c>
      <c r="B8615" s="226">
        <v>44272</v>
      </c>
      <c r="C8615" s="226">
        <v>44273</v>
      </c>
      <c r="D8615" s="226">
        <v>44280.453483796293</v>
      </c>
      <c r="E8615" t="s">
        <v>6670</v>
      </c>
      <c r="F8615">
        <v>-0.20347902500697287</v>
      </c>
    </row>
    <row r="8616" spans="1:6" hidden="1">
      <c r="A8616">
        <v>14</v>
      </c>
      <c r="B8616" s="226">
        <v>44272</v>
      </c>
      <c r="C8616" s="226">
        <v>44273</v>
      </c>
      <c r="D8616" s="226">
        <v>44280.453483796293</v>
      </c>
      <c r="E8616" t="s">
        <v>6531</v>
      </c>
      <c r="F8616">
        <v>39.649274550543858</v>
      </c>
    </row>
    <row r="8617" spans="1:6" hidden="1">
      <c r="A8617">
        <v>14</v>
      </c>
      <c r="B8617" s="226">
        <v>44272</v>
      </c>
      <c r="C8617" s="226">
        <v>44273</v>
      </c>
      <c r="D8617" s="226">
        <v>44280.453483796293</v>
      </c>
      <c r="E8617" t="s">
        <v>6532</v>
      </c>
      <c r="F8617">
        <v>1.6750586956739395</v>
      </c>
    </row>
    <row r="8618" spans="1:6" hidden="1">
      <c r="A8618">
        <v>14</v>
      </c>
      <c r="B8618" s="226">
        <v>44272</v>
      </c>
      <c r="C8618" s="226">
        <v>44273</v>
      </c>
      <c r="D8618" s="226">
        <v>44280.453483796293</v>
      </c>
      <c r="E8618" t="s">
        <v>6533</v>
      </c>
      <c r="F8618">
        <v>137.45776620441043</v>
      </c>
    </row>
    <row r="8619" spans="1:6" hidden="1">
      <c r="A8619">
        <v>14</v>
      </c>
      <c r="B8619" s="226">
        <v>44272</v>
      </c>
      <c r="C8619" s="226">
        <v>44273</v>
      </c>
      <c r="D8619" s="226">
        <v>44280.453483796293</v>
      </c>
      <c r="E8619" t="s">
        <v>6530</v>
      </c>
      <c r="F8619">
        <v>95.379638184441376</v>
      </c>
    </row>
    <row r="8620" spans="1:6" hidden="1">
      <c r="A8620">
        <v>14</v>
      </c>
      <c r="B8620" s="226">
        <v>44272</v>
      </c>
      <c r="C8620" s="226">
        <v>44273</v>
      </c>
      <c r="D8620" s="226">
        <v>44280.453483796293</v>
      </c>
      <c r="E8620" t="s">
        <v>6534</v>
      </c>
      <c r="F8620">
        <v>99.800000508626297</v>
      </c>
    </row>
    <row r="8621" spans="1:6" hidden="1">
      <c r="A8621">
        <v>14</v>
      </c>
      <c r="B8621" s="226">
        <v>44272</v>
      </c>
      <c r="C8621" s="226">
        <v>44273</v>
      </c>
      <c r="D8621" s="226">
        <v>44280.453483796293</v>
      </c>
      <c r="E8621" t="s">
        <v>6535</v>
      </c>
      <c r="F8621">
        <v>7.2600002090133356E-2</v>
      </c>
    </row>
    <row r="8622" spans="1:6" hidden="1">
      <c r="A8622">
        <v>14</v>
      </c>
      <c r="B8622" s="226">
        <v>44272</v>
      </c>
      <c r="C8622" s="226">
        <v>44273</v>
      </c>
      <c r="D8622" s="226">
        <v>44280.453483796293</v>
      </c>
      <c r="E8622" t="s">
        <v>6536</v>
      </c>
      <c r="F8622">
        <v>99.700219472245493</v>
      </c>
    </row>
    <row r="8623" spans="1:6" hidden="1">
      <c r="A8623">
        <v>14</v>
      </c>
      <c r="B8623" s="226">
        <v>44272</v>
      </c>
      <c r="C8623" s="226">
        <v>44273</v>
      </c>
      <c r="D8623" s="226">
        <v>44280.453483796293</v>
      </c>
      <c r="E8623" t="s">
        <v>6537</v>
      </c>
      <c r="F8623">
        <v>0.12961667031049728</v>
      </c>
    </row>
    <row r="8624" spans="1:6" hidden="1">
      <c r="A8624">
        <v>14</v>
      </c>
      <c r="B8624" s="226">
        <v>44272</v>
      </c>
      <c r="C8624" s="226">
        <v>44273</v>
      </c>
      <c r="D8624" s="226">
        <v>44280.453483796293</v>
      </c>
      <c r="E8624" t="s">
        <v>6538</v>
      </c>
      <c r="F8624">
        <v>4.9266667415697137E-2</v>
      </c>
    </row>
    <row r="8625" spans="1:6" hidden="1">
      <c r="A8625">
        <v>14</v>
      </c>
      <c r="B8625" s="226">
        <v>44272</v>
      </c>
      <c r="C8625" s="226">
        <v>44273</v>
      </c>
      <c r="D8625" s="226">
        <v>44280.453483796293</v>
      </c>
      <c r="E8625" t="s">
        <v>6539</v>
      </c>
      <c r="F8625">
        <v>2.7266666293143189E-2</v>
      </c>
    </row>
    <row r="8626" spans="1:6" hidden="1">
      <c r="A8626">
        <v>14</v>
      </c>
      <c r="B8626" s="226">
        <v>44272</v>
      </c>
      <c r="C8626" s="226">
        <v>44273</v>
      </c>
      <c r="D8626" s="226">
        <v>44280.453483796293</v>
      </c>
      <c r="E8626" t="s">
        <v>6540</v>
      </c>
      <c r="F8626">
        <v>8.0333336566882265E-3</v>
      </c>
    </row>
    <row r="8627" spans="1:6" hidden="1">
      <c r="A8627">
        <v>14</v>
      </c>
      <c r="B8627" s="226">
        <v>44272</v>
      </c>
      <c r="C8627" s="226">
        <v>44273</v>
      </c>
      <c r="D8627" s="226">
        <v>44280.453483796293</v>
      </c>
      <c r="E8627" t="s">
        <v>6541</v>
      </c>
      <c r="F8627">
        <v>3.2999999821186066E-3</v>
      </c>
    </row>
    <row r="8628" spans="1:6" hidden="1">
      <c r="A8628">
        <v>14</v>
      </c>
      <c r="B8628" s="226">
        <v>44272</v>
      </c>
      <c r="C8628" s="226">
        <v>44273</v>
      </c>
      <c r="D8628" s="226">
        <v>44280.453483796293</v>
      </c>
      <c r="E8628" t="s">
        <v>6542</v>
      </c>
      <c r="F8628">
        <v>0.81459999084472656</v>
      </c>
    </row>
    <row r="8629" spans="1:6" hidden="1">
      <c r="A8629">
        <v>14</v>
      </c>
      <c r="B8629" s="226">
        <v>44272</v>
      </c>
      <c r="C8629" s="226">
        <v>44273</v>
      </c>
      <c r="D8629" s="226">
        <v>44280.453483796293</v>
      </c>
      <c r="E8629" t="s">
        <v>6543</v>
      </c>
      <c r="F8629">
        <v>8.8851995468136167</v>
      </c>
    </row>
    <row r="8630" spans="1:6" hidden="1">
      <c r="A8630">
        <v>14</v>
      </c>
      <c r="B8630" s="226">
        <v>44272</v>
      </c>
      <c r="C8630" s="226">
        <v>44273</v>
      </c>
      <c r="D8630" s="226">
        <v>44280.453483796293</v>
      </c>
      <c r="E8630" t="s">
        <v>6544</v>
      </c>
      <c r="F8630">
        <v>1.3413000106811523</v>
      </c>
    </row>
    <row r="8631" spans="1:6" hidden="1">
      <c r="A8631">
        <v>14</v>
      </c>
      <c r="B8631" s="226">
        <v>44272</v>
      </c>
      <c r="C8631" s="226">
        <v>44273</v>
      </c>
      <c r="D8631" s="226">
        <v>44280.453483796293</v>
      </c>
      <c r="E8631" t="s">
        <v>6545</v>
      </c>
      <c r="F8631">
        <v>65.141700744631351</v>
      </c>
    </row>
    <row r="8632" spans="1:6" hidden="1">
      <c r="A8632">
        <v>14</v>
      </c>
      <c r="B8632" s="226">
        <v>44272</v>
      </c>
      <c r="C8632" s="226">
        <v>44273</v>
      </c>
      <c r="D8632" s="226">
        <v>44280.453483796293</v>
      </c>
      <c r="E8632" t="s">
        <v>6546</v>
      </c>
      <c r="F8632">
        <v>22.43770027160733</v>
      </c>
    </row>
    <row r="8633" spans="1:6" hidden="1">
      <c r="A8633">
        <v>14</v>
      </c>
      <c r="B8633" s="226">
        <v>44272</v>
      </c>
      <c r="C8633" s="226">
        <v>44273</v>
      </c>
      <c r="D8633" s="226">
        <v>44280.453483796293</v>
      </c>
      <c r="E8633" t="s">
        <v>6547</v>
      </c>
      <c r="F8633">
        <v>8.2900002598763012E-2</v>
      </c>
    </row>
    <row r="8634" spans="1:6" hidden="1">
      <c r="A8634">
        <v>14</v>
      </c>
      <c r="B8634" s="226">
        <v>44272</v>
      </c>
      <c r="C8634" s="226">
        <v>44273</v>
      </c>
      <c r="D8634" s="226">
        <v>44280.453483796293</v>
      </c>
      <c r="E8634" t="s">
        <v>6548</v>
      </c>
      <c r="F8634">
        <v>1.2903000116348782</v>
      </c>
    </row>
    <row r="8635" spans="1:6" hidden="1">
      <c r="A8635">
        <v>14</v>
      </c>
      <c r="B8635" s="226">
        <v>44272</v>
      </c>
      <c r="C8635" s="226">
        <v>44273</v>
      </c>
      <c r="D8635" s="226">
        <v>44280.453483796293</v>
      </c>
      <c r="E8635" t="s">
        <v>6721</v>
      </c>
      <c r="F8635">
        <v>3.1780948274665426</v>
      </c>
    </row>
    <row r="8636" spans="1:6" hidden="1">
      <c r="A8636">
        <v>14</v>
      </c>
      <c r="B8636" s="226">
        <v>44272</v>
      </c>
      <c r="C8636" s="226">
        <v>44273</v>
      </c>
      <c r="D8636" s="226">
        <v>44280.453483796293</v>
      </c>
      <c r="E8636" t="s">
        <v>6720</v>
      </c>
      <c r="F8636">
        <v>94.581496810913123</v>
      </c>
    </row>
    <row r="8637" spans="1:6" hidden="1">
      <c r="A8637">
        <v>14</v>
      </c>
      <c r="B8637" s="226">
        <v>44272</v>
      </c>
      <c r="C8637" s="226">
        <v>44273</v>
      </c>
      <c r="D8637" s="226">
        <v>44280.453483796293</v>
      </c>
      <c r="E8637" t="s">
        <v>6722</v>
      </c>
      <c r="F8637">
        <v>15.204367044237024</v>
      </c>
    </row>
    <row r="8638" spans="1:6" hidden="1">
      <c r="A8638">
        <v>14</v>
      </c>
      <c r="B8638" s="226">
        <v>44272</v>
      </c>
      <c r="C8638" s="226">
        <v>44273</v>
      </c>
      <c r="D8638" s="226">
        <v>44280.453483796293</v>
      </c>
      <c r="E8638" t="s">
        <v>6723</v>
      </c>
      <c r="F8638">
        <v>47.878604794431737</v>
      </c>
    </row>
    <row r="8639" spans="1:6" hidden="1">
      <c r="A8639">
        <v>14</v>
      </c>
      <c r="B8639" s="226">
        <v>44272</v>
      </c>
      <c r="C8639" s="226">
        <v>44273</v>
      </c>
      <c r="D8639" s="226">
        <v>44280.453483796293</v>
      </c>
      <c r="E8639" t="s">
        <v>6724</v>
      </c>
      <c r="F8639">
        <v>4.3072418828805255</v>
      </c>
    </row>
    <row r="8640" spans="1:6" hidden="1">
      <c r="A8640">
        <v>14</v>
      </c>
      <c r="B8640" s="226">
        <v>44272</v>
      </c>
      <c r="C8640" s="226">
        <v>44273</v>
      </c>
      <c r="D8640" s="226">
        <v>44280.453483796293</v>
      </c>
      <c r="E8640" t="s">
        <v>6725</v>
      </c>
      <c r="F8640">
        <v>16.139081821176813</v>
      </c>
    </row>
    <row r="8641" spans="1:6" hidden="1">
      <c r="A8641">
        <v>14</v>
      </c>
      <c r="B8641" s="226">
        <v>44272</v>
      </c>
      <c r="C8641" s="226">
        <v>44273</v>
      </c>
      <c r="D8641" s="226">
        <v>44280.453483796293</v>
      </c>
      <c r="E8641" t="s">
        <v>6726</v>
      </c>
      <c r="F8641">
        <v>9969.5885348849806</v>
      </c>
    </row>
    <row r="8642" spans="1:6" hidden="1">
      <c r="A8642">
        <v>14</v>
      </c>
      <c r="B8642" s="226">
        <v>44272</v>
      </c>
      <c r="C8642" s="226">
        <v>44273</v>
      </c>
      <c r="D8642" s="226">
        <v>44280.453483796293</v>
      </c>
      <c r="E8642" t="s">
        <v>6549</v>
      </c>
      <c r="F8642">
        <v>6.7002707911862611</v>
      </c>
    </row>
    <row r="8643" spans="1:6" hidden="1">
      <c r="A8643">
        <v>14</v>
      </c>
      <c r="B8643" s="226">
        <v>44272</v>
      </c>
      <c r="C8643" s="226">
        <v>44273</v>
      </c>
      <c r="D8643" s="226">
        <v>44280.453483796293</v>
      </c>
      <c r="E8643" t="s">
        <v>6550</v>
      </c>
      <c r="F8643">
        <v>5.4040405746963476</v>
      </c>
    </row>
    <row r="8644" spans="1:6" hidden="1">
      <c r="A8644">
        <v>14</v>
      </c>
      <c r="B8644" s="226">
        <v>44272</v>
      </c>
      <c r="C8644" s="226">
        <v>44273</v>
      </c>
      <c r="D8644" s="226">
        <v>44280.453483796293</v>
      </c>
      <c r="E8644" t="s">
        <v>6551</v>
      </c>
      <c r="F8644">
        <v>27.533535819583555</v>
      </c>
    </row>
    <row r="8645" spans="1:6" hidden="1">
      <c r="A8645">
        <v>14</v>
      </c>
      <c r="B8645" s="226">
        <v>44272</v>
      </c>
      <c r="C8645" s="226">
        <v>44273</v>
      </c>
      <c r="D8645" s="226">
        <v>44280.453483796293</v>
      </c>
      <c r="E8645" t="s">
        <v>6552</v>
      </c>
      <c r="F8645">
        <v>8.3754177762402477</v>
      </c>
    </row>
    <row r="8646" spans="1:6" hidden="1">
      <c r="A8646">
        <v>14</v>
      </c>
      <c r="B8646" s="226">
        <v>44272</v>
      </c>
      <c r="C8646" s="226">
        <v>44273</v>
      </c>
      <c r="D8646" s="226">
        <v>44280.453483796293</v>
      </c>
      <c r="E8646" t="s">
        <v>6727</v>
      </c>
      <c r="F8646">
        <v>20.17199535016665</v>
      </c>
    </row>
    <row r="8647" spans="1:6" hidden="1">
      <c r="A8647">
        <v>14</v>
      </c>
      <c r="B8647" s="226">
        <v>44272</v>
      </c>
      <c r="C8647" s="226">
        <v>44273</v>
      </c>
      <c r="D8647" s="226">
        <v>44280.453483796293</v>
      </c>
      <c r="E8647" t="s">
        <v>6672</v>
      </c>
      <c r="F8647">
        <v>207.57478224684905</v>
      </c>
    </row>
    <row r="8648" spans="1:6" hidden="1">
      <c r="A8648">
        <v>14</v>
      </c>
      <c r="B8648" s="226">
        <v>44272</v>
      </c>
      <c r="C8648" s="226">
        <v>44273</v>
      </c>
      <c r="D8648" s="226">
        <v>44280.453483796293</v>
      </c>
      <c r="E8648" t="s">
        <v>6673</v>
      </c>
      <c r="F8648">
        <v>209.49742208908052</v>
      </c>
    </row>
    <row r="8649" spans="1:6" hidden="1">
      <c r="A8649">
        <v>14</v>
      </c>
      <c r="B8649" s="226">
        <v>44272</v>
      </c>
      <c r="C8649" s="226">
        <v>44273</v>
      </c>
      <c r="D8649" s="226">
        <v>44280.453483796293</v>
      </c>
      <c r="E8649" t="s">
        <v>6674</v>
      </c>
      <c r="F8649">
        <v>-0.92623960455131205</v>
      </c>
    </row>
    <row r="8650" spans="1:6" hidden="1">
      <c r="A8650">
        <v>14</v>
      </c>
      <c r="B8650" s="226">
        <v>44272</v>
      </c>
      <c r="C8650" s="226">
        <v>44273</v>
      </c>
      <c r="D8650" s="226">
        <v>44280.453483796293</v>
      </c>
      <c r="E8650" t="s">
        <v>6635</v>
      </c>
      <c r="F8650">
        <v>0.87</v>
      </c>
    </row>
    <row r="8651" spans="1:6" hidden="1">
      <c r="A8651">
        <v>14</v>
      </c>
      <c r="B8651" s="226">
        <v>44272</v>
      </c>
      <c r="C8651" s="226">
        <v>44273</v>
      </c>
      <c r="D8651" s="226">
        <v>44280.453483796293</v>
      </c>
      <c r="E8651" t="s">
        <v>6637</v>
      </c>
      <c r="F8651">
        <v>0.88</v>
      </c>
    </row>
    <row r="8652" spans="1:6" hidden="1">
      <c r="A8652">
        <v>14</v>
      </c>
      <c r="B8652" s="226">
        <v>44272</v>
      </c>
      <c r="C8652" s="226">
        <v>44273</v>
      </c>
      <c r="D8652" s="226">
        <v>44280.453483796293</v>
      </c>
      <c r="E8652" t="s">
        <v>6638</v>
      </c>
      <c r="F8652">
        <v>0.87728888900000002</v>
      </c>
    </row>
    <row r="8653" spans="1:6" hidden="1">
      <c r="A8653">
        <v>14</v>
      </c>
      <c r="B8653" s="226">
        <v>44272</v>
      </c>
      <c r="C8653" s="226">
        <v>44273</v>
      </c>
      <c r="D8653" s="226">
        <v>44280.453483796293</v>
      </c>
      <c r="E8653" t="s">
        <v>6642</v>
      </c>
      <c r="F8653">
        <v>0.86831666699999999</v>
      </c>
    </row>
    <row r="8654" spans="1:6" hidden="1">
      <c r="A8654">
        <v>14</v>
      </c>
      <c r="B8654" s="226">
        <v>44272</v>
      </c>
      <c r="C8654" s="226">
        <v>44273</v>
      </c>
      <c r="D8654" s="226">
        <v>44280.453483796293</v>
      </c>
      <c r="E8654" t="s">
        <v>6636</v>
      </c>
      <c r="F8654">
        <v>0.87</v>
      </c>
    </row>
    <row r="8655" spans="1:6" hidden="1">
      <c r="A8655">
        <v>14</v>
      </c>
      <c r="B8655" s="226">
        <v>44272</v>
      </c>
      <c r="C8655" s="226">
        <v>44273</v>
      </c>
      <c r="D8655" s="226">
        <v>44280.453483796293</v>
      </c>
      <c r="E8655" t="s">
        <v>6646</v>
      </c>
      <c r="F8655">
        <v>0.87688888899999995</v>
      </c>
    </row>
    <row r="8656" spans="1:6" hidden="1">
      <c r="A8656">
        <v>14</v>
      </c>
      <c r="B8656" s="226">
        <v>44272</v>
      </c>
      <c r="C8656" s="226">
        <v>44273</v>
      </c>
      <c r="D8656" s="226">
        <v>44280.453483796293</v>
      </c>
      <c r="E8656" t="s">
        <v>6647</v>
      </c>
      <c r="F8656">
        <v>0.88706562499999997</v>
      </c>
    </row>
    <row r="8657" spans="1:6" hidden="1">
      <c r="A8657">
        <v>14</v>
      </c>
      <c r="B8657" s="226">
        <v>44272</v>
      </c>
      <c r="C8657" s="226">
        <v>44273</v>
      </c>
      <c r="D8657" s="226">
        <v>44280.453483796293</v>
      </c>
      <c r="E8657" t="s">
        <v>6648</v>
      </c>
      <c r="F8657">
        <v>0.75539321999999998</v>
      </c>
    </row>
    <row r="8658" spans="1:6" hidden="1">
      <c r="A8658">
        <v>14</v>
      </c>
      <c r="B8658" s="226">
        <v>44272</v>
      </c>
      <c r="C8658" s="226">
        <v>44273</v>
      </c>
      <c r="D8658" s="226">
        <v>44280.453483796293</v>
      </c>
      <c r="E8658" t="s">
        <v>6643</v>
      </c>
      <c r="F8658">
        <v>0.87</v>
      </c>
    </row>
    <row r="8659" spans="1:6" hidden="1">
      <c r="A8659">
        <v>14</v>
      </c>
      <c r="B8659" s="226">
        <v>44272</v>
      </c>
      <c r="C8659" s="226">
        <v>44273</v>
      </c>
      <c r="D8659" s="226">
        <v>44280.453483796293</v>
      </c>
      <c r="E8659" t="s">
        <v>6644</v>
      </c>
      <c r="F8659">
        <v>0.67601355900000004</v>
      </c>
    </row>
    <row r="8660" spans="1:6" hidden="1">
      <c r="A8660">
        <v>14</v>
      </c>
      <c r="B8660" s="226">
        <v>44272</v>
      </c>
      <c r="C8660" s="226">
        <v>44273</v>
      </c>
      <c r="D8660" s="226">
        <v>44280.453483796293</v>
      </c>
      <c r="E8660" t="s">
        <v>6649</v>
      </c>
      <c r="F8660">
        <v>0.86760000000000004</v>
      </c>
    </row>
    <row r="8661" spans="1:6" hidden="1">
      <c r="A8661">
        <v>14</v>
      </c>
      <c r="B8661" s="226">
        <v>44272</v>
      </c>
      <c r="C8661" s="226">
        <v>44273</v>
      </c>
      <c r="D8661" s="226">
        <v>44280.453483796293</v>
      </c>
      <c r="E8661" t="s">
        <v>6650</v>
      </c>
      <c r="F8661">
        <v>0.87610468799999996</v>
      </c>
    </row>
    <row r="8662" spans="1:6" hidden="1">
      <c r="A8662">
        <v>14</v>
      </c>
      <c r="B8662" s="226">
        <v>44272</v>
      </c>
      <c r="C8662" s="226">
        <v>44273</v>
      </c>
      <c r="D8662" s="226">
        <v>44280.453483796293</v>
      </c>
      <c r="E8662" t="s">
        <v>6651</v>
      </c>
      <c r="F8662">
        <v>0.894277922</v>
      </c>
    </row>
    <row r="8663" spans="1:6" hidden="1">
      <c r="A8663">
        <v>14</v>
      </c>
      <c r="B8663" s="226">
        <v>44272</v>
      </c>
      <c r="C8663" s="226">
        <v>44273</v>
      </c>
      <c r="D8663" s="226">
        <v>44280.453483796293</v>
      </c>
      <c r="E8663" t="s">
        <v>6645</v>
      </c>
      <c r="F8663">
        <v>0.875</v>
      </c>
    </row>
    <row r="8664" spans="1:6" hidden="1">
      <c r="A8664">
        <v>14</v>
      </c>
      <c r="B8664" s="226">
        <v>44272</v>
      </c>
      <c r="C8664" s="226">
        <v>44273</v>
      </c>
      <c r="D8664" s="226">
        <v>44280.453483796293</v>
      </c>
      <c r="E8664" t="s">
        <v>6652</v>
      </c>
      <c r="F8664">
        <v>0.86570000000000003</v>
      </c>
    </row>
    <row r="8665" spans="1:6" hidden="1">
      <c r="A8665">
        <v>14</v>
      </c>
      <c r="B8665" s="226">
        <v>44272</v>
      </c>
      <c r="C8665" s="226">
        <v>44273</v>
      </c>
      <c r="D8665" s="226">
        <v>44280.453483796293</v>
      </c>
      <c r="E8665" t="s">
        <v>6653</v>
      </c>
      <c r="F8665">
        <v>5.0000000000000001E-4</v>
      </c>
    </row>
    <row r="8666" spans="1:6" hidden="1">
      <c r="A8666">
        <v>14</v>
      </c>
      <c r="B8666" s="226">
        <v>44272</v>
      </c>
      <c r="C8666" s="226">
        <v>44273</v>
      </c>
      <c r="D8666" s="226">
        <v>44280.453483796293</v>
      </c>
      <c r="E8666" t="s">
        <v>6654</v>
      </c>
      <c r="F8666">
        <v>4.6000000000000001E-4</v>
      </c>
    </row>
    <row r="8667" spans="1:6" hidden="1">
      <c r="A8667">
        <v>14</v>
      </c>
      <c r="B8667" s="226">
        <v>44272</v>
      </c>
      <c r="C8667" s="226">
        <v>44273</v>
      </c>
      <c r="D8667" s="226">
        <v>44280.453483796293</v>
      </c>
      <c r="E8667" t="s">
        <v>6655</v>
      </c>
      <c r="F8667">
        <v>1.6999999999999999E-3</v>
      </c>
    </row>
    <row r="8668" spans="1:6" hidden="1">
      <c r="A8668">
        <v>14</v>
      </c>
      <c r="B8668" s="226">
        <v>44272</v>
      </c>
      <c r="C8668" s="226">
        <v>44273</v>
      </c>
      <c r="D8668" s="226">
        <v>44280.453483796293</v>
      </c>
      <c r="E8668" t="s">
        <v>6766</v>
      </c>
      <c r="F8668">
        <v>102.1</v>
      </c>
    </row>
    <row r="8669" spans="1:6" hidden="1">
      <c r="A8669">
        <v>14</v>
      </c>
      <c r="B8669" s="226">
        <v>44272</v>
      </c>
      <c r="C8669" s="226">
        <v>44273</v>
      </c>
      <c r="D8669" s="226">
        <v>44280.453483796293</v>
      </c>
      <c r="E8669" t="s">
        <v>6767</v>
      </c>
      <c r="F8669">
        <v>111</v>
      </c>
    </row>
    <row r="8670" spans="1:6" hidden="1">
      <c r="A8670">
        <v>14</v>
      </c>
      <c r="B8670" s="226">
        <v>44272</v>
      </c>
      <c r="C8670" s="226">
        <v>44273</v>
      </c>
      <c r="D8670" s="226">
        <v>44280.453483796293</v>
      </c>
      <c r="E8670" t="s">
        <v>6764</v>
      </c>
      <c r="F8670">
        <v>99.7</v>
      </c>
    </row>
    <row r="8671" spans="1:6" hidden="1">
      <c r="A8671">
        <v>14</v>
      </c>
      <c r="B8671" s="226">
        <v>44272</v>
      </c>
      <c r="C8671" s="226">
        <v>44273</v>
      </c>
      <c r="D8671" s="226">
        <v>44280.453483796293</v>
      </c>
      <c r="E8671" t="s">
        <v>6765</v>
      </c>
      <c r="F8671">
        <v>110</v>
      </c>
    </row>
    <row r="8672" spans="1:6" hidden="1">
      <c r="A8672">
        <v>15</v>
      </c>
      <c r="B8672" s="226">
        <v>44273</v>
      </c>
      <c r="C8672" s="226">
        <v>44274</v>
      </c>
      <c r="D8672" s="226">
        <v>44280.453541666669</v>
      </c>
      <c r="E8672" t="s">
        <v>5521</v>
      </c>
      <c r="F8672">
        <v>249.99751848644664</v>
      </c>
    </row>
    <row r="8673" spans="1:6" hidden="1">
      <c r="A8673">
        <v>15</v>
      </c>
      <c r="B8673" s="226">
        <v>44273</v>
      </c>
      <c r="C8673" s="226">
        <v>44274</v>
      </c>
      <c r="D8673" s="226">
        <v>44280.453541666669</v>
      </c>
      <c r="E8673" t="s">
        <v>6243</v>
      </c>
      <c r="F8673">
        <v>0</v>
      </c>
    </row>
    <row r="8674" spans="1:6" hidden="1">
      <c r="A8674">
        <v>15</v>
      </c>
      <c r="B8674" s="226">
        <v>44273</v>
      </c>
      <c r="C8674" s="226">
        <v>44274</v>
      </c>
      <c r="D8674" s="226">
        <v>44280.453541666669</v>
      </c>
      <c r="E8674" t="s">
        <v>6327</v>
      </c>
      <c r="F8674">
        <v>1.9029522535371907E-3</v>
      </c>
    </row>
    <row r="8675" spans="1:6" hidden="1">
      <c r="A8675">
        <v>15</v>
      </c>
      <c r="B8675" s="226">
        <v>44273</v>
      </c>
      <c r="C8675" s="226">
        <v>44274</v>
      </c>
      <c r="D8675" s="226">
        <v>44280.453541666669</v>
      </c>
      <c r="E8675" t="s">
        <v>6432</v>
      </c>
      <c r="F8675">
        <v>2.5076546920670499</v>
      </c>
    </row>
    <row r="8676" spans="1:6" hidden="1">
      <c r="A8676">
        <v>15</v>
      </c>
      <c r="B8676" s="226">
        <v>44273</v>
      </c>
      <c r="C8676" s="226">
        <v>44274</v>
      </c>
      <c r="D8676" s="226">
        <v>44280.453541666669</v>
      </c>
      <c r="E8676" t="s">
        <v>6244</v>
      </c>
      <c r="F8676">
        <v>15.090550440549857</v>
      </c>
    </row>
    <row r="8677" spans="1:6" hidden="1">
      <c r="A8677">
        <v>15</v>
      </c>
      <c r="B8677" s="226">
        <v>44273</v>
      </c>
      <c r="C8677" s="226">
        <v>44274</v>
      </c>
      <c r="D8677" s="226">
        <v>44280.453541666669</v>
      </c>
      <c r="E8677" t="s">
        <v>6246</v>
      </c>
    </row>
    <row r="8678" spans="1:6" hidden="1">
      <c r="A8678">
        <v>15</v>
      </c>
      <c r="B8678" s="226">
        <v>44273</v>
      </c>
      <c r="C8678" s="226">
        <v>44274</v>
      </c>
      <c r="D8678" s="226">
        <v>44280.453541666669</v>
      </c>
      <c r="E8678" t="s">
        <v>6259</v>
      </c>
      <c r="F8678">
        <v>4.4039469240440292</v>
      </c>
    </row>
    <row r="8679" spans="1:6" hidden="1">
      <c r="A8679">
        <v>15</v>
      </c>
      <c r="B8679" s="226">
        <v>44273</v>
      </c>
      <c r="C8679" s="226">
        <v>44274</v>
      </c>
      <c r="D8679" s="226">
        <v>44280.453541666669</v>
      </c>
      <c r="E8679" t="s">
        <v>6262</v>
      </c>
      <c r="F8679">
        <v>9.3478889330238566</v>
      </c>
    </row>
    <row r="8680" spans="1:6" hidden="1">
      <c r="A8680">
        <v>15</v>
      </c>
      <c r="B8680" s="226">
        <v>44273</v>
      </c>
      <c r="C8680" s="226">
        <v>44274</v>
      </c>
      <c r="D8680" s="226">
        <v>44280.453541666669</v>
      </c>
      <c r="E8680" t="s">
        <v>6665</v>
      </c>
      <c r="F8680">
        <v>0.10694727156207785</v>
      </c>
    </row>
    <row r="8681" spans="1:6" hidden="1">
      <c r="A8681">
        <v>15</v>
      </c>
      <c r="B8681" s="226">
        <v>44273</v>
      </c>
      <c r="C8681" s="226">
        <v>44274</v>
      </c>
      <c r="D8681" s="226">
        <v>44280.453541666669</v>
      </c>
      <c r="E8681" t="s">
        <v>6666</v>
      </c>
      <c r="F8681">
        <v>-2.4110108236264926E-2</v>
      </c>
    </row>
    <row r="8682" spans="1:6" hidden="1">
      <c r="A8682">
        <v>15</v>
      </c>
      <c r="B8682" s="226">
        <v>44273</v>
      </c>
      <c r="C8682" s="226">
        <v>44274</v>
      </c>
      <c r="D8682" s="226">
        <v>44280.453541666669</v>
      </c>
      <c r="E8682" t="s">
        <v>6289</v>
      </c>
      <c r="F8682">
        <v>40.537676823139179</v>
      </c>
    </row>
    <row r="8683" spans="1:6" hidden="1">
      <c r="A8683">
        <v>15</v>
      </c>
      <c r="B8683" s="226">
        <v>44273</v>
      </c>
      <c r="C8683" s="226">
        <v>44274</v>
      </c>
      <c r="D8683" s="226">
        <v>44280.453541666669</v>
      </c>
      <c r="E8683" t="s">
        <v>6290</v>
      </c>
      <c r="F8683">
        <v>7.5833322508467589</v>
      </c>
    </row>
    <row r="8684" spans="1:6" hidden="1">
      <c r="A8684">
        <v>15</v>
      </c>
      <c r="B8684" s="226">
        <v>44273</v>
      </c>
      <c r="C8684" s="226">
        <v>44274</v>
      </c>
      <c r="D8684" s="226">
        <v>44280.453541666669</v>
      </c>
      <c r="E8684" t="s">
        <v>6291</v>
      </c>
      <c r="F8684">
        <v>6.0355866247697403</v>
      </c>
    </row>
    <row r="8685" spans="1:6" hidden="1">
      <c r="A8685">
        <v>15</v>
      </c>
      <c r="B8685" s="226">
        <v>44273</v>
      </c>
      <c r="C8685" s="226">
        <v>44274</v>
      </c>
      <c r="D8685" s="226">
        <v>44280.453541666669</v>
      </c>
      <c r="E8685" t="s">
        <v>6328</v>
      </c>
      <c r="F8685">
        <v>1.7036408455007687E-2</v>
      </c>
    </row>
    <row r="8686" spans="1:6" hidden="1">
      <c r="A8686">
        <v>15</v>
      </c>
      <c r="B8686" s="226">
        <v>44273</v>
      </c>
      <c r="C8686" s="226">
        <v>44274</v>
      </c>
      <c r="D8686" s="226">
        <v>44280.453541666669</v>
      </c>
      <c r="E8686" t="s">
        <v>6329</v>
      </c>
      <c r="F8686">
        <v>6.5655470543436607</v>
      </c>
    </row>
    <row r="8687" spans="1:6" hidden="1">
      <c r="A8687">
        <v>15</v>
      </c>
      <c r="B8687" s="226">
        <v>44273</v>
      </c>
      <c r="C8687" s="226">
        <v>44274</v>
      </c>
      <c r="D8687" s="226">
        <v>44280.453541666669</v>
      </c>
      <c r="E8687" t="s">
        <v>6333</v>
      </c>
      <c r="F8687">
        <v>-1.6520417019880079E-2</v>
      </c>
    </row>
    <row r="8688" spans="1:6" hidden="1">
      <c r="A8688">
        <v>15</v>
      </c>
      <c r="B8688" s="226">
        <v>44273</v>
      </c>
      <c r="C8688" s="226">
        <v>44274</v>
      </c>
      <c r="D8688" s="226">
        <v>44280.453541666669</v>
      </c>
      <c r="E8688" t="s">
        <v>6334</v>
      </c>
      <c r="F8688">
        <v>20.450910121864744</v>
      </c>
    </row>
    <row r="8689" spans="1:6" hidden="1">
      <c r="A8689">
        <v>15</v>
      </c>
      <c r="B8689" s="226">
        <v>44273</v>
      </c>
      <c r="C8689" s="226">
        <v>44274</v>
      </c>
      <c r="D8689" s="226">
        <v>44280.453541666669</v>
      </c>
      <c r="E8689" t="s">
        <v>6337</v>
      </c>
      <c r="F8689">
        <v>63.494263786739857</v>
      </c>
    </row>
    <row r="8690" spans="1:6" hidden="1">
      <c r="A8690">
        <v>15</v>
      </c>
      <c r="B8690" s="226">
        <v>44273</v>
      </c>
      <c r="C8690" s="226">
        <v>44274</v>
      </c>
      <c r="D8690" s="226">
        <v>44280.453541666669</v>
      </c>
      <c r="E8690" t="s">
        <v>6340</v>
      </c>
      <c r="F8690">
        <v>19.80486385292475</v>
      </c>
    </row>
    <row r="8691" spans="1:6" hidden="1">
      <c r="A8691">
        <v>15</v>
      </c>
      <c r="B8691" s="226">
        <v>44273</v>
      </c>
      <c r="C8691" s="226">
        <v>44274</v>
      </c>
      <c r="D8691" s="226">
        <v>44280.453541666669</v>
      </c>
      <c r="E8691" t="s">
        <v>6531</v>
      </c>
      <c r="F8691">
        <v>39.065832116868798</v>
      </c>
    </row>
    <row r="8692" spans="1:6" hidden="1">
      <c r="A8692">
        <v>15</v>
      </c>
      <c r="B8692" s="226">
        <v>44273</v>
      </c>
      <c r="C8692" s="226">
        <v>44274</v>
      </c>
      <c r="D8692" s="226">
        <v>44280.453541666669</v>
      </c>
      <c r="E8692" t="s">
        <v>6635</v>
      </c>
    </row>
    <row r="8693" spans="1:6" hidden="1">
      <c r="A8693">
        <v>15</v>
      </c>
      <c r="B8693" s="226">
        <v>44273</v>
      </c>
      <c r="C8693" s="226">
        <v>44274</v>
      </c>
      <c r="D8693" s="226">
        <v>44280.453541666669</v>
      </c>
      <c r="E8693" t="s">
        <v>6637</v>
      </c>
    </row>
    <row r="8694" spans="1:6" hidden="1">
      <c r="A8694">
        <v>15</v>
      </c>
      <c r="B8694" s="226">
        <v>44273</v>
      </c>
      <c r="C8694" s="226">
        <v>44274</v>
      </c>
      <c r="D8694" s="226">
        <v>44280.453541666669</v>
      </c>
      <c r="E8694" t="s">
        <v>6659</v>
      </c>
      <c r="F8694">
        <v>0.82590001821514825</v>
      </c>
    </row>
    <row r="8695" spans="1:6" hidden="1">
      <c r="A8695">
        <v>15</v>
      </c>
      <c r="B8695" s="226">
        <v>44273</v>
      </c>
      <c r="C8695" s="226">
        <v>44274</v>
      </c>
      <c r="D8695" s="226">
        <v>44280.453541666669</v>
      </c>
      <c r="E8695" t="s">
        <v>6639</v>
      </c>
      <c r="F8695">
        <v>0.73940002918244818</v>
      </c>
    </row>
    <row r="8696" spans="1:6" hidden="1">
      <c r="A8696">
        <v>15</v>
      </c>
      <c r="B8696" s="226">
        <v>44273</v>
      </c>
      <c r="C8696" s="226">
        <v>44274</v>
      </c>
      <c r="D8696" s="226">
        <v>44280.453541666669</v>
      </c>
      <c r="E8696" t="s">
        <v>6640</v>
      </c>
      <c r="F8696">
        <v>0.86229997873309483</v>
      </c>
    </row>
    <row r="8697" spans="1:6" hidden="1">
      <c r="A8697">
        <v>15</v>
      </c>
      <c r="B8697" s="226">
        <v>44273</v>
      </c>
      <c r="C8697" s="226">
        <v>44274</v>
      </c>
      <c r="D8697" s="226">
        <v>44280.453541666669</v>
      </c>
      <c r="E8697" t="s">
        <v>6641</v>
      </c>
      <c r="F8697">
        <v>0.87730002403259277</v>
      </c>
    </row>
    <row r="8698" spans="1:6" hidden="1">
      <c r="A8698">
        <v>15</v>
      </c>
      <c r="B8698" s="226">
        <v>44273</v>
      </c>
      <c r="C8698" s="226">
        <v>44274</v>
      </c>
      <c r="D8698" s="226">
        <v>44280.453541666669</v>
      </c>
      <c r="E8698" t="s">
        <v>6638</v>
      </c>
    </row>
    <row r="8699" spans="1:6" hidden="1">
      <c r="A8699">
        <v>15</v>
      </c>
      <c r="B8699" s="226">
        <v>44273</v>
      </c>
      <c r="C8699" s="226">
        <v>44274</v>
      </c>
      <c r="D8699" s="226">
        <v>44280.453541666669</v>
      </c>
      <c r="E8699" t="s">
        <v>6642</v>
      </c>
    </row>
    <row r="8700" spans="1:6" hidden="1">
      <c r="A8700">
        <v>15</v>
      </c>
      <c r="B8700" s="226">
        <v>44273</v>
      </c>
      <c r="C8700" s="226">
        <v>44274</v>
      </c>
      <c r="D8700" s="226">
        <v>44280.453541666669</v>
      </c>
      <c r="E8700" t="s">
        <v>6636</v>
      </c>
    </row>
    <row r="8701" spans="1:6" hidden="1">
      <c r="A8701">
        <v>15</v>
      </c>
      <c r="B8701" s="226">
        <v>44273</v>
      </c>
      <c r="C8701" s="226">
        <v>44274</v>
      </c>
      <c r="D8701" s="226">
        <v>44280.453541666669</v>
      </c>
      <c r="E8701" t="s">
        <v>6646</v>
      </c>
    </row>
    <row r="8702" spans="1:6" hidden="1">
      <c r="A8702">
        <v>15</v>
      </c>
      <c r="B8702" s="226">
        <v>44273</v>
      </c>
      <c r="C8702" s="226">
        <v>44274</v>
      </c>
      <c r="D8702" s="226">
        <v>44280.453541666669</v>
      </c>
      <c r="E8702" t="s">
        <v>6647</v>
      </c>
    </row>
    <row r="8703" spans="1:6" hidden="1">
      <c r="A8703">
        <v>15</v>
      </c>
      <c r="B8703" s="226">
        <v>44273</v>
      </c>
      <c r="C8703" s="226">
        <v>44274</v>
      </c>
      <c r="D8703" s="226">
        <v>44280.453541666669</v>
      </c>
      <c r="E8703" t="s">
        <v>6648</v>
      </c>
    </row>
    <row r="8704" spans="1:6" hidden="1">
      <c r="A8704">
        <v>15</v>
      </c>
      <c r="B8704" s="226">
        <v>44273</v>
      </c>
      <c r="C8704" s="226">
        <v>44274</v>
      </c>
      <c r="D8704" s="226">
        <v>44280.453541666669</v>
      </c>
      <c r="E8704" t="s">
        <v>6643</v>
      </c>
    </row>
    <row r="8705" spans="1:6" hidden="1">
      <c r="A8705">
        <v>15</v>
      </c>
      <c r="B8705" s="226">
        <v>44273</v>
      </c>
      <c r="C8705" s="226">
        <v>44274</v>
      </c>
      <c r="D8705" s="226">
        <v>44280.453541666669</v>
      </c>
      <c r="E8705" t="s">
        <v>6644</v>
      </c>
    </row>
    <row r="8706" spans="1:6" hidden="1">
      <c r="A8706">
        <v>15</v>
      </c>
      <c r="B8706" s="226">
        <v>44273</v>
      </c>
      <c r="C8706" s="226">
        <v>44274</v>
      </c>
      <c r="D8706" s="226">
        <v>44280.453541666669</v>
      </c>
      <c r="E8706" t="s">
        <v>6649</v>
      </c>
    </row>
    <row r="8707" spans="1:6" hidden="1">
      <c r="A8707">
        <v>15</v>
      </c>
      <c r="B8707" s="226">
        <v>44273</v>
      </c>
      <c r="C8707" s="226">
        <v>44274</v>
      </c>
      <c r="D8707" s="226">
        <v>44280.453541666669</v>
      </c>
      <c r="E8707" t="s">
        <v>6650</v>
      </c>
    </row>
    <row r="8708" spans="1:6" hidden="1">
      <c r="A8708">
        <v>15</v>
      </c>
      <c r="B8708" s="226">
        <v>44273</v>
      </c>
      <c r="C8708" s="226">
        <v>44274</v>
      </c>
      <c r="D8708" s="226">
        <v>44280.453541666669</v>
      </c>
      <c r="E8708" t="s">
        <v>6651</v>
      </c>
    </row>
    <row r="8709" spans="1:6" hidden="1">
      <c r="A8709">
        <v>15</v>
      </c>
      <c r="B8709" s="226">
        <v>44273</v>
      </c>
      <c r="C8709" s="226">
        <v>44274</v>
      </c>
      <c r="D8709" s="226">
        <v>44280.453541666669</v>
      </c>
      <c r="E8709" t="s">
        <v>6645</v>
      </c>
    </row>
    <row r="8710" spans="1:6" hidden="1">
      <c r="A8710">
        <v>15</v>
      </c>
      <c r="B8710" s="226">
        <v>44273</v>
      </c>
      <c r="C8710" s="226">
        <v>44274</v>
      </c>
      <c r="D8710" s="226">
        <v>44280.453541666669</v>
      </c>
      <c r="E8710" t="s">
        <v>6652</v>
      </c>
    </row>
    <row r="8711" spans="1:6" hidden="1">
      <c r="A8711">
        <v>15</v>
      </c>
      <c r="B8711" s="226">
        <v>44273</v>
      </c>
      <c r="C8711" s="226">
        <v>44274</v>
      </c>
      <c r="D8711" s="226">
        <v>44280.453541666669</v>
      </c>
      <c r="E8711" t="s">
        <v>6653</v>
      </c>
    </row>
    <row r="8712" spans="1:6" hidden="1">
      <c r="A8712">
        <v>15</v>
      </c>
      <c r="B8712" s="226">
        <v>44273</v>
      </c>
      <c r="C8712" s="226">
        <v>44274</v>
      </c>
      <c r="D8712" s="226">
        <v>44280.453541666669</v>
      </c>
      <c r="E8712" t="s">
        <v>6654</v>
      </c>
    </row>
    <row r="8713" spans="1:6" hidden="1">
      <c r="A8713">
        <v>15</v>
      </c>
      <c r="B8713" s="226">
        <v>44273</v>
      </c>
      <c r="C8713" s="226">
        <v>44274</v>
      </c>
      <c r="D8713" s="226">
        <v>44280.453541666669</v>
      </c>
      <c r="E8713" t="s">
        <v>6655</v>
      </c>
    </row>
    <row r="8714" spans="1:6" hidden="1">
      <c r="A8714">
        <v>15</v>
      </c>
      <c r="B8714" s="226">
        <v>44273</v>
      </c>
      <c r="C8714" s="226">
        <v>44274</v>
      </c>
      <c r="D8714" s="226">
        <v>44280.453541666669</v>
      </c>
      <c r="E8714" t="s">
        <v>5947</v>
      </c>
    </row>
    <row r="8715" spans="1:6" hidden="1">
      <c r="A8715">
        <v>15</v>
      </c>
      <c r="B8715" s="226">
        <v>44273</v>
      </c>
      <c r="C8715" s="226">
        <v>44274</v>
      </c>
      <c r="D8715" s="226">
        <v>44280.453541666669</v>
      </c>
      <c r="E8715" t="s">
        <v>5946</v>
      </c>
    </row>
    <row r="8716" spans="1:6" hidden="1">
      <c r="A8716">
        <v>15</v>
      </c>
      <c r="B8716" s="226">
        <v>44273</v>
      </c>
      <c r="C8716" s="226">
        <v>44274</v>
      </c>
      <c r="D8716" s="226">
        <v>44280.453541666669</v>
      </c>
      <c r="E8716" t="s">
        <v>6676</v>
      </c>
      <c r="F8716">
        <v>249.99751848644664</v>
      </c>
    </row>
    <row r="8717" spans="1:6" hidden="1">
      <c r="A8717">
        <v>15</v>
      </c>
      <c r="B8717" s="226">
        <v>44273</v>
      </c>
      <c r="C8717" s="226">
        <v>44274</v>
      </c>
      <c r="D8717" s="226">
        <v>44280.453541666669</v>
      </c>
      <c r="E8717" t="s">
        <v>5824</v>
      </c>
      <c r="F8717">
        <v>1.2979115574159756</v>
      </c>
    </row>
    <row r="8718" spans="1:6" hidden="1">
      <c r="A8718">
        <v>15</v>
      </c>
      <c r="B8718" s="226">
        <v>44273</v>
      </c>
      <c r="C8718" s="226">
        <v>44274</v>
      </c>
      <c r="D8718" s="226">
        <v>44280.453541666669</v>
      </c>
      <c r="E8718" t="s">
        <v>5825</v>
      </c>
      <c r="F8718">
        <v>1.4851089243603688</v>
      </c>
    </row>
    <row r="8719" spans="1:6" hidden="1">
      <c r="A8719">
        <v>15</v>
      </c>
      <c r="B8719" s="226">
        <v>44273</v>
      </c>
      <c r="C8719" s="226">
        <v>44274</v>
      </c>
      <c r="D8719" s="226">
        <v>44280.453541666669</v>
      </c>
      <c r="E8719" t="s">
        <v>5826</v>
      </c>
      <c r="F8719">
        <v>1.1636346857709803</v>
      </c>
    </row>
    <row r="8720" spans="1:6" hidden="1">
      <c r="A8720">
        <v>15</v>
      </c>
      <c r="B8720" s="226">
        <v>44273</v>
      </c>
      <c r="C8720" s="226">
        <v>44274</v>
      </c>
      <c r="D8720" s="226">
        <v>44280.453541666669</v>
      </c>
      <c r="E8720" t="s">
        <v>5827</v>
      </c>
      <c r="F8720">
        <v>0.18000000715255737</v>
      </c>
    </row>
    <row r="8721" spans="1:6" hidden="1">
      <c r="A8721">
        <v>15</v>
      </c>
      <c r="B8721" s="226">
        <v>44273</v>
      </c>
      <c r="C8721" s="226">
        <v>44274</v>
      </c>
      <c r="D8721" s="226">
        <v>44280.453541666669</v>
      </c>
      <c r="E8721" t="s">
        <v>5828</v>
      </c>
      <c r="F8721">
        <v>0</v>
      </c>
    </row>
    <row r="8722" spans="1:6" hidden="1">
      <c r="A8722">
        <v>15</v>
      </c>
      <c r="B8722" s="226">
        <v>44273</v>
      </c>
      <c r="C8722" s="226">
        <v>44274</v>
      </c>
      <c r="D8722" s="226">
        <v>44280.453541666669</v>
      </c>
      <c r="E8722" t="s">
        <v>5829</v>
      </c>
      <c r="F8722">
        <v>0</v>
      </c>
    </row>
    <row r="8723" spans="1:6" hidden="1">
      <c r="A8723">
        <v>15</v>
      </c>
      <c r="B8723" s="226">
        <v>44273</v>
      </c>
      <c r="C8723" s="226">
        <v>44274</v>
      </c>
      <c r="D8723" s="226">
        <v>44280.453541666669</v>
      </c>
      <c r="E8723" t="s">
        <v>5830</v>
      </c>
      <c r="F8723">
        <v>1.7099469510281382</v>
      </c>
    </row>
    <row r="8724" spans="1:6" hidden="1">
      <c r="A8724">
        <v>15</v>
      </c>
      <c r="B8724" s="226">
        <v>44273</v>
      </c>
      <c r="C8724" s="226">
        <v>44274</v>
      </c>
      <c r="D8724" s="226">
        <v>44280.453541666669</v>
      </c>
      <c r="E8724" t="s">
        <v>5831</v>
      </c>
      <c r="F8724">
        <v>3.4157506622126736</v>
      </c>
    </row>
    <row r="8725" spans="1:6" hidden="1">
      <c r="A8725">
        <v>15</v>
      </c>
      <c r="B8725" s="226">
        <v>44273</v>
      </c>
      <c r="C8725" s="226">
        <v>44274</v>
      </c>
      <c r="D8725" s="226">
        <v>44280.453541666669</v>
      </c>
      <c r="E8725" t="s">
        <v>5832</v>
      </c>
      <c r="F8725">
        <v>3.7007398426883684</v>
      </c>
    </row>
    <row r="8726" spans="1:6" hidden="1">
      <c r="A8726">
        <v>15</v>
      </c>
      <c r="B8726" s="226">
        <v>44273</v>
      </c>
      <c r="C8726" s="226">
        <v>44274</v>
      </c>
      <c r="D8726" s="226">
        <v>44280.453541666669</v>
      </c>
      <c r="E8726" t="s">
        <v>5833</v>
      </c>
      <c r="F8726">
        <v>0.77999997138977051</v>
      </c>
    </row>
    <row r="8727" spans="1:6" hidden="1">
      <c r="A8727">
        <v>15</v>
      </c>
      <c r="B8727" s="226">
        <v>44273</v>
      </c>
      <c r="C8727" s="226">
        <v>44274</v>
      </c>
      <c r="D8727" s="226">
        <v>44280.453541666669</v>
      </c>
      <c r="E8727" t="s">
        <v>5834</v>
      </c>
      <c r="F8727">
        <v>0</v>
      </c>
    </row>
    <row r="8728" spans="1:6" hidden="1">
      <c r="A8728">
        <v>15</v>
      </c>
      <c r="B8728" s="226">
        <v>44273</v>
      </c>
      <c r="C8728" s="226">
        <v>44274</v>
      </c>
      <c r="D8728" s="226">
        <v>44280.453541666669</v>
      </c>
      <c r="E8728" t="s">
        <v>5835</v>
      </c>
      <c r="F8728">
        <v>0.17511505456474694</v>
      </c>
    </row>
    <row r="8729" spans="1:6" hidden="1">
      <c r="A8729">
        <v>15</v>
      </c>
      <c r="B8729" s="226">
        <v>44273</v>
      </c>
      <c r="C8729" s="226">
        <v>44274</v>
      </c>
      <c r="D8729" s="226">
        <v>44280.453541666669</v>
      </c>
      <c r="E8729" t="s">
        <v>5836</v>
      </c>
      <c r="F8729">
        <v>0.29702178487207465</v>
      </c>
    </row>
    <row r="8730" spans="1:6" hidden="1">
      <c r="A8730">
        <v>15</v>
      </c>
      <c r="B8730" s="226">
        <v>44273</v>
      </c>
      <c r="C8730" s="226">
        <v>44274</v>
      </c>
      <c r="D8730" s="226">
        <v>44280.453541666669</v>
      </c>
      <c r="E8730" t="s">
        <v>5837</v>
      </c>
      <c r="F8730">
        <v>0.69627321548102405</v>
      </c>
    </row>
    <row r="8731" spans="1:6" hidden="1">
      <c r="A8731">
        <v>15</v>
      </c>
      <c r="B8731" s="226">
        <v>44273</v>
      </c>
      <c r="C8731" s="226">
        <v>44274</v>
      </c>
      <c r="D8731" s="226">
        <v>44280.453541666669</v>
      </c>
      <c r="E8731" t="s">
        <v>5838</v>
      </c>
      <c r="F8731">
        <v>0</v>
      </c>
    </row>
    <row r="8732" spans="1:6" hidden="1">
      <c r="A8732">
        <v>15</v>
      </c>
      <c r="B8732" s="226">
        <v>44273</v>
      </c>
      <c r="C8732" s="226">
        <v>44274</v>
      </c>
      <c r="D8732" s="226">
        <v>44280.453541666669</v>
      </c>
      <c r="E8732" t="s">
        <v>5839</v>
      </c>
      <c r="F8732">
        <v>6.2187973750962691</v>
      </c>
    </row>
    <row r="8733" spans="1:6" hidden="1">
      <c r="A8733">
        <v>15</v>
      </c>
      <c r="B8733" s="226">
        <v>44273</v>
      </c>
      <c r="C8733" s="226">
        <v>44274</v>
      </c>
      <c r="D8733" s="226">
        <v>44280.453541666669</v>
      </c>
      <c r="E8733" t="s">
        <v>5840</v>
      </c>
      <c r="F8733">
        <v>20.509864062401796</v>
      </c>
    </row>
    <row r="8734" spans="1:6" hidden="1">
      <c r="A8734">
        <v>15</v>
      </c>
      <c r="B8734" s="226">
        <v>44273</v>
      </c>
      <c r="C8734" s="226">
        <v>44274</v>
      </c>
      <c r="D8734" s="226">
        <v>44280.453541666669</v>
      </c>
      <c r="E8734" t="s">
        <v>5841</v>
      </c>
      <c r="F8734">
        <v>4.5121020952860516</v>
      </c>
    </row>
    <row r="8735" spans="1:6" hidden="1">
      <c r="A8735">
        <v>15</v>
      </c>
      <c r="B8735" s="226">
        <v>44273</v>
      </c>
      <c r="C8735" s="226">
        <v>44274</v>
      </c>
      <c r="D8735" s="226">
        <v>44280.453541666669</v>
      </c>
      <c r="E8735" t="s">
        <v>5842</v>
      </c>
      <c r="F8735">
        <v>5.5625193963448298</v>
      </c>
    </row>
    <row r="8736" spans="1:6" hidden="1">
      <c r="A8736">
        <v>15</v>
      </c>
      <c r="B8736" s="226">
        <v>44273</v>
      </c>
      <c r="C8736" s="226">
        <v>44274</v>
      </c>
      <c r="D8736" s="226">
        <v>44280.453541666669</v>
      </c>
      <c r="E8736" t="s">
        <v>5843</v>
      </c>
      <c r="F8736">
        <v>12.16665806174276</v>
      </c>
    </row>
    <row r="8737" spans="1:6" hidden="1">
      <c r="A8737">
        <v>15</v>
      </c>
      <c r="B8737" s="226">
        <v>44273</v>
      </c>
      <c r="C8737" s="226">
        <v>44274</v>
      </c>
      <c r="D8737" s="226">
        <v>44280.453541666669</v>
      </c>
      <c r="E8737" t="s">
        <v>5844</v>
      </c>
      <c r="F8737">
        <v>6.8893275896707946</v>
      </c>
    </row>
    <row r="8738" spans="1:6" hidden="1">
      <c r="A8738">
        <v>15</v>
      </c>
      <c r="B8738" s="226">
        <v>44273</v>
      </c>
      <c r="C8738" s="226">
        <v>44274</v>
      </c>
      <c r="D8738" s="226">
        <v>44280.453541666669</v>
      </c>
      <c r="E8738" t="s">
        <v>5845</v>
      </c>
      <c r="F8738">
        <v>19.473361181507869</v>
      </c>
    </row>
    <row r="8739" spans="1:6" hidden="1">
      <c r="A8739">
        <v>15</v>
      </c>
      <c r="B8739" s="226">
        <v>44273</v>
      </c>
      <c r="C8739" s="226">
        <v>44274</v>
      </c>
      <c r="D8739" s="226">
        <v>44280.453541666669</v>
      </c>
      <c r="E8739" t="s">
        <v>5846</v>
      </c>
      <c r="F8739">
        <v>5.6258675714762143</v>
      </c>
    </row>
    <row r="8740" spans="1:6" hidden="1">
      <c r="A8740">
        <v>15</v>
      </c>
      <c r="B8740" s="226">
        <v>44273</v>
      </c>
      <c r="C8740" s="226">
        <v>44274</v>
      </c>
      <c r="D8740" s="226">
        <v>44280.453541666669</v>
      </c>
      <c r="E8740" t="s">
        <v>5847</v>
      </c>
      <c r="F8740">
        <v>0.74000000953674316</v>
      </c>
    </row>
    <row r="8741" spans="1:6" hidden="1">
      <c r="A8741">
        <v>15</v>
      </c>
      <c r="B8741" s="226">
        <v>44273</v>
      </c>
      <c r="C8741" s="226">
        <v>44274</v>
      </c>
      <c r="D8741" s="226">
        <v>44280.453541666669</v>
      </c>
      <c r="E8741" t="s">
        <v>5848</v>
      </c>
      <c r="F8741">
        <v>100.00000000000001</v>
      </c>
    </row>
    <row r="8742" spans="1:6" hidden="1">
      <c r="A8742">
        <v>15</v>
      </c>
      <c r="B8742" s="226">
        <v>44273</v>
      </c>
      <c r="C8742" s="226">
        <v>44274</v>
      </c>
      <c r="D8742" s="226">
        <v>44280.453541666669</v>
      </c>
      <c r="E8742" t="s">
        <v>5805</v>
      </c>
      <c r="F8742">
        <v>25.099228752984082</v>
      </c>
    </row>
    <row r="8743" spans="1:6" hidden="1">
      <c r="A8743">
        <v>15</v>
      </c>
      <c r="B8743" s="226">
        <v>44273</v>
      </c>
      <c r="C8743" s="226">
        <v>44274</v>
      </c>
      <c r="D8743" s="226">
        <v>44280.453541666669</v>
      </c>
      <c r="E8743" t="s">
        <v>5797</v>
      </c>
      <c r="F8743">
        <v>6.2187973750962691</v>
      </c>
    </row>
    <row r="8744" spans="1:6" hidden="1">
      <c r="A8744">
        <v>15</v>
      </c>
      <c r="B8744" s="226">
        <v>44273</v>
      </c>
      <c r="C8744" s="226">
        <v>44274</v>
      </c>
      <c r="D8744" s="226">
        <v>44280.453541666669</v>
      </c>
      <c r="E8744" t="s">
        <v>5798</v>
      </c>
      <c r="F8744">
        <v>23.544436564710644</v>
      </c>
    </row>
    <row r="8745" spans="1:6" hidden="1">
      <c r="A8745">
        <v>15</v>
      </c>
      <c r="B8745" s="226">
        <v>44273</v>
      </c>
      <c r="C8745" s="226">
        <v>44274</v>
      </c>
      <c r="D8745" s="226">
        <v>44280.453541666669</v>
      </c>
      <c r="E8745" t="s">
        <v>5799</v>
      </c>
      <c r="F8745">
        <v>4.5121020952860516</v>
      </c>
    </row>
    <row r="8746" spans="1:6" hidden="1">
      <c r="A8746">
        <v>15</v>
      </c>
      <c r="B8746" s="226">
        <v>44273</v>
      </c>
      <c r="C8746" s="226">
        <v>44274</v>
      </c>
      <c r="D8746" s="226">
        <v>44280.453541666669</v>
      </c>
      <c r="E8746" t="s">
        <v>5800</v>
      </c>
      <c r="F8746">
        <v>5.5625193963448298</v>
      </c>
    </row>
    <row r="8747" spans="1:6" hidden="1">
      <c r="A8747">
        <v>15</v>
      </c>
      <c r="B8747" s="226">
        <v>44273</v>
      </c>
      <c r="C8747" s="226">
        <v>44274</v>
      </c>
      <c r="D8747" s="226">
        <v>44280.453541666669</v>
      </c>
      <c r="E8747" t="s">
        <v>5801</v>
      </c>
      <c r="F8747">
        <v>12.16665806174276</v>
      </c>
    </row>
    <row r="8748" spans="1:6" hidden="1">
      <c r="A8748">
        <v>15</v>
      </c>
      <c r="B8748" s="226">
        <v>44273</v>
      </c>
      <c r="C8748" s="226">
        <v>44274</v>
      </c>
      <c r="D8748" s="226">
        <v>44280.453541666669</v>
      </c>
      <c r="E8748" t="s">
        <v>5802</v>
      </c>
      <c r="F8748">
        <v>0.41488729402837055</v>
      </c>
    </row>
    <row r="8749" spans="1:6" hidden="1">
      <c r="A8749">
        <v>15</v>
      </c>
      <c r="B8749" s="226">
        <v>44273</v>
      </c>
      <c r="C8749" s="226">
        <v>44274</v>
      </c>
      <c r="D8749" s="226">
        <v>44280.453541666669</v>
      </c>
      <c r="E8749" t="s">
        <v>5803</v>
      </c>
      <c r="F8749">
        <v>6.8893275896707946</v>
      </c>
    </row>
    <row r="8750" spans="1:6" hidden="1">
      <c r="A8750">
        <v>15</v>
      </c>
      <c r="B8750" s="226">
        <v>44273</v>
      </c>
      <c r="C8750" s="226">
        <v>44274</v>
      </c>
      <c r="D8750" s="226">
        <v>44280.453541666669</v>
      </c>
      <c r="E8750" t="s">
        <v>5804</v>
      </c>
      <c r="F8750">
        <v>25.514122467570761</v>
      </c>
    </row>
    <row r="8751" spans="1:6" hidden="1">
      <c r="A8751">
        <v>15</v>
      </c>
      <c r="B8751" s="226">
        <v>44273</v>
      </c>
      <c r="C8751" s="226">
        <v>44274</v>
      </c>
      <c r="D8751" s="226">
        <v>44280.453541666669</v>
      </c>
      <c r="E8751" t="s">
        <v>5913</v>
      </c>
      <c r="F8751">
        <v>3.1829735630088609</v>
      </c>
    </row>
    <row r="8752" spans="1:6" hidden="1">
      <c r="A8752">
        <v>15</v>
      </c>
      <c r="B8752" s="226">
        <v>44273</v>
      </c>
      <c r="C8752" s="226">
        <v>44274</v>
      </c>
      <c r="D8752" s="226">
        <v>44280.453541666669</v>
      </c>
      <c r="E8752" t="s">
        <v>5914</v>
      </c>
      <c r="F8752">
        <v>5.1978813714451171</v>
      </c>
    </row>
    <row r="8753" spans="1:6" hidden="1">
      <c r="A8753">
        <v>15</v>
      </c>
      <c r="B8753" s="226">
        <v>44273</v>
      </c>
      <c r="C8753" s="226">
        <v>44274</v>
      </c>
      <c r="D8753" s="226">
        <v>44280.453541666669</v>
      </c>
      <c r="E8753" t="s">
        <v>5915</v>
      </c>
      <c r="F8753">
        <v>5.5606477439403728</v>
      </c>
    </row>
    <row r="8754" spans="1:6" hidden="1">
      <c r="A8754">
        <v>15</v>
      </c>
      <c r="B8754" s="226">
        <v>44273</v>
      </c>
      <c r="C8754" s="226">
        <v>44274</v>
      </c>
      <c r="D8754" s="226">
        <v>44280.453541666669</v>
      </c>
      <c r="E8754" t="s">
        <v>5916</v>
      </c>
      <c r="F8754">
        <v>0.17472874752970172</v>
      </c>
    </row>
    <row r="8755" spans="1:6" hidden="1">
      <c r="A8755">
        <v>15</v>
      </c>
      <c r="B8755" s="226">
        <v>44273</v>
      </c>
      <c r="C8755" s="226">
        <v>44274</v>
      </c>
      <c r="D8755" s="226">
        <v>44280.453541666669</v>
      </c>
      <c r="E8755" t="s">
        <v>6692</v>
      </c>
      <c r="F8755">
        <v>1.223665468569379E-2</v>
      </c>
    </row>
    <row r="8756" spans="1:6" hidden="1">
      <c r="A8756">
        <v>15</v>
      </c>
      <c r="B8756" s="226">
        <v>44273</v>
      </c>
      <c r="C8756" s="226">
        <v>44274</v>
      </c>
      <c r="D8756" s="226">
        <v>44280.453541666669</v>
      </c>
      <c r="E8756" t="s">
        <v>5849</v>
      </c>
      <c r="F8756">
        <v>0.82590001821514825</v>
      </c>
    </row>
    <row r="8757" spans="1:6" hidden="1">
      <c r="A8757">
        <v>15</v>
      </c>
      <c r="B8757" s="226">
        <v>44273</v>
      </c>
      <c r="C8757" s="226">
        <v>44274</v>
      </c>
      <c r="D8757" s="226">
        <v>44280.453541666669</v>
      </c>
      <c r="E8757" t="s">
        <v>5850</v>
      </c>
      <c r="F8757">
        <v>102.350002288821</v>
      </c>
    </row>
    <row r="8758" spans="1:6" hidden="1">
      <c r="A8758">
        <v>15</v>
      </c>
      <c r="B8758" s="226">
        <v>44273</v>
      </c>
      <c r="C8758" s="226">
        <v>44274</v>
      </c>
      <c r="D8758" s="226">
        <v>44280.453541666669</v>
      </c>
      <c r="E8758" t="s">
        <v>5806</v>
      </c>
      <c r="F8758">
        <v>0.82325643052658226</v>
      </c>
    </row>
    <row r="8759" spans="1:6" hidden="1">
      <c r="A8759">
        <v>15</v>
      </c>
      <c r="B8759" s="226">
        <v>44273</v>
      </c>
      <c r="C8759" s="226">
        <v>44274</v>
      </c>
      <c r="D8759" s="226">
        <v>44280.453541666669</v>
      </c>
      <c r="E8759" t="s">
        <v>5883</v>
      </c>
      <c r="F8759">
        <v>0.5</v>
      </c>
    </row>
    <row r="8760" spans="1:6" hidden="1">
      <c r="A8760">
        <v>15</v>
      </c>
      <c r="B8760" s="226">
        <v>44273</v>
      </c>
      <c r="C8760" s="226">
        <v>44274</v>
      </c>
      <c r="D8760" s="226">
        <v>44280.453541666669</v>
      </c>
      <c r="E8760" t="s">
        <v>5884</v>
      </c>
      <c r="F8760">
        <v>1.2599999904632568</v>
      </c>
    </row>
    <row r="8761" spans="1:6" hidden="1">
      <c r="A8761">
        <v>15</v>
      </c>
      <c r="B8761" s="226">
        <v>44273</v>
      </c>
      <c r="C8761" s="226">
        <v>44274</v>
      </c>
      <c r="D8761" s="226">
        <v>44280.453541666669</v>
      </c>
      <c r="E8761" t="s">
        <v>5885</v>
      </c>
      <c r="F8761">
        <v>2.5999999046325604</v>
      </c>
    </row>
    <row r="8762" spans="1:6" hidden="1">
      <c r="A8762">
        <v>15</v>
      </c>
      <c r="B8762" s="226">
        <v>44273</v>
      </c>
      <c r="C8762" s="226">
        <v>44274</v>
      </c>
      <c r="D8762" s="226">
        <v>44280.453541666669</v>
      </c>
      <c r="E8762" t="s">
        <v>5886</v>
      </c>
      <c r="F8762">
        <v>1.2200000286102295</v>
      </c>
    </row>
    <row r="8763" spans="1:6" hidden="1">
      <c r="A8763">
        <v>15</v>
      </c>
      <c r="B8763" s="226">
        <v>44273</v>
      </c>
      <c r="C8763" s="226">
        <v>44274</v>
      </c>
      <c r="D8763" s="226">
        <v>44280.453541666669</v>
      </c>
      <c r="E8763" t="s">
        <v>5887</v>
      </c>
      <c r="F8763">
        <v>0.18000000715255737</v>
      </c>
    </row>
    <row r="8764" spans="1:6" hidden="1">
      <c r="A8764">
        <v>15</v>
      </c>
      <c r="B8764" s="226">
        <v>44273</v>
      </c>
      <c r="C8764" s="226">
        <v>44274</v>
      </c>
      <c r="D8764" s="226">
        <v>44280.453541666669</v>
      </c>
      <c r="E8764" t="s">
        <v>5888</v>
      </c>
      <c r="F8764">
        <v>0</v>
      </c>
    </row>
    <row r="8765" spans="1:6" hidden="1">
      <c r="A8765">
        <v>15</v>
      </c>
      <c r="B8765" s="226">
        <v>44273</v>
      </c>
      <c r="C8765" s="226">
        <v>44274</v>
      </c>
      <c r="D8765" s="226">
        <v>44280.453541666669</v>
      </c>
      <c r="E8765" t="s">
        <v>5889</v>
      </c>
      <c r="F8765">
        <v>0</v>
      </c>
    </row>
    <row r="8766" spans="1:6" hidden="1">
      <c r="A8766">
        <v>15</v>
      </c>
      <c r="B8766" s="226">
        <v>44273</v>
      </c>
      <c r="C8766" s="226">
        <v>44274</v>
      </c>
      <c r="D8766" s="226">
        <v>44280.453541666669</v>
      </c>
      <c r="E8766" t="s">
        <v>5772</v>
      </c>
      <c r="F8766">
        <v>9.0000003576278687E-2</v>
      </c>
    </row>
    <row r="8767" spans="1:6" hidden="1">
      <c r="A8767">
        <v>15</v>
      </c>
      <c r="B8767" s="226">
        <v>44273</v>
      </c>
      <c r="C8767" s="226">
        <v>44274</v>
      </c>
      <c r="D8767" s="226">
        <v>44280.453541666669</v>
      </c>
      <c r="E8767" t="s">
        <v>5773</v>
      </c>
      <c r="F8767">
        <v>1.6599999666214618</v>
      </c>
    </row>
    <row r="8768" spans="1:6" hidden="1">
      <c r="A8768">
        <v>15</v>
      </c>
      <c r="B8768" s="226">
        <v>44273</v>
      </c>
      <c r="C8768" s="226">
        <v>44274</v>
      </c>
      <c r="D8768" s="226">
        <v>44280.453541666669</v>
      </c>
      <c r="E8768" t="s">
        <v>5774</v>
      </c>
      <c r="F8768">
        <v>5.9800000190737199</v>
      </c>
    </row>
    <row r="8769" spans="1:6" hidden="1">
      <c r="A8769">
        <v>15</v>
      </c>
      <c r="B8769" s="226">
        <v>44273</v>
      </c>
      <c r="C8769" s="226">
        <v>44274</v>
      </c>
      <c r="D8769" s="226">
        <v>44280.453541666669</v>
      </c>
      <c r="E8769" t="s">
        <v>5775</v>
      </c>
      <c r="F8769">
        <v>3.880000114440918</v>
      </c>
    </row>
    <row r="8770" spans="1:6" hidden="1">
      <c r="A8770">
        <v>15</v>
      </c>
      <c r="B8770" s="226">
        <v>44273</v>
      </c>
      <c r="C8770" s="226">
        <v>44274</v>
      </c>
      <c r="D8770" s="226">
        <v>44280.453541666669</v>
      </c>
      <c r="E8770" t="s">
        <v>5776</v>
      </c>
      <c r="F8770">
        <v>0.77999997138977051</v>
      </c>
    </row>
    <row r="8771" spans="1:6" hidden="1">
      <c r="A8771">
        <v>15</v>
      </c>
      <c r="B8771" s="226">
        <v>44273</v>
      </c>
      <c r="C8771" s="226">
        <v>44274</v>
      </c>
      <c r="D8771" s="226">
        <v>44280.453541666669</v>
      </c>
      <c r="E8771" t="s">
        <v>5777</v>
      </c>
      <c r="F8771">
        <v>0</v>
      </c>
    </row>
    <row r="8772" spans="1:6" hidden="1">
      <c r="A8772">
        <v>15</v>
      </c>
      <c r="B8772" s="226">
        <v>44273</v>
      </c>
      <c r="C8772" s="226">
        <v>44274</v>
      </c>
      <c r="D8772" s="226">
        <v>44280.453541666669</v>
      </c>
      <c r="E8772" t="s">
        <v>5778</v>
      </c>
      <c r="F8772">
        <v>0</v>
      </c>
    </row>
    <row r="8773" spans="1:6" hidden="1">
      <c r="A8773">
        <v>15</v>
      </c>
      <c r="B8773" s="226">
        <v>44273</v>
      </c>
      <c r="C8773" s="226">
        <v>44274</v>
      </c>
      <c r="D8773" s="226">
        <v>44280.453541666669</v>
      </c>
      <c r="E8773" t="s">
        <v>5890</v>
      </c>
      <c r="F8773">
        <v>0.1700000017881326</v>
      </c>
    </row>
    <row r="8774" spans="1:6" hidden="1">
      <c r="A8774">
        <v>15</v>
      </c>
      <c r="B8774" s="226">
        <v>44273</v>
      </c>
      <c r="C8774" s="226">
        <v>44274</v>
      </c>
      <c r="D8774" s="226">
        <v>44280.453541666669</v>
      </c>
      <c r="E8774" t="s">
        <v>5891</v>
      </c>
      <c r="F8774">
        <v>0.51999998092651367</v>
      </c>
    </row>
    <row r="8775" spans="1:6" hidden="1">
      <c r="A8775">
        <v>15</v>
      </c>
      <c r="B8775" s="226">
        <v>44273</v>
      </c>
      <c r="C8775" s="226">
        <v>44274</v>
      </c>
      <c r="D8775" s="226">
        <v>44280.453541666669</v>
      </c>
      <c r="E8775" t="s">
        <v>5892</v>
      </c>
      <c r="F8775">
        <v>0.73000001907348633</v>
      </c>
    </row>
    <row r="8776" spans="1:6" hidden="1">
      <c r="A8776">
        <v>15</v>
      </c>
      <c r="B8776" s="226">
        <v>44273</v>
      </c>
      <c r="C8776" s="226">
        <v>44274</v>
      </c>
      <c r="D8776" s="226">
        <v>44280.453541666669</v>
      </c>
      <c r="E8776" t="s">
        <v>5893</v>
      </c>
      <c r="F8776">
        <v>0</v>
      </c>
    </row>
    <row r="8777" spans="1:6" hidden="1">
      <c r="A8777">
        <v>15</v>
      </c>
      <c r="B8777" s="226">
        <v>44273</v>
      </c>
      <c r="C8777" s="226">
        <v>44274</v>
      </c>
      <c r="D8777" s="226">
        <v>44280.453541666669</v>
      </c>
      <c r="E8777" t="s">
        <v>5783</v>
      </c>
      <c r="F8777">
        <v>0</v>
      </c>
    </row>
    <row r="8778" spans="1:6" hidden="1">
      <c r="A8778">
        <v>15</v>
      </c>
      <c r="B8778" s="226">
        <v>44273</v>
      </c>
      <c r="C8778" s="226">
        <v>44274</v>
      </c>
      <c r="D8778" s="226">
        <v>44280.453541666669</v>
      </c>
      <c r="E8778" t="s">
        <v>5784</v>
      </c>
      <c r="F8778">
        <v>0</v>
      </c>
    </row>
    <row r="8779" spans="1:6" hidden="1">
      <c r="A8779">
        <v>15</v>
      </c>
      <c r="B8779" s="226">
        <v>44273</v>
      </c>
      <c r="C8779" s="226">
        <v>44274</v>
      </c>
      <c r="D8779" s="226">
        <v>44280.453541666669</v>
      </c>
      <c r="E8779" t="s">
        <v>5785</v>
      </c>
      <c r="F8779">
        <v>5.8299999237060547</v>
      </c>
    </row>
    <row r="8780" spans="1:6" hidden="1">
      <c r="A8780">
        <v>15</v>
      </c>
      <c r="B8780" s="226">
        <v>44273</v>
      </c>
      <c r="C8780" s="226">
        <v>44274</v>
      </c>
      <c r="D8780" s="226">
        <v>44280.453541666669</v>
      </c>
      <c r="E8780" t="s">
        <v>5786</v>
      </c>
      <c r="F8780">
        <v>21.739999771119027</v>
      </c>
    </row>
    <row r="8781" spans="1:6" hidden="1">
      <c r="A8781">
        <v>15</v>
      </c>
      <c r="B8781" s="226">
        <v>44273</v>
      </c>
      <c r="C8781" s="226">
        <v>44274</v>
      </c>
      <c r="D8781" s="226">
        <v>44280.453541666669</v>
      </c>
      <c r="E8781" t="s">
        <v>5787</v>
      </c>
      <c r="F8781">
        <v>18.829999923705309</v>
      </c>
    </row>
    <row r="8782" spans="1:6" hidden="1">
      <c r="A8782">
        <v>15</v>
      </c>
      <c r="B8782" s="226">
        <v>44273</v>
      </c>
      <c r="C8782" s="226">
        <v>44274</v>
      </c>
      <c r="D8782" s="226">
        <v>44280.453541666669</v>
      </c>
      <c r="E8782" t="s">
        <v>5788</v>
      </c>
      <c r="F8782">
        <v>5.4400000572202432</v>
      </c>
    </row>
    <row r="8783" spans="1:6" hidden="1">
      <c r="A8783">
        <v>15</v>
      </c>
      <c r="B8783" s="226">
        <v>44273</v>
      </c>
      <c r="C8783" s="226">
        <v>44274</v>
      </c>
      <c r="D8783" s="226">
        <v>44280.453541666669</v>
      </c>
      <c r="E8783" t="s">
        <v>5895</v>
      </c>
      <c r="F8783">
        <v>0.74000000953674316</v>
      </c>
    </row>
    <row r="8784" spans="1:6" hidden="1">
      <c r="A8784">
        <v>15</v>
      </c>
      <c r="B8784" s="226">
        <v>44273</v>
      </c>
      <c r="C8784" s="226">
        <v>44274</v>
      </c>
      <c r="D8784" s="226">
        <v>44280.453541666669</v>
      </c>
      <c r="E8784" t="s">
        <v>5790</v>
      </c>
      <c r="F8784">
        <v>4.1500000953675888</v>
      </c>
    </row>
    <row r="8785" spans="1:6" hidden="1">
      <c r="A8785">
        <v>15</v>
      </c>
      <c r="B8785" s="226">
        <v>44273</v>
      </c>
      <c r="C8785" s="226">
        <v>44274</v>
      </c>
      <c r="D8785" s="226">
        <v>44280.453541666669</v>
      </c>
      <c r="E8785" t="s">
        <v>5791</v>
      </c>
      <c r="F8785">
        <v>5.1399998664858</v>
      </c>
    </row>
    <row r="8786" spans="1:6" hidden="1">
      <c r="A8786">
        <v>15</v>
      </c>
      <c r="B8786" s="226">
        <v>44273</v>
      </c>
      <c r="C8786" s="226">
        <v>44274</v>
      </c>
      <c r="D8786" s="226">
        <v>44280.453541666669</v>
      </c>
      <c r="E8786" t="s">
        <v>5792</v>
      </c>
      <c r="F8786">
        <v>11.710000038147431</v>
      </c>
    </row>
    <row r="8787" spans="1:6" hidden="1">
      <c r="A8787">
        <v>15</v>
      </c>
      <c r="B8787" s="226">
        <v>44273</v>
      </c>
      <c r="C8787" s="226">
        <v>44274</v>
      </c>
      <c r="D8787" s="226">
        <v>44280.453541666669</v>
      </c>
      <c r="E8787" t="s">
        <v>5793</v>
      </c>
      <c r="F8787">
        <v>6.8000001907350667</v>
      </c>
    </row>
    <row r="8788" spans="1:6" hidden="1">
      <c r="A8788">
        <v>15</v>
      </c>
      <c r="B8788" s="226">
        <v>44273</v>
      </c>
      <c r="C8788" s="226">
        <v>44274</v>
      </c>
      <c r="D8788" s="226">
        <v>44280.453541666669</v>
      </c>
      <c r="E8788" t="s">
        <v>5794</v>
      </c>
      <c r="F8788">
        <v>27.79999923705968</v>
      </c>
    </row>
    <row r="8789" spans="1:6" hidden="1">
      <c r="A8789">
        <v>15</v>
      </c>
      <c r="B8789" s="226">
        <v>44273</v>
      </c>
      <c r="C8789" s="226">
        <v>44274</v>
      </c>
      <c r="D8789" s="226">
        <v>44280.453541666669</v>
      </c>
      <c r="E8789" t="s">
        <v>5896</v>
      </c>
      <c r="F8789">
        <v>17.840000152587891</v>
      </c>
    </row>
    <row r="8790" spans="1:6" hidden="1">
      <c r="A8790">
        <v>15</v>
      </c>
      <c r="B8790" s="226">
        <v>44273</v>
      </c>
      <c r="C8790" s="226">
        <v>44274</v>
      </c>
      <c r="D8790" s="226">
        <v>44280.453541666669</v>
      </c>
      <c r="E8790" t="s">
        <v>5894</v>
      </c>
      <c r="F8790">
        <v>0</v>
      </c>
    </row>
    <row r="8791" spans="1:6" hidden="1">
      <c r="A8791">
        <v>15</v>
      </c>
      <c r="B8791" s="226">
        <v>44273</v>
      </c>
      <c r="C8791" s="226">
        <v>44274</v>
      </c>
      <c r="D8791" s="226">
        <v>44280.453541666669</v>
      </c>
      <c r="E8791" t="s">
        <v>6455</v>
      </c>
      <c r="F8791">
        <v>51.809972829288725</v>
      </c>
    </row>
    <row r="8792" spans="1:6" hidden="1">
      <c r="A8792">
        <v>15</v>
      </c>
      <c r="B8792" s="226">
        <v>44273</v>
      </c>
      <c r="C8792" s="226">
        <v>44274</v>
      </c>
      <c r="D8792" s="226">
        <v>44280.453541666669</v>
      </c>
      <c r="E8792" t="s">
        <v>6456</v>
      </c>
      <c r="F8792">
        <v>59.082136933008698</v>
      </c>
    </row>
    <row r="8793" spans="1:6" hidden="1">
      <c r="A8793">
        <v>15</v>
      </c>
      <c r="B8793" s="226">
        <v>44273</v>
      </c>
      <c r="C8793" s="226">
        <v>44274</v>
      </c>
      <c r="D8793" s="226">
        <v>44280.453541666669</v>
      </c>
      <c r="E8793" t="s">
        <v>5973</v>
      </c>
      <c r="F8793">
        <v>9.5093697331638865</v>
      </c>
    </row>
    <row r="8794" spans="1:6" hidden="1">
      <c r="A8794">
        <v>15</v>
      </c>
      <c r="B8794" s="226">
        <v>44273</v>
      </c>
      <c r="C8794" s="226">
        <v>44274</v>
      </c>
      <c r="D8794" s="226">
        <v>44280.453541666669</v>
      </c>
      <c r="E8794" t="s">
        <v>6690</v>
      </c>
      <c r="F8794">
        <v>0.30850210379188314</v>
      </c>
    </row>
    <row r="8795" spans="1:6" hidden="1">
      <c r="A8795">
        <v>15</v>
      </c>
      <c r="B8795" s="226">
        <v>44273</v>
      </c>
      <c r="C8795" s="226">
        <v>44274</v>
      </c>
      <c r="D8795" s="226">
        <v>44280.453541666669</v>
      </c>
      <c r="E8795" t="s">
        <v>6691</v>
      </c>
      <c r="F8795">
        <v>1.1938238026367345</v>
      </c>
    </row>
    <row r="8796" spans="1:6" hidden="1">
      <c r="A8796">
        <v>15</v>
      </c>
      <c r="B8796" s="226">
        <v>44273</v>
      </c>
      <c r="C8796" s="226">
        <v>44274</v>
      </c>
      <c r="D8796" s="226">
        <v>44280.453541666669</v>
      </c>
      <c r="E8796" t="s">
        <v>6240</v>
      </c>
      <c r="F8796">
        <v>87.610849375194917</v>
      </c>
    </row>
    <row r="8797" spans="1:6" hidden="1">
      <c r="A8797">
        <v>15</v>
      </c>
      <c r="B8797" s="226">
        <v>44273</v>
      </c>
      <c r="C8797" s="226">
        <v>44274</v>
      </c>
      <c r="D8797" s="226">
        <v>44280.453541666669</v>
      </c>
      <c r="E8797" t="s">
        <v>5902</v>
      </c>
      <c r="F8797">
        <v>17.607099533080369</v>
      </c>
    </row>
    <row r="8798" spans="1:6" hidden="1">
      <c r="A8798">
        <v>15</v>
      </c>
      <c r="B8798" s="226">
        <v>44273</v>
      </c>
      <c r="C8798" s="226">
        <v>44274</v>
      </c>
      <c r="D8798" s="226">
        <v>44280.453541666669</v>
      </c>
      <c r="E8798" t="s">
        <v>5903</v>
      </c>
      <c r="F8798">
        <v>58.792499542238453</v>
      </c>
    </row>
    <row r="8799" spans="1:6" hidden="1">
      <c r="A8799">
        <v>15</v>
      </c>
      <c r="B8799" s="226">
        <v>44273</v>
      </c>
      <c r="C8799" s="226">
        <v>44274</v>
      </c>
      <c r="D8799" s="226">
        <v>44280.453541666669</v>
      </c>
      <c r="E8799" t="s">
        <v>5904</v>
      </c>
      <c r="F8799">
        <v>22.290300369263576</v>
      </c>
    </row>
    <row r="8800" spans="1:6" hidden="1">
      <c r="A8800">
        <v>15</v>
      </c>
      <c r="B8800" s="226">
        <v>44273</v>
      </c>
      <c r="C8800" s="226">
        <v>44274</v>
      </c>
      <c r="D8800" s="226">
        <v>44280.453541666669</v>
      </c>
      <c r="E8800" t="s">
        <v>5905</v>
      </c>
      <c r="F8800">
        <v>0.31499999761581421</v>
      </c>
    </row>
    <row r="8801" spans="1:6" hidden="1">
      <c r="A8801">
        <v>15</v>
      </c>
      <c r="B8801" s="226">
        <v>44273</v>
      </c>
      <c r="C8801" s="226">
        <v>44274</v>
      </c>
      <c r="D8801" s="226">
        <v>44280.453541666669</v>
      </c>
      <c r="E8801" t="s">
        <v>5906</v>
      </c>
      <c r="F8801">
        <v>0.28549998998641968</v>
      </c>
    </row>
    <row r="8802" spans="1:6" hidden="1">
      <c r="A8802">
        <v>15</v>
      </c>
      <c r="B8802" s="226">
        <v>44273</v>
      </c>
      <c r="C8802" s="226">
        <v>44274</v>
      </c>
      <c r="D8802" s="226">
        <v>44280.453541666669</v>
      </c>
      <c r="E8802" t="s">
        <v>5907</v>
      </c>
      <c r="F8802">
        <v>0.54240000247955322</v>
      </c>
    </row>
    <row r="8803" spans="1:6" hidden="1">
      <c r="A8803">
        <v>15</v>
      </c>
      <c r="B8803" s="226">
        <v>44273</v>
      </c>
      <c r="C8803" s="226">
        <v>44274</v>
      </c>
      <c r="D8803" s="226">
        <v>44280.453541666669</v>
      </c>
      <c r="E8803" t="s">
        <v>5908</v>
      </c>
      <c r="F8803">
        <v>0.15090000629425049</v>
      </c>
    </row>
    <row r="8804" spans="1:6" hidden="1">
      <c r="A8804">
        <v>15</v>
      </c>
      <c r="B8804" s="226">
        <v>44273</v>
      </c>
      <c r="C8804" s="226">
        <v>44274</v>
      </c>
      <c r="D8804" s="226">
        <v>44280.453541666669</v>
      </c>
      <c r="E8804" t="s">
        <v>6241</v>
      </c>
      <c r="F8804">
        <v>168.31079544491251</v>
      </c>
    </row>
    <row r="8805" spans="1:6" hidden="1">
      <c r="A8805">
        <v>15</v>
      </c>
      <c r="B8805" s="226">
        <v>44273</v>
      </c>
      <c r="C8805" s="226">
        <v>44274</v>
      </c>
      <c r="D8805" s="226">
        <v>44280.453541666669</v>
      </c>
      <c r="E8805" t="s">
        <v>5909</v>
      </c>
    </row>
    <row r="8806" spans="1:6" hidden="1">
      <c r="A8806">
        <v>15</v>
      </c>
      <c r="B8806" s="226">
        <v>44273</v>
      </c>
      <c r="C8806" s="226">
        <v>44274</v>
      </c>
      <c r="D8806" s="226">
        <v>44280.453541666669</v>
      </c>
      <c r="E8806" t="s">
        <v>5910</v>
      </c>
    </row>
    <row r="8807" spans="1:6" hidden="1">
      <c r="A8807">
        <v>15</v>
      </c>
      <c r="B8807" s="226">
        <v>44273</v>
      </c>
      <c r="C8807" s="226">
        <v>44274</v>
      </c>
      <c r="D8807" s="226">
        <v>44280.453541666669</v>
      </c>
      <c r="E8807" t="s">
        <v>5911</v>
      </c>
    </row>
    <row r="8808" spans="1:6" hidden="1">
      <c r="A8808">
        <v>15</v>
      </c>
      <c r="B8808" s="226">
        <v>44273</v>
      </c>
      <c r="C8808" s="226">
        <v>44274</v>
      </c>
      <c r="D8808" s="226">
        <v>44280.453541666669</v>
      </c>
      <c r="E8808" t="s">
        <v>5912</v>
      </c>
    </row>
    <row r="8809" spans="1:6" hidden="1">
      <c r="A8809">
        <v>15</v>
      </c>
      <c r="B8809" s="226">
        <v>44273</v>
      </c>
      <c r="C8809" s="226">
        <v>44274</v>
      </c>
      <c r="D8809" s="226">
        <v>44280.453541666669</v>
      </c>
      <c r="E8809" t="s">
        <v>6457</v>
      </c>
      <c r="F8809">
        <v>120.95148140059592</v>
      </c>
    </row>
    <row r="8810" spans="1:6" hidden="1">
      <c r="A8810">
        <v>15</v>
      </c>
      <c r="B8810" s="226">
        <v>44273</v>
      </c>
      <c r="C8810" s="226">
        <v>44274</v>
      </c>
      <c r="D8810" s="226">
        <v>44280.453541666669</v>
      </c>
      <c r="E8810" t="s">
        <v>6458</v>
      </c>
      <c r="F8810">
        <v>120.64672944810668</v>
      </c>
    </row>
    <row r="8811" spans="1:6" hidden="1">
      <c r="A8811">
        <v>15</v>
      </c>
      <c r="B8811" s="226">
        <v>44273</v>
      </c>
      <c r="C8811" s="226">
        <v>44274</v>
      </c>
      <c r="D8811" s="226">
        <v>44280.453541666669</v>
      </c>
      <c r="E8811" t="s">
        <v>6459</v>
      </c>
      <c r="F8811">
        <v>89.774554347991398</v>
      </c>
    </row>
    <row r="8812" spans="1:6" hidden="1">
      <c r="A8812">
        <v>15</v>
      </c>
      <c r="B8812" s="226">
        <v>44273</v>
      </c>
      <c r="C8812" s="226">
        <v>44274</v>
      </c>
      <c r="D8812" s="226">
        <v>44280.453541666669</v>
      </c>
      <c r="E8812" t="s">
        <v>5521</v>
      </c>
      <c r="F8812">
        <v>249.99751848644664</v>
      </c>
    </row>
    <row r="8813" spans="1:6" hidden="1">
      <c r="A8813">
        <v>15</v>
      </c>
      <c r="B8813" s="226">
        <v>44273</v>
      </c>
      <c r="C8813" s="226">
        <v>44274</v>
      </c>
      <c r="D8813" s="226">
        <v>44280.453541666669</v>
      </c>
      <c r="E8813" t="s">
        <v>6460</v>
      </c>
      <c r="F8813">
        <v>106.91792563862323</v>
      </c>
    </row>
    <row r="8814" spans="1:6" hidden="1">
      <c r="A8814">
        <v>15</v>
      </c>
      <c r="B8814" s="226">
        <v>44273</v>
      </c>
      <c r="C8814" s="226">
        <v>44274</v>
      </c>
      <c r="D8814" s="226">
        <v>44280.453541666669</v>
      </c>
      <c r="E8814" t="s">
        <v>6461</v>
      </c>
      <c r="F8814">
        <v>115.1684685760078</v>
      </c>
    </row>
    <row r="8815" spans="1:6" hidden="1">
      <c r="A8815">
        <v>15</v>
      </c>
      <c r="B8815" s="226">
        <v>44273</v>
      </c>
      <c r="C8815" s="226">
        <v>44274</v>
      </c>
      <c r="D8815" s="226">
        <v>44280.453541666669</v>
      </c>
      <c r="E8815" t="s">
        <v>6462</v>
      </c>
      <c r="F8815">
        <v>129.29371497896085</v>
      </c>
    </row>
    <row r="8816" spans="1:6" hidden="1">
      <c r="A8816">
        <v>15</v>
      </c>
      <c r="B8816" s="226">
        <v>44273</v>
      </c>
      <c r="C8816" s="226">
        <v>44274</v>
      </c>
      <c r="D8816" s="226">
        <v>44280.453541666669</v>
      </c>
      <c r="E8816" t="s">
        <v>6463</v>
      </c>
      <c r="F8816">
        <v>139.70201001697129</v>
      </c>
    </row>
    <row r="8817" spans="1:6" hidden="1">
      <c r="A8817">
        <v>15</v>
      </c>
      <c r="B8817" s="226">
        <v>44273</v>
      </c>
      <c r="C8817" s="226">
        <v>44274</v>
      </c>
      <c r="D8817" s="226">
        <v>44280.453541666669</v>
      </c>
      <c r="E8817" t="s">
        <v>5974</v>
      </c>
      <c r="F8817">
        <v>6.7594288673665828</v>
      </c>
    </row>
    <row r="8818" spans="1:6" hidden="1">
      <c r="A8818">
        <v>15</v>
      </c>
      <c r="B8818" s="226">
        <v>44273</v>
      </c>
      <c r="C8818" s="226">
        <v>44274</v>
      </c>
      <c r="D8818" s="226">
        <v>44280.453541666669</v>
      </c>
      <c r="E8818" t="s">
        <v>5975</v>
      </c>
      <c r="F8818">
        <v>12.340202800432749</v>
      </c>
    </row>
    <row r="8819" spans="1:6" hidden="1">
      <c r="A8819">
        <v>15</v>
      </c>
      <c r="B8819" s="226">
        <v>44273</v>
      </c>
      <c r="C8819" s="226">
        <v>44274</v>
      </c>
      <c r="D8819" s="226">
        <v>44280.453541666669</v>
      </c>
      <c r="E8819" t="s">
        <v>5934</v>
      </c>
      <c r="F8819">
        <v>24.485896080069995</v>
      </c>
    </row>
    <row r="8820" spans="1:6" hidden="1">
      <c r="A8820">
        <v>15</v>
      </c>
      <c r="B8820" s="226">
        <v>44273</v>
      </c>
      <c r="C8820" s="226">
        <v>44274</v>
      </c>
      <c r="D8820" s="226">
        <v>44280.453541666669</v>
      </c>
      <c r="E8820" t="s">
        <v>6242</v>
      </c>
      <c r="F8820">
        <v>55.352648573451624</v>
      </c>
    </row>
    <row r="8821" spans="1:6" hidden="1">
      <c r="A8821">
        <v>15</v>
      </c>
      <c r="B8821" s="226">
        <v>44273</v>
      </c>
      <c r="C8821" s="226">
        <v>44274</v>
      </c>
      <c r="D8821" s="226">
        <v>44280.453541666669</v>
      </c>
      <c r="E8821" t="s">
        <v>6464</v>
      </c>
      <c r="F8821">
        <v>149.57585770289123</v>
      </c>
    </row>
    <row r="8822" spans="1:6" hidden="1">
      <c r="A8822">
        <v>15</v>
      </c>
      <c r="B8822" s="226">
        <v>44273</v>
      </c>
      <c r="C8822" s="226">
        <v>44274</v>
      </c>
      <c r="D8822" s="226">
        <v>44280.453541666669</v>
      </c>
      <c r="E8822" t="s">
        <v>6465</v>
      </c>
      <c r="F8822">
        <v>154.08778332604339</v>
      </c>
    </row>
    <row r="8823" spans="1:6" hidden="1">
      <c r="A8823">
        <v>15</v>
      </c>
      <c r="B8823" s="226">
        <v>44273</v>
      </c>
      <c r="C8823" s="226">
        <v>44274</v>
      </c>
      <c r="D8823" s="226">
        <v>44280.453541666669</v>
      </c>
      <c r="E8823" t="s">
        <v>6466</v>
      </c>
      <c r="F8823">
        <v>148.69200684229486</v>
      </c>
    </row>
    <row r="8824" spans="1:6" hidden="1">
      <c r="A8824">
        <v>15</v>
      </c>
      <c r="B8824" s="226">
        <v>44273</v>
      </c>
      <c r="C8824" s="226">
        <v>44274</v>
      </c>
      <c r="D8824" s="226">
        <v>44280.453541666669</v>
      </c>
      <c r="E8824" t="s">
        <v>6467</v>
      </c>
      <c r="F8824">
        <v>150.19702145258634</v>
      </c>
    </row>
    <row r="8825" spans="1:6" hidden="1">
      <c r="A8825">
        <v>15</v>
      </c>
      <c r="B8825" s="226">
        <v>44273</v>
      </c>
      <c r="C8825" s="226">
        <v>44274</v>
      </c>
      <c r="D8825" s="226">
        <v>44280.453541666669</v>
      </c>
      <c r="E8825" t="s">
        <v>5935</v>
      </c>
      <c r="F8825">
        <v>11.005396946271254</v>
      </c>
    </row>
    <row r="8826" spans="1:6" hidden="1">
      <c r="A8826">
        <v>15</v>
      </c>
      <c r="B8826" s="226">
        <v>44273</v>
      </c>
      <c r="C8826" s="226">
        <v>44274</v>
      </c>
      <c r="D8826" s="226">
        <v>44280.453541666669</v>
      </c>
      <c r="E8826" t="s">
        <v>6468</v>
      </c>
      <c r="F8826">
        <v>150.37953124576171</v>
      </c>
    </row>
    <row r="8827" spans="1:6" hidden="1">
      <c r="A8827">
        <v>15</v>
      </c>
      <c r="B8827" s="226">
        <v>44273</v>
      </c>
      <c r="C8827" s="226">
        <v>44274</v>
      </c>
      <c r="D8827" s="226">
        <v>44280.453541666669</v>
      </c>
      <c r="E8827" t="s">
        <v>5948</v>
      </c>
    </row>
    <row r="8828" spans="1:6" hidden="1">
      <c r="A8828">
        <v>15</v>
      </c>
      <c r="B8828" s="226">
        <v>44273</v>
      </c>
      <c r="C8828" s="226">
        <v>44274</v>
      </c>
      <c r="D8828" s="226">
        <v>44280.453541666669</v>
      </c>
      <c r="E8828" t="s">
        <v>5950</v>
      </c>
    </row>
    <row r="8829" spans="1:6" hidden="1">
      <c r="A8829">
        <v>15</v>
      </c>
      <c r="B8829" s="226">
        <v>44273</v>
      </c>
      <c r="C8829" s="226">
        <v>44274</v>
      </c>
      <c r="D8829" s="226">
        <v>44280.453541666669</v>
      </c>
      <c r="E8829" t="s">
        <v>5949</v>
      </c>
    </row>
    <row r="8830" spans="1:6" hidden="1">
      <c r="A8830">
        <v>15</v>
      </c>
      <c r="B8830" s="226">
        <v>44273</v>
      </c>
      <c r="C8830" s="226">
        <v>44274</v>
      </c>
      <c r="D8830" s="226">
        <v>44280.453541666669</v>
      </c>
      <c r="E8830" t="s">
        <v>6521</v>
      </c>
      <c r="F8830">
        <v>0.36536634872771073</v>
      </c>
    </row>
    <row r="8831" spans="1:6" hidden="1">
      <c r="A8831">
        <v>15</v>
      </c>
      <c r="B8831" s="226">
        <v>44273</v>
      </c>
      <c r="C8831" s="226">
        <v>44274</v>
      </c>
      <c r="D8831" s="226">
        <v>44280.453541666669</v>
      </c>
      <c r="E8831" t="s">
        <v>6522</v>
      </c>
      <c r="F8831">
        <v>1.1380976056887024</v>
      </c>
    </row>
    <row r="8832" spans="1:6" hidden="1">
      <c r="A8832">
        <v>15</v>
      </c>
      <c r="B8832" s="226">
        <v>44273</v>
      </c>
      <c r="C8832" s="226">
        <v>44274</v>
      </c>
      <c r="D8832" s="226">
        <v>44280.453541666669</v>
      </c>
      <c r="E8832" t="s">
        <v>6243</v>
      </c>
      <c r="F8832">
        <v>0</v>
      </c>
    </row>
    <row r="8833" spans="1:6" hidden="1">
      <c r="A8833">
        <v>15</v>
      </c>
      <c r="B8833" s="226">
        <v>44273</v>
      </c>
      <c r="C8833" s="226">
        <v>44274</v>
      </c>
      <c r="D8833" s="226">
        <v>44280.453541666669</v>
      </c>
      <c r="E8833" t="s">
        <v>5963</v>
      </c>
      <c r="F8833">
        <v>55.000194003846808</v>
      </c>
    </row>
    <row r="8834" spans="1:6" hidden="1">
      <c r="A8834">
        <v>15</v>
      </c>
      <c r="B8834" s="226">
        <v>44273</v>
      </c>
      <c r="C8834" s="226">
        <v>44274</v>
      </c>
      <c r="D8834" s="226">
        <v>44280.453541666669</v>
      </c>
      <c r="E8834" t="s">
        <v>6447</v>
      </c>
      <c r="F8834">
        <v>95.828112337324143</v>
      </c>
    </row>
    <row r="8835" spans="1:6" hidden="1">
      <c r="A8835">
        <v>15</v>
      </c>
      <c r="B8835" s="226">
        <v>44273</v>
      </c>
      <c r="C8835" s="226">
        <v>44274</v>
      </c>
      <c r="D8835" s="226">
        <v>44280.453541666669</v>
      </c>
      <c r="E8835" t="s">
        <v>6448</v>
      </c>
      <c r="F8835">
        <v>57.41620308293232</v>
      </c>
    </row>
    <row r="8836" spans="1:6" hidden="1">
      <c r="A8836">
        <v>15</v>
      </c>
      <c r="B8836" s="226">
        <v>44273</v>
      </c>
      <c r="C8836" s="226">
        <v>44274</v>
      </c>
      <c r="D8836" s="226">
        <v>44280.453541666669</v>
      </c>
      <c r="E8836" t="s">
        <v>5964</v>
      </c>
      <c r="F8836">
        <v>15.291394466161707</v>
      </c>
    </row>
    <row r="8837" spans="1:6" hidden="1">
      <c r="A8837">
        <v>15</v>
      </c>
      <c r="B8837" s="226">
        <v>44273</v>
      </c>
      <c r="C8837" s="226">
        <v>44274</v>
      </c>
      <c r="D8837" s="226">
        <v>44280.453541666669</v>
      </c>
      <c r="E8837" t="s">
        <v>6244</v>
      </c>
      <c r="F8837">
        <v>15.090550440549857</v>
      </c>
    </row>
    <row r="8838" spans="1:6" hidden="1">
      <c r="A8838">
        <v>15</v>
      </c>
      <c r="B8838" s="226">
        <v>44273</v>
      </c>
      <c r="C8838" s="226">
        <v>44274</v>
      </c>
      <c r="D8838" s="226">
        <v>44280.453541666669</v>
      </c>
      <c r="E8838" t="s">
        <v>6245</v>
      </c>
      <c r="F8838">
        <v>0</v>
      </c>
    </row>
    <row r="8839" spans="1:6" hidden="1">
      <c r="A8839">
        <v>15</v>
      </c>
      <c r="B8839" s="226">
        <v>44273</v>
      </c>
      <c r="C8839" s="226">
        <v>44274</v>
      </c>
      <c r="D8839" s="226">
        <v>44280.453541666669</v>
      </c>
      <c r="E8839" t="s">
        <v>6659</v>
      </c>
      <c r="F8839">
        <v>0.82590001821514825</v>
      </c>
    </row>
    <row r="8840" spans="1:6" hidden="1">
      <c r="A8840">
        <v>15</v>
      </c>
      <c r="B8840" s="226">
        <v>44273</v>
      </c>
      <c r="C8840" s="226">
        <v>44274</v>
      </c>
      <c r="D8840" s="226">
        <v>44280.453541666669</v>
      </c>
      <c r="E8840" t="s">
        <v>6639</v>
      </c>
      <c r="F8840">
        <v>0.73940002918244818</v>
      </c>
    </row>
    <row r="8841" spans="1:6" hidden="1">
      <c r="A8841">
        <v>15</v>
      </c>
      <c r="B8841" s="226">
        <v>44273</v>
      </c>
      <c r="C8841" s="226">
        <v>44274</v>
      </c>
      <c r="D8841" s="226">
        <v>44280.453541666669</v>
      </c>
      <c r="E8841" t="s">
        <v>6640</v>
      </c>
      <c r="F8841">
        <v>0.86229997873309483</v>
      </c>
    </row>
    <row r="8842" spans="1:6" hidden="1">
      <c r="A8842">
        <v>15</v>
      </c>
      <c r="B8842" s="226">
        <v>44273</v>
      </c>
      <c r="C8842" s="226">
        <v>44274</v>
      </c>
      <c r="D8842" s="226">
        <v>44280.453541666669</v>
      </c>
      <c r="E8842" t="s">
        <v>6641</v>
      </c>
      <c r="F8842">
        <v>0.87730002403259277</v>
      </c>
    </row>
    <row r="8843" spans="1:6" hidden="1">
      <c r="A8843">
        <v>15</v>
      </c>
      <c r="B8843" s="226">
        <v>44273</v>
      </c>
      <c r="C8843" s="226">
        <v>44274</v>
      </c>
      <c r="D8843" s="226">
        <v>44280.453541666669</v>
      </c>
      <c r="E8843" t="s">
        <v>6613</v>
      </c>
      <c r="F8843">
        <v>-2.8681097644796449</v>
      </c>
    </row>
    <row r="8844" spans="1:6" hidden="1">
      <c r="A8844">
        <v>15</v>
      </c>
      <c r="B8844" s="226">
        <v>44273</v>
      </c>
      <c r="C8844" s="226">
        <v>44274</v>
      </c>
      <c r="D8844" s="226">
        <v>44280.453541666669</v>
      </c>
      <c r="E8844" t="s">
        <v>6246</v>
      </c>
      <c r="F8844">
        <v>43.591739589306961</v>
      </c>
    </row>
    <row r="8845" spans="1:6" hidden="1">
      <c r="A8845">
        <v>15</v>
      </c>
      <c r="B8845" s="226">
        <v>44273</v>
      </c>
      <c r="C8845" s="226">
        <v>44274</v>
      </c>
      <c r="D8845" s="226">
        <v>44280.453541666669</v>
      </c>
      <c r="E8845" t="s">
        <v>6247</v>
      </c>
      <c r="F8845">
        <v>28.501189148757106</v>
      </c>
    </row>
    <row r="8846" spans="1:6" hidden="1">
      <c r="A8846">
        <v>15</v>
      </c>
      <c r="B8846" s="226">
        <v>44273</v>
      </c>
      <c r="C8846" s="226">
        <v>44274</v>
      </c>
      <c r="D8846" s="226">
        <v>44280.453541666669</v>
      </c>
      <c r="E8846" t="s">
        <v>6441</v>
      </c>
      <c r="F8846">
        <v>126.14102072715775</v>
      </c>
    </row>
    <row r="8847" spans="1:6" hidden="1">
      <c r="A8847">
        <v>15</v>
      </c>
      <c r="B8847" s="226">
        <v>44273</v>
      </c>
      <c r="C8847" s="226">
        <v>44274</v>
      </c>
      <c r="D8847" s="226">
        <v>44280.453541666669</v>
      </c>
      <c r="E8847" t="s">
        <v>6442</v>
      </c>
      <c r="F8847">
        <v>136.1288510958353</v>
      </c>
    </row>
    <row r="8848" spans="1:6" hidden="1">
      <c r="A8848">
        <v>15</v>
      </c>
      <c r="B8848" s="226">
        <v>44273</v>
      </c>
      <c r="C8848" s="226">
        <v>44274</v>
      </c>
      <c r="D8848" s="226">
        <v>44280.453541666669</v>
      </c>
      <c r="E8848" t="s">
        <v>6443</v>
      </c>
      <c r="F8848">
        <v>148.96873523924052</v>
      </c>
    </row>
    <row r="8849" spans="1:6" hidden="1">
      <c r="A8849">
        <v>15</v>
      </c>
      <c r="B8849" s="226">
        <v>44273</v>
      </c>
      <c r="C8849" s="226">
        <v>44274</v>
      </c>
      <c r="D8849" s="226">
        <v>44280.453541666669</v>
      </c>
      <c r="E8849" t="s">
        <v>6444</v>
      </c>
      <c r="F8849">
        <v>150.92552393807321</v>
      </c>
    </row>
    <row r="8850" spans="1:6" hidden="1">
      <c r="A8850">
        <v>15</v>
      </c>
      <c r="B8850" s="226">
        <v>44273</v>
      </c>
      <c r="C8850" s="226">
        <v>44274</v>
      </c>
      <c r="D8850" s="226">
        <v>44280.453541666669</v>
      </c>
      <c r="E8850" t="s">
        <v>6445</v>
      </c>
      <c r="F8850">
        <v>156.53738750881604</v>
      </c>
    </row>
    <row r="8851" spans="1:6" hidden="1">
      <c r="A8851">
        <v>15</v>
      </c>
      <c r="B8851" s="226">
        <v>44273</v>
      </c>
      <c r="C8851" s="226">
        <v>44274</v>
      </c>
      <c r="D8851" s="226">
        <v>44280.453541666669</v>
      </c>
      <c r="E8851" t="s">
        <v>6446</v>
      </c>
      <c r="F8851">
        <v>166.06704657872493</v>
      </c>
    </row>
    <row r="8852" spans="1:6" hidden="1">
      <c r="A8852">
        <v>15</v>
      </c>
      <c r="B8852" s="226">
        <v>44273</v>
      </c>
      <c r="C8852" s="226">
        <v>44274</v>
      </c>
      <c r="D8852" s="226">
        <v>44280.453541666669</v>
      </c>
      <c r="E8852" t="s">
        <v>5971</v>
      </c>
      <c r="F8852">
        <v>8.2483078681760329</v>
      </c>
    </row>
    <row r="8853" spans="1:6" hidden="1">
      <c r="A8853">
        <v>15</v>
      </c>
      <c r="B8853" s="226">
        <v>44273</v>
      </c>
      <c r="C8853" s="226">
        <v>44274</v>
      </c>
      <c r="D8853" s="226">
        <v>44280.453541666669</v>
      </c>
      <c r="E8853" t="s">
        <v>5972</v>
      </c>
      <c r="F8853">
        <v>11.245526136292368</v>
      </c>
    </row>
    <row r="8854" spans="1:6" hidden="1">
      <c r="A8854">
        <v>15</v>
      </c>
      <c r="B8854" s="226">
        <v>44273</v>
      </c>
      <c r="C8854" s="226">
        <v>44274</v>
      </c>
      <c r="D8854" s="226">
        <v>44280.453541666669</v>
      </c>
      <c r="E8854" t="s">
        <v>6449</v>
      </c>
      <c r="F8854">
        <v>78.886026695039575</v>
      </c>
    </row>
    <row r="8855" spans="1:6" hidden="1">
      <c r="A8855">
        <v>15</v>
      </c>
      <c r="B8855" s="226">
        <v>44273</v>
      </c>
      <c r="C8855" s="226">
        <v>44274</v>
      </c>
      <c r="D8855" s="226">
        <v>44280.453541666669</v>
      </c>
      <c r="E8855" t="s">
        <v>6248</v>
      </c>
      <c r="F8855">
        <v>127.78519452412918</v>
      </c>
    </row>
    <row r="8856" spans="1:6" hidden="1">
      <c r="A8856">
        <v>15</v>
      </c>
      <c r="B8856" s="226">
        <v>44273</v>
      </c>
      <c r="C8856" s="226">
        <v>44274</v>
      </c>
      <c r="D8856" s="226">
        <v>44280.453541666669</v>
      </c>
      <c r="E8856" t="s">
        <v>6249</v>
      </c>
      <c r="F8856">
        <v>126.15417660077414</v>
      </c>
    </row>
    <row r="8857" spans="1:6" hidden="1">
      <c r="A8857">
        <v>15</v>
      </c>
      <c r="B8857" s="226">
        <v>44273</v>
      </c>
      <c r="C8857" s="226">
        <v>44274</v>
      </c>
      <c r="D8857" s="226">
        <v>44280.453541666669</v>
      </c>
      <c r="E8857" t="s">
        <v>6250</v>
      </c>
      <c r="F8857">
        <v>3.1308570572071619</v>
      </c>
    </row>
    <row r="8858" spans="1:6" hidden="1">
      <c r="A8858">
        <v>15</v>
      </c>
      <c r="B8858" s="226">
        <v>44273</v>
      </c>
      <c r="C8858" s="226">
        <v>44274</v>
      </c>
      <c r="D8858" s="226">
        <v>44280.453541666669</v>
      </c>
      <c r="E8858" t="s">
        <v>6450</v>
      </c>
      <c r="F8858">
        <v>172.91511398951374</v>
      </c>
    </row>
    <row r="8859" spans="1:6" hidden="1">
      <c r="A8859">
        <v>15</v>
      </c>
      <c r="B8859" s="226">
        <v>44273</v>
      </c>
      <c r="C8859" s="226">
        <v>44274</v>
      </c>
      <c r="D8859" s="226">
        <v>44280.453541666669</v>
      </c>
      <c r="E8859" t="s">
        <v>6451</v>
      </c>
      <c r="F8859">
        <v>172.81744650734953</v>
      </c>
    </row>
    <row r="8860" spans="1:6" hidden="1">
      <c r="A8860">
        <v>15</v>
      </c>
      <c r="B8860" s="226">
        <v>44273</v>
      </c>
      <c r="C8860" s="226">
        <v>44274</v>
      </c>
      <c r="D8860" s="226">
        <v>44280.453541666669</v>
      </c>
      <c r="E8860" t="s">
        <v>5976</v>
      </c>
      <c r="F8860">
        <v>1.8059699254731338</v>
      </c>
    </row>
    <row r="8861" spans="1:6" hidden="1">
      <c r="A8861">
        <v>15</v>
      </c>
      <c r="B8861" s="226">
        <v>44273</v>
      </c>
      <c r="C8861" s="226">
        <v>44274</v>
      </c>
      <c r="D8861" s="226">
        <v>44280.453541666669</v>
      </c>
      <c r="E8861" t="s">
        <v>6452</v>
      </c>
      <c r="F8861">
        <v>173.03467564053162</v>
      </c>
    </row>
    <row r="8862" spans="1:6" hidden="1">
      <c r="A8862">
        <v>15</v>
      </c>
      <c r="B8862" s="226">
        <v>44273</v>
      </c>
      <c r="C8862" s="226">
        <v>44274</v>
      </c>
      <c r="D8862" s="226">
        <v>44280.453541666669</v>
      </c>
      <c r="E8862" t="s">
        <v>6453</v>
      </c>
      <c r="F8862">
        <v>173.36218300925421</v>
      </c>
    </row>
    <row r="8863" spans="1:6" hidden="1">
      <c r="A8863">
        <v>15</v>
      </c>
      <c r="B8863" s="226">
        <v>44273</v>
      </c>
      <c r="C8863" s="226">
        <v>44274</v>
      </c>
      <c r="D8863" s="226">
        <v>44280.453541666669</v>
      </c>
      <c r="E8863" t="s">
        <v>6454</v>
      </c>
      <c r="F8863">
        <v>173.40859786139728</v>
      </c>
    </row>
    <row r="8864" spans="1:6" hidden="1">
      <c r="A8864">
        <v>15</v>
      </c>
      <c r="B8864" s="226">
        <v>44273</v>
      </c>
      <c r="C8864" s="226">
        <v>44274</v>
      </c>
      <c r="D8864" s="226">
        <v>44280.453541666669</v>
      </c>
      <c r="E8864" t="s">
        <v>5957</v>
      </c>
      <c r="F8864">
        <v>0.21379999816416895</v>
      </c>
    </row>
    <row r="8865" spans="1:6" hidden="1">
      <c r="A8865">
        <v>15</v>
      </c>
      <c r="B8865" s="226">
        <v>44273</v>
      </c>
      <c r="C8865" s="226">
        <v>44274</v>
      </c>
      <c r="D8865" s="226">
        <v>44280.453541666669</v>
      </c>
      <c r="E8865" t="s">
        <v>5977</v>
      </c>
      <c r="F8865">
        <v>4.792600154876518</v>
      </c>
    </row>
    <row r="8866" spans="1:6" hidden="1">
      <c r="A8866">
        <v>15</v>
      </c>
      <c r="B8866" s="226">
        <v>44273</v>
      </c>
      <c r="C8866" s="226">
        <v>44274</v>
      </c>
      <c r="D8866" s="226">
        <v>44280.453541666669</v>
      </c>
      <c r="E8866" t="s">
        <v>5978</v>
      </c>
      <c r="F8866">
        <v>94.5093994140625</v>
      </c>
    </row>
    <row r="8867" spans="1:6" hidden="1">
      <c r="A8867">
        <v>15</v>
      </c>
      <c r="B8867" s="226">
        <v>44273</v>
      </c>
      <c r="C8867" s="226">
        <v>44274</v>
      </c>
      <c r="D8867" s="226">
        <v>44280.453541666669</v>
      </c>
      <c r="E8867" t="s">
        <v>5979</v>
      </c>
      <c r="F8867">
        <v>0.16719999909401059</v>
      </c>
    </row>
    <row r="8868" spans="1:6" hidden="1">
      <c r="A8868">
        <v>15</v>
      </c>
      <c r="B8868" s="226">
        <v>44273</v>
      </c>
      <c r="C8868" s="226">
        <v>44274</v>
      </c>
      <c r="D8868" s="226">
        <v>44280.453541666669</v>
      </c>
      <c r="E8868" t="s">
        <v>5980</v>
      </c>
      <c r="F8868">
        <v>0.11330000311136658</v>
      </c>
    </row>
    <row r="8869" spans="1:6" hidden="1">
      <c r="A8869">
        <v>15</v>
      </c>
      <c r="B8869" s="226">
        <v>44273</v>
      </c>
      <c r="C8869" s="226">
        <v>44274</v>
      </c>
      <c r="D8869" s="226">
        <v>44280.453541666669</v>
      </c>
      <c r="E8869" t="s">
        <v>5981</v>
      </c>
      <c r="F8869">
        <v>0.18320000171661377</v>
      </c>
    </row>
    <row r="8870" spans="1:6" hidden="1">
      <c r="A8870">
        <v>15</v>
      </c>
      <c r="B8870" s="226">
        <v>44273</v>
      </c>
      <c r="C8870" s="226">
        <v>44274</v>
      </c>
      <c r="D8870" s="226">
        <v>44280.453541666669</v>
      </c>
      <c r="E8870" t="s">
        <v>5982</v>
      </c>
      <c r="F8870">
        <v>2.0400000736116551E-2</v>
      </c>
    </row>
    <row r="8871" spans="1:6" hidden="1">
      <c r="A8871">
        <v>15</v>
      </c>
      <c r="B8871" s="226">
        <v>44273</v>
      </c>
      <c r="C8871" s="226">
        <v>44274</v>
      </c>
      <c r="D8871" s="226">
        <v>44280.453541666669</v>
      </c>
      <c r="E8871" t="s">
        <v>5983</v>
      </c>
      <c r="F8871">
        <v>0</v>
      </c>
    </row>
    <row r="8872" spans="1:6" hidden="1">
      <c r="A8872">
        <v>15</v>
      </c>
      <c r="B8872" s="226">
        <v>44273</v>
      </c>
      <c r="C8872" s="226">
        <v>44274</v>
      </c>
      <c r="D8872" s="226">
        <v>44280.453541666669</v>
      </c>
      <c r="E8872" t="s">
        <v>5984</v>
      </c>
      <c r="F8872">
        <v>102.1</v>
      </c>
    </row>
    <row r="8873" spans="1:6" hidden="1">
      <c r="A8873">
        <v>15</v>
      </c>
      <c r="B8873" s="226">
        <v>44273</v>
      </c>
      <c r="C8873" s="226">
        <v>44274</v>
      </c>
      <c r="D8873" s="226">
        <v>44280.453541666669</v>
      </c>
      <c r="E8873" t="s">
        <v>5985</v>
      </c>
      <c r="F8873">
        <v>111</v>
      </c>
    </row>
    <row r="8874" spans="1:6" hidden="1">
      <c r="A8874">
        <v>15</v>
      </c>
      <c r="B8874" s="226">
        <v>44273</v>
      </c>
      <c r="C8874" s="226">
        <v>44274</v>
      </c>
      <c r="D8874" s="226">
        <v>44280.453541666669</v>
      </c>
      <c r="E8874" t="s">
        <v>6303</v>
      </c>
      <c r="F8874">
        <v>106.548408854</v>
      </c>
    </row>
    <row r="8875" spans="1:6" hidden="1">
      <c r="A8875">
        <v>15</v>
      </c>
      <c r="B8875" s="226">
        <v>44273</v>
      </c>
      <c r="C8875" s="226">
        <v>44274</v>
      </c>
      <c r="D8875" s="226">
        <v>44280.453541666669</v>
      </c>
      <c r="E8875" t="s">
        <v>5986</v>
      </c>
      <c r="F8875">
        <v>87.001390110000003</v>
      </c>
    </row>
    <row r="8876" spans="1:6" hidden="1">
      <c r="A8876">
        <v>15</v>
      </c>
      <c r="B8876" s="226">
        <v>44273</v>
      </c>
      <c r="C8876" s="226">
        <v>44274</v>
      </c>
      <c r="D8876" s="226">
        <v>44280.453541666669</v>
      </c>
      <c r="E8876" t="s">
        <v>5987</v>
      </c>
      <c r="F8876">
        <v>4.1000000201164106E-3</v>
      </c>
    </row>
    <row r="8877" spans="1:6" hidden="1">
      <c r="A8877">
        <v>15</v>
      </c>
      <c r="B8877" s="226">
        <v>44273</v>
      </c>
      <c r="C8877" s="226">
        <v>44274</v>
      </c>
      <c r="D8877" s="226">
        <v>44280.453541666669</v>
      </c>
      <c r="E8877" t="s">
        <v>5988</v>
      </c>
      <c r="F8877">
        <v>0.31990000605581914</v>
      </c>
    </row>
    <row r="8878" spans="1:6" hidden="1">
      <c r="A8878">
        <v>15</v>
      </c>
      <c r="B8878" s="226">
        <v>44273</v>
      </c>
      <c r="C8878" s="226">
        <v>44274</v>
      </c>
      <c r="D8878" s="226">
        <v>44280.453541666669</v>
      </c>
      <c r="E8878" t="s">
        <v>5958</v>
      </c>
      <c r="F8878">
        <v>1.1324000358581543</v>
      </c>
    </row>
    <row r="8879" spans="1:6" hidden="1">
      <c r="A8879">
        <v>15</v>
      </c>
      <c r="B8879" s="226">
        <v>44273</v>
      </c>
      <c r="C8879" s="226">
        <v>44274</v>
      </c>
      <c r="D8879" s="226">
        <v>44280.453541666669</v>
      </c>
      <c r="E8879" t="s">
        <v>5989</v>
      </c>
      <c r="F8879">
        <v>51.0709996223448</v>
      </c>
    </row>
    <row r="8880" spans="1:6" hidden="1">
      <c r="A8880">
        <v>15</v>
      </c>
      <c r="B8880" s="226">
        <v>44273</v>
      </c>
      <c r="C8880" s="226">
        <v>44274</v>
      </c>
      <c r="D8880" s="226">
        <v>44280.453541666669</v>
      </c>
      <c r="E8880" t="s">
        <v>5990</v>
      </c>
      <c r="F8880">
        <v>7.4815001487729251</v>
      </c>
    </row>
    <row r="8881" spans="1:6" hidden="1">
      <c r="A8881">
        <v>15</v>
      </c>
      <c r="B8881" s="226">
        <v>44273</v>
      </c>
      <c r="C8881" s="226">
        <v>44274</v>
      </c>
      <c r="D8881" s="226">
        <v>44280.453541666669</v>
      </c>
      <c r="E8881" t="s">
        <v>5991</v>
      </c>
      <c r="F8881">
        <v>9.8583002090458027</v>
      </c>
    </row>
    <row r="8882" spans="1:6" hidden="1">
      <c r="A8882">
        <v>15</v>
      </c>
      <c r="B8882" s="226">
        <v>44273</v>
      </c>
      <c r="C8882" s="226">
        <v>44274</v>
      </c>
      <c r="D8882" s="226">
        <v>44280.453541666669</v>
      </c>
      <c r="E8882" t="s">
        <v>5992</v>
      </c>
      <c r="F8882">
        <v>21.262199401855469</v>
      </c>
    </row>
    <row r="8883" spans="1:6" hidden="1">
      <c r="A8883">
        <v>15</v>
      </c>
      <c r="B8883" s="226">
        <v>44273</v>
      </c>
      <c r="C8883" s="226">
        <v>44274</v>
      </c>
      <c r="D8883" s="226">
        <v>44280.453541666669</v>
      </c>
      <c r="E8883" t="s">
        <v>5993</v>
      </c>
      <c r="F8883">
        <v>12.4689998626706</v>
      </c>
    </row>
    <row r="8884" spans="1:6" hidden="1">
      <c r="A8884">
        <v>15</v>
      </c>
      <c r="B8884" s="226">
        <v>44273</v>
      </c>
      <c r="C8884" s="226">
        <v>44274</v>
      </c>
      <c r="D8884" s="226">
        <v>44280.453541666669</v>
      </c>
      <c r="E8884" t="s">
        <v>5994</v>
      </c>
      <c r="F8884">
        <v>34.692401885987664</v>
      </c>
    </row>
    <row r="8885" spans="1:6" hidden="1">
      <c r="A8885">
        <v>15</v>
      </c>
      <c r="B8885" s="226">
        <v>44273</v>
      </c>
      <c r="C8885" s="226">
        <v>44274</v>
      </c>
      <c r="D8885" s="226">
        <v>44280.453541666669</v>
      </c>
      <c r="E8885" t="s">
        <v>5995</v>
      </c>
      <c r="F8885">
        <v>9.4357004165653162</v>
      </c>
    </row>
    <row r="8886" spans="1:6" hidden="1">
      <c r="A8886">
        <v>15</v>
      </c>
      <c r="B8886" s="226">
        <v>44273</v>
      </c>
      <c r="C8886" s="226">
        <v>44274</v>
      </c>
      <c r="D8886" s="226">
        <v>44280.453541666669</v>
      </c>
      <c r="E8886" t="s">
        <v>5996</v>
      </c>
      <c r="F8886">
        <v>2.4191999435424805</v>
      </c>
    </row>
    <row r="8887" spans="1:6" hidden="1">
      <c r="A8887">
        <v>15</v>
      </c>
      <c r="B8887" s="226">
        <v>44273</v>
      </c>
      <c r="C8887" s="226">
        <v>44274</v>
      </c>
      <c r="D8887" s="226">
        <v>44280.453541666669</v>
      </c>
      <c r="E8887" t="s">
        <v>6044</v>
      </c>
    </row>
    <row r="8888" spans="1:6" hidden="1">
      <c r="A8888">
        <v>15</v>
      </c>
      <c r="B8888" s="226">
        <v>44273</v>
      </c>
      <c r="C8888" s="226">
        <v>44274</v>
      </c>
      <c r="D8888" s="226">
        <v>44280.453541666669</v>
      </c>
      <c r="E8888" t="s">
        <v>6047</v>
      </c>
    </row>
    <row r="8889" spans="1:6" hidden="1">
      <c r="A8889">
        <v>15</v>
      </c>
      <c r="B8889" s="226">
        <v>44273</v>
      </c>
      <c r="C8889" s="226">
        <v>44274</v>
      </c>
      <c r="D8889" s="226">
        <v>44280.453541666669</v>
      </c>
      <c r="E8889" t="s">
        <v>6046</v>
      </c>
    </row>
    <row r="8890" spans="1:6" hidden="1">
      <c r="A8890">
        <v>15</v>
      </c>
      <c r="B8890" s="226">
        <v>44273</v>
      </c>
      <c r="C8890" s="226">
        <v>44274</v>
      </c>
      <c r="D8890" s="226">
        <v>44280.453541666669</v>
      </c>
      <c r="E8890" t="s">
        <v>6045</v>
      </c>
    </row>
    <row r="8891" spans="1:6" hidden="1">
      <c r="A8891">
        <v>15</v>
      </c>
      <c r="B8891" s="226">
        <v>44273</v>
      </c>
      <c r="C8891" s="226">
        <v>44274</v>
      </c>
      <c r="D8891" s="226">
        <v>44280.453541666669</v>
      </c>
      <c r="E8891" t="s">
        <v>6251</v>
      </c>
      <c r="F8891">
        <v>168.31079544491251</v>
      </c>
    </row>
    <row r="8892" spans="1:6" hidden="1">
      <c r="A8892">
        <v>15</v>
      </c>
      <c r="B8892" s="226">
        <v>44273</v>
      </c>
      <c r="C8892" s="226">
        <v>44274</v>
      </c>
      <c r="D8892" s="226">
        <v>44280.453541666669</v>
      </c>
      <c r="E8892" t="s">
        <v>6048</v>
      </c>
      <c r="F8892">
        <v>4.1000000201164106E-3</v>
      </c>
    </row>
    <row r="8893" spans="1:6" hidden="1">
      <c r="A8893">
        <v>15</v>
      </c>
      <c r="B8893" s="226">
        <v>44273</v>
      </c>
      <c r="C8893" s="226">
        <v>44274</v>
      </c>
      <c r="D8893" s="226">
        <v>44280.453541666669</v>
      </c>
      <c r="E8893" t="s">
        <v>6049</v>
      </c>
      <c r="F8893">
        <v>0.31990000605581914</v>
      </c>
    </row>
    <row r="8894" spans="1:6" hidden="1">
      <c r="A8894">
        <v>15</v>
      </c>
      <c r="B8894" s="226">
        <v>44273</v>
      </c>
      <c r="C8894" s="226">
        <v>44274</v>
      </c>
      <c r="D8894" s="226">
        <v>44280.453541666669</v>
      </c>
      <c r="E8894" t="s">
        <v>6050</v>
      </c>
      <c r="F8894">
        <v>1.1324000358581543</v>
      </c>
    </row>
    <row r="8895" spans="1:6" hidden="1">
      <c r="A8895">
        <v>15</v>
      </c>
      <c r="B8895" s="226">
        <v>44273</v>
      </c>
      <c r="C8895" s="226">
        <v>44274</v>
      </c>
      <c r="D8895" s="226">
        <v>44280.453541666669</v>
      </c>
      <c r="E8895" t="s">
        <v>6051</v>
      </c>
      <c r="F8895">
        <v>7.4815001487729251</v>
      </c>
    </row>
    <row r="8896" spans="1:6" hidden="1">
      <c r="A8896">
        <v>15</v>
      </c>
      <c r="B8896" s="226">
        <v>44273</v>
      </c>
      <c r="C8896" s="226">
        <v>44274</v>
      </c>
      <c r="D8896" s="226">
        <v>44280.453541666669</v>
      </c>
      <c r="E8896" t="s">
        <v>6052</v>
      </c>
      <c r="F8896">
        <v>9.8583002090458027</v>
      </c>
    </row>
    <row r="8897" spans="1:6" hidden="1">
      <c r="A8897">
        <v>15</v>
      </c>
      <c r="B8897" s="226">
        <v>44273</v>
      </c>
      <c r="C8897" s="226">
        <v>44274</v>
      </c>
      <c r="D8897" s="226">
        <v>44280.453541666669</v>
      </c>
      <c r="E8897" t="s">
        <v>6053</v>
      </c>
      <c r="F8897">
        <v>21.262199401855469</v>
      </c>
    </row>
    <row r="8898" spans="1:6" hidden="1">
      <c r="A8898">
        <v>15</v>
      </c>
      <c r="B8898" s="226">
        <v>44273</v>
      </c>
      <c r="C8898" s="226">
        <v>44274</v>
      </c>
      <c r="D8898" s="226">
        <v>44280.453541666669</v>
      </c>
      <c r="E8898" t="s">
        <v>6054</v>
      </c>
      <c r="F8898">
        <v>12.4689998626706</v>
      </c>
    </row>
    <row r="8899" spans="1:6" hidden="1">
      <c r="A8899">
        <v>15</v>
      </c>
      <c r="B8899" s="226">
        <v>44273</v>
      </c>
      <c r="C8899" s="226">
        <v>44274</v>
      </c>
      <c r="D8899" s="226">
        <v>44280.453541666669</v>
      </c>
      <c r="E8899" t="s">
        <v>6055</v>
      </c>
      <c r="F8899">
        <v>34.692401885987664</v>
      </c>
    </row>
    <row r="8900" spans="1:6" hidden="1">
      <c r="A8900">
        <v>15</v>
      </c>
      <c r="B8900" s="226">
        <v>44273</v>
      </c>
      <c r="C8900" s="226">
        <v>44274</v>
      </c>
      <c r="D8900" s="226">
        <v>44280.453541666669</v>
      </c>
      <c r="E8900" t="s">
        <v>6056</v>
      </c>
      <c r="F8900">
        <v>9.4357004165653162</v>
      </c>
    </row>
    <row r="8901" spans="1:6" hidden="1">
      <c r="A8901">
        <v>15</v>
      </c>
      <c r="B8901" s="226">
        <v>44273</v>
      </c>
      <c r="C8901" s="226">
        <v>44274</v>
      </c>
      <c r="D8901" s="226">
        <v>44280.453541666669</v>
      </c>
      <c r="E8901" t="s">
        <v>6057</v>
      </c>
      <c r="F8901">
        <v>2.4191999435424805</v>
      </c>
    </row>
    <row r="8902" spans="1:6" hidden="1">
      <c r="A8902">
        <v>15</v>
      </c>
      <c r="B8902" s="226">
        <v>44273</v>
      </c>
      <c r="C8902" s="226">
        <v>44274</v>
      </c>
      <c r="D8902" s="226">
        <v>44280.453541666669</v>
      </c>
      <c r="E8902" t="s">
        <v>6270</v>
      </c>
      <c r="F8902">
        <v>124.44915260738811</v>
      </c>
    </row>
    <row r="8903" spans="1:6" hidden="1">
      <c r="A8903">
        <v>15</v>
      </c>
      <c r="B8903" s="226">
        <v>44273</v>
      </c>
      <c r="C8903" s="226">
        <v>44274</v>
      </c>
      <c r="D8903" s="226">
        <v>44280.453541666669</v>
      </c>
      <c r="E8903" t="s">
        <v>6058</v>
      </c>
      <c r="F8903">
        <v>9.9999997764825908E-3</v>
      </c>
    </row>
    <row r="8904" spans="1:6" hidden="1">
      <c r="A8904">
        <v>15</v>
      </c>
      <c r="B8904" s="226">
        <v>44273</v>
      </c>
      <c r="C8904" s="226">
        <v>44274</v>
      </c>
      <c r="D8904" s="226">
        <v>44280.453541666669</v>
      </c>
      <c r="E8904" t="s">
        <v>6059</v>
      </c>
      <c r="F8904">
        <v>0.95999997854229402</v>
      </c>
    </row>
    <row r="8905" spans="1:6" hidden="1">
      <c r="A8905">
        <v>15</v>
      </c>
      <c r="B8905" s="226">
        <v>44273</v>
      </c>
      <c r="C8905" s="226">
        <v>44274</v>
      </c>
      <c r="D8905" s="226">
        <v>44280.453541666669</v>
      </c>
      <c r="E8905" t="s">
        <v>6060</v>
      </c>
      <c r="F8905">
        <v>1.9999999552965182E-2</v>
      </c>
    </row>
    <row r="8906" spans="1:6" hidden="1">
      <c r="A8906">
        <v>15</v>
      </c>
      <c r="B8906" s="226">
        <v>44273</v>
      </c>
      <c r="C8906" s="226">
        <v>44274</v>
      </c>
      <c r="D8906" s="226">
        <v>44280.453541666669</v>
      </c>
      <c r="E8906" t="s">
        <v>6061</v>
      </c>
      <c r="F8906">
        <v>0.93999999761578057</v>
      </c>
    </row>
    <row r="8907" spans="1:6" hidden="1">
      <c r="A8907">
        <v>15</v>
      </c>
      <c r="B8907" s="226">
        <v>44273</v>
      </c>
      <c r="C8907" s="226">
        <v>44274</v>
      </c>
      <c r="D8907" s="226">
        <v>44280.453541666669</v>
      </c>
      <c r="E8907" t="s">
        <v>6062</v>
      </c>
      <c r="F8907">
        <v>2.190000057220459</v>
      </c>
    </row>
    <row r="8908" spans="1:6" hidden="1">
      <c r="A8908">
        <v>15</v>
      </c>
      <c r="B8908" s="226">
        <v>44273</v>
      </c>
      <c r="C8908" s="226">
        <v>44274</v>
      </c>
      <c r="D8908" s="226">
        <v>44280.453541666669</v>
      </c>
      <c r="E8908" t="s">
        <v>6063</v>
      </c>
      <c r="F8908">
        <v>23</v>
      </c>
    </row>
    <row r="8909" spans="1:6" hidden="1">
      <c r="A8909">
        <v>15</v>
      </c>
      <c r="B8909" s="226">
        <v>44273</v>
      </c>
      <c r="C8909" s="226">
        <v>44274</v>
      </c>
      <c r="D8909" s="226">
        <v>44280.453541666669</v>
      </c>
      <c r="E8909" t="s">
        <v>6064</v>
      </c>
      <c r="F8909">
        <v>51.029998779296875</v>
      </c>
    </row>
    <row r="8910" spans="1:6" hidden="1">
      <c r="A8910">
        <v>15</v>
      </c>
      <c r="B8910" s="226">
        <v>44273</v>
      </c>
      <c r="C8910" s="226">
        <v>44274</v>
      </c>
      <c r="D8910" s="226">
        <v>44280.453541666669</v>
      </c>
      <c r="E8910" t="s">
        <v>6065</v>
      </c>
      <c r="F8910">
        <v>21.270000457763537</v>
      </c>
    </row>
    <row r="8911" spans="1:6" hidden="1">
      <c r="A8911">
        <v>15</v>
      </c>
      <c r="B8911" s="226">
        <v>44273</v>
      </c>
      <c r="C8911" s="226">
        <v>44274</v>
      </c>
      <c r="D8911" s="226">
        <v>44280.453541666669</v>
      </c>
      <c r="E8911" t="s">
        <v>6066</v>
      </c>
      <c r="F8911">
        <v>0.57999998331072233</v>
      </c>
    </row>
    <row r="8912" spans="1:6" hidden="1">
      <c r="A8912">
        <v>15</v>
      </c>
      <c r="B8912" s="226">
        <v>44273</v>
      </c>
      <c r="C8912" s="226">
        <v>44274</v>
      </c>
      <c r="D8912" s="226">
        <v>44280.453541666669</v>
      </c>
      <c r="E8912" t="s">
        <v>6068</v>
      </c>
      <c r="F8912">
        <v>15.81764879624048</v>
      </c>
    </row>
    <row r="8913" spans="1:6" hidden="1">
      <c r="A8913">
        <v>15</v>
      </c>
      <c r="B8913" s="226">
        <v>44273</v>
      </c>
      <c r="C8913" s="226">
        <v>44274</v>
      </c>
      <c r="D8913" s="226">
        <v>44280.453541666669</v>
      </c>
      <c r="E8913" t="s">
        <v>6067</v>
      </c>
      <c r="F8913">
        <v>1.0356718481414882</v>
      </c>
    </row>
    <row r="8914" spans="1:6" hidden="1">
      <c r="A8914">
        <v>15</v>
      </c>
      <c r="B8914" s="226">
        <v>44273</v>
      </c>
      <c r="C8914" s="226">
        <v>44274</v>
      </c>
      <c r="D8914" s="226">
        <v>44280.453541666669</v>
      </c>
      <c r="E8914" t="s">
        <v>6069</v>
      </c>
      <c r="F8914">
        <v>259.73066936069085</v>
      </c>
    </row>
    <row r="8915" spans="1:6" hidden="1">
      <c r="A8915">
        <v>15</v>
      </c>
      <c r="B8915" s="226">
        <v>44273</v>
      </c>
      <c r="C8915" s="226">
        <v>44274</v>
      </c>
      <c r="D8915" s="226">
        <v>44280.453541666669</v>
      </c>
      <c r="E8915" t="s">
        <v>6469</v>
      </c>
      <c r="F8915">
        <v>206.76810096104984</v>
      </c>
    </row>
    <row r="8916" spans="1:6" hidden="1">
      <c r="A8916">
        <v>15</v>
      </c>
      <c r="B8916" s="226">
        <v>44273</v>
      </c>
      <c r="C8916" s="226">
        <v>44274</v>
      </c>
      <c r="D8916" s="226">
        <v>44280.453541666669</v>
      </c>
      <c r="E8916" t="s">
        <v>6470</v>
      </c>
      <c r="F8916">
        <v>31.269343066215459</v>
      </c>
    </row>
    <row r="8917" spans="1:6" hidden="1">
      <c r="A8917">
        <v>15</v>
      </c>
      <c r="B8917" s="226">
        <v>44273</v>
      </c>
      <c r="C8917" s="226">
        <v>44274</v>
      </c>
      <c r="D8917" s="226">
        <v>44280.453541666669</v>
      </c>
      <c r="E8917" t="s">
        <v>6070</v>
      </c>
      <c r="F8917">
        <v>0</v>
      </c>
    </row>
    <row r="8918" spans="1:6" hidden="1">
      <c r="A8918">
        <v>15</v>
      </c>
      <c r="B8918" s="226">
        <v>44273</v>
      </c>
      <c r="C8918" s="226">
        <v>44274</v>
      </c>
      <c r="D8918" s="226">
        <v>44280.453541666669</v>
      </c>
      <c r="E8918" t="s">
        <v>6471</v>
      </c>
      <c r="F8918">
        <v>210.00263563791898</v>
      </c>
    </row>
    <row r="8919" spans="1:6" hidden="1">
      <c r="A8919">
        <v>15</v>
      </c>
      <c r="B8919" s="226">
        <v>44273</v>
      </c>
      <c r="C8919" s="226">
        <v>44274</v>
      </c>
      <c r="D8919" s="226">
        <v>44280.453541666669</v>
      </c>
      <c r="E8919" t="s">
        <v>6472</v>
      </c>
      <c r="F8919">
        <v>242.72983630498206</v>
      </c>
    </row>
    <row r="8920" spans="1:6" hidden="1">
      <c r="A8920">
        <v>15</v>
      </c>
      <c r="B8920" s="226">
        <v>44273</v>
      </c>
      <c r="C8920" s="226">
        <v>44274</v>
      </c>
      <c r="D8920" s="226">
        <v>44280.453541666669</v>
      </c>
      <c r="E8920" t="s">
        <v>6473</v>
      </c>
      <c r="F8920">
        <v>263.62926676008425</v>
      </c>
    </row>
    <row r="8921" spans="1:6" hidden="1">
      <c r="A8921">
        <v>15</v>
      </c>
      <c r="B8921" s="226">
        <v>44273</v>
      </c>
      <c r="C8921" s="226">
        <v>44274</v>
      </c>
      <c r="D8921" s="226">
        <v>44280.453541666669</v>
      </c>
      <c r="E8921" t="s">
        <v>6071</v>
      </c>
      <c r="F8921">
        <v>602.89319407145206</v>
      </c>
    </row>
    <row r="8922" spans="1:6" hidden="1">
      <c r="A8922">
        <v>15</v>
      </c>
      <c r="B8922" s="226">
        <v>44273</v>
      </c>
      <c r="C8922" s="226">
        <v>44274</v>
      </c>
      <c r="D8922" s="226">
        <v>44280.453541666669</v>
      </c>
      <c r="E8922" t="s">
        <v>6252</v>
      </c>
      <c r="F8922">
        <v>171.07330464257234</v>
      </c>
    </row>
    <row r="8923" spans="1:6" hidden="1">
      <c r="A8923">
        <v>15</v>
      </c>
      <c r="B8923" s="226">
        <v>44273</v>
      </c>
      <c r="C8923" s="226">
        <v>44274</v>
      </c>
      <c r="D8923" s="226">
        <v>44280.453541666669</v>
      </c>
      <c r="E8923" t="s">
        <v>6253</v>
      </c>
      <c r="F8923">
        <v>75.618750307295045</v>
      </c>
    </row>
    <row r="8924" spans="1:6" hidden="1">
      <c r="A8924">
        <v>15</v>
      </c>
      <c r="B8924" s="226">
        <v>44273</v>
      </c>
      <c r="C8924" s="226">
        <v>44274</v>
      </c>
      <c r="D8924" s="226">
        <v>44280.453541666669</v>
      </c>
      <c r="E8924" t="s">
        <v>6076</v>
      </c>
      <c r="F8924">
        <v>0.96920001506801945</v>
      </c>
    </row>
    <row r="8925" spans="1:6" hidden="1">
      <c r="A8925">
        <v>15</v>
      </c>
      <c r="B8925" s="226">
        <v>44273</v>
      </c>
      <c r="C8925" s="226">
        <v>44274</v>
      </c>
      <c r="D8925" s="226">
        <v>44280.453541666669</v>
      </c>
      <c r="E8925" t="s">
        <v>6077</v>
      </c>
      <c r="F8925">
        <v>1.5441000461578724</v>
      </c>
    </row>
    <row r="8926" spans="1:6" hidden="1">
      <c r="A8926">
        <v>15</v>
      </c>
      <c r="B8926" s="226">
        <v>44273</v>
      </c>
      <c r="C8926" s="226">
        <v>44274</v>
      </c>
      <c r="D8926" s="226">
        <v>44280.453541666669</v>
      </c>
      <c r="E8926" t="s">
        <v>6078</v>
      </c>
      <c r="F8926">
        <v>6.8558998107910156</v>
      </c>
    </row>
    <row r="8927" spans="1:6" hidden="1">
      <c r="A8927">
        <v>15</v>
      </c>
      <c r="B8927" s="226">
        <v>44273</v>
      </c>
      <c r="C8927" s="226">
        <v>44274</v>
      </c>
      <c r="D8927" s="226">
        <v>44280.453541666669</v>
      </c>
      <c r="E8927" t="s">
        <v>6079</v>
      </c>
      <c r="F8927">
        <v>23.407100677489808</v>
      </c>
    </row>
    <row r="8928" spans="1:6" hidden="1">
      <c r="A8928">
        <v>15</v>
      </c>
      <c r="B8928" s="226">
        <v>44273</v>
      </c>
      <c r="C8928" s="226">
        <v>44274</v>
      </c>
      <c r="D8928" s="226">
        <v>44280.453541666669</v>
      </c>
      <c r="E8928" t="s">
        <v>6080</v>
      </c>
      <c r="F8928">
        <v>50.095600128175754</v>
      </c>
    </row>
    <row r="8929" spans="1:6" hidden="1">
      <c r="A8929">
        <v>15</v>
      </c>
      <c r="B8929" s="226">
        <v>44273</v>
      </c>
      <c r="C8929" s="226">
        <v>44274</v>
      </c>
      <c r="D8929" s="226">
        <v>44280.453541666669</v>
      </c>
      <c r="E8929" t="s">
        <v>6081</v>
      </c>
      <c r="F8929">
        <v>17.03179931640625</v>
      </c>
    </row>
    <row r="8930" spans="1:6" hidden="1">
      <c r="A8930">
        <v>15</v>
      </c>
      <c r="B8930" s="226">
        <v>44273</v>
      </c>
      <c r="C8930" s="226">
        <v>44274</v>
      </c>
      <c r="D8930" s="226">
        <v>44280.453541666669</v>
      </c>
      <c r="E8930" t="s">
        <v>6082</v>
      </c>
      <c r="F8930">
        <v>6.5300002694129944E-2</v>
      </c>
    </row>
    <row r="8931" spans="1:6" hidden="1">
      <c r="A8931">
        <v>15</v>
      </c>
      <c r="B8931" s="226">
        <v>44273</v>
      </c>
      <c r="C8931" s="226">
        <v>44274</v>
      </c>
      <c r="D8931" s="226">
        <v>44280.453541666669</v>
      </c>
      <c r="E8931" t="s">
        <v>6678</v>
      </c>
      <c r="F8931">
        <v>126.15417660077414</v>
      </c>
    </row>
    <row r="8932" spans="1:6" hidden="1">
      <c r="A8932">
        <v>15</v>
      </c>
      <c r="B8932" s="226">
        <v>44273</v>
      </c>
      <c r="C8932" s="226">
        <v>44274</v>
      </c>
      <c r="D8932" s="226">
        <v>44280.453541666669</v>
      </c>
      <c r="E8932" t="s">
        <v>6474</v>
      </c>
      <c r="F8932">
        <v>233.97723601659206</v>
      </c>
    </row>
    <row r="8933" spans="1:6" hidden="1">
      <c r="A8933">
        <v>15</v>
      </c>
      <c r="B8933" s="226">
        <v>44273</v>
      </c>
      <c r="C8933" s="226">
        <v>44274</v>
      </c>
      <c r="D8933" s="226">
        <v>44280.453541666669</v>
      </c>
      <c r="E8933" t="s">
        <v>6475</v>
      </c>
      <c r="F8933">
        <v>234.66466564602393</v>
      </c>
    </row>
    <row r="8934" spans="1:6" hidden="1">
      <c r="A8934">
        <v>15</v>
      </c>
      <c r="B8934" s="226">
        <v>44273</v>
      </c>
      <c r="C8934" s="226">
        <v>44274</v>
      </c>
      <c r="D8934" s="226">
        <v>44280.453541666669</v>
      </c>
      <c r="E8934" t="s">
        <v>6476</v>
      </c>
      <c r="F8934">
        <v>237.67019962734804</v>
      </c>
    </row>
    <row r="8935" spans="1:6" hidden="1">
      <c r="A8935">
        <v>15</v>
      </c>
      <c r="B8935" s="226">
        <v>44273</v>
      </c>
      <c r="C8935" s="226">
        <v>44274</v>
      </c>
      <c r="D8935" s="226">
        <v>44280.453541666669</v>
      </c>
      <c r="E8935" t="s">
        <v>6477</v>
      </c>
      <c r="F8935">
        <v>239.14029704199811</v>
      </c>
    </row>
    <row r="8936" spans="1:6" hidden="1">
      <c r="A8936">
        <v>15</v>
      </c>
      <c r="B8936" s="226">
        <v>44273</v>
      </c>
      <c r="C8936" s="226">
        <v>44274</v>
      </c>
      <c r="D8936" s="226">
        <v>44280.453541666669</v>
      </c>
      <c r="E8936" t="s">
        <v>6085</v>
      </c>
      <c r="F8936">
        <v>22.955298089981117</v>
      </c>
    </row>
    <row r="8937" spans="1:6" hidden="1">
      <c r="A8937">
        <v>15</v>
      </c>
      <c r="B8937" s="226">
        <v>44273</v>
      </c>
      <c r="C8937" s="226">
        <v>44274</v>
      </c>
      <c r="D8937" s="226">
        <v>44280.453541666669</v>
      </c>
      <c r="E8937" t="s">
        <v>6086</v>
      </c>
      <c r="F8937">
        <v>20</v>
      </c>
    </row>
    <row r="8938" spans="1:6" hidden="1">
      <c r="A8938">
        <v>15</v>
      </c>
      <c r="B8938" s="226">
        <v>44273</v>
      </c>
      <c r="C8938" s="226">
        <v>44274</v>
      </c>
      <c r="D8938" s="226">
        <v>44280.453541666669</v>
      </c>
      <c r="E8938" t="s">
        <v>6087</v>
      </c>
      <c r="F8938">
        <v>0</v>
      </c>
    </row>
    <row r="8939" spans="1:6" hidden="1">
      <c r="A8939">
        <v>15</v>
      </c>
      <c r="B8939" s="226">
        <v>44273</v>
      </c>
      <c r="C8939" s="226">
        <v>44274</v>
      </c>
      <c r="D8939" s="226">
        <v>44280.453541666669</v>
      </c>
      <c r="E8939" t="s">
        <v>6088</v>
      </c>
      <c r="F8939">
        <v>90.816497076882158</v>
      </c>
    </row>
    <row r="8940" spans="1:6" hidden="1">
      <c r="A8940">
        <v>15</v>
      </c>
      <c r="B8940" s="226">
        <v>44273</v>
      </c>
      <c r="C8940" s="226">
        <v>44274</v>
      </c>
      <c r="D8940" s="226">
        <v>44280.453541666669</v>
      </c>
      <c r="E8940" t="s">
        <v>6083</v>
      </c>
      <c r="F8940">
        <v>725.91252195570314</v>
      </c>
    </row>
    <row r="8941" spans="1:6" hidden="1">
      <c r="A8941">
        <v>15</v>
      </c>
      <c r="B8941" s="226">
        <v>44273</v>
      </c>
      <c r="C8941" s="226">
        <v>44274</v>
      </c>
      <c r="D8941" s="226">
        <v>44280.453541666669</v>
      </c>
      <c r="E8941" t="s">
        <v>6478</v>
      </c>
      <c r="F8941">
        <v>202.14256772995017</v>
      </c>
    </row>
    <row r="8942" spans="1:6" hidden="1">
      <c r="A8942">
        <v>15</v>
      </c>
      <c r="B8942" s="226">
        <v>44273</v>
      </c>
      <c r="C8942" s="226">
        <v>44274</v>
      </c>
      <c r="D8942" s="226">
        <v>44280.453541666669</v>
      </c>
      <c r="E8942" t="s">
        <v>6254</v>
      </c>
      <c r="F8942">
        <v>751.05311546325811</v>
      </c>
    </row>
    <row r="8943" spans="1:6" hidden="1">
      <c r="A8943">
        <v>15</v>
      </c>
      <c r="B8943" s="226">
        <v>44273</v>
      </c>
      <c r="C8943" s="226">
        <v>44274</v>
      </c>
      <c r="D8943" s="226">
        <v>44280.453541666669</v>
      </c>
      <c r="E8943" t="s">
        <v>6479</v>
      </c>
      <c r="F8943">
        <v>204.94588980144886</v>
      </c>
    </row>
    <row r="8944" spans="1:6" hidden="1">
      <c r="A8944">
        <v>15</v>
      </c>
      <c r="B8944" s="226">
        <v>44273</v>
      </c>
      <c r="C8944" s="226">
        <v>44274</v>
      </c>
      <c r="D8944" s="226">
        <v>44280.453541666669</v>
      </c>
      <c r="E8944" t="s">
        <v>6480</v>
      </c>
      <c r="F8944">
        <v>271.67421307033999</v>
      </c>
    </row>
    <row r="8945" spans="1:6" hidden="1">
      <c r="A8945">
        <v>15</v>
      </c>
      <c r="B8945" s="226">
        <v>44273</v>
      </c>
      <c r="C8945" s="226">
        <v>44274</v>
      </c>
      <c r="D8945" s="226">
        <v>44280.453541666669</v>
      </c>
      <c r="E8945" t="s">
        <v>6255</v>
      </c>
      <c r="F8945">
        <v>2744.9507405598952</v>
      </c>
    </row>
    <row r="8946" spans="1:6" hidden="1">
      <c r="A8946">
        <v>15</v>
      </c>
      <c r="B8946" s="226">
        <v>44273</v>
      </c>
      <c r="C8946" s="226">
        <v>44274</v>
      </c>
      <c r="D8946" s="226">
        <v>44280.453541666669</v>
      </c>
      <c r="E8946" t="s">
        <v>6481</v>
      </c>
      <c r="F8946">
        <v>274.81861423916212</v>
      </c>
    </row>
    <row r="8947" spans="1:6" hidden="1">
      <c r="A8947">
        <v>15</v>
      </c>
      <c r="B8947" s="226">
        <v>44273</v>
      </c>
      <c r="C8947" s="226">
        <v>44274</v>
      </c>
      <c r="D8947" s="226">
        <v>44280.453541666669</v>
      </c>
      <c r="E8947" t="s">
        <v>6084</v>
      </c>
      <c r="F8947">
        <v>94.474824884202746</v>
      </c>
    </row>
    <row r="8948" spans="1:6" hidden="1">
      <c r="A8948">
        <v>15</v>
      </c>
      <c r="B8948" s="226">
        <v>44273</v>
      </c>
      <c r="C8948" s="226">
        <v>44274</v>
      </c>
      <c r="D8948" s="226">
        <v>44280.453541666669</v>
      </c>
      <c r="E8948" t="s">
        <v>6482</v>
      </c>
      <c r="F8948">
        <v>271.05999554528182</v>
      </c>
    </row>
    <row r="8949" spans="1:6" hidden="1">
      <c r="A8949">
        <v>15</v>
      </c>
      <c r="B8949" s="226">
        <v>44273</v>
      </c>
      <c r="C8949" s="226">
        <v>44274</v>
      </c>
      <c r="D8949" s="226">
        <v>44280.453541666669</v>
      </c>
      <c r="E8949" t="s">
        <v>6483</v>
      </c>
      <c r="F8949">
        <v>208.43180318408562</v>
      </c>
    </row>
    <row r="8950" spans="1:6" hidden="1">
      <c r="A8950">
        <v>15</v>
      </c>
      <c r="B8950" s="226">
        <v>44273</v>
      </c>
      <c r="C8950" s="226">
        <v>44274</v>
      </c>
      <c r="D8950" s="226">
        <v>44280.453541666669</v>
      </c>
      <c r="E8950" t="s">
        <v>6484</v>
      </c>
      <c r="F8950">
        <v>208.67784674962354</v>
      </c>
    </row>
    <row r="8951" spans="1:6" hidden="1">
      <c r="A8951">
        <v>15</v>
      </c>
      <c r="B8951" s="226">
        <v>44273</v>
      </c>
      <c r="C8951" s="226">
        <v>44274</v>
      </c>
      <c r="D8951" s="226">
        <v>44280.453541666669</v>
      </c>
      <c r="E8951" t="s">
        <v>6235</v>
      </c>
    </row>
    <row r="8952" spans="1:6" hidden="1">
      <c r="A8952">
        <v>15</v>
      </c>
      <c r="B8952" s="226">
        <v>44273</v>
      </c>
      <c r="C8952" s="226">
        <v>44274</v>
      </c>
      <c r="D8952" s="226">
        <v>44280.453541666669</v>
      </c>
      <c r="E8952" t="s">
        <v>6256</v>
      </c>
      <c r="F8952">
        <v>1.8929592000113589</v>
      </c>
    </row>
    <row r="8953" spans="1:6" hidden="1">
      <c r="A8953">
        <v>15</v>
      </c>
      <c r="B8953" s="226">
        <v>44273</v>
      </c>
      <c r="C8953" s="226">
        <v>44274</v>
      </c>
      <c r="D8953" s="226">
        <v>44280.453541666669</v>
      </c>
      <c r="E8953" t="s">
        <v>6257</v>
      </c>
      <c r="F8953">
        <v>7.0005074828863139</v>
      </c>
    </row>
    <row r="8954" spans="1:6" hidden="1">
      <c r="A8954">
        <v>15</v>
      </c>
      <c r="B8954" s="226">
        <v>44273</v>
      </c>
      <c r="C8954" s="226">
        <v>44274</v>
      </c>
      <c r="D8954" s="226">
        <v>44280.453541666669</v>
      </c>
      <c r="E8954" t="s">
        <v>6258</v>
      </c>
      <c r="F8954">
        <v>5.5403472171889385</v>
      </c>
    </row>
    <row r="8955" spans="1:6" hidden="1">
      <c r="A8955">
        <v>15</v>
      </c>
      <c r="B8955" s="226">
        <v>44273</v>
      </c>
      <c r="C8955" s="226">
        <v>44274</v>
      </c>
      <c r="D8955" s="226">
        <v>44280.453541666669</v>
      </c>
      <c r="E8955" t="s">
        <v>6520</v>
      </c>
      <c r="F8955">
        <v>0.28339999914169312</v>
      </c>
    </row>
    <row r="8956" spans="1:6" hidden="1">
      <c r="A8956">
        <v>15</v>
      </c>
      <c r="B8956" s="226">
        <v>44273</v>
      </c>
      <c r="C8956" s="226">
        <v>44274</v>
      </c>
      <c r="D8956" s="226">
        <v>44280.453541666669</v>
      </c>
      <c r="E8956" t="s">
        <v>6259</v>
      </c>
      <c r="F8956">
        <v>4.4039469240440292</v>
      </c>
    </row>
    <row r="8957" spans="1:6" hidden="1">
      <c r="A8957">
        <v>15</v>
      </c>
      <c r="B8957" s="226">
        <v>44273</v>
      </c>
      <c r="C8957" s="226">
        <v>44274</v>
      </c>
      <c r="D8957" s="226">
        <v>44280.453541666669</v>
      </c>
      <c r="E8957" t="s">
        <v>6260</v>
      </c>
      <c r="F8957">
        <v>3.5439276426687785E-3</v>
      </c>
    </row>
    <row r="8958" spans="1:6" hidden="1">
      <c r="A8958">
        <v>15</v>
      </c>
      <c r="B8958" s="226">
        <v>44273</v>
      </c>
      <c r="C8958" s="226">
        <v>44274</v>
      </c>
      <c r="D8958" s="226">
        <v>44280.453541666669</v>
      </c>
      <c r="E8958" t="s">
        <v>6485</v>
      </c>
      <c r="F8958">
        <v>35.596486412154292</v>
      </c>
    </row>
    <row r="8959" spans="1:6" hidden="1">
      <c r="A8959">
        <v>15</v>
      </c>
      <c r="B8959" s="226">
        <v>44273</v>
      </c>
      <c r="C8959" s="226">
        <v>44274</v>
      </c>
      <c r="D8959" s="226">
        <v>44280.453541666669</v>
      </c>
      <c r="E8959" t="s">
        <v>6486</v>
      </c>
      <c r="F8959">
        <v>156.56925504472528</v>
      </c>
    </row>
    <row r="8960" spans="1:6" hidden="1">
      <c r="A8960">
        <v>15</v>
      </c>
      <c r="B8960" s="226">
        <v>44273</v>
      </c>
      <c r="C8960" s="226">
        <v>44274</v>
      </c>
      <c r="D8960" s="226">
        <v>44280.453541666669</v>
      </c>
      <c r="E8960" t="s">
        <v>6091</v>
      </c>
      <c r="F8960">
        <v>96.607099178102388</v>
      </c>
    </row>
    <row r="8961" spans="1:6" hidden="1">
      <c r="A8961">
        <v>15</v>
      </c>
      <c r="B8961" s="226">
        <v>44273</v>
      </c>
      <c r="C8961" s="226">
        <v>44274</v>
      </c>
      <c r="D8961" s="226">
        <v>44280.453541666669</v>
      </c>
      <c r="E8961" t="s">
        <v>6261</v>
      </c>
      <c r="F8961">
        <v>0</v>
      </c>
    </row>
    <row r="8962" spans="1:6" hidden="1">
      <c r="A8962">
        <v>15</v>
      </c>
      <c r="B8962" s="226">
        <v>44273</v>
      </c>
      <c r="C8962" s="226">
        <v>44274</v>
      </c>
      <c r="D8962" s="226">
        <v>44280.453541666669</v>
      </c>
      <c r="E8962" t="s">
        <v>6269</v>
      </c>
      <c r="F8962">
        <v>50.742564063602124</v>
      </c>
    </row>
    <row r="8963" spans="1:6" hidden="1">
      <c r="A8963">
        <v>15</v>
      </c>
      <c r="B8963" s="226">
        <v>44273</v>
      </c>
      <c r="C8963" s="226">
        <v>44274</v>
      </c>
      <c r="D8963" s="226">
        <v>44280.453541666669</v>
      </c>
      <c r="E8963" t="s">
        <v>6661</v>
      </c>
      <c r="F8963">
        <v>2.9831449918541724</v>
      </c>
    </row>
    <row r="8964" spans="1:6" hidden="1">
      <c r="A8964">
        <v>15</v>
      </c>
      <c r="B8964" s="226">
        <v>44273</v>
      </c>
      <c r="C8964" s="226">
        <v>44274</v>
      </c>
      <c r="D8964" s="226">
        <v>44280.453541666669</v>
      </c>
      <c r="E8964" t="s">
        <v>6262</v>
      </c>
      <c r="F8964">
        <v>9.3478889330238566</v>
      </c>
    </row>
    <row r="8965" spans="1:6" hidden="1">
      <c r="A8965">
        <v>15</v>
      </c>
      <c r="B8965" s="226">
        <v>44273</v>
      </c>
      <c r="C8965" s="226">
        <v>44274</v>
      </c>
      <c r="D8965" s="226">
        <v>44280.453541666669</v>
      </c>
      <c r="E8965" t="s">
        <v>6263</v>
      </c>
      <c r="F8965">
        <v>13.755379784710554</v>
      </c>
    </row>
    <row r="8966" spans="1:6" hidden="1">
      <c r="A8966">
        <v>15</v>
      </c>
      <c r="B8966" s="226">
        <v>44273</v>
      </c>
      <c r="C8966" s="226">
        <v>44274</v>
      </c>
      <c r="D8966" s="226">
        <v>44280.453541666669</v>
      </c>
      <c r="E8966" t="s">
        <v>6264</v>
      </c>
      <c r="F8966">
        <v>29.817755975988174</v>
      </c>
    </row>
    <row r="8967" spans="1:6" hidden="1">
      <c r="A8967">
        <v>15</v>
      </c>
      <c r="B8967" s="226">
        <v>44273</v>
      </c>
      <c r="C8967" s="226">
        <v>44274</v>
      </c>
      <c r="D8967" s="226">
        <v>44280.453541666669</v>
      </c>
      <c r="E8967" t="s">
        <v>6267</v>
      </c>
      <c r="F8967">
        <v>50.742564063602124</v>
      </c>
    </row>
    <row r="8968" spans="1:6" hidden="1">
      <c r="A8968">
        <v>15</v>
      </c>
      <c r="B8968" s="226">
        <v>44273</v>
      </c>
      <c r="C8968" s="226">
        <v>44274</v>
      </c>
      <c r="D8968" s="226">
        <v>44280.453541666669</v>
      </c>
      <c r="E8968" t="s">
        <v>6440</v>
      </c>
      <c r="F8968">
        <v>50.742564063602124</v>
      </c>
    </row>
    <row r="8969" spans="1:6" hidden="1">
      <c r="A8969">
        <v>15</v>
      </c>
      <c r="B8969" s="226">
        <v>44273</v>
      </c>
      <c r="C8969" s="226">
        <v>44274</v>
      </c>
      <c r="D8969" s="226">
        <v>44280.453541666669</v>
      </c>
      <c r="E8969" t="s">
        <v>6100</v>
      </c>
      <c r="F8969">
        <v>0.12129999697208843</v>
      </c>
    </row>
    <row r="8970" spans="1:6" hidden="1">
      <c r="A8970">
        <v>15</v>
      </c>
      <c r="B8970" s="226">
        <v>44273</v>
      </c>
      <c r="C8970" s="226">
        <v>44274</v>
      </c>
      <c r="D8970" s="226">
        <v>44280.453541666669</v>
      </c>
      <c r="E8970" t="s">
        <v>6101</v>
      </c>
      <c r="F8970">
        <v>7.4000000022349105E-3</v>
      </c>
    </row>
    <row r="8971" spans="1:6" hidden="1">
      <c r="A8971">
        <v>15</v>
      </c>
      <c r="B8971" s="226">
        <v>44273</v>
      </c>
      <c r="C8971" s="226">
        <v>44274</v>
      </c>
      <c r="D8971" s="226">
        <v>44280.453541666669</v>
      </c>
      <c r="E8971" t="s">
        <v>6102</v>
      </c>
      <c r="F8971">
        <v>0.2040999978780669</v>
      </c>
    </row>
    <row r="8972" spans="1:6" hidden="1">
      <c r="A8972">
        <v>15</v>
      </c>
      <c r="B8972" s="226">
        <v>44273</v>
      </c>
      <c r="C8972" s="226">
        <v>44274</v>
      </c>
      <c r="D8972" s="226">
        <v>44280.453541666669</v>
      </c>
      <c r="E8972" t="s">
        <v>6103</v>
      </c>
      <c r="F8972">
        <v>0.62010002136230469</v>
      </c>
    </row>
    <row r="8973" spans="1:6" hidden="1">
      <c r="A8973">
        <v>15</v>
      </c>
      <c r="B8973" s="226">
        <v>44273</v>
      </c>
      <c r="C8973" s="226">
        <v>44274</v>
      </c>
      <c r="D8973" s="226">
        <v>44280.453541666669</v>
      </c>
      <c r="E8973" t="s">
        <v>6104</v>
      </c>
      <c r="F8973">
        <v>98.7615966796875</v>
      </c>
    </row>
    <row r="8974" spans="1:6" hidden="1">
      <c r="A8974">
        <v>15</v>
      </c>
      <c r="B8974" s="226">
        <v>44273</v>
      </c>
      <c r="C8974" s="226">
        <v>44274</v>
      </c>
      <c r="D8974" s="226">
        <v>44280.453541666669</v>
      </c>
      <c r="E8974" t="s">
        <v>6105</v>
      </c>
    </row>
    <row r="8975" spans="1:6" hidden="1">
      <c r="A8975">
        <v>15</v>
      </c>
      <c r="B8975" s="226">
        <v>44273</v>
      </c>
      <c r="C8975" s="226">
        <v>44274</v>
      </c>
      <c r="D8975" s="226">
        <v>44280.453541666669</v>
      </c>
      <c r="E8975" t="s">
        <v>6106</v>
      </c>
    </row>
    <row r="8976" spans="1:6" hidden="1">
      <c r="A8976">
        <v>15</v>
      </c>
      <c r="B8976" s="226">
        <v>44273</v>
      </c>
      <c r="C8976" s="226">
        <v>44274</v>
      </c>
      <c r="D8976" s="226">
        <v>44280.453541666669</v>
      </c>
      <c r="E8976" t="s">
        <v>6107</v>
      </c>
    </row>
    <row r="8977" spans="1:6" hidden="1">
      <c r="A8977">
        <v>15</v>
      </c>
      <c r="B8977" s="226">
        <v>44273</v>
      </c>
      <c r="C8977" s="226">
        <v>44274</v>
      </c>
      <c r="D8977" s="226">
        <v>44280.453541666669</v>
      </c>
      <c r="E8977" t="s">
        <v>6108</v>
      </c>
    </row>
    <row r="8978" spans="1:6" hidden="1">
      <c r="A8978">
        <v>15</v>
      </c>
      <c r="B8978" s="226">
        <v>44273</v>
      </c>
      <c r="C8978" s="226">
        <v>44274</v>
      </c>
      <c r="D8978" s="226">
        <v>44280.453541666669</v>
      </c>
      <c r="E8978" t="s">
        <v>6109</v>
      </c>
    </row>
    <row r="8979" spans="1:6" hidden="1">
      <c r="A8979">
        <v>15</v>
      </c>
      <c r="B8979" s="226">
        <v>44273</v>
      </c>
      <c r="C8979" s="226">
        <v>44274</v>
      </c>
      <c r="D8979" s="226">
        <v>44280.453541666669</v>
      </c>
      <c r="E8979" t="s">
        <v>6110</v>
      </c>
    </row>
    <row r="8980" spans="1:6" hidden="1">
      <c r="A8980">
        <v>15</v>
      </c>
      <c r="B8980" s="226">
        <v>44273</v>
      </c>
      <c r="C8980" s="226">
        <v>44274</v>
      </c>
      <c r="D8980" s="226">
        <v>44280.453541666669</v>
      </c>
      <c r="E8980" t="s">
        <v>6111</v>
      </c>
    </row>
    <row r="8981" spans="1:6" hidden="1">
      <c r="A8981">
        <v>15</v>
      </c>
      <c r="B8981" s="226">
        <v>44273</v>
      </c>
      <c r="C8981" s="226">
        <v>44274</v>
      </c>
      <c r="D8981" s="226">
        <v>44280.453541666669</v>
      </c>
      <c r="E8981" t="s">
        <v>6113</v>
      </c>
    </row>
    <row r="8982" spans="1:6" hidden="1">
      <c r="A8982">
        <v>15</v>
      </c>
      <c r="B8982" s="226">
        <v>44273</v>
      </c>
      <c r="C8982" s="226">
        <v>44274</v>
      </c>
      <c r="D8982" s="226">
        <v>44280.453541666669</v>
      </c>
      <c r="E8982" t="s">
        <v>6112</v>
      </c>
    </row>
    <row r="8983" spans="1:6" hidden="1">
      <c r="A8983">
        <v>15</v>
      </c>
      <c r="B8983" s="226">
        <v>44273</v>
      </c>
      <c r="C8983" s="226">
        <v>44274</v>
      </c>
      <c r="D8983" s="226">
        <v>44280.453541666669</v>
      </c>
      <c r="E8983" t="s">
        <v>6114</v>
      </c>
    </row>
    <row r="8984" spans="1:6" hidden="1">
      <c r="A8984">
        <v>15</v>
      </c>
      <c r="B8984" s="226">
        <v>44273</v>
      </c>
      <c r="C8984" s="226">
        <v>44274</v>
      </c>
      <c r="D8984" s="226">
        <v>44280.453541666669</v>
      </c>
      <c r="E8984" t="s">
        <v>6115</v>
      </c>
    </row>
    <row r="8985" spans="1:6" hidden="1">
      <c r="A8985">
        <v>15</v>
      </c>
      <c r="B8985" s="226">
        <v>44273</v>
      </c>
      <c r="C8985" s="226">
        <v>44274</v>
      </c>
      <c r="D8985" s="226">
        <v>44280.453541666669</v>
      </c>
      <c r="E8985" t="s">
        <v>6116</v>
      </c>
    </row>
    <row r="8986" spans="1:6" hidden="1">
      <c r="A8986">
        <v>15</v>
      </c>
      <c r="B8986" s="226">
        <v>44273</v>
      </c>
      <c r="C8986" s="226">
        <v>44274</v>
      </c>
      <c r="D8986" s="226">
        <v>44280.453541666669</v>
      </c>
      <c r="E8986" t="s">
        <v>6117</v>
      </c>
    </row>
    <row r="8987" spans="1:6" hidden="1">
      <c r="A8987">
        <v>15</v>
      </c>
      <c r="B8987" s="226">
        <v>44273</v>
      </c>
      <c r="C8987" s="226">
        <v>44274</v>
      </c>
      <c r="D8987" s="226">
        <v>44280.453541666669</v>
      </c>
      <c r="E8987" t="s">
        <v>6118</v>
      </c>
    </row>
    <row r="8988" spans="1:6" hidden="1">
      <c r="A8988">
        <v>15</v>
      </c>
      <c r="B8988" s="226">
        <v>44273</v>
      </c>
      <c r="C8988" s="226">
        <v>44274</v>
      </c>
      <c r="D8988" s="226">
        <v>44280.453541666669</v>
      </c>
      <c r="E8988" t="s">
        <v>6119</v>
      </c>
    </row>
    <row r="8989" spans="1:6" hidden="1">
      <c r="A8989">
        <v>15</v>
      </c>
      <c r="B8989" s="226">
        <v>44273</v>
      </c>
      <c r="C8989" s="226">
        <v>44274</v>
      </c>
      <c r="D8989" s="226">
        <v>44280.453541666669</v>
      </c>
      <c r="E8989" t="s">
        <v>6120</v>
      </c>
    </row>
    <row r="8990" spans="1:6" hidden="1">
      <c r="A8990">
        <v>15</v>
      </c>
      <c r="B8990" s="226">
        <v>44273</v>
      </c>
      <c r="C8990" s="226">
        <v>44274</v>
      </c>
      <c r="D8990" s="226">
        <v>44280.453541666669</v>
      </c>
      <c r="E8990" t="s">
        <v>6121</v>
      </c>
    </row>
    <row r="8991" spans="1:6" hidden="1">
      <c r="A8991">
        <v>15</v>
      </c>
      <c r="B8991" s="226">
        <v>44273</v>
      </c>
      <c r="C8991" s="226">
        <v>44274</v>
      </c>
      <c r="D8991" s="226">
        <v>44280.453541666669</v>
      </c>
      <c r="E8991" t="s">
        <v>6487</v>
      </c>
      <c r="F8991">
        <v>173.68713043000949</v>
      </c>
    </row>
    <row r="8992" spans="1:6" hidden="1">
      <c r="A8992">
        <v>15</v>
      </c>
      <c r="B8992" s="226">
        <v>44273</v>
      </c>
      <c r="C8992" s="226">
        <v>44274</v>
      </c>
      <c r="D8992" s="226">
        <v>44280.453541666669</v>
      </c>
      <c r="E8992" t="s">
        <v>6488</v>
      </c>
      <c r="F8992">
        <v>187.35896193186443</v>
      </c>
    </row>
    <row r="8993" spans="1:6" hidden="1">
      <c r="A8993">
        <v>15</v>
      </c>
      <c r="B8993" s="226">
        <v>44273</v>
      </c>
      <c r="C8993" s="226">
        <v>44274</v>
      </c>
      <c r="D8993" s="226">
        <v>44280.453541666669</v>
      </c>
      <c r="E8993" t="s">
        <v>6489</v>
      </c>
      <c r="F8993">
        <v>188.01419171227354</v>
      </c>
    </row>
    <row r="8994" spans="1:6" hidden="1">
      <c r="A8994">
        <v>15</v>
      </c>
      <c r="B8994" s="226">
        <v>44273</v>
      </c>
      <c r="C8994" s="226">
        <v>44274</v>
      </c>
      <c r="D8994" s="226">
        <v>44280.453541666669</v>
      </c>
      <c r="E8994" t="s">
        <v>6490</v>
      </c>
      <c r="F8994">
        <v>197.09442090988125</v>
      </c>
    </row>
    <row r="8995" spans="1:6" hidden="1">
      <c r="A8995">
        <v>15</v>
      </c>
      <c r="B8995" s="226">
        <v>44273</v>
      </c>
      <c r="C8995" s="226">
        <v>44274</v>
      </c>
      <c r="D8995" s="226">
        <v>44280.453541666669</v>
      </c>
      <c r="E8995" t="s">
        <v>6122</v>
      </c>
      <c r="F8995">
        <v>4.8826763949046486</v>
      </c>
    </row>
    <row r="8996" spans="1:6" hidden="1">
      <c r="A8996">
        <v>15</v>
      </c>
      <c r="B8996" s="226">
        <v>44273</v>
      </c>
      <c r="C8996" s="226">
        <v>44274</v>
      </c>
      <c r="D8996" s="226">
        <v>44280.453541666669</v>
      </c>
      <c r="E8996" t="s">
        <v>6123</v>
      </c>
      <c r="F8996">
        <v>19.496620502736828</v>
      </c>
    </row>
    <row r="8997" spans="1:6" hidden="1">
      <c r="A8997">
        <v>15</v>
      </c>
      <c r="B8997" s="226">
        <v>44273</v>
      </c>
      <c r="C8997" s="226">
        <v>44274</v>
      </c>
      <c r="D8997" s="226">
        <v>44280.453541666669</v>
      </c>
      <c r="E8997" t="s">
        <v>6491</v>
      </c>
      <c r="F8997">
        <v>166.82577816645312</v>
      </c>
    </row>
    <row r="8998" spans="1:6" hidden="1">
      <c r="A8998">
        <v>15</v>
      </c>
      <c r="B8998" s="226">
        <v>44273</v>
      </c>
      <c r="C8998" s="226">
        <v>44274</v>
      </c>
      <c r="D8998" s="226">
        <v>44280.453541666669</v>
      </c>
      <c r="E8998" t="s">
        <v>6492</v>
      </c>
      <c r="F8998">
        <v>169.7248854213297</v>
      </c>
    </row>
    <row r="8999" spans="1:6" hidden="1">
      <c r="A8999">
        <v>15</v>
      </c>
      <c r="B8999" s="226">
        <v>44273</v>
      </c>
      <c r="C8999" s="226">
        <v>44274</v>
      </c>
      <c r="D8999" s="226">
        <v>44280.453541666669</v>
      </c>
      <c r="E8999" t="s">
        <v>6493</v>
      </c>
      <c r="F8999">
        <v>136.93627984788696</v>
      </c>
    </row>
    <row r="9000" spans="1:6" hidden="1">
      <c r="A9000">
        <v>15</v>
      </c>
      <c r="B9000" s="226">
        <v>44273</v>
      </c>
      <c r="C9000" s="226">
        <v>44274</v>
      </c>
      <c r="D9000" s="226">
        <v>44280.453541666669</v>
      </c>
      <c r="E9000" t="s">
        <v>6265</v>
      </c>
      <c r="F9000">
        <v>23.615505374802542</v>
      </c>
    </row>
    <row r="9001" spans="1:6" hidden="1">
      <c r="A9001">
        <v>15</v>
      </c>
      <c r="B9001" s="226">
        <v>44273</v>
      </c>
      <c r="C9001" s="226">
        <v>44274</v>
      </c>
      <c r="D9001" s="226">
        <v>44280.453541666669</v>
      </c>
      <c r="E9001" t="s">
        <v>6266</v>
      </c>
      <c r="F9001">
        <v>132.67349654833467</v>
      </c>
    </row>
    <row r="9002" spans="1:6" hidden="1">
      <c r="A9002">
        <v>15</v>
      </c>
      <c r="B9002" s="226">
        <v>44273</v>
      </c>
      <c r="C9002" s="226">
        <v>44274</v>
      </c>
      <c r="D9002" s="226">
        <v>44280.453541666669</v>
      </c>
      <c r="E9002" t="s">
        <v>6494</v>
      </c>
      <c r="F9002">
        <v>199.15430194007052</v>
      </c>
    </row>
    <row r="9003" spans="1:6" hidden="1">
      <c r="A9003">
        <v>15</v>
      </c>
      <c r="B9003" s="226">
        <v>44273</v>
      </c>
      <c r="C9003" s="226">
        <v>44274</v>
      </c>
      <c r="D9003" s="226">
        <v>44280.453541666669</v>
      </c>
      <c r="E9003" t="s">
        <v>6495</v>
      </c>
      <c r="F9003">
        <v>207.62115936279233</v>
      </c>
    </row>
    <row r="9004" spans="1:6" hidden="1">
      <c r="A9004">
        <v>15</v>
      </c>
      <c r="B9004" s="226">
        <v>44273</v>
      </c>
      <c r="C9004" s="226">
        <v>44274</v>
      </c>
      <c r="D9004" s="226">
        <v>44280.453541666669</v>
      </c>
      <c r="E9004" t="s">
        <v>6268</v>
      </c>
      <c r="F9004">
        <v>176.20078922907445</v>
      </c>
    </row>
    <row r="9005" spans="1:6" hidden="1">
      <c r="A9005">
        <v>15</v>
      </c>
      <c r="B9005" s="226">
        <v>44273</v>
      </c>
      <c r="C9005" s="226">
        <v>44274</v>
      </c>
      <c r="D9005" s="226">
        <v>44280.453541666669</v>
      </c>
      <c r="E9005" t="s">
        <v>6496</v>
      </c>
      <c r="F9005">
        <v>207.74500861697686</v>
      </c>
    </row>
    <row r="9006" spans="1:6" hidden="1">
      <c r="A9006">
        <v>15</v>
      </c>
      <c r="B9006" s="226">
        <v>44273</v>
      </c>
      <c r="C9006" s="226">
        <v>44274</v>
      </c>
      <c r="D9006" s="226">
        <v>44280.453541666669</v>
      </c>
      <c r="E9006" t="s">
        <v>6497</v>
      </c>
      <c r="F9006">
        <v>208.28101681603368</v>
      </c>
    </row>
    <row r="9007" spans="1:6" hidden="1">
      <c r="A9007">
        <v>15</v>
      </c>
      <c r="B9007" s="226">
        <v>44273</v>
      </c>
      <c r="C9007" s="226">
        <v>44274</v>
      </c>
      <c r="D9007" s="226">
        <v>44280.453541666669</v>
      </c>
      <c r="E9007" t="s">
        <v>6124</v>
      </c>
      <c r="F9007">
        <v>11.34660764932647</v>
      </c>
    </row>
    <row r="9008" spans="1:6" hidden="1">
      <c r="A9008">
        <v>15</v>
      </c>
      <c r="B9008" s="226">
        <v>44273</v>
      </c>
      <c r="C9008" s="226">
        <v>44274</v>
      </c>
      <c r="D9008" s="226">
        <v>44280.453541666669</v>
      </c>
      <c r="E9008" t="s">
        <v>6315</v>
      </c>
    </row>
    <row r="9009" spans="1:5" hidden="1">
      <c r="A9009">
        <v>15</v>
      </c>
      <c r="B9009" s="226">
        <v>44273</v>
      </c>
      <c r="C9009" s="226">
        <v>44274</v>
      </c>
      <c r="D9009" s="226">
        <v>44280.453541666669</v>
      </c>
      <c r="E9009" t="s">
        <v>6316</v>
      </c>
    </row>
    <row r="9010" spans="1:5" hidden="1">
      <c r="A9010">
        <v>15</v>
      </c>
      <c r="B9010" s="226">
        <v>44273</v>
      </c>
      <c r="C9010" s="226">
        <v>44274</v>
      </c>
      <c r="D9010" s="226">
        <v>44280.453541666669</v>
      </c>
      <c r="E9010" t="s">
        <v>6553</v>
      </c>
    </row>
    <row r="9011" spans="1:5" hidden="1">
      <c r="A9011">
        <v>15</v>
      </c>
      <c r="B9011" s="226">
        <v>44273</v>
      </c>
      <c r="C9011" s="226">
        <v>44274</v>
      </c>
      <c r="D9011" s="226">
        <v>44280.453541666669</v>
      </c>
      <c r="E9011" t="s">
        <v>6554</v>
      </c>
    </row>
    <row r="9012" spans="1:5" hidden="1">
      <c r="A9012">
        <v>15</v>
      </c>
      <c r="B9012" s="226">
        <v>44273</v>
      </c>
      <c r="C9012" s="226">
        <v>44274</v>
      </c>
      <c r="D9012" s="226">
        <v>44280.453541666669</v>
      </c>
      <c r="E9012" t="s">
        <v>6555</v>
      </c>
    </row>
    <row r="9013" spans="1:5" hidden="1">
      <c r="A9013">
        <v>15</v>
      </c>
      <c r="B9013" s="226">
        <v>44273</v>
      </c>
      <c r="C9013" s="226">
        <v>44274</v>
      </c>
      <c r="D9013" s="226">
        <v>44280.453541666669</v>
      </c>
      <c r="E9013" t="s">
        <v>6556</v>
      </c>
    </row>
    <row r="9014" spans="1:5" hidden="1">
      <c r="A9014">
        <v>15</v>
      </c>
      <c r="B9014" s="226">
        <v>44273</v>
      </c>
      <c r="C9014" s="226">
        <v>44274</v>
      </c>
      <c r="D9014" s="226">
        <v>44280.453541666669</v>
      </c>
      <c r="E9014" t="s">
        <v>6557</v>
      </c>
    </row>
    <row r="9015" spans="1:5" hidden="1">
      <c r="A9015">
        <v>15</v>
      </c>
      <c r="B9015" s="226">
        <v>44273</v>
      </c>
      <c r="C9015" s="226">
        <v>44274</v>
      </c>
      <c r="D9015" s="226">
        <v>44280.453541666669</v>
      </c>
      <c r="E9015" t="s">
        <v>6558</v>
      </c>
    </row>
    <row r="9016" spans="1:5" hidden="1">
      <c r="A9016">
        <v>15</v>
      </c>
      <c r="B9016" s="226">
        <v>44273</v>
      </c>
      <c r="C9016" s="226">
        <v>44274</v>
      </c>
      <c r="D9016" s="226">
        <v>44280.453541666669</v>
      </c>
      <c r="E9016" t="s">
        <v>6559</v>
      </c>
    </row>
    <row r="9017" spans="1:5" hidden="1">
      <c r="A9017">
        <v>15</v>
      </c>
      <c r="B9017" s="226">
        <v>44273</v>
      </c>
      <c r="C9017" s="226">
        <v>44274</v>
      </c>
      <c r="D9017" s="226">
        <v>44280.453541666669</v>
      </c>
      <c r="E9017" t="s">
        <v>6560</v>
      </c>
    </row>
    <row r="9018" spans="1:5" hidden="1">
      <c r="A9018">
        <v>15</v>
      </c>
      <c r="B9018" s="226">
        <v>44273</v>
      </c>
      <c r="C9018" s="226">
        <v>44274</v>
      </c>
      <c r="D9018" s="226">
        <v>44280.453541666669</v>
      </c>
      <c r="E9018" t="s">
        <v>6561</v>
      </c>
    </row>
    <row r="9019" spans="1:5" hidden="1">
      <c r="A9019">
        <v>15</v>
      </c>
      <c r="B9019" s="226">
        <v>44273</v>
      </c>
      <c r="C9019" s="226">
        <v>44274</v>
      </c>
      <c r="D9019" s="226">
        <v>44280.453541666669</v>
      </c>
      <c r="E9019" t="s">
        <v>6562</v>
      </c>
    </row>
    <row r="9020" spans="1:5" hidden="1">
      <c r="A9020">
        <v>15</v>
      </c>
      <c r="B9020" s="226">
        <v>44273</v>
      </c>
      <c r="C9020" s="226">
        <v>44274</v>
      </c>
      <c r="D9020" s="226">
        <v>44280.453541666669</v>
      </c>
      <c r="E9020" t="s">
        <v>6563</v>
      </c>
    </row>
    <row r="9021" spans="1:5" hidden="1">
      <c r="A9021">
        <v>15</v>
      </c>
      <c r="B9021" s="226">
        <v>44273</v>
      </c>
      <c r="C9021" s="226">
        <v>44274</v>
      </c>
      <c r="D9021" s="226">
        <v>44280.453541666669</v>
      </c>
      <c r="E9021" t="s">
        <v>6564</v>
      </c>
    </row>
    <row r="9022" spans="1:5" hidden="1">
      <c r="A9022">
        <v>15</v>
      </c>
      <c r="B9022" s="226">
        <v>44273</v>
      </c>
      <c r="C9022" s="226">
        <v>44274</v>
      </c>
      <c r="D9022" s="226">
        <v>44280.453541666669</v>
      </c>
      <c r="E9022" t="s">
        <v>6565</v>
      </c>
    </row>
    <row r="9023" spans="1:5" hidden="1">
      <c r="A9023">
        <v>15</v>
      </c>
      <c r="B9023" s="226">
        <v>44273</v>
      </c>
      <c r="C9023" s="226">
        <v>44274</v>
      </c>
      <c r="D9023" s="226">
        <v>44280.453541666669</v>
      </c>
      <c r="E9023" t="s">
        <v>6566</v>
      </c>
    </row>
    <row r="9024" spans="1:5" hidden="1">
      <c r="A9024">
        <v>15</v>
      </c>
      <c r="B9024" s="226">
        <v>44273</v>
      </c>
      <c r="C9024" s="226">
        <v>44274</v>
      </c>
      <c r="D9024" s="226">
        <v>44280.453541666669</v>
      </c>
      <c r="E9024" t="s">
        <v>6567</v>
      </c>
    </row>
    <row r="9025" spans="1:6" hidden="1">
      <c r="A9025">
        <v>15</v>
      </c>
      <c r="B9025" s="226">
        <v>44273</v>
      </c>
      <c r="C9025" s="226">
        <v>44274</v>
      </c>
      <c r="D9025" s="226">
        <v>44280.453541666669</v>
      </c>
      <c r="E9025" t="s">
        <v>6568</v>
      </c>
    </row>
    <row r="9026" spans="1:6" hidden="1">
      <c r="A9026">
        <v>15</v>
      </c>
      <c r="B9026" s="226">
        <v>44273</v>
      </c>
      <c r="C9026" s="226">
        <v>44274</v>
      </c>
      <c r="D9026" s="226">
        <v>44280.453541666669</v>
      </c>
      <c r="E9026" t="s">
        <v>6569</v>
      </c>
    </row>
    <row r="9027" spans="1:6" hidden="1">
      <c r="A9027">
        <v>15</v>
      </c>
      <c r="B9027" s="226">
        <v>44273</v>
      </c>
      <c r="C9027" s="226">
        <v>44274</v>
      </c>
      <c r="D9027" s="226">
        <v>44280.453541666669</v>
      </c>
      <c r="E9027" t="s">
        <v>6570</v>
      </c>
    </row>
    <row r="9028" spans="1:6" hidden="1">
      <c r="A9028">
        <v>15</v>
      </c>
      <c r="B9028" s="226">
        <v>44273</v>
      </c>
      <c r="C9028" s="226">
        <v>44274</v>
      </c>
      <c r="D9028" s="226">
        <v>44280.453541666669</v>
      </c>
      <c r="E9028" t="s">
        <v>6665</v>
      </c>
      <c r="F9028">
        <v>0.10694727156207785</v>
      </c>
    </row>
    <row r="9029" spans="1:6" hidden="1">
      <c r="A9029">
        <v>15</v>
      </c>
      <c r="B9029" s="226">
        <v>44273</v>
      </c>
      <c r="C9029" s="226">
        <v>44274</v>
      </c>
      <c r="D9029" s="226">
        <v>44280.453541666669</v>
      </c>
      <c r="E9029" t="s">
        <v>6666</v>
      </c>
      <c r="F9029">
        <v>-2.4110108236264926E-2</v>
      </c>
    </row>
    <row r="9030" spans="1:6" hidden="1">
      <c r="A9030">
        <v>15</v>
      </c>
      <c r="B9030" s="226">
        <v>44273</v>
      </c>
      <c r="C9030" s="226">
        <v>44274</v>
      </c>
      <c r="D9030" s="226">
        <v>44280.453541666669</v>
      </c>
      <c r="E9030" t="s">
        <v>6662</v>
      </c>
      <c r="F9030">
        <v>-2.5509653197392672</v>
      </c>
    </row>
    <row r="9031" spans="1:6" hidden="1">
      <c r="A9031">
        <v>15</v>
      </c>
      <c r="B9031" s="226">
        <v>44273</v>
      </c>
      <c r="C9031" s="226">
        <v>44274</v>
      </c>
      <c r="D9031" s="226">
        <v>44280.453541666669</v>
      </c>
      <c r="E9031" t="s">
        <v>6289</v>
      </c>
      <c r="F9031">
        <v>40.537676823139179</v>
      </c>
    </row>
    <row r="9032" spans="1:6" hidden="1">
      <c r="A9032">
        <v>15</v>
      </c>
      <c r="B9032" s="226">
        <v>44273</v>
      </c>
      <c r="C9032" s="226">
        <v>44274</v>
      </c>
      <c r="D9032" s="226">
        <v>44280.453541666669</v>
      </c>
      <c r="E9032" t="s">
        <v>6290</v>
      </c>
      <c r="F9032">
        <v>7.5833322508467589</v>
      </c>
    </row>
    <row r="9033" spans="1:6" hidden="1">
      <c r="A9033">
        <v>15</v>
      </c>
      <c r="B9033" s="226">
        <v>44273</v>
      </c>
      <c r="C9033" s="226">
        <v>44274</v>
      </c>
      <c r="D9033" s="226">
        <v>44280.453541666669</v>
      </c>
      <c r="E9033" t="s">
        <v>6291</v>
      </c>
      <c r="F9033">
        <v>6.0355866247697403</v>
      </c>
    </row>
    <row r="9034" spans="1:6" hidden="1">
      <c r="A9034">
        <v>15</v>
      </c>
      <c r="B9034" s="226">
        <v>44273</v>
      </c>
      <c r="C9034" s="226">
        <v>44274</v>
      </c>
      <c r="D9034" s="226">
        <v>44280.453541666669</v>
      </c>
      <c r="E9034" t="s">
        <v>6292</v>
      </c>
      <c r="F9034">
        <v>15.944776908556598</v>
      </c>
    </row>
    <row r="9035" spans="1:6" hidden="1">
      <c r="A9035">
        <v>15</v>
      </c>
      <c r="B9035" s="226">
        <v>44273</v>
      </c>
      <c r="C9035" s="226">
        <v>44274</v>
      </c>
      <c r="D9035" s="226">
        <v>44280.453541666669</v>
      </c>
      <c r="E9035" t="s">
        <v>6293</v>
      </c>
      <c r="F9035">
        <v>99.7</v>
      </c>
    </row>
    <row r="9036" spans="1:6" hidden="1">
      <c r="A9036">
        <v>15</v>
      </c>
      <c r="B9036" s="226">
        <v>44273</v>
      </c>
      <c r="C9036" s="226">
        <v>44274</v>
      </c>
      <c r="D9036" s="226">
        <v>44280.453541666669</v>
      </c>
      <c r="E9036" t="s">
        <v>6294</v>
      </c>
      <c r="F9036">
        <v>110</v>
      </c>
    </row>
    <row r="9037" spans="1:6" hidden="1">
      <c r="A9037">
        <v>15</v>
      </c>
      <c r="B9037" s="226">
        <v>44273</v>
      </c>
      <c r="C9037" s="226">
        <v>44274</v>
      </c>
      <c r="D9037" s="226">
        <v>44280.453541666669</v>
      </c>
      <c r="E9037" t="s">
        <v>6295</v>
      </c>
      <c r="F9037">
        <v>105.56177195800001</v>
      </c>
    </row>
    <row r="9038" spans="1:6" hidden="1">
      <c r="A9038">
        <v>15</v>
      </c>
      <c r="B9038" s="226">
        <v>44273</v>
      </c>
      <c r="C9038" s="226">
        <v>44274</v>
      </c>
      <c r="D9038" s="226">
        <v>44280.453541666669</v>
      </c>
      <c r="E9038" t="s">
        <v>6296</v>
      </c>
      <c r="F9038">
        <v>85.014346750000016</v>
      </c>
    </row>
    <row r="9039" spans="1:6" hidden="1">
      <c r="A9039">
        <v>15</v>
      </c>
      <c r="B9039" s="226">
        <v>44273</v>
      </c>
      <c r="C9039" s="226">
        <v>44274</v>
      </c>
      <c r="D9039" s="226">
        <v>44280.453541666669</v>
      </c>
      <c r="E9039" t="s">
        <v>6317</v>
      </c>
    </row>
    <row r="9040" spans="1:6" hidden="1">
      <c r="A9040">
        <v>15</v>
      </c>
      <c r="B9040" s="226">
        <v>44273</v>
      </c>
      <c r="C9040" s="226">
        <v>44274</v>
      </c>
      <c r="D9040" s="226">
        <v>44280.453541666669</v>
      </c>
      <c r="E9040" t="s">
        <v>6318</v>
      </c>
    </row>
    <row r="9041" spans="1:6" hidden="1">
      <c r="A9041">
        <v>15</v>
      </c>
      <c r="B9041" s="226">
        <v>44273</v>
      </c>
      <c r="C9041" s="226">
        <v>44274</v>
      </c>
      <c r="D9041" s="226">
        <v>44280.453541666669</v>
      </c>
      <c r="E9041" t="s">
        <v>6319</v>
      </c>
    </row>
    <row r="9042" spans="1:6" hidden="1">
      <c r="A9042">
        <v>15</v>
      </c>
      <c r="B9042" s="226">
        <v>44273</v>
      </c>
      <c r="C9042" s="226">
        <v>44274</v>
      </c>
      <c r="D9042" s="226">
        <v>44280.453541666669</v>
      </c>
      <c r="E9042" t="s">
        <v>6320</v>
      </c>
    </row>
    <row r="9043" spans="1:6" hidden="1">
      <c r="A9043">
        <v>15</v>
      </c>
      <c r="B9043" s="226">
        <v>44273</v>
      </c>
      <c r="C9043" s="226">
        <v>44274</v>
      </c>
      <c r="D9043" s="226">
        <v>44280.453541666669</v>
      </c>
      <c r="E9043" t="s">
        <v>6321</v>
      </c>
    </row>
    <row r="9044" spans="1:6" hidden="1">
      <c r="A9044">
        <v>15</v>
      </c>
      <c r="B9044" s="226">
        <v>44273</v>
      </c>
      <c r="C9044" s="226">
        <v>44274</v>
      </c>
      <c r="D9044" s="226">
        <v>44280.453541666669</v>
      </c>
      <c r="E9044" t="s">
        <v>6323</v>
      </c>
    </row>
    <row r="9045" spans="1:6" hidden="1">
      <c r="A9045">
        <v>15</v>
      </c>
      <c r="B9045" s="226">
        <v>44273</v>
      </c>
      <c r="C9045" s="226">
        <v>44274</v>
      </c>
      <c r="D9045" s="226">
        <v>44280.453541666669</v>
      </c>
      <c r="E9045" t="s">
        <v>6611</v>
      </c>
      <c r="F9045">
        <v>35.421578857964874</v>
      </c>
    </row>
    <row r="9046" spans="1:6" hidden="1">
      <c r="A9046">
        <v>15</v>
      </c>
      <c r="B9046" s="226">
        <v>44273</v>
      </c>
      <c r="C9046" s="226">
        <v>44274</v>
      </c>
      <c r="D9046" s="226">
        <v>44280.453541666669</v>
      </c>
      <c r="E9046" t="s">
        <v>6612</v>
      </c>
      <c r="F9046">
        <v>0</v>
      </c>
    </row>
    <row r="9047" spans="1:6" hidden="1">
      <c r="A9047">
        <v>15</v>
      </c>
      <c r="B9047" s="226">
        <v>44273</v>
      </c>
      <c r="C9047" s="226">
        <v>44274</v>
      </c>
      <c r="D9047" s="226">
        <v>44280.453541666669</v>
      </c>
      <c r="E9047" t="s">
        <v>6719</v>
      </c>
      <c r="F9047">
        <v>35.421578857964874</v>
      </c>
    </row>
    <row r="9048" spans="1:6" hidden="1">
      <c r="A9048">
        <v>15</v>
      </c>
      <c r="B9048" s="226">
        <v>44273</v>
      </c>
      <c r="C9048" s="226">
        <v>44274</v>
      </c>
      <c r="D9048" s="226">
        <v>44280.453541666669</v>
      </c>
      <c r="E9048" t="s">
        <v>6325</v>
      </c>
      <c r="F9048">
        <v>116.08076292673759</v>
      </c>
    </row>
    <row r="9049" spans="1:6" hidden="1">
      <c r="A9049">
        <v>15</v>
      </c>
      <c r="B9049" s="226">
        <v>44273</v>
      </c>
      <c r="C9049" s="226">
        <v>44274</v>
      </c>
      <c r="D9049" s="226">
        <v>44280.453541666669</v>
      </c>
      <c r="E9049" t="s">
        <v>6393</v>
      </c>
      <c r="F9049">
        <v>2.9700000286101136</v>
      </c>
    </row>
    <row r="9050" spans="1:6" hidden="1">
      <c r="A9050">
        <v>15</v>
      </c>
      <c r="B9050" s="226">
        <v>44273</v>
      </c>
      <c r="C9050" s="226">
        <v>44274</v>
      </c>
      <c r="D9050" s="226">
        <v>44280.453541666669</v>
      </c>
      <c r="E9050" t="s">
        <v>6394</v>
      </c>
      <c r="F9050">
        <v>6.3000001907350196</v>
      </c>
    </row>
    <row r="9051" spans="1:6" hidden="1">
      <c r="A9051">
        <v>15</v>
      </c>
      <c r="B9051" s="226">
        <v>44273</v>
      </c>
      <c r="C9051" s="226">
        <v>44274</v>
      </c>
      <c r="D9051" s="226">
        <v>44280.453541666669</v>
      </c>
      <c r="E9051" t="s">
        <v>6395</v>
      </c>
      <c r="F9051">
        <v>3.2899999618530273</v>
      </c>
    </row>
    <row r="9052" spans="1:6" hidden="1">
      <c r="A9052">
        <v>15</v>
      </c>
      <c r="B9052" s="226">
        <v>44273</v>
      </c>
      <c r="C9052" s="226">
        <v>44274</v>
      </c>
      <c r="D9052" s="226">
        <v>44280.453541666669</v>
      </c>
      <c r="E9052" t="s">
        <v>6396</v>
      </c>
      <c r="F9052">
        <v>3.7100000381469727</v>
      </c>
    </row>
    <row r="9053" spans="1:6" hidden="1">
      <c r="A9053">
        <v>15</v>
      </c>
      <c r="B9053" s="226">
        <v>44273</v>
      </c>
      <c r="C9053" s="226">
        <v>44274</v>
      </c>
      <c r="D9053" s="226">
        <v>44280.453541666669</v>
      </c>
      <c r="E9053" t="s">
        <v>6397</v>
      </c>
      <c r="F9053">
        <v>14.390000343323278</v>
      </c>
    </row>
    <row r="9054" spans="1:6" hidden="1">
      <c r="A9054">
        <v>15</v>
      </c>
      <c r="B9054" s="226">
        <v>44273</v>
      </c>
      <c r="C9054" s="226">
        <v>44274</v>
      </c>
      <c r="D9054" s="226">
        <v>44280.453541666669</v>
      </c>
      <c r="E9054" t="s">
        <v>6398</v>
      </c>
      <c r="F9054">
        <v>12.880000114440428</v>
      </c>
    </row>
    <row r="9055" spans="1:6" hidden="1">
      <c r="A9055">
        <v>15</v>
      </c>
      <c r="B9055" s="226">
        <v>44273</v>
      </c>
      <c r="C9055" s="226">
        <v>44274</v>
      </c>
      <c r="D9055" s="226">
        <v>44280.453541666669</v>
      </c>
      <c r="E9055" t="s">
        <v>6399</v>
      </c>
      <c r="F9055">
        <v>1.75</v>
      </c>
    </row>
    <row r="9056" spans="1:6" hidden="1">
      <c r="A9056">
        <v>15</v>
      </c>
      <c r="B9056" s="226">
        <v>44273</v>
      </c>
      <c r="C9056" s="226">
        <v>44274</v>
      </c>
      <c r="D9056" s="226">
        <v>44280.453541666669</v>
      </c>
      <c r="E9056" t="s">
        <v>6400</v>
      </c>
      <c r="F9056">
        <v>5.9999998658893376E-2</v>
      </c>
    </row>
    <row r="9057" spans="1:6" hidden="1">
      <c r="A9057">
        <v>15</v>
      </c>
      <c r="B9057" s="226">
        <v>44273</v>
      </c>
      <c r="C9057" s="226">
        <v>44274</v>
      </c>
      <c r="D9057" s="226">
        <v>44280.453541666669</v>
      </c>
      <c r="E9057" t="s">
        <v>6401</v>
      </c>
      <c r="F9057">
        <v>0.79000002145770254</v>
      </c>
    </row>
    <row r="9058" spans="1:6" hidden="1">
      <c r="A9058">
        <v>15</v>
      </c>
      <c r="B9058" s="226">
        <v>44273</v>
      </c>
      <c r="C9058" s="226">
        <v>44274</v>
      </c>
      <c r="D9058" s="226">
        <v>44280.453541666669</v>
      </c>
      <c r="E9058" t="s">
        <v>6402</v>
      </c>
      <c r="F9058">
        <v>1.1100000143050714</v>
      </c>
    </row>
    <row r="9059" spans="1:6" hidden="1">
      <c r="A9059">
        <v>15</v>
      </c>
      <c r="B9059" s="226">
        <v>44273</v>
      </c>
      <c r="C9059" s="226">
        <v>44274</v>
      </c>
      <c r="D9059" s="226">
        <v>44280.453541666669</v>
      </c>
      <c r="E9059" t="s">
        <v>6403</v>
      </c>
      <c r="F9059">
        <v>0</v>
      </c>
    </row>
    <row r="9060" spans="1:6" hidden="1">
      <c r="A9060">
        <v>15</v>
      </c>
      <c r="B9060" s="226">
        <v>44273</v>
      </c>
      <c r="C9060" s="226">
        <v>44274</v>
      </c>
      <c r="D9060" s="226">
        <v>44280.453541666669</v>
      </c>
      <c r="E9060" t="s">
        <v>6404</v>
      </c>
      <c r="F9060">
        <v>18.309999465943108</v>
      </c>
    </row>
    <row r="9061" spans="1:6" hidden="1">
      <c r="A9061">
        <v>15</v>
      </c>
      <c r="B9061" s="226">
        <v>44273</v>
      </c>
      <c r="C9061" s="226">
        <v>44274</v>
      </c>
      <c r="D9061" s="226">
        <v>44280.453541666669</v>
      </c>
      <c r="E9061" t="s">
        <v>6405</v>
      </c>
      <c r="F9061">
        <v>30.719999313353409</v>
      </c>
    </row>
    <row r="9062" spans="1:6" hidden="1">
      <c r="A9062">
        <v>15</v>
      </c>
      <c r="B9062" s="226">
        <v>44273</v>
      </c>
      <c r="C9062" s="226">
        <v>44274</v>
      </c>
      <c r="D9062" s="226">
        <v>44280.453541666669</v>
      </c>
      <c r="E9062" t="s">
        <v>6406</v>
      </c>
      <c r="F9062">
        <v>0.3400000035762652</v>
      </c>
    </row>
    <row r="9063" spans="1:6" hidden="1">
      <c r="A9063">
        <v>15</v>
      </c>
      <c r="B9063" s="226">
        <v>44273</v>
      </c>
      <c r="C9063" s="226">
        <v>44274</v>
      </c>
      <c r="D9063" s="226">
        <v>44280.453541666669</v>
      </c>
      <c r="E9063" t="s">
        <v>6407</v>
      </c>
      <c r="F9063">
        <v>0.61000001430511475</v>
      </c>
    </row>
    <row r="9064" spans="1:6" hidden="1">
      <c r="A9064">
        <v>15</v>
      </c>
      <c r="B9064" s="226">
        <v>44273</v>
      </c>
      <c r="C9064" s="226">
        <v>44274</v>
      </c>
      <c r="D9064" s="226">
        <v>44280.453541666669</v>
      </c>
      <c r="E9064" t="s">
        <v>6408</v>
      </c>
      <c r="F9064">
        <v>0.89999997615811245</v>
      </c>
    </row>
    <row r="9065" spans="1:6" hidden="1">
      <c r="A9065">
        <v>15</v>
      </c>
      <c r="B9065" s="226">
        <v>44273</v>
      </c>
      <c r="C9065" s="226">
        <v>44274</v>
      </c>
      <c r="D9065" s="226">
        <v>44280.453541666669</v>
      </c>
      <c r="E9065" t="s">
        <v>6409</v>
      </c>
      <c r="F9065">
        <v>0.18999999761581421</v>
      </c>
    </row>
    <row r="9066" spans="1:6" hidden="1">
      <c r="A9066">
        <v>15</v>
      </c>
      <c r="B9066" s="226">
        <v>44273</v>
      </c>
      <c r="C9066" s="226">
        <v>44274</v>
      </c>
      <c r="D9066" s="226">
        <v>44280.453541666669</v>
      </c>
      <c r="E9066" t="s">
        <v>6326</v>
      </c>
      <c r="F9066">
        <v>7.9604331274827365</v>
      </c>
    </row>
    <row r="9067" spans="1:6" hidden="1">
      <c r="A9067">
        <v>15</v>
      </c>
      <c r="B9067" s="226">
        <v>44273</v>
      </c>
      <c r="C9067" s="226">
        <v>44274</v>
      </c>
      <c r="D9067" s="226">
        <v>44280.453541666669</v>
      </c>
      <c r="E9067" t="s">
        <v>6512</v>
      </c>
      <c r="F9067">
        <v>11.369999885559531</v>
      </c>
    </row>
    <row r="9068" spans="1:6" hidden="1">
      <c r="A9068">
        <v>15</v>
      </c>
      <c r="B9068" s="226">
        <v>44273</v>
      </c>
      <c r="C9068" s="226">
        <v>44274</v>
      </c>
      <c r="D9068" s="226">
        <v>44280.453541666669</v>
      </c>
      <c r="E9068" t="s">
        <v>6513</v>
      </c>
      <c r="F9068">
        <v>0.56000000238420766</v>
      </c>
    </row>
    <row r="9069" spans="1:6" hidden="1">
      <c r="A9069">
        <v>15</v>
      </c>
      <c r="B9069" s="226">
        <v>44273</v>
      </c>
      <c r="C9069" s="226">
        <v>44274</v>
      </c>
      <c r="D9069" s="226">
        <v>44280.453541666669</v>
      </c>
      <c r="E9069" t="s">
        <v>6514</v>
      </c>
      <c r="F9069">
        <v>3.1500000953675098</v>
      </c>
    </row>
    <row r="9070" spans="1:6" hidden="1">
      <c r="A9070">
        <v>15</v>
      </c>
      <c r="B9070" s="226">
        <v>44273</v>
      </c>
      <c r="C9070" s="226">
        <v>44274</v>
      </c>
      <c r="D9070" s="226">
        <v>44280.453541666669</v>
      </c>
      <c r="E9070" t="s">
        <v>6515</v>
      </c>
      <c r="F9070">
        <v>5.9000000953676626</v>
      </c>
    </row>
    <row r="9071" spans="1:6" hidden="1">
      <c r="A9071">
        <v>15</v>
      </c>
      <c r="B9071" s="226">
        <v>44273</v>
      </c>
      <c r="C9071" s="226">
        <v>44274</v>
      </c>
      <c r="D9071" s="226">
        <v>44280.453541666669</v>
      </c>
      <c r="E9071" t="s">
        <v>6516</v>
      </c>
      <c r="F9071">
        <v>0.77999997138977051</v>
      </c>
    </row>
    <row r="9072" spans="1:6" hidden="1">
      <c r="A9072">
        <v>15</v>
      </c>
      <c r="B9072" s="226">
        <v>44273</v>
      </c>
      <c r="C9072" s="226">
        <v>44274</v>
      </c>
      <c r="D9072" s="226">
        <v>44280.453541666669</v>
      </c>
      <c r="E9072" t="s">
        <v>6517</v>
      </c>
      <c r="F9072">
        <v>0</v>
      </c>
    </row>
    <row r="9073" spans="1:6" hidden="1">
      <c r="A9073">
        <v>15</v>
      </c>
      <c r="B9073" s="226">
        <v>44273</v>
      </c>
      <c r="C9073" s="226">
        <v>44274</v>
      </c>
      <c r="D9073" s="226">
        <v>44280.453541666669</v>
      </c>
      <c r="E9073" t="s">
        <v>6518</v>
      </c>
      <c r="F9073">
        <v>2.0399999618530273</v>
      </c>
    </row>
    <row r="9074" spans="1:6" hidden="1">
      <c r="A9074">
        <v>15</v>
      </c>
      <c r="B9074" s="226">
        <v>44273</v>
      </c>
      <c r="C9074" s="226">
        <v>44274</v>
      </c>
      <c r="D9074" s="226">
        <v>44280.453541666669</v>
      </c>
      <c r="E9074" t="s">
        <v>6519</v>
      </c>
      <c r="F9074">
        <v>1.309999942779541</v>
      </c>
    </row>
    <row r="9075" spans="1:6" hidden="1">
      <c r="A9075">
        <v>15</v>
      </c>
      <c r="B9075" s="226">
        <v>44273</v>
      </c>
      <c r="C9075" s="226">
        <v>44274</v>
      </c>
      <c r="D9075" s="226">
        <v>44280.453541666669</v>
      </c>
      <c r="E9075" t="s">
        <v>6327</v>
      </c>
      <c r="F9075">
        <v>1.9029522535371907E-3</v>
      </c>
    </row>
    <row r="9076" spans="1:6" hidden="1">
      <c r="A9076">
        <v>15</v>
      </c>
      <c r="B9076" s="226">
        <v>44273</v>
      </c>
      <c r="C9076" s="226">
        <v>44274</v>
      </c>
      <c r="D9076" s="226">
        <v>44280.453541666669</v>
      </c>
      <c r="E9076" t="s">
        <v>6418</v>
      </c>
    </row>
    <row r="9077" spans="1:6" hidden="1">
      <c r="A9077">
        <v>15</v>
      </c>
      <c r="B9077" s="226">
        <v>44273</v>
      </c>
      <c r="C9077" s="226">
        <v>44274</v>
      </c>
      <c r="D9077" s="226">
        <v>44280.453541666669</v>
      </c>
      <c r="E9077" t="s">
        <v>6419</v>
      </c>
    </row>
    <row r="9078" spans="1:6" hidden="1">
      <c r="A9078">
        <v>15</v>
      </c>
      <c r="B9078" s="226">
        <v>44273</v>
      </c>
      <c r="C9078" s="226">
        <v>44274</v>
      </c>
      <c r="D9078" s="226">
        <v>44280.453541666669</v>
      </c>
      <c r="E9078" t="s">
        <v>6420</v>
      </c>
    </row>
    <row r="9079" spans="1:6" hidden="1">
      <c r="A9079">
        <v>15</v>
      </c>
      <c r="B9079" s="226">
        <v>44273</v>
      </c>
      <c r="C9079" s="226">
        <v>44274</v>
      </c>
      <c r="D9079" s="226">
        <v>44280.453541666669</v>
      </c>
      <c r="E9079" t="s">
        <v>6421</v>
      </c>
    </row>
    <row r="9080" spans="1:6" hidden="1">
      <c r="A9080">
        <v>15</v>
      </c>
      <c r="B9080" s="226">
        <v>44273</v>
      </c>
      <c r="C9080" s="226">
        <v>44274</v>
      </c>
      <c r="D9080" s="226">
        <v>44280.453541666669</v>
      </c>
      <c r="E9080" t="s">
        <v>6422</v>
      </c>
    </row>
    <row r="9081" spans="1:6" hidden="1">
      <c r="A9081">
        <v>15</v>
      </c>
      <c r="B9081" s="226">
        <v>44273</v>
      </c>
      <c r="C9081" s="226">
        <v>44274</v>
      </c>
      <c r="D9081" s="226">
        <v>44280.453541666669</v>
      </c>
      <c r="E9081" t="s">
        <v>6423</v>
      </c>
    </row>
    <row r="9082" spans="1:6" hidden="1">
      <c r="A9082">
        <v>15</v>
      </c>
      <c r="B9082" s="226">
        <v>44273</v>
      </c>
      <c r="C9082" s="226">
        <v>44274</v>
      </c>
      <c r="D9082" s="226">
        <v>44280.453541666669</v>
      </c>
      <c r="E9082" t="s">
        <v>6424</v>
      </c>
    </row>
    <row r="9083" spans="1:6" hidden="1">
      <c r="A9083">
        <v>15</v>
      </c>
      <c r="B9083" s="226">
        <v>44273</v>
      </c>
      <c r="C9083" s="226">
        <v>44274</v>
      </c>
      <c r="D9083" s="226">
        <v>44280.453541666669</v>
      </c>
      <c r="E9083" t="s">
        <v>6425</v>
      </c>
    </row>
    <row r="9084" spans="1:6" hidden="1">
      <c r="A9084">
        <v>15</v>
      </c>
      <c r="B9084" s="226">
        <v>44273</v>
      </c>
      <c r="C9084" s="226">
        <v>44274</v>
      </c>
      <c r="D9084" s="226">
        <v>44280.453541666669</v>
      </c>
      <c r="E9084" t="s">
        <v>6426</v>
      </c>
    </row>
    <row r="9085" spans="1:6" hidden="1">
      <c r="A9085">
        <v>15</v>
      </c>
      <c r="B9085" s="226">
        <v>44273</v>
      </c>
      <c r="C9085" s="226">
        <v>44274</v>
      </c>
      <c r="D9085" s="226">
        <v>44280.453541666669</v>
      </c>
      <c r="E9085" t="s">
        <v>6427</v>
      </c>
    </row>
    <row r="9086" spans="1:6" hidden="1">
      <c r="A9086">
        <v>15</v>
      </c>
      <c r="B9086" s="226">
        <v>44273</v>
      </c>
      <c r="C9086" s="226">
        <v>44274</v>
      </c>
      <c r="D9086" s="226">
        <v>44280.453541666669</v>
      </c>
      <c r="E9086" t="s">
        <v>6328</v>
      </c>
      <c r="F9086">
        <v>1.7036408455007687E-2</v>
      </c>
    </row>
    <row r="9087" spans="1:6" hidden="1">
      <c r="A9087">
        <v>15</v>
      </c>
      <c r="B9087" s="226">
        <v>44273</v>
      </c>
      <c r="C9087" s="226">
        <v>44274</v>
      </c>
      <c r="D9087" s="226">
        <v>44280.453541666669</v>
      </c>
      <c r="E9087" t="s">
        <v>6329</v>
      </c>
      <c r="F9087">
        <v>6.5655470543436607</v>
      </c>
    </row>
    <row r="9088" spans="1:6" hidden="1">
      <c r="A9088">
        <v>15</v>
      </c>
      <c r="B9088" s="226">
        <v>44273</v>
      </c>
      <c r="C9088" s="226">
        <v>44274</v>
      </c>
      <c r="D9088" s="226">
        <v>44280.453541666669</v>
      </c>
      <c r="E9088" t="s">
        <v>6330</v>
      </c>
      <c r="F9088">
        <v>7.985684649480671</v>
      </c>
    </row>
    <row r="9089" spans="1:6" hidden="1">
      <c r="A9089">
        <v>15</v>
      </c>
      <c r="B9089" s="226">
        <v>44273</v>
      </c>
      <c r="C9089" s="226">
        <v>44274</v>
      </c>
      <c r="D9089" s="226">
        <v>44280.453541666669</v>
      </c>
      <c r="E9089" t="s">
        <v>6332</v>
      </c>
      <c r="F9089">
        <v>0</v>
      </c>
    </row>
    <row r="9090" spans="1:6" hidden="1">
      <c r="A9090">
        <v>15</v>
      </c>
      <c r="B9090" s="226">
        <v>44273</v>
      </c>
      <c r="C9090" s="226">
        <v>44274</v>
      </c>
      <c r="D9090" s="226">
        <v>44280.453541666669</v>
      </c>
      <c r="E9090" t="s">
        <v>6331</v>
      </c>
      <c r="F9090">
        <v>0</v>
      </c>
    </row>
    <row r="9091" spans="1:6" hidden="1">
      <c r="A9091">
        <v>15</v>
      </c>
      <c r="B9091" s="226">
        <v>44273</v>
      </c>
      <c r="C9091" s="226">
        <v>44274</v>
      </c>
      <c r="D9091" s="226">
        <v>44280.453541666669</v>
      </c>
      <c r="E9091" t="s">
        <v>6669</v>
      </c>
      <c r="F9091">
        <v>0</v>
      </c>
    </row>
    <row r="9092" spans="1:6" hidden="1">
      <c r="A9092">
        <v>15</v>
      </c>
      <c r="B9092" s="226">
        <v>44273</v>
      </c>
      <c r="C9092" s="226">
        <v>44274</v>
      </c>
      <c r="D9092" s="226">
        <v>44280.453541666669</v>
      </c>
      <c r="E9092" t="s">
        <v>6668</v>
      </c>
      <c r="F9092">
        <v>-2.9153962352778233</v>
      </c>
    </row>
    <row r="9093" spans="1:6" hidden="1">
      <c r="A9093">
        <v>15</v>
      </c>
      <c r="B9093" s="226">
        <v>44273</v>
      </c>
      <c r="C9093" s="226">
        <v>44274</v>
      </c>
      <c r="D9093" s="226">
        <v>44280.453541666669</v>
      </c>
      <c r="E9093" t="s">
        <v>6719</v>
      </c>
      <c r="F9093">
        <v>35.421578857964874</v>
      </c>
    </row>
    <row r="9094" spans="1:6" hidden="1">
      <c r="A9094">
        <v>15</v>
      </c>
      <c r="B9094" s="226">
        <v>44273</v>
      </c>
      <c r="C9094" s="226">
        <v>44274</v>
      </c>
      <c r="D9094" s="226">
        <v>44280.453541666669</v>
      </c>
      <c r="E9094" t="s">
        <v>6333</v>
      </c>
      <c r="F9094">
        <v>-1.6520417019880079E-2</v>
      </c>
    </row>
    <row r="9095" spans="1:6" hidden="1">
      <c r="A9095">
        <v>15</v>
      </c>
      <c r="B9095" s="226">
        <v>44273</v>
      </c>
      <c r="C9095" s="226">
        <v>44274</v>
      </c>
      <c r="D9095" s="226">
        <v>44280.453541666669</v>
      </c>
      <c r="E9095" t="s">
        <v>6334</v>
      </c>
      <c r="F9095">
        <v>20.450910121864744</v>
      </c>
    </row>
    <row r="9096" spans="1:6" hidden="1">
      <c r="A9096">
        <v>15</v>
      </c>
      <c r="B9096" s="226">
        <v>44273</v>
      </c>
      <c r="C9096" s="226">
        <v>44274</v>
      </c>
      <c r="D9096" s="226">
        <v>44280.453541666669</v>
      </c>
      <c r="E9096" t="s">
        <v>6339</v>
      </c>
      <c r="F9096">
        <v>6.6246042449172835</v>
      </c>
    </row>
    <row r="9097" spans="1:6" hidden="1">
      <c r="A9097">
        <v>15</v>
      </c>
      <c r="B9097" s="226">
        <v>44273</v>
      </c>
      <c r="C9097" s="226">
        <v>44274</v>
      </c>
      <c r="D9097" s="226">
        <v>44280.453541666669</v>
      </c>
      <c r="E9097" t="s">
        <v>6338</v>
      </c>
      <c r="F9097">
        <v>0.71677927020259091</v>
      </c>
    </row>
    <row r="9098" spans="1:6" hidden="1">
      <c r="A9098">
        <v>15</v>
      </c>
      <c r="B9098" s="226">
        <v>44273</v>
      </c>
      <c r="C9098" s="226">
        <v>44274</v>
      </c>
      <c r="D9098" s="226">
        <v>44280.453541666669</v>
      </c>
      <c r="E9098" t="s">
        <v>6337</v>
      </c>
      <c r="F9098">
        <v>63.494263786739857</v>
      </c>
    </row>
    <row r="9099" spans="1:6" hidden="1">
      <c r="A9099">
        <v>15</v>
      </c>
      <c r="B9099" s="226">
        <v>44273</v>
      </c>
      <c r="C9099" s="226">
        <v>44274</v>
      </c>
      <c r="D9099" s="226">
        <v>44280.453541666669</v>
      </c>
      <c r="E9099" t="s">
        <v>6340</v>
      </c>
      <c r="F9099">
        <v>19.80486385292475</v>
      </c>
    </row>
    <row r="9100" spans="1:6" hidden="1">
      <c r="A9100">
        <v>15</v>
      </c>
      <c r="B9100" s="226">
        <v>44273</v>
      </c>
      <c r="C9100" s="226">
        <v>44274</v>
      </c>
      <c r="D9100" s="226">
        <v>44280.453541666669</v>
      </c>
      <c r="E9100" t="s">
        <v>6341</v>
      </c>
      <c r="F9100">
        <v>27.016973167643535</v>
      </c>
    </row>
    <row r="9101" spans="1:6" hidden="1">
      <c r="A9101">
        <v>15</v>
      </c>
      <c r="B9101" s="226">
        <v>44273</v>
      </c>
      <c r="C9101" s="226">
        <v>44274</v>
      </c>
      <c r="D9101" s="226">
        <v>44280.453541666669</v>
      </c>
      <c r="E9101" t="s">
        <v>6342</v>
      </c>
      <c r="F9101">
        <v>7.3413835151198743</v>
      </c>
    </row>
    <row r="9102" spans="1:6" hidden="1">
      <c r="A9102">
        <v>15</v>
      </c>
      <c r="B9102" s="226">
        <v>44273</v>
      </c>
      <c r="C9102" s="226">
        <v>44274</v>
      </c>
      <c r="D9102" s="226">
        <v>44280.453541666669</v>
      </c>
      <c r="E9102" t="s">
        <v>6343</v>
      </c>
      <c r="F9102">
        <v>53.84210911591861</v>
      </c>
    </row>
    <row r="9103" spans="1:6" hidden="1">
      <c r="A9103">
        <v>15</v>
      </c>
      <c r="B9103" s="226">
        <v>44273</v>
      </c>
      <c r="C9103" s="226">
        <v>44274</v>
      </c>
      <c r="D9103" s="226">
        <v>44280.453541666669</v>
      </c>
      <c r="E9103" t="s">
        <v>6344</v>
      </c>
    </row>
    <row r="9104" spans="1:6" hidden="1">
      <c r="A9104">
        <v>15</v>
      </c>
      <c r="B9104" s="226">
        <v>44273</v>
      </c>
      <c r="C9104" s="226">
        <v>44274</v>
      </c>
      <c r="D9104" s="226">
        <v>44280.453541666669</v>
      </c>
      <c r="E9104" t="s">
        <v>6345</v>
      </c>
    </row>
    <row r="9105" spans="1:5" hidden="1">
      <c r="A9105">
        <v>15</v>
      </c>
      <c r="B9105" s="226">
        <v>44273</v>
      </c>
      <c r="C9105" s="226">
        <v>44274</v>
      </c>
      <c r="D9105" s="226">
        <v>44280.453541666669</v>
      </c>
      <c r="E9105" t="s">
        <v>6346</v>
      </c>
    </row>
    <row r="9106" spans="1:5" hidden="1">
      <c r="A9106">
        <v>15</v>
      </c>
      <c r="B9106" s="226">
        <v>44273</v>
      </c>
      <c r="C9106" s="226">
        <v>44274</v>
      </c>
      <c r="D9106" s="226">
        <v>44280.453541666669</v>
      </c>
      <c r="E9106" t="s">
        <v>6350</v>
      </c>
    </row>
    <row r="9107" spans="1:5" hidden="1">
      <c r="A9107">
        <v>15</v>
      </c>
      <c r="B9107" s="226">
        <v>44273</v>
      </c>
      <c r="C9107" s="226">
        <v>44274</v>
      </c>
      <c r="D9107" s="226">
        <v>44280.453541666669</v>
      </c>
      <c r="E9107" t="s">
        <v>6352</v>
      </c>
    </row>
    <row r="9108" spans="1:5" hidden="1">
      <c r="A9108">
        <v>15</v>
      </c>
      <c r="B9108" s="226">
        <v>44273</v>
      </c>
      <c r="C9108" s="226">
        <v>44274</v>
      </c>
      <c r="D9108" s="226">
        <v>44280.453541666669</v>
      </c>
      <c r="E9108" t="s">
        <v>6353</v>
      </c>
    </row>
    <row r="9109" spans="1:5" hidden="1">
      <c r="A9109">
        <v>15</v>
      </c>
      <c r="B9109" s="226">
        <v>44273</v>
      </c>
      <c r="C9109" s="226">
        <v>44274</v>
      </c>
      <c r="D9109" s="226">
        <v>44280.453541666669</v>
      </c>
      <c r="E9109" t="s">
        <v>6355</v>
      </c>
    </row>
    <row r="9110" spans="1:5" hidden="1">
      <c r="A9110">
        <v>15</v>
      </c>
      <c r="B9110" s="226">
        <v>44273</v>
      </c>
      <c r="C9110" s="226">
        <v>44274</v>
      </c>
      <c r="D9110" s="226">
        <v>44280.453541666669</v>
      </c>
      <c r="E9110" t="s">
        <v>6354</v>
      </c>
    </row>
    <row r="9111" spans="1:5" hidden="1">
      <c r="A9111">
        <v>15</v>
      </c>
      <c r="B9111" s="226">
        <v>44273</v>
      </c>
      <c r="C9111" s="226">
        <v>44274</v>
      </c>
      <c r="D9111" s="226">
        <v>44280.453541666669</v>
      </c>
      <c r="E9111" t="s">
        <v>6347</v>
      </c>
    </row>
    <row r="9112" spans="1:5" hidden="1">
      <c r="A9112">
        <v>15</v>
      </c>
      <c r="B9112" s="226">
        <v>44273</v>
      </c>
      <c r="C9112" s="226">
        <v>44274</v>
      </c>
      <c r="D9112" s="226">
        <v>44280.453541666669</v>
      </c>
      <c r="E9112" t="s">
        <v>6348</v>
      </c>
    </row>
    <row r="9113" spans="1:5" hidden="1">
      <c r="A9113">
        <v>15</v>
      </c>
      <c r="B9113" s="226">
        <v>44273</v>
      </c>
      <c r="C9113" s="226">
        <v>44274</v>
      </c>
      <c r="D9113" s="226">
        <v>44280.453541666669</v>
      </c>
      <c r="E9113" t="s">
        <v>6349</v>
      </c>
    </row>
    <row r="9114" spans="1:5" hidden="1">
      <c r="A9114">
        <v>15</v>
      </c>
      <c r="B9114" s="226">
        <v>44273</v>
      </c>
      <c r="C9114" s="226">
        <v>44274</v>
      </c>
      <c r="D9114" s="226">
        <v>44280.453541666669</v>
      </c>
      <c r="E9114" t="s">
        <v>6351</v>
      </c>
    </row>
    <row r="9115" spans="1:5" hidden="1">
      <c r="A9115">
        <v>15</v>
      </c>
      <c r="B9115" s="226">
        <v>44273</v>
      </c>
      <c r="C9115" s="226">
        <v>44274</v>
      </c>
      <c r="D9115" s="226">
        <v>44280.453541666669</v>
      </c>
      <c r="E9115" t="s">
        <v>6356</v>
      </c>
    </row>
    <row r="9116" spans="1:5" hidden="1">
      <c r="A9116">
        <v>15</v>
      </c>
      <c r="B9116" s="226">
        <v>44273</v>
      </c>
      <c r="C9116" s="226">
        <v>44274</v>
      </c>
      <c r="D9116" s="226">
        <v>44280.453541666669</v>
      </c>
      <c r="E9116" t="s">
        <v>6362</v>
      </c>
    </row>
    <row r="9117" spans="1:5" hidden="1">
      <c r="A9117">
        <v>15</v>
      </c>
      <c r="B9117" s="226">
        <v>44273</v>
      </c>
      <c r="C9117" s="226">
        <v>44274</v>
      </c>
      <c r="D9117" s="226">
        <v>44280.453541666669</v>
      </c>
      <c r="E9117" t="s">
        <v>6363</v>
      </c>
    </row>
    <row r="9118" spans="1:5" hidden="1">
      <c r="A9118">
        <v>15</v>
      </c>
      <c r="B9118" s="226">
        <v>44273</v>
      </c>
      <c r="C9118" s="226">
        <v>44274</v>
      </c>
      <c r="D9118" s="226">
        <v>44280.453541666669</v>
      </c>
      <c r="E9118" t="s">
        <v>6364</v>
      </c>
    </row>
    <row r="9119" spans="1:5" hidden="1">
      <c r="A9119">
        <v>15</v>
      </c>
      <c r="B9119" s="226">
        <v>44273</v>
      </c>
      <c r="C9119" s="226">
        <v>44274</v>
      </c>
      <c r="D9119" s="226">
        <v>44280.453541666669</v>
      </c>
      <c r="E9119" t="s">
        <v>6365</v>
      </c>
    </row>
    <row r="9120" spans="1:5" hidden="1">
      <c r="A9120">
        <v>15</v>
      </c>
      <c r="B9120" s="226">
        <v>44273</v>
      </c>
      <c r="C9120" s="226">
        <v>44274</v>
      </c>
      <c r="D9120" s="226">
        <v>44280.453541666669</v>
      </c>
      <c r="E9120" t="s">
        <v>6366</v>
      </c>
    </row>
    <row r="9121" spans="1:6" hidden="1">
      <c r="A9121">
        <v>15</v>
      </c>
      <c r="B9121" s="226">
        <v>44273</v>
      </c>
      <c r="C9121" s="226">
        <v>44274</v>
      </c>
      <c r="D9121" s="226">
        <v>44280.453541666669</v>
      </c>
      <c r="E9121" t="s">
        <v>6367</v>
      </c>
    </row>
    <row r="9122" spans="1:6" hidden="1">
      <c r="A9122">
        <v>15</v>
      </c>
      <c r="B9122" s="226">
        <v>44273</v>
      </c>
      <c r="C9122" s="226">
        <v>44274</v>
      </c>
      <c r="D9122" s="226">
        <v>44280.453541666669</v>
      </c>
      <c r="E9122" t="s">
        <v>6368</v>
      </c>
    </row>
    <row r="9123" spans="1:6" hidden="1">
      <c r="A9123">
        <v>15</v>
      </c>
      <c r="B9123" s="226">
        <v>44273</v>
      </c>
      <c r="C9123" s="226">
        <v>44274</v>
      </c>
      <c r="D9123" s="226">
        <v>44280.453541666669</v>
      </c>
      <c r="E9123" t="s">
        <v>6369</v>
      </c>
    </row>
    <row r="9124" spans="1:6" hidden="1">
      <c r="A9124">
        <v>15</v>
      </c>
      <c r="B9124" s="226">
        <v>44273</v>
      </c>
      <c r="C9124" s="226">
        <v>44274</v>
      </c>
      <c r="D9124" s="226">
        <v>44280.453541666669</v>
      </c>
      <c r="E9124" t="s">
        <v>6370</v>
      </c>
    </row>
    <row r="9125" spans="1:6" hidden="1">
      <c r="A9125">
        <v>15</v>
      </c>
      <c r="B9125" s="226">
        <v>44273</v>
      </c>
      <c r="C9125" s="226">
        <v>44274</v>
      </c>
      <c r="D9125" s="226">
        <v>44280.453541666669</v>
      </c>
      <c r="E9125" t="s">
        <v>6371</v>
      </c>
    </row>
    <row r="9126" spans="1:6" hidden="1">
      <c r="A9126">
        <v>15</v>
      </c>
      <c r="B9126" s="226">
        <v>44273</v>
      </c>
      <c r="C9126" s="226">
        <v>44274</v>
      </c>
      <c r="D9126" s="226">
        <v>44280.453541666669</v>
      </c>
      <c r="E9126" t="s">
        <v>6372</v>
      </c>
    </row>
    <row r="9127" spans="1:6" hidden="1">
      <c r="A9127">
        <v>15</v>
      </c>
      <c r="B9127" s="226">
        <v>44273</v>
      </c>
      <c r="C9127" s="226">
        <v>44274</v>
      </c>
      <c r="D9127" s="226">
        <v>44280.453541666669</v>
      </c>
      <c r="E9127" t="s">
        <v>6373</v>
      </c>
    </row>
    <row r="9128" spans="1:6" hidden="1">
      <c r="A9128">
        <v>15</v>
      </c>
      <c r="B9128" s="226">
        <v>44273</v>
      </c>
      <c r="C9128" s="226">
        <v>44274</v>
      </c>
      <c r="D9128" s="226">
        <v>44280.453541666669</v>
      </c>
      <c r="E9128" t="s">
        <v>6374</v>
      </c>
    </row>
    <row r="9129" spans="1:6" hidden="1">
      <c r="A9129">
        <v>15</v>
      </c>
      <c r="B9129" s="226">
        <v>44273</v>
      </c>
      <c r="C9129" s="226">
        <v>44274</v>
      </c>
      <c r="D9129" s="226">
        <v>44280.453541666669</v>
      </c>
      <c r="E9129" t="s">
        <v>6375</v>
      </c>
    </row>
    <row r="9130" spans="1:6" hidden="1">
      <c r="A9130">
        <v>15</v>
      </c>
      <c r="B9130" s="226">
        <v>44273</v>
      </c>
      <c r="C9130" s="226">
        <v>44274</v>
      </c>
      <c r="D9130" s="226">
        <v>44280.453541666669</v>
      </c>
      <c r="E9130" t="s">
        <v>6376</v>
      </c>
    </row>
    <row r="9131" spans="1:6" hidden="1">
      <c r="A9131">
        <v>15</v>
      </c>
      <c r="B9131" s="226">
        <v>44273</v>
      </c>
      <c r="C9131" s="226">
        <v>44274</v>
      </c>
      <c r="D9131" s="226">
        <v>44280.453541666669</v>
      </c>
      <c r="E9131" t="s">
        <v>6377</v>
      </c>
    </row>
    <row r="9132" spans="1:6" hidden="1">
      <c r="A9132">
        <v>15</v>
      </c>
      <c r="B9132" s="226">
        <v>44273</v>
      </c>
      <c r="C9132" s="226">
        <v>44274</v>
      </c>
      <c r="D9132" s="226">
        <v>44280.453541666669</v>
      </c>
      <c r="E9132" t="s">
        <v>6378</v>
      </c>
    </row>
    <row r="9133" spans="1:6" hidden="1">
      <c r="A9133">
        <v>15</v>
      </c>
      <c r="B9133" s="226">
        <v>44273</v>
      </c>
      <c r="C9133" s="226">
        <v>44274</v>
      </c>
      <c r="D9133" s="226">
        <v>44280.453541666669</v>
      </c>
      <c r="E9133" t="s">
        <v>6379</v>
      </c>
    </row>
    <row r="9134" spans="1:6" hidden="1">
      <c r="A9134">
        <v>15</v>
      </c>
      <c r="B9134" s="226">
        <v>44273</v>
      </c>
      <c r="C9134" s="226">
        <v>44274</v>
      </c>
      <c r="D9134" s="226">
        <v>44280.453541666669</v>
      </c>
      <c r="E9134" t="s">
        <v>6380</v>
      </c>
    </row>
    <row r="9135" spans="1:6" hidden="1">
      <c r="A9135">
        <v>15</v>
      </c>
      <c r="B9135" s="226">
        <v>44273</v>
      </c>
      <c r="C9135" s="226">
        <v>44274</v>
      </c>
      <c r="D9135" s="226">
        <v>44280.453541666669</v>
      </c>
      <c r="E9135" t="s">
        <v>5411</v>
      </c>
    </row>
    <row r="9136" spans="1:6" hidden="1">
      <c r="A9136">
        <v>15</v>
      </c>
      <c r="B9136" s="226">
        <v>44273</v>
      </c>
      <c r="C9136" s="226">
        <v>44274</v>
      </c>
      <c r="D9136" s="226">
        <v>44280.453541666669</v>
      </c>
      <c r="E9136" t="s">
        <v>6381</v>
      </c>
      <c r="F9136">
        <v>134.88349587122602</v>
      </c>
    </row>
    <row r="9137" spans="1:6" hidden="1">
      <c r="A9137">
        <v>15</v>
      </c>
      <c r="B9137" s="226">
        <v>44273</v>
      </c>
      <c r="C9137" s="226">
        <v>44274</v>
      </c>
      <c r="D9137" s="226">
        <v>44280.453541666669</v>
      </c>
      <c r="E9137" t="s">
        <v>6430</v>
      </c>
      <c r="F9137">
        <v>33.009168001016057</v>
      </c>
    </row>
    <row r="9138" spans="1:6" hidden="1">
      <c r="A9138">
        <v>15</v>
      </c>
      <c r="B9138" s="226">
        <v>44273</v>
      </c>
      <c r="C9138" s="226">
        <v>44274</v>
      </c>
      <c r="D9138" s="226">
        <v>44280.453541666669</v>
      </c>
      <c r="E9138" t="s">
        <v>6431</v>
      </c>
      <c r="F9138">
        <v>3755.9661710951123</v>
      </c>
    </row>
    <row r="9139" spans="1:6" hidden="1">
      <c r="A9139">
        <v>15</v>
      </c>
      <c r="B9139" s="226">
        <v>44273</v>
      </c>
      <c r="C9139" s="226">
        <v>44274</v>
      </c>
      <c r="D9139" s="226">
        <v>44280.453541666669</v>
      </c>
      <c r="E9139" t="s">
        <v>6432</v>
      </c>
      <c r="F9139">
        <v>2.5076546920670499</v>
      </c>
    </row>
    <row r="9140" spans="1:6" hidden="1">
      <c r="A9140">
        <v>15</v>
      </c>
      <c r="B9140" s="226">
        <v>44273</v>
      </c>
      <c r="C9140" s="226">
        <v>44274</v>
      </c>
      <c r="D9140" s="226">
        <v>44280.453541666669</v>
      </c>
      <c r="E9140" t="s">
        <v>6382</v>
      </c>
      <c r="F9140">
        <v>1647.2371413336825</v>
      </c>
    </row>
    <row r="9141" spans="1:6" hidden="1">
      <c r="A9141">
        <v>15</v>
      </c>
      <c r="B9141" s="226">
        <v>44273</v>
      </c>
      <c r="C9141" s="226">
        <v>44274</v>
      </c>
      <c r="D9141" s="226">
        <v>44280.453541666669</v>
      </c>
      <c r="E9141" t="s">
        <v>6383</v>
      </c>
      <c r="F9141">
        <v>53.140960250960397</v>
      </c>
    </row>
    <row r="9142" spans="1:6" hidden="1">
      <c r="A9142">
        <v>15</v>
      </c>
      <c r="B9142" s="226">
        <v>44273</v>
      </c>
      <c r="C9142" s="226">
        <v>44274</v>
      </c>
      <c r="D9142" s="226">
        <v>44280.453541666669</v>
      </c>
      <c r="E9142" t="s">
        <v>6384</v>
      </c>
      <c r="F9142">
        <v>0</v>
      </c>
    </row>
    <row r="9143" spans="1:6" hidden="1">
      <c r="A9143">
        <v>15</v>
      </c>
      <c r="B9143" s="226">
        <v>44273</v>
      </c>
      <c r="C9143" s="226">
        <v>44274</v>
      </c>
      <c r="D9143" s="226">
        <v>44280.453541666669</v>
      </c>
      <c r="E9143" t="s">
        <v>6385</v>
      </c>
      <c r="F9143">
        <v>0.94999998807903729</v>
      </c>
    </row>
    <row r="9144" spans="1:6" hidden="1">
      <c r="A9144">
        <v>15</v>
      </c>
      <c r="B9144" s="226">
        <v>44273</v>
      </c>
      <c r="C9144" s="226">
        <v>44274</v>
      </c>
      <c r="D9144" s="226">
        <v>44280.453541666669</v>
      </c>
      <c r="E9144" t="s">
        <v>6386</v>
      </c>
      <c r="F9144">
        <v>8.9399995803836507</v>
      </c>
    </row>
    <row r="9145" spans="1:6" hidden="1">
      <c r="A9145">
        <v>15</v>
      </c>
      <c r="B9145" s="226">
        <v>44273</v>
      </c>
      <c r="C9145" s="226">
        <v>44274</v>
      </c>
      <c r="D9145" s="226">
        <v>44280.453541666669</v>
      </c>
      <c r="E9145" t="s">
        <v>6387</v>
      </c>
      <c r="F9145">
        <v>1.5</v>
      </c>
    </row>
    <row r="9146" spans="1:6" hidden="1">
      <c r="A9146">
        <v>15</v>
      </c>
      <c r="B9146" s="226">
        <v>44273</v>
      </c>
      <c r="C9146" s="226">
        <v>44274</v>
      </c>
      <c r="D9146" s="226">
        <v>44280.453541666669</v>
      </c>
      <c r="E9146" t="s">
        <v>6388</v>
      </c>
      <c r="F9146">
        <v>64.430000305178169</v>
      </c>
    </row>
    <row r="9147" spans="1:6" hidden="1">
      <c r="A9147">
        <v>15</v>
      </c>
      <c r="B9147" s="226">
        <v>44273</v>
      </c>
      <c r="C9147" s="226">
        <v>44274</v>
      </c>
      <c r="D9147" s="226">
        <v>44280.453541666669</v>
      </c>
      <c r="E9147" t="s">
        <v>6389</v>
      </c>
      <c r="F9147">
        <v>22.190000534056736</v>
      </c>
    </row>
    <row r="9148" spans="1:6" hidden="1">
      <c r="A9148">
        <v>15</v>
      </c>
      <c r="B9148" s="226">
        <v>44273</v>
      </c>
      <c r="C9148" s="226">
        <v>44274</v>
      </c>
      <c r="D9148" s="226">
        <v>44280.453541666669</v>
      </c>
      <c r="E9148" t="s">
        <v>6390</v>
      </c>
      <c r="F9148">
        <v>7.9999998211860726E-2</v>
      </c>
    </row>
    <row r="9149" spans="1:6" hidden="1">
      <c r="A9149">
        <v>15</v>
      </c>
      <c r="B9149" s="226">
        <v>44273</v>
      </c>
      <c r="C9149" s="226">
        <v>44274</v>
      </c>
      <c r="D9149" s="226">
        <v>44280.453541666669</v>
      </c>
      <c r="E9149" t="s">
        <v>6391</v>
      </c>
      <c r="F9149">
        <v>1.8799999952315611</v>
      </c>
    </row>
    <row r="9150" spans="1:6" hidden="1">
      <c r="A9150">
        <v>15</v>
      </c>
      <c r="B9150" s="226">
        <v>44273</v>
      </c>
      <c r="C9150" s="226">
        <v>44274</v>
      </c>
      <c r="D9150" s="226">
        <v>44280.453541666669</v>
      </c>
      <c r="E9150" t="s">
        <v>6392</v>
      </c>
      <c r="F9150">
        <v>2.9999999329446688E-2</v>
      </c>
    </row>
    <row r="9151" spans="1:6" hidden="1">
      <c r="A9151">
        <v>15</v>
      </c>
      <c r="B9151" s="226">
        <v>44273</v>
      </c>
      <c r="C9151" s="226">
        <v>44274</v>
      </c>
      <c r="D9151" s="226">
        <v>44280.453541666669</v>
      </c>
      <c r="E9151" t="s">
        <v>6428</v>
      </c>
      <c r="F9151">
        <v>39.999993642171219</v>
      </c>
    </row>
    <row r="9152" spans="1:6" hidden="1">
      <c r="A9152">
        <v>15</v>
      </c>
      <c r="B9152" s="226">
        <v>44273</v>
      </c>
      <c r="C9152" s="226">
        <v>44274</v>
      </c>
      <c r="D9152" s="226">
        <v>44280.453541666669</v>
      </c>
      <c r="E9152" t="s">
        <v>6498</v>
      </c>
      <c r="F9152">
        <v>7.7958088559615654E-2</v>
      </c>
    </row>
    <row r="9153" spans="1:6" hidden="1">
      <c r="A9153">
        <v>15</v>
      </c>
      <c r="B9153" s="226">
        <v>44273</v>
      </c>
      <c r="C9153" s="226">
        <v>44274</v>
      </c>
      <c r="D9153" s="226">
        <v>44280.453541666669</v>
      </c>
      <c r="E9153" t="s">
        <v>6499</v>
      </c>
      <c r="F9153">
        <v>204.01518875228081</v>
      </c>
    </row>
    <row r="9154" spans="1:6" hidden="1">
      <c r="A9154">
        <v>15</v>
      </c>
      <c r="B9154" s="226">
        <v>44273</v>
      </c>
      <c r="C9154" s="226">
        <v>44274</v>
      </c>
      <c r="D9154" s="226">
        <v>44280.453541666669</v>
      </c>
      <c r="E9154" t="s">
        <v>6500</v>
      </c>
      <c r="F9154">
        <v>10490.276999918644</v>
      </c>
    </row>
    <row r="9155" spans="1:6" hidden="1">
      <c r="A9155">
        <v>15</v>
      </c>
      <c r="B9155" s="226">
        <v>44273</v>
      </c>
      <c r="C9155" s="226">
        <v>44274</v>
      </c>
      <c r="D9155" s="226">
        <v>44280.453541666669</v>
      </c>
      <c r="E9155" t="s">
        <v>6429</v>
      </c>
      <c r="F9155">
        <v>350.00423240661689</v>
      </c>
    </row>
    <row r="9156" spans="1:6" hidden="1">
      <c r="A9156">
        <v>15</v>
      </c>
      <c r="B9156" s="226">
        <v>44273</v>
      </c>
      <c r="C9156" s="226">
        <v>44274</v>
      </c>
      <c r="D9156" s="226">
        <v>44280.453541666669</v>
      </c>
      <c r="E9156" t="s">
        <v>6433</v>
      </c>
      <c r="F9156">
        <v>55.399452299541899</v>
      </c>
    </row>
    <row r="9157" spans="1:6" hidden="1">
      <c r="A9157">
        <v>15</v>
      </c>
      <c r="B9157" s="226">
        <v>44273</v>
      </c>
      <c r="C9157" s="226">
        <v>44274</v>
      </c>
      <c r="D9157" s="226">
        <v>44280.453541666669</v>
      </c>
      <c r="E9157" t="s">
        <v>6671</v>
      </c>
      <c r="F9157">
        <v>-2.3590193792525205</v>
      </c>
    </row>
    <row r="9158" spans="1:6" hidden="1">
      <c r="A9158">
        <v>15</v>
      </c>
      <c r="B9158" s="226">
        <v>44273</v>
      </c>
      <c r="C9158" s="226">
        <v>44274</v>
      </c>
      <c r="D9158" s="226">
        <v>44280.453541666669</v>
      </c>
      <c r="E9158" t="s">
        <v>6434</v>
      </c>
      <c r="F9158">
        <v>139.84727613661016</v>
      </c>
    </row>
    <row r="9159" spans="1:6" hidden="1">
      <c r="A9159">
        <v>15</v>
      </c>
      <c r="B9159" s="226">
        <v>44273</v>
      </c>
      <c r="C9159" s="226">
        <v>44274</v>
      </c>
      <c r="D9159" s="226">
        <v>44280.453541666669</v>
      </c>
      <c r="E9159" t="s">
        <v>6435</v>
      </c>
      <c r="F9159">
        <v>60.988751808802263</v>
      </c>
    </row>
    <row r="9160" spans="1:6" hidden="1">
      <c r="A9160">
        <v>15</v>
      </c>
      <c r="B9160" s="226">
        <v>44273</v>
      </c>
      <c r="C9160" s="226">
        <v>44274</v>
      </c>
      <c r="D9160" s="226">
        <v>44280.453541666669</v>
      </c>
      <c r="E9160" t="s">
        <v>6436</v>
      </c>
      <c r="F9160">
        <v>633.12883158789691</v>
      </c>
    </row>
    <row r="9161" spans="1:6" hidden="1">
      <c r="A9161">
        <v>15</v>
      </c>
      <c r="B9161" s="226">
        <v>44273</v>
      </c>
      <c r="C9161" s="226">
        <v>44274</v>
      </c>
      <c r="D9161" s="226">
        <v>44280.453541666669</v>
      </c>
      <c r="E9161" t="s">
        <v>6438</v>
      </c>
      <c r="F9161">
        <v>2749.5835576375284</v>
      </c>
    </row>
    <row r="9162" spans="1:6" hidden="1">
      <c r="A9162">
        <v>15</v>
      </c>
      <c r="B9162" s="226">
        <v>44273</v>
      </c>
      <c r="C9162" s="226">
        <v>44274</v>
      </c>
      <c r="D9162" s="226">
        <v>44280.453541666669</v>
      </c>
      <c r="E9162" t="s">
        <v>6439</v>
      </c>
      <c r="F9162">
        <v>133.21298327975813</v>
      </c>
    </row>
    <row r="9163" spans="1:6" hidden="1">
      <c r="A9163">
        <v>15</v>
      </c>
      <c r="B9163" s="226">
        <v>44273</v>
      </c>
      <c r="C9163" s="226">
        <v>44274</v>
      </c>
      <c r="D9163" s="226">
        <v>44280.453541666669</v>
      </c>
      <c r="E9163" t="s">
        <v>6501</v>
      </c>
      <c r="F9163">
        <v>7.9604331274827365</v>
      </c>
    </row>
    <row r="9164" spans="1:6" hidden="1">
      <c r="A9164">
        <v>15</v>
      </c>
      <c r="B9164" s="226">
        <v>44273</v>
      </c>
      <c r="C9164" s="226">
        <v>44274</v>
      </c>
      <c r="D9164" s="226">
        <v>44280.453541666669</v>
      </c>
      <c r="E9164" t="s">
        <v>6437</v>
      </c>
      <c r="F9164">
        <v>124.44915260738811</v>
      </c>
    </row>
    <row r="9165" spans="1:6" hidden="1">
      <c r="A9165">
        <v>15</v>
      </c>
      <c r="B9165" s="226">
        <v>44273</v>
      </c>
      <c r="C9165" s="226">
        <v>44274</v>
      </c>
      <c r="D9165" s="226">
        <v>44280.453541666669</v>
      </c>
      <c r="E9165" t="s">
        <v>6502</v>
      </c>
      <c r="F9165">
        <v>74.879997253414999</v>
      </c>
    </row>
    <row r="9166" spans="1:6" hidden="1">
      <c r="A9166">
        <v>15</v>
      </c>
      <c r="B9166" s="226">
        <v>44273</v>
      </c>
      <c r="C9166" s="226">
        <v>44274</v>
      </c>
      <c r="D9166" s="226">
        <v>44280.453541666669</v>
      </c>
      <c r="E9166" t="s">
        <v>6410</v>
      </c>
      <c r="F9166">
        <v>11.369999885559531</v>
      </c>
    </row>
    <row r="9167" spans="1:6" hidden="1">
      <c r="A9167">
        <v>15</v>
      </c>
      <c r="B9167" s="226">
        <v>44273</v>
      </c>
      <c r="C9167" s="226">
        <v>44274</v>
      </c>
      <c r="D9167" s="226">
        <v>44280.453541666669</v>
      </c>
      <c r="E9167" t="s">
        <v>6411</v>
      </c>
      <c r="F9167">
        <v>0.56000000238420766</v>
      </c>
    </row>
    <row r="9168" spans="1:6" hidden="1">
      <c r="A9168">
        <v>15</v>
      </c>
      <c r="B9168" s="226">
        <v>44273</v>
      </c>
      <c r="C9168" s="226">
        <v>44274</v>
      </c>
      <c r="D9168" s="226">
        <v>44280.453541666669</v>
      </c>
      <c r="E9168" t="s">
        <v>6412</v>
      </c>
      <c r="F9168">
        <v>3.1500000953675098</v>
      </c>
    </row>
    <row r="9169" spans="1:6" hidden="1">
      <c r="A9169">
        <v>15</v>
      </c>
      <c r="B9169" s="226">
        <v>44273</v>
      </c>
      <c r="C9169" s="226">
        <v>44274</v>
      </c>
      <c r="D9169" s="226">
        <v>44280.453541666669</v>
      </c>
      <c r="E9169" t="s">
        <v>6413</v>
      </c>
      <c r="F9169">
        <v>5.9000000953676626</v>
      </c>
    </row>
    <row r="9170" spans="1:6" hidden="1">
      <c r="A9170">
        <v>15</v>
      </c>
      <c r="B9170" s="226">
        <v>44273</v>
      </c>
      <c r="C9170" s="226">
        <v>44274</v>
      </c>
      <c r="D9170" s="226">
        <v>44280.453541666669</v>
      </c>
      <c r="E9170" t="s">
        <v>6414</v>
      </c>
      <c r="F9170">
        <v>0.77999997138977051</v>
      </c>
    </row>
    <row r="9171" spans="1:6" hidden="1">
      <c r="A9171">
        <v>15</v>
      </c>
      <c r="B9171" s="226">
        <v>44273</v>
      </c>
      <c r="C9171" s="226">
        <v>44274</v>
      </c>
      <c r="D9171" s="226">
        <v>44280.453541666669</v>
      </c>
      <c r="E9171" t="s">
        <v>6415</v>
      </c>
      <c r="F9171">
        <v>0</v>
      </c>
    </row>
    <row r="9172" spans="1:6" hidden="1">
      <c r="A9172">
        <v>15</v>
      </c>
      <c r="B9172" s="226">
        <v>44273</v>
      </c>
      <c r="C9172" s="226">
        <v>44274</v>
      </c>
      <c r="D9172" s="226">
        <v>44280.453541666669</v>
      </c>
      <c r="E9172" t="s">
        <v>6416</v>
      </c>
      <c r="F9172">
        <v>2.0399999618530273</v>
      </c>
    </row>
    <row r="9173" spans="1:6" hidden="1">
      <c r="A9173">
        <v>15</v>
      </c>
      <c r="B9173" s="226">
        <v>44273</v>
      </c>
      <c r="C9173" s="226">
        <v>44274</v>
      </c>
      <c r="D9173" s="226">
        <v>44280.453541666669</v>
      </c>
      <c r="E9173" t="s">
        <v>6417</v>
      </c>
      <c r="F9173">
        <v>1.309999942779541</v>
      </c>
    </row>
    <row r="9174" spans="1:6" hidden="1">
      <c r="A9174">
        <v>15</v>
      </c>
      <c r="B9174" s="226">
        <v>44273</v>
      </c>
      <c r="C9174" s="226">
        <v>44274</v>
      </c>
      <c r="D9174" s="226">
        <v>44280.453541666669</v>
      </c>
      <c r="E9174" t="s">
        <v>6503</v>
      </c>
      <c r="F9174">
        <v>1.9999999552965182E-2</v>
      </c>
    </row>
    <row r="9175" spans="1:6" hidden="1">
      <c r="A9175">
        <v>15</v>
      </c>
      <c r="B9175" s="226">
        <v>44273</v>
      </c>
      <c r="C9175" s="226">
        <v>44274</v>
      </c>
      <c r="D9175" s="226">
        <v>44280.453541666669</v>
      </c>
      <c r="E9175" t="s">
        <v>6504</v>
      </c>
      <c r="F9175">
        <v>0.93999999761578057</v>
      </c>
    </row>
    <row r="9176" spans="1:6" hidden="1">
      <c r="A9176">
        <v>15</v>
      </c>
      <c r="B9176" s="226">
        <v>44273</v>
      </c>
      <c r="C9176" s="226">
        <v>44274</v>
      </c>
      <c r="D9176" s="226">
        <v>44280.453541666669</v>
      </c>
      <c r="E9176" t="s">
        <v>6505</v>
      </c>
      <c r="F9176">
        <v>2.190000057220459</v>
      </c>
    </row>
    <row r="9177" spans="1:6" hidden="1">
      <c r="A9177">
        <v>15</v>
      </c>
      <c r="B9177" s="226">
        <v>44273</v>
      </c>
      <c r="C9177" s="226">
        <v>44274</v>
      </c>
      <c r="D9177" s="226">
        <v>44280.453541666669</v>
      </c>
      <c r="E9177" t="s">
        <v>6506</v>
      </c>
      <c r="F9177">
        <v>23</v>
      </c>
    </row>
    <row r="9178" spans="1:6" hidden="1">
      <c r="A9178">
        <v>15</v>
      </c>
      <c r="B9178" s="226">
        <v>44273</v>
      </c>
      <c r="C9178" s="226">
        <v>44274</v>
      </c>
      <c r="D9178" s="226">
        <v>44280.453541666669</v>
      </c>
      <c r="E9178" t="s">
        <v>6507</v>
      </c>
      <c r="F9178">
        <v>51.029998779296875</v>
      </c>
    </row>
    <row r="9179" spans="1:6" hidden="1">
      <c r="A9179">
        <v>15</v>
      </c>
      <c r="B9179" s="226">
        <v>44273</v>
      </c>
      <c r="C9179" s="226">
        <v>44274</v>
      </c>
      <c r="D9179" s="226">
        <v>44280.453541666669</v>
      </c>
      <c r="E9179" t="s">
        <v>6508</v>
      </c>
      <c r="F9179">
        <v>21.270000457763537</v>
      </c>
    </row>
    <row r="9180" spans="1:6" hidden="1">
      <c r="A9180">
        <v>15</v>
      </c>
      <c r="B9180" s="226">
        <v>44273</v>
      </c>
      <c r="C9180" s="226">
        <v>44274</v>
      </c>
      <c r="D9180" s="226">
        <v>44280.453541666669</v>
      </c>
      <c r="E9180" t="s">
        <v>6509</v>
      </c>
      <c r="F9180">
        <v>0.57999998331072233</v>
      </c>
    </row>
    <row r="9181" spans="1:6" hidden="1">
      <c r="A9181">
        <v>15</v>
      </c>
      <c r="B9181" s="226">
        <v>44273</v>
      </c>
      <c r="C9181" s="226">
        <v>44274</v>
      </c>
      <c r="D9181" s="226">
        <v>44280.453541666669</v>
      </c>
      <c r="E9181" t="s">
        <v>6510</v>
      </c>
      <c r="F9181">
        <v>0.95999997854229402</v>
      </c>
    </row>
    <row r="9182" spans="1:6" hidden="1">
      <c r="A9182">
        <v>15</v>
      </c>
      <c r="B9182" s="226">
        <v>44273</v>
      </c>
      <c r="C9182" s="226">
        <v>44274</v>
      </c>
      <c r="D9182" s="226">
        <v>44280.453541666669</v>
      </c>
      <c r="E9182" t="s">
        <v>6511</v>
      </c>
      <c r="F9182">
        <v>9.9999997764825908E-3</v>
      </c>
    </row>
    <row r="9183" spans="1:6" hidden="1">
      <c r="A9183">
        <v>15</v>
      </c>
      <c r="B9183" s="226">
        <v>44273</v>
      </c>
      <c r="C9183" s="226">
        <v>44274</v>
      </c>
      <c r="D9183" s="226">
        <v>44280.453541666669</v>
      </c>
      <c r="E9183" t="s">
        <v>6728</v>
      </c>
      <c r="F9183">
        <v>6.2830305013391703</v>
      </c>
    </row>
    <row r="9184" spans="1:6" hidden="1">
      <c r="A9184">
        <v>15</v>
      </c>
      <c r="B9184" s="226">
        <v>44273</v>
      </c>
      <c r="C9184" s="226">
        <v>44274</v>
      </c>
      <c r="D9184" s="226">
        <v>44280.453541666669</v>
      </c>
      <c r="E9184" t="s">
        <v>6525</v>
      </c>
    </row>
    <row r="9185" spans="1:6" hidden="1">
      <c r="A9185">
        <v>15</v>
      </c>
      <c r="B9185" s="226">
        <v>44273</v>
      </c>
      <c r="C9185" s="226">
        <v>44274</v>
      </c>
      <c r="D9185" s="226">
        <v>44280.453541666669</v>
      </c>
      <c r="E9185" t="s">
        <v>6526</v>
      </c>
    </row>
    <row r="9186" spans="1:6" hidden="1">
      <c r="A9186">
        <v>15</v>
      </c>
      <c r="B9186" s="226">
        <v>44273</v>
      </c>
      <c r="C9186" s="226">
        <v>44274</v>
      </c>
      <c r="D9186" s="226">
        <v>44280.453541666669</v>
      </c>
      <c r="E9186" t="s">
        <v>6679</v>
      </c>
      <c r="F9186">
        <v>0.96920001506801945</v>
      </c>
    </row>
    <row r="9187" spans="1:6" hidden="1">
      <c r="A9187">
        <v>15</v>
      </c>
      <c r="B9187" s="226">
        <v>44273</v>
      </c>
      <c r="C9187" s="226">
        <v>44274</v>
      </c>
      <c r="D9187" s="226">
        <v>44280.453541666669</v>
      </c>
      <c r="E9187" t="s">
        <v>6680</v>
      </c>
      <c r="F9187">
        <v>1.5441000461578724</v>
      </c>
    </row>
    <row r="9188" spans="1:6" hidden="1">
      <c r="A9188">
        <v>15</v>
      </c>
      <c r="B9188" s="226">
        <v>44273</v>
      </c>
      <c r="C9188" s="226">
        <v>44274</v>
      </c>
      <c r="D9188" s="226">
        <v>44280.453541666669</v>
      </c>
      <c r="E9188" t="s">
        <v>6681</v>
      </c>
      <c r="F9188">
        <v>6.8558998107910156</v>
      </c>
    </row>
    <row r="9189" spans="1:6" hidden="1">
      <c r="A9189">
        <v>15</v>
      </c>
      <c r="B9189" s="226">
        <v>44273</v>
      </c>
      <c r="C9189" s="226">
        <v>44274</v>
      </c>
      <c r="D9189" s="226">
        <v>44280.453541666669</v>
      </c>
      <c r="E9189" t="s">
        <v>6682</v>
      </c>
      <c r="F9189">
        <v>23.407100677489808</v>
      </c>
    </row>
    <row r="9190" spans="1:6" hidden="1">
      <c r="A9190">
        <v>15</v>
      </c>
      <c r="B9190" s="226">
        <v>44273</v>
      </c>
      <c r="C9190" s="226">
        <v>44274</v>
      </c>
      <c r="D9190" s="226">
        <v>44280.453541666669</v>
      </c>
      <c r="E9190" t="s">
        <v>6683</v>
      </c>
      <c r="F9190">
        <v>50.095600128175754</v>
      </c>
    </row>
    <row r="9191" spans="1:6" hidden="1">
      <c r="A9191">
        <v>15</v>
      </c>
      <c r="B9191" s="226">
        <v>44273</v>
      </c>
      <c r="C9191" s="226">
        <v>44274</v>
      </c>
      <c r="D9191" s="226">
        <v>44280.453541666669</v>
      </c>
      <c r="E9191" t="s">
        <v>6684</v>
      </c>
      <c r="F9191">
        <v>17.03179931640625</v>
      </c>
    </row>
    <row r="9192" spans="1:6" hidden="1">
      <c r="A9192">
        <v>15</v>
      </c>
      <c r="B9192" s="226">
        <v>44273</v>
      </c>
      <c r="C9192" s="226">
        <v>44274</v>
      </c>
      <c r="D9192" s="226">
        <v>44280.453541666669</v>
      </c>
      <c r="E9192" t="s">
        <v>6685</v>
      </c>
      <c r="F9192">
        <v>6.5300002694129944E-2</v>
      </c>
    </row>
    <row r="9193" spans="1:6" hidden="1">
      <c r="A9193">
        <v>15</v>
      </c>
      <c r="B9193" s="226">
        <v>44273</v>
      </c>
      <c r="C9193" s="226">
        <v>44274</v>
      </c>
      <c r="D9193" s="226">
        <v>44280.453541666669</v>
      </c>
      <c r="E9193" t="s">
        <v>6670</v>
      </c>
      <c r="F9193">
        <v>-0.48619243718843869</v>
      </c>
    </row>
    <row r="9194" spans="1:6" hidden="1">
      <c r="A9194">
        <v>15</v>
      </c>
      <c r="B9194" s="226">
        <v>44273</v>
      </c>
      <c r="C9194" s="226">
        <v>44274</v>
      </c>
      <c r="D9194" s="226">
        <v>44280.453541666669</v>
      </c>
      <c r="E9194" t="s">
        <v>6531</v>
      </c>
      <c r="F9194">
        <v>39.065832116868798</v>
      </c>
    </row>
    <row r="9195" spans="1:6" hidden="1">
      <c r="A9195">
        <v>15</v>
      </c>
      <c r="B9195" s="226">
        <v>44273</v>
      </c>
      <c r="C9195" s="226">
        <v>44274</v>
      </c>
      <c r="D9195" s="226">
        <v>44280.453541666669</v>
      </c>
      <c r="E9195" t="s">
        <v>6532</v>
      </c>
      <c r="F9195">
        <v>1.7411076637605813</v>
      </c>
    </row>
    <row r="9196" spans="1:6" hidden="1">
      <c r="A9196">
        <v>15</v>
      </c>
      <c r="B9196" s="226">
        <v>44273</v>
      </c>
      <c r="C9196" s="226">
        <v>44274</v>
      </c>
      <c r="D9196" s="226">
        <v>44280.453541666669</v>
      </c>
      <c r="E9196" t="s">
        <v>6533</v>
      </c>
      <c r="F9196">
        <v>137.02570922639634</v>
      </c>
    </row>
    <row r="9197" spans="1:6" hidden="1">
      <c r="A9197">
        <v>15</v>
      </c>
      <c r="B9197" s="226">
        <v>44273</v>
      </c>
      <c r="C9197" s="226">
        <v>44274</v>
      </c>
      <c r="D9197" s="226">
        <v>44280.453541666669</v>
      </c>
      <c r="E9197" t="s">
        <v>6530</v>
      </c>
      <c r="F9197">
        <v>95.139950116475006</v>
      </c>
    </row>
    <row r="9198" spans="1:6" hidden="1">
      <c r="A9198">
        <v>15</v>
      </c>
      <c r="B9198" s="226">
        <v>44273</v>
      </c>
      <c r="C9198" s="226">
        <v>44274</v>
      </c>
      <c r="D9198" s="226">
        <v>44280.453541666669</v>
      </c>
      <c r="E9198" t="s">
        <v>6534</v>
      </c>
      <c r="F9198">
        <v>99.5</v>
      </c>
    </row>
    <row r="9199" spans="1:6" hidden="1">
      <c r="A9199">
        <v>15</v>
      </c>
      <c r="B9199" s="226">
        <v>44273</v>
      </c>
      <c r="C9199" s="226">
        <v>44274</v>
      </c>
      <c r="D9199" s="226">
        <v>44280.453541666669</v>
      </c>
      <c r="E9199" t="s">
        <v>6535</v>
      </c>
      <c r="F9199">
        <v>7.2800002992150295E-2</v>
      </c>
    </row>
    <row r="9200" spans="1:6" hidden="1">
      <c r="A9200">
        <v>15</v>
      </c>
      <c r="B9200" s="226">
        <v>44273</v>
      </c>
      <c r="C9200" s="226">
        <v>44274</v>
      </c>
      <c r="D9200" s="226">
        <v>44280.453541666669</v>
      </c>
      <c r="E9200" t="s">
        <v>6536</v>
      </c>
      <c r="F9200">
        <v>99.701103210445368</v>
      </c>
    </row>
    <row r="9201" spans="1:6" hidden="1">
      <c r="A9201">
        <v>15</v>
      </c>
      <c r="B9201" s="226">
        <v>44273</v>
      </c>
      <c r="C9201" s="226">
        <v>44274</v>
      </c>
      <c r="D9201" s="226">
        <v>44280.453541666669</v>
      </c>
      <c r="E9201" t="s">
        <v>6537</v>
      </c>
      <c r="F9201">
        <v>0.12970000505447388</v>
      </c>
    </row>
    <row r="9202" spans="1:6" hidden="1">
      <c r="A9202">
        <v>15</v>
      </c>
      <c r="B9202" s="226">
        <v>44273</v>
      </c>
      <c r="C9202" s="226">
        <v>44274</v>
      </c>
      <c r="D9202" s="226">
        <v>44280.453541666669</v>
      </c>
      <c r="E9202" t="s">
        <v>6538</v>
      </c>
      <c r="F9202">
        <v>4.8900000751017338E-2</v>
      </c>
    </row>
    <row r="9203" spans="1:6" hidden="1">
      <c r="A9203">
        <v>15</v>
      </c>
      <c r="B9203" s="226">
        <v>44273</v>
      </c>
      <c r="C9203" s="226">
        <v>44274</v>
      </c>
      <c r="D9203" s="226">
        <v>44280.453541666669</v>
      </c>
      <c r="E9203" t="s">
        <v>6539</v>
      </c>
      <c r="F9203">
        <v>2.6499999687074623E-2</v>
      </c>
    </row>
    <row r="9204" spans="1:6" hidden="1">
      <c r="A9204">
        <v>15</v>
      </c>
      <c r="B9204" s="226">
        <v>44273</v>
      </c>
      <c r="C9204" s="226">
        <v>44274</v>
      </c>
      <c r="D9204" s="226">
        <v>44280.453541666669</v>
      </c>
      <c r="E9204" t="s">
        <v>6540</v>
      </c>
      <c r="F9204">
        <v>8.0000003799793103E-3</v>
      </c>
    </row>
    <row r="9205" spans="1:6" hidden="1">
      <c r="A9205">
        <v>15</v>
      </c>
      <c r="B9205" s="226">
        <v>44273</v>
      </c>
      <c r="C9205" s="226">
        <v>44274</v>
      </c>
      <c r="D9205" s="226">
        <v>44280.453541666669</v>
      </c>
      <c r="E9205" t="s">
        <v>6541</v>
      </c>
      <c r="F9205">
        <v>3.2999999821186066E-3</v>
      </c>
    </row>
    <row r="9206" spans="1:6" hidden="1">
      <c r="A9206">
        <v>15</v>
      </c>
      <c r="B9206" s="226">
        <v>44273</v>
      </c>
      <c r="C9206" s="226">
        <v>44274</v>
      </c>
      <c r="D9206" s="226">
        <v>44280.453541666669</v>
      </c>
      <c r="E9206" t="s">
        <v>6542</v>
      </c>
      <c r="F9206">
        <v>0.81459999084472656</v>
      </c>
    </row>
    <row r="9207" spans="1:6" hidden="1">
      <c r="A9207">
        <v>15</v>
      </c>
      <c r="B9207" s="226">
        <v>44273</v>
      </c>
      <c r="C9207" s="226">
        <v>44274</v>
      </c>
      <c r="D9207" s="226">
        <v>44280.453541666669</v>
      </c>
      <c r="E9207" t="s">
        <v>6543</v>
      </c>
      <c r="F9207">
        <v>8.8851995468136167</v>
      </c>
    </row>
    <row r="9208" spans="1:6" hidden="1">
      <c r="A9208">
        <v>15</v>
      </c>
      <c r="B9208" s="226">
        <v>44273</v>
      </c>
      <c r="C9208" s="226">
        <v>44274</v>
      </c>
      <c r="D9208" s="226">
        <v>44280.453541666669</v>
      </c>
      <c r="E9208" t="s">
        <v>6544</v>
      </c>
      <c r="F9208">
        <v>1.3413000106811523</v>
      </c>
    </row>
    <row r="9209" spans="1:6" hidden="1">
      <c r="A9209">
        <v>15</v>
      </c>
      <c r="B9209" s="226">
        <v>44273</v>
      </c>
      <c r="C9209" s="226">
        <v>44274</v>
      </c>
      <c r="D9209" s="226">
        <v>44280.453541666669</v>
      </c>
      <c r="E9209" t="s">
        <v>6545</v>
      </c>
      <c r="F9209">
        <v>65.141700744631351</v>
      </c>
    </row>
    <row r="9210" spans="1:6" hidden="1">
      <c r="A9210">
        <v>15</v>
      </c>
      <c r="B9210" s="226">
        <v>44273</v>
      </c>
      <c r="C9210" s="226">
        <v>44274</v>
      </c>
      <c r="D9210" s="226">
        <v>44280.453541666669</v>
      </c>
      <c r="E9210" t="s">
        <v>6546</v>
      </c>
      <c r="F9210">
        <v>22.43770027160733</v>
      </c>
    </row>
    <row r="9211" spans="1:6" hidden="1">
      <c r="A9211">
        <v>15</v>
      </c>
      <c r="B9211" s="226">
        <v>44273</v>
      </c>
      <c r="C9211" s="226">
        <v>44274</v>
      </c>
      <c r="D9211" s="226">
        <v>44280.453541666669</v>
      </c>
      <c r="E9211" t="s">
        <v>6547</v>
      </c>
      <c r="F9211">
        <v>8.2900002598763012E-2</v>
      </c>
    </row>
    <row r="9212" spans="1:6" hidden="1">
      <c r="A9212">
        <v>15</v>
      </c>
      <c r="B9212" s="226">
        <v>44273</v>
      </c>
      <c r="C9212" s="226">
        <v>44274</v>
      </c>
      <c r="D9212" s="226">
        <v>44280.453541666669</v>
      </c>
      <c r="E9212" t="s">
        <v>6548</v>
      </c>
      <c r="F9212">
        <v>1.2903000116348782</v>
      </c>
    </row>
    <row r="9213" spans="1:6" hidden="1">
      <c r="A9213">
        <v>15</v>
      </c>
      <c r="B9213" s="226">
        <v>44273</v>
      </c>
      <c r="C9213" s="226">
        <v>44274</v>
      </c>
      <c r="D9213" s="226">
        <v>44280.453541666669</v>
      </c>
      <c r="E9213" t="s">
        <v>6721</v>
      </c>
      <c r="F9213">
        <v>3.1308570572071619</v>
      </c>
    </row>
    <row r="9214" spans="1:6" hidden="1">
      <c r="A9214">
        <v>15</v>
      </c>
      <c r="B9214" s="226">
        <v>44273</v>
      </c>
      <c r="C9214" s="226">
        <v>44274</v>
      </c>
      <c r="D9214" s="226">
        <v>44280.453541666669</v>
      </c>
      <c r="E9214" t="s">
        <v>6720</v>
      </c>
      <c r="F9214">
        <v>94.474824884202746</v>
      </c>
    </row>
    <row r="9215" spans="1:6" hidden="1">
      <c r="A9215">
        <v>15</v>
      </c>
      <c r="B9215" s="226">
        <v>44273</v>
      </c>
      <c r="C9215" s="226">
        <v>44274</v>
      </c>
      <c r="D9215" s="226">
        <v>44280.453541666669</v>
      </c>
      <c r="E9215" t="s">
        <v>6722</v>
      </c>
      <c r="F9215">
        <v>15.128810199101961</v>
      </c>
    </row>
    <row r="9216" spans="1:6" hidden="1">
      <c r="A9216">
        <v>15</v>
      </c>
      <c r="B9216" s="226">
        <v>44273</v>
      </c>
      <c r="C9216" s="226">
        <v>44274</v>
      </c>
      <c r="D9216" s="226">
        <v>44280.453541666669</v>
      </c>
      <c r="E9216" t="s">
        <v>6723</v>
      </c>
      <c r="F9216">
        <v>47.185453216234443</v>
      </c>
    </row>
    <row r="9217" spans="1:6" hidden="1">
      <c r="A9217">
        <v>15</v>
      </c>
      <c r="B9217" s="226">
        <v>44273</v>
      </c>
      <c r="C9217" s="226">
        <v>44274</v>
      </c>
      <c r="D9217" s="226">
        <v>44280.453541666669</v>
      </c>
      <c r="E9217" t="s">
        <v>6724</v>
      </c>
      <c r="F9217">
        <v>4.3209163781669409</v>
      </c>
    </row>
    <row r="9218" spans="1:6" hidden="1">
      <c r="A9218">
        <v>15</v>
      </c>
      <c r="B9218" s="226">
        <v>44273</v>
      </c>
      <c r="C9218" s="226">
        <v>44274</v>
      </c>
      <c r="D9218" s="226">
        <v>44280.453541666669</v>
      </c>
      <c r="E9218" t="s">
        <v>6725</v>
      </c>
      <c r="F9218">
        <v>16.171219359945354</v>
      </c>
    </row>
    <row r="9219" spans="1:6" hidden="1">
      <c r="A9219">
        <v>15</v>
      </c>
      <c r="B9219" s="226">
        <v>44273</v>
      </c>
      <c r="C9219" s="226">
        <v>44274</v>
      </c>
      <c r="D9219" s="226">
        <v>44280.453541666669</v>
      </c>
      <c r="E9219" t="s">
        <v>6726</v>
      </c>
      <c r="F9219">
        <v>9896.4896877712672</v>
      </c>
    </row>
    <row r="9220" spans="1:6" hidden="1">
      <c r="A9220">
        <v>15</v>
      </c>
      <c r="B9220" s="226">
        <v>44273</v>
      </c>
      <c r="C9220" s="226">
        <v>44274</v>
      </c>
      <c r="D9220" s="226">
        <v>44280.453541666669</v>
      </c>
      <c r="E9220" t="s">
        <v>6549</v>
      </c>
      <c r="F9220">
        <v>6.7648165017366431</v>
      </c>
    </row>
    <row r="9221" spans="1:6" hidden="1">
      <c r="A9221">
        <v>15</v>
      </c>
      <c r="B9221" s="226">
        <v>44273</v>
      </c>
      <c r="C9221" s="226">
        <v>44274</v>
      </c>
      <c r="D9221" s="226">
        <v>44280.453541666669</v>
      </c>
      <c r="E9221" t="s">
        <v>6550</v>
      </c>
      <c r="F9221">
        <v>5.3635980182223717</v>
      </c>
    </row>
    <row r="9222" spans="1:6" hidden="1">
      <c r="A9222">
        <v>15</v>
      </c>
      <c r="B9222" s="226">
        <v>44273</v>
      </c>
      <c r="C9222" s="226">
        <v>44274</v>
      </c>
      <c r="D9222" s="226">
        <v>44280.453541666669</v>
      </c>
      <c r="E9222" t="s">
        <v>6551</v>
      </c>
      <c r="F9222">
        <v>27.094330693615515</v>
      </c>
    </row>
    <row r="9223" spans="1:6" hidden="1">
      <c r="A9223">
        <v>15</v>
      </c>
      <c r="B9223" s="226">
        <v>44273</v>
      </c>
      <c r="C9223" s="226">
        <v>44274</v>
      </c>
      <c r="D9223" s="226">
        <v>44280.453541666669</v>
      </c>
      <c r="E9223" t="s">
        <v>6552</v>
      </c>
      <c r="F9223">
        <v>8.2947592185603209</v>
      </c>
    </row>
    <row r="9224" spans="1:6" hidden="1">
      <c r="A9224">
        <v>15</v>
      </c>
      <c r="B9224" s="226">
        <v>44273</v>
      </c>
      <c r="C9224" s="226">
        <v>44274</v>
      </c>
      <c r="D9224" s="226">
        <v>44280.453541666669</v>
      </c>
      <c r="E9224" t="s">
        <v>6727</v>
      </c>
      <c r="F9224">
        <v>20.388525954882276</v>
      </c>
    </row>
    <row r="9225" spans="1:6" hidden="1">
      <c r="A9225">
        <v>15</v>
      </c>
      <c r="B9225" s="226">
        <v>44273</v>
      </c>
      <c r="C9225" s="226">
        <v>44274</v>
      </c>
      <c r="D9225" s="226">
        <v>44280.453541666669</v>
      </c>
      <c r="E9225" t="s">
        <v>6672</v>
      </c>
      <c r="F9225">
        <v>207.72818946068347</v>
      </c>
    </row>
    <row r="9226" spans="1:6" hidden="1">
      <c r="A9226">
        <v>15</v>
      </c>
      <c r="B9226" s="226">
        <v>44273</v>
      </c>
      <c r="C9226" s="226">
        <v>44274</v>
      </c>
      <c r="D9226" s="226">
        <v>44280.453541666669</v>
      </c>
      <c r="E9226" t="s">
        <v>6673</v>
      </c>
      <c r="F9226">
        <v>209.74764052737754</v>
      </c>
    </row>
    <row r="9227" spans="1:6" hidden="1">
      <c r="A9227">
        <v>15</v>
      </c>
      <c r="B9227" s="226">
        <v>44273</v>
      </c>
      <c r="C9227" s="226">
        <v>44274</v>
      </c>
      <c r="D9227" s="226">
        <v>44280.453541666669</v>
      </c>
      <c r="E9227" t="s">
        <v>6674</v>
      </c>
      <c r="F9227">
        <v>-0.97216033699475057</v>
      </c>
    </row>
    <row r="9228" spans="1:6" hidden="1">
      <c r="A9228">
        <v>15</v>
      </c>
      <c r="B9228" s="226">
        <v>44273</v>
      </c>
      <c r="C9228" s="226">
        <v>44274</v>
      </c>
      <c r="D9228" s="226">
        <v>44280.453541666669</v>
      </c>
      <c r="E9228" t="s">
        <v>6635</v>
      </c>
      <c r="F9228">
        <v>0.87</v>
      </c>
    </row>
    <row r="9229" spans="1:6" hidden="1">
      <c r="A9229">
        <v>15</v>
      </c>
      <c r="B9229" s="226">
        <v>44273</v>
      </c>
      <c r="C9229" s="226">
        <v>44274</v>
      </c>
      <c r="D9229" s="226">
        <v>44280.453541666669</v>
      </c>
      <c r="E9229" t="s">
        <v>6637</v>
      </c>
      <c r="F9229">
        <v>0.88</v>
      </c>
    </row>
    <row r="9230" spans="1:6" hidden="1">
      <c r="A9230">
        <v>15</v>
      </c>
      <c r="B9230" s="226">
        <v>44273</v>
      </c>
      <c r="C9230" s="226">
        <v>44274</v>
      </c>
      <c r="D9230" s="226">
        <v>44280.453541666669</v>
      </c>
      <c r="E9230" t="s">
        <v>6638</v>
      </c>
      <c r="F9230">
        <v>0.87728888900000002</v>
      </c>
    </row>
    <row r="9231" spans="1:6" hidden="1">
      <c r="A9231">
        <v>15</v>
      </c>
      <c r="B9231" s="226">
        <v>44273</v>
      </c>
      <c r="C9231" s="226">
        <v>44274</v>
      </c>
      <c r="D9231" s="226">
        <v>44280.453541666669</v>
      </c>
      <c r="E9231" t="s">
        <v>6642</v>
      </c>
      <c r="F9231">
        <v>0.86831666699999999</v>
      </c>
    </row>
    <row r="9232" spans="1:6" hidden="1">
      <c r="A9232">
        <v>15</v>
      </c>
      <c r="B9232" s="226">
        <v>44273</v>
      </c>
      <c r="C9232" s="226">
        <v>44274</v>
      </c>
      <c r="D9232" s="226">
        <v>44280.453541666669</v>
      </c>
      <c r="E9232" t="s">
        <v>6636</v>
      </c>
      <c r="F9232">
        <v>0.87</v>
      </c>
    </row>
    <row r="9233" spans="1:6" hidden="1">
      <c r="A9233">
        <v>15</v>
      </c>
      <c r="B9233" s="226">
        <v>44273</v>
      </c>
      <c r="C9233" s="226">
        <v>44274</v>
      </c>
      <c r="D9233" s="226">
        <v>44280.453541666669</v>
      </c>
      <c r="E9233" t="s">
        <v>6646</v>
      </c>
      <c r="F9233">
        <v>0.87688888899999995</v>
      </c>
    </row>
    <row r="9234" spans="1:6" hidden="1">
      <c r="A9234">
        <v>15</v>
      </c>
      <c r="B9234" s="226">
        <v>44273</v>
      </c>
      <c r="C9234" s="226">
        <v>44274</v>
      </c>
      <c r="D9234" s="226">
        <v>44280.453541666669</v>
      </c>
      <c r="E9234" t="s">
        <v>6647</v>
      </c>
      <c r="F9234">
        <v>0.88706562499999997</v>
      </c>
    </row>
    <row r="9235" spans="1:6" hidden="1">
      <c r="A9235">
        <v>15</v>
      </c>
      <c r="B9235" s="226">
        <v>44273</v>
      </c>
      <c r="C9235" s="226">
        <v>44274</v>
      </c>
      <c r="D9235" s="226">
        <v>44280.453541666669</v>
      </c>
      <c r="E9235" t="s">
        <v>6648</v>
      </c>
      <c r="F9235">
        <v>0.75539321999999998</v>
      </c>
    </row>
    <row r="9236" spans="1:6" hidden="1">
      <c r="A9236">
        <v>15</v>
      </c>
      <c r="B9236" s="226">
        <v>44273</v>
      </c>
      <c r="C9236" s="226">
        <v>44274</v>
      </c>
      <c r="D9236" s="226">
        <v>44280.453541666669</v>
      </c>
      <c r="E9236" t="s">
        <v>6643</v>
      </c>
      <c r="F9236">
        <v>0.87</v>
      </c>
    </row>
    <row r="9237" spans="1:6" hidden="1">
      <c r="A9237">
        <v>15</v>
      </c>
      <c r="B9237" s="226">
        <v>44273</v>
      </c>
      <c r="C9237" s="226">
        <v>44274</v>
      </c>
      <c r="D9237" s="226">
        <v>44280.453541666669</v>
      </c>
      <c r="E9237" t="s">
        <v>6644</v>
      </c>
      <c r="F9237">
        <v>0.67601355900000004</v>
      </c>
    </row>
    <row r="9238" spans="1:6" hidden="1">
      <c r="A9238">
        <v>15</v>
      </c>
      <c r="B9238" s="226">
        <v>44273</v>
      </c>
      <c r="C9238" s="226">
        <v>44274</v>
      </c>
      <c r="D9238" s="226">
        <v>44280.453541666669</v>
      </c>
      <c r="E9238" t="s">
        <v>6649</v>
      </c>
      <c r="F9238">
        <v>0.86760000000000004</v>
      </c>
    </row>
    <row r="9239" spans="1:6" hidden="1">
      <c r="A9239">
        <v>15</v>
      </c>
      <c r="B9239" s="226">
        <v>44273</v>
      </c>
      <c r="C9239" s="226">
        <v>44274</v>
      </c>
      <c r="D9239" s="226">
        <v>44280.453541666669</v>
      </c>
      <c r="E9239" t="s">
        <v>6650</v>
      </c>
      <c r="F9239">
        <v>0.87610468799999996</v>
      </c>
    </row>
    <row r="9240" spans="1:6" hidden="1">
      <c r="A9240">
        <v>15</v>
      </c>
      <c r="B9240" s="226">
        <v>44273</v>
      </c>
      <c r="C9240" s="226">
        <v>44274</v>
      </c>
      <c r="D9240" s="226">
        <v>44280.453541666669</v>
      </c>
      <c r="E9240" t="s">
        <v>6651</v>
      </c>
      <c r="F9240">
        <v>0.894277922</v>
      </c>
    </row>
    <row r="9241" spans="1:6" hidden="1">
      <c r="A9241">
        <v>15</v>
      </c>
      <c r="B9241" s="226">
        <v>44273</v>
      </c>
      <c r="C9241" s="226">
        <v>44274</v>
      </c>
      <c r="D9241" s="226">
        <v>44280.453541666669</v>
      </c>
      <c r="E9241" t="s">
        <v>6645</v>
      </c>
      <c r="F9241">
        <v>0.875</v>
      </c>
    </row>
    <row r="9242" spans="1:6" hidden="1">
      <c r="A9242">
        <v>15</v>
      </c>
      <c r="B9242" s="226">
        <v>44273</v>
      </c>
      <c r="C9242" s="226">
        <v>44274</v>
      </c>
      <c r="D9242" s="226">
        <v>44280.453541666669</v>
      </c>
      <c r="E9242" t="s">
        <v>6652</v>
      </c>
      <c r="F9242">
        <v>0.86570000000000003</v>
      </c>
    </row>
    <row r="9243" spans="1:6" hidden="1">
      <c r="A9243">
        <v>15</v>
      </c>
      <c r="B9243" s="226">
        <v>44273</v>
      </c>
      <c r="C9243" s="226">
        <v>44274</v>
      </c>
      <c r="D9243" s="226">
        <v>44280.453541666669</v>
      </c>
      <c r="E9243" t="s">
        <v>6653</v>
      </c>
      <c r="F9243">
        <v>5.0000000000000001E-4</v>
      </c>
    </row>
    <row r="9244" spans="1:6" hidden="1">
      <c r="A9244">
        <v>15</v>
      </c>
      <c r="B9244" s="226">
        <v>44273</v>
      </c>
      <c r="C9244" s="226">
        <v>44274</v>
      </c>
      <c r="D9244" s="226">
        <v>44280.453541666669</v>
      </c>
      <c r="E9244" t="s">
        <v>6654</v>
      </c>
      <c r="F9244">
        <v>4.6000000000000001E-4</v>
      </c>
    </row>
    <row r="9245" spans="1:6" hidden="1">
      <c r="A9245">
        <v>15</v>
      </c>
      <c r="B9245" s="226">
        <v>44273</v>
      </c>
      <c r="C9245" s="226">
        <v>44274</v>
      </c>
      <c r="D9245" s="226">
        <v>44280.453541666669</v>
      </c>
      <c r="E9245" t="s">
        <v>6655</v>
      </c>
      <c r="F9245">
        <v>1.6999999999999999E-3</v>
      </c>
    </row>
    <row r="9246" spans="1:6" hidden="1">
      <c r="A9246">
        <v>15</v>
      </c>
      <c r="B9246" s="226">
        <v>44273</v>
      </c>
      <c r="C9246" s="226">
        <v>44274</v>
      </c>
      <c r="D9246" s="226">
        <v>44280.453541666669</v>
      </c>
      <c r="E9246" t="s">
        <v>6766</v>
      </c>
      <c r="F9246">
        <v>102.1</v>
      </c>
    </row>
    <row r="9247" spans="1:6" hidden="1">
      <c r="A9247">
        <v>15</v>
      </c>
      <c r="B9247" s="226">
        <v>44273</v>
      </c>
      <c r="C9247" s="226">
        <v>44274</v>
      </c>
      <c r="D9247" s="226">
        <v>44280.453541666669</v>
      </c>
      <c r="E9247" t="s">
        <v>6767</v>
      </c>
      <c r="F9247">
        <v>111</v>
      </c>
    </row>
    <row r="9248" spans="1:6" hidden="1">
      <c r="A9248">
        <v>15</v>
      </c>
      <c r="B9248" s="226">
        <v>44273</v>
      </c>
      <c r="C9248" s="226">
        <v>44274</v>
      </c>
      <c r="D9248" s="226">
        <v>44280.453541666669</v>
      </c>
      <c r="E9248" t="s">
        <v>6764</v>
      </c>
      <c r="F9248">
        <v>99.7</v>
      </c>
    </row>
    <row r="9249" spans="1:6" hidden="1">
      <c r="A9249">
        <v>15</v>
      </c>
      <c r="B9249" s="226">
        <v>44273</v>
      </c>
      <c r="C9249" s="226">
        <v>44274</v>
      </c>
      <c r="D9249" s="226">
        <v>44280.453541666669</v>
      </c>
      <c r="E9249" t="s">
        <v>6765</v>
      </c>
      <c r="F9249">
        <v>110</v>
      </c>
    </row>
    <row r="9250" spans="1:6" hidden="1">
      <c r="A9250">
        <v>16</v>
      </c>
      <c r="B9250" s="226">
        <v>44274</v>
      </c>
      <c r="C9250" s="226">
        <v>44275</v>
      </c>
      <c r="D9250" s="226">
        <v>44280.453587962962</v>
      </c>
      <c r="E9250" t="s">
        <v>5521</v>
      </c>
      <c r="F9250">
        <v>250.00087782541931</v>
      </c>
    </row>
    <row r="9251" spans="1:6" hidden="1">
      <c r="A9251">
        <v>16</v>
      </c>
      <c r="B9251" s="226">
        <v>44274</v>
      </c>
      <c r="C9251" s="226">
        <v>44275</v>
      </c>
      <c r="D9251" s="226">
        <v>44280.453587962962</v>
      </c>
      <c r="E9251" t="s">
        <v>6243</v>
      </c>
      <c r="F9251">
        <v>0</v>
      </c>
    </row>
    <row r="9252" spans="1:6" hidden="1">
      <c r="A9252">
        <v>16</v>
      </c>
      <c r="B9252" s="226">
        <v>44274</v>
      </c>
      <c r="C9252" s="226">
        <v>44275</v>
      </c>
      <c r="D9252" s="226">
        <v>44280.453587962962</v>
      </c>
      <c r="E9252" t="s">
        <v>6327</v>
      </c>
      <c r="F9252">
        <v>1.891591253984703E-3</v>
      </c>
    </row>
    <row r="9253" spans="1:6" hidden="1">
      <c r="A9253">
        <v>16</v>
      </c>
      <c r="B9253" s="226">
        <v>44274</v>
      </c>
      <c r="C9253" s="226">
        <v>44275</v>
      </c>
      <c r="D9253" s="226">
        <v>44280.453587962962</v>
      </c>
      <c r="E9253" t="s">
        <v>6432</v>
      </c>
      <c r="F9253">
        <v>2.5089026022288561</v>
      </c>
    </row>
    <row r="9254" spans="1:6" hidden="1">
      <c r="A9254">
        <v>16</v>
      </c>
      <c r="B9254" s="226">
        <v>44274</v>
      </c>
      <c r="C9254" s="226">
        <v>44275</v>
      </c>
      <c r="D9254" s="226">
        <v>44280.453587962962</v>
      </c>
      <c r="E9254" t="s">
        <v>6244</v>
      </c>
      <c r="F9254">
        <v>14.941336831781578</v>
      </c>
    </row>
    <row r="9255" spans="1:6" hidden="1">
      <c r="A9255">
        <v>16</v>
      </c>
      <c r="B9255" s="226">
        <v>44274</v>
      </c>
      <c r="C9255" s="226">
        <v>44275</v>
      </c>
      <c r="D9255" s="226">
        <v>44280.453587962962</v>
      </c>
      <c r="E9255" t="s">
        <v>6246</v>
      </c>
    </row>
    <row r="9256" spans="1:6" hidden="1">
      <c r="A9256">
        <v>16</v>
      </c>
      <c r="B9256" s="226">
        <v>44274</v>
      </c>
      <c r="C9256" s="226">
        <v>44275</v>
      </c>
      <c r="D9256" s="226">
        <v>44280.453587962962</v>
      </c>
      <c r="E9256" t="s">
        <v>6259</v>
      </c>
      <c r="F9256">
        <v>4.9969659096664927</v>
      </c>
    </row>
    <row r="9257" spans="1:6" hidden="1">
      <c r="A9257">
        <v>16</v>
      </c>
      <c r="B9257" s="226">
        <v>44274</v>
      </c>
      <c r="C9257" s="226">
        <v>44275</v>
      </c>
      <c r="D9257" s="226">
        <v>44280.453587962962</v>
      </c>
      <c r="E9257" t="s">
        <v>6262</v>
      </c>
      <c r="F9257">
        <v>9.254251632019999</v>
      </c>
    </row>
    <row r="9258" spans="1:6" hidden="1">
      <c r="A9258">
        <v>16</v>
      </c>
      <c r="B9258" s="226">
        <v>44274</v>
      </c>
      <c r="C9258" s="226">
        <v>44275</v>
      </c>
      <c r="D9258" s="226">
        <v>44280.453587962962</v>
      </c>
      <c r="E9258" t="s">
        <v>6665</v>
      </c>
      <c r="F9258">
        <v>0.10733999716014513</v>
      </c>
    </row>
    <row r="9259" spans="1:6" hidden="1">
      <c r="A9259">
        <v>16</v>
      </c>
      <c r="B9259" s="226">
        <v>44274</v>
      </c>
      <c r="C9259" s="226">
        <v>44275</v>
      </c>
      <c r="D9259" s="226">
        <v>44280.453587962962</v>
      </c>
      <c r="E9259" t="s">
        <v>6666</v>
      </c>
      <c r="F9259">
        <v>-2.4196156696416293E-2</v>
      </c>
    </row>
    <row r="9260" spans="1:6" hidden="1">
      <c r="A9260">
        <v>16</v>
      </c>
      <c r="B9260" s="226">
        <v>44274</v>
      </c>
      <c r="C9260" s="226">
        <v>44275</v>
      </c>
      <c r="D9260" s="226">
        <v>44280.453587962962</v>
      </c>
      <c r="E9260" t="s">
        <v>6289</v>
      </c>
      <c r="F9260">
        <v>40.659689267476374</v>
      </c>
    </row>
    <row r="9261" spans="1:6" hidden="1">
      <c r="A9261">
        <v>16</v>
      </c>
      <c r="B9261" s="226">
        <v>44274</v>
      </c>
      <c r="C9261" s="226">
        <v>44275</v>
      </c>
      <c r="D9261" s="226">
        <v>44280.453587962962</v>
      </c>
      <c r="E9261" t="s">
        <v>6290</v>
      </c>
      <c r="F9261">
        <v>7.1411769310633337</v>
      </c>
    </row>
    <row r="9262" spans="1:6" hidden="1">
      <c r="A9262">
        <v>16</v>
      </c>
      <c r="B9262" s="226">
        <v>44274</v>
      </c>
      <c r="C9262" s="226">
        <v>44275</v>
      </c>
      <c r="D9262" s="226">
        <v>44280.453587962962</v>
      </c>
      <c r="E9262" t="s">
        <v>6291</v>
      </c>
      <c r="F9262">
        <v>6.0259006425738413</v>
      </c>
    </row>
    <row r="9263" spans="1:6" hidden="1">
      <c r="A9263">
        <v>16</v>
      </c>
      <c r="B9263" s="226">
        <v>44274</v>
      </c>
      <c r="C9263" s="226">
        <v>44275</v>
      </c>
      <c r="D9263" s="226">
        <v>44280.453587962962</v>
      </c>
      <c r="E9263" t="s">
        <v>6328</v>
      </c>
      <c r="F9263">
        <v>2.0505018408099748E-2</v>
      </c>
    </row>
    <row r="9264" spans="1:6" hidden="1">
      <c r="A9264">
        <v>16</v>
      </c>
      <c r="B9264" s="226">
        <v>44274</v>
      </c>
      <c r="C9264" s="226">
        <v>44275</v>
      </c>
      <c r="D9264" s="226">
        <v>44280.453587962962</v>
      </c>
      <c r="E9264" t="s">
        <v>6329</v>
      </c>
      <c r="F9264">
        <v>6.5566419919331258</v>
      </c>
    </row>
    <row r="9265" spans="1:6" hidden="1">
      <c r="A9265">
        <v>16</v>
      </c>
      <c r="B9265" s="226">
        <v>44274</v>
      </c>
      <c r="C9265" s="226">
        <v>44275</v>
      </c>
      <c r="D9265" s="226">
        <v>44280.453587962962</v>
      </c>
      <c r="E9265" t="s">
        <v>6333</v>
      </c>
      <c r="F9265">
        <v>-1.9417178734309037E-2</v>
      </c>
    </row>
    <row r="9266" spans="1:6" hidden="1">
      <c r="A9266">
        <v>16</v>
      </c>
      <c r="B9266" s="226">
        <v>44274</v>
      </c>
      <c r="C9266" s="226">
        <v>44275</v>
      </c>
      <c r="D9266" s="226">
        <v>44280.453587962962</v>
      </c>
      <c r="E9266" t="s">
        <v>6334</v>
      </c>
      <c r="F9266">
        <v>20.275408535533508</v>
      </c>
    </row>
    <row r="9267" spans="1:6" hidden="1">
      <c r="A9267">
        <v>16</v>
      </c>
      <c r="B9267" s="226">
        <v>44274</v>
      </c>
      <c r="C9267" s="226">
        <v>44275</v>
      </c>
      <c r="D9267" s="226">
        <v>44280.453587962962</v>
      </c>
      <c r="E9267" t="s">
        <v>6337</v>
      </c>
      <c r="F9267">
        <v>64.047533037927423</v>
      </c>
    </row>
    <row r="9268" spans="1:6" hidden="1">
      <c r="A9268">
        <v>16</v>
      </c>
      <c r="B9268" s="226">
        <v>44274</v>
      </c>
      <c r="C9268" s="226">
        <v>44275</v>
      </c>
      <c r="D9268" s="226">
        <v>44280.453587962962</v>
      </c>
      <c r="E9268" t="s">
        <v>6340</v>
      </c>
      <c r="F9268">
        <v>19.927142545911995</v>
      </c>
    </row>
    <row r="9269" spans="1:6" hidden="1">
      <c r="A9269">
        <v>16</v>
      </c>
      <c r="B9269" s="226">
        <v>44274</v>
      </c>
      <c r="C9269" s="226">
        <v>44275</v>
      </c>
      <c r="D9269" s="226">
        <v>44280.453587962962</v>
      </c>
      <c r="E9269" t="s">
        <v>6531</v>
      </c>
      <c r="F9269">
        <v>39.220675023396836</v>
      </c>
    </row>
    <row r="9270" spans="1:6" hidden="1">
      <c r="A9270">
        <v>16</v>
      </c>
      <c r="B9270" s="226">
        <v>44274</v>
      </c>
      <c r="C9270" s="226">
        <v>44275</v>
      </c>
      <c r="D9270" s="226">
        <v>44280.453587962962</v>
      </c>
      <c r="E9270" t="s">
        <v>6635</v>
      </c>
    </row>
    <row r="9271" spans="1:6" hidden="1">
      <c r="A9271">
        <v>16</v>
      </c>
      <c r="B9271" s="226">
        <v>44274</v>
      </c>
      <c r="C9271" s="226">
        <v>44275</v>
      </c>
      <c r="D9271" s="226">
        <v>44280.453587962962</v>
      </c>
      <c r="E9271" t="s">
        <v>6637</v>
      </c>
    </row>
    <row r="9272" spans="1:6" hidden="1">
      <c r="A9272">
        <v>16</v>
      </c>
      <c r="B9272" s="226">
        <v>44274</v>
      </c>
      <c r="C9272" s="226">
        <v>44275</v>
      </c>
      <c r="D9272" s="226">
        <v>44280.453587962962</v>
      </c>
      <c r="E9272" t="s">
        <v>6659</v>
      </c>
      <c r="F9272">
        <v>0.82590001821514825</v>
      </c>
    </row>
    <row r="9273" spans="1:6" hidden="1">
      <c r="A9273">
        <v>16</v>
      </c>
      <c r="B9273" s="226">
        <v>44274</v>
      </c>
      <c r="C9273" s="226">
        <v>44275</v>
      </c>
      <c r="D9273" s="226">
        <v>44280.453587962962</v>
      </c>
      <c r="E9273" t="s">
        <v>6639</v>
      </c>
      <c r="F9273">
        <v>0.73940002918244818</v>
      </c>
    </row>
    <row r="9274" spans="1:6" hidden="1">
      <c r="A9274">
        <v>16</v>
      </c>
      <c r="B9274" s="226">
        <v>44274</v>
      </c>
      <c r="C9274" s="226">
        <v>44275</v>
      </c>
      <c r="D9274" s="226">
        <v>44280.453587962962</v>
      </c>
      <c r="E9274" t="s">
        <v>6640</v>
      </c>
      <c r="F9274">
        <v>0.86229997873309483</v>
      </c>
    </row>
    <row r="9275" spans="1:6" hidden="1">
      <c r="A9275">
        <v>16</v>
      </c>
      <c r="B9275" s="226">
        <v>44274</v>
      </c>
      <c r="C9275" s="226">
        <v>44275</v>
      </c>
      <c r="D9275" s="226">
        <v>44280.453587962962</v>
      </c>
      <c r="E9275" t="s">
        <v>6641</v>
      </c>
      <c r="F9275">
        <v>0.87738332152369869</v>
      </c>
    </row>
    <row r="9276" spans="1:6" hidden="1">
      <c r="A9276">
        <v>16</v>
      </c>
      <c r="B9276" s="226">
        <v>44274</v>
      </c>
      <c r="C9276" s="226">
        <v>44275</v>
      </c>
      <c r="D9276" s="226">
        <v>44280.453587962962</v>
      </c>
      <c r="E9276" t="s">
        <v>6638</v>
      </c>
    </row>
    <row r="9277" spans="1:6" hidden="1">
      <c r="A9277">
        <v>16</v>
      </c>
      <c r="B9277" s="226">
        <v>44274</v>
      </c>
      <c r="C9277" s="226">
        <v>44275</v>
      </c>
      <c r="D9277" s="226">
        <v>44280.453587962962</v>
      </c>
      <c r="E9277" t="s">
        <v>6642</v>
      </c>
    </row>
    <row r="9278" spans="1:6" hidden="1">
      <c r="A9278">
        <v>16</v>
      </c>
      <c r="B9278" s="226">
        <v>44274</v>
      </c>
      <c r="C9278" s="226">
        <v>44275</v>
      </c>
      <c r="D9278" s="226">
        <v>44280.453587962962</v>
      </c>
      <c r="E9278" t="s">
        <v>6636</v>
      </c>
    </row>
    <row r="9279" spans="1:6" hidden="1">
      <c r="A9279">
        <v>16</v>
      </c>
      <c r="B9279" s="226">
        <v>44274</v>
      </c>
      <c r="C9279" s="226">
        <v>44275</v>
      </c>
      <c r="D9279" s="226">
        <v>44280.453587962962</v>
      </c>
      <c r="E9279" t="s">
        <v>6646</v>
      </c>
    </row>
    <row r="9280" spans="1:6" hidden="1">
      <c r="A9280">
        <v>16</v>
      </c>
      <c r="B9280" s="226">
        <v>44274</v>
      </c>
      <c r="C9280" s="226">
        <v>44275</v>
      </c>
      <c r="D9280" s="226">
        <v>44280.453587962962</v>
      </c>
      <c r="E9280" t="s">
        <v>6647</v>
      </c>
    </row>
    <row r="9281" spans="1:6" hidden="1">
      <c r="A9281">
        <v>16</v>
      </c>
      <c r="B9281" s="226">
        <v>44274</v>
      </c>
      <c r="C9281" s="226">
        <v>44275</v>
      </c>
      <c r="D9281" s="226">
        <v>44280.453587962962</v>
      </c>
      <c r="E9281" t="s">
        <v>6648</v>
      </c>
    </row>
    <row r="9282" spans="1:6" hidden="1">
      <c r="A9282">
        <v>16</v>
      </c>
      <c r="B9282" s="226">
        <v>44274</v>
      </c>
      <c r="C9282" s="226">
        <v>44275</v>
      </c>
      <c r="D9282" s="226">
        <v>44280.453587962962</v>
      </c>
      <c r="E9282" t="s">
        <v>6643</v>
      </c>
    </row>
    <row r="9283" spans="1:6" hidden="1">
      <c r="A9283">
        <v>16</v>
      </c>
      <c r="B9283" s="226">
        <v>44274</v>
      </c>
      <c r="C9283" s="226">
        <v>44275</v>
      </c>
      <c r="D9283" s="226">
        <v>44280.453587962962</v>
      </c>
      <c r="E9283" t="s">
        <v>6644</v>
      </c>
    </row>
    <row r="9284" spans="1:6" hidden="1">
      <c r="A9284">
        <v>16</v>
      </c>
      <c r="B9284" s="226">
        <v>44274</v>
      </c>
      <c r="C9284" s="226">
        <v>44275</v>
      </c>
      <c r="D9284" s="226">
        <v>44280.453587962962</v>
      </c>
      <c r="E9284" t="s">
        <v>6649</v>
      </c>
    </row>
    <row r="9285" spans="1:6" hidden="1">
      <c r="A9285">
        <v>16</v>
      </c>
      <c r="B9285" s="226">
        <v>44274</v>
      </c>
      <c r="C9285" s="226">
        <v>44275</v>
      </c>
      <c r="D9285" s="226">
        <v>44280.453587962962</v>
      </c>
      <c r="E9285" t="s">
        <v>6650</v>
      </c>
    </row>
    <row r="9286" spans="1:6" hidden="1">
      <c r="A9286">
        <v>16</v>
      </c>
      <c r="B9286" s="226">
        <v>44274</v>
      </c>
      <c r="C9286" s="226">
        <v>44275</v>
      </c>
      <c r="D9286" s="226">
        <v>44280.453587962962</v>
      </c>
      <c r="E9286" t="s">
        <v>6651</v>
      </c>
    </row>
    <row r="9287" spans="1:6" hidden="1">
      <c r="A9287">
        <v>16</v>
      </c>
      <c r="B9287" s="226">
        <v>44274</v>
      </c>
      <c r="C9287" s="226">
        <v>44275</v>
      </c>
      <c r="D9287" s="226">
        <v>44280.453587962962</v>
      </c>
      <c r="E9287" t="s">
        <v>6645</v>
      </c>
    </row>
    <row r="9288" spans="1:6" hidden="1">
      <c r="A9288">
        <v>16</v>
      </c>
      <c r="B9288" s="226">
        <v>44274</v>
      </c>
      <c r="C9288" s="226">
        <v>44275</v>
      </c>
      <c r="D9288" s="226">
        <v>44280.453587962962</v>
      </c>
      <c r="E9288" t="s">
        <v>6652</v>
      </c>
    </row>
    <row r="9289" spans="1:6" hidden="1">
      <c r="A9289">
        <v>16</v>
      </c>
      <c r="B9289" s="226">
        <v>44274</v>
      </c>
      <c r="C9289" s="226">
        <v>44275</v>
      </c>
      <c r="D9289" s="226">
        <v>44280.453587962962</v>
      </c>
      <c r="E9289" t="s">
        <v>6653</v>
      </c>
    </row>
    <row r="9290" spans="1:6" hidden="1">
      <c r="A9290">
        <v>16</v>
      </c>
      <c r="B9290" s="226">
        <v>44274</v>
      </c>
      <c r="C9290" s="226">
        <v>44275</v>
      </c>
      <c r="D9290" s="226">
        <v>44280.453587962962</v>
      </c>
      <c r="E9290" t="s">
        <v>6654</v>
      </c>
    </row>
    <row r="9291" spans="1:6" hidden="1">
      <c r="A9291">
        <v>16</v>
      </c>
      <c r="B9291" s="226">
        <v>44274</v>
      </c>
      <c r="C9291" s="226">
        <v>44275</v>
      </c>
      <c r="D9291" s="226">
        <v>44280.453587962962</v>
      </c>
      <c r="E9291" t="s">
        <v>6655</v>
      </c>
    </row>
    <row r="9292" spans="1:6" hidden="1">
      <c r="A9292">
        <v>16</v>
      </c>
      <c r="B9292" s="226">
        <v>44274</v>
      </c>
      <c r="C9292" s="226">
        <v>44275</v>
      </c>
      <c r="D9292" s="226">
        <v>44280.453587962962</v>
      </c>
      <c r="E9292" t="s">
        <v>5947</v>
      </c>
    </row>
    <row r="9293" spans="1:6" hidden="1">
      <c r="A9293">
        <v>16</v>
      </c>
      <c r="B9293" s="226">
        <v>44274</v>
      </c>
      <c r="C9293" s="226">
        <v>44275</v>
      </c>
      <c r="D9293" s="226">
        <v>44280.453587962962</v>
      </c>
      <c r="E9293" t="s">
        <v>5946</v>
      </c>
    </row>
    <row r="9294" spans="1:6" hidden="1">
      <c r="A9294">
        <v>16</v>
      </c>
      <c r="B9294" s="226">
        <v>44274</v>
      </c>
      <c r="C9294" s="226">
        <v>44275</v>
      </c>
      <c r="D9294" s="226">
        <v>44280.453587962962</v>
      </c>
      <c r="E9294" t="s">
        <v>6676</v>
      </c>
      <c r="F9294">
        <v>250.00087782541931</v>
      </c>
    </row>
    <row r="9295" spans="1:6" hidden="1">
      <c r="A9295">
        <v>16</v>
      </c>
      <c r="B9295" s="226">
        <v>44274</v>
      </c>
      <c r="C9295" s="226">
        <v>44275</v>
      </c>
      <c r="D9295" s="226">
        <v>44280.453587962962</v>
      </c>
      <c r="E9295" t="s">
        <v>5824</v>
      </c>
      <c r="F9295">
        <v>1.3127582059361733</v>
      </c>
    </row>
    <row r="9296" spans="1:6" hidden="1">
      <c r="A9296">
        <v>16</v>
      </c>
      <c r="B9296" s="226">
        <v>44274</v>
      </c>
      <c r="C9296" s="226">
        <v>44275</v>
      </c>
      <c r="D9296" s="226">
        <v>44280.453587962962</v>
      </c>
      <c r="E9296" t="s">
        <v>5825</v>
      </c>
      <c r="F9296">
        <v>1.4863229898614014</v>
      </c>
    </row>
    <row r="9297" spans="1:6" hidden="1">
      <c r="A9297">
        <v>16</v>
      </c>
      <c r="B9297" s="226">
        <v>44274</v>
      </c>
      <c r="C9297" s="226">
        <v>44275</v>
      </c>
      <c r="D9297" s="226">
        <v>44280.453587962962</v>
      </c>
      <c r="E9297" t="s">
        <v>5826</v>
      </c>
      <c r="F9297">
        <v>1.1600109564366732</v>
      </c>
    </row>
    <row r="9298" spans="1:6" hidden="1">
      <c r="A9298">
        <v>16</v>
      </c>
      <c r="B9298" s="226">
        <v>44274</v>
      </c>
      <c r="C9298" s="226">
        <v>44275</v>
      </c>
      <c r="D9298" s="226">
        <v>44280.453587962962</v>
      </c>
      <c r="E9298" t="s">
        <v>5827</v>
      </c>
      <c r="F9298">
        <v>0.18000000715255737</v>
      </c>
    </row>
    <row r="9299" spans="1:6" hidden="1">
      <c r="A9299">
        <v>16</v>
      </c>
      <c r="B9299" s="226">
        <v>44274</v>
      </c>
      <c r="C9299" s="226">
        <v>44275</v>
      </c>
      <c r="D9299" s="226">
        <v>44280.453587962962</v>
      </c>
      <c r="E9299" t="s">
        <v>5828</v>
      </c>
      <c r="F9299">
        <v>0</v>
      </c>
    </row>
    <row r="9300" spans="1:6" hidden="1">
      <c r="A9300">
        <v>16</v>
      </c>
      <c r="B9300" s="226">
        <v>44274</v>
      </c>
      <c r="C9300" s="226">
        <v>44275</v>
      </c>
      <c r="D9300" s="226">
        <v>44280.453587962962</v>
      </c>
      <c r="E9300" t="s">
        <v>5829</v>
      </c>
      <c r="F9300">
        <v>0</v>
      </c>
    </row>
    <row r="9301" spans="1:6" hidden="1">
      <c r="A9301">
        <v>16</v>
      </c>
      <c r="B9301" s="226">
        <v>44274</v>
      </c>
      <c r="C9301" s="226">
        <v>44275</v>
      </c>
      <c r="D9301" s="226">
        <v>44280.453587962962</v>
      </c>
      <c r="E9301" t="s">
        <v>5830</v>
      </c>
      <c r="F9301">
        <v>1.729506821055524</v>
      </c>
    </row>
    <row r="9302" spans="1:6" hidden="1">
      <c r="A9302">
        <v>16</v>
      </c>
      <c r="B9302" s="226">
        <v>44274</v>
      </c>
      <c r="C9302" s="226">
        <v>44275</v>
      </c>
      <c r="D9302" s="226">
        <v>44280.453587962962</v>
      </c>
      <c r="E9302" t="s">
        <v>5831</v>
      </c>
      <c r="F9302">
        <v>3.4185430129763779</v>
      </c>
    </row>
    <row r="9303" spans="1:6" hidden="1">
      <c r="A9303">
        <v>16</v>
      </c>
      <c r="B9303" s="226">
        <v>44274</v>
      </c>
      <c r="C9303" s="226">
        <v>44275</v>
      </c>
      <c r="D9303" s="226">
        <v>44280.453587962962</v>
      </c>
      <c r="E9303" t="s">
        <v>5832</v>
      </c>
      <c r="F9303">
        <v>3.6892151952276375</v>
      </c>
    </row>
    <row r="9304" spans="1:6" hidden="1">
      <c r="A9304">
        <v>16</v>
      </c>
      <c r="B9304" s="226">
        <v>44274</v>
      </c>
      <c r="C9304" s="226">
        <v>44275</v>
      </c>
      <c r="D9304" s="226">
        <v>44280.453587962962</v>
      </c>
      <c r="E9304" t="s">
        <v>5833</v>
      </c>
      <c r="F9304">
        <v>0.77999997138977051</v>
      </c>
    </row>
    <row r="9305" spans="1:6" hidden="1">
      <c r="A9305">
        <v>16</v>
      </c>
      <c r="B9305" s="226">
        <v>44274</v>
      </c>
      <c r="C9305" s="226">
        <v>44275</v>
      </c>
      <c r="D9305" s="226">
        <v>44280.453587962962</v>
      </c>
      <c r="E9305" t="s">
        <v>5834</v>
      </c>
      <c r="F9305">
        <v>0</v>
      </c>
    </row>
    <row r="9306" spans="1:6" hidden="1">
      <c r="A9306">
        <v>16</v>
      </c>
      <c r="B9306" s="226">
        <v>44274</v>
      </c>
      <c r="C9306" s="226">
        <v>44275</v>
      </c>
      <c r="D9306" s="226">
        <v>44280.453587962962</v>
      </c>
      <c r="E9306" t="s">
        <v>5835</v>
      </c>
      <c r="F9306">
        <v>0.17711817384576647</v>
      </c>
    </row>
    <row r="9307" spans="1:6" hidden="1">
      <c r="A9307">
        <v>16</v>
      </c>
      <c r="B9307" s="226">
        <v>44274</v>
      </c>
      <c r="C9307" s="226">
        <v>44275</v>
      </c>
      <c r="D9307" s="226">
        <v>44280.453587962962</v>
      </c>
      <c r="E9307" t="s">
        <v>5836</v>
      </c>
      <c r="F9307">
        <v>0.29726459797228116</v>
      </c>
    </row>
    <row r="9308" spans="1:6" hidden="1">
      <c r="A9308">
        <v>16</v>
      </c>
      <c r="B9308" s="226">
        <v>44274</v>
      </c>
      <c r="C9308" s="226">
        <v>44275</v>
      </c>
      <c r="D9308" s="226">
        <v>44280.453587962962</v>
      </c>
      <c r="E9308" t="s">
        <v>5837</v>
      </c>
      <c r="F9308">
        <v>0.69410491841452748</v>
      </c>
    </row>
    <row r="9309" spans="1:6" hidden="1">
      <c r="A9309">
        <v>16</v>
      </c>
      <c r="B9309" s="226">
        <v>44274</v>
      </c>
      <c r="C9309" s="226">
        <v>44275</v>
      </c>
      <c r="D9309" s="226">
        <v>44280.453587962962</v>
      </c>
      <c r="E9309" t="s">
        <v>5838</v>
      </c>
      <c r="F9309">
        <v>0</v>
      </c>
    </row>
    <row r="9310" spans="1:6" hidden="1">
      <c r="A9310">
        <v>16</v>
      </c>
      <c r="B9310" s="226">
        <v>44274</v>
      </c>
      <c r="C9310" s="226">
        <v>44275</v>
      </c>
      <c r="D9310" s="226">
        <v>44280.453587962962</v>
      </c>
      <c r="E9310" t="s">
        <v>5839</v>
      </c>
      <c r="F9310">
        <v>6.3357780810859374</v>
      </c>
    </row>
    <row r="9311" spans="1:6" hidden="1">
      <c r="A9311">
        <v>16</v>
      </c>
      <c r="B9311" s="226">
        <v>44274</v>
      </c>
      <c r="C9311" s="226">
        <v>44275</v>
      </c>
      <c r="D9311" s="226">
        <v>44280.453587962962</v>
      </c>
      <c r="E9311" t="s">
        <v>5840</v>
      </c>
      <c r="F9311">
        <v>21.568291181822921</v>
      </c>
    </row>
    <row r="9312" spans="1:6" hidden="1">
      <c r="A9312">
        <v>16</v>
      </c>
      <c r="B9312" s="226">
        <v>44274</v>
      </c>
      <c r="C9312" s="226">
        <v>44275</v>
      </c>
      <c r="D9312" s="226">
        <v>44280.453587962962</v>
      </c>
      <c r="E9312" t="s">
        <v>5841</v>
      </c>
      <c r="F9312">
        <v>4.452699565887527</v>
      </c>
    </row>
    <row r="9313" spans="1:6" hidden="1">
      <c r="A9313">
        <v>16</v>
      </c>
      <c r="B9313" s="226">
        <v>44274</v>
      </c>
      <c r="C9313" s="226">
        <v>44275</v>
      </c>
      <c r="D9313" s="226">
        <v>44280.453587962962</v>
      </c>
      <c r="E9313" t="s">
        <v>5842</v>
      </c>
      <c r="F9313">
        <v>5.4921632286575166</v>
      </c>
    </row>
    <row r="9314" spans="1:6" hidden="1">
      <c r="A9314">
        <v>16</v>
      </c>
      <c r="B9314" s="226">
        <v>44274</v>
      </c>
      <c r="C9314" s="226">
        <v>44275</v>
      </c>
      <c r="D9314" s="226">
        <v>44280.453587962962</v>
      </c>
      <c r="E9314" t="s">
        <v>5843</v>
      </c>
      <c r="F9314">
        <v>12.083062308364383</v>
      </c>
    </row>
    <row r="9315" spans="1:6" hidden="1">
      <c r="A9315">
        <v>16</v>
      </c>
      <c r="B9315" s="226">
        <v>44274</v>
      </c>
      <c r="C9315" s="226">
        <v>44275</v>
      </c>
      <c r="D9315" s="226">
        <v>44280.453587962962</v>
      </c>
      <c r="E9315" t="s">
        <v>5844</v>
      </c>
      <c r="F9315">
        <v>6.8874848428699575</v>
      </c>
    </row>
    <row r="9316" spans="1:6" hidden="1">
      <c r="A9316">
        <v>16</v>
      </c>
      <c r="B9316" s="226">
        <v>44274</v>
      </c>
      <c r="C9316" s="226">
        <v>44275</v>
      </c>
      <c r="D9316" s="226">
        <v>44280.453587962962</v>
      </c>
      <c r="E9316" t="s">
        <v>5845</v>
      </c>
      <c r="F9316">
        <v>18.710266844139021</v>
      </c>
    </row>
    <row r="9317" spans="1:6" hidden="1">
      <c r="A9317">
        <v>16</v>
      </c>
      <c r="B9317" s="226">
        <v>44274</v>
      </c>
      <c r="C9317" s="226">
        <v>44275</v>
      </c>
      <c r="D9317" s="226">
        <v>44280.453587962962</v>
      </c>
      <c r="E9317" t="s">
        <v>5846</v>
      </c>
      <c r="F9317">
        <v>5.4054090873673033</v>
      </c>
    </row>
    <row r="9318" spans="1:6" hidden="1">
      <c r="A9318">
        <v>16</v>
      </c>
      <c r="B9318" s="226">
        <v>44274</v>
      </c>
      <c r="C9318" s="226">
        <v>44275</v>
      </c>
      <c r="D9318" s="226">
        <v>44280.453587962962</v>
      </c>
      <c r="E9318" t="s">
        <v>5847</v>
      </c>
      <c r="F9318">
        <v>0.74000000953674316</v>
      </c>
    </row>
    <row r="9319" spans="1:6" hidden="1">
      <c r="A9319">
        <v>16</v>
      </c>
      <c r="B9319" s="226">
        <v>44274</v>
      </c>
      <c r="C9319" s="226">
        <v>44275</v>
      </c>
      <c r="D9319" s="226">
        <v>44280.453587962962</v>
      </c>
      <c r="E9319" t="s">
        <v>5848</v>
      </c>
      <c r="F9319">
        <v>100</v>
      </c>
    </row>
    <row r="9320" spans="1:6" hidden="1">
      <c r="A9320">
        <v>16</v>
      </c>
      <c r="B9320" s="226">
        <v>44274</v>
      </c>
      <c r="C9320" s="226">
        <v>44275</v>
      </c>
      <c r="D9320" s="226">
        <v>44280.453587962962</v>
      </c>
      <c r="E9320" t="s">
        <v>5805</v>
      </c>
      <c r="F9320">
        <v>24.115675931506324</v>
      </c>
    </row>
    <row r="9321" spans="1:6" hidden="1">
      <c r="A9321">
        <v>16</v>
      </c>
      <c r="B9321" s="226">
        <v>44274</v>
      </c>
      <c r="C9321" s="226">
        <v>44275</v>
      </c>
      <c r="D9321" s="226">
        <v>44280.453587962962</v>
      </c>
      <c r="E9321" t="s">
        <v>5797</v>
      </c>
      <c r="F9321">
        <v>6.3357780810859374</v>
      </c>
    </row>
    <row r="9322" spans="1:6" hidden="1">
      <c r="A9322">
        <v>16</v>
      </c>
      <c r="B9322" s="226">
        <v>44274</v>
      </c>
      <c r="C9322" s="226">
        <v>44275</v>
      </c>
      <c r="D9322" s="226">
        <v>44280.453587962962</v>
      </c>
      <c r="E9322" t="s">
        <v>5798</v>
      </c>
      <c r="F9322">
        <v>23.648256460825415</v>
      </c>
    </row>
    <row r="9323" spans="1:6" hidden="1">
      <c r="A9323">
        <v>16</v>
      </c>
      <c r="B9323" s="226">
        <v>44274</v>
      </c>
      <c r="C9323" s="226">
        <v>44275</v>
      </c>
      <c r="D9323" s="226">
        <v>44280.453587962962</v>
      </c>
      <c r="E9323" t="s">
        <v>5799</v>
      </c>
      <c r="F9323">
        <v>4.452699565887527</v>
      </c>
    </row>
    <row r="9324" spans="1:6" hidden="1">
      <c r="A9324">
        <v>16</v>
      </c>
      <c r="B9324" s="226">
        <v>44274</v>
      </c>
      <c r="C9324" s="226">
        <v>44275</v>
      </c>
      <c r="D9324" s="226">
        <v>44280.453587962962</v>
      </c>
      <c r="E9324" t="s">
        <v>5800</v>
      </c>
      <c r="F9324">
        <v>5.4921632286575166</v>
      </c>
    </row>
    <row r="9325" spans="1:6" hidden="1">
      <c r="A9325">
        <v>16</v>
      </c>
      <c r="B9325" s="226">
        <v>44274</v>
      </c>
      <c r="C9325" s="226">
        <v>44275</v>
      </c>
      <c r="D9325" s="226">
        <v>44280.453587962962</v>
      </c>
      <c r="E9325" t="s">
        <v>5801</v>
      </c>
      <c r="F9325">
        <v>12.083062308364383</v>
      </c>
    </row>
    <row r="9326" spans="1:6" hidden="1">
      <c r="A9326">
        <v>16</v>
      </c>
      <c r="B9326" s="226">
        <v>44274</v>
      </c>
      <c r="C9326" s="226">
        <v>44275</v>
      </c>
      <c r="D9326" s="226">
        <v>44280.453587962962</v>
      </c>
      <c r="E9326" t="s">
        <v>5802</v>
      </c>
      <c r="F9326">
        <v>0.40017864803473141</v>
      </c>
    </row>
    <row r="9327" spans="1:6" hidden="1">
      <c r="A9327">
        <v>16</v>
      </c>
      <c r="B9327" s="226">
        <v>44274</v>
      </c>
      <c r="C9327" s="226">
        <v>44275</v>
      </c>
      <c r="D9327" s="226">
        <v>44280.453587962962</v>
      </c>
      <c r="E9327" t="s">
        <v>5803</v>
      </c>
      <c r="F9327">
        <v>6.8874848428699575</v>
      </c>
    </row>
    <row r="9328" spans="1:6" hidden="1">
      <c r="A9328">
        <v>16</v>
      </c>
      <c r="B9328" s="226">
        <v>44274</v>
      </c>
      <c r="C9328" s="226">
        <v>44275</v>
      </c>
      <c r="D9328" s="226">
        <v>44280.453587962962</v>
      </c>
      <c r="E9328" t="s">
        <v>5804</v>
      </c>
      <c r="F9328">
        <v>24.515837309095343</v>
      </c>
    </row>
    <row r="9329" spans="1:6" hidden="1">
      <c r="A9329">
        <v>16</v>
      </c>
      <c r="B9329" s="226">
        <v>44274</v>
      </c>
      <c r="C9329" s="226">
        <v>44275</v>
      </c>
      <c r="D9329" s="226">
        <v>44280.453587962962</v>
      </c>
      <c r="E9329" t="s">
        <v>5913</v>
      </c>
      <c r="F9329">
        <v>3.2193832008374641</v>
      </c>
    </row>
    <row r="9330" spans="1:6" hidden="1">
      <c r="A9330">
        <v>16</v>
      </c>
      <c r="B9330" s="226">
        <v>44274</v>
      </c>
      <c r="C9330" s="226">
        <v>44275</v>
      </c>
      <c r="D9330" s="226">
        <v>44280.453587962962</v>
      </c>
      <c r="E9330" t="s">
        <v>5914</v>
      </c>
      <c r="F9330">
        <v>5.2021306008100607</v>
      </c>
    </row>
    <row r="9331" spans="1:6" hidden="1">
      <c r="A9331">
        <v>16</v>
      </c>
      <c r="B9331" s="226">
        <v>44274</v>
      </c>
      <c r="C9331" s="226">
        <v>44275</v>
      </c>
      <c r="D9331" s="226">
        <v>44280.453587962962</v>
      </c>
      <c r="E9331" t="s">
        <v>5915</v>
      </c>
      <c r="F9331">
        <v>5.5433310700788381</v>
      </c>
    </row>
    <row r="9332" spans="1:6" hidden="1">
      <c r="A9332">
        <v>16</v>
      </c>
      <c r="B9332" s="226">
        <v>44274</v>
      </c>
      <c r="C9332" s="226">
        <v>44275</v>
      </c>
      <c r="D9332" s="226">
        <v>44280.453587962962</v>
      </c>
      <c r="E9332" t="s">
        <v>5916</v>
      </c>
      <c r="F9332">
        <v>0.17711273253791837</v>
      </c>
    </row>
    <row r="9333" spans="1:6" hidden="1">
      <c r="A9333">
        <v>16</v>
      </c>
      <c r="B9333" s="226">
        <v>44274</v>
      </c>
      <c r="C9333" s="226">
        <v>44275</v>
      </c>
      <c r="D9333" s="226">
        <v>44280.453587962962</v>
      </c>
      <c r="E9333" t="s">
        <v>6692</v>
      </c>
      <c r="F9333">
        <v>1.2999203134354013E-2</v>
      </c>
    </row>
    <row r="9334" spans="1:6" hidden="1">
      <c r="A9334">
        <v>16</v>
      </c>
      <c r="B9334" s="226">
        <v>44274</v>
      </c>
      <c r="C9334" s="226">
        <v>44275</v>
      </c>
      <c r="D9334" s="226">
        <v>44280.453587962962</v>
      </c>
      <c r="E9334" t="s">
        <v>5849</v>
      </c>
      <c r="F9334">
        <v>0.82590001821514825</v>
      </c>
    </row>
    <row r="9335" spans="1:6" hidden="1">
      <c r="A9335">
        <v>16</v>
      </c>
      <c r="B9335" s="226">
        <v>44274</v>
      </c>
      <c r="C9335" s="226">
        <v>44275</v>
      </c>
      <c r="D9335" s="226">
        <v>44280.453587962962</v>
      </c>
      <c r="E9335" t="s">
        <v>5850</v>
      </c>
      <c r="F9335">
        <v>102.30000305176046</v>
      </c>
    </row>
    <row r="9336" spans="1:6" hidden="1">
      <c r="A9336">
        <v>16</v>
      </c>
      <c r="B9336" s="226">
        <v>44274</v>
      </c>
      <c r="C9336" s="226">
        <v>44275</v>
      </c>
      <c r="D9336" s="226">
        <v>44280.453587962962</v>
      </c>
      <c r="E9336" t="s">
        <v>5806</v>
      </c>
      <c r="F9336">
        <v>0.84158491943445102</v>
      </c>
    </row>
    <row r="9337" spans="1:6" hidden="1">
      <c r="A9337">
        <v>16</v>
      </c>
      <c r="B9337" s="226">
        <v>44274</v>
      </c>
      <c r="C9337" s="226">
        <v>44275</v>
      </c>
      <c r="D9337" s="226">
        <v>44280.453587962962</v>
      </c>
      <c r="E9337" t="s">
        <v>5883</v>
      </c>
      <c r="F9337">
        <v>0.5</v>
      </c>
    </row>
    <row r="9338" spans="1:6" hidden="1">
      <c r="A9338">
        <v>16</v>
      </c>
      <c r="B9338" s="226">
        <v>44274</v>
      </c>
      <c r="C9338" s="226">
        <v>44275</v>
      </c>
      <c r="D9338" s="226">
        <v>44280.453587962962</v>
      </c>
      <c r="E9338" t="s">
        <v>5884</v>
      </c>
      <c r="F9338">
        <v>1.2599999904632568</v>
      </c>
    </row>
    <row r="9339" spans="1:6" hidden="1">
      <c r="A9339">
        <v>16</v>
      </c>
      <c r="B9339" s="226">
        <v>44274</v>
      </c>
      <c r="C9339" s="226">
        <v>44275</v>
      </c>
      <c r="D9339" s="226">
        <v>44280.453587962962</v>
      </c>
      <c r="E9339" t="s">
        <v>5885</v>
      </c>
      <c r="F9339">
        <v>2.5999999046325604</v>
      </c>
    </row>
    <row r="9340" spans="1:6" hidden="1">
      <c r="A9340">
        <v>16</v>
      </c>
      <c r="B9340" s="226">
        <v>44274</v>
      </c>
      <c r="C9340" s="226">
        <v>44275</v>
      </c>
      <c r="D9340" s="226">
        <v>44280.453587962962</v>
      </c>
      <c r="E9340" t="s">
        <v>5886</v>
      </c>
      <c r="F9340">
        <v>1.2200000286102295</v>
      </c>
    </row>
    <row r="9341" spans="1:6" hidden="1">
      <c r="A9341">
        <v>16</v>
      </c>
      <c r="B9341" s="226">
        <v>44274</v>
      </c>
      <c r="C9341" s="226">
        <v>44275</v>
      </c>
      <c r="D9341" s="226">
        <v>44280.453587962962</v>
      </c>
      <c r="E9341" t="s">
        <v>5887</v>
      </c>
      <c r="F9341">
        <v>0.18000000715255737</v>
      </c>
    </row>
    <row r="9342" spans="1:6" hidden="1">
      <c r="A9342">
        <v>16</v>
      </c>
      <c r="B9342" s="226">
        <v>44274</v>
      </c>
      <c r="C9342" s="226">
        <v>44275</v>
      </c>
      <c r="D9342" s="226">
        <v>44280.453587962962</v>
      </c>
      <c r="E9342" t="s">
        <v>5888</v>
      </c>
      <c r="F9342">
        <v>0</v>
      </c>
    </row>
    <row r="9343" spans="1:6" hidden="1">
      <c r="A9343">
        <v>16</v>
      </c>
      <c r="B9343" s="226">
        <v>44274</v>
      </c>
      <c r="C9343" s="226">
        <v>44275</v>
      </c>
      <c r="D9343" s="226">
        <v>44280.453587962962</v>
      </c>
      <c r="E9343" t="s">
        <v>5889</v>
      </c>
      <c r="F9343">
        <v>0</v>
      </c>
    </row>
    <row r="9344" spans="1:6" hidden="1">
      <c r="A9344">
        <v>16</v>
      </c>
      <c r="B9344" s="226">
        <v>44274</v>
      </c>
      <c r="C9344" s="226">
        <v>44275</v>
      </c>
      <c r="D9344" s="226">
        <v>44280.453587962962</v>
      </c>
      <c r="E9344" t="s">
        <v>5772</v>
      </c>
      <c r="F9344">
        <v>9.0000003576278687E-2</v>
      </c>
    </row>
    <row r="9345" spans="1:6" hidden="1">
      <c r="A9345">
        <v>16</v>
      </c>
      <c r="B9345" s="226">
        <v>44274</v>
      </c>
      <c r="C9345" s="226">
        <v>44275</v>
      </c>
      <c r="D9345" s="226">
        <v>44280.453587962962</v>
      </c>
      <c r="E9345" t="s">
        <v>5773</v>
      </c>
      <c r="F9345">
        <v>1.6599999666214618</v>
      </c>
    </row>
    <row r="9346" spans="1:6" hidden="1">
      <c r="A9346">
        <v>16</v>
      </c>
      <c r="B9346" s="226">
        <v>44274</v>
      </c>
      <c r="C9346" s="226">
        <v>44275</v>
      </c>
      <c r="D9346" s="226">
        <v>44280.453587962962</v>
      </c>
      <c r="E9346" t="s">
        <v>5774</v>
      </c>
      <c r="F9346">
        <v>5.9800000190737199</v>
      </c>
    </row>
    <row r="9347" spans="1:6" hidden="1">
      <c r="A9347">
        <v>16</v>
      </c>
      <c r="B9347" s="226">
        <v>44274</v>
      </c>
      <c r="C9347" s="226">
        <v>44275</v>
      </c>
      <c r="D9347" s="226">
        <v>44280.453587962962</v>
      </c>
      <c r="E9347" t="s">
        <v>5775</v>
      </c>
      <c r="F9347">
        <v>3.880000114440918</v>
      </c>
    </row>
    <row r="9348" spans="1:6" hidden="1">
      <c r="A9348">
        <v>16</v>
      </c>
      <c r="B9348" s="226">
        <v>44274</v>
      </c>
      <c r="C9348" s="226">
        <v>44275</v>
      </c>
      <c r="D9348" s="226">
        <v>44280.453587962962</v>
      </c>
      <c r="E9348" t="s">
        <v>5776</v>
      </c>
      <c r="F9348">
        <v>0.77999997138977051</v>
      </c>
    </row>
    <row r="9349" spans="1:6" hidden="1">
      <c r="A9349">
        <v>16</v>
      </c>
      <c r="B9349" s="226">
        <v>44274</v>
      </c>
      <c r="C9349" s="226">
        <v>44275</v>
      </c>
      <c r="D9349" s="226">
        <v>44280.453587962962</v>
      </c>
      <c r="E9349" t="s">
        <v>5777</v>
      </c>
      <c r="F9349">
        <v>0</v>
      </c>
    </row>
    <row r="9350" spans="1:6" hidden="1">
      <c r="A9350">
        <v>16</v>
      </c>
      <c r="B9350" s="226">
        <v>44274</v>
      </c>
      <c r="C9350" s="226">
        <v>44275</v>
      </c>
      <c r="D9350" s="226">
        <v>44280.453587962962</v>
      </c>
      <c r="E9350" t="s">
        <v>5778</v>
      </c>
      <c r="F9350">
        <v>0</v>
      </c>
    </row>
    <row r="9351" spans="1:6" hidden="1">
      <c r="A9351">
        <v>16</v>
      </c>
      <c r="B9351" s="226">
        <v>44274</v>
      </c>
      <c r="C9351" s="226">
        <v>44275</v>
      </c>
      <c r="D9351" s="226">
        <v>44280.453587962962</v>
      </c>
      <c r="E9351" t="s">
        <v>5890</v>
      </c>
      <c r="F9351">
        <v>0.1700000017881326</v>
      </c>
    </row>
    <row r="9352" spans="1:6" hidden="1">
      <c r="A9352">
        <v>16</v>
      </c>
      <c r="B9352" s="226">
        <v>44274</v>
      </c>
      <c r="C9352" s="226">
        <v>44275</v>
      </c>
      <c r="D9352" s="226">
        <v>44280.453587962962</v>
      </c>
      <c r="E9352" t="s">
        <v>5891</v>
      </c>
      <c r="F9352">
        <v>0.51999998092651367</v>
      </c>
    </row>
    <row r="9353" spans="1:6" hidden="1">
      <c r="A9353">
        <v>16</v>
      </c>
      <c r="B9353" s="226">
        <v>44274</v>
      </c>
      <c r="C9353" s="226">
        <v>44275</v>
      </c>
      <c r="D9353" s="226">
        <v>44280.453587962962</v>
      </c>
      <c r="E9353" t="s">
        <v>5892</v>
      </c>
      <c r="F9353">
        <v>0.73000001907348633</v>
      </c>
    </row>
    <row r="9354" spans="1:6" hidden="1">
      <c r="A9354">
        <v>16</v>
      </c>
      <c r="B9354" s="226">
        <v>44274</v>
      </c>
      <c r="C9354" s="226">
        <v>44275</v>
      </c>
      <c r="D9354" s="226">
        <v>44280.453587962962</v>
      </c>
      <c r="E9354" t="s">
        <v>5893</v>
      </c>
      <c r="F9354">
        <v>0</v>
      </c>
    </row>
    <row r="9355" spans="1:6" hidden="1">
      <c r="A9355">
        <v>16</v>
      </c>
      <c r="B9355" s="226">
        <v>44274</v>
      </c>
      <c r="C9355" s="226">
        <v>44275</v>
      </c>
      <c r="D9355" s="226">
        <v>44280.453587962962</v>
      </c>
      <c r="E9355" t="s">
        <v>5783</v>
      </c>
      <c r="F9355">
        <v>0</v>
      </c>
    </row>
    <row r="9356" spans="1:6" hidden="1">
      <c r="A9356">
        <v>16</v>
      </c>
      <c r="B9356" s="226">
        <v>44274</v>
      </c>
      <c r="C9356" s="226">
        <v>44275</v>
      </c>
      <c r="D9356" s="226">
        <v>44280.453587962962</v>
      </c>
      <c r="E9356" t="s">
        <v>5784</v>
      </c>
      <c r="F9356">
        <v>0</v>
      </c>
    </row>
    <row r="9357" spans="1:6" hidden="1">
      <c r="A9357">
        <v>16</v>
      </c>
      <c r="B9357" s="226">
        <v>44274</v>
      </c>
      <c r="C9357" s="226">
        <v>44275</v>
      </c>
      <c r="D9357" s="226">
        <v>44280.453587962962</v>
      </c>
      <c r="E9357" t="s">
        <v>5785</v>
      </c>
      <c r="F9357">
        <v>5.8299999237060547</v>
      </c>
    </row>
    <row r="9358" spans="1:6" hidden="1">
      <c r="A9358">
        <v>16</v>
      </c>
      <c r="B9358" s="226">
        <v>44274</v>
      </c>
      <c r="C9358" s="226">
        <v>44275</v>
      </c>
      <c r="D9358" s="226">
        <v>44280.453587962962</v>
      </c>
      <c r="E9358" t="s">
        <v>5786</v>
      </c>
      <c r="F9358">
        <v>21.739999771119027</v>
      </c>
    </row>
    <row r="9359" spans="1:6" hidden="1">
      <c r="A9359">
        <v>16</v>
      </c>
      <c r="B9359" s="226">
        <v>44274</v>
      </c>
      <c r="C9359" s="226">
        <v>44275</v>
      </c>
      <c r="D9359" s="226">
        <v>44280.453587962962</v>
      </c>
      <c r="E9359" t="s">
        <v>5787</v>
      </c>
      <c r="F9359">
        <v>18.829999923705309</v>
      </c>
    </row>
    <row r="9360" spans="1:6" hidden="1">
      <c r="A9360">
        <v>16</v>
      </c>
      <c r="B9360" s="226">
        <v>44274</v>
      </c>
      <c r="C9360" s="226">
        <v>44275</v>
      </c>
      <c r="D9360" s="226">
        <v>44280.453587962962</v>
      </c>
      <c r="E9360" t="s">
        <v>5788</v>
      </c>
      <c r="F9360">
        <v>5.4400000572202432</v>
      </c>
    </row>
    <row r="9361" spans="1:6" hidden="1">
      <c r="A9361">
        <v>16</v>
      </c>
      <c r="B9361" s="226">
        <v>44274</v>
      </c>
      <c r="C9361" s="226">
        <v>44275</v>
      </c>
      <c r="D9361" s="226">
        <v>44280.453587962962</v>
      </c>
      <c r="E9361" t="s">
        <v>5895</v>
      </c>
      <c r="F9361">
        <v>0.74000000953674316</v>
      </c>
    </row>
    <row r="9362" spans="1:6" hidden="1">
      <c r="A9362">
        <v>16</v>
      </c>
      <c r="B9362" s="226">
        <v>44274</v>
      </c>
      <c r="C9362" s="226">
        <v>44275</v>
      </c>
      <c r="D9362" s="226">
        <v>44280.453587962962</v>
      </c>
      <c r="E9362" t="s">
        <v>5790</v>
      </c>
      <c r="F9362">
        <v>4.1500000953675888</v>
      </c>
    </row>
    <row r="9363" spans="1:6" hidden="1">
      <c r="A9363">
        <v>16</v>
      </c>
      <c r="B9363" s="226">
        <v>44274</v>
      </c>
      <c r="C9363" s="226">
        <v>44275</v>
      </c>
      <c r="D9363" s="226">
        <v>44280.453587962962</v>
      </c>
      <c r="E9363" t="s">
        <v>5791</v>
      </c>
      <c r="F9363">
        <v>5.1399998664858</v>
      </c>
    </row>
    <row r="9364" spans="1:6" hidden="1">
      <c r="A9364">
        <v>16</v>
      </c>
      <c r="B9364" s="226">
        <v>44274</v>
      </c>
      <c r="C9364" s="226">
        <v>44275</v>
      </c>
      <c r="D9364" s="226">
        <v>44280.453587962962</v>
      </c>
      <c r="E9364" t="s">
        <v>5792</v>
      </c>
      <c r="F9364">
        <v>11.710000038147431</v>
      </c>
    </row>
    <row r="9365" spans="1:6" hidden="1">
      <c r="A9365">
        <v>16</v>
      </c>
      <c r="B9365" s="226">
        <v>44274</v>
      </c>
      <c r="C9365" s="226">
        <v>44275</v>
      </c>
      <c r="D9365" s="226">
        <v>44280.453587962962</v>
      </c>
      <c r="E9365" t="s">
        <v>5793</v>
      </c>
      <c r="F9365">
        <v>6.8000001907350667</v>
      </c>
    </row>
    <row r="9366" spans="1:6" hidden="1">
      <c r="A9366">
        <v>16</v>
      </c>
      <c r="B9366" s="226">
        <v>44274</v>
      </c>
      <c r="C9366" s="226">
        <v>44275</v>
      </c>
      <c r="D9366" s="226">
        <v>44280.453587962962</v>
      </c>
      <c r="E9366" t="s">
        <v>5794</v>
      </c>
      <c r="F9366">
        <v>27.79999923705968</v>
      </c>
    </row>
    <row r="9367" spans="1:6" hidden="1">
      <c r="A9367">
        <v>16</v>
      </c>
      <c r="B9367" s="226">
        <v>44274</v>
      </c>
      <c r="C9367" s="226">
        <v>44275</v>
      </c>
      <c r="D9367" s="226">
        <v>44280.453587962962</v>
      </c>
      <c r="E9367" t="s">
        <v>5896</v>
      </c>
      <c r="F9367">
        <v>17.840000152587891</v>
      </c>
    </row>
    <row r="9368" spans="1:6" hidden="1">
      <c r="A9368">
        <v>16</v>
      </c>
      <c r="B9368" s="226">
        <v>44274</v>
      </c>
      <c r="C9368" s="226">
        <v>44275</v>
      </c>
      <c r="D9368" s="226">
        <v>44280.453587962962</v>
      </c>
      <c r="E9368" t="s">
        <v>5894</v>
      </c>
      <c r="F9368">
        <v>0</v>
      </c>
    </row>
    <row r="9369" spans="1:6" hidden="1">
      <c r="A9369">
        <v>16</v>
      </c>
      <c r="B9369" s="226">
        <v>44274</v>
      </c>
      <c r="C9369" s="226">
        <v>44275</v>
      </c>
      <c r="D9369" s="226">
        <v>44280.453587962962</v>
      </c>
      <c r="E9369" t="s">
        <v>6455</v>
      </c>
      <c r="F9369">
        <v>52.426105901930114</v>
      </c>
    </row>
    <row r="9370" spans="1:6" hidden="1">
      <c r="A9370">
        <v>16</v>
      </c>
      <c r="B9370" s="226">
        <v>44274</v>
      </c>
      <c r="C9370" s="226">
        <v>44275</v>
      </c>
      <c r="D9370" s="226">
        <v>44280.453587962962</v>
      </c>
      <c r="E9370" t="s">
        <v>6456</v>
      </c>
      <c r="F9370">
        <v>61.41087998814065</v>
      </c>
    </row>
    <row r="9371" spans="1:6" hidden="1">
      <c r="A9371">
        <v>16</v>
      </c>
      <c r="B9371" s="226">
        <v>44274</v>
      </c>
      <c r="C9371" s="226">
        <v>44275</v>
      </c>
      <c r="D9371" s="226">
        <v>44280.453587962962</v>
      </c>
      <c r="E9371" t="s">
        <v>5973</v>
      </c>
      <c r="F9371">
        <v>15.937423366639326</v>
      </c>
    </row>
    <row r="9372" spans="1:6" hidden="1">
      <c r="A9372">
        <v>16</v>
      </c>
      <c r="B9372" s="226">
        <v>44274</v>
      </c>
      <c r="C9372" s="226">
        <v>44275</v>
      </c>
      <c r="D9372" s="226">
        <v>44280.453587962962</v>
      </c>
      <c r="E9372" t="s">
        <v>6690</v>
      </c>
      <c r="F9372">
        <v>0.31924586908684915</v>
      </c>
    </row>
    <row r="9373" spans="1:6" hidden="1">
      <c r="A9373">
        <v>16</v>
      </c>
      <c r="B9373" s="226">
        <v>44274</v>
      </c>
      <c r="C9373" s="226">
        <v>44275</v>
      </c>
      <c r="D9373" s="226">
        <v>44280.453587962962</v>
      </c>
      <c r="E9373" t="s">
        <v>6691</v>
      </c>
      <c r="F9373">
        <v>1.1563433390110751</v>
      </c>
    </row>
    <row r="9374" spans="1:6" hidden="1">
      <c r="A9374">
        <v>16</v>
      </c>
      <c r="B9374" s="226">
        <v>44274</v>
      </c>
      <c r="C9374" s="226">
        <v>44275</v>
      </c>
      <c r="D9374" s="226">
        <v>44280.453587962962</v>
      </c>
      <c r="E9374" t="s">
        <v>6240</v>
      </c>
      <c r="F9374">
        <v>88.792788532045037</v>
      </c>
    </row>
    <row r="9375" spans="1:6" hidden="1">
      <c r="A9375">
        <v>16</v>
      </c>
      <c r="B9375" s="226">
        <v>44274</v>
      </c>
      <c r="C9375" s="226">
        <v>44275</v>
      </c>
      <c r="D9375" s="226">
        <v>44280.453587962962</v>
      </c>
      <c r="E9375" t="s">
        <v>5902</v>
      </c>
      <c r="F9375">
        <v>17.607099533080369</v>
      </c>
    </row>
    <row r="9376" spans="1:6" hidden="1">
      <c r="A9376">
        <v>16</v>
      </c>
      <c r="B9376" s="226">
        <v>44274</v>
      </c>
      <c r="C9376" s="226">
        <v>44275</v>
      </c>
      <c r="D9376" s="226">
        <v>44280.453587962962</v>
      </c>
      <c r="E9376" t="s">
        <v>5903</v>
      </c>
      <c r="F9376">
        <v>58.792499542238453</v>
      </c>
    </row>
    <row r="9377" spans="1:6" hidden="1">
      <c r="A9377">
        <v>16</v>
      </c>
      <c r="B9377" s="226">
        <v>44274</v>
      </c>
      <c r="C9377" s="226">
        <v>44275</v>
      </c>
      <c r="D9377" s="226">
        <v>44280.453587962962</v>
      </c>
      <c r="E9377" t="s">
        <v>5904</v>
      </c>
      <c r="F9377">
        <v>22.290300369263576</v>
      </c>
    </row>
    <row r="9378" spans="1:6" hidden="1">
      <c r="A9378">
        <v>16</v>
      </c>
      <c r="B9378" s="226">
        <v>44274</v>
      </c>
      <c r="C9378" s="226">
        <v>44275</v>
      </c>
      <c r="D9378" s="226">
        <v>44280.453587962962</v>
      </c>
      <c r="E9378" t="s">
        <v>5905</v>
      </c>
      <c r="F9378">
        <v>0.31499999761581421</v>
      </c>
    </row>
    <row r="9379" spans="1:6" hidden="1">
      <c r="A9379">
        <v>16</v>
      </c>
      <c r="B9379" s="226">
        <v>44274</v>
      </c>
      <c r="C9379" s="226">
        <v>44275</v>
      </c>
      <c r="D9379" s="226">
        <v>44280.453587962962</v>
      </c>
      <c r="E9379" t="s">
        <v>5906</v>
      </c>
      <c r="F9379">
        <v>0.28549998998641968</v>
      </c>
    </row>
    <row r="9380" spans="1:6" hidden="1">
      <c r="A9380">
        <v>16</v>
      </c>
      <c r="B9380" s="226">
        <v>44274</v>
      </c>
      <c r="C9380" s="226">
        <v>44275</v>
      </c>
      <c r="D9380" s="226">
        <v>44280.453587962962</v>
      </c>
      <c r="E9380" t="s">
        <v>5907</v>
      </c>
      <c r="F9380">
        <v>0.54240000247955322</v>
      </c>
    </row>
    <row r="9381" spans="1:6" hidden="1">
      <c r="A9381">
        <v>16</v>
      </c>
      <c r="B9381" s="226">
        <v>44274</v>
      </c>
      <c r="C9381" s="226">
        <v>44275</v>
      </c>
      <c r="D9381" s="226">
        <v>44280.453587962962</v>
      </c>
      <c r="E9381" t="s">
        <v>5908</v>
      </c>
      <c r="F9381">
        <v>0.15090000629425049</v>
      </c>
    </row>
    <row r="9382" spans="1:6" hidden="1">
      <c r="A9382">
        <v>16</v>
      </c>
      <c r="B9382" s="226">
        <v>44274</v>
      </c>
      <c r="C9382" s="226">
        <v>44275</v>
      </c>
      <c r="D9382" s="226">
        <v>44280.453587962962</v>
      </c>
      <c r="E9382" t="s">
        <v>6241</v>
      </c>
      <c r="F9382">
        <v>167.15330388810915</v>
      </c>
    </row>
    <row r="9383" spans="1:6" hidden="1">
      <c r="A9383">
        <v>16</v>
      </c>
      <c r="B9383" s="226">
        <v>44274</v>
      </c>
      <c r="C9383" s="226">
        <v>44275</v>
      </c>
      <c r="D9383" s="226">
        <v>44280.453587962962</v>
      </c>
      <c r="E9383" t="s">
        <v>5909</v>
      </c>
    </row>
    <row r="9384" spans="1:6" hidden="1">
      <c r="A9384">
        <v>16</v>
      </c>
      <c r="B9384" s="226">
        <v>44274</v>
      </c>
      <c r="C9384" s="226">
        <v>44275</v>
      </c>
      <c r="D9384" s="226">
        <v>44280.453587962962</v>
      </c>
      <c r="E9384" t="s">
        <v>5910</v>
      </c>
    </row>
    <row r="9385" spans="1:6" hidden="1">
      <c r="A9385">
        <v>16</v>
      </c>
      <c r="B9385" s="226">
        <v>44274</v>
      </c>
      <c r="C9385" s="226">
        <v>44275</v>
      </c>
      <c r="D9385" s="226">
        <v>44280.453587962962</v>
      </c>
      <c r="E9385" t="s">
        <v>5911</v>
      </c>
    </row>
    <row r="9386" spans="1:6" hidden="1">
      <c r="A9386">
        <v>16</v>
      </c>
      <c r="B9386" s="226">
        <v>44274</v>
      </c>
      <c r="C9386" s="226">
        <v>44275</v>
      </c>
      <c r="D9386" s="226">
        <v>44280.453587962962</v>
      </c>
      <c r="E9386" t="s">
        <v>5912</v>
      </c>
    </row>
    <row r="9387" spans="1:6" hidden="1">
      <c r="A9387">
        <v>16</v>
      </c>
      <c r="B9387" s="226">
        <v>44274</v>
      </c>
      <c r="C9387" s="226">
        <v>44275</v>
      </c>
      <c r="D9387" s="226">
        <v>44280.453587962962</v>
      </c>
      <c r="E9387" t="s">
        <v>6457</v>
      </c>
      <c r="F9387">
        <v>120.28181969854566</v>
      </c>
    </row>
    <row r="9388" spans="1:6" hidden="1">
      <c r="A9388">
        <v>16</v>
      </c>
      <c r="B9388" s="226">
        <v>44274</v>
      </c>
      <c r="C9388" s="226">
        <v>44275</v>
      </c>
      <c r="D9388" s="226">
        <v>44280.453587962962</v>
      </c>
      <c r="E9388" t="s">
        <v>6458</v>
      </c>
      <c r="F9388">
        <v>119.98026201460077</v>
      </c>
    </row>
    <row r="9389" spans="1:6" hidden="1">
      <c r="A9389">
        <v>16</v>
      </c>
      <c r="B9389" s="226">
        <v>44274</v>
      </c>
      <c r="C9389" s="226">
        <v>44275</v>
      </c>
      <c r="D9389" s="226">
        <v>44280.453587962962</v>
      </c>
      <c r="E9389" t="s">
        <v>6459</v>
      </c>
      <c r="F9389">
        <v>90.820883433024491</v>
      </c>
    </row>
    <row r="9390" spans="1:6" hidden="1">
      <c r="A9390">
        <v>16</v>
      </c>
      <c r="B9390" s="226">
        <v>44274</v>
      </c>
      <c r="C9390" s="226">
        <v>44275</v>
      </c>
      <c r="D9390" s="226">
        <v>44280.453587962962</v>
      </c>
      <c r="E9390" t="s">
        <v>5521</v>
      </c>
      <c r="F9390">
        <v>250.00087782541931</v>
      </c>
    </row>
    <row r="9391" spans="1:6" hidden="1">
      <c r="A9391">
        <v>16</v>
      </c>
      <c r="B9391" s="226">
        <v>44274</v>
      </c>
      <c r="C9391" s="226">
        <v>44275</v>
      </c>
      <c r="D9391" s="226">
        <v>44280.453587962962</v>
      </c>
      <c r="E9391" t="s">
        <v>6460</v>
      </c>
      <c r="F9391">
        <v>107.83486976623509</v>
      </c>
    </row>
    <row r="9392" spans="1:6" hidden="1">
      <c r="A9392">
        <v>16</v>
      </c>
      <c r="B9392" s="226">
        <v>44274</v>
      </c>
      <c r="C9392" s="226">
        <v>44275</v>
      </c>
      <c r="D9392" s="226">
        <v>44280.453587962962</v>
      </c>
      <c r="E9392" t="s">
        <v>6461</v>
      </c>
      <c r="F9392">
        <v>115.79083748923394</v>
      </c>
    </row>
    <row r="9393" spans="1:6" hidden="1">
      <c r="A9393">
        <v>16</v>
      </c>
      <c r="B9393" s="226">
        <v>44274</v>
      </c>
      <c r="C9393" s="226">
        <v>44275</v>
      </c>
      <c r="D9393" s="226">
        <v>44280.453587962962</v>
      </c>
      <c r="E9393" t="s">
        <v>6462</v>
      </c>
      <c r="F9393">
        <v>130.02116391923727</v>
      </c>
    </row>
    <row r="9394" spans="1:6" hidden="1">
      <c r="A9394">
        <v>16</v>
      </c>
      <c r="B9394" s="226">
        <v>44274</v>
      </c>
      <c r="C9394" s="226">
        <v>44275</v>
      </c>
      <c r="D9394" s="226">
        <v>44280.453587962962</v>
      </c>
      <c r="E9394" t="s">
        <v>6463</v>
      </c>
      <c r="F9394">
        <v>139.40453304714626</v>
      </c>
    </row>
    <row r="9395" spans="1:6" hidden="1">
      <c r="A9395">
        <v>16</v>
      </c>
      <c r="B9395" s="226">
        <v>44274</v>
      </c>
      <c r="C9395" s="226">
        <v>44275</v>
      </c>
      <c r="D9395" s="226">
        <v>44280.453587962962</v>
      </c>
      <c r="E9395" t="s">
        <v>5974</v>
      </c>
      <c r="F9395">
        <v>6.864800643920911</v>
      </c>
    </row>
    <row r="9396" spans="1:6" hidden="1">
      <c r="A9396">
        <v>16</v>
      </c>
      <c r="B9396" s="226">
        <v>44274</v>
      </c>
      <c r="C9396" s="226">
        <v>44275</v>
      </c>
      <c r="D9396" s="226">
        <v>44280.453587962962</v>
      </c>
      <c r="E9396" t="s">
        <v>5975</v>
      </c>
      <c r="F9396">
        <v>12.223369908332828</v>
      </c>
    </row>
    <row r="9397" spans="1:6" hidden="1">
      <c r="A9397">
        <v>16</v>
      </c>
      <c r="B9397" s="226">
        <v>44274</v>
      </c>
      <c r="C9397" s="226">
        <v>44275</v>
      </c>
      <c r="D9397" s="226">
        <v>44280.453587962962</v>
      </c>
      <c r="E9397" t="s">
        <v>5934</v>
      </c>
      <c r="F9397">
        <v>29.077155362235118</v>
      </c>
    </row>
    <row r="9398" spans="1:6" hidden="1">
      <c r="A9398">
        <v>16</v>
      </c>
      <c r="B9398" s="226">
        <v>44274</v>
      </c>
      <c r="C9398" s="226">
        <v>44275</v>
      </c>
      <c r="D9398" s="226">
        <v>44280.453587962962</v>
      </c>
      <c r="E9398" t="s">
        <v>6242</v>
      </c>
      <c r="F9398">
        <v>56.071375192536166</v>
      </c>
    </row>
    <row r="9399" spans="1:6" hidden="1">
      <c r="A9399">
        <v>16</v>
      </c>
      <c r="B9399" s="226">
        <v>44274</v>
      </c>
      <c r="C9399" s="226">
        <v>44275</v>
      </c>
      <c r="D9399" s="226">
        <v>44280.453587962962</v>
      </c>
      <c r="E9399" t="s">
        <v>6464</v>
      </c>
      <c r="F9399">
        <v>150.12068447536853</v>
      </c>
    </row>
    <row r="9400" spans="1:6" hidden="1">
      <c r="A9400">
        <v>16</v>
      </c>
      <c r="B9400" s="226">
        <v>44274</v>
      </c>
      <c r="C9400" s="226">
        <v>44275</v>
      </c>
      <c r="D9400" s="226">
        <v>44280.453587962962</v>
      </c>
      <c r="E9400" t="s">
        <v>6465</v>
      </c>
      <c r="F9400">
        <v>154.62120242648663</v>
      </c>
    </row>
    <row r="9401" spans="1:6" hidden="1">
      <c r="A9401">
        <v>16</v>
      </c>
      <c r="B9401" s="226">
        <v>44274</v>
      </c>
      <c r="C9401" s="226">
        <v>44275</v>
      </c>
      <c r="D9401" s="226">
        <v>44280.453587962962</v>
      </c>
      <c r="E9401" t="s">
        <v>6466</v>
      </c>
      <c r="F9401">
        <v>149.4979788992139</v>
      </c>
    </row>
    <row r="9402" spans="1:6" hidden="1">
      <c r="A9402">
        <v>16</v>
      </c>
      <c r="B9402" s="226">
        <v>44274</v>
      </c>
      <c r="C9402" s="226">
        <v>44275</v>
      </c>
      <c r="D9402" s="226">
        <v>44280.453587962962</v>
      </c>
      <c r="E9402" t="s">
        <v>6467</v>
      </c>
      <c r="F9402">
        <v>151.03781658808435</v>
      </c>
    </row>
    <row r="9403" spans="1:6" hidden="1">
      <c r="A9403">
        <v>16</v>
      </c>
      <c r="B9403" s="226">
        <v>44274</v>
      </c>
      <c r="C9403" s="226">
        <v>44275</v>
      </c>
      <c r="D9403" s="226">
        <v>44280.453587962962</v>
      </c>
      <c r="E9403" t="s">
        <v>5935</v>
      </c>
      <c r="F9403">
        <v>11.22970061567093</v>
      </c>
    </row>
    <row r="9404" spans="1:6" hidden="1">
      <c r="A9404">
        <v>16</v>
      </c>
      <c r="B9404" s="226">
        <v>44274</v>
      </c>
      <c r="C9404" s="226">
        <v>44275</v>
      </c>
      <c r="D9404" s="226">
        <v>44280.453587962962</v>
      </c>
      <c r="E9404" t="s">
        <v>6468</v>
      </c>
      <c r="F9404">
        <v>151.17212607065824</v>
      </c>
    </row>
    <row r="9405" spans="1:6" hidden="1">
      <c r="A9405">
        <v>16</v>
      </c>
      <c r="B9405" s="226">
        <v>44274</v>
      </c>
      <c r="C9405" s="226">
        <v>44275</v>
      </c>
      <c r="D9405" s="226">
        <v>44280.453587962962</v>
      </c>
      <c r="E9405" t="s">
        <v>5948</v>
      </c>
    </row>
    <row r="9406" spans="1:6" hidden="1">
      <c r="A9406">
        <v>16</v>
      </c>
      <c r="B9406" s="226">
        <v>44274</v>
      </c>
      <c r="C9406" s="226">
        <v>44275</v>
      </c>
      <c r="D9406" s="226">
        <v>44280.453587962962</v>
      </c>
      <c r="E9406" t="s">
        <v>5950</v>
      </c>
    </row>
    <row r="9407" spans="1:6" hidden="1">
      <c r="A9407">
        <v>16</v>
      </c>
      <c r="B9407" s="226">
        <v>44274</v>
      </c>
      <c r="C9407" s="226">
        <v>44275</v>
      </c>
      <c r="D9407" s="226">
        <v>44280.453587962962</v>
      </c>
      <c r="E9407" t="s">
        <v>5949</v>
      </c>
    </row>
    <row r="9408" spans="1:6" hidden="1">
      <c r="A9408">
        <v>16</v>
      </c>
      <c r="B9408" s="226">
        <v>44274</v>
      </c>
      <c r="C9408" s="226">
        <v>44275</v>
      </c>
      <c r="D9408" s="226">
        <v>44280.453587962962</v>
      </c>
      <c r="E9408" t="s">
        <v>6521</v>
      </c>
      <c r="F9408">
        <v>0.4240301326124199</v>
      </c>
    </row>
    <row r="9409" spans="1:6" hidden="1">
      <c r="A9409">
        <v>16</v>
      </c>
      <c r="B9409" s="226">
        <v>44274</v>
      </c>
      <c r="C9409" s="226">
        <v>44275</v>
      </c>
      <c r="D9409" s="226">
        <v>44280.453587962962</v>
      </c>
      <c r="E9409" t="s">
        <v>6522</v>
      </c>
      <c r="F9409">
        <v>1.1354992218315594</v>
      </c>
    </row>
    <row r="9410" spans="1:6" hidden="1">
      <c r="A9410">
        <v>16</v>
      </c>
      <c r="B9410" s="226">
        <v>44274</v>
      </c>
      <c r="C9410" s="226">
        <v>44275</v>
      </c>
      <c r="D9410" s="226">
        <v>44280.453587962962</v>
      </c>
      <c r="E9410" t="s">
        <v>6243</v>
      </c>
      <c r="F9410">
        <v>0</v>
      </c>
    </row>
    <row r="9411" spans="1:6" hidden="1">
      <c r="A9411">
        <v>16</v>
      </c>
      <c r="B9411" s="226">
        <v>44274</v>
      </c>
      <c r="C9411" s="226">
        <v>44275</v>
      </c>
      <c r="D9411" s="226">
        <v>44280.453587962962</v>
      </c>
      <c r="E9411" t="s">
        <v>5963</v>
      </c>
      <c r="F9411">
        <v>55.002172697915036</v>
      </c>
    </row>
    <row r="9412" spans="1:6" hidden="1">
      <c r="A9412">
        <v>16</v>
      </c>
      <c r="B9412" s="226">
        <v>44274</v>
      </c>
      <c r="C9412" s="226">
        <v>44275</v>
      </c>
      <c r="D9412" s="226">
        <v>44280.453587962962</v>
      </c>
      <c r="E9412" t="s">
        <v>6447</v>
      </c>
      <c r="F9412">
        <v>97.246385256449557</v>
      </c>
    </row>
    <row r="9413" spans="1:6" hidden="1">
      <c r="A9413">
        <v>16</v>
      </c>
      <c r="B9413" s="226">
        <v>44274</v>
      </c>
      <c r="C9413" s="226">
        <v>44275</v>
      </c>
      <c r="D9413" s="226">
        <v>44280.453587962962</v>
      </c>
      <c r="E9413" t="s">
        <v>6448</v>
      </c>
      <c r="F9413">
        <v>61.613962512546024</v>
      </c>
    </row>
    <row r="9414" spans="1:6" hidden="1">
      <c r="A9414">
        <v>16</v>
      </c>
      <c r="B9414" s="226">
        <v>44274</v>
      </c>
      <c r="C9414" s="226">
        <v>44275</v>
      </c>
      <c r="D9414" s="226">
        <v>44280.453587962962</v>
      </c>
      <c r="E9414" t="s">
        <v>5964</v>
      </c>
      <c r="F9414">
        <v>15.094635672701774</v>
      </c>
    </row>
    <row r="9415" spans="1:6" hidden="1">
      <c r="A9415">
        <v>16</v>
      </c>
      <c r="B9415" s="226">
        <v>44274</v>
      </c>
      <c r="C9415" s="226">
        <v>44275</v>
      </c>
      <c r="D9415" s="226">
        <v>44280.453587962962</v>
      </c>
      <c r="E9415" t="s">
        <v>6244</v>
      </c>
      <c r="F9415">
        <v>14.941336831781578</v>
      </c>
    </row>
    <row r="9416" spans="1:6" hidden="1">
      <c r="A9416">
        <v>16</v>
      </c>
      <c r="B9416" s="226">
        <v>44274</v>
      </c>
      <c r="C9416" s="226">
        <v>44275</v>
      </c>
      <c r="D9416" s="226">
        <v>44280.453587962962</v>
      </c>
      <c r="E9416" t="s">
        <v>6245</v>
      </c>
      <c r="F9416">
        <v>0</v>
      </c>
    </row>
    <row r="9417" spans="1:6" hidden="1">
      <c r="A9417">
        <v>16</v>
      </c>
      <c r="B9417" s="226">
        <v>44274</v>
      </c>
      <c r="C9417" s="226">
        <v>44275</v>
      </c>
      <c r="D9417" s="226">
        <v>44280.453587962962</v>
      </c>
      <c r="E9417" t="s">
        <v>6659</v>
      </c>
      <c r="F9417">
        <v>0.82590001821514825</v>
      </c>
    </row>
    <row r="9418" spans="1:6" hidden="1">
      <c r="A9418">
        <v>16</v>
      </c>
      <c r="B9418" s="226">
        <v>44274</v>
      </c>
      <c r="C9418" s="226">
        <v>44275</v>
      </c>
      <c r="D9418" s="226">
        <v>44280.453587962962</v>
      </c>
      <c r="E9418" t="s">
        <v>6639</v>
      </c>
      <c r="F9418">
        <v>0.73940002918244818</v>
      </c>
    </row>
    <row r="9419" spans="1:6" hidden="1">
      <c r="A9419">
        <v>16</v>
      </c>
      <c r="B9419" s="226">
        <v>44274</v>
      </c>
      <c r="C9419" s="226">
        <v>44275</v>
      </c>
      <c r="D9419" s="226">
        <v>44280.453587962962</v>
      </c>
      <c r="E9419" t="s">
        <v>6640</v>
      </c>
      <c r="F9419">
        <v>0.86229997873309483</v>
      </c>
    </row>
    <row r="9420" spans="1:6" hidden="1">
      <c r="A9420">
        <v>16</v>
      </c>
      <c r="B9420" s="226">
        <v>44274</v>
      </c>
      <c r="C9420" s="226">
        <v>44275</v>
      </c>
      <c r="D9420" s="226">
        <v>44280.453587962962</v>
      </c>
      <c r="E9420" t="s">
        <v>6641</v>
      </c>
      <c r="F9420">
        <v>0.87738332152369869</v>
      </c>
    </row>
    <row r="9421" spans="1:6" hidden="1">
      <c r="A9421">
        <v>16</v>
      </c>
      <c r="B9421" s="226">
        <v>44274</v>
      </c>
      <c r="C9421" s="226">
        <v>44275</v>
      </c>
      <c r="D9421" s="226">
        <v>44280.453587962962</v>
      </c>
      <c r="E9421" t="s">
        <v>6613</v>
      </c>
      <c r="F9421">
        <v>-2.7731038002173412</v>
      </c>
    </row>
    <row r="9422" spans="1:6" hidden="1">
      <c r="A9422">
        <v>16</v>
      </c>
      <c r="B9422" s="226">
        <v>44274</v>
      </c>
      <c r="C9422" s="226">
        <v>44275</v>
      </c>
      <c r="D9422" s="226">
        <v>44280.453587962962</v>
      </c>
      <c r="E9422" t="s">
        <v>6246</v>
      </c>
      <c r="F9422">
        <v>44.249317697802816</v>
      </c>
    </row>
    <row r="9423" spans="1:6" hidden="1">
      <c r="A9423">
        <v>16</v>
      </c>
      <c r="B9423" s="226">
        <v>44274</v>
      </c>
      <c r="C9423" s="226">
        <v>44275</v>
      </c>
      <c r="D9423" s="226">
        <v>44280.453587962962</v>
      </c>
      <c r="E9423" t="s">
        <v>6247</v>
      </c>
      <c r="F9423">
        <v>29.307980866021239</v>
      </c>
    </row>
    <row r="9424" spans="1:6" hidden="1">
      <c r="A9424">
        <v>16</v>
      </c>
      <c r="B9424" s="226">
        <v>44274</v>
      </c>
      <c r="C9424" s="226">
        <v>44275</v>
      </c>
      <c r="D9424" s="226">
        <v>44280.453587962962</v>
      </c>
      <c r="E9424" t="s">
        <v>6441</v>
      </c>
      <c r="F9424">
        <v>126.13924398952084</v>
      </c>
    </row>
    <row r="9425" spans="1:6" hidden="1">
      <c r="A9425">
        <v>16</v>
      </c>
      <c r="B9425" s="226">
        <v>44274</v>
      </c>
      <c r="C9425" s="226">
        <v>44275</v>
      </c>
      <c r="D9425" s="226">
        <v>44280.453587962962</v>
      </c>
      <c r="E9425" t="s">
        <v>6442</v>
      </c>
      <c r="F9425">
        <v>136.48021835750936</v>
      </c>
    </row>
    <row r="9426" spans="1:6" hidden="1">
      <c r="A9426">
        <v>16</v>
      </c>
      <c r="B9426" s="226">
        <v>44274</v>
      </c>
      <c r="C9426" s="226">
        <v>44275</v>
      </c>
      <c r="D9426" s="226">
        <v>44280.453587962962</v>
      </c>
      <c r="E9426" t="s">
        <v>6443</v>
      </c>
      <c r="F9426">
        <v>148.77820649676821</v>
      </c>
    </row>
    <row r="9427" spans="1:6" hidden="1">
      <c r="A9427">
        <v>16</v>
      </c>
      <c r="B9427" s="226">
        <v>44274</v>
      </c>
      <c r="C9427" s="226">
        <v>44275</v>
      </c>
      <c r="D9427" s="226">
        <v>44280.453587962962</v>
      </c>
      <c r="E9427" t="s">
        <v>6444</v>
      </c>
      <c r="F9427">
        <v>150.83004904852973</v>
      </c>
    </row>
    <row r="9428" spans="1:6" hidden="1">
      <c r="A9428">
        <v>16</v>
      </c>
      <c r="B9428" s="226">
        <v>44274</v>
      </c>
      <c r="C9428" s="226">
        <v>44275</v>
      </c>
      <c r="D9428" s="226">
        <v>44280.453587962962</v>
      </c>
      <c r="E9428" t="s">
        <v>6445</v>
      </c>
      <c r="F9428">
        <v>156.36996873219792</v>
      </c>
    </row>
    <row r="9429" spans="1:6" hidden="1">
      <c r="A9429">
        <v>16</v>
      </c>
      <c r="B9429" s="226">
        <v>44274</v>
      </c>
      <c r="C9429" s="226">
        <v>44275</v>
      </c>
      <c r="D9429" s="226">
        <v>44280.453587962962</v>
      </c>
      <c r="E9429" t="s">
        <v>6446</v>
      </c>
      <c r="F9429">
        <v>165.87449973424276</v>
      </c>
    </row>
    <row r="9430" spans="1:6" hidden="1">
      <c r="A9430">
        <v>16</v>
      </c>
      <c r="B9430" s="226">
        <v>44274</v>
      </c>
      <c r="C9430" s="226">
        <v>44275</v>
      </c>
      <c r="D9430" s="226">
        <v>44280.453587962962</v>
      </c>
      <c r="E9430" t="s">
        <v>5971</v>
      </c>
      <c r="F9430">
        <v>8.2192759977446581</v>
      </c>
    </row>
    <row r="9431" spans="1:6" hidden="1">
      <c r="A9431">
        <v>16</v>
      </c>
      <c r="B9431" s="226">
        <v>44274</v>
      </c>
      <c r="C9431" s="226">
        <v>44275</v>
      </c>
      <c r="D9431" s="226">
        <v>44280.453587962962</v>
      </c>
      <c r="E9431" t="s">
        <v>5972</v>
      </c>
      <c r="F9431">
        <v>11.076973741584347</v>
      </c>
    </row>
    <row r="9432" spans="1:6" hidden="1">
      <c r="A9432">
        <v>16</v>
      </c>
      <c r="B9432" s="226">
        <v>44274</v>
      </c>
      <c r="C9432" s="226">
        <v>44275</v>
      </c>
      <c r="D9432" s="226">
        <v>44280.453587962962</v>
      </c>
      <c r="E9432" t="s">
        <v>6449</v>
      </c>
      <c r="F9432">
        <v>81.437611044777924</v>
      </c>
    </row>
    <row r="9433" spans="1:6" hidden="1">
      <c r="A9433">
        <v>16</v>
      </c>
      <c r="B9433" s="226">
        <v>44274</v>
      </c>
      <c r="C9433" s="226">
        <v>44275</v>
      </c>
      <c r="D9433" s="226">
        <v>44280.453587962962</v>
      </c>
      <c r="E9433" t="s">
        <v>6248</v>
      </c>
      <c r="F9433">
        <v>128.54937315517006</v>
      </c>
    </row>
    <row r="9434" spans="1:6" hidden="1">
      <c r="A9434">
        <v>16</v>
      </c>
      <c r="B9434" s="226">
        <v>44274</v>
      </c>
      <c r="C9434" s="226">
        <v>44275</v>
      </c>
      <c r="D9434" s="226">
        <v>44280.453587962962</v>
      </c>
      <c r="E9434" t="s">
        <v>6249</v>
      </c>
      <c r="F9434">
        <v>124.32977668444303</v>
      </c>
    </row>
    <row r="9435" spans="1:6" hidden="1">
      <c r="A9435">
        <v>16</v>
      </c>
      <c r="B9435" s="226">
        <v>44274</v>
      </c>
      <c r="C9435" s="226">
        <v>44275</v>
      </c>
      <c r="D9435" s="226">
        <v>44280.453587962962</v>
      </c>
      <c r="E9435" t="s">
        <v>6250</v>
      </c>
      <c r="F9435">
        <v>3.1303403306338513</v>
      </c>
    </row>
    <row r="9436" spans="1:6" hidden="1">
      <c r="A9436">
        <v>16</v>
      </c>
      <c r="B9436" s="226">
        <v>44274</v>
      </c>
      <c r="C9436" s="226">
        <v>44275</v>
      </c>
      <c r="D9436" s="226">
        <v>44280.453587962962</v>
      </c>
      <c r="E9436" t="s">
        <v>6450</v>
      </c>
      <c r="F9436">
        <v>172.64940458933597</v>
      </c>
    </row>
    <row r="9437" spans="1:6" hidden="1">
      <c r="A9437">
        <v>16</v>
      </c>
      <c r="B9437" s="226">
        <v>44274</v>
      </c>
      <c r="C9437" s="226">
        <v>44275</v>
      </c>
      <c r="D9437" s="226">
        <v>44280.453587962962</v>
      </c>
      <c r="E9437" t="s">
        <v>6451</v>
      </c>
      <c r="F9437">
        <v>172.62186818652762</v>
      </c>
    </row>
    <row r="9438" spans="1:6" hidden="1">
      <c r="A9438">
        <v>16</v>
      </c>
      <c r="B9438" s="226">
        <v>44274</v>
      </c>
      <c r="C9438" s="226">
        <v>44275</v>
      </c>
      <c r="D9438" s="226">
        <v>44280.453587962962</v>
      </c>
      <c r="E9438" t="s">
        <v>5976</v>
      </c>
      <c r="F9438">
        <v>1.8063261443542125</v>
      </c>
    </row>
    <row r="9439" spans="1:6" hidden="1">
      <c r="A9439">
        <v>16</v>
      </c>
      <c r="B9439" s="226">
        <v>44274</v>
      </c>
      <c r="C9439" s="226">
        <v>44275</v>
      </c>
      <c r="D9439" s="226">
        <v>44280.453587962962</v>
      </c>
      <c r="E9439" t="s">
        <v>6452</v>
      </c>
      <c r="F9439">
        <v>172.68222181532195</v>
      </c>
    </row>
    <row r="9440" spans="1:6" hidden="1">
      <c r="A9440">
        <v>16</v>
      </c>
      <c r="B9440" s="226">
        <v>44274</v>
      </c>
      <c r="C9440" s="226">
        <v>44275</v>
      </c>
      <c r="D9440" s="226">
        <v>44280.453587962962</v>
      </c>
      <c r="E9440" t="s">
        <v>6453</v>
      </c>
      <c r="F9440">
        <v>172.99056321250234</v>
      </c>
    </row>
    <row r="9441" spans="1:6" hidden="1">
      <c r="A9441">
        <v>16</v>
      </c>
      <c r="B9441" s="226">
        <v>44274</v>
      </c>
      <c r="C9441" s="226">
        <v>44275</v>
      </c>
      <c r="D9441" s="226">
        <v>44280.453587962962</v>
      </c>
      <c r="E9441" t="s">
        <v>6454</v>
      </c>
      <c r="F9441">
        <v>173.06079686482863</v>
      </c>
    </row>
    <row r="9442" spans="1:6" hidden="1">
      <c r="A9442">
        <v>16</v>
      </c>
      <c r="B9442" s="226">
        <v>44274</v>
      </c>
      <c r="C9442" s="226">
        <v>44275</v>
      </c>
      <c r="D9442" s="226">
        <v>44280.453587962962</v>
      </c>
      <c r="E9442" t="s">
        <v>5957</v>
      </c>
      <c r="F9442">
        <v>0.21379999816416895</v>
      </c>
    </row>
    <row r="9443" spans="1:6" hidden="1">
      <c r="A9443">
        <v>16</v>
      </c>
      <c r="B9443" s="226">
        <v>44274</v>
      </c>
      <c r="C9443" s="226">
        <v>44275</v>
      </c>
      <c r="D9443" s="226">
        <v>44280.453587962962</v>
      </c>
      <c r="E9443" t="s">
        <v>5977</v>
      </c>
      <c r="F9443">
        <v>4.792600154876518</v>
      </c>
    </row>
    <row r="9444" spans="1:6" hidden="1">
      <c r="A9444">
        <v>16</v>
      </c>
      <c r="B9444" s="226">
        <v>44274</v>
      </c>
      <c r="C9444" s="226">
        <v>44275</v>
      </c>
      <c r="D9444" s="226">
        <v>44280.453587962962</v>
      </c>
      <c r="E9444" t="s">
        <v>5978</v>
      </c>
      <c r="F9444">
        <v>94.5093994140625</v>
      </c>
    </row>
    <row r="9445" spans="1:6" hidden="1">
      <c r="A9445">
        <v>16</v>
      </c>
      <c r="B9445" s="226">
        <v>44274</v>
      </c>
      <c r="C9445" s="226">
        <v>44275</v>
      </c>
      <c r="D9445" s="226">
        <v>44280.453587962962</v>
      </c>
      <c r="E9445" t="s">
        <v>5979</v>
      </c>
      <c r="F9445">
        <v>0.16719999909401059</v>
      </c>
    </row>
    <row r="9446" spans="1:6" hidden="1">
      <c r="A9446">
        <v>16</v>
      </c>
      <c r="B9446" s="226">
        <v>44274</v>
      </c>
      <c r="C9446" s="226">
        <v>44275</v>
      </c>
      <c r="D9446" s="226">
        <v>44280.453587962962</v>
      </c>
      <c r="E9446" t="s">
        <v>5980</v>
      </c>
      <c r="F9446">
        <v>0.11330000311136658</v>
      </c>
    </row>
    <row r="9447" spans="1:6" hidden="1">
      <c r="A9447">
        <v>16</v>
      </c>
      <c r="B9447" s="226">
        <v>44274</v>
      </c>
      <c r="C9447" s="226">
        <v>44275</v>
      </c>
      <c r="D9447" s="226">
        <v>44280.453587962962</v>
      </c>
      <c r="E9447" t="s">
        <v>5981</v>
      </c>
      <c r="F9447">
        <v>0.18320000171661377</v>
      </c>
    </row>
    <row r="9448" spans="1:6" hidden="1">
      <c r="A9448">
        <v>16</v>
      </c>
      <c r="B9448" s="226">
        <v>44274</v>
      </c>
      <c r="C9448" s="226">
        <v>44275</v>
      </c>
      <c r="D9448" s="226">
        <v>44280.453587962962</v>
      </c>
      <c r="E9448" t="s">
        <v>5982</v>
      </c>
      <c r="F9448">
        <v>2.0400000736116551E-2</v>
      </c>
    </row>
    <row r="9449" spans="1:6" hidden="1">
      <c r="A9449">
        <v>16</v>
      </c>
      <c r="B9449" s="226">
        <v>44274</v>
      </c>
      <c r="C9449" s="226">
        <v>44275</v>
      </c>
      <c r="D9449" s="226">
        <v>44280.453587962962</v>
      </c>
      <c r="E9449" t="s">
        <v>5983</v>
      </c>
      <c r="F9449">
        <v>0</v>
      </c>
    </row>
    <row r="9450" spans="1:6" hidden="1">
      <c r="A9450">
        <v>16</v>
      </c>
      <c r="B9450" s="226">
        <v>44274</v>
      </c>
      <c r="C9450" s="226">
        <v>44275</v>
      </c>
      <c r="D9450" s="226">
        <v>44280.453587962962</v>
      </c>
      <c r="E9450" t="s">
        <v>5984</v>
      </c>
      <c r="F9450">
        <v>102.1</v>
      </c>
    </row>
    <row r="9451" spans="1:6" hidden="1">
      <c r="A9451">
        <v>16</v>
      </c>
      <c r="B9451" s="226">
        <v>44274</v>
      </c>
      <c r="C9451" s="226">
        <v>44275</v>
      </c>
      <c r="D9451" s="226">
        <v>44280.453587962962</v>
      </c>
      <c r="E9451" t="s">
        <v>5985</v>
      </c>
      <c r="F9451">
        <v>111</v>
      </c>
    </row>
    <row r="9452" spans="1:6" hidden="1">
      <c r="A9452">
        <v>16</v>
      </c>
      <c r="B9452" s="226">
        <v>44274</v>
      </c>
      <c r="C9452" s="226">
        <v>44275</v>
      </c>
      <c r="D9452" s="226">
        <v>44280.453587962962</v>
      </c>
      <c r="E9452" t="s">
        <v>6303</v>
      </c>
      <c r="F9452">
        <v>106.548408854</v>
      </c>
    </row>
    <row r="9453" spans="1:6" hidden="1">
      <c r="A9453">
        <v>16</v>
      </c>
      <c r="B9453" s="226">
        <v>44274</v>
      </c>
      <c r="C9453" s="226">
        <v>44275</v>
      </c>
      <c r="D9453" s="226">
        <v>44280.453587962962</v>
      </c>
      <c r="E9453" t="s">
        <v>5986</v>
      </c>
      <c r="F9453">
        <v>87.001390110000003</v>
      </c>
    </row>
    <row r="9454" spans="1:6" hidden="1">
      <c r="A9454">
        <v>16</v>
      </c>
      <c r="B9454" s="226">
        <v>44274</v>
      </c>
      <c r="C9454" s="226">
        <v>44275</v>
      </c>
      <c r="D9454" s="226">
        <v>44280.453587962962</v>
      </c>
      <c r="E9454" t="s">
        <v>5987</v>
      </c>
      <c r="F9454">
        <v>4.5166667550803983E-3</v>
      </c>
    </row>
    <row r="9455" spans="1:6" hidden="1">
      <c r="A9455">
        <v>16</v>
      </c>
      <c r="B9455" s="226">
        <v>44274</v>
      </c>
      <c r="C9455" s="226">
        <v>44275</v>
      </c>
      <c r="D9455" s="226">
        <v>44280.453587962962</v>
      </c>
      <c r="E9455" t="s">
        <v>5988</v>
      </c>
      <c r="F9455">
        <v>0.34156666696071286</v>
      </c>
    </row>
    <row r="9456" spans="1:6" hidden="1">
      <c r="A9456">
        <v>16</v>
      </c>
      <c r="B9456" s="226">
        <v>44274</v>
      </c>
      <c r="C9456" s="226">
        <v>44275</v>
      </c>
      <c r="D9456" s="226">
        <v>44280.453587962962</v>
      </c>
      <c r="E9456" t="s">
        <v>5958</v>
      </c>
      <c r="F9456">
        <v>1.1665667096774242</v>
      </c>
    </row>
    <row r="9457" spans="1:6" hidden="1">
      <c r="A9457">
        <v>16</v>
      </c>
      <c r="B9457" s="226">
        <v>44274</v>
      </c>
      <c r="C9457" s="226">
        <v>44275</v>
      </c>
      <c r="D9457" s="226">
        <v>44280.453587962962</v>
      </c>
      <c r="E9457" t="s">
        <v>5989</v>
      </c>
      <c r="F9457">
        <v>50.813166618347196</v>
      </c>
    </row>
    <row r="9458" spans="1:6" hidden="1">
      <c r="A9458">
        <v>16</v>
      </c>
      <c r="B9458" s="226">
        <v>44274</v>
      </c>
      <c r="C9458" s="226">
        <v>44275</v>
      </c>
      <c r="D9458" s="226">
        <v>44280.453587962962</v>
      </c>
      <c r="E9458" t="s">
        <v>5990</v>
      </c>
      <c r="F9458">
        <v>7.4966667493181731</v>
      </c>
    </row>
    <row r="9459" spans="1:6" hidden="1">
      <c r="A9459">
        <v>16</v>
      </c>
      <c r="B9459" s="226">
        <v>44274</v>
      </c>
      <c r="C9459" s="226">
        <v>44275</v>
      </c>
      <c r="D9459" s="226">
        <v>44280.453587962962</v>
      </c>
      <c r="E9459" t="s">
        <v>5991</v>
      </c>
      <c r="F9459">
        <v>9.8057169914245605</v>
      </c>
    </row>
    <row r="9460" spans="1:6" hidden="1">
      <c r="A9460">
        <v>16</v>
      </c>
      <c r="B9460" s="226">
        <v>44274</v>
      </c>
      <c r="C9460" s="226">
        <v>44275</v>
      </c>
      <c r="D9460" s="226">
        <v>44280.453587962962</v>
      </c>
      <c r="E9460" t="s">
        <v>5992</v>
      </c>
      <c r="F9460">
        <v>21.089616139729817</v>
      </c>
    </row>
    <row r="9461" spans="1:6" hidden="1">
      <c r="A9461">
        <v>16</v>
      </c>
      <c r="B9461" s="226">
        <v>44274</v>
      </c>
      <c r="C9461" s="226">
        <v>44275</v>
      </c>
      <c r="D9461" s="226">
        <v>44280.453587962962</v>
      </c>
      <c r="E9461" t="s">
        <v>5993</v>
      </c>
      <c r="F9461">
        <v>12.421166737874643</v>
      </c>
    </row>
    <row r="9462" spans="1:6" hidden="1">
      <c r="A9462">
        <v>16</v>
      </c>
      <c r="B9462" s="226">
        <v>44274</v>
      </c>
      <c r="C9462" s="226">
        <v>44275</v>
      </c>
      <c r="D9462" s="226">
        <v>44280.453587962962</v>
      </c>
      <c r="E9462" t="s">
        <v>5994</v>
      </c>
      <c r="F9462">
        <v>34.886983235675736</v>
      </c>
    </row>
    <row r="9463" spans="1:6" hidden="1">
      <c r="A9463">
        <v>16</v>
      </c>
      <c r="B9463" s="226">
        <v>44274</v>
      </c>
      <c r="C9463" s="226">
        <v>44275</v>
      </c>
      <c r="D9463" s="226">
        <v>44280.453587962962</v>
      </c>
      <c r="E9463" t="s">
        <v>5995</v>
      </c>
      <c r="F9463">
        <v>9.4072833061218262</v>
      </c>
    </row>
    <row r="9464" spans="1:6" hidden="1">
      <c r="A9464">
        <v>16</v>
      </c>
      <c r="B9464" s="226">
        <v>44274</v>
      </c>
      <c r="C9464" s="226">
        <v>44275</v>
      </c>
      <c r="D9464" s="226">
        <v>44280.453587962962</v>
      </c>
      <c r="E9464" t="s">
        <v>5996</v>
      </c>
      <c r="F9464">
        <v>2.4529500802357993</v>
      </c>
    </row>
    <row r="9465" spans="1:6" hidden="1">
      <c r="A9465">
        <v>16</v>
      </c>
      <c r="B9465" s="226">
        <v>44274</v>
      </c>
      <c r="C9465" s="226">
        <v>44275</v>
      </c>
      <c r="D9465" s="226">
        <v>44280.453587962962</v>
      </c>
      <c r="E9465" t="s">
        <v>6044</v>
      </c>
    </row>
    <row r="9466" spans="1:6" hidden="1">
      <c r="A9466">
        <v>16</v>
      </c>
      <c r="B9466" s="226">
        <v>44274</v>
      </c>
      <c r="C9466" s="226">
        <v>44275</v>
      </c>
      <c r="D9466" s="226">
        <v>44280.453587962962</v>
      </c>
      <c r="E9466" t="s">
        <v>6047</v>
      </c>
    </row>
    <row r="9467" spans="1:6" hidden="1">
      <c r="A9467">
        <v>16</v>
      </c>
      <c r="B9467" s="226">
        <v>44274</v>
      </c>
      <c r="C9467" s="226">
        <v>44275</v>
      </c>
      <c r="D9467" s="226">
        <v>44280.453587962962</v>
      </c>
      <c r="E9467" t="s">
        <v>6046</v>
      </c>
    </row>
    <row r="9468" spans="1:6" hidden="1">
      <c r="A9468">
        <v>16</v>
      </c>
      <c r="B9468" s="226">
        <v>44274</v>
      </c>
      <c r="C9468" s="226">
        <v>44275</v>
      </c>
      <c r="D9468" s="226">
        <v>44280.453587962962</v>
      </c>
      <c r="E9468" t="s">
        <v>6045</v>
      </c>
    </row>
    <row r="9469" spans="1:6" hidden="1">
      <c r="A9469">
        <v>16</v>
      </c>
      <c r="B9469" s="226">
        <v>44274</v>
      </c>
      <c r="C9469" s="226">
        <v>44275</v>
      </c>
      <c r="D9469" s="226">
        <v>44280.453587962962</v>
      </c>
      <c r="E9469" t="s">
        <v>6251</v>
      </c>
      <c r="F9469">
        <v>167.15330388810915</v>
      </c>
    </row>
    <row r="9470" spans="1:6" hidden="1">
      <c r="A9470">
        <v>16</v>
      </c>
      <c r="B9470" s="226">
        <v>44274</v>
      </c>
      <c r="C9470" s="226">
        <v>44275</v>
      </c>
      <c r="D9470" s="226">
        <v>44280.453587962962</v>
      </c>
      <c r="E9470" t="s">
        <v>6048</v>
      </c>
      <c r="F9470">
        <v>4.5166667550803983E-3</v>
      </c>
    </row>
    <row r="9471" spans="1:6" hidden="1">
      <c r="A9471">
        <v>16</v>
      </c>
      <c r="B9471" s="226">
        <v>44274</v>
      </c>
      <c r="C9471" s="226">
        <v>44275</v>
      </c>
      <c r="D9471" s="226">
        <v>44280.453587962962</v>
      </c>
      <c r="E9471" t="s">
        <v>6049</v>
      </c>
      <c r="F9471">
        <v>0.34156666696071286</v>
      </c>
    </row>
    <row r="9472" spans="1:6" hidden="1">
      <c r="A9472">
        <v>16</v>
      </c>
      <c r="B9472" s="226">
        <v>44274</v>
      </c>
      <c r="C9472" s="226">
        <v>44275</v>
      </c>
      <c r="D9472" s="226">
        <v>44280.453587962962</v>
      </c>
      <c r="E9472" t="s">
        <v>6050</v>
      </c>
      <c r="F9472">
        <v>1.1665667096774242</v>
      </c>
    </row>
    <row r="9473" spans="1:6" hidden="1">
      <c r="A9473">
        <v>16</v>
      </c>
      <c r="B9473" s="226">
        <v>44274</v>
      </c>
      <c r="C9473" s="226">
        <v>44275</v>
      </c>
      <c r="D9473" s="226">
        <v>44280.453587962962</v>
      </c>
      <c r="E9473" t="s">
        <v>6051</v>
      </c>
      <c r="F9473">
        <v>7.4966667493181731</v>
      </c>
    </row>
    <row r="9474" spans="1:6" hidden="1">
      <c r="A9474">
        <v>16</v>
      </c>
      <c r="B9474" s="226">
        <v>44274</v>
      </c>
      <c r="C9474" s="226">
        <v>44275</v>
      </c>
      <c r="D9474" s="226">
        <v>44280.453587962962</v>
      </c>
      <c r="E9474" t="s">
        <v>6052</v>
      </c>
      <c r="F9474">
        <v>9.8057169914245605</v>
      </c>
    </row>
    <row r="9475" spans="1:6" hidden="1">
      <c r="A9475">
        <v>16</v>
      </c>
      <c r="B9475" s="226">
        <v>44274</v>
      </c>
      <c r="C9475" s="226">
        <v>44275</v>
      </c>
      <c r="D9475" s="226">
        <v>44280.453587962962</v>
      </c>
      <c r="E9475" t="s">
        <v>6053</v>
      </c>
      <c r="F9475">
        <v>21.089616139729817</v>
      </c>
    </row>
    <row r="9476" spans="1:6" hidden="1">
      <c r="A9476">
        <v>16</v>
      </c>
      <c r="B9476" s="226">
        <v>44274</v>
      </c>
      <c r="C9476" s="226">
        <v>44275</v>
      </c>
      <c r="D9476" s="226">
        <v>44280.453587962962</v>
      </c>
      <c r="E9476" t="s">
        <v>6054</v>
      </c>
      <c r="F9476">
        <v>12.421166737874643</v>
      </c>
    </row>
    <row r="9477" spans="1:6" hidden="1">
      <c r="A9477">
        <v>16</v>
      </c>
      <c r="B9477" s="226">
        <v>44274</v>
      </c>
      <c r="C9477" s="226">
        <v>44275</v>
      </c>
      <c r="D9477" s="226">
        <v>44280.453587962962</v>
      </c>
      <c r="E9477" t="s">
        <v>6055</v>
      </c>
      <c r="F9477">
        <v>34.886983235675736</v>
      </c>
    </row>
    <row r="9478" spans="1:6" hidden="1">
      <c r="A9478">
        <v>16</v>
      </c>
      <c r="B9478" s="226">
        <v>44274</v>
      </c>
      <c r="C9478" s="226">
        <v>44275</v>
      </c>
      <c r="D9478" s="226">
        <v>44280.453587962962</v>
      </c>
      <c r="E9478" t="s">
        <v>6056</v>
      </c>
      <c r="F9478">
        <v>9.4072833061218262</v>
      </c>
    </row>
    <row r="9479" spans="1:6" hidden="1">
      <c r="A9479">
        <v>16</v>
      </c>
      <c r="B9479" s="226">
        <v>44274</v>
      </c>
      <c r="C9479" s="226">
        <v>44275</v>
      </c>
      <c r="D9479" s="226">
        <v>44280.453587962962</v>
      </c>
      <c r="E9479" t="s">
        <v>6057</v>
      </c>
      <c r="F9479">
        <v>2.4529500802357993</v>
      </c>
    </row>
    <row r="9480" spans="1:6" hidden="1">
      <c r="A9480">
        <v>16</v>
      </c>
      <c r="B9480" s="226">
        <v>44274</v>
      </c>
      <c r="C9480" s="226">
        <v>44275</v>
      </c>
      <c r="D9480" s="226">
        <v>44280.453587962962</v>
      </c>
      <c r="E9480" t="s">
        <v>6270</v>
      </c>
      <c r="F9480">
        <v>125.79999876552155</v>
      </c>
    </row>
    <row r="9481" spans="1:6" hidden="1">
      <c r="A9481">
        <v>16</v>
      </c>
      <c r="B9481" s="226">
        <v>44274</v>
      </c>
      <c r="C9481" s="226">
        <v>44275</v>
      </c>
      <c r="D9481" s="226">
        <v>44280.453587962962</v>
      </c>
      <c r="E9481" t="s">
        <v>6058</v>
      </c>
      <c r="F9481">
        <v>9.9999997764825908E-3</v>
      </c>
    </row>
    <row r="9482" spans="1:6" hidden="1">
      <c r="A9482">
        <v>16</v>
      </c>
      <c r="B9482" s="226">
        <v>44274</v>
      </c>
      <c r="C9482" s="226">
        <v>44275</v>
      </c>
      <c r="D9482" s="226">
        <v>44280.453587962962</v>
      </c>
      <c r="E9482" t="s">
        <v>6059</v>
      </c>
      <c r="F9482">
        <v>0.95999997854229402</v>
      </c>
    </row>
    <row r="9483" spans="1:6" hidden="1">
      <c r="A9483">
        <v>16</v>
      </c>
      <c r="B9483" s="226">
        <v>44274</v>
      </c>
      <c r="C9483" s="226">
        <v>44275</v>
      </c>
      <c r="D9483" s="226">
        <v>44280.453587962962</v>
      </c>
      <c r="E9483" t="s">
        <v>6060</v>
      </c>
      <c r="F9483">
        <v>1.9999999552965182E-2</v>
      </c>
    </row>
    <row r="9484" spans="1:6" hidden="1">
      <c r="A9484">
        <v>16</v>
      </c>
      <c r="B9484" s="226">
        <v>44274</v>
      </c>
      <c r="C9484" s="226">
        <v>44275</v>
      </c>
      <c r="D9484" s="226">
        <v>44280.453587962962</v>
      </c>
      <c r="E9484" t="s">
        <v>6061</v>
      </c>
      <c r="F9484">
        <v>0.93999999761578057</v>
      </c>
    </row>
    <row r="9485" spans="1:6" hidden="1">
      <c r="A9485">
        <v>16</v>
      </c>
      <c r="B9485" s="226">
        <v>44274</v>
      </c>
      <c r="C9485" s="226">
        <v>44275</v>
      </c>
      <c r="D9485" s="226">
        <v>44280.453587962962</v>
      </c>
      <c r="E9485" t="s">
        <v>6062</v>
      </c>
      <c r="F9485">
        <v>2.190000057220459</v>
      </c>
    </row>
    <row r="9486" spans="1:6" hidden="1">
      <c r="A9486">
        <v>16</v>
      </c>
      <c r="B9486" s="226">
        <v>44274</v>
      </c>
      <c r="C9486" s="226">
        <v>44275</v>
      </c>
      <c r="D9486" s="226">
        <v>44280.453587962962</v>
      </c>
      <c r="E9486" t="s">
        <v>6063</v>
      </c>
      <c r="F9486">
        <v>23</v>
      </c>
    </row>
    <row r="9487" spans="1:6" hidden="1">
      <c r="A9487">
        <v>16</v>
      </c>
      <c r="B9487" s="226">
        <v>44274</v>
      </c>
      <c r="C9487" s="226">
        <v>44275</v>
      </c>
      <c r="D9487" s="226">
        <v>44280.453587962962</v>
      </c>
      <c r="E9487" t="s">
        <v>6064</v>
      </c>
      <c r="F9487">
        <v>51.029998779296875</v>
      </c>
    </row>
    <row r="9488" spans="1:6" hidden="1">
      <c r="A9488">
        <v>16</v>
      </c>
      <c r="B9488" s="226">
        <v>44274</v>
      </c>
      <c r="C9488" s="226">
        <v>44275</v>
      </c>
      <c r="D9488" s="226">
        <v>44280.453587962962</v>
      </c>
      <c r="E9488" t="s">
        <v>6065</v>
      </c>
      <c r="F9488">
        <v>21.270000457763537</v>
      </c>
    </row>
    <row r="9489" spans="1:6" hidden="1">
      <c r="A9489">
        <v>16</v>
      </c>
      <c r="B9489" s="226">
        <v>44274</v>
      </c>
      <c r="C9489" s="226">
        <v>44275</v>
      </c>
      <c r="D9489" s="226">
        <v>44280.453587962962</v>
      </c>
      <c r="E9489" t="s">
        <v>6066</v>
      </c>
      <c r="F9489">
        <v>0.57999998331072233</v>
      </c>
    </row>
    <row r="9490" spans="1:6" hidden="1">
      <c r="A9490">
        <v>16</v>
      </c>
      <c r="B9490" s="226">
        <v>44274</v>
      </c>
      <c r="C9490" s="226">
        <v>44275</v>
      </c>
      <c r="D9490" s="226">
        <v>44280.453587962962</v>
      </c>
      <c r="E9490" t="s">
        <v>6068</v>
      </c>
      <c r="F9490">
        <v>15.579256529278194</v>
      </c>
    </row>
    <row r="9491" spans="1:6" hidden="1">
      <c r="A9491">
        <v>16</v>
      </c>
      <c r="B9491" s="226">
        <v>44274</v>
      </c>
      <c r="C9491" s="226">
        <v>44275</v>
      </c>
      <c r="D9491" s="226">
        <v>44280.453587962962</v>
      </c>
      <c r="E9491" t="s">
        <v>6067</v>
      </c>
      <c r="F9491">
        <v>1.0858547000835372</v>
      </c>
    </row>
    <row r="9492" spans="1:6" hidden="1">
      <c r="A9492">
        <v>16</v>
      </c>
      <c r="B9492" s="226">
        <v>44274</v>
      </c>
      <c r="C9492" s="226">
        <v>44275</v>
      </c>
      <c r="D9492" s="226">
        <v>44280.453587962962</v>
      </c>
      <c r="E9492" t="s">
        <v>6069</v>
      </c>
      <c r="F9492">
        <v>259.70213120778391</v>
      </c>
    </row>
    <row r="9493" spans="1:6" hidden="1">
      <c r="A9493">
        <v>16</v>
      </c>
      <c r="B9493" s="226">
        <v>44274</v>
      </c>
      <c r="C9493" s="226">
        <v>44275</v>
      </c>
      <c r="D9493" s="226">
        <v>44280.453587962962</v>
      </c>
      <c r="E9493" t="s">
        <v>6469</v>
      </c>
      <c r="F9493">
        <v>206.79413479699096</v>
      </c>
    </row>
    <row r="9494" spans="1:6" hidden="1">
      <c r="A9494">
        <v>16</v>
      </c>
      <c r="B9494" s="226">
        <v>44274</v>
      </c>
      <c r="C9494" s="226">
        <v>44275</v>
      </c>
      <c r="D9494" s="226">
        <v>44280.453587962962</v>
      </c>
      <c r="E9494" t="s">
        <v>6470</v>
      </c>
      <c r="F9494">
        <v>32.594523024559038</v>
      </c>
    </row>
    <row r="9495" spans="1:6" hidden="1">
      <c r="A9495">
        <v>16</v>
      </c>
      <c r="B9495" s="226">
        <v>44274</v>
      </c>
      <c r="C9495" s="226">
        <v>44275</v>
      </c>
      <c r="D9495" s="226">
        <v>44280.453587962962</v>
      </c>
      <c r="E9495" t="s">
        <v>6070</v>
      </c>
      <c r="F9495">
        <v>0</v>
      </c>
    </row>
    <row r="9496" spans="1:6" hidden="1">
      <c r="A9496">
        <v>16</v>
      </c>
      <c r="B9496" s="226">
        <v>44274</v>
      </c>
      <c r="C9496" s="226">
        <v>44275</v>
      </c>
      <c r="D9496" s="226">
        <v>44280.453587962962</v>
      </c>
      <c r="E9496" t="s">
        <v>6471</v>
      </c>
      <c r="F9496">
        <v>209.99983249240424</v>
      </c>
    </row>
    <row r="9497" spans="1:6" hidden="1">
      <c r="A9497">
        <v>16</v>
      </c>
      <c r="B9497" s="226">
        <v>44274</v>
      </c>
      <c r="C9497" s="226">
        <v>44275</v>
      </c>
      <c r="D9497" s="226">
        <v>44280.453587962962</v>
      </c>
      <c r="E9497" t="s">
        <v>6472</v>
      </c>
      <c r="F9497">
        <v>242.43446850246926</v>
      </c>
    </row>
    <row r="9498" spans="1:6" hidden="1">
      <c r="A9498">
        <v>16</v>
      </c>
      <c r="B9498" s="226">
        <v>44274</v>
      </c>
      <c r="C9498" s="226">
        <v>44275</v>
      </c>
      <c r="D9498" s="226">
        <v>44280.453587962962</v>
      </c>
      <c r="E9498" t="s">
        <v>6473</v>
      </c>
      <c r="F9498">
        <v>263.42358370886916</v>
      </c>
    </row>
    <row r="9499" spans="1:6" hidden="1">
      <c r="A9499">
        <v>16</v>
      </c>
      <c r="B9499" s="226">
        <v>44274</v>
      </c>
      <c r="C9499" s="226">
        <v>44275</v>
      </c>
      <c r="D9499" s="226">
        <v>44280.453587962962</v>
      </c>
      <c r="E9499" t="s">
        <v>6071</v>
      </c>
      <c r="F9499">
        <v>602.97109531826504</v>
      </c>
    </row>
    <row r="9500" spans="1:6" hidden="1">
      <c r="A9500">
        <v>16</v>
      </c>
      <c r="B9500" s="226">
        <v>44274</v>
      </c>
      <c r="C9500" s="226">
        <v>44275</v>
      </c>
      <c r="D9500" s="226">
        <v>44280.453587962962</v>
      </c>
      <c r="E9500" t="s">
        <v>6252</v>
      </c>
      <c r="F9500">
        <v>171.82443652682849</v>
      </c>
    </row>
    <row r="9501" spans="1:6" hidden="1">
      <c r="A9501">
        <v>16</v>
      </c>
      <c r="B9501" s="226">
        <v>44274</v>
      </c>
      <c r="C9501" s="226">
        <v>44275</v>
      </c>
      <c r="D9501" s="226">
        <v>44280.453587962962</v>
      </c>
      <c r="E9501" t="s">
        <v>6253</v>
      </c>
      <c r="F9501">
        <v>74.535268465677774</v>
      </c>
    </row>
    <row r="9502" spans="1:6" hidden="1">
      <c r="A9502">
        <v>16</v>
      </c>
      <c r="B9502" s="226">
        <v>44274</v>
      </c>
      <c r="C9502" s="226">
        <v>44275</v>
      </c>
      <c r="D9502" s="226">
        <v>44280.453587962962</v>
      </c>
      <c r="E9502" t="s">
        <v>6076</v>
      </c>
      <c r="F9502">
        <v>0.89428333441413455</v>
      </c>
    </row>
    <row r="9503" spans="1:6" hidden="1">
      <c r="A9503">
        <v>16</v>
      </c>
      <c r="B9503" s="226">
        <v>44274</v>
      </c>
      <c r="C9503" s="226">
        <v>44275</v>
      </c>
      <c r="D9503" s="226">
        <v>44280.453587962962</v>
      </c>
      <c r="E9503" t="s">
        <v>6077</v>
      </c>
      <c r="F9503">
        <v>1.6599333286285869</v>
      </c>
    </row>
    <row r="9504" spans="1:6" hidden="1">
      <c r="A9504">
        <v>16</v>
      </c>
      <c r="B9504" s="226">
        <v>44274</v>
      </c>
      <c r="C9504" s="226">
        <v>44275</v>
      </c>
      <c r="D9504" s="226">
        <v>44280.453587962962</v>
      </c>
      <c r="E9504" t="s">
        <v>6078</v>
      </c>
      <c r="F9504">
        <v>7.0024831295016003</v>
      </c>
    </row>
    <row r="9505" spans="1:6" hidden="1">
      <c r="A9505">
        <v>16</v>
      </c>
      <c r="B9505" s="226">
        <v>44274</v>
      </c>
      <c r="C9505" s="226">
        <v>44275</v>
      </c>
      <c r="D9505" s="226">
        <v>44280.453587962962</v>
      </c>
      <c r="E9505" t="s">
        <v>6079</v>
      </c>
      <c r="F9505">
        <v>23.500099817911785</v>
      </c>
    </row>
    <row r="9506" spans="1:6" hidden="1">
      <c r="A9506">
        <v>16</v>
      </c>
      <c r="B9506" s="226">
        <v>44274</v>
      </c>
      <c r="C9506" s="226">
        <v>44275</v>
      </c>
      <c r="D9506" s="226">
        <v>44280.453587962962</v>
      </c>
      <c r="E9506" t="s">
        <v>6080</v>
      </c>
      <c r="F9506">
        <v>50.261682510377206</v>
      </c>
    </row>
    <row r="9507" spans="1:6" hidden="1">
      <c r="A9507">
        <v>16</v>
      </c>
      <c r="B9507" s="226">
        <v>44274</v>
      </c>
      <c r="C9507" s="226">
        <v>44275</v>
      </c>
      <c r="D9507" s="226">
        <v>44280.453587962962</v>
      </c>
      <c r="E9507" t="s">
        <v>6081</v>
      </c>
      <c r="F9507">
        <v>16.589550336202617</v>
      </c>
    </row>
    <row r="9508" spans="1:6" hidden="1">
      <c r="A9508">
        <v>16</v>
      </c>
      <c r="B9508" s="226">
        <v>44274</v>
      </c>
      <c r="C9508" s="226">
        <v>44275</v>
      </c>
      <c r="D9508" s="226">
        <v>44280.453587962962</v>
      </c>
      <c r="E9508" t="s">
        <v>6082</v>
      </c>
      <c r="F9508">
        <v>5.9799999619525847E-2</v>
      </c>
    </row>
    <row r="9509" spans="1:6" hidden="1">
      <c r="A9509">
        <v>16</v>
      </c>
      <c r="B9509" s="226">
        <v>44274</v>
      </c>
      <c r="C9509" s="226">
        <v>44275</v>
      </c>
      <c r="D9509" s="226">
        <v>44280.453587962962</v>
      </c>
      <c r="E9509" t="s">
        <v>6678</v>
      </c>
      <c r="F9509">
        <v>124.32977668444303</v>
      </c>
    </row>
    <row r="9510" spans="1:6" hidden="1">
      <c r="A9510">
        <v>16</v>
      </c>
      <c r="B9510" s="226">
        <v>44274</v>
      </c>
      <c r="C9510" s="226">
        <v>44275</v>
      </c>
      <c r="D9510" s="226">
        <v>44280.453587962962</v>
      </c>
      <c r="E9510" t="s">
        <v>6474</v>
      </c>
      <c r="F9510">
        <v>233.90244362089373</v>
      </c>
    </row>
    <row r="9511" spans="1:6" hidden="1">
      <c r="A9511">
        <v>16</v>
      </c>
      <c r="B9511" s="226">
        <v>44274</v>
      </c>
      <c r="C9511" s="226">
        <v>44275</v>
      </c>
      <c r="D9511" s="226">
        <v>44280.453587962962</v>
      </c>
      <c r="E9511" t="s">
        <v>6475</v>
      </c>
      <c r="F9511">
        <v>234.61845542060126</v>
      </c>
    </row>
    <row r="9512" spans="1:6" hidden="1">
      <c r="A9512">
        <v>16</v>
      </c>
      <c r="B9512" s="226">
        <v>44274</v>
      </c>
      <c r="C9512" s="226">
        <v>44275</v>
      </c>
      <c r="D9512" s="226">
        <v>44280.453587962962</v>
      </c>
      <c r="E9512" t="s">
        <v>6476</v>
      </c>
      <c r="F9512">
        <v>237.55693286260066</v>
      </c>
    </row>
    <row r="9513" spans="1:6" hidden="1">
      <c r="A9513">
        <v>16</v>
      </c>
      <c r="B9513" s="226">
        <v>44274</v>
      </c>
      <c r="C9513" s="226">
        <v>44275</v>
      </c>
      <c r="D9513" s="226">
        <v>44280.453587962962</v>
      </c>
      <c r="E9513" t="s">
        <v>6477</v>
      </c>
      <c r="F9513">
        <v>238.9412356482604</v>
      </c>
    </row>
    <row r="9514" spans="1:6" hidden="1">
      <c r="A9514">
        <v>16</v>
      </c>
      <c r="B9514" s="226">
        <v>44274</v>
      </c>
      <c r="C9514" s="226">
        <v>44275</v>
      </c>
      <c r="D9514" s="226">
        <v>44280.453587962962</v>
      </c>
      <c r="E9514" t="s">
        <v>6085</v>
      </c>
      <c r="F9514">
        <v>22.371050442589617</v>
      </c>
    </row>
    <row r="9515" spans="1:6" hidden="1">
      <c r="A9515">
        <v>16</v>
      </c>
      <c r="B9515" s="226">
        <v>44274</v>
      </c>
      <c r="C9515" s="226">
        <v>44275</v>
      </c>
      <c r="D9515" s="226">
        <v>44280.453587962962</v>
      </c>
      <c r="E9515" t="s">
        <v>6086</v>
      </c>
      <c r="F9515">
        <v>20</v>
      </c>
    </row>
    <row r="9516" spans="1:6" hidden="1">
      <c r="A9516">
        <v>16</v>
      </c>
      <c r="B9516" s="226">
        <v>44274</v>
      </c>
      <c r="C9516" s="226">
        <v>44275</v>
      </c>
      <c r="D9516" s="226">
        <v>44280.453587962962</v>
      </c>
      <c r="E9516" t="s">
        <v>6087</v>
      </c>
      <c r="F9516">
        <v>0</v>
      </c>
    </row>
    <row r="9517" spans="1:6" hidden="1">
      <c r="A9517">
        <v>16</v>
      </c>
      <c r="B9517" s="226">
        <v>44274</v>
      </c>
      <c r="C9517" s="226">
        <v>44275</v>
      </c>
      <c r="D9517" s="226">
        <v>44280.453587962962</v>
      </c>
      <c r="E9517" t="s">
        <v>6088</v>
      </c>
      <c r="F9517">
        <v>91.954329411188723</v>
      </c>
    </row>
    <row r="9518" spans="1:6" hidden="1">
      <c r="A9518">
        <v>16</v>
      </c>
      <c r="B9518" s="226">
        <v>44274</v>
      </c>
      <c r="C9518" s="226">
        <v>44275</v>
      </c>
      <c r="D9518" s="226">
        <v>44280.453587962962</v>
      </c>
      <c r="E9518" t="s">
        <v>6083</v>
      </c>
      <c r="F9518">
        <v>725.77203932868065</v>
      </c>
    </row>
    <row r="9519" spans="1:6" hidden="1">
      <c r="A9519">
        <v>16</v>
      </c>
      <c r="B9519" s="226">
        <v>44274</v>
      </c>
      <c r="C9519" s="226">
        <v>44275</v>
      </c>
      <c r="D9519" s="226">
        <v>44280.453587962962</v>
      </c>
      <c r="E9519" t="s">
        <v>6478</v>
      </c>
      <c r="F9519">
        <v>202.41056017345863</v>
      </c>
    </row>
    <row r="9520" spans="1:6" hidden="1">
      <c r="A9520">
        <v>16</v>
      </c>
      <c r="B9520" s="226">
        <v>44274</v>
      </c>
      <c r="C9520" s="226">
        <v>44275</v>
      </c>
      <c r="D9520" s="226">
        <v>44280.453587962962</v>
      </c>
      <c r="E9520" t="s">
        <v>6254</v>
      </c>
      <c r="F9520">
        <v>758.35189509921588</v>
      </c>
    </row>
    <row r="9521" spans="1:6" hidden="1">
      <c r="A9521">
        <v>16</v>
      </c>
      <c r="B9521" s="226">
        <v>44274</v>
      </c>
      <c r="C9521" s="226">
        <v>44275</v>
      </c>
      <c r="D9521" s="226">
        <v>44280.453587962962</v>
      </c>
      <c r="E9521" t="s">
        <v>6479</v>
      </c>
      <c r="F9521">
        <v>205.07376392152449</v>
      </c>
    </row>
    <row r="9522" spans="1:6" hidden="1">
      <c r="A9522">
        <v>16</v>
      </c>
      <c r="B9522" s="226">
        <v>44274</v>
      </c>
      <c r="C9522" s="226">
        <v>44275</v>
      </c>
      <c r="D9522" s="226">
        <v>44280.453587962962</v>
      </c>
      <c r="E9522" t="s">
        <v>6480</v>
      </c>
      <c r="F9522">
        <v>271.10074471367778</v>
      </c>
    </row>
    <row r="9523" spans="1:6" hidden="1">
      <c r="A9523">
        <v>16</v>
      </c>
      <c r="B9523" s="226">
        <v>44274</v>
      </c>
      <c r="C9523" s="226">
        <v>44275</v>
      </c>
      <c r="D9523" s="226">
        <v>44280.453587962962</v>
      </c>
      <c r="E9523" t="s">
        <v>6255</v>
      </c>
      <c r="F9523">
        <v>2744.8621090359179</v>
      </c>
    </row>
    <row r="9524" spans="1:6" hidden="1">
      <c r="A9524">
        <v>16</v>
      </c>
      <c r="B9524" s="226">
        <v>44274</v>
      </c>
      <c r="C9524" s="226">
        <v>44275</v>
      </c>
      <c r="D9524" s="226">
        <v>44280.453587962962</v>
      </c>
      <c r="E9524" t="s">
        <v>6481</v>
      </c>
      <c r="F9524">
        <v>274.23274616665077</v>
      </c>
    </row>
    <row r="9525" spans="1:6" hidden="1">
      <c r="A9525">
        <v>16</v>
      </c>
      <c r="B9525" s="226">
        <v>44274</v>
      </c>
      <c r="C9525" s="226">
        <v>44275</v>
      </c>
      <c r="D9525" s="226">
        <v>44280.453587962962</v>
      </c>
      <c r="E9525" t="s">
        <v>6084</v>
      </c>
      <c r="F9525">
        <v>94.577631706661805</v>
      </c>
    </row>
    <row r="9526" spans="1:6" hidden="1">
      <c r="A9526">
        <v>16</v>
      </c>
      <c r="B9526" s="226">
        <v>44274</v>
      </c>
      <c r="C9526" s="226">
        <v>44275</v>
      </c>
      <c r="D9526" s="226">
        <v>44280.453587962962</v>
      </c>
      <c r="E9526" t="s">
        <v>6482</v>
      </c>
      <c r="F9526">
        <v>270.4776895735007</v>
      </c>
    </row>
    <row r="9527" spans="1:6" hidden="1">
      <c r="A9527">
        <v>16</v>
      </c>
      <c r="B9527" s="226">
        <v>44274</v>
      </c>
      <c r="C9527" s="226">
        <v>44275</v>
      </c>
      <c r="D9527" s="226">
        <v>44280.453587962962</v>
      </c>
      <c r="E9527" t="s">
        <v>6483</v>
      </c>
      <c r="F9527">
        <v>208.43004805247006</v>
      </c>
    </row>
    <row r="9528" spans="1:6" hidden="1">
      <c r="A9528">
        <v>16</v>
      </c>
      <c r="B9528" s="226">
        <v>44274</v>
      </c>
      <c r="C9528" s="226">
        <v>44275</v>
      </c>
      <c r="D9528" s="226">
        <v>44280.453587962962</v>
      </c>
      <c r="E9528" t="s">
        <v>6484</v>
      </c>
      <c r="F9528">
        <v>208.66732915242386</v>
      </c>
    </row>
    <row r="9529" spans="1:6" hidden="1">
      <c r="A9529">
        <v>16</v>
      </c>
      <c r="B9529" s="226">
        <v>44274</v>
      </c>
      <c r="C9529" s="226">
        <v>44275</v>
      </c>
      <c r="D9529" s="226">
        <v>44280.453587962962</v>
      </c>
      <c r="E9529" t="s">
        <v>6235</v>
      </c>
    </row>
    <row r="9530" spans="1:6" hidden="1">
      <c r="A9530">
        <v>16</v>
      </c>
      <c r="B9530" s="226">
        <v>44274</v>
      </c>
      <c r="C9530" s="226">
        <v>44275</v>
      </c>
      <c r="D9530" s="226">
        <v>44280.453587962962</v>
      </c>
      <c r="E9530" t="s">
        <v>6256</v>
      </c>
      <c r="F9530">
        <v>1.7693601032793329</v>
      </c>
    </row>
    <row r="9531" spans="1:6" hidden="1">
      <c r="A9531">
        <v>16</v>
      </c>
      <c r="B9531" s="226">
        <v>44274</v>
      </c>
      <c r="C9531" s="226">
        <v>44275</v>
      </c>
      <c r="D9531" s="226">
        <v>44280.453587962962</v>
      </c>
      <c r="E9531" t="s">
        <v>6257</v>
      </c>
      <c r="F9531">
        <v>6.4410427767836023</v>
      </c>
    </row>
    <row r="9532" spans="1:6" hidden="1">
      <c r="A9532">
        <v>16</v>
      </c>
      <c r="B9532" s="226">
        <v>44274</v>
      </c>
      <c r="C9532" s="226">
        <v>44275</v>
      </c>
      <c r="D9532" s="226">
        <v>44280.453587962962</v>
      </c>
      <c r="E9532" t="s">
        <v>6258</v>
      </c>
      <c r="F9532">
        <v>5.280967907441978</v>
      </c>
    </row>
    <row r="9533" spans="1:6" hidden="1">
      <c r="A9533">
        <v>16</v>
      </c>
      <c r="B9533" s="226">
        <v>44274</v>
      </c>
      <c r="C9533" s="226">
        <v>44275</v>
      </c>
      <c r="D9533" s="226">
        <v>44280.453587962962</v>
      </c>
      <c r="E9533" t="s">
        <v>6520</v>
      </c>
      <c r="F9533">
        <v>0.28339999914169312</v>
      </c>
    </row>
    <row r="9534" spans="1:6" hidden="1">
      <c r="A9534">
        <v>16</v>
      </c>
      <c r="B9534" s="226">
        <v>44274</v>
      </c>
      <c r="C9534" s="226">
        <v>44275</v>
      </c>
      <c r="D9534" s="226">
        <v>44280.453587962962</v>
      </c>
      <c r="E9534" t="s">
        <v>6259</v>
      </c>
      <c r="F9534">
        <v>4.9969659096664927</v>
      </c>
    </row>
    <row r="9535" spans="1:6" hidden="1">
      <c r="A9535">
        <v>16</v>
      </c>
      <c r="B9535" s="226">
        <v>44274</v>
      </c>
      <c r="C9535" s="226">
        <v>44275</v>
      </c>
      <c r="D9535" s="226">
        <v>44280.453587962962</v>
      </c>
      <c r="E9535" t="s">
        <v>6260</v>
      </c>
      <c r="F9535">
        <v>2.0470266691215025E-3</v>
      </c>
    </row>
    <row r="9536" spans="1:6" hidden="1">
      <c r="A9536">
        <v>16</v>
      </c>
      <c r="B9536" s="226">
        <v>44274</v>
      </c>
      <c r="C9536" s="226">
        <v>44275</v>
      </c>
      <c r="D9536" s="226">
        <v>44280.453587962962</v>
      </c>
      <c r="E9536" t="s">
        <v>6485</v>
      </c>
      <c r="F9536">
        <v>40.199142763349769</v>
      </c>
    </row>
    <row r="9537" spans="1:6" hidden="1">
      <c r="A9537">
        <v>16</v>
      </c>
      <c r="B9537" s="226">
        <v>44274</v>
      </c>
      <c r="C9537" s="226">
        <v>44275</v>
      </c>
      <c r="D9537" s="226">
        <v>44280.453587962962</v>
      </c>
      <c r="E9537" t="s">
        <v>6486</v>
      </c>
      <c r="F9537">
        <v>157.59354348712486</v>
      </c>
    </row>
    <row r="9538" spans="1:6" hidden="1">
      <c r="A9538">
        <v>16</v>
      </c>
      <c r="B9538" s="226">
        <v>44274</v>
      </c>
      <c r="C9538" s="226">
        <v>44275</v>
      </c>
      <c r="D9538" s="226">
        <v>44280.453587962962</v>
      </c>
      <c r="E9538" t="s">
        <v>6091</v>
      </c>
      <c r="F9538">
        <v>98.824924521975916</v>
      </c>
    </row>
    <row r="9539" spans="1:6" hidden="1">
      <c r="A9539">
        <v>16</v>
      </c>
      <c r="B9539" s="226">
        <v>44274</v>
      </c>
      <c r="C9539" s="226">
        <v>44275</v>
      </c>
      <c r="D9539" s="226">
        <v>44280.453587962962</v>
      </c>
      <c r="E9539" t="s">
        <v>6261</v>
      </c>
      <c r="F9539">
        <v>0</v>
      </c>
    </row>
    <row r="9540" spans="1:6" hidden="1">
      <c r="A9540">
        <v>16</v>
      </c>
      <c r="B9540" s="226">
        <v>44274</v>
      </c>
      <c r="C9540" s="226">
        <v>44275</v>
      </c>
      <c r="D9540" s="226">
        <v>44280.453587962962</v>
      </c>
      <c r="E9540" t="s">
        <v>6269</v>
      </c>
      <c r="F9540">
        <v>50.367266400655055</v>
      </c>
    </row>
    <row r="9541" spans="1:6" hidden="1">
      <c r="A9541">
        <v>16</v>
      </c>
      <c r="B9541" s="226">
        <v>44274</v>
      </c>
      <c r="C9541" s="226">
        <v>44275</v>
      </c>
      <c r="D9541" s="226">
        <v>44280.453587962962</v>
      </c>
      <c r="E9541" t="s">
        <v>6661</v>
      </c>
      <c r="F9541">
        <v>2.9818654154741253</v>
      </c>
    </row>
    <row r="9542" spans="1:6" hidden="1">
      <c r="A9542">
        <v>16</v>
      </c>
      <c r="B9542" s="226">
        <v>44274</v>
      </c>
      <c r="C9542" s="226">
        <v>44275</v>
      </c>
      <c r="D9542" s="226">
        <v>44280.453587962962</v>
      </c>
      <c r="E9542" t="s">
        <v>6262</v>
      </c>
      <c r="F9542">
        <v>9.254251632019999</v>
      </c>
    </row>
    <row r="9543" spans="1:6" hidden="1">
      <c r="A9543">
        <v>16</v>
      </c>
      <c r="B9543" s="226">
        <v>44274</v>
      </c>
      <c r="C9543" s="226">
        <v>44275</v>
      </c>
      <c r="D9543" s="226">
        <v>44280.453587962962</v>
      </c>
      <c r="E9543" t="s">
        <v>6263</v>
      </c>
      <c r="F9543">
        <v>14.253264568355613</v>
      </c>
    </row>
    <row r="9544" spans="1:6" hidden="1">
      <c r="A9544">
        <v>16</v>
      </c>
      <c r="B9544" s="226">
        <v>44274</v>
      </c>
      <c r="C9544" s="226">
        <v>44275</v>
      </c>
      <c r="D9544" s="226">
        <v>44280.453587962962</v>
      </c>
      <c r="E9544" t="s">
        <v>6264</v>
      </c>
      <c r="F9544">
        <v>29.355039563443956</v>
      </c>
    </row>
    <row r="9545" spans="1:6" hidden="1">
      <c r="A9545">
        <v>16</v>
      </c>
      <c r="B9545" s="226">
        <v>44274</v>
      </c>
      <c r="C9545" s="226">
        <v>44275</v>
      </c>
      <c r="D9545" s="226">
        <v>44280.453587962962</v>
      </c>
      <c r="E9545" t="s">
        <v>6267</v>
      </c>
      <c r="F9545">
        <v>50.367266400655055</v>
      </c>
    </row>
    <row r="9546" spans="1:6" hidden="1">
      <c r="A9546">
        <v>16</v>
      </c>
      <c r="B9546" s="226">
        <v>44274</v>
      </c>
      <c r="C9546" s="226">
        <v>44275</v>
      </c>
      <c r="D9546" s="226">
        <v>44280.453587962962</v>
      </c>
      <c r="E9546" t="s">
        <v>6440</v>
      </c>
      <c r="F9546">
        <v>50.367266400655055</v>
      </c>
    </row>
    <row r="9547" spans="1:6" hidden="1">
      <c r="A9547">
        <v>16</v>
      </c>
      <c r="B9547" s="226">
        <v>44274</v>
      </c>
      <c r="C9547" s="226">
        <v>44275</v>
      </c>
      <c r="D9547" s="226">
        <v>44280.453587962962</v>
      </c>
      <c r="E9547" t="s">
        <v>6100</v>
      </c>
      <c r="F9547">
        <v>0.12129999697208843</v>
      </c>
    </row>
    <row r="9548" spans="1:6" hidden="1">
      <c r="A9548">
        <v>16</v>
      </c>
      <c r="B9548" s="226">
        <v>44274</v>
      </c>
      <c r="C9548" s="226">
        <v>44275</v>
      </c>
      <c r="D9548" s="226">
        <v>44280.453587962962</v>
      </c>
      <c r="E9548" t="s">
        <v>6101</v>
      </c>
      <c r="F9548">
        <v>7.4000000022349105E-3</v>
      </c>
    </row>
    <row r="9549" spans="1:6" hidden="1">
      <c r="A9549">
        <v>16</v>
      </c>
      <c r="B9549" s="226">
        <v>44274</v>
      </c>
      <c r="C9549" s="226">
        <v>44275</v>
      </c>
      <c r="D9549" s="226">
        <v>44280.453587962962</v>
      </c>
      <c r="E9549" t="s">
        <v>6102</v>
      </c>
      <c r="F9549">
        <v>0.2040999978780669</v>
      </c>
    </row>
    <row r="9550" spans="1:6" hidden="1">
      <c r="A9550">
        <v>16</v>
      </c>
      <c r="B9550" s="226">
        <v>44274</v>
      </c>
      <c r="C9550" s="226">
        <v>44275</v>
      </c>
      <c r="D9550" s="226">
        <v>44280.453587962962</v>
      </c>
      <c r="E9550" t="s">
        <v>6103</v>
      </c>
      <c r="F9550">
        <v>0.62010002136230469</v>
      </c>
    </row>
    <row r="9551" spans="1:6" hidden="1">
      <c r="A9551">
        <v>16</v>
      </c>
      <c r="B9551" s="226">
        <v>44274</v>
      </c>
      <c r="C9551" s="226">
        <v>44275</v>
      </c>
      <c r="D9551" s="226">
        <v>44280.453587962962</v>
      </c>
      <c r="E9551" t="s">
        <v>6104</v>
      </c>
      <c r="F9551">
        <v>98.7615966796875</v>
      </c>
    </row>
    <row r="9552" spans="1:6" hidden="1">
      <c r="A9552">
        <v>16</v>
      </c>
      <c r="B9552" s="226">
        <v>44274</v>
      </c>
      <c r="C9552" s="226">
        <v>44275</v>
      </c>
      <c r="D9552" s="226">
        <v>44280.453587962962</v>
      </c>
      <c r="E9552" t="s">
        <v>6105</v>
      </c>
    </row>
    <row r="9553" spans="1:5" hidden="1">
      <c r="A9553">
        <v>16</v>
      </c>
      <c r="B9553" s="226">
        <v>44274</v>
      </c>
      <c r="C9553" s="226">
        <v>44275</v>
      </c>
      <c r="D9553" s="226">
        <v>44280.453587962962</v>
      </c>
      <c r="E9553" t="s">
        <v>6106</v>
      </c>
    </row>
    <row r="9554" spans="1:5" hidden="1">
      <c r="A9554">
        <v>16</v>
      </c>
      <c r="B9554" s="226">
        <v>44274</v>
      </c>
      <c r="C9554" s="226">
        <v>44275</v>
      </c>
      <c r="D9554" s="226">
        <v>44280.453587962962</v>
      </c>
      <c r="E9554" t="s">
        <v>6107</v>
      </c>
    </row>
    <row r="9555" spans="1:5" hidden="1">
      <c r="A9555">
        <v>16</v>
      </c>
      <c r="B9555" s="226">
        <v>44274</v>
      </c>
      <c r="C9555" s="226">
        <v>44275</v>
      </c>
      <c r="D9555" s="226">
        <v>44280.453587962962</v>
      </c>
      <c r="E9555" t="s">
        <v>6108</v>
      </c>
    </row>
    <row r="9556" spans="1:5" hidden="1">
      <c r="A9556">
        <v>16</v>
      </c>
      <c r="B9556" s="226">
        <v>44274</v>
      </c>
      <c r="C9556" s="226">
        <v>44275</v>
      </c>
      <c r="D9556" s="226">
        <v>44280.453587962962</v>
      </c>
      <c r="E9556" t="s">
        <v>6109</v>
      </c>
    </row>
    <row r="9557" spans="1:5" hidden="1">
      <c r="A9557">
        <v>16</v>
      </c>
      <c r="B9557" s="226">
        <v>44274</v>
      </c>
      <c r="C9557" s="226">
        <v>44275</v>
      </c>
      <c r="D9557" s="226">
        <v>44280.453587962962</v>
      </c>
      <c r="E9557" t="s">
        <v>6110</v>
      </c>
    </row>
    <row r="9558" spans="1:5" hidden="1">
      <c r="A9558">
        <v>16</v>
      </c>
      <c r="B9558" s="226">
        <v>44274</v>
      </c>
      <c r="C9558" s="226">
        <v>44275</v>
      </c>
      <c r="D9558" s="226">
        <v>44280.453587962962</v>
      </c>
      <c r="E9558" t="s">
        <v>6111</v>
      </c>
    </row>
    <row r="9559" spans="1:5" hidden="1">
      <c r="A9559">
        <v>16</v>
      </c>
      <c r="B9559" s="226">
        <v>44274</v>
      </c>
      <c r="C9559" s="226">
        <v>44275</v>
      </c>
      <c r="D9559" s="226">
        <v>44280.453587962962</v>
      </c>
      <c r="E9559" t="s">
        <v>6113</v>
      </c>
    </row>
    <row r="9560" spans="1:5" hidden="1">
      <c r="A9560">
        <v>16</v>
      </c>
      <c r="B9560" s="226">
        <v>44274</v>
      </c>
      <c r="C9560" s="226">
        <v>44275</v>
      </c>
      <c r="D9560" s="226">
        <v>44280.453587962962</v>
      </c>
      <c r="E9560" t="s">
        <v>6112</v>
      </c>
    </row>
    <row r="9561" spans="1:5" hidden="1">
      <c r="A9561">
        <v>16</v>
      </c>
      <c r="B9561" s="226">
        <v>44274</v>
      </c>
      <c r="C9561" s="226">
        <v>44275</v>
      </c>
      <c r="D9561" s="226">
        <v>44280.453587962962</v>
      </c>
      <c r="E9561" t="s">
        <v>6114</v>
      </c>
    </row>
    <row r="9562" spans="1:5" hidden="1">
      <c r="A9562">
        <v>16</v>
      </c>
      <c r="B9562" s="226">
        <v>44274</v>
      </c>
      <c r="C9562" s="226">
        <v>44275</v>
      </c>
      <c r="D9562" s="226">
        <v>44280.453587962962</v>
      </c>
      <c r="E9562" t="s">
        <v>6115</v>
      </c>
    </row>
    <row r="9563" spans="1:5" hidden="1">
      <c r="A9563">
        <v>16</v>
      </c>
      <c r="B9563" s="226">
        <v>44274</v>
      </c>
      <c r="C9563" s="226">
        <v>44275</v>
      </c>
      <c r="D9563" s="226">
        <v>44280.453587962962</v>
      </c>
      <c r="E9563" t="s">
        <v>6116</v>
      </c>
    </row>
    <row r="9564" spans="1:5" hidden="1">
      <c r="A9564">
        <v>16</v>
      </c>
      <c r="B9564" s="226">
        <v>44274</v>
      </c>
      <c r="C9564" s="226">
        <v>44275</v>
      </c>
      <c r="D9564" s="226">
        <v>44280.453587962962</v>
      </c>
      <c r="E9564" t="s">
        <v>6117</v>
      </c>
    </row>
    <row r="9565" spans="1:5" hidden="1">
      <c r="A9565">
        <v>16</v>
      </c>
      <c r="B9565" s="226">
        <v>44274</v>
      </c>
      <c r="C9565" s="226">
        <v>44275</v>
      </c>
      <c r="D9565" s="226">
        <v>44280.453587962962</v>
      </c>
      <c r="E9565" t="s">
        <v>6118</v>
      </c>
    </row>
    <row r="9566" spans="1:5" hidden="1">
      <c r="A9566">
        <v>16</v>
      </c>
      <c r="B9566" s="226">
        <v>44274</v>
      </c>
      <c r="C9566" s="226">
        <v>44275</v>
      </c>
      <c r="D9566" s="226">
        <v>44280.453587962962</v>
      </c>
      <c r="E9566" t="s">
        <v>6119</v>
      </c>
    </row>
    <row r="9567" spans="1:5" hidden="1">
      <c r="A9567">
        <v>16</v>
      </c>
      <c r="B9567" s="226">
        <v>44274</v>
      </c>
      <c r="C9567" s="226">
        <v>44275</v>
      </c>
      <c r="D9567" s="226">
        <v>44280.453587962962</v>
      </c>
      <c r="E9567" t="s">
        <v>6120</v>
      </c>
    </row>
    <row r="9568" spans="1:5" hidden="1">
      <c r="A9568">
        <v>16</v>
      </c>
      <c r="B9568" s="226">
        <v>44274</v>
      </c>
      <c r="C9568" s="226">
        <v>44275</v>
      </c>
      <c r="D9568" s="226">
        <v>44280.453587962962</v>
      </c>
      <c r="E9568" t="s">
        <v>6121</v>
      </c>
    </row>
    <row r="9569" spans="1:6" hidden="1">
      <c r="A9569">
        <v>16</v>
      </c>
      <c r="B9569" s="226">
        <v>44274</v>
      </c>
      <c r="C9569" s="226">
        <v>44275</v>
      </c>
      <c r="D9569" s="226">
        <v>44280.453587962962</v>
      </c>
      <c r="E9569" t="s">
        <v>6487</v>
      </c>
      <c r="F9569">
        <v>174.54842455122176</v>
      </c>
    </row>
    <row r="9570" spans="1:6" hidden="1">
      <c r="A9570">
        <v>16</v>
      </c>
      <c r="B9570" s="226">
        <v>44274</v>
      </c>
      <c r="C9570" s="226">
        <v>44275</v>
      </c>
      <c r="D9570" s="226">
        <v>44280.453587962962</v>
      </c>
      <c r="E9570" t="s">
        <v>6488</v>
      </c>
      <c r="F9570">
        <v>188.07068128585789</v>
      </c>
    </row>
    <row r="9571" spans="1:6" hidden="1">
      <c r="A9571">
        <v>16</v>
      </c>
      <c r="B9571" s="226">
        <v>44274</v>
      </c>
      <c r="C9571" s="226">
        <v>44275</v>
      </c>
      <c r="D9571" s="226">
        <v>44280.453587962962</v>
      </c>
      <c r="E9571" t="s">
        <v>6489</v>
      </c>
      <c r="F9571">
        <v>188.84233068890003</v>
      </c>
    </row>
    <row r="9572" spans="1:6" hidden="1">
      <c r="A9572">
        <v>16</v>
      </c>
      <c r="B9572" s="226">
        <v>44274</v>
      </c>
      <c r="C9572" s="226">
        <v>44275</v>
      </c>
      <c r="D9572" s="226">
        <v>44280.453587962962</v>
      </c>
      <c r="E9572" t="s">
        <v>6490</v>
      </c>
      <c r="F9572">
        <v>198.02453184127808</v>
      </c>
    </row>
    <row r="9573" spans="1:6" hidden="1">
      <c r="A9573">
        <v>16</v>
      </c>
      <c r="B9573" s="226">
        <v>44274</v>
      </c>
      <c r="C9573" s="226">
        <v>44275</v>
      </c>
      <c r="D9573" s="226">
        <v>44280.453587962962</v>
      </c>
      <c r="E9573" t="s">
        <v>6122</v>
      </c>
      <c r="F9573">
        <v>7.6365621306829974</v>
      </c>
    </row>
    <row r="9574" spans="1:6" hidden="1">
      <c r="A9574">
        <v>16</v>
      </c>
      <c r="B9574" s="226">
        <v>44274</v>
      </c>
      <c r="C9574" s="226">
        <v>44275</v>
      </c>
      <c r="D9574" s="226">
        <v>44280.453587962962</v>
      </c>
      <c r="E9574" t="s">
        <v>6123</v>
      </c>
      <c r="F9574">
        <v>20.019470328754853</v>
      </c>
    </row>
    <row r="9575" spans="1:6" hidden="1">
      <c r="A9575">
        <v>16</v>
      </c>
      <c r="B9575" s="226">
        <v>44274</v>
      </c>
      <c r="C9575" s="226">
        <v>44275</v>
      </c>
      <c r="D9575" s="226">
        <v>44280.453587962962</v>
      </c>
      <c r="E9575" t="s">
        <v>6491</v>
      </c>
      <c r="F9575">
        <v>167.81206193500131</v>
      </c>
    </row>
    <row r="9576" spans="1:6" hidden="1">
      <c r="A9576">
        <v>16</v>
      </c>
      <c r="B9576" s="226">
        <v>44274</v>
      </c>
      <c r="C9576" s="226">
        <v>44275</v>
      </c>
      <c r="D9576" s="226">
        <v>44280.453587962962</v>
      </c>
      <c r="E9576" t="s">
        <v>6492</v>
      </c>
      <c r="F9576">
        <v>170.72496786117506</v>
      </c>
    </row>
    <row r="9577" spans="1:6" hidden="1">
      <c r="A9577">
        <v>16</v>
      </c>
      <c r="B9577" s="226">
        <v>44274</v>
      </c>
      <c r="C9577" s="226">
        <v>44275</v>
      </c>
      <c r="D9577" s="226">
        <v>44280.453587962962</v>
      </c>
      <c r="E9577" t="s">
        <v>6493</v>
      </c>
      <c r="F9577">
        <v>137.03667620552915</v>
      </c>
    </row>
    <row r="9578" spans="1:6" hidden="1">
      <c r="A9578">
        <v>16</v>
      </c>
      <c r="B9578" s="226">
        <v>44274</v>
      </c>
      <c r="C9578" s="226">
        <v>44275</v>
      </c>
      <c r="D9578" s="226">
        <v>44280.453587962962</v>
      </c>
      <c r="E9578" t="s">
        <v>6265</v>
      </c>
      <c r="F9578">
        <v>24.156020303567242</v>
      </c>
    </row>
    <row r="9579" spans="1:6" hidden="1">
      <c r="A9579">
        <v>16</v>
      </c>
      <c r="B9579" s="226">
        <v>44274</v>
      </c>
      <c r="C9579" s="226">
        <v>44275</v>
      </c>
      <c r="D9579" s="226">
        <v>44280.453587962962</v>
      </c>
      <c r="E9579" t="s">
        <v>6266</v>
      </c>
      <c r="F9579">
        <v>138.15680552058771</v>
      </c>
    </row>
    <row r="9580" spans="1:6" hidden="1">
      <c r="A9580">
        <v>16</v>
      </c>
      <c r="B9580" s="226">
        <v>44274</v>
      </c>
      <c r="C9580" s="226">
        <v>44275</v>
      </c>
      <c r="D9580" s="226">
        <v>44280.453587962962</v>
      </c>
      <c r="E9580" t="s">
        <v>6494</v>
      </c>
      <c r="F9580">
        <v>200.12930041419111</v>
      </c>
    </row>
    <row r="9581" spans="1:6" hidden="1">
      <c r="A9581">
        <v>16</v>
      </c>
      <c r="B9581" s="226">
        <v>44274</v>
      </c>
      <c r="C9581" s="226">
        <v>44275</v>
      </c>
      <c r="D9581" s="226">
        <v>44280.453587962962</v>
      </c>
      <c r="E9581" t="s">
        <v>6495</v>
      </c>
      <c r="F9581">
        <v>208.54408223893896</v>
      </c>
    </row>
    <row r="9582" spans="1:6" hidden="1">
      <c r="A9582">
        <v>16</v>
      </c>
      <c r="B9582" s="226">
        <v>44274</v>
      </c>
      <c r="C9582" s="226">
        <v>44275</v>
      </c>
      <c r="D9582" s="226">
        <v>44280.453587962962</v>
      </c>
      <c r="E9582" t="s">
        <v>6268</v>
      </c>
      <c r="F9582">
        <v>186.23358488082889</v>
      </c>
    </row>
    <row r="9583" spans="1:6" hidden="1">
      <c r="A9583">
        <v>16</v>
      </c>
      <c r="B9583" s="226">
        <v>44274</v>
      </c>
      <c r="C9583" s="226">
        <v>44275</v>
      </c>
      <c r="D9583" s="226">
        <v>44280.453587962962</v>
      </c>
      <c r="E9583" t="s">
        <v>6496</v>
      </c>
      <c r="F9583">
        <v>208.62477906545004</v>
      </c>
    </row>
    <row r="9584" spans="1:6" hidden="1">
      <c r="A9584">
        <v>16</v>
      </c>
      <c r="B9584" s="226">
        <v>44274</v>
      </c>
      <c r="C9584" s="226">
        <v>44275</v>
      </c>
      <c r="D9584" s="226">
        <v>44280.453587962962</v>
      </c>
      <c r="E9584" t="s">
        <v>6497</v>
      </c>
      <c r="F9584">
        <v>209.13849802017253</v>
      </c>
    </row>
    <row r="9585" spans="1:6" hidden="1">
      <c r="A9585">
        <v>16</v>
      </c>
      <c r="B9585" s="226">
        <v>44274</v>
      </c>
      <c r="C9585" s="226">
        <v>44275</v>
      </c>
      <c r="D9585" s="226">
        <v>44280.453587962962</v>
      </c>
      <c r="E9585" t="s">
        <v>6124</v>
      </c>
      <c r="F9585">
        <v>11.993309866719754</v>
      </c>
    </row>
    <row r="9586" spans="1:6" hidden="1">
      <c r="A9586">
        <v>16</v>
      </c>
      <c r="B9586" s="226">
        <v>44274</v>
      </c>
      <c r="C9586" s="226">
        <v>44275</v>
      </c>
      <c r="D9586" s="226">
        <v>44280.453587962962</v>
      </c>
      <c r="E9586" t="s">
        <v>6315</v>
      </c>
    </row>
    <row r="9587" spans="1:6" hidden="1">
      <c r="A9587">
        <v>16</v>
      </c>
      <c r="B9587" s="226">
        <v>44274</v>
      </c>
      <c r="C9587" s="226">
        <v>44275</v>
      </c>
      <c r="D9587" s="226">
        <v>44280.453587962962</v>
      </c>
      <c r="E9587" t="s">
        <v>6316</v>
      </c>
    </row>
    <row r="9588" spans="1:6" hidden="1">
      <c r="A9588">
        <v>16</v>
      </c>
      <c r="B9588" s="226">
        <v>44274</v>
      </c>
      <c r="C9588" s="226">
        <v>44275</v>
      </c>
      <c r="D9588" s="226">
        <v>44280.453587962962</v>
      </c>
      <c r="E9588" t="s">
        <v>6553</v>
      </c>
    </row>
    <row r="9589" spans="1:6" hidden="1">
      <c r="A9589">
        <v>16</v>
      </c>
      <c r="B9589" s="226">
        <v>44274</v>
      </c>
      <c r="C9589" s="226">
        <v>44275</v>
      </c>
      <c r="D9589" s="226">
        <v>44280.453587962962</v>
      </c>
      <c r="E9589" t="s">
        <v>6554</v>
      </c>
    </row>
    <row r="9590" spans="1:6" hidden="1">
      <c r="A9590">
        <v>16</v>
      </c>
      <c r="B9590" s="226">
        <v>44274</v>
      </c>
      <c r="C9590" s="226">
        <v>44275</v>
      </c>
      <c r="D9590" s="226">
        <v>44280.453587962962</v>
      </c>
      <c r="E9590" t="s">
        <v>6555</v>
      </c>
    </row>
    <row r="9591" spans="1:6" hidden="1">
      <c r="A9591">
        <v>16</v>
      </c>
      <c r="B9591" s="226">
        <v>44274</v>
      </c>
      <c r="C9591" s="226">
        <v>44275</v>
      </c>
      <c r="D9591" s="226">
        <v>44280.453587962962</v>
      </c>
      <c r="E9591" t="s">
        <v>6556</v>
      </c>
    </row>
    <row r="9592" spans="1:6" hidden="1">
      <c r="A9592">
        <v>16</v>
      </c>
      <c r="B9592" s="226">
        <v>44274</v>
      </c>
      <c r="C9592" s="226">
        <v>44275</v>
      </c>
      <c r="D9592" s="226">
        <v>44280.453587962962</v>
      </c>
      <c r="E9592" t="s">
        <v>6557</v>
      </c>
    </row>
    <row r="9593" spans="1:6" hidden="1">
      <c r="A9593">
        <v>16</v>
      </c>
      <c r="B9593" s="226">
        <v>44274</v>
      </c>
      <c r="C9593" s="226">
        <v>44275</v>
      </c>
      <c r="D9593" s="226">
        <v>44280.453587962962</v>
      </c>
      <c r="E9593" t="s">
        <v>6558</v>
      </c>
    </row>
    <row r="9594" spans="1:6" hidden="1">
      <c r="A9594">
        <v>16</v>
      </c>
      <c r="B9594" s="226">
        <v>44274</v>
      </c>
      <c r="C9594" s="226">
        <v>44275</v>
      </c>
      <c r="D9594" s="226">
        <v>44280.453587962962</v>
      </c>
      <c r="E9594" t="s">
        <v>6559</v>
      </c>
    </row>
    <row r="9595" spans="1:6" hidden="1">
      <c r="A9595">
        <v>16</v>
      </c>
      <c r="B9595" s="226">
        <v>44274</v>
      </c>
      <c r="C9595" s="226">
        <v>44275</v>
      </c>
      <c r="D9595" s="226">
        <v>44280.453587962962</v>
      </c>
      <c r="E9595" t="s">
        <v>6560</v>
      </c>
    </row>
    <row r="9596" spans="1:6" hidden="1">
      <c r="A9596">
        <v>16</v>
      </c>
      <c r="B9596" s="226">
        <v>44274</v>
      </c>
      <c r="C9596" s="226">
        <v>44275</v>
      </c>
      <c r="D9596" s="226">
        <v>44280.453587962962</v>
      </c>
      <c r="E9596" t="s">
        <v>6561</v>
      </c>
    </row>
    <row r="9597" spans="1:6" hidden="1">
      <c r="A9597">
        <v>16</v>
      </c>
      <c r="B9597" s="226">
        <v>44274</v>
      </c>
      <c r="C9597" s="226">
        <v>44275</v>
      </c>
      <c r="D9597" s="226">
        <v>44280.453587962962</v>
      </c>
      <c r="E9597" t="s">
        <v>6562</v>
      </c>
    </row>
    <row r="9598" spans="1:6" hidden="1">
      <c r="A9598">
        <v>16</v>
      </c>
      <c r="B9598" s="226">
        <v>44274</v>
      </c>
      <c r="C9598" s="226">
        <v>44275</v>
      </c>
      <c r="D9598" s="226">
        <v>44280.453587962962</v>
      </c>
      <c r="E9598" t="s">
        <v>6563</v>
      </c>
    </row>
    <row r="9599" spans="1:6" hidden="1">
      <c r="A9599">
        <v>16</v>
      </c>
      <c r="B9599" s="226">
        <v>44274</v>
      </c>
      <c r="C9599" s="226">
        <v>44275</v>
      </c>
      <c r="D9599" s="226">
        <v>44280.453587962962</v>
      </c>
      <c r="E9599" t="s">
        <v>6564</v>
      </c>
    </row>
    <row r="9600" spans="1:6" hidden="1">
      <c r="A9600">
        <v>16</v>
      </c>
      <c r="B9600" s="226">
        <v>44274</v>
      </c>
      <c r="C9600" s="226">
        <v>44275</v>
      </c>
      <c r="D9600" s="226">
        <v>44280.453587962962</v>
      </c>
      <c r="E9600" t="s">
        <v>6565</v>
      </c>
    </row>
    <row r="9601" spans="1:6" hidden="1">
      <c r="A9601">
        <v>16</v>
      </c>
      <c r="B9601" s="226">
        <v>44274</v>
      </c>
      <c r="C9601" s="226">
        <v>44275</v>
      </c>
      <c r="D9601" s="226">
        <v>44280.453587962962</v>
      </c>
      <c r="E9601" t="s">
        <v>6566</v>
      </c>
    </row>
    <row r="9602" spans="1:6" hidden="1">
      <c r="A9602">
        <v>16</v>
      </c>
      <c r="B9602" s="226">
        <v>44274</v>
      </c>
      <c r="C9602" s="226">
        <v>44275</v>
      </c>
      <c r="D9602" s="226">
        <v>44280.453587962962</v>
      </c>
      <c r="E9602" t="s">
        <v>6567</v>
      </c>
    </row>
    <row r="9603" spans="1:6" hidden="1">
      <c r="A9603">
        <v>16</v>
      </c>
      <c r="B9603" s="226">
        <v>44274</v>
      </c>
      <c r="C9603" s="226">
        <v>44275</v>
      </c>
      <c r="D9603" s="226">
        <v>44280.453587962962</v>
      </c>
      <c r="E9603" t="s">
        <v>6568</v>
      </c>
    </row>
    <row r="9604" spans="1:6" hidden="1">
      <c r="A9604">
        <v>16</v>
      </c>
      <c r="B9604" s="226">
        <v>44274</v>
      </c>
      <c r="C9604" s="226">
        <v>44275</v>
      </c>
      <c r="D9604" s="226">
        <v>44280.453587962962</v>
      </c>
      <c r="E9604" t="s">
        <v>6569</v>
      </c>
    </row>
    <row r="9605" spans="1:6" hidden="1">
      <c r="A9605">
        <v>16</v>
      </c>
      <c r="B9605" s="226">
        <v>44274</v>
      </c>
      <c r="C9605" s="226">
        <v>44275</v>
      </c>
      <c r="D9605" s="226">
        <v>44280.453587962962</v>
      </c>
      <c r="E9605" t="s">
        <v>6570</v>
      </c>
    </row>
    <row r="9606" spans="1:6" hidden="1">
      <c r="A9606">
        <v>16</v>
      </c>
      <c r="B9606" s="226">
        <v>44274</v>
      </c>
      <c r="C9606" s="226">
        <v>44275</v>
      </c>
      <c r="D9606" s="226">
        <v>44280.453587962962</v>
      </c>
      <c r="E9606" t="s">
        <v>6665</v>
      </c>
      <c r="F9606">
        <v>0.10733999716014513</v>
      </c>
    </row>
    <row r="9607" spans="1:6" hidden="1">
      <c r="A9607">
        <v>16</v>
      </c>
      <c r="B9607" s="226">
        <v>44274</v>
      </c>
      <c r="C9607" s="226">
        <v>44275</v>
      </c>
      <c r="D9607" s="226">
        <v>44280.453587962962</v>
      </c>
      <c r="E9607" t="s">
        <v>6666</v>
      </c>
      <c r="F9607">
        <v>-2.4196156696416293E-2</v>
      </c>
    </row>
    <row r="9608" spans="1:6" hidden="1">
      <c r="A9608">
        <v>16</v>
      </c>
      <c r="B9608" s="226">
        <v>44274</v>
      </c>
      <c r="C9608" s="226">
        <v>44275</v>
      </c>
      <c r="D9608" s="226">
        <v>44280.453587962962</v>
      </c>
      <c r="E9608" t="s">
        <v>6662</v>
      </c>
      <c r="F9608">
        <v>-2.6508233644273957</v>
      </c>
    </row>
    <row r="9609" spans="1:6" hidden="1">
      <c r="A9609">
        <v>16</v>
      </c>
      <c r="B9609" s="226">
        <v>44274</v>
      </c>
      <c r="C9609" s="226">
        <v>44275</v>
      </c>
      <c r="D9609" s="226">
        <v>44280.453587962962</v>
      </c>
      <c r="E9609" t="s">
        <v>6289</v>
      </c>
      <c r="F9609">
        <v>40.659689267476374</v>
      </c>
    </row>
    <row r="9610" spans="1:6" hidden="1">
      <c r="A9610">
        <v>16</v>
      </c>
      <c r="B9610" s="226">
        <v>44274</v>
      </c>
      <c r="C9610" s="226">
        <v>44275</v>
      </c>
      <c r="D9610" s="226">
        <v>44280.453587962962</v>
      </c>
      <c r="E9610" t="s">
        <v>6290</v>
      </c>
      <c r="F9610">
        <v>7.1411769310633337</v>
      </c>
    </row>
    <row r="9611" spans="1:6" hidden="1">
      <c r="A9611">
        <v>16</v>
      </c>
      <c r="B9611" s="226">
        <v>44274</v>
      </c>
      <c r="C9611" s="226">
        <v>44275</v>
      </c>
      <c r="D9611" s="226">
        <v>44280.453587962962</v>
      </c>
      <c r="E9611" t="s">
        <v>6291</v>
      </c>
      <c r="F9611">
        <v>6.0259006425738413</v>
      </c>
    </row>
    <row r="9612" spans="1:6" hidden="1">
      <c r="A9612">
        <v>16</v>
      </c>
      <c r="B9612" s="226">
        <v>44274</v>
      </c>
      <c r="C9612" s="226">
        <v>44275</v>
      </c>
      <c r="D9612" s="226">
        <v>44280.453587962962</v>
      </c>
      <c r="E9612" t="s">
        <v>6292</v>
      </c>
      <c r="F9612">
        <v>15.198902795049868</v>
      </c>
    </row>
    <row r="9613" spans="1:6" hidden="1">
      <c r="A9613">
        <v>16</v>
      </c>
      <c r="B9613" s="226">
        <v>44274</v>
      </c>
      <c r="C9613" s="226">
        <v>44275</v>
      </c>
      <c r="D9613" s="226">
        <v>44280.453587962962</v>
      </c>
      <c r="E9613" t="s">
        <v>6293</v>
      </c>
      <c r="F9613">
        <v>99.7</v>
      </c>
    </row>
    <row r="9614" spans="1:6" hidden="1">
      <c r="A9614">
        <v>16</v>
      </c>
      <c r="B9614" s="226">
        <v>44274</v>
      </c>
      <c r="C9614" s="226">
        <v>44275</v>
      </c>
      <c r="D9614" s="226">
        <v>44280.453587962962</v>
      </c>
      <c r="E9614" t="s">
        <v>6294</v>
      </c>
      <c r="F9614">
        <v>110</v>
      </c>
    </row>
    <row r="9615" spans="1:6" hidden="1">
      <c r="A9615">
        <v>16</v>
      </c>
      <c r="B9615" s="226">
        <v>44274</v>
      </c>
      <c r="C9615" s="226">
        <v>44275</v>
      </c>
      <c r="D9615" s="226">
        <v>44280.453587962962</v>
      </c>
      <c r="E9615" t="s">
        <v>6295</v>
      </c>
      <c r="F9615">
        <v>105.56177195800001</v>
      </c>
    </row>
    <row r="9616" spans="1:6" hidden="1">
      <c r="A9616">
        <v>16</v>
      </c>
      <c r="B9616" s="226">
        <v>44274</v>
      </c>
      <c r="C9616" s="226">
        <v>44275</v>
      </c>
      <c r="D9616" s="226">
        <v>44280.453587962962</v>
      </c>
      <c r="E9616" t="s">
        <v>6296</v>
      </c>
      <c r="F9616">
        <v>85.014346750000016</v>
      </c>
    </row>
    <row r="9617" spans="1:6" hidden="1">
      <c r="A9617">
        <v>16</v>
      </c>
      <c r="B9617" s="226">
        <v>44274</v>
      </c>
      <c r="C9617" s="226">
        <v>44275</v>
      </c>
      <c r="D9617" s="226">
        <v>44280.453587962962</v>
      </c>
      <c r="E9617" t="s">
        <v>6317</v>
      </c>
    </row>
    <row r="9618" spans="1:6" hidden="1">
      <c r="A9618">
        <v>16</v>
      </c>
      <c r="B9618" s="226">
        <v>44274</v>
      </c>
      <c r="C9618" s="226">
        <v>44275</v>
      </c>
      <c r="D9618" s="226">
        <v>44280.453587962962</v>
      </c>
      <c r="E9618" t="s">
        <v>6318</v>
      </c>
    </row>
    <row r="9619" spans="1:6" hidden="1">
      <c r="A9619">
        <v>16</v>
      </c>
      <c r="B9619" s="226">
        <v>44274</v>
      </c>
      <c r="C9619" s="226">
        <v>44275</v>
      </c>
      <c r="D9619" s="226">
        <v>44280.453587962962</v>
      </c>
      <c r="E9619" t="s">
        <v>6319</v>
      </c>
    </row>
    <row r="9620" spans="1:6" hidden="1">
      <c r="A9620">
        <v>16</v>
      </c>
      <c r="B9620" s="226">
        <v>44274</v>
      </c>
      <c r="C9620" s="226">
        <v>44275</v>
      </c>
      <c r="D9620" s="226">
        <v>44280.453587962962</v>
      </c>
      <c r="E9620" t="s">
        <v>6320</v>
      </c>
    </row>
    <row r="9621" spans="1:6" hidden="1">
      <c r="A9621">
        <v>16</v>
      </c>
      <c r="B9621" s="226">
        <v>44274</v>
      </c>
      <c r="C9621" s="226">
        <v>44275</v>
      </c>
      <c r="D9621" s="226">
        <v>44280.453587962962</v>
      </c>
      <c r="E9621" t="s">
        <v>6321</v>
      </c>
    </row>
    <row r="9622" spans="1:6" hidden="1">
      <c r="A9622">
        <v>16</v>
      </c>
      <c r="B9622" s="226">
        <v>44274</v>
      </c>
      <c r="C9622" s="226">
        <v>44275</v>
      </c>
      <c r="D9622" s="226">
        <v>44280.453587962962</v>
      </c>
      <c r="E9622" t="s">
        <v>6323</v>
      </c>
    </row>
    <row r="9623" spans="1:6" hidden="1">
      <c r="A9623">
        <v>16</v>
      </c>
      <c r="B9623" s="226">
        <v>44274</v>
      </c>
      <c r="C9623" s="226">
        <v>44275</v>
      </c>
      <c r="D9623" s="226">
        <v>44280.453587962962</v>
      </c>
      <c r="E9623" t="s">
        <v>6611</v>
      </c>
      <c r="F9623">
        <v>35.045567398932164</v>
      </c>
    </row>
    <row r="9624" spans="1:6" hidden="1">
      <c r="A9624">
        <v>16</v>
      </c>
      <c r="B9624" s="226">
        <v>44274</v>
      </c>
      <c r="C9624" s="226">
        <v>44275</v>
      </c>
      <c r="D9624" s="226">
        <v>44280.453587962962</v>
      </c>
      <c r="E9624" t="s">
        <v>6612</v>
      </c>
      <c r="F9624">
        <v>0</v>
      </c>
    </row>
    <row r="9625" spans="1:6" hidden="1">
      <c r="A9625">
        <v>16</v>
      </c>
      <c r="B9625" s="226">
        <v>44274</v>
      </c>
      <c r="C9625" s="226">
        <v>44275</v>
      </c>
      <c r="D9625" s="226">
        <v>44280.453587962962</v>
      </c>
      <c r="E9625" t="s">
        <v>6719</v>
      </c>
      <c r="F9625">
        <v>35.045567398932164</v>
      </c>
    </row>
    <row r="9626" spans="1:6" hidden="1">
      <c r="A9626">
        <v>16</v>
      </c>
      <c r="B9626" s="226">
        <v>44274</v>
      </c>
      <c r="C9626" s="226">
        <v>44275</v>
      </c>
      <c r="D9626" s="226">
        <v>44280.453587962962</v>
      </c>
      <c r="E9626" t="s">
        <v>6325</v>
      </c>
      <c r="F9626">
        <v>117.05461622344124</v>
      </c>
    </row>
    <row r="9627" spans="1:6" hidden="1">
      <c r="A9627">
        <v>16</v>
      </c>
      <c r="B9627" s="226">
        <v>44274</v>
      </c>
      <c r="C9627" s="226">
        <v>44275</v>
      </c>
      <c r="D9627" s="226">
        <v>44280.453587962962</v>
      </c>
      <c r="E9627" t="s">
        <v>6393</v>
      </c>
      <c r="F9627">
        <v>2.9700000286101136</v>
      </c>
    </row>
    <row r="9628" spans="1:6" hidden="1">
      <c r="A9628">
        <v>16</v>
      </c>
      <c r="B9628" s="226">
        <v>44274</v>
      </c>
      <c r="C9628" s="226">
        <v>44275</v>
      </c>
      <c r="D9628" s="226">
        <v>44280.453587962962</v>
      </c>
      <c r="E9628" t="s">
        <v>6394</v>
      </c>
      <c r="F9628">
        <v>6.3000001907350196</v>
      </c>
    </row>
    <row r="9629" spans="1:6" hidden="1">
      <c r="A9629">
        <v>16</v>
      </c>
      <c r="B9629" s="226">
        <v>44274</v>
      </c>
      <c r="C9629" s="226">
        <v>44275</v>
      </c>
      <c r="D9629" s="226">
        <v>44280.453587962962</v>
      </c>
      <c r="E9629" t="s">
        <v>6395</v>
      </c>
      <c r="F9629">
        <v>3.2899999618530273</v>
      </c>
    </row>
    <row r="9630" spans="1:6" hidden="1">
      <c r="A9630">
        <v>16</v>
      </c>
      <c r="B9630" s="226">
        <v>44274</v>
      </c>
      <c r="C9630" s="226">
        <v>44275</v>
      </c>
      <c r="D9630" s="226">
        <v>44280.453587962962</v>
      </c>
      <c r="E9630" t="s">
        <v>6396</v>
      </c>
      <c r="F9630">
        <v>3.7100000381469727</v>
      </c>
    </row>
    <row r="9631" spans="1:6" hidden="1">
      <c r="A9631">
        <v>16</v>
      </c>
      <c r="B9631" s="226">
        <v>44274</v>
      </c>
      <c r="C9631" s="226">
        <v>44275</v>
      </c>
      <c r="D9631" s="226">
        <v>44280.453587962962</v>
      </c>
      <c r="E9631" t="s">
        <v>6397</v>
      </c>
      <c r="F9631">
        <v>14.390000343323278</v>
      </c>
    </row>
    <row r="9632" spans="1:6" hidden="1">
      <c r="A9632">
        <v>16</v>
      </c>
      <c r="B9632" s="226">
        <v>44274</v>
      </c>
      <c r="C9632" s="226">
        <v>44275</v>
      </c>
      <c r="D9632" s="226">
        <v>44280.453587962962</v>
      </c>
      <c r="E9632" t="s">
        <v>6398</v>
      </c>
      <c r="F9632">
        <v>12.880000114440428</v>
      </c>
    </row>
    <row r="9633" spans="1:6" hidden="1">
      <c r="A9633">
        <v>16</v>
      </c>
      <c r="B9633" s="226">
        <v>44274</v>
      </c>
      <c r="C9633" s="226">
        <v>44275</v>
      </c>
      <c r="D9633" s="226">
        <v>44280.453587962962</v>
      </c>
      <c r="E9633" t="s">
        <v>6399</v>
      </c>
      <c r="F9633">
        <v>1.75</v>
      </c>
    </row>
    <row r="9634" spans="1:6" hidden="1">
      <c r="A9634">
        <v>16</v>
      </c>
      <c r="B9634" s="226">
        <v>44274</v>
      </c>
      <c r="C9634" s="226">
        <v>44275</v>
      </c>
      <c r="D9634" s="226">
        <v>44280.453587962962</v>
      </c>
      <c r="E9634" t="s">
        <v>6400</v>
      </c>
      <c r="F9634">
        <v>5.9999998658893376E-2</v>
      </c>
    </row>
    <row r="9635" spans="1:6" hidden="1">
      <c r="A9635">
        <v>16</v>
      </c>
      <c r="B9635" s="226">
        <v>44274</v>
      </c>
      <c r="C9635" s="226">
        <v>44275</v>
      </c>
      <c r="D9635" s="226">
        <v>44280.453587962962</v>
      </c>
      <c r="E9635" t="s">
        <v>6401</v>
      </c>
      <c r="F9635">
        <v>0.79000002145770254</v>
      </c>
    </row>
    <row r="9636" spans="1:6" hidden="1">
      <c r="A9636">
        <v>16</v>
      </c>
      <c r="B9636" s="226">
        <v>44274</v>
      </c>
      <c r="C9636" s="226">
        <v>44275</v>
      </c>
      <c r="D9636" s="226">
        <v>44280.453587962962</v>
      </c>
      <c r="E9636" t="s">
        <v>6402</v>
      </c>
      <c r="F9636">
        <v>1.1100000143050714</v>
      </c>
    </row>
    <row r="9637" spans="1:6" hidden="1">
      <c r="A9637">
        <v>16</v>
      </c>
      <c r="B9637" s="226">
        <v>44274</v>
      </c>
      <c r="C9637" s="226">
        <v>44275</v>
      </c>
      <c r="D9637" s="226">
        <v>44280.453587962962</v>
      </c>
      <c r="E9637" t="s">
        <v>6403</v>
      </c>
      <c r="F9637">
        <v>0</v>
      </c>
    </row>
    <row r="9638" spans="1:6" hidden="1">
      <c r="A9638">
        <v>16</v>
      </c>
      <c r="B9638" s="226">
        <v>44274</v>
      </c>
      <c r="C9638" s="226">
        <v>44275</v>
      </c>
      <c r="D9638" s="226">
        <v>44280.453587962962</v>
      </c>
      <c r="E9638" t="s">
        <v>6404</v>
      </c>
      <c r="F9638">
        <v>18.309999465943108</v>
      </c>
    </row>
    <row r="9639" spans="1:6" hidden="1">
      <c r="A9639">
        <v>16</v>
      </c>
      <c r="B9639" s="226">
        <v>44274</v>
      </c>
      <c r="C9639" s="226">
        <v>44275</v>
      </c>
      <c r="D9639" s="226">
        <v>44280.453587962962</v>
      </c>
      <c r="E9639" t="s">
        <v>6405</v>
      </c>
      <c r="F9639">
        <v>30.719999313353409</v>
      </c>
    </row>
    <row r="9640" spans="1:6" hidden="1">
      <c r="A9640">
        <v>16</v>
      </c>
      <c r="B9640" s="226">
        <v>44274</v>
      </c>
      <c r="C9640" s="226">
        <v>44275</v>
      </c>
      <c r="D9640" s="226">
        <v>44280.453587962962</v>
      </c>
      <c r="E9640" t="s">
        <v>6406</v>
      </c>
      <c r="F9640">
        <v>0.3400000035762652</v>
      </c>
    </row>
    <row r="9641" spans="1:6" hidden="1">
      <c r="A9641">
        <v>16</v>
      </c>
      <c r="B9641" s="226">
        <v>44274</v>
      </c>
      <c r="C9641" s="226">
        <v>44275</v>
      </c>
      <c r="D9641" s="226">
        <v>44280.453587962962</v>
      </c>
      <c r="E9641" t="s">
        <v>6407</v>
      </c>
      <c r="F9641">
        <v>0.61000001430511475</v>
      </c>
    </row>
    <row r="9642" spans="1:6" hidden="1">
      <c r="A9642">
        <v>16</v>
      </c>
      <c r="B9642" s="226">
        <v>44274</v>
      </c>
      <c r="C9642" s="226">
        <v>44275</v>
      </c>
      <c r="D9642" s="226">
        <v>44280.453587962962</v>
      </c>
      <c r="E9642" t="s">
        <v>6408</v>
      </c>
      <c r="F9642">
        <v>0.89999997615811245</v>
      </c>
    </row>
    <row r="9643" spans="1:6" hidden="1">
      <c r="A9643">
        <v>16</v>
      </c>
      <c r="B9643" s="226">
        <v>44274</v>
      </c>
      <c r="C9643" s="226">
        <v>44275</v>
      </c>
      <c r="D9643" s="226">
        <v>44280.453587962962</v>
      </c>
      <c r="E9643" t="s">
        <v>6409</v>
      </c>
      <c r="F9643">
        <v>0.18999999761581421</v>
      </c>
    </row>
    <row r="9644" spans="1:6" hidden="1">
      <c r="A9644">
        <v>16</v>
      </c>
      <c r="B9644" s="226">
        <v>44274</v>
      </c>
      <c r="C9644" s="226">
        <v>44275</v>
      </c>
      <c r="D9644" s="226">
        <v>44280.453587962962</v>
      </c>
      <c r="E9644" t="s">
        <v>6326</v>
      </c>
      <c r="F9644">
        <v>8.0480977704127472</v>
      </c>
    </row>
    <row r="9645" spans="1:6" hidden="1">
      <c r="A9645">
        <v>16</v>
      </c>
      <c r="B9645" s="226">
        <v>44274</v>
      </c>
      <c r="C9645" s="226">
        <v>44275</v>
      </c>
      <c r="D9645" s="226">
        <v>44280.453587962962</v>
      </c>
      <c r="E9645" t="s">
        <v>6512</v>
      </c>
      <c r="F9645">
        <v>11.369999885559531</v>
      </c>
    </row>
    <row r="9646" spans="1:6" hidden="1">
      <c r="A9646">
        <v>16</v>
      </c>
      <c r="B9646" s="226">
        <v>44274</v>
      </c>
      <c r="C9646" s="226">
        <v>44275</v>
      </c>
      <c r="D9646" s="226">
        <v>44280.453587962962</v>
      </c>
      <c r="E9646" t="s">
        <v>6513</v>
      </c>
      <c r="F9646">
        <v>0.56000000238420766</v>
      </c>
    </row>
    <row r="9647" spans="1:6" hidden="1">
      <c r="A9647">
        <v>16</v>
      </c>
      <c r="B9647" s="226">
        <v>44274</v>
      </c>
      <c r="C9647" s="226">
        <v>44275</v>
      </c>
      <c r="D9647" s="226">
        <v>44280.453587962962</v>
      </c>
      <c r="E9647" t="s">
        <v>6514</v>
      </c>
      <c r="F9647">
        <v>3.1500000953675098</v>
      </c>
    </row>
    <row r="9648" spans="1:6" hidden="1">
      <c r="A9648">
        <v>16</v>
      </c>
      <c r="B9648" s="226">
        <v>44274</v>
      </c>
      <c r="C9648" s="226">
        <v>44275</v>
      </c>
      <c r="D9648" s="226">
        <v>44280.453587962962</v>
      </c>
      <c r="E9648" t="s">
        <v>6515</v>
      </c>
      <c r="F9648">
        <v>5.9000000953676626</v>
      </c>
    </row>
    <row r="9649" spans="1:6" hidden="1">
      <c r="A9649">
        <v>16</v>
      </c>
      <c r="B9649" s="226">
        <v>44274</v>
      </c>
      <c r="C9649" s="226">
        <v>44275</v>
      </c>
      <c r="D9649" s="226">
        <v>44280.453587962962</v>
      </c>
      <c r="E9649" t="s">
        <v>6516</v>
      </c>
      <c r="F9649">
        <v>0.77999997138977051</v>
      </c>
    </row>
    <row r="9650" spans="1:6" hidden="1">
      <c r="A9650">
        <v>16</v>
      </c>
      <c r="B9650" s="226">
        <v>44274</v>
      </c>
      <c r="C9650" s="226">
        <v>44275</v>
      </c>
      <c r="D9650" s="226">
        <v>44280.453587962962</v>
      </c>
      <c r="E9650" t="s">
        <v>6517</v>
      </c>
      <c r="F9650">
        <v>0</v>
      </c>
    </row>
    <row r="9651" spans="1:6" hidden="1">
      <c r="A9651">
        <v>16</v>
      </c>
      <c r="B9651" s="226">
        <v>44274</v>
      </c>
      <c r="C9651" s="226">
        <v>44275</v>
      </c>
      <c r="D9651" s="226">
        <v>44280.453587962962</v>
      </c>
      <c r="E9651" t="s">
        <v>6518</v>
      </c>
      <c r="F9651">
        <v>2.0399999618530273</v>
      </c>
    </row>
    <row r="9652" spans="1:6" hidden="1">
      <c r="A9652">
        <v>16</v>
      </c>
      <c r="B9652" s="226">
        <v>44274</v>
      </c>
      <c r="C9652" s="226">
        <v>44275</v>
      </c>
      <c r="D9652" s="226">
        <v>44280.453587962962</v>
      </c>
      <c r="E9652" t="s">
        <v>6519</v>
      </c>
      <c r="F9652">
        <v>1.309999942779541</v>
      </c>
    </row>
    <row r="9653" spans="1:6" hidden="1">
      <c r="A9653">
        <v>16</v>
      </c>
      <c r="B9653" s="226">
        <v>44274</v>
      </c>
      <c r="C9653" s="226">
        <v>44275</v>
      </c>
      <c r="D9653" s="226">
        <v>44280.453587962962</v>
      </c>
      <c r="E9653" t="s">
        <v>6327</v>
      </c>
      <c r="F9653">
        <v>1.891591253984703E-3</v>
      </c>
    </row>
    <row r="9654" spans="1:6" hidden="1">
      <c r="A9654">
        <v>16</v>
      </c>
      <c r="B9654" s="226">
        <v>44274</v>
      </c>
      <c r="C9654" s="226">
        <v>44275</v>
      </c>
      <c r="D9654" s="226">
        <v>44280.453587962962</v>
      </c>
      <c r="E9654" t="s">
        <v>6418</v>
      </c>
    </row>
    <row r="9655" spans="1:6" hidden="1">
      <c r="A9655">
        <v>16</v>
      </c>
      <c r="B9655" s="226">
        <v>44274</v>
      </c>
      <c r="C9655" s="226">
        <v>44275</v>
      </c>
      <c r="D9655" s="226">
        <v>44280.453587962962</v>
      </c>
      <c r="E9655" t="s">
        <v>6419</v>
      </c>
    </row>
    <row r="9656" spans="1:6" hidden="1">
      <c r="A9656">
        <v>16</v>
      </c>
      <c r="B9656" s="226">
        <v>44274</v>
      </c>
      <c r="C9656" s="226">
        <v>44275</v>
      </c>
      <c r="D9656" s="226">
        <v>44280.453587962962</v>
      </c>
      <c r="E9656" t="s">
        <v>6420</v>
      </c>
    </row>
    <row r="9657" spans="1:6" hidden="1">
      <c r="A9657">
        <v>16</v>
      </c>
      <c r="B9657" s="226">
        <v>44274</v>
      </c>
      <c r="C9657" s="226">
        <v>44275</v>
      </c>
      <c r="D9657" s="226">
        <v>44280.453587962962</v>
      </c>
      <c r="E9657" t="s">
        <v>6421</v>
      </c>
    </row>
    <row r="9658" spans="1:6" hidden="1">
      <c r="A9658">
        <v>16</v>
      </c>
      <c r="B9658" s="226">
        <v>44274</v>
      </c>
      <c r="C9658" s="226">
        <v>44275</v>
      </c>
      <c r="D9658" s="226">
        <v>44280.453587962962</v>
      </c>
      <c r="E9658" t="s">
        <v>6422</v>
      </c>
    </row>
    <row r="9659" spans="1:6" hidden="1">
      <c r="A9659">
        <v>16</v>
      </c>
      <c r="B9659" s="226">
        <v>44274</v>
      </c>
      <c r="C9659" s="226">
        <v>44275</v>
      </c>
      <c r="D9659" s="226">
        <v>44280.453587962962</v>
      </c>
      <c r="E9659" t="s">
        <v>6423</v>
      </c>
    </row>
    <row r="9660" spans="1:6" hidden="1">
      <c r="A9660">
        <v>16</v>
      </c>
      <c r="B9660" s="226">
        <v>44274</v>
      </c>
      <c r="C9660" s="226">
        <v>44275</v>
      </c>
      <c r="D9660" s="226">
        <v>44280.453587962962</v>
      </c>
      <c r="E9660" t="s">
        <v>6424</v>
      </c>
    </row>
    <row r="9661" spans="1:6" hidden="1">
      <c r="A9661">
        <v>16</v>
      </c>
      <c r="B9661" s="226">
        <v>44274</v>
      </c>
      <c r="C9661" s="226">
        <v>44275</v>
      </c>
      <c r="D9661" s="226">
        <v>44280.453587962962</v>
      </c>
      <c r="E9661" t="s">
        <v>6425</v>
      </c>
    </row>
    <row r="9662" spans="1:6" hidden="1">
      <c r="A9662">
        <v>16</v>
      </c>
      <c r="B9662" s="226">
        <v>44274</v>
      </c>
      <c r="C9662" s="226">
        <v>44275</v>
      </c>
      <c r="D9662" s="226">
        <v>44280.453587962962</v>
      </c>
      <c r="E9662" t="s">
        <v>6426</v>
      </c>
    </row>
    <row r="9663" spans="1:6" hidden="1">
      <c r="A9663">
        <v>16</v>
      </c>
      <c r="B9663" s="226">
        <v>44274</v>
      </c>
      <c r="C9663" s="226">
        <v>44275</v>
      </c>
      <c r="D9663" s="226">
        <v>44280.453587962962</v>
      </c>
      <c r="E9663" t="s">
        <v>6427</v>
      </c>
    </row>
    <row r="9664" spans="1:6" hidden="1">
      <c r="A9664">
        <v>16</v>
      </c>
      <c r="B9664" s="226">
        <v>44274</v>
      </c>
      <c r="C9664" s="226">
        <v>44275</v>
      </c>
      <c r="D9664" s="226">
        <v>44280.453587962962</v>
      </c>
      <c r="E9664" t="s">
        <v>6328</v>
      </c>
      <c r="F9664">
        <v>2.0505018408099748E-2</v>
      </c>
    </row>
    <row r="9665" spans="1:6" hidden="1">
      <c r="A9665">
        <v>16</v>
      </c>
      <c r="B9665" s="226">
        <v>44274</v>
      </c>
      <c r="C9665" s="226">
        <v>44275</v>
      </c>
      <c r="D9665" s="226">
        <v>44280.453587962962</v>
      </c>
      <c r="E9665" t="s">
        <v>6329</v>
      </c>
      <c r="F9665">
        <v>6.5566419919331258</v>
      </c>
    </row>
    <row r="9666" spans="1:6" hidden="1">
      <c r="A9666">
        <v>16</v>
      </c>
      <c r="B9666" s="226">
        <v>44274</v>
      </c>
      <c r="C9666" s="226">
        <v>44275</v>
      </c>
      <c r="D9666" s="226">
        <v>44280.453587962962</v>
      </c>
      <c r="E9666" t="s">
        <v>6330</v>
      </c>
      <c r="F9666">
        <v>7.9952305267254049</v>
      </c>
    </row>
    <row r="9667" spans="1:6" hidden="1">
      <c r="A9667">
        <v>16</v>
      </c>
      <c r="B9667" s="226">
        <v>44274</v>
      </c>
      <c r="C9667" s="226">
        <v>44275</v>
      </c>
      <c r="D9667" s="226">
        <v>44280.453587962962</v>
      </c>
      <c r="E9667" t="s">
        <v>6332</v>
      </c>
      <c r="F9667">
        <v>0</v>
      </c>
    </row>
    <row r="9668" spans="1:6" hidden="1">
      <c r="A9668">
        <v>16</v>
      </c>
      <c r="B9668" s="226">
        <v>44274</v>
      </c>
      <c r="C9668" s="226">
        <v>44275</v>
      </c>
      <c r="D9668" s="226">
        <v>44280.453587962962</v>
      </c>
      <c r="E9668" t="s">
        <v>6331</v>
      </c>
      <c r="F9668">
        <v>0</v>
      </c>
    </row>
    <row r="9669" spans="1:6" hidden="1">
      <c r="A9669">
        <v>16</v>
      </c>
      <c r="B9669" s="226">
        <v>44274</v>
      </c>
      <c r="C9669" s="226">
        <v>44275</v>
      </c>
      <c r="D9669" s="226">
        <v>44280.453587962962</v>
      </c>
      <c r="E9669" t="s">
        <v>6669</v>
      </c>
      <c r="F9669">
        <v>0</v>
      </c>
    </row>
    <row r="9670" spans="1:6" hidden="1">
      <c r="A9670">
        <v>16</v>
      </c>
      <c r="B9670" s="226">
        <v>44274</v>
      </c>
      <c r="C9670" s="226">
        <v>44275</v>
      </c>
      <c r="D9670" s="226">
        <v>44280.453587962962</v>
      </c>
      <c r="E9670" t="s">
        <v>6668</v>
      </c>
      <c r="F9670">
        <v>-2.2807997906659754</v>
      </c>
    </row>
    <row r="9671" spans="1:6" hidden="1">
      <c r="A9671">
        <v>16</v>
      </c>
      <c r="B9671" s="226">
        <v>44274</v>
      </c>
      <c r="C9671" s="226">
        <v>44275</v>
      </c>
      <c r="D9671" s="226">
        <v>44280.453587962962</v>
      </c>
      <c r="E9671" t="s">
        <v>6719</v>
      </c>
      <c r="F9671">
        <v>35.045567398932164</v>
      </c>
    </row>
    <row r="9672" spans="1:6" hidden="1">
      <c r="A9672">
        <v>16</v>
      </c>
      <c r="B9672" s="226">
        <v>44274</v>
      </c>
      <c r="C9672" s="226">
        <v>44275</v>
      </c>
      <c r="D9672" s="226">
        <v>44280.453587962962</v>
      </c>
      <c r="E9672" t="s">
        <v>6333</v>
      </c>
      <c r="F9672">
        <v>-1.9417178734309037E-2</v>
      </c>
    </row>
    <row r="9673" spans="1:6" hidden="1">
      <c r="A9673">
        <v>16</v>
      </c>
      <c r="B9673" s="226">
        <v>44274</v>
      </c>
      <c r="C9673" s="226">
        <v>44275</v>
      </c>
      <c r="D9673" s="226">
        <v>44280.453587962962</v>
      </c>
      <c r="E9673" t="s">
        <v>6334</v>
      </c>
      <c r="F9673">
        <v>20.275408535533508</v>
      </c>
    </row>
    <row r="9674" spans="1:6" hidden="1">
      <c r="A9674">
        <v>16</v>
      </c>
      <c r="B9674" s="226">
        <v>44274</v>
      </c>
      <c r="C9674" s="226">
        <v>44275</v>
      </c>
      <c r="D9674" s="226">
        <v>44280.453587962962</v>
      </c>
      <c r="E9674" t="s">
        <v>6339</v>
      </c>
      <c r="F9674">
        <v>6.4306988349184371</v>
      </c>
    </row>
    <row r="9675" spans="1:6" hidden="1">
      <c r="A9675">
        <v>16</v>
      </c>
      <c r="B9675" s="226">
        <v>44274</v>
      </c>
      <c r="C9675" s="226">
        <v>44275</v>
      </c>
      <c r="D9675" s="226">
        <v>44280.453587962962</v>
      </c>
      <c r="E9675" t="s">
        <v>6338</v>
      </c>
      <c r="F9675">
        <v>0.76617667191454197</v>
      </c>
    </row>
    <row r="9676" spans="1:6" hidden="1">
      <c r="A9676">
        <v>16</v>
      </c>
      <c r="B9676" s="226">
        <v>44274</v>
      </c>
      <c r="C9676" s="226">
        <v>44275</v>
      </c>
      <c r="D9676" s="226">
        <v>44280.453587962962</v>
      </c>
      <c r="E9676" t="s">
        <v>6337</v>
      </c>
      <c r="F9676">
        <v>64.047533037927423</v>
      </c>
    </row>
    <row r="9677" spans="1:6" hidden="1">
      <c r="A9677">
        <v>16</v>
      </c>
      <c r="B9677" s="226">
        <v>44274</v>
      </c>
      <c r="C9677" s="226">
        <v>44275</v>
      </c>
      <c r="D9677" s="226">
        <v>44280.453587962962</v>
      </c>
      <c r="E9677" t="s">
        <v>6340</v>
      </c>
      <c r="F9677">
        <v>19.927142545911995</v>
      </c>
    </row>
    <row r="9678" spans="1:6" hidden="1">
      <c r="A9678">
        <v>16</v>
      </c>
      <c r="B9678" s="226">
        <v>44274</v>
      </c>
      <c r="C9678" s="226">
        <v>44275</v>
      </c>
      <c r="D9678" s="226">
        <v>44280.453587962962</v>
      </c>
      <c r="E9678" t="s">
        <v>6341</v>
      </c>
      <c r="F9678">
        <v>26.833138367140425</v>
      </c>
    </row>
    <row r="9679" spans="1:6" hidden="1">
      <c r="A9679">
        <v>16</v>
      </c>
      <c r="B9679" s="226">
        <v>44274</v>
      </c>
      <c r="C9679" s="226">
        <v>44275</v>
      </c>
      <c r="D9679" s="226">
        <v>44280.453587962962</v>
      </c>
      <c r="E9679" t="s">
        <v>6342</v>
      </c>
      <c r="F9679">
        <v>7.1968755068329795</v>
      </c>
    </row>
    <row r="9680" spans="1:6" hidden="1">
      <c r="A9680">
        <v>16</v>
      </c>
      <c r="B9680" s="226">
        <v>44274</v>
      </c>
      <c r="C9680" s="226">
        <v>44275</v>
      </c>
      <c r="D9680" s="226">
        <v>44280.453587962962</v>
      </c>
      <c r="E9680" t="s">
        <v>6343</v>
      </c>
      <c r="F9680">
        <v>53.551165813869922</v>
      </c>
    </row>
    <row r="9681" spans="1:5" hidden="1">
      <c r="A9681">
        <v>16</v>
      </c>
      <c r="B9681" s="226">
        <v>44274</v>
      </c>
      <c r="C9681" s="226">
        <v>44275</v>
      </c>
      <c r="D9681" s="226">
        <v>44280.453587962962</v>
      </c>
      <c r="E9681" t="s">
        <v>6344</v>
      </c>
    </row>
    <row r="9682" spans="1:5" hidden="1">
      <c r="A9682">
        <v>16</v>
      </c>
      <c r="B9682" s="226">
        <v>44274</v>
      </c>
      <c r="C9682" s="226">
        <v>44275</v>
      </c>
      <c r="D9682" s="226">
        <v>44280.453587962962</v>
      </c>
      <c r="E9682" t="s">
        <v>6345</v>
      </c>
    </row>
    <row r="9683" spans="1:5" hidden="1">
      <c r="A9683">
        <v>16</v>
      </c>
      <c r="B9683" s="226">
        <v>44274</v>
      </c>
      <c r="C9683" s="226">
        <v>44275</v>
      </c>
      <c r="D9683" s="226">
        <v>44280.453587962962</v>
      </c>
      <c r="E9683" t="s">
        <v>6346</v>
      </c>
    </row>
    <row r="9684" spans="1:5" hidden="1">
      <c r="A9684">
        <v>16</v>
      </c>
      <c r="B9684" s="226">
        <v>44274</v>
      </c>
      <c r="C9684" s="226">
        <v>44275</v>
      </c>
      <c r="D9684" s="226">
        <v>44280.453587962962</v>
      </c>
      <c r="E9684" t="s">
        <v>6350</v>
      </c>
    </row>
    <row r="9685" spans="1:5" hidden="1">
      <c r="A9685">
        <v>16</v>
      </c>
      <c r="B9685" s="226">
        <v>44274</v>
      </c>
      <c r="C9685" s="226">
        <v>44275</v>
      </c>
      <c r="D9685" s="226">
        <v>44280.453587962962</v>
      </c>
      <c r="E9685" t="s">
        <v>6352</v>
      </c>
    </row>
    <row r="9686" spans="1:5" hidden="1">
      <c r="A9686">
        <v>16</v>
      </c>
      <c r="B9686" s="226">
        <v>44274</v>
      </c>
      <c r="C9686" s="226">
        <v>44275</v>
      </c>
      <c r="D9686" s="226">
        <v>44280.453587962962</v>
      </c>
      <c r="E9686" t="s">
        <v>6353</v>
      </c>
    </row>
    <row r="9687" spans="1:5" hidden="1">
      <c r="A9687">
        <v>16</v>
      </c>
      <c r="B9687" s="226">
        <v>44274</v>
      </c>
      <c r="C9687" s="226">
        <v>44275</v>
      </c>
      <c r="D9687" s="226">
        <v>44280.453587962962</v>
      </c>
      <c r="E9687" t="s">
        <v>6355</v>
      </c>
    </row>
    <row r="9688" spans="1:5" hidden="1">
      <c r="A9688">
        <v>16</v>
      </c>
      <c r="B9688" s="226">
        <v>44274</v>
      </c>
      <c r="C9688" s="226">
        <v>44275</v>
      </c>
      <c r="D9688" s="226">
        <v>44280.453587962962</v>
      </c>
      <c r="E9688" t="s">
        <v>6354</v>
      </c>
    </row>
    <row r="9689" spans="1:5" hidden="1">
      <c r="A9689">
        <v>16</v>
      </c>
      <c r="B9689" s="226">
        <v>44274</v>
      </c>
      <c r="C9689" s="226">
        <v>44275</v>
      </c>
      <c r="D9689" s="226">
        <v>44280.453587962962</v>
      </c>
      <c r="E9689" t="s">
        <v>6347</v>
      </c>
    </row>
    <row r="9690" spans="1:5" hidden="1">
      <c r="A9690">
        <v>16</v>
      </c>
      <c r="B9690" s="226">
        <v>44274</v>
      </c>
      <c r="C9690" s="226">
        <v>44275</v>
      </c>
      <c r="D9690" s="226">
        <v>44280.453587962962</v>
      </c>
      <c r="E9690" t="s">
        <v>6348</v>
      </c>
    </row>
    <row r="9691" spans="1:5" hidden="1">
      <c r="A9691">
        <v>16</v>
      </c>
      <c r="B9691" s="226">
        <v>44274</v>
      </c>
      <c r="C9691" s="226">
        <v>44275</v>
      </c>
      <c r="D9691" s="226">
        <v>44280.453587962962</v>
      </c>
      <c r="E9691" t="s">
        <v>6349</v>
      </c>
    </row>
    <row r="9692" spans="1:5" hidden="1">
      <c r="A9692">
        <v>16</v>
      </c>
      <c r="B9692" s="226">
        <v>44274</v>
      </c>
      <c r="C9692" s="226">
        <v>44275</v>
      </c>
      <c r="D9692" s="226">
        <v>44280.453587962962</v>
      </c>
      <c r="E9692" t="s">
        <v>6351</v>
      </c>
    </row>
    <row r="9693" spans="1:5" hidden="1">
      <c r="A9693">
        <v>16</v>
      </c>
      <c r="B9693" s="226">
        <v>44274</v>
      </c>
      <c r="C9693" s="226">
        <v>44275</v>
      </c>
      <c r="D9693" s="226">
        <v>44280.453587962962</v>
      </c>
      <c r="E9693" t="s">
        <v>6356</v>
      </c>
    </row>
    <row r="9694" spans="1:5" hidden="1">
      <c r="A9694">
        <v>16</v>
      </c>
      <c r="B9694" s="226">
        <v>44274</v>
      </c>
      <c r="C9694" s="226">
        <v>44275</v>
      </c>
      <c r="D9694" s="226">
        <v>44280.453587962962</v>
      </c>
      <c r="E9694" t="s">
        <v>6362</v>
      </c>
    </row>
    <row r="9695" spans="1:5" hidden="1">
      <c r="A9695">
        <v>16</v>
      </c>
      <c r="B9695" s="226">
        <v>44274</v>
      </c>
      <c r="C9695" s="226">
        <v>44275</v>
      </c>
      <c r="D9695" s="226">
        <v>44280.453587962962</v>
      </c>
      <c r="E9695" t="s">
        <v>6363</v>
      </c>
    </row>
    <row r="9696" spans="1:5" hidden="1">
      <c r="A9696">
        <v>16</v>
      </c>
      <c r="B9696" s="226">
        <v>44274</v>
      </c>
      <c r="C9696" s="226">
        <v>44275</v>
      </c>
      <c r="D9696" s="226">
        <v>44280.453587962962</v>
      </c>
      <c r="E9696" t="s">
        <v>6364</v>
      </c>
    </row>
    <row r="9697" spans="1:5" hidden="1">
      <c r="A9697">
        <v>16</v>
      </c>
      <c r="B9697" s="226">
        <v>44274</v>
      </c>
      <c r="C9697" s="226">
        <v>44275</v>
      </c>
      <c r="D9697" s="226">
        <v>44280.453587962962</v>
      </c>
      <c r="E9697" t="s">
        <v>6365</v>
      </c>
    </row>
    <row r="9698" spans="1:5" hidden="1">
      <c r="A9698">
        <v>16</v>
      </c>
      <c r="B9698" s="226">
        <v>44274</v>
      </c>
      <c r="C9698" s="226">
        <v>44275</v>
      </c>
      <c r="D9698" s="226">
        <v>44280.453587962962</v>
      </c>
      <c r="E9698" t="s">
        <v>6366</v>
      </c>
    </row>
    <row r="9699" spans="1:5" hidden="1">
      <c r="A9699">
        <v>16</v>
      </c>
      <c r="B9699" s="226">
        <v>44274</v>
      </c>
      <c r="C9699" s="226">
        <v>44275</v>
      </c>
      <c r="D9699" s="226">
        <v>44280.453587962962</v>
      </c>
      <c r="E9699" t="s">
        <v>6367</v>
      </c>
    </row>
    <row r="9700" spans="1:5" hidden="1">
      <c r="A9700">
        <v>16</v>
      </c>
      <c r="B9700" s="226">
        <v>44274</v>
      </c>
      <c r="C9700" s="226">
        <v>44275</v>
      </c>
      <c r="D9700" s="226">
        <v>44280.453587962962</v>
      </c>
      <c r="E9700" t="s">
        <v>6368</v>
      </c>
    </row>
    <row r="9701" spans="1:5" hidden="1">
      <c r="A9701">
        <v>16</v>
      </c>
      <c r="B9701" s="226">
        <v>44274</v>
      </c>
      <c r="C9701" s="226">
        <v>44275</v>
      </c>
      <c r="D9701" s="226">
        <v>44280.453587962962</v>
      </c>
      <c r="E9701" t="s">
        <v>6369</v>
      </c>
    </row>
    <row r="9702" spans="1:5" hidden="1">
      <c r="A9702">
        <v>16</v>
      </c>
      <c r="B9702" s="226">
        <v>44274</v>
      </c>
      <c r="C9702" s="226">
        <v>44275</v>
      </c>
      <c r="D9702" s="226">
        <v>44280.453587962962</v>
      </c>
      <c r="E9702" t="s">
        <v>6370</v>
      </c>
    </row>
    <row r="9703" spans="1:5" hidden="1">
      <c r="A9703">
        <v>16</v>
      </c>
      <c r="B9703" s="226">
        <v>44274</v>
      </c>
      <c r="C9703" s="226">
        <v>44275</v>
      </c>
      <c r="D9703" s="226">
        <v>44280.453587962962</v>
      </c>
      <c r="E9703" t="s">
        <v>6371</v>
      </c>
    </row>
    <row r="9704" spans="1:5" hidden="1">
      <c r="A9704">
        <v>16</v>
      </c>
      <c r="B9704" s="226">
        <v>44274</v>
      </c>
      <c r="C9704" s="226">
        <v>44275</v>
      </c>
      <c r="D9704" s="226">
        <v>44280.453587962962</v>
      </c>
      <c r="E9704" t="s">
        <v>6372</v>
      </c>
    </row>
    <row r="9705" spans="1:5" hidden="1">
      <c r="A9705">
        <v>16</v>
      </c>
      <c r="B9705" s="226">
        <v>44274</v>
      </c>
      <c r="C9705" s="226">
        <v>44275</v>
      </c>
      <c r="D9705" s="226">
        <v>44280.453587962962</v>
      </c>
      <c r="E9705" t="s">
        <v>6373</v>
      </c>
    </row>
    <row r="9706" spans="1:5" hidden="1">
      <c r="A9706">
        <v>16</v>
      </c>
      <c r="B9706" s="226">
        <v>44274</v>
      </c>
      <c r="C9706" s="226">
        <v>44275</v>
      </c>
      <c r="D9706" s="226">
        <v>44280.453587962962</v>
      </c>
      <c r="E9706" t="s">
        <v>6374</v>
      </c>
    </row>
    <row r="9707" spans="1:5" hidden="1">
      <c r="A9707">
        <v>16</v>
      </c>
      <c r="B9707" s="226">
        <v>44274</v>
      </c>
      <c r="C9707" s="226">
        <v>44275</v>
      </c>
      <c r="D9707" s="226">
        <v>44280.453587962962</v>
      </c>
      <c r="E9707" t="s">
        <v>6375</v>
      </c>
    </row>
    <row r="9708" spans="1:5" hidden="1">
      <c r="A9708">
        <v>16</v>
      </c>
      <c r="B9708" s="226">
        <v>44274</v>
      </c>
      <c r="C9708" s="226">
        <v>44275</v>
      </c>
      <c r="D9708" s="226">
        <v>44280.453587962962</v>
      </c>
      <c r="E9708" t="s">
        <v>6376</v>
      </c>
    </row>
    <row r="9709" spans="1:5" hidden="1">
      <c r="A9709">
        <v>16</v>
      </c>
      <c r="B9709" s="226">
        <v>44274</v>
      </c>
      <c r="C9709" s="226">
        <v>44275</v>
      </c>
      <c r="D9709" s="226">
        <v>44280.453587962962</v>
      </c>
      <c r="E9709" t="s">
        <v>6377</v>
      </c>
    </row>
    <row r="9710" spans="1:5" hidden="1">
      <c r="A9710">
        <v>16</v>
      </c>
      <c r="B9710" s="226">
        <v>44274</v>
      </c>
      <c r="C9710" s="226">
        <v>44275</v>
      </c>
      <c r="D9710" s="226">
        <v>44280.453587962962</v>
      </c>
      <c r="E9710" t="s">
        <v>6378</v>
      </c>
    </row>
    <row r="9711" spans="1:5" hidden="1">
      <c r="A9711">
        <v>16</v>
      </c>
      <c r="B9711" s="226">
        <v>44274</v>
      </c>
      <c r="C9711" s="226">
        <v>44275</v>
      </c>
      <c r="D9711" s="226">
        <v>44280.453587962962</v>
      </c>
      <c r="E9711" t="s">
        <v>6379</v>
      </c>
    </row>
    <row r="9712" spans="1:5" hidden="1">
      <c r="A9712">
        <v>16</v>
      </c>
      <c r="B9712" s="226">
        <v>44274</v>
      </c>
      <c r="C9712" s="226">
        <v>44275</v>
      </c>
      <c r="D9712" s="226">
        <v>44280.453587962962</v>
      </c>
      <c r="E9712" t="s">
        <v>6380</v>
      </c>
    </row>
    <row r="9713" spans="1:6" hidden="1">
      <c r="A9713">
        <v>16</v>
      </c>
      <c r="B9713" s="226">
        <v>44274</v>
      </c>
      <c r="C9713" s="226">
        <v>44275</v>
      </c>
      <c r="D9713" s="226">
        <v>44280.453587962962</v>
      </c>
      <c r="E9713" t="s">
        <v>5411</v>
      </c>
    </row>
    <row r="9714" spans="1:6" hidden="1">
      <c r="A9714">
        <v>16</v>
      </c>
      <c r="B9714" s="226">
        <v>44274</v>
      </c>
      <c r="C9714" s="226">
        <v>44275</v>
      </c>
      <c r="D9714" s="226">
        <v>44280.453587962962</v>
      </c>
      <c r="E9714" t="s">
        <v>6381</v>
      </c>
      <c r="F9714">
        <v>136.06334731843745</v>
      </c>
    </row>
    <row r="9715" spans="1:6" hidden="1">
      <c r="A9715">
        <v>16</v>
      </c>
      <c r="B9715" s="226">
        <v>44274</v>
      </c>
      <c r="C9715" s="226">
        <v>44275</v>
      </c>
      <c r="D9715" s="226">
        <v>44280.453587962962</v>
      </c>
      <c r="E9715" t="s">
        <v>6430</v>
      </c>
      <c r="F9715">
        <v>34.494021683269274</v>
      </c>
    </row>
    <row r="9716" spans="1:6" hidden="1">
      <c r="A9716">
        <v>16</v>
      </c>
      <c r="B9716" s="226">
        <v>44274</v>
      </c>
      <c r="C9716" s="226">
        <v>44275</v>
      </c>
      <c r="D9716" s="226">
        <v>44280.453587962962</v>
      </c>
      <c r="E9716" t="s">
        <v>6431</v>
      </c>
      <c r="F9716">
        <v>3752.0908313327413</v>
      </c>
    </row>
    <row r="9717" spans="1:6" hidden="1">
      <c r="A9717">
        <v>16</v>
      </c>
      <c r="B9717" s="226">
        <v>44274</v>
      </c>
      <c r="C9717" s="226">
        <v>44275</v>
      </c>
      <c r="D9717" s="226">
        <v>44280.453587962962</v>
      </c>
      <c r="E9717" t="s">
        <v>6432</v>
      </c>
      <c r="F9717">
        <v>2.5089026022288561</v>
      </c>
    </row>
    <row r="9718" spans="1:6" hidden="1">
      <c r="A9718">
        <v>16</v>
      </c>
      <c r="B9718" s="226">
        <v>44274</v>
      </c>
      <c r="C9718" s="226">
        <v>44275</v>
      </c>
      <c r="D9718" s="226">
        <v>44280.453587962962</v>
      </c>
      <c r="E9718" t="s">
        <v>6382</v>
      </c>
      <c r="F9718">
        <v>1648.2577467176654</v>
      </c>
    </row>
    <row r="9719" spans="1:6" hidden="1">
      <c r="A9719">
        <v>16</v>
      </c>
      <c r="B9719" s="226">
        <v>44274</v>
      </c>
      <c r="C9719" s="226">
        <v>44275</v>
      </c>
      <c r="D9719" s="226">
        <v>44280.453587962962</v>
      </c>
      <c r="E9719" t="s">
        <v>6383</v>
      </c>
      <c r="F9719">
        <v>54.489952079455044</v>
      </c>
    </row>
    <row r="9720" spans="1:6" hidden="1">
      <c r="A9720">
        <v>16</v>
      </c>
      <c r="B9720" s="226">
        <v>44274</v>
      </c>
      <c r="C9720" s="226">
        <v>44275</v>
      </c>
      <c r="D9720" s="226">
        <v>44280.453587962962</v>
      </c>
      <c r="E9720" t="s">
        <v>6384</v>
      </c>
      <c r="F9720">
        <v>0</v>
      </c>
    </row>
    <row r="9721" spans="1:6" hidden="1">
      <c r="A9721">
        <v>16</v>
      </c>
      <c r="B9721" s="226">
        <v>44274</v>
      </c>
      <c r="C9721" s="226">
        <v>44275</v>
      </c>
      <c r="D9721" s="226">
        <v>44280.453587962962</v>
      </c>
      <c r="E9721" t="s">
        <v>6385</v>
      </c>
      <c r="F9721">
        <v>0.99166666467984521</v>
      </c>
    </row>
    <row r="9722" spans="1:6" hidden="1">
      <c r="A9722">
        <v>16</v>
      </c>
      <c r="B9722" s="226">
        <v>44274</v>
      </c>
      <c r="C9722" s="226">
        <v>44275</v>
      </c>
      <c r="D9722" s="226">
        <v>44280.453587962962</v>
      </c>
      <c r="E9722" t="s">
        <v>6386</v>
      </c>
      <c r="F9722">
        <v>8.9983334541320801</v>
      </c>
    </row>
    <row r="9723" spans="1:6" hidden="1">
      <c r="A9723">
        <v>16</v>
      </c>
      <c r="B9723" s="226">
        <v>44274</v>
      </c>
      <c r="C9723" s="226">
        <v>44275</v>
      </c>
      <c r="D9723" s="226">
        <v>44280.453587962962</v>
      </c>
      <c r="E9723" t="s">
        <v>6387</v>
      </c>
      <c r="F9723">
        <v>1.3750000198682706</v>
      </c>
    </row>
    <row r="9724" spans="1:6" hidden="1">
      <c r="A9724">
        <v>16</v>
      </c>
      <c r="B9724" s="226">
        <v>44274</v>
      </c>
      <c r="C9724" s="226">
        <v>44275</v>
      </c>
      <c r="D9724" s="226">
        <v>44280.453587962962</v>
      </c>
      <c r="E9724" t="s">
        <v>6388</v>
      </c>
      <c r="F9724">
        <v>65.196665445961102</v>
      </c>
    </row>
    <row r="9725" spans="1:6" hidden="1">
      <c r="A9725">
        <v>16</v>
      </c>
      <c r="B9725" s="226">
        <v>44274</v>
      </c>
      <c r="C9725" s="226">
        <v>44275</v>
      </c>
      <c r="D9725" s="226">
        <v>44280.453587962962</v>
      </c>
      <c r="E9725" t="s">
        <v>6389</v>
      </c>
      <c r="F9725">
        <v>22.089999834696453</v>
      </c>
    </row>
    <row r="9726" spans="1:6" hidden="1">
      <c r="A9726">
        <v>16</v>
      </c>
      <c r="B9726" s="226">
        <v>44274</v>
      </c>
      <c r="C9726" s="226">
        <v>44275</v>
      </c>
      <c r="D9726" s="226">
        <v>44280.453587962962</v>
      </c>
      <c r="E9726" t="s">
        <v>6390</v>
      </c>
      <c r="F9726">
        <v>0.13000000019868674</v>
      </c>
    </row>
    <row r="9727" spans="1:6" hidden="1">
      <c r="A9727">
        <v>16</v>
      </c>
      <c r="B9727" s="226">
        <v>44274</v>
      </c>
      <c r="C9727" s="226">
        <v>44275</v>
      </c>
      <c r="D9727" s="226">
        <v>44280.453587962962</v>
      </c>
      <c r="E9727" t="s">
        <v>6391</v>
      </c>
      <c r="F9727">
        <v>1.1966666181882222</v>
      </c>
    </row>
    <row r="9728" spans="1:6" hidden="1">
      <c r="A9728">
        <v>16</v>
      </c>
      <c r="B9728" s="226">
        <v>44274</v>
      </c>
      <c r="C9728" s="226">
        <v>44275</v>
      </c>
      <c r="D9728" s="226">
        <v>44280.453587962962</v>
      </c>
      <c r="E9728" t="s">
        <v>6392</v>
      </c>
      <c r="F9728">
        <v>2.166666618237921E-2</v>
      </c>
    </row>
    <row r="9729" spans="1:6" hidden="1">
      <c r="A9729">
        <v>16</v>
      </c>
      <c r="B9729" s="226">
        <v>44274</v>
      </c>
      <c r="C9729" s="226">
        <v>44275</v>
      </c>
      <c r="D9729" s="226">
        <v>44280.453587962962</v>
      </c>
      <c r="E9729" t="s">
        <v>6428</v>
      </c>
      <c r="F9729">
        <v>59.999998266034083</v>
      </c>
    </row>
    <row r="9730" spans="1:6" hidden="1">
      <c r="A9730">
        <v>16</v>
      </c>
      <c r="B9730" s="226">
        <v>44274</v>
      </c>
      <c r="C9730" s="226">
        <v>44275</v>
      </c>
      <c r="D9730" s="226">
        <v>44280.453587962962</v>
      </c>
      <c r="E9730" t="s">
        <v>6498</v>
      </c>
      <c r="F9730">
        <v>7.8006917196843065E-2</v>
      </c>
    </row>
    <row r="9731" spans="1:6" hidden="1">
      <c r="A9731">
        <v>16</v>
      </c>
      <c r="B9731" s="226">
        <v>44274</v>
      </c>
      <c r="C9731" s="226">
        <v>44275</v>
      </c>
      <c r="D9731" s="226">
        <v>44280.453587962962</v>
      </c>
      <c r="E9731" t="s">
        <v>6499</v>
      </c>
      <c r="F9731">
        <v>199.82094928953364</v>
      </c>
    </row>
    <row r="9732" spans="1:6" hidden="1">
      <c r="A9732">
        <v>16</v>
      </c>
      <c r="B9732" s="226">
        <v>44274</v>
      </c>
      <c r="C9732" s="226">
        <v>44275</v>
      </c>
      <c r="D9732" s="226">
        <v>44280.453587962962</v>
      </c>
      <c r="E9732" t="s">
        <v>6500</v>
      </c>
      <c r="F9732">
        <v>11105.868277994796</v>
      </c>
    </row>
    <row r="9733" spans="1:6" hidden="1">
      <c r="A9733">
        <v>16</v>
      </c>
      <c r="B9733" s="226">
        <v>44274</v>
      </c>
      <c r="C9733" s="226">
        <v>44275</v>
      </c>
      <c r="D9733" s="226">
        <v>44280.453587962962</v>
      </c>
      <c r="E9733" t="s">
        <v>6429</v>
      </c>
      <c r="F9733">
        <v>350.0105314890543</v>
      </c>
    </row>
    <row r="9734" spans="1:6" hidden="1">
      <c r="A9734">
        <v>16</v>
      </c>
      <c r="B9734" s="226">
        <v>44274</v>
      </c>
      <c r="C9734" s="226">
        <v>44275</v>
      </c>
      <c r="D9734" s="226">
        <v>44280.453587962962</v>
      </c>
      <c r="E9734" t="s">
        <v>6433</v>
      </c>
      <c r="F9734">
        <v>55.344573852750997</v>
      </c>
    </row>
    <row r="9735" spans="1:6" hidden="1">
      <c r="A9735">
        <v>16</v>
      </c>
      <c r="B9735" s="226">
        <v>44274</v>
      </c>
      <c r="C9735" s="226">
        <v>44275</v>
      </c>
      <c r="D9735" s="226">
        <v>44280.453587962962</v>
      </c>
      <c r="E9735" t="s">
        <v>6671</v>
      </c>
      <c r="F9735">
        <v>-2.5694103758905191</v>
      </c>
    </row>
    <row r="9736" spans="1:6" hidden="1">
      <c r="A9736">
        <v>16</v>
      </c>
      <c r="B9736" s="226">
        <v>44274</v>
      </c>
      <c r="C9736" s="226">
        <v>44275</v>
      </c>
      <c r="D9736" s="226">
        <v>44280.453587962962</v>
      </c>
      <c r="E9736" t="s">
        <v>6434</v>
      </c>
      <c r="F9736">
        <v>141.19402548472084</v>
      </c>
    </row>
    <row r="9737" spans="1:6" hidden="1">
      <c r="A9737">
        <v>16</v>
      </c>
      <c r="B9737" s="226">
        <v>44274</v>
      </c>
      <c r="C9737" s="226">
        <v>44275</v>
      </c>
      <c r="D9737" s="226">
        <v>44280.453587962962</v>
      </c>
      <c r="E9737" t="s">
        <v>6435</v>
      </c>
      <c r="F9737">
        <v>60.975981998443686</v>
      </c>
    </row>
    <row r="9738" spans="1:6" hidden="1">
      <c r="A9738">
        <v>16</v>
      </c>
      <c r="B9738" s="226">
        <v>44274</v>
      </c>
      <c r="C9738" s="226">
        <v>44275</v>
      </c>
      <c r="D9738" s="226">
        <v>44280.453587962962</v>
      </c>
      <c r="E9738" t="s">
        <v>6436</v>
      </c>
      <c r="F9738">
        <v>601.36170857747379</v>
      </c>
    </row>
    <row r="9739" spans="1:6" hidden="1">
      <c r="A9739">
        <v>16</v>
      </c>
      <c r="B9739" s="226">
        <v>44274</v>
      </c>
      <c r="C9739" s="226">
        <v>44275</v>
      </c>
      <c r="D9739" s="226">
        <v>44280.453587962962</v>
      </c>
      <c r="E9739" t="s">
        <v>6438</v>
      </c>
      <c r="F9739">
        <v>2780.5781116061735</v>
      </c>
    </row>
    <row r="9740" spans="1:6" hidden="1">
      <c r="A9740">
        <v>16</v>
      </c>
      <c r="B9740" s="226">
        <v>44274</v>
      </c>
      <c r="C9740" s="226">
        <v>44275</v>
      </c>
      <c r="D9740" s="226">
        <v>44280.453587962962</v>
      </c>
      <c r="E9740" t="s">
        <v>6439</v>
      </c>
      <c r="F9740">
        <v>134.4404160923427</v>
      </c>
    </row>
    <row r="9741" spans="1:6" hidden="1">
      <c r="A9741">
        <v>16</v>
      </c>
      <c r="B9741" s="226">
        <v>44274</v>
      </c>
      <c r="C9741" s="226">
        <v>44275</v>
      </c>
      <c r="D9741" s="226">
        <v>44280.453587962962</v>
      </c>
      <c r="E9741" t="s">
        <v>6501</v>
      </c>
      <c r="F9741">
        <v>8.0480977704127472</v>
      </c>
    </row>
    <row r="9742" spans="1:6" hidden="1">
      <c r="A9742">
        <v>16</v>
      </c>
      <c r="B9742" s="226">
        <v>44274</v>
      </c>
      <c r="C9742" s="226">
        <v>44275</v>
      </c>
      <c r="D9742" s="226">
        <v>44280.453587962962</v>
      </c>
      <c r="E9742" t="s">
        <v>6437</v>
      </c>
      <c r="F9742">
        <v>125.79999876552155</v>
      </c>
    </row>
    <row r="9743" spans="1:6" hidden="1">
      <c r="A9743">
        <v>16</v>
      </c>
      <c r="B9743" s="226">
        <v>44274</v>
      </c>
      <c r="C9743" s="226">
        <v>44275</v>
      </c>
      <c r="D9743" s="226">
        <v>44280.453587962962</v>
      </c>
      <c r="E9743" t="s">
        <v>6502</v>
      </c>
      <c r="F9743">
        <v>74.879997253414999</v>
      </c>
    </row>
    <row r="9744" spans="1:6" hidden="1">
      <c r="A9744">
        <v>16</v>
      </c>
      <c r="B9744" s="226">
        <v>44274</v>
      </c>
      <c r="C9744" s="226">
        <v>44275</v>
      </c>
      <c r="D9744" s="226">
        <v>44280.453587962962</v>
      </c>
      <c r="E9744" t="s">
        <v>6410</v>
      </c>
      <c r="F9744">
        <v>11.369999885559531</v>
      </c>
    </row>
    <row r="9745" spans="1:6" hidden="1">
      <c r="A9745">
        <v>16</v>
      </c>
      <c r="B9745" s="226">
        <v>44274</v>
      </c>
      <c r="C9745" s="226">
        <v>44275</v>
      </c>
      <c r="D9745" s="226">
        <v>44280.453587962962</v>
      </c>
      <c r="E9745" t="s">
        <v>6411</v>
      </c>
      <c r="F9745">
        <v>0.56000000238420766</v>
      </c>
    </row>
    <row r="9746" spans="1:6" hidden="1">
      <c r="A9746">
        <v>16</v>
      </c>
      <c r="B9746" s="226">
        <v>44274</v>
      </c>
      <c r="C9746" s="226">
        <v>44275</v>
      </c>
      <c r="D9746" s="226">
        <v>44280.453587962962</v>
      </c>
      <c r="E9746" t="s">
        <v>6412</v>
      </c>
      <c r="F9746">
        <v>3.1500000953675098</v>
      </c>
    </row>
    <row r="9747" spans="1:6" hidden="1">
      <c r="A9747">
        <v>16</v>
      </c>
      <c r="B9747" s="226">
        <v>44274</v>
      </c>
      <c r="C9747" s="226">
        <v>44275</v>
      </c>
      <c r="D9747" s="226">
        <v>44280.453587962962</v>
      </c>
      <c r="E9747" t="s">
        <v>6413</v>
      </c>
      <c r="F9747">
        <v>5.9000000953676626</v>
      </c>
    </row>
    <row r="9748" spans="1:6" hidden="1">
      <c r="A9748">
        <v>16</v>
      </c>
      <c r="B9748" s="226">
        <v>44274</v>
      </c>
      <c r="C9748" s="226">
        <v>44275</v>
      </c>
      <c r="D9748" s="226">
        <v>44280.453587962962</v>
      </c>
      <c r="E9748" t="s">
        <v>6414</v>
      </c>
      <c r="F9748">
        <v>0.77999997138977051</v>
      </c>
    </row>
    <row r="9749" spans="1:6" hidden="1">
      <c r="A9749">
        <v>16</v>
      </c>
      <c r="B9749" s="226">
        <v>44274</v>
      </c>
      <c r="C9749" s="226">
        <v>44275</v>
      </c>
      <c r="D9749" s="226">
        <v>44280.453587962962</v>
      </c>
      <c r="E9749" t="s">
        <v>6415</v>
      </c>
      <c r="F9749">
        <v>0</v>
      </c>
    </row>
    <row r="9750" spans="1:6" hidden="1">
      <c r="A9750">
        <v>16</v>
      </c>
      <c r="B9750" s="226">
        <v>44274</v>
      </c>
      <c r="C9750" s="226">
        <v>44275</v>
      </c>
      <c r="D9750" s="226">
        <v>44280.453587962962</v>
      </c>
      <c r="E9750" t="s">
        <v>6416</v>
      </c>
      <c r="F9750">
        <v>2.0399999618530273</v>
      </c>
    </row>
    <row r="9751" spans="1:6" hidden="1">
      <c r="A9751">
        <v>16</v>
      </c>
      <c r="B9751" s="226">
        <v>44274</v>
      </c>
      <c r="C9751" s="226">
        <v>44275</v>
      </c>
      <c r="D9751" s="226">
        <v>44280.453587962962</v>
      </c>
      <c r="E9751" t="s">
        <v>6417</v>
      </c>
      <c r="F9751">
        <v>1.309999942779541</v>
      </c>
    </row>
    <row r="9752" spans="1:6" hidden="1">
      <c r="A9752">
        <v>16</v>
      </c>
      <c r="B9752" s="226">
        <v>44274</v>
      </c>
      <c r="C9752" s="226">
        <v>44275</v>
      </c>
      <c r="D9752" s="226">
        <v>44280.453587962962</v>
      </c>
      <c r="E9752" t="s">
        <v>6503</v>
      </c>
      <c r="F9752">
        <v>1.9999999552965182E-2</v>
      </c>
    </row>
    <row r="9753" spans="1:6" hidden="1">
      <c r="A9753">
        <v>16</v>
      </c>
      <c r="B9753" s="226">
        <v>44274</v>
      </c>
      <c r="C9753" s="226">
        <v>44275</v>
      </c>
      <c r="D9753" s="226">
        <v>44280.453587962962</v>
      </c>
      <c r="E9753" t="s">
        <v>6504</v>
      </c>
      <c r="F9753">
        <v>0.93999999761578057</v>
      </c>
    </row>
    <row r="9754" spans="1:6" hidden="1">
      <c r="A9754">
        <v>16</v>
      </c>
      <c r="B9754" s="226">
        <v>44274</v>
      </c>
      <c r="C9754" s="226">
        <v>44275</v>
      </c>
      <c r="D9754" s="226">
        <v>44280.453587962962</v>
      </c>
      <c r="E9754" t="s">
        <v>6505</v>
      </c>
      <c r="F9754">
        <v>2.190000057220459</v>
      </c>
    </row>
    <row r="9755" spans="1:6" hidden="1">
      <c r="A9755">
        <v>16</v>
      </c>
      <c r="B9755" s="226">
        <v>44274</v>
      </c>
      <c r="C9755" s="226">
        <v>44275</v>
      </c>
      <c r="D9755" s="226">
        <v>44280.453587962962</v>
      </c>
      <c r="E9755" t="s">
        <v>6506</v>
      </c>
      <c r="F9755">
        <v>23</v>
      </c>
    </row>
    <row r="9756" spans="1:6" hidden="1">
      <c r="A9756">
        <v>16</v>
      </c>
      <c r="B9756" s="226">
        <v>44274</v>
      </c>
      <c r="C9756" s="226">
        <v>44275</v>
      </c>
      <c r="D9756" s="226">
        <v>44280.453587962962</v>
      </c>
      <c r="E9756" t="s">
        <v>6507</v>
      </c>
      <c r="F9756">
        <v>51.029998779296875</v>
      </c>
    </row>
    <row r="9757" spans="1:6" hidden="1">
      <c r="A9757">
        <v>16</v>
      </c>
      <c r="B9757" s="226">
        <v>44274</v>
      </c>
      <c r="C9757" s="226">
        <v>44275</v>
      </c>
      <c r="D9757" s="226">
        <v>44280.453587962962</v>
      </c>
      <c r="E9757" t="s">
        <v>6508</v>
      </c>
      <c r="F9757">
        <v>21.270000457763537</v>
      </c>
    </row>
    <row r="9758" spans="1:6" hidden="1">
      <c r="A9758">
        <v>16</v>
      </c>
      <c r="B9758" s="226">
        <v>44274</v>
      </c>
      <c r="C9758" s="226">
        <v>44275</v>
      </c>
      <c r="D9758" s="226">
        <v>44280.453587962962</v>
      </c>
      <c r="E9758" t="s">
        <v>6509</v>
      </c>
      <c r="F9758">
        <v>0.57999998331072233</v>
      </c>
    </row>
    <row r="9759" spans="1:6" hidden="1">
      <c r="A9759">
        <v>16</v>
      </c>
      <c r="B9759" s="226">
        <v>44274</v>
      </c>
      <c r="C9759" s="226">
        <v>44275</v>
      </c>
      <c r="D9759" s="226">
        <v>44280.453587962962</v>
      </c>
      <c r="E9759" t="s">
        <v>6510</v>
      </c>
      <c r="F9759">
        <v>0.95999997854229402</v>
      </c>
    </row>
    <row r="9760" spans="1:6" hidden="1">
      <c r="A9760">
        <v>16</v>
      </c>
      <c r="B9760" s="226">
        <v>44274</v>
      </c>
      <c r="C9760" s="226">
        <v>44275</v>
      </c>
      <c r="D9760" s="226">
        <v>44280.453587962962</v>
      </c>
      <c r="E9760" t="s">
        <v>6511</v>
      </c>
      <c r="F9760">
        <v>9.9999997764825908E-3</v>
      </c>
    </row>
    <row r="9761" spans="1:6" hidden="1">
      <c r="A9761">
        <v>16</v>
      </c>
      <c r="B9761" s="226">
        <v>44274</v>
      </c>
      <c r="C9761" s="226">
        <v>44275</v>
      </c>
      <c r="D9761" s="226">
        <v>44280.453587962962</v>
      </c>
      <c r="E9761" t="s">
        <v>6728</v>
      </c>
      <c r="F9761">
        <v>6.3312993013196524</v>
      </c>
    </row>
    <row r="9762" spans="1:6" hidden="1">
      <c r="A9762">
        <v>16</v>
      </c>
      <c r="B9762" s="226">
        <v>44274</v>
      </c>
      <c r="C9762" s="226">
        <v>44275</v>
      </c>
      <c r="D9762" s="226">
        <v>44280.453587962962</v>
      </c>
      <c r="E9762" t="s">
        <v>6525</v>
      </c>
    </row>
    <row r="9763" spans="1:6" hidden="1">
      <c r="A9763">
        <v>16</v>
      </c>
      <c r="B9763" s="226">
        <v>44274</v>
      </c>
      <c r="C9763" s="226">
        <v>44275</v>
      </c>
      <c r="D9763" s="226">
        <v>44280.453587962962</v>
      </c>
      <c r="E9763" t="s">
        <v>6526</v>
      </c>
    </row>
    <row r="9764" spans="1:6" hidden="1">
      <c r="A9764">
        <v>16</v>
      </c>
      <c r="B9764" s="226">
        <v>44274</v>
      </c>
      <c r="C9764" s="226">
        <v>44275</v>
      </c>
      <c r="D9764" s="226">
        <v>44280.453587962962</v>
      </c>
      <c r="E9764" t="s">
        <v>6679</v>
      </c>
      <c r="F9764">
        <v>0.89428333441413455</v>
      </c>
    </row>
    <row r="9765" spans="1:6" hidden="1">
      <c r="A9765">
        <v>16</v>
      </c>
      <c r="B9765" s="226">
        <v>44274</v>
      </c>
      <c r="C9765" s="226">
        <v>44275</v>
      </c>
      <c r="D9765" s="226">
        <v>44280.453587962962</v>
      </c>
      <c r="E9765" t="s">
        <v>6680</v>
      </c>
      <c r="F9765">
        <v>1.6599333286285869</v>
      </c>
    </row>
    <row r="9766" spans="1:6" hidden="1">
      <c r="A9766">
        <v>16</v>
      </c>
      <c r="B9766" s="226">
        <v>44274</v>
      </c>
      <c r="C9766" s="226">
        <v>44275</v>
      </c>
      <c r="D9766" s="226">
        <v>44280.453587962962</v>
      </c>
      <c r="E9766" t="s">
        <v>6681</v>
      </c>
      <c r="F9766">
        <v>7.0024831295016003</v>
      </c>
    </row>
    <row r="9767" spans="1:6" hidden="1">
      <c r="A9767">
        <v>16</v>
      </c>
      <c r="B9767" s="226">
        <v>44274</v>
      </c>
      <c r="C9767" s="226">
        <v>44275</v>
      </c>
      <c r="D9767" s="226">
        <v>44280.453587962962</v>
      </c>
      <c r="E9767" t="s">
        <v>6682</v>
      </c>
      <c r="F9767">
        <v>23.500099817911785</v>
      </c>
    </row>
    <row r="9768" spans="1:6" hidden="1">
      <c r="A9768">
        <v>16</v>
      </c>
      <c r="B9768" s="226">
        <v>44274</v>
      </c>
      <c r="C9768" s="226">
        <v>44275</v>
      </c>
      <c r="D9768" s="226">
        <v>44280.453587962962</v>
      </c>
      <c r="E9768" t="s">
        <v>6683</v>
      </c>
      <c r="F9768">
        <v>50.261682510377206</v>
      </c>
    </row>
    <row r="9769" spans="1:6" hidden="1">
      <c r="A9769">
        <v>16</v>
      </c>
      <c r="B9769" s="226">
        <v>44274</v>
      </c>
      <c r="C9769" s="226">
        <v>44275</v>
      </c>
      <c r="D9769" s="226">
        <v>44280.453587962962</v>
      </c>
      <c r="E9769" t="s">
        <v>6684</v>
      </c>
      <c r="F9769">
        <v>16.589550336202617</v>
      </c>
    </row>
    <row r="9770" spans="1:6" hidden="1">
      <c r="A9770">
        <v>16</v>
      </c>
      <c r="B9770" s="226">
        <v>44274</v>
      </c>
      <c r="C9770" s="226">
        <v>44275</v>
      </c>
      <c r="D9770" s="226">
        <v>44280.453587962962</v>
      </c>
      <c r="E9770" t="s">
        <v>6685</v>
      </c>
      <c r="F9770">
        <v>5.9799999619525847E-2</v>
      </c>
    </row>
    <row r="9771" spans="1:6" hidden="1">
      <c r="A9771">
        <v>16</v>
      </c>
      <c r="B9771" s="226">
        <v>44274</v>
      </c>
      <c r="C9771" s="226">
        <v>44275</v>
      </c>
      <c r="D9771" s="226">
        <v>44280.453587962962</v>
      </c>
      <c r="E9771" t="s">
        <v>6670</v>
      </c>
      <c r="F9771">
        <v>-0.77000784120496935</v>
      </c>
    </row>
    <row r="9772" spans="1:6" hidden="1">
      <c r="A9772">
        <v>16</v>
      </c>
      <c r="B9772" s="226">
        <v>44274</v>
      </c>
      <c r="C9772" s="226">
        <v>44275</v>
      </c>
      <c r="D9772" s="226">
        <v>44280.453587962962</v>
      </c>
      <c r="E9772" t="s">
        <v>6531</v>
      </c>
      <c r="F9772">
        <v>39.220675023396836</v>
      </c>
    </row>
    <row r="9773" spans="1:6" hidden="1">
      <c r="A9773">
        <v>16</v>
      </c>
      <c r="B9773" s="226">
        <v>44274</v>
      </c>
      <c r="C9773" s="226">
        <v>44275</v>
      </c>
      <c r="D9773" s="226">
        <v>44280.453587962962</v>
      </c>
      <c r="E9773" t="s">
        <v>6532</v>
      </c>
      <c r="F9773">
        <v>1.7767487887707047</v>
      </c>
    </row>
    <row r="9774" spans="1:6" hidden="1">
      <c r="A9774">
        <v>16</v>
      </c>
      <c r="B9774" s="226">
        <v>44274</v>
      </c>
      <c r="C9774" s="226">
        <v>44275</v>
      </c>
      <c r="D9774" s="226">
        <v>44280.453587962962</v>
      </c>
      <c r="E9774" t="s">
        <v>6533</v>
      </c>
      <c r="F9774">
        <v>138.09782098134309</v>
      </c>
    </row>
    <row r="9775" spans="1:6" hidden="1">
      <c r="A9775">
        <v>16</v>
      </c>
      <c r="B9775" s="226">
        <v>44274</v>
      </c>
      <c r="C9775" s="226">
        <v>44275</v>
      </c>
      <c r="D9775" s="226">
        <v>44280.453587962962</v>
      </c>
      <c r="E9775" t="s">
        <v>6530</v>
      </c>
      <c r="F9775">
        <v>94.742919603984049</v>
      </c>
    </row>
    <row r="9776" spans="1:6" hidden="1">
      <c r="A9776">
        <v>16</v>
      </c>
      <c r="B9776" s="226">
        <v>44274</v>
      </c>
      <c r="C9776" s="226">
        <v>44275</v>
      </c>
      <c r="D9776" s="226">
        <v>44280.453587962962</v>
      </c>
      <c r="E9776" t="s">
        <v>6534</v>
      </c>
      <c r="F9776">
        <v>93.083335876466478</v>
      </c>
    </row>
    <row r="9777" spans="1:6" hidden="1">
      <c r="A9777">
        <v>16</v>
      </c>
      <c r="B9777" s="226">
        <v>44274</v>
      </c>
      <c r="C9777" s="226">
        <v>44275</v>
      </c>
      <c r="D9777" s="226">
        <v>44280.453587962962</v>
      </c>
      <c r="E9777" t="s">
        <v>6535</v>
      </c>
      <c r="F9777">
        <v>7.5966667383909225E-2</v>
      </c>
    </row>
    <row r="9778" spans="1:6" hidden="1">
      <c r="A9778">
        <v>16</v>
      </c>
      <c r="B9778" s="226">
        <v>44274</v>
      </c>
      <c r="C9778" s="226">
        <v>44275</v>
      </c>
      <c r="D9778" s="226">
        <v>44280.453587962962</v>
      </c>
      <c r="E9778" t="s">
        <v>6536</v>
      </c>
      <c r="F9778">
        <v>99.705267588295143</v>
      </c>
    </row>
    <row r="9779" spans="1:6" hidden="1">
      <c r="A9779">
        <v>16</v>
      </c>
      <c r="B9779" s="226">
        <v>44274</v>
      </c>
      <c r="C9779" s="226">
        <v>44275</v>
      </c>
      <c r="D9779" s="226">
        <v>44280.453587962962</v>
      </c>
      <c r="E9779" t="s">
        <v>6537</v>
      </c>
      <c r="F9779">
        <v>0.13078333189090591</v>
      </c>
    </row>
    <row r="9780" spans="1:6" hidden="1">
      <c r="A9780">
        <v>16</v>
      </c>
      <c r="B9780" s="226">
        <v>44274</v>
      </c>
      <c r="C9780" s="226">
        <v>44275</v>
      </c>
      <c r="D9780" s="226">
        <v>44280.453587962962</v>
      </c>
      <c r="E9780" t="s">
        <v>6538</v>
      </c>
      <c r="F9780">
        <v>4.82333321124334E-2</v>
      </c>
    </row>
    <row r="9781" spans="1:6" hidden="1">
      <c r="A9781">
        <v>16</v>
      </c>
      <c r="B9781" s="226">
        <v>44274</v>
      </c>
      <c r="C9781" s="226">
        <v>44275</v>
      </c>
      <c r="D9781" s="226">
        <v>44280.453587962962</v>
      </c>
      <c r="E9781" t="s">
        <v>6539</v>
      </c>
      <c r="F9781">
        <v>2.2416667081415653E-2</v>
      </c>
    </row>
    <row r="9782" spans="1:6" hidden="1">
      <c r="A9782">
        <v>16</v>
      </c>
      <c r="B9782" s="226">
        <v>44274</v>
      </c>
      <c r="C9782" s="226">
        <v>44275</v>
      </c>
      <c r="D9782" s="226">
        <v>44280.453587962962</v>
      </c>
      <c r="E9782" t="s">
        <v>6540</v>
      </c>
      <c r="F9782">
        <v>5.0833332352340221E-3</v>
      </c>
    </row>
    <row r="9783" spans="1:6" hidden="1">
      <c r="A9783">
        <v>16</v>
      </c>
      <c r="B9783" s="226">
        <v>44274</v>
      </c>
      <c r="C9783" s="226">
        <v>44275</v>
      </c>
      <c r="D9783" s="226">
        <v>44280.453587962962</v>
      </c>
      <c r="E9783" t="s">
        <v>6541</v>
      </c>
      <c r="F9783">
        <v>3.9666666804500971E-3</v>
      </c>
    </row>
    <row r="9784" spans="1:6" hidden="1">
      <c r="A9784">
        <v>16</v>
      </c>
      <c r="B9784" s="226">
        <v>44274</v>
      </c>
      <c r="C9784" s="226">
        <v>44275</v>
      </c>
      <c r="D9784" s="226">
        <v>44280.453587962962</v>
      </c>
      <c r="E9784" t="s">
        <v>6542</v>
      </c>
      <c r="F9784">
        <v>0.99901666243867493</v>
      </c>
    </row>
    <row r="9785" spans="1:6" hidden="1">
      <c r="A9785">
        <v>16</v>
      </c>
      <c r="B9785" s="226">
        <v>44274</v>
      </c>
      <c r="C9785" s="226">
        <v>44275</v>
      </c>
      <c r="D9785" s="226">
        <v>44280.453587962962</v>
      </c>
      <c r="E9785" t="s">
        <v>6543</v>
      </c>
      <c r="F9785">
        <v>9.2041169802347813</v>
      </c>
    </row>
    <row r="9786" spans="1:6" hidden="1">
      <c r="A9786">
        <v>16</v>
      </c>
      <c r="B9786" s="226">
        <v>44274</v>
      </c>
      <c r="C9786" s="226">
        <v>44275</v>
      </c>
      <c r="D9786" s="226">
        <v>44280.453587962962</v>
      </c>
      <c r="E9786" t="s">
        <v>6544</v>
      </c>
      <c r="F9786">
        <v>1.4060500264167235</v>
      </c>
    </row>
    <row r="9787" spans="1:6" hidden="1">
      <c r="A9787">
        <v>16</v>
      </c>
      <c r="B9787" s="226">
        <v>44274</v>
      </c>
      <c r="C9787" s="226">
        <v>44275</v>
      </c>
      <c r="D9787" s="226">
        <v>44280.453587962962</v>
      </c>
      <c r="E9787" t="s">
        <v>6545</v>
      </c>
      <c r="F9787">
        <v>65.378701527913407</v>
      </c>
    </row>
    <row r="9788" spans="1:6" hidden="1">
      <c r="A9788">
        <v>16</v>
      </c>
      <c r="B9788" s="226">
        <v>44274</v>
      </c>
      <c r="C9788" s="226">
        <v>44275</v>
      </c>
      <c r="D9788" s="226">
        <v>44280.453587962962</v>
      </c>
      <c r="E9788" t="s">
        <v>6546</v>
      </c>
      <c r="F9788">
        <v>21.766116460165261</v>
      </c>
    </row>
    <row r="9789" spans="1:6" hidden="1">
      <c r="A9789">
        <v>16</v>
      </c>
      <c r="B9789" s="226">
        <v>44274</v>
      </c>
      <c r="C9789" s="226">
        <v>44275</v>
      </c>
      <c r="D9789" s="226">
        <v>44280.453587962962</v>
      </c>
      <c r="E9789" t="s">
        <v>6547</v>
      </c>
      <c r="F9789">
        <v>8.2900002598763012E-2</v>
      </c>
    </row>
    <row r="9790" spans="1:6" hidden="1">
      <c r="A9790">
        <v>16</v>
      </c>
      <c r="B9790" s="226">
        <v>44274</v>
      </c>
      <c r="C9790" s="226">
        <v>44275</v>
      </c>
      <c r="D9790" s="226">
        <v>44280.453587962962</v>
      </c>
      <c r="E9790" t="s">
        <v>6548</v>
      </c>
      <c r="F9790">
        <v>1.1714666287104762</v>
      </c>
    </row>
    <row r="9791" spans="1:6" hidden="1">
      <c r="A9791">
        <v>16</v>
      </c>
      <c r="B9791" s="226">
        <v>44274</v>
      </c>
      <c r="C9791" s="226">
        <v>44275</v>
      </c>
      <c r="D9791" s="226">
        <v>44280.453587962962</v>
      </c>
      <c r="E9791" t="s">
        <v>6721</v>
      </c>
      <c r="F9791">
        <v>3.1303403306338513</v>
      </c>
    </row>
    <row r="9792" spans="1:6" hidden="1">
      <c r="A9792">
        <v>16</v>
      </c>
      <c r="B9792" s="226">
        <v>44274</v>
      </c>
      <c r="C9792" s="226">
        <v>44275</v>
      </c>
      <c r="D9792" s="226">
        <v>44280.453587962962</v>
      </c>
      <c r="E9792" t="s">
        <v>6720</v>
      </c>
      <c r="F9792">
        <v>94.577631706661805</v>
      </c>
    </row>
    <row r="9793" spans="1:6" hidden="1">
      <c r="A9793">
        <v>16</v>
      </c>
      <c r="B9793" s="226">
        <v>44274</v>
      </c>
      <c r="C9793" s="226">
        <v>44275</v>
      </c>
      <c r="D9793" s="226">
        <v>44280.453587962962</v>
      </c>
      <c r="E9793" t="s">
        <v>6722</v>
      </c>
      <c r="F9793">
        <v>15.991079822293004</v>
      </c>
    </row>
    <row r="9794" spans="1:6" hidden="1">
      <c r="A9794">
        <v>16</v>
      </c>
      <c r="B9794" s="226">
        <v>44274</v>
      </c>
      <c r="C9794" s="226">
        <v>44275</v>
      </c>
      <c r="D9794" s="226">
        <v>44280.453587962962</v>
      </c>
      <c r="E9794" t="s">
        <v>6723</v>
      </c>
      <c r="F9794">
        <v>47.098273392076543</v>
      </c>
    </row>
    <row r="9795" spans="1:6" hidden="1">
      <c r="A9795">
        <v>16</v>
      </c>
      <c r="B9795" s="226">
        <v>44274</v>
      </c>
      <c r="C9795" s="226">
        <v>44275</v>
      </c>
      <c r="D9795" s="226">
        <v>44280.453587962962</v>
      </c>
      <c r="E9795" t="s">
        <v>6724</v>
      </c>
      <c r="F9795">
        <v>4.3089183645115945</v>
      </c>
    </row>
    <row r="9796" spans="1:6" hidden="1">
      <c r="A9796">
        <v>16</v>
      </c>
      <c r="B9796" s="226">
        <v>44274</v>
      </c>
      <c r="C9796" s="226">
        <v>44275</v>
      </c>
      <c r="D9796" s="226">
        <v>44280.453587962962</v>
      </c>
      <c r="E9796" t="s">
        <v>6725</v>
      </c>
      <c r="F9796">
        <v>16.422110481173871</v>
      </c>
    </row>
    <row r="9797" spans="1:6" hidden="1">
      <c r="A9797">
        <v>16</v>
      </c>
      <c r="B9797" s="226">
        <v>44274</v>
      </c>
      <c r="C9797" s="226">
        <v>44275</v>
      </c>
      <c r="D9797" s="226">
        <v>44280.453587962962</v>
      </c>
      <c r="E9797" t="s">
        <v>6726</v>
      </c>
      <c r="F9797">
        <v>9870.5246934678762</v>
      </c>
    </row>
    <row r="9798" spans="1:6" hidden="1">
      <c r="A9798">
        <v>16</v>
      </c>
      <c r="B9798" s="226">
        <v>44274</v>
      </c>
      <c r="C9798" s="226">
        <v>44275</v>
      </c>
      <c r="D9798" s="226">
        <v>44280.453587962962</v>
      </c>
      <c r="E9798" t="s">
        <v>6549</v>
      </c>
      <c r="F9798">
        <v>6.8835549232032811</v>
      </c>
    </row>
    <row r="9799" spans="1:6" hidden="1">
      <c r="A9799">
        <v>16</v>
      </c>
      <c r="B9799" s="226">
        <v>44274</v>
      </c>
      <c r="C9799" s="226">
        <v>44275</v>
      </c>
      <c r="D9799" s="226">
        <v>44280.453587962962</v>
      </c>
      <c r="E9799" t="s">
        <v>6550</v>
      </c>
      <c r="F9799">
        <v>5.4330279376771218</v>
      </c>
    </row>
    <row r="9800" spans="1:6" hidden="1">
      <c r="A9800">
        <v>16</v>
      </c>
      <c r="B9800" s="226">
        <v>44274</v>
      </c>
      <c r="C9800" s="226">
        <v>44275</v>
      </c>
      <c r="D9800" s="226">
        <v>44280.453587962962</v>
      </c>
      <c r="E9800" t="s">
        <v>6551</v>
      </c>
      <c r="F9800">
        <v>27.05907267994327</v>
      </c>
    </row>
    <row r="9801" spans="1:6" hidden="1">
      <c r="A9801">
        <v>16</v>
      </c>
      <c r="B9801" s="226">
        <v>44274</v>
      </c>
      <c r="C9801" s="226">
        <v>44275</v>
      </c>
      <c r="D9801" s="226">
        <v>44280.453587962962</v>
      </c>
      <c r="E9801" t="s">
        <v>6552</v>
      </c>
      <c r="F9801">
        <v>8.2646323641141315</v>
      </c>
    </row>
    <row r="9802" spans="1:6" hidden="1">
      <c r="A9802">
        <v>16</v>
      </c>
      <c r="B9802" s="226">
        <v>44274</v>
      </c>
      <c r="C9802" s="226">
        <v>44275</v>
      </c>
      <c r="D9802" s="226">
        <v>44280.453587962962</v>
      </c>
      <c r="E9802" t="s">
        <v>6727</v>
      </c>
      <c r="F9802">
        <v>20.126180896935697</v>
      </c>
    </row>
    <row r="9803" spans="1:6" hidden="1">
      <c r="A9803">
        <v>16</v>
      </c>
      <c r="B9803" s="226">
        <v>44274</v>
      </c>
      <c r="C9803" s="226">
        <v>44275</v>
      </c>
      <c r="D9803" s="226">
        <v>44280.453587962962</v>
      </c>
      <c r="E9803" t="s">
        <v>6672</v>
      </c>
      <c r="F9803">
        <v>207.73157949355968</v>
      </c>
    </row>
    <row r="9804" spans="1:6" hidden="1">
      <c r="A9804">
        <v>16</v>
      </c>
      <c r="B9804" s="226">
        <v>44274</v>
      </c>
      <c r="C9804" s="226">
        <v>44275</v>
      </c>
      <c r="D9804" s="226">
        <v>44280.453587962962</v>
      </c>
      <c r="E9804" t="s">
        <v>6673</v>
      </c>
      <c r="F9804">
        <v>209.89406164223675</v>
      </c>
    </row>
    <row r="9805" spans="1:6" hidden="1">
      <c r="A9805">
        <v>16</v>
      </c>
      <c r="B9805" s="226">
        <v>44274</v>
      </c>
      <c r="C9805" s="226">
        <v>44275</v>
      </c>
      <c r="D9805" s="226">
        <v>44280.453587962962</v>
      </c>
      <c r="E9805" t="s">
        <v>6674</v>
      </c>
      <c r="F9805">
        <v>-1.04099826995448</v>
      </c>
    </row>
    <row r="9806" spans="1:6" hidden="1">
      <c r="A9806">
        <v>16</v>
      </c>
      <c r="B9806" s="226">
        <v>44274</v>
      </c>
      <c r="C9806" s="226">
        <v>44275</v>
      </c>
      <c r="D9806" s="226">
        <v>44280.453587962962</v>
      </c>
      <c r="E9806" t="s">
        <v>6635</v>
      </c>
      <c r="F9806">
        <v>0.87</v>
      </c>
    </row>
    <row r="9807" spans="1:6" hidden="1">
      <c r="A9807">
        <v>16</v>
      </c>
      <c r="B9807" s="226">
        <v>44274</v>
      </c>
      <c r="C9807" s="226">
        <v>44275</v>
      </c>
      <c r="D9807" s="226">
        <v>44280.453587962962</v>
      </c>
      <c r="E9807" t="s">
        <v>6637</v>
      </c>
      <c r="F9807">
        <v>0.88</v>
      </c>
    </row>
    <row r="9808" spans="1:6" hidden="1">
      <c r="A9808">
        <v>16</v>
      </c>
      <c r="B9808" s="226">
        <v>44274</v>
      </c>
      <c r="C9808" s="226">
        <v>44275</v>
      </c>
      <c r="D9808" s="226">
        <v>44280.453587962962</v>
      </c>
      <c r="E9808" t="s">
        <v>6638</v>
      </c>
      <c r="F9808">
        <v>0.87728888900000002</v>
      </c>
    </row>
    <row r="9809" spans="1:6" hidden="1">
      <c r="A9809">
        <v>16</v>
      </c>
      <c r="B9809" s="226">
        <v>44274</v>
      </c>
      <c r="C9809" s="226">
        <v>44275</v>
      </c>
      <c r="D9809" s="226">
        <v>44280.453587962962</v>
      </c>
      <c r="E9809" t="s">
        <v>6642</v>
      </c>
      <c r="F9809">
        <v>0.86831666699999999</v>
      </c>
    </row>
    <row r="9810" spans="1:6" hidden="1">
      <c r="A9810">
        <v>16</v>
      </c>
      <c r="B9810" s="226">
        <v>44274</v>
      </c>
      <c r="C9810" s="226">
        <v>44275</v>
      </c>
      <c r="D9810" s="226">
        <v>44280.453587962962</v>
      </c>
      <c r="E9810" t="s">
        <v>6636</v>
      </c>
      <c r="F9810">
        <v>0.87</v>
      </c>
    </row>
    <row r="9811" spans="1:6" hidden="1">
      <c r="A9811">
        <v>16</v>
      </c>
      <c r="B9811" s="226">
        <v>44274</v>
      </c>
      <c r="C9811" s="226">
        <v>44275</v>
      </c>
      <c r="D9811" s="226">
        <v>44280.453587962962</v>
      </c>
      <c r="E9811" t="s">
        <v>6646</v>
      </c>
      <c r="F9811">
        <v>0.87688888899999995</v>
      </c>
    </row>
    <row r="9812" spans="1:6" hidden="1">
      <c r="A9812">
        <v>16</v>
      </c>
      <c r="B9812" s="226">
        <v>44274</v>
      </c>
      <c r="C9812" s="226">
        <v>44275</v>
      </c>
      <c r="D9812" s="226">
        <v>44280.453587962962</v>
      </c>
      <c r="E9812" t="s">
        <v>6647</v>
      </c>
      <c r="F9812">
        <v>0.88706562499999997</v>
      </c>
    </row>
    <row r="9813" spans="1:6" hidden="1">
      <c r="A9813">
        <v>16</v>
      </c>
      <c r="B9813" s="226">
        <v>44274</v>
      </c>
      <c r="C9813" s="226">
        <v>44275</v>
      </c>
      <c r="D9813" s="226">
        <v>44280.453587962962</v>
      </c>
      <c r="E9813" t="s">
        <v>6648</v>
      </c>
      <c r="F9813">
        <v>0.75539321999999998</v>
      </c>
    </row>
    <row r="9814" spans="1:6" hidden="1">
      <c r="A9814">
        <v>16</v>
      </c>
      <c r="B9814" s="226">
        <v>44274</v>
      </c>
      <c r="C9814" s="226">
        <v>44275</v>
      </c>
      <c r="D9814" s="226">
        <v>44280.453587962962</v>
      </c>
      <c r="E9814" t="s">
        <v>6643</v>
      </c>
      <c r="F9814">
        <v>0.87</v>
      </c>
    </row>
    <row r="9815" spans="1:6" hidden="1">
      <c r="A9815">
        <v>16</v>
      </c>
      <c r="B9815" s="226">
        <v>44274</v>
      </c>
      <c r="C9815" s="226">
        <v>44275</v>
      </c>
      <c r="D9815" s="226">
        <v>44280.453587962962</v>
      </c>
      <c r="E9815" t="s">
        <v>6644</v>
      </c>
      <c r="F9815">
        <v>0.67601355900000004</v>
      </c>
    </row>
    <row r="9816" spans="1:6" hidden="1">
      <c r="A9816">
        <v>16</v>
      </c>
      <c r="B9816" s="226">
        <v>44274</v>
      </c>
      <c r="C9816" s="226">
        <v>44275</v>
      </c>
      <c r="D9816" s="226">
        <v>44280.453587962962</v>
      </c>
      <c r="E9816" t="s">
        <v>6649</v>
      </c>
      <c r="F9816">
        <v>0.86760000000000004</v>
      </c>
    </row>
    <row r="9817" spans="1:6" hidden="1">
      <c r="A9817">
        <v>16</v>
      </c>
      <c r="B9817" s="226">
        <v>44274</v>
      </c>
      <c r="C9817" s="226">
        <v>44275</v>
      </c>
      <c r="D9817" s="226">
        <v>44280.453587962962</v>
      </c>
      <c r="E9817" t="s">
        <v>6650</v>
      </c>
      <c r="F9817">
        <v>0.87610468799999996</v>
      </c>
    </row>
    <row r="9818" spans="1:6" hidden="1">
      <c r="A9818">
        <v>16</v>
      </c>
      <c r="B9818" s="226">
        <v>44274</v>
      </c>
      <c r="C9818" s="226">
        <v>44275</v>
      </c>
      <c r="D9818" s="226">
        <v>44280.453587962962</v>
      </c>
      <c r="E9818" t="s">
        <v>6651</v>
      </c>
      <c r="F9818">
        <v>0.894277922</v>
      </c>
    </row>
    <row r="9819" spans="1:6" hidden="1">
      <c r="A9819">
        <v>16</v>
      </c>
      <c r="B9819" s="226">
        <v>44274</v>
      </c>
      <c r="C9819" s="226">
        <v>44275</v>
      </c>
      <c r="D9819" s="226">
        <v>44280.453587962962</v>
      </c>
      <c r="E9819" t="s">
        <v>6645</v>
      </c>
      <c r="F9819">
        <v>0.875</v>
      </c>
    </row>
    <row r="9820" spans="1:6" hidden="1">
      <c r="A9820">
        <v>16</v>
      </c>
      <c r="B9820" s="226">
        <v>44274</v>
      </c>
      <c r="C9820" s="226">
        <v>44275</v>
      </c>
      <c r="D9820" s="226">
        <v>44280.453587962962</v>
      </c>
      <c r="E9820" t="s">
        <v>6652</v>
      </c>
      <c r="F9820">
        <v>0.86570000000000003</v>
      </c>
    </row>
    <row r="9821" spans="1:6" hidden="1">
      <c r="A9821">
        <v>16</v>
      </c>
      <c r="B9821" s="226">
        <v>44274</v>
      </c>
      <c r="C9821" s="226">
        <v>44275</v>
      </c>
      <c r="D9821" s="226">
        <v>44280.453587962962</v>
      </c>
      <c r="E9821" t="s">
        <v>6653</v>
      </c>
      <c r="F9821">
        <v>5.0000000000000001E-4</v>
      </c>
    </row>
    <row r="9822" spans="1:6" hidden="1">
      <c r="A9822">
        <v>16</v>
      </c>
      <c r="B9822" s="226">
        <v>44274</v>
      </c>
      <c r="C9822" s="226">
        <v>44275</v>
      </c>
      <c r="D9822" s="226">
        <v>44280.453587962962</v>
      </c>
      <c r="E9822" t="s">
        <v>6654</v>
      </c>
      <c r="F9822">
        <v>4.6000000000000001E-4</v>
      </c>
    </row>
    <row r="9823" spans="1:6" hidden="1">
      <c r="A9823">
        <v>16</v>
      </c>
      <c r="B9823" s="226">
        <v>44274</v>
      </c>
      <c r="C9823" s="226">
        <v>44275</v>
      </c>
      <c r="D9823" s="226">
        <v>44280.453587962962</v>
      </c>
      <c r="E9823" t="s">
        <v>6655</v>
      </c>
      <c r="F9823">
        <v>1.6999999999999999E-3</v>
      </c>
    </row>
    <row r="9824" spans="1:6" hidden="1">
      <c r="A9824">
        <v>16</v>
      </c>
      <c r="B9824" s="226">
        <v>44274</v>
      </c>
      <c r="C9824" s="226">
        <v>44275</v>
      </c>
      <c r="D9824" s="226">
        <v>44280.453587962962</v>
      </c>
      <c r="E9824" t="s">
        <v>6766</v>
      </c>
      <c r="F9824">
        <v>102.1</v>
      </c>
    </row>
    <row r="9825" spans="1:6" hidden="1">
      <c r="A9825">
        <v>16</v>
      </c>
      <c r="B9825" s="226">
        <v>44274</v>
      </c>
      <c r="C9825" s="226">
        <v>44275</v>
      </c>
      <c r="D9825" s="226">
        <v>44280.453587962962</v>
      </c>
      <c r="E9825" t="s">
        <v>6767</v>
      </c>
      <c r="F9825">
        <v>111</v>
      </c>
    </row>
    <row r="9826" spans="1:6" hidden="1">
      <c r="A9826">
        <v>16</v>
      </c>
      <c r="B9826" s="226">
        <v>44274</v>
      </c>
      <c r="C9826" s="226">
        <v>44275</v>
      </c>
      <c r="D9826" s="226">
        <v>44280.453587962962</v>
      </c>
      <c r="E9826" t="s">
        <v>6764</v>
      </c>
      <c r="F9826">
        <v>99.7</v>
      </c>
    </row>
    <row r="9827" spans="1:6" hidden="1">
      <c r="A9827">
        <v>16</v>
      </c>
      <c r="B9827" s="226">
        <v>44274</v>
      </c>
      <c r="C9827" s="226">
        <v>44275</v>
      </c>
      <c r="D9827" s="226">
        <v>44280.453587962962</v>
      </c>
      <c r="E9827" t="s">
        <v>6765</v>
      </c>
      <c r="F9827">
        <v>110</v>
      </c>
    </row>
    <row r="9828" spans="1:6" hidden="1">
      <c r="A9828">
        <v>17</v>
      </c>
      <c r="B9828" s="226">
        <v>44275</v>
      </c>
      <c r="C9828" s="226">
        <v>44276</v>
      </c>
      <c r="D9828" s="226">
        <v>44280.453645833331</v>
      </c>
      <c r="E9828" t="s">
        <v>5521</v>
      </c>
      <c r="F9828">
        <v>250.0057166099551</v>
      </c>
    </row>
    <row r="9829" spans="1:6" hidden="1">
      <c r="A9829">
        <v>17</v>
      </c>
      <c r="B9829" s="226">
        <v>44275</v>
      </c>
      <c r="C9829" s="226">
        <v>44276</v>
      </c>
      <c r="D9829" s="226">
        <v>44280.453645833331</v>
      </c>
      <c r="E9829" t="s">
        <v>6243</v>
      </c>
      <c r="F9829">
        <v>0</v>
      </c>
    </row>
    <row r="9830" spans="1:6" hidden="1">
      <c r="A9830">
        <v>17</v>
      </c>
      <c r="B9830" s="226">
        <v>44275</v>
      </c>
      <c r="C9830" s="226">
        <v>44276</v>
      </c>
      <c r="D9830" s="226">
        <v>44280.453645833331</v>
      </c>
      <c r="E9830" t="s">
        <v>6327</v>
      </c>
      <c r="F9830">
        <v>1.8956054370695098E-3</v>
      </c>
    </row>
    <row r="9831" spans="1:6" hidden="1">
      <c r="A9831">
        <v>17</v>
      </c>
      <c r="B9831" s="226">
        <v>44275</v>
      </c>
      <c r="C9831" s="226">
        <v>44276</v>
      </c>
      <c r="D9831" s="226">
        <v>44280.453645833331</v>
      </c>
      <c r="E9831" t="s">
        <v>6432</v>
      </c>
      <c r="F9831">
        <v>2.516954362889138</v>
      </c>
    </row>
    <row r="9832" spans="1:6" hidden="1">
      <c r="A9832">
        <v>17</v>
      </c>
      <c r="B9832" s="226">
        <v>44275</v>
      </c>
      <c r="C9832" s="226">
        <v>44276</v>
      </c>
      <c r="D9832" s="226">
        <v>44280.453645833331</v>
      </c>
      <c r="E9832" t="s">
        <v>6244</v>
      </c>
      <c r="F9832">
        <v>13.267343801922268</v>
      </c>
    </row>
    <row r="9833" spans="1:6" hidden="1">
      <c r="A9833">
        <v>17</v>
      </c>
      <c r="B9833" s="226">
        <v>44275</v>
      </c>
      <c r="C9833" s="226">
        <v>44276</v>
      </c>
      <c r="D9833" s="226">
        <v>44280.453645833331</v>
      </c>
      <c r="E9833" t="s">
        <v>6246</v>
      </c>
    </row>
    <row r="9834" spans="1:6" hidden="1">
      <c r="A9834">
        <v>17</v>
      </c>
      <c r="B9834" s="226">
        <v>44275</v>
      </c>
      <c r="C9834" s="226">
        <v>44276</v>
      </c>
      <c r="D9834" s="226">
        <v>44280.453645833331</v>
      </c>
      <c r="E9834" t="s">
        <v>6259</v>
      </c>
      <c r="F9834">
        <v>4.9997765865590731</v>
      </c>
    </row>
    <row r="9835" spans="1:6" hidden="1">
      <c r="A9835">
        <v>17</v>
      </c>
      <c r="B9835" s="226">
        <v>44275</v>
      </c>
      <c r="C9835" s="226">
        <v>44276</v>
      </c>
      <c r="D9835" s="226">
        <v>44280.453645833331</v>
      </c>
      <c r="E9835" t="s">
        <v>6262</v>
      </c>
      <c r="F9835">
        <v>8.8904726693898084</v>
      </c>
    </row>
    <row r="9836" spans="1:6" hidden="1">
      <c r="A9836">
        <v>17</v>
      </c>
      <c r="B9836" s="226">
        <v>44275</v>
      </c>
      <c r="C9836" s="226">
        <v>44276</v>
      </c>
      <c r="D9836" s="226">
        <v>44280.453645833331</v>
      </c>
      <c r="E9836" t="s">
        <v>6665</v>
      </c>
      <c r="F9836">
        <v>0.10743394235355978</v>
      </c>
    </row>
    <row r="9837" spans="1:6" hidden="1">
      <c r="A9837">
        <v>17</v>
      </c>
      <c r="B9837" s="226">
        <v>44275</v>
      </c>
      <c r="C9837" s="226">
        <v>44276</v>
      </c>
      <c r="D9837" s="226">
        <v>44280.453645833331</v>
      </c>
      <c r="E9837" t="s">
        <v>6666</v>
      </c>
      <c r="F9837">
        <v>-2.4266036293314155E-2</v>
      </c>
    </row>
    <row r="9838" spans="1:6" hidden="1">
      <c r="A9838">
        <v>17</v>
      </c>
      <c r="B9838" s="226">
        <v>44275</v>
      </c>
      <c r="C9838" s="226">
        <v>44276</v>
      </c>
      <c r="D9838" s="226">
        <v>44280.453645833331</v>
      </c>
      <c r="E9838" t="s">
        <v>6289</v>
      </c>
      <c r="F9838">
        <v>40.602403134769858</v>
      </c>
    </row>
    <row r="9839" spans="1:6" hidden="1">
      <c r="A9839">
        <v>17</v>
      </c>
      <c r="B9839" s="226">
        <v>44275</v>
      </c>
      <c r="C9839" s="226">
        <v>44276</v>
      </c>
      <c r="D9839" s="226">
        <v>44280.453645833331</v>
      </c>
      <c r="E9839" t="s">
        <v>6290</v>
      </c>
      <c r="F9839">
        <v>6.5819612910350207</v>
      </c>
    </row>
    <row r="9840" spans="1:6" hidden="1">
      <c r="A9840">
        <v>17</v>
      </c>
      <c r="B9840" s="226">
        <v>44275</v>
      </c>
      <c r="C9840" s="226">
        <v>44276</v>
      </c>
      <c r="D9840" s="226">
        <v>44280.453645833331</v>
      </c>
      <c r="E9840" t="s">
        <v>6291</v>
      </c>
      <c r="F9840">
        <v>5.7784498444033927</v>
      </c>
    </row>
    <row r="9841" spans="1:6" hidden="1">
      <c r="A9841">
        <v>17</v>
      </c>
      <c r="B9841" s="226">
        <v>44275</v>
      </c>
      <c r="C9841" s="226">
        <v>44276</v>
      </c>
      <c r="D9841" s="226">
        <v>44280.453645833331</v>
      </c>
      <c r="E9841" t="s">
        <v>6328</v>
      </c>
      <c r="F9841">
        <v>2.1600443515409212E-2</v>
      </c>
    </row>
    <row r="9842" spans="1:6" hidden="1">
      <c r="A9842">
        <v>17</v>
      </c>
      <c r="B9842" s="226">
        <v>44275</v>
      </c>
      <c r="C9842" s="226">
        <v>44276</v>
      </c>
      <c r="D9842" s="226">
        <v>44280.453645833331</v>
      </c>
      <c r="E9842" t="s">
        <v>6329</v>
      </c>
      <c r="F9842">
        <v>6.4338107211722155</v>
      </c>
    </row>
    <row r="9843" spans="1:6" hidden="1">
      <c r="A9843">
        <v>17</v>
      </c>
      <c r="B9843" s="226">
        <v>44275</v>
      </c>
      <c r="C9843" s="226">
        <v>44276</v>
      </c>
      <c r="D9843" s="226">
        <v>44280.453645833331</v>
      </c>
      <c r="E9843" t="s">
        <v>6333</v>
      </c>
      <c r="F9843">
        <v>-1.8970289335508515E-2</v>
      </c>
    </row>
    <row r="9844" spans="1:6" hidden="1">
      <c r="A9844">
        <v>17</v>
      </c>
      <c r="B9844" s="226">
        <v>44275</v>
      </c>
      <c r="C9844" s="226">
        <v>44276</v>
      </c>
      <c r="D9844" s="226">
        <v>44280.453645833331</v>
      </c>
      <c r="E9844" t="s">
        <v>6334</v>
      </c>
      <c r="F9844">
        <v>19.926626525984876</v>
      </c>
    </row>
    <row r="9845" spans="1:6" hidden="1">
      <c r="A9845">
        <v>17</v>
      </c>
      <c r="B9845" s="226">
        <v>44275</v>
      </c>
      <c r="C9845" s="226">
        <v>44276</v>
      </c>
      <c r="D9845" s="226">
        <v>44280.453645833331</v>
      </c>
      <c r="E9845" t="s">
        <v>6337</v>
      </c>
      <c r="F9845">
        <v>64.487169994248276</v>
      </c>
    </row>
    <row r="9846" spans="1:6" hidden="1">
      <c r="A9846">
        <v>17</v>
      </c>
      <c r="B9846" s="226">
        <v>44275</v>
      </c>
      <c r="C9846" s="226">
        <v>44276</v>
      </c>
      <c r="D9846" s="226">
        <v>44280.453645833331</v>
      </c>
      <c r="E9846" t="s">
        <v>6340</v>
      </c>
      <c r="F9846">
        <v>20.526549519432962</v>
      </c>
    </row>
    <row r="9847" spans="1:6" hidden="1">
      <c r="A9847">
        <v>17</v>
      </c>
      <c r="B9847" s="226">
        <v>44275</v>
      </c>
      <c r="C9847" s="226">
        <v>44276</v>
      </c>
      <c r="D9847" s="226">
        <v>44280.453645833331</v>
      </c>
      <c r="E9847" t="s">
        <v>6531</v>
      </c>
      <c r="F9847">
        <v>39.372087664074378</v>
      </c>
    </row>
    <row r="9848" spans="1:6" hidden="1">
      <c r="A9848">
        <v>17</v>
      </c>
      <c r="B9848" s="226">
        <v>44275</v>
      </c>
      <c r="C9848" s="226">
        <v>44276</v>
      </c>
      <c r="D9848" s="226">
        <v>44280.453645833331</v>
      </c>
      <c r="E9848" t="s">
        <v>6635</v>
      </c>
    </row>
    <row r="9849" spans="1:6" hidden="1">
      <c r="A9849">
        <v>17</v>
      </c>
      <c r="B9849" s="226">
        <v>44275</v>
      </c>
      <c r="C9849" s="226">
        <v>44276</v>
      </c>
      <c r="D9849" s="226">
        <v>44280.453645833331</v>
      </c>
      <c r="E9849" t="s">
        <v>6637</v>
      </c>
    </row>
    <row r="9850" spans="1:6" hidden="1">
      <c r="A9850">
        <v>17</v>
      </c>
      <c r="B9850" s="226">
        <v>44275</v>
      </c>
      <c r="C9850" s="226">
        <v>44276</v>
      </c>
      <c r="D9850" s="226">
        <v>44280.453645833331</v>
      </c>
      <c r="E9850" t="s">
        <v>6659</v>
      </c>
      <c r="F9850">
        <v>0.82590001821514825</v>
      </c>
    </row>
    <row r="9851" spans="1:6" hidden="1">
      <c r="A9851">
        <v>17</v>
      </c>
      <c r="B9851" s="226">
        <v>44275</v>
      </c>
      <c r="C9851" s="226">
        <v>44276</v>
      </c>
      <c r="D9851" s="226">
        <v>44280.453645833331</v>
      </c>
      <c r="E9851" t="s">
        <v>6639</v>
      </c>
      <c r="F9851">
        <v>0.73940002918244818</v>
      </c>
    </row>
    <row r="9852" spans="1:6" hidden="1">
      <c r="A9852">
        <v>17</v>
      </c>
      <c r="B9852" s="226">
        <v>44275</v>
      </c>
      <c r="C9852" s="226">
        <v>44276</v>
      </c>
      <c r="D9852" s="226">
        <v>44280.453645833331</v>
      </c>
      <c r="E9852" t="s">
        <v>6640</v>
      </c>
      <c r="F9852">
        <v>0.86229997873309483</v>
      </c>
    </row>
    <row r="9853" spans="1:6" hidden="1">
      <c r="A9853">
        <v>17</v>
      </c>
      <c r="B9853" s="226">
        <v>44275</v>
      </c>
      <c r="C9853" s="226">
        <v>44276</v>
      </c>
      <c r="D9853" s="226">
        <v>44280.453645833331</v>
      </c>
      <c r="E9853" t="s">
        <v>6641</v>
      </c>
      <c r="F9853">
        <v>0.87739998102191341</v>
      </c>
    </row>
    <row r="9854" spans="1:6" hidden="1">
      <c r="A9854">
        <v>17</v>
      </c>
      <c r="B9854" s="226">
        <v>44275</v>
      </c>
      <c r="C9854" s="226">
        <v>44276</v>
      </c>
      <c r="D9854" s="226">
        <v>44280.453645833331</v>
      </c>
      <c r="E9854" t="s">
        <v>6638</v>
      </c>
    </row>
    <row r="9855" spans="1:6" hidden="1">
      <c r="A9855">
        <v>17</v>
      </c>
      <c r="B9855" s="226">
        <v>44275</v>
      </c>
      <c r="C9855" s="226">
        <v>44276</v>
      </c>
      <c r="D9855" s="226">
        <v>44280.453645833331</v>
      </c>
      <c r="E9855" t="s">
        <v>6642</v>
      </c>
    </row>
    <row r="9856" spans="1:6" hidden="1">
      <c r="A9856">
        <v>17</v>
      </c>
      <c r="B9856" s="226">
        <v>44275</v>
      </c>
      <c r="C9856" s="226">
        <v>44276</v>
      </c>
      <c r="D9856" s="226">
        <v>44280.453645833331</v>
      </c>
      <c r="E9856" t="s">
        <v>6636</v>
      </c>
    </row>
    <row r="9857" spans="1:6" hidden="1">
      <c r="A9857">
        <v>17</v>
      </c>
      <c r="B9857" s="226">
        <v>44275</v>
      </c>
      <c r="C9857" s="226">
        <v>44276</v>
      </c>
      <c r="D9857" s="226">
        <v>44280.453645833331</v>
      </c>
      <c r="E9857" t="s">
        <v>6646</v>
      </c>
    </row>
    <row r="9858" spans="1:6" hidden="1">
      <c r="A9858">
        <v>17</v>
      </c>
      <c r="B9858" s="226">
        <v>44275</v>
      </c>
      <c r="C9858" s="226">
        <v>44276</v>
      </c>
      <c r="D9858" s="226">
        <v>44280.453645833331</v>
      </c>
      <c r="E9858" t="s">
        <v>6647</v>
      </c>
    </row>
    <row r="9859" spans="1:6" hidden="1">
      <c r="A9859">
        <v>17</v>
      </c>
      <c r="B9859" s="226">
        <v>44275</v>
      </c>
      <c r="C9859" s="226">
        <v>44276</v>
      </c>
      <c r="D9859" s="226">
        <v>44280.453645833331</v>
      </c>
      <c r="E9859" t="s">
        <v>6648</v>
      </c>
    </row>
    <row r="9860" spans="1:6" hidden="1">
      <c r="A9860">
        <v>17</v>
      </c>
      <c r="B9860" s="226">
        <v>44275</v>
      </c>
      <c r="C9860" s="226">
        <v>44276</v>
      </c>
      <c r="D9860" s="226">
        <v>44280.453645833331</v>
      </c>
      <c r="E9860" t="s">
        <v>6643</v>
      </c>
    </row>
    <row r="9861" spans="1:6" hidden="1">
      <c r="A9861">
        <v>17</v>
      </c>
      <c r="B9861" s="226">
        <v>44275</v>
      </c>
      <c r="C9861" s="226">
        <v>44276</v>
      </c>
      <c r="D9861" s="226">
        <v>44280.453645833331</v>
      </c>
      <c r="E9861" t="s">
        <v>6644</v>
      </c>
    </row>
    <row r="9862" spans="1:6" hidden="1">
      <c r="A9862">
        <v>17</v>
      </c>
      <c r="B9862" s="226">
        <v>44275</v>
      </c>
      <c r="C9862" s="226">
        <v>44276</v>
      </c>
      <c r="D9862" s="226">
        <v>44280.453645833331</v>
      </c>
      <c r="E9862" t="s">
        <v>6649</v>
      </c>
    </row>
    <row r="9863" spans="1:6" hidden="1">
      <c r="A9863">
        <v>17</v>
      </c>
      <c r="B9863" s="226">
        <v>44275</v>
      </c>
      <c r="C9863" s="226">
        <v>44276</v>
      </c>
      <c r="D9863" s="226">
        <v>44280.453645833331</v>
      </c>
      <c r="E9863" t="s">
        <v>6650</v>
      </c>
    </row>
    <row r="9864" spans="1:6" hidden="1">
      <c r="A9864">
        <v>17</v>
      </c>
      <c r="B9864" s="226">
        <v>44275</v>
      </c>
      <c r="C9864" s="226">
        <v>44276</v>
      </c>
      <c r="D9864" s="226">
        <v>44280.453645833331</v>
      </c>
      <c r="E9864" t="s">
        <v>6651</v>
      </c>
    </row>
    <row r="9865" spans="1:6" hidden="1">
      <c r="A9865">
        <v>17</v>
      </c>
      <c r="B9865" s="226">
        <v>44275</v>
      </c>
      <c r="C9865" s="226">
        <v>44276</v>
      </c>
      <c r="D9865" s="226">
        <v>44280.453645833331</v>
      </c>
      <c r="E9865" t="s">
        <v>6645</v>
      </c>
    </row>
    <row r="9866" spans="1:6" hidden="1">
      <c r="A9866">
        <v>17</v>
      </c>
      <c r="B9866" s="226">
        <v>44275</v>
      </c>
      <c r="C9866" s="226">
        <v>44276</v>
      </c>
      <c r="D9866" s="226">
        <v>44280.453645833331</v>
      </c>
      <c r="E9866" t="s">
        <v>6652</v>
      </c>
    </row>
    <row r="9867" spans="1:6" hidden="1">
      <c r="A9867">
        <v>17</v>
      </c>
      <c r="B9867" s="226">
        <v>44275</v>
      </c>
      <c r="C9867" s="226">
        <v>44276</v>
      </c>
      <c r="D9867" s="226">
        <v>44280.453645833331</v>
      </c>
      <c r="E9867" t="s">
        <v>6653</v>
      </c>
    </row>
    <row r="9868" spans="1:6" hidden="1">
      <c r="A9868">
        <v>17</v>
      </c>
      <c r="B9868" s="226">
        <v>44275</v>
      </c>
      <c r="C9868" s="226">
        <v>44276</v>
      </c>
      <c r="D9868" s="226">
        <v>44280.453645833331</v>
      </c>
      <c r="E9868" t="s">
        <v>6654</v>
      </c>
    </row>
    <row r="9869" spans="1:6" hidden="1">
      <c r="A9869">
        <v>17</v>
      </c>
      <c r="B9869" s="226">
        <v>44275</v>
      </c>
      <c r="C9869" s="226">
        <v>44276</v>
      </c>
      <c r="D9869" s="226">
        <v>44280.453645833331</v>
      </c>
      <c r="E9869" t="s">
        <v>6655</v>
      </c>
    </row>
    <row r="9870" spans="1:6" hidden="1">
      <c r="A9870">
        <v>17</v>
      </c>
      <c r="B9870" s="226">
        <v>44275</v>
      </c>
      <c r="C9870" s="226">
        <v>44276</v>
      </c>
      <c r="D9870" s="226">
        <v>44280.453645833331</v>
      </c>
      <c r="E9870" t="s">
        <v>5947</v>
      </c>
    </row>
    <row r="9871" spans="1:6" hidden="1">
      <c r="A9871">
        <v>17</v>
      </c>
      <c r="B9871" s="226">
        <v>44275</v>
      </c>
      <c r="C9871" s="226">
        <v>44276</v>
      </c>
      <c r="D9871" s="226">
        <v>44280.453645833331</v>
      </c>
      <c r="E9871" t="s">
        <v>5946</v>
      </c>
    </row>
    <row r="9872" spans="1:6" hidden="1">
      <c r="A9872">
        <v>17</v>
      </c>
      <c r="B9872" s="226">
        <v>44275</v>
      </c>
      <c r="C9872" s="226">
        <v>44276</v>
      </c>
      <c r="D9872" s="226">
        <v>44280.453645833331</v>
      </c>
      <c r="E9872" t="s">
        <v>6676</v>
      </c>
      <c r="F9872">
        <v>250.0057166099551</v>
      </c>
    </row>
    <row r="9873" spans="1:6" hidden="1">
      <c r="A9873">
        <v>17</v>
      </c>
      <c r="B9873" s="226">
        <v>44275</v>
      </c>
      <c r="C9873" s="226">
        <v>44276</v>
      </c>
      <c r="D9873" s="226">
        <v>44280.453645833331</v>
      </c>
      <c r="E9873" t="s">
        <v>5824</v>
      </c>
      <c r="F9873">
        <v>1.3284566677865155</v>
      </c>
    </row>
    <row r="9874" spans="1:6" hidden="1">
      <c r="A9874">
        <v>17</v>
      </c>
      <c r="B9874" s="226">
        <v>44275</v>
      </c>
      <c r="C9874" s="226">
        <v>44276</v>
      </c>
      <c r="D9874" s="226">
        <v>44280.453645833331</v>
      </c>
      <c r="E9874" t="s">
        <v>5825</v>
      </c>
      <c r="F9874">
        <v>1.5870297758838927</v>
      </c>
    </row>
    <row r="9875" spans="1:6" hidden="1">
      <c r="A9875">
        <v>17</v>
      </c>
      <c r="B9875" s="226">
        <v>44275</v>
      </c>
      <c r="C9875" s="226">
        <v>44276</v>
      </c>
      <c r="D9875" s="226">
        <v>44280.453645833331</v>
      </c>
      <c r="E9875" t="s">
        <v>5826</v>
      </c>
      <c r="F9875">
        <v>1.1572069410495307</v>
      </c>
    </row>
    <row r="9876" spans="1:6" hidden="1">
      <c r="A9876">
        <v>17</v>
      </c>
      <c r="B9876" s="226">
        <v>44275</v>
      </c>
      <c r="C9876" s="226">
        <v>44276</v>
      </c>
      <c r="D9876" s="226">
        <v>44280.453645833331</v>
      </c>
      <c r="E9876" t="s">
        <v>5827</v>
      </c>
      <c r="F9876">
        <v>0.18000000715255737</v>
      </c>
    </row>
    <row r="9877" spans="1:6" hidden="1">
      <c r="A9877">
        <v>17</v>
      </c>
      <c r="B9877" s="226">
        <v>44275</v>
      </c>
      <c r="C9877" s="226">
        <v>44276</v>
      </c>
      <c r="D9877" s="226">
        <v>44280.453645833331</v>
      </c>
      <c r="E9877" t="s">
        <v>5828</v>
      </c>
      <c r="F9877">
        <v>0</v>
      </c>
    </row>
    <row r="9878" spans="1:6" hidden="1">
      <c r="A9878">
        <v>17</v>
      </c>
      <c r="B9878" s="226">
        <v>44275</v>
      </c>
      <c r="C9878" s="226">
        <v>44276</v>
      </c>
      <c r="D9878" s="226">
        <v>44280.453645833331</v>
      </c>
      <c r="E9878" t="s">
        <v>5829</v>
      </c>
      <c r="F9878">
        <v>0</v>
      </c>
    </row>
    <row r="9879" spans="1:6" hidden="1">
      <c r="A9879">
        <v>17</v>
      </c>
      <c r="B9879" s="226">
        <v>44275</v>
      </c>
      <c r="C9879" s="226">
        <v>44276</v>
      </c>
      <c r="D9879" s="226">
        <v>44280.453645833331</v>
      </c>
      <c r="E9879" t="s">
        <v>5830</v>
      </c>
      <c r="F9879">
        <v>1.7501889213291877</v>
      </c>
    </row>
    <row r="9880" spans="1:6" hidden="1">
      <c r="A9880">
        <v>17</v>
      </c>
      <c r="B9880" s="226">
        <v>44275</v>
      </c>
      <c r="C9880" s="226">
        <v>44276</v>
      </c>
      <c r="D9880" s="226">
        <v>44280.453645833331</v>
      </c>
      <c r="E9880" t="s">
        <v>5831</v>
      </c>
      <c r="F9880">
        <v>3.6501686300628751</v>
      </c>
    </row>
    <row r="9881" spans="1:6" hidden="1">
      <c r="A9881">
        <v>17</v>
      </c>
      <c r="B9881" s="226">
        <v>44275</v>
      </c>
      <c r="C9881" s="226">
        <v>44276</v>
      </c>
      <c r="D9881" s="226">
        <v>44280.453645833331</v>
      </c>
      <c r="E9881" t="s">
        <v>5832</v>
      </c>
      <c r="F9881">
        <v>3.6802975068933175</v>
      </c>
    </row>
    <row r="9882" spans="1:6" hidden="1">
      <c r="A9882">
        <v>17</v>
      </c>
      <c r="B9882" s="226">
        <v>44275</v>
      </c>
      <c r="C9882" s="226">
        <v>44276</v>
      </c>
      <c r="D9882" s="226">
        <v>44280.453645833331</v>
      </c>
      <c r="E9882" t="s">
        <v>5833</v>
      </c>
      <c r="F9882">
        <v>0.77999997138977051</v>
      </c>
    </row>
    <row r="9883" spans="1:6" hidden="1">
      <c r="A9883">
        <v>17</v>
      </c>
      <c r="B9883" s="226">
        <v>44275</v>
      </c>
      <c r="C9883" s="226">
        <v>44276</v>
      </c>
      <c r="D9883" s="226">
        <v>44280.453645833331</v>
      </c>
      <c r="E9883" t="s">
        <v>5834</v>
      </c>
      <c r="F9883">
        <v>0</v>
      </c>
    </row>
    <row r="9884" spans="1:6" hidden="1">
      <c r="A9884">
        <v>17</v>
      </c>
      <c r="B9884" s="226">
        <v>44275</v>
      </c>
      <c r="C9884" s="226">
        <v>44276</v>
      </c>
      <c r="D9884" s="226">
        <v>44280.453645833331</v>
      </c>
      <c r="E9884" t="s">
        <v>5835</v>
      </c>
      <c r="F9884">
        <v>0.17923622032420167</v>
      </c>
    </row>
    <row r="9885" spans="1:6" hidden="1">
      <c r="A9885">
        <v>17</v>
      </c>
      <c r="B9885" s="226">
        <v>44275</v>
      </c>
      <c r="C9885" s="226">
        <v>44276</v>
      </c>
      <c r="D9885" s="226">
        <v>44280.453645833331</v>
      </c>
      <c r="E9885" t="s">
        <v>5836</v>
      </c>
      <c r="F9885">
        <v>0.3174059551767795</v>
      </c>
    </row>
    <row r="9886" spans="1:6" hidden="1">
      <c r="A9886">
        <v>17</v>
      </c>
      <c r="B9886" s="226">
        <v>44275</v>
      </c>
      <c r="C9886" s="226">
        <v>44276</v>
      </c>
      <c r="D9886" s="226">
        <v>44280.453645833331</v>
      </c>
      <c r="E9886" t="s">
        <v>5837</v>
      </c>
      <c r="F9886">
        <v>0.69242710592428658</v>
      </c>
    </row>
    <row r="9887" spans="1:6" hidden="1">
      <c r="A9887">
        <v>17</v>
      </c>
      <c r="B9887" s="226">
        <v>44275</v>
      </c>
      <c r="C9887" s="226">
        <v>44276</v>
      </c>
      <c r="D9887" s="226">
        <v>44280.453645833331</v>
      </c>
      <c r="E9887" t="s">
        <v>5838</v>
      </c>
      <c r="F9887">
        <v>0</v>
      </c>
    </row>
    <row r="9888" spans="1:6" hidden="1">
      <c r="A9888">
        <v>17</v>
      </c>
      <c r="B9888" s="226">
        <v>44275</v>
      </c>
      <c r="C9888" s="226">
        <v>44276</v>
      </c>
      <c r="D9888" s="226">
        <v>44280.453645833331</v>
      </c>
      <c r="E9888" t="s">
        <v>5839</v>
      </c>
      <c r="F9888">
        <v>6.5759066704247298</v>
      </c>
    </row>
    <row r="9889" spans="1:6" hidden="1">
      <c r="A9889">
        <v>17</v>
      </c>
      <c r="B9889" s="226">
        <v>44275</v>
      </c>
      <c r="C9889" s="226">
        <v>44276</v>
      </c>
      <c r="D9889" s="226">
        <v>44280.453645833331</v>
      </c>
      <c r="E9889" t="s">
        <v>5840</v>
      </c>
      <c r="F9889">
        <v>21.15623389929543</v>
      </c>
    </row>
    <row r="9890" spans="1:6" hidden="1">
      <c r="A9890">
        <v>17</v>
      </c>
      <c r="B9890" s="226">
        <v>44275</v>
      </c>
      <c r="C9890" s="226">
        <v>44276</v>
      </c>
      <c r="D9890" s="226">
        <v>44280.453645833331</v>
      </c>
      <c r="E9890" t="s">
        <v>5841</v>
      </c>
      <c r="F9890">
        <v>4.4977641307646188</v>
      </c>
    </row>
    <row r="9891" spans="1:6" hidden="1">
      <c r="A9891">
        <v>17</v>
      </c>
      <c r="B9891" s="226">
        <v>44275</v>
      </c>
      <c r="C9891" s="226">
        <v>44276</v>
      </c>
      <c r="D9891" s="226">
        <v>44280.453645833331</v>
      </c>
      <c r="E9891" t="s">
        <v>5842</v>
      </c>
      <c r="F9891">
        <v>5.5429168111748339</v>
      </c>
    </row>
    <row r="9892" spans="1:6" hidden="1">
      <c r="A9892">
        <v>17</v>
      </c>
      <c r="B9892" s="226">
        <v>44275</v>
      </c>
      <c r="C9892" s="226">
        <v>44276</v>
      </c>
      <c r="D9892" s="226">
        <v>44280.453645833331</v>
      </c>
      <c r="E9892" t="s">
        <v>5843</v>
      </c>
      <c r="F9892">
        <v>12.133896581331864</v>
      </c>
    </row>
    <row r="9893" spans="1:6" hidden="1">
      <c r="A9893">
        <v>17</v>
      </c>
      <c r="B9893" s="226">
        <v>44275</v>
      </c>
      <c r="C9893" s="226">
        <v>44276</v>
      </c>
      <c r="D9893" s="226">
        <v>44280.453645833331</v>
      </c>
      <c r="E9893" t="s">
        <v>5844</v>
      </c>
      <c r="F9893">
        <v>6.9003581735821058</v>
      </c>
    </row>
    <row r="9894" spans="1:6" hidden="1">
      <c r="A9894">
        <v>17</v>
      </c>
      <c r="B9894" s="226">
        <v>44275</v>
      </c>
      <c r="C9894" s="226">
        <v>44276</v>
      </c>
      <c r="D9894" s="226">
        <v>44280.453645833331</v>
      </c>
      <c r="E9894" t="s">
        <v>5845</v>
      </c>
      <c r="F9894">
        <v>18.426947956873036</v>
      </c>
    </row>
    <row r="9895" spans="1:6" hidden="1">
      <c r="A9895">
        <v>17</v>
      </c>
      <c r="B9895" s="226">
        <v>44275</v>
      </c>
      <c r="C9895" s="226">
        <v>44276</v>
      </c>
      <c r="D9895" s="226">
        <v>44280.453645833331</v>
      </c>
      <c r="E9895" t="s">
        <v>5846</v>
      </c>
      <c r="F9895">
        <v>5.3235580640437066</v>
      </c>
    </row>
    <row r="9896" spans="1:6" hidden="1">
      <c r="A9896">
        <v>17</v>
      </c>
      <c r="B9896" s="226">
        <v>44275</v>
      </c>
      <c r="C9896" s="226">
        <v>44276</v>
      </c>
      <c r="D9896" s="226">
        <v>44280.453645833331</v>
      </c>
      <c r="E9896" t="s">
        <v>5847</v>
      </c>
      <c r="F9896">
        <v>0.74000000953674316</v>
      </c>
    </row>
    <row r="9897" spans="1:6" hidden="1">
      <c r="A9897">
        <v>17</v>
      </c>
      <c r="B9897" s="226">
        <v>44275</v>
      </c>
      <c r="C9897" s="226">
        <v>44276</v>
      </c>
      <c r="D9897" s="226">
        <v>44280.453645833331</v>
      </c>
      <c r="E9897" t="s">
        <v>5848</v>
      </c>
      <c r="F9897">
        <v>99.999999999999986</v>
      </c>
    </row>
    <row r="9898" spans="1:6" hidden="1">
      <c r="A9898">
        <v>17</v>
      </c>
      <c r="B9898" s="226">
        <v>44275</v>
      </c>
      <c r="C9898" s="226">
        <v>44276</v>
      </c>
      <c r="D9898" s="226">
        <v>44280.453645833331</v>
      </c>
      <c r="E9898" t="s">
        <v>5805</v>
      </c>
      <c r="F9898">
        <v>23.750506020916742</v>
      </c>
    </row>
    <row r="9899" spans="1:6" hidden="1">
      <c r="A9899">
        <v>17</v>
      </c>
      <c r="B9899" s="226">
        <v>44275</v>
      </c>
      <c r="C9899" s="226">
        <v>44276</v>
      </c>
      <c r="D9899" s="226">
        <v>44280.453645833331</v>
      </c>
      <c r="E9899" t="s">
        <v>5797</v>
      </c>
      <c r="F9899">
        <v>6.5759066704247298</v>
      </c>
    </row>
    <row r="9900" spans="1:6" hidden="1">
      <c r="A9900">
        <v>17</v>
      </c>
      <c r="B9900" s="226">
        <v>44275</v>
      </c>
      <c r="C9900" s="226">
        <v>44276</v>
      </c>
      <c r="D9900" s="226">
        <v>44280.453645833331</v>
      </c>
      <c r="E9900" t="s">
        <v>5798</v>
      </c>
      <c r="F9900">
        <v>24.072479836146385</v>
      </c>
    </row>
    <row r="9901" spans="1:6" hidden="1">
      <c r="A9901">
        <v>17</v>
      </c>
      <c r="B9901" s="226">
        <v>44275</v>
      </c>
      <c r="C9901" s="226">
        <v>44276</v>
      </c>
      <c r="D9901" s="226">
        <v>44280.453645833331</v>
      </c>
      <c r="E9901" t="s">
        <v>5799</v>
      </c>
      <c r="F9901">
        <v>4.4977641307646188</v>
      </c>
    </row>
    <row r="9902" spans="1:6" hidden="1">
      <c r="A9902">
        <v>17</v>
      </c>
      <c r="B9902" s="226">
        <v>44275</v>
      </c>
      <c r="C9902" s="226">
        <v>44276</v>
      </c>
      <c r="D9902" s="226">
        <v>44280.453645833331</v>
      </c>
      <c r="E9902" t="s">
        <v>5800</v>
      </c>
      <c r="F9902">
        <v>5.5429168111748339</v>
      </c>
    </row>
    <row r="9903" spans="1:6" hidden="1">
      <c r="A9903">
        <v>17</v>
      </c>
      <c r="B9903" s="226">
        <v>44275</v>
      </c>
      <c r="C9903" s="226">
        <v>44276</v>
      </c>
      <c r="D9903" s="226">
        <v>44280.453645833331</v>
      </c>
      <c r="E9903" t="s">
        <v>5801</v>
      </c>
      <c r="F9903">
        <v>12.133896581331864</v>
      </c>
    </row>
    <row r="9904" spans="1:6" hidden="1">
      <c r="A9904">
        <v>17</v>
      </c>
      <c r="B9904" s="226">
        <v>44275</v>
      </c>
      <c r="C9904" s="226">
        <v>44276</v>
      </c>
      <c r="D9904" s="226">
        <v>44280.453645833331</v>
      </c>
      <c r="E9904" t="s">
        <v>5802</v>
      </c>
      <c r="F9904">
        <v>0.39699677077846268</v>
      </c>
    </row>
    <row r="9905" spans="1:6" hidden="1">
      <c r="A9905">
        <v>17</v>
      </c>
      <c r="B9905" s="226">
        <v>44275</v>
      </c>
      <c r="C9905" s="226">
        <v>44276</v>
      </c>
      <c r="D9905" s="226">
        <v>44280.453645833331</v>
      </c>
      <c r="E9905" t="s">
        <v>5803</v>
      </c>
      <c r="F9905">
        <v>6.9003581735821058</v>
      </c>
    </row>
    <row r="9906" spans="1:6" hidden="1">
      <c r="A9906">
        <v>17</v>
      </c>
      <c r="B9906" s="226">
        <v>44275</v>
      </c>
      <c r="C9906" s="226">
        <v>44276</v>
      </c>
      <c r="D9906" s="226">
        <v>44280.453645833331</v>
      </c>
      <c r="E9906" t="s">
        <v>5804</v>
      </c>
      <c r="F9906">
        <v>24.14753510157259</v>
      </c>
    </row>
    <row r="9907" spans="1:6" hidden="1">
      <c r="A9907">
        <v>17</v>
      </c>
      <c r="B9907" s="226">
        <v>44275</v>
      </c>
      <c r="C9907" s="226">
        <v>44276</v>
      </c>
      <c r="D9907" s="226">
        <v>44280.453645833331</v>
      </c>
      <c r="E9907" t="s">
        <v>5913</v>
      </c>
      <c r="F9907">
        <v>3.2578818094399051</v>
      </c>
    </row>
    <row r="9908" spans="1:6" hidden="1">
      <c r="A9908">
        <v>17</v>
      </c>
      <c r="B9908" s="226">
        <v>44275</v>
      </c>
      <c r="C9908" s="226">
        <v>44276</v>
      </c>
      <c r="D9908" s="226">
        <v>44280.453645833331</v>
      </c>
      <c r="E9908" t="s">
        <v>5914</v>
      </c>
      <c r="F9908">
        <v>5.5546043611235474</v>
      </c>
    </row>
    <row r="9909" spans="1:6" hidden="1">
      <c r="A9909">
        <v>17</v>
      </c>
      <c r="B9909" s="226">
        <v>44275</v>
      </c>
      <c r="C9909" s="226">
        <v>44276</v>
      </c>
      <c r="D9909" s="226">
        <v>44280.453645833331</v>
      </c>
      <c r="E9909" t="s">
        <v>5915</v>
      </c>
      <c r="F9909">
        <v>5.5299315538671348</v>
      </c>
    </row>
    <row r="9910" spans="1:6" hidden="1">
      <c r="A9910">
        <v>17</v>
      </c>
      <c r="B9910" s="226">
        <v>44275</v>
      </c>
      <c r="C9910" s="226">
        <v>44276</v>
      </c>
      <c r="D9910" s="226">
        <v>44280.453645833331</v>
      </c>
      <c r="E9910" t="s">
        <v>5916</v>
      </c>
      <c r="F9910">
        <v>0.16483101688532342</v>
      </c>
    </row>
    <row r="9911" spans="1:6" hidden="1">
      <c r="A9911">
        <v>17</v>
      </c>
      <c r="B9911" s="226">
        <v>44275</v>
      </c>
      <c r="C9911" s="226">
        <v>44276</v>
      </c>
      <c r="D9911" s="226">
        <v>44280.453645833331</v>
      </c>
      <c r="E9911" t="s">
        <v>6692</v>
      </c>
      <c r="F9911">
        <v>1.4048048970612868E-2</v>
      </c>
    </row>
    <row r="9912" spans="1:6" hidden="1">
      <c r="A9912">
        <v>17</v>
      </c>
      <c r="B9912" s="226">
        <v>44275</v>
      </c>
      <c r="C9912" s="226">
        <v>44276</v>
      </c>
      <c r="D9912" s="226">
        <v>44280.453645833331</v>
      </c>
      <c r="E9912" t="s">
        <v>5849</v>
      </c>
      <c r="F9912">
        <v>0.82590001821514825</v>
      </c>
    </row>
    <row r="9913" spans="1:6" hidden="1">
      <c r="A9913">
        <v>17</v>
      </c>
      <c r="B9913" s="226">
        <v>44275</v>
      </c>
      <c r="C9913" s="226">
        <v>44276</v>
      </c>
      <c r="D9913" s="226">
        <v>44280.453645833331</v>
      </c>
      <c r="E9913" t="s">
        <v>5850</v>
      </c>
      <c r="F9913">
        <v>102.30000305176046</v>
      </c>
    </row>
    <row r="9914" spans="1:6" hidden="1">
      <c r="A9914">
        <v>17</v>
      </c>
      <c r="B9914" s="226">
        <v>44275</v>
      </c>
      <c r="C9914" s="226">
        <v>44276</v>
      </c>
      <c r="D9914" s="226">
        <v>44280.453645833331</v>
      </c>
      <c r="E9914" t="s">
        <v>5806</v>
      </c>
      <c r="F9914">
        <v>0.79041921848223406</v>
      </c>
    </row>
    <row r="9915" spans="1:6" hidden="1">
      <c r="A9915">
        <v>17</v>
      </c>
      <c r="B9915" s="226">
        <v>44275</v>
      </c>
      <c r="C9915" s="226">
        <v>44276</v>
      </c>
      <c r="D9915" s="226">
        <v>44280.453645833331</v>
      </c>
      <c r="E9915" t="s">
        <v>5883</v>
      </c>
      <c r="F9915">
        <v>0.5</v>
      </c>
    </row>
    <row r="9916" spans="1:6" hidden="1">
      <c r="A9916">
        <v>17</v>
      </c>
      <c r="B9916" s="226">
        <v>44275</v>
      </c>
      <c r="C9916" s="226">
        <v>44276</v>
      </c>
      <c r="D9916" s="226">
        <v>44280.453645833331</v>
      </c>
      <c r="E9916" t="s">
        <v>5884</v>
      </c>
      <c r="F9916">
        <v>1.2599999904632568</v>
      </c>
    </row>
    <row r="9917" spans="1:6" hidden="1">
      <c r="A9917">
        <v>17</v>
      </c>
      <c r="B9917" s="226">
        <v>44275</v>
      </c>
      <c r="C9917" s="226">
        <v>44276</v>
      </c>
      <c r="D9917" s="226">
        <v>44280.453645833331</v>
      </c>
      <c r="E9917" t="s">
        <v>5885</v>
      </c>
      <c r="F9917">
        <v>2.5999999046325604</v>
      </c>
    </row>
    <row r="9918" spans="1:6" hidden="1">
      <c r="A9918">
        <v>17</v>
      </c>
      <c r="B9918" s="226">
        <v>44275</v>
      </c>
      <c r="C9918" s="226">
        <v>44276</v>
      </c>
      <c r="D9918" s="226">
        <v>44280.453645833331</v>
      </c>
      <c r="E9918" t="s">
        <v>5886</v>
      </c>
      <c r="F9918">
        <v>1.2200000286102295</v>
      </c>
    </row>
    <row r="9919" spans="1:6" hidden="1">
      <c r="A9919">
        <v>17</v>
      </c>
      <c r="B9919" s="226">
        <v>44275</v>
      </c>
      <c r="C9919" s="226">
        <v>44276</v>
      </c>
      <c r="D9919" s="226">
        <v>44280.453645833331</v>
      </c>
      <c r="E9919" t="s">
        <v>5887</v>
      </c>
      <c r="F9919">
        <v>0.18000000715255737</v>
      </c>
    </row>
    <row r="9920" spans="1:6" hidden="1">
      <c r="A9920">
        <v>17</v>
      </c>
      <c r="B9920" s="226">
        <v>44275</v>
      </c>
      <c r="C9920" s="226">
        <v>44276</v>
      </c>
      <c r="D9920" s="226">
        <v>44280.453645833331</v>
      </c>
      <c r="E9920" t="s">
        <v>5888</v>
      </c>
      <c r="F9920">
        <v>0</v>
      </c>
    </row>
    <row r="9921" spans="1:6" hidden="1">
      <c r="A9921">
        <v>17</v>
      </c>
      <c r="B9921" s="226">
        <v>44275</v>
      </c>
      <c r="C9921" s="226">
        <v>44276</v>
      </c>
      <c r="D9921" s="226">
        <v>44280.453645833331</v>
      </c>
      <c r="E9921" t="s">
        <v>5889</v>
      </c>
      <c r="F9921">
        <v>0</v>
      </c>
    </row>
    <row r="9922" spans="1:6" hidden="1">
      <c r="A9922">
        <v>17</v>
      </c>
      <c r="B9922" s="226">
        <v>44275</v>
      </c>
      <c r="C9922" s="226">
        <v>44276</v>
      </c>
      <c r="D9922" s="226">
        <v>44280.453645833331</v>
      </c>
      <c r="E9922" t="s">
        <v>5772</v>
      </c>
      <c r="F9922">
        <v>9.0000003576278687E-2</v>
      </c>
    </row>
    <row r="9923" spans="1:6" hidden="1">
      <c r="A9923">
        <v>17</v>
      </c>
      <c r="B9923" s="226">
        <v>44275</v>
      </c>
      <c r="C9923" s="226">
        <v>44276</v>
      </c>
      <c r="D9923" s="226">
        <v>44280.453645833331</v>
      </c>
      <c r="E9923" t="s">
        <v>5773</v>
      </c>
      <c r="F9923">
        <v>1.6599999666214618</v>
      </c>
    </row>
    <row r="9924" spans="1:6" hidden="1">
      <c r="A9924">
        <v>17</v>
      </c>
      <c r="B9924" s="226">
        <v>44275</v>
      </c>
      <c r="C9924" s="226">
        <v>44276</v>
      </c>
      <c r="D9924" s="226">
        <v>44280.453645833331</v>
      </c>
      <c r="E9924" t="s">
        <v>5774</v>
      </c>
      <c r="F9924">
        <v>5.9800000190737199</v>
      </c>
    </row>
    <row r="9925" spans="1:6" hidden="1">
      <c r="A9925">
        <v>17</v>
      </c>
      <c r="B9925" s="226">
        <v>44275</v>
      </c>
      <c r="C9925" s="226">
        <v>44276</v>
      </c>
      <c r="D9925" s="226">
        <v>44280.453645833331</v>
      </c>
      <c r="E9925" t="s">
        <v>5775</v>
      </c>
      <c r="F9925">
        <v>3.880000114440918</v>
      </c>
    </row>
    <row r="9926" spans="1:6" hidden="1">
      <c r="A9926">
        <v>17</v>
      </c>
      <c r="B9926" s="226">
        <v>44275</v>
      </c>
      <c r="C9926" s="226">
        <v>44276</v>
      </c>
      <c r="D9926" s="226">
        <v>44280.453645833331</v>
      </c>
      <c r="E9926" t="s">
        <v>5776</v>
      </c>
      <c r="F9926">
        <v>0.77999997138977051</v>
      </c>
    </row>
    <row r="9927" spans="1:6" hidden="1">
      <c r="A9927">
        <v>17</v>
      </c>
      <c r="B9927" s="226">
        <v>44275</v>
      </c>
      <c r="C9927" s="226">
        <v>44276</v>
      </c>
      <c r="D9927" s="226">
        <v>44280.453645833331</v>
      </c>
      <c r="E9927" t="s">
        <v>5777</v>
      </c>
      <c r="F9927">
        <v>0</v>
      </c>
    </row>
    <row r="9928" spans="1:6" hidden="1">
      <c r="A9928">
        <v>17</v>
      </c>
      <c r="B9928" s="226">
        <v>44275</v>
      </c>
      <c r="C9928" s="226">
        <v>44276</v>
      </c>
      <c r="D9928" s="226">
        <v>44280.453645833331</v>
      </c>
      <c r="E9928" t="s">
        <v>5778</v>
      </c>
      <c r="F9928">
        <v>0</v>
      </c>
    </row>
    <row r="9929" spans="1:6" hidden="1">
      <c r="A9929">
        <v>17</v>
      </c>
      <c r="B9929" s="226">
        <v>44275</v>
      </c>
      <c r="C9929" s="226">
        <v>44276</v>
      </c>
      <c r="D9929" s="226">
        <v>44280.453645833331</v>
      </c>
      <c r="E9929" t="s">
        <v>5890</v>
      </c>
      <c r="F9929">
        <v>0.1700000017881326</v>
      </c>
    </row>
    <row r="9930" spans="1:6" hidden="1">
      <c r="A9930">
        <v>17</v>
      </c>
      <c r="B9930" s="226">
        <v>44275</v>
      </c>
      <c r="C9930" s="226">
        <v>44276</v>
      </c>
      <c r="D9930" s="226">
        <v>44280.453645833331</v>
      </c>
      <c r="E9930" t="s">
        <v>5891</v>
      </c>
      <c r="F9930">
        <v>0.51999998092651367</v>
      </c>
    </row>
    <row r="9931" spans="1:6" hidden="1">
      <c r="A9931">
        <v>17</v>
      </c>
      <c r="B9931" s="226">
        <v>44275</v>
      </c>
      <c r="C9931" s="226">
        <v>44276</v>
      </c>
      <c r="D9931" s="226">
        <v>44280.453645833331</v>
      </c>
      <c r="E9931" t="s">
        <v>5892</v>
      </c>
      <c r="F9931">
        <v>0.73000001907348633</v>
      </c>
    </row>
    <row r="9932" spans="1:6" hidden="1">
      <c r="A9932">
        <v>17</v>
      </c>
      <c r="B9932" s="226">
        <v>44275</v>
      </c>
      <c r="C9932" s="226">
        <v>44276</v>
      </c>
      <c r="D9932" s="226">
        <v>44280.453645833331</v>
      </c>
      <c r="E9932" t="s">
        <v>5893</v>
      </c>
      <c r="F9932">
        <v>0</v>
      </c>
    </row>
    <row r="9933" spans="1:6" hidden="1">
      <c r="A9933">
        <v>17</v>
      </c>
      <c r="B9933" s="226">
        <v>44275</v>
      </c>
      <c r="C9933" s="226">
        <v>44276</v>
      </c>
      <c r="D9933" s="226">
        <v>44280.453645833331</v>
      </c>
      <c r="E9933" t="s">
        <v>5783</v>
      </c>
      <c r="F9933">
        <v>0</v>
      </c>
    </row>
    <row r="9934" spans="1:6" hidden="1">
      <c r="A9934">
        <v>17</v>
      </c>
      <c r="B9934" s="226">
        <v>44275</v>
      </c>
      <c r="C9934" s="226">
        <v>44276</v>
      </c>
      <c r="D9934" s="226">
        <v>44280.453645833331</v>
      </c>
      <c r="E9934" t="s">
        <v>5784</v>
      </c>
      <c r="F9934">
        <v>0</v>
      </c>
    </row>
    <row r="9935" spans="1:6" hidden="1">
      <c r="A9935">
        <v>17</v>
      </c>
      <c r="B9935" s="226">
        <v>44275</v>
      </c>
      <c r="C9935" s="226">
        <v>44276</v>
      </c>
      <c r="D9935" s="226">
        <v>44280.453645833331</v>
      </c>
      <c r="E9935" t="s">
        <v>5785</v>
      </c>
      <c r="F9935">
        <v>5.8299999237060547</v>
      </c>
    </row>
    <row r="9936" spans="1:6" hidden="1">
      <c r="A9936">
        <v>17</v>
      </c>
      <c r="B9936" s="226">
        <v>44275</v>
      </c>
      <c r="C9936" s="226">
        <v>44276</v>
      </c>
      <c r="D9936" s="226">
        <v>44280.453645833331</v>
      </c>
      <c r="E9936" t="s">
        <v>5786</v>
      </c>
      <c r="F9936">
        <v>21.739999771119027</v>
      </c>
    </row>
    <row r="9937" spans="1:6" hidden="1">
      <c r="A9937">
        <v>17</v>
      </c>
      <c r="B9937" s="226">
        <v>44275</v>
      </c>
      <c r="C9937" s="226">
        <v>44276</v>
      </c>
      <c r="D9937" s="226">
        <v>44280.453645833331</v>
      </c>
      <c r="E9937" t="s">
        <v>5787</v>
      </c>
      <c r="F9937">
        <v>18.829999923705309</v>
      </c>
    </row>
    <row r="9938" spans="1:6" hidden="1">
      <c r="A9938">
        <v>17</v>
      </c>
      <c r="B9938" s="226">
        <v>44275</v>
      </c>
      <c r="C9938" s="226">
        <v>44276</v>
      </c>
      <c r="D9938" s="226">
        <v>44280.453645833331</v>
      </c>
      <c r="E9938" t="s">
        <v>5788</v>
      </c>
      <c r="F9938">
        <v>5.4400000572202432</v>
      </c>
    </row>
    <row r="9939" spans="1:6" hidden="1">
      <c r="A9939">
        <v>17</v>
      </c>
      <c r="B9939" s="226">
        <v>44275</v>
      </c>
      <c r="C9939" s="226">
        <v>44276</v>
      </c>
      <c r="D9939" s="226">
        <v>44280.453645833331</v>
      </c>
      <c r="E9939" t="s">
        <v>5895</v>
      </c>
      <c r="F9939">
        <v>0.74000000953674316</v>
      </c>
    </row>
    <row r="9940" spans="1:6" hidden="1">
      <c r="A9940">
        <v>17</v>
      </c>
      <c r="B9940" s="226">
        <v>44275</v>
      </c>
      <c r="C9940" s="226">
        <v>44276</v>
      </c>
      <c r="D9940" s="226">
        <v>44280.453645833331</v>
      </c>
      <c r="E9940" t="s">
        <v>5790</v>
      </c>
      <c r="F9940">
        <v>4.1500000953675888</v>
      </c>
    </row>
    <row r="9941" spans="1:6" hidden="1">
      <c r="A9941">
        <v>17</v>
      </c>
      <c r="B9941" s="226">
        <v>44275</v>
      </c>
      <c r="C9941" s="226">
        <v>44276</v>
      </c>
      <c r="D9941" s="226">
        <v>44280.453645833331</v>
      </c>
      <c r="E9941" t="s">
        <v>5791</v>
      </c>
      <c r="F9941">
        <v>5.1399998664858</v>
      </c>
    </row>
    <row r="9942" spans="1:6" hidden="1">
      <c r="A9942">
        <v>17</v>
      </c>
      <c r="B9942" s="226">
        <v>44275</v>
      </c>
      <c r="C9942" s="226">
        <v>44276</v>
      </c>
      <c r="D9942" s="226">
        <v>44280.453645833331</v>
      </c>
      <c r="E9942" t="s">
        <v>5792</v>
      </c>
      <c r="F9942">
        <v>11.710000038147431</v>
      </c>
    </row>
    <row r="9943" spans="1:6" hidden="1">
      <c r="A9943">
        <v>17</v>
      </c>
      <c r="B9943" s="226">
        <v>44275</v>
      </c>
      <c r="C9943" s="226">
        <v>44276</v>
      </c>
      <c r="D9943" s="226">
        <v>44280.453645833331</v>
      </c>
      <c r="E9943" t="s">
        <v>5793</v>
      </c>
      <c r="F9943">
        <v>6.8000001907350667</v>
      </c>
    </row>
    <row r="9944" spans="1:6" hidden="1">
      <c r="A9944">
        <v>17</v>
      </c>
      <c r="B9944" s="226">
        <v>44275</v>
      </c>
      <c r="C9944" s="226">
        <v>44276</v>
      </c>
      <c r="D9944" s="226">
        <v>44280.453645833331</v>
      </c>
      <c r="E9944" t="s">
        <v>5794</v>
      </c>
      <c r="F9944">
        <v>27.79999923705968</v>
      </c>
    </row>
    <row r="9945" spans="1:6" hidden="1">
      <c r="A9945">
        <v>17</v>
      </c>
      <c r="B9945" s="226">
        <v>44275</v>
      </c>
      <c r="C9945" s="226">
        <v>44276</v>
      </c>
      <c r="D9945" s="226">
        <v>44280.453645833331</v>
      </c>
      <c r="E9945" t="s">
        <v>5896</v>
      </c>
      <c r="F9945">
        <v>17.840000152587891</v>
      </c>
    </row>
    <row r="9946" spans="1:6" hidden="1">
      <c r="A9946">
        <v>17</v>
      </c>
      <c r="B9946" s="226">
        <v>44275</v>
      </c>
      <c r="C9946" s="226">
        <v>44276</v>
      </c>
      <c r="D9946" s="226">
        <v>44280.453645833331</v>
      </c>
      <c r="E9946" t="s">
        <v>5894</v>
      </c>
      <c r="F9946">
        <v>0</v>
      </c>
    </row>
    <row r="9947" spans="1:6" hidden="1">
      <c r="A9947">
        <v>17</v>
      </c>
      <c r="B9947" s="226">
        <v>44275</v>
      </c>
      <c r="C9947" s="226">
        <v>44276</v>
      </c>
      <c r="D9947" s="226">
        <v>44280.453645833331</v>
      </c>
      <c r="E9947" t="s">
        <v>6455</v>
      </c>
      <c r="F9947">
        <v>52.941331410408324</v>
      </c>
    </row>
    <row r="9948" spans="1:6" hidden="1">
      <c r="A9948">
        <v>17</v>
      </c>
      <c r="B9948" s="226">
        <v>44275</v>
      </c>
      <c r="C9948" s="226">
        <v>44276</v>
      </c>
      <c r="D9948" s="226">
        <v>44280.453645833331</v>
      </c>
      <c r="E9948" t="s">
        <v>6456</v>
      </c>
      <c r="F9948">
        <v>61.185683012008809</v>
      </c>
    </row>
    <row r="9949" spans="1:6" hidden="1">
      <c r="A9949">
        <v>17</v>
      </c>
      <c r="B9949" s="226">
        <v>44275</v>
      </c>
      <c r="C9949" s="226">
        <v>44276</v>
      </c>
      <c r="D9949" s="226">
        <v>44280.453645833331</v>
      </c>
      <c r="E9949" t="s">
        <v>5973</v>
      </c>
      <c r="F9949">
        <v>15.130145357135268</v>
      </c>
    </row>
    <row r="9950" spans="1:6" hidden="1">
      <c r="A9950">
        <v>17</v>
      </c>
      <c r="B9950" s="226">
        <v>44275</v>
      </c>
      <c r="C9950" s="226">
        <v>44276</v>
      </c>
      <c r="D9950" s="226">
        <v>44280.453645833331</v>
      </c>
      <c r="E9950" t="s">
        <v>6690</v>
      </c>
      <c r="F9950">
        <v>0.3273111239593065</v>
      </c>
    </row>
    <row r="9951" spans="1:6" hidden="1">
      <c r="A9951">
        <v>17</v>
      </c>
      <c r="B9951" s="226">
        <v>44275</v>
      </c>
      <c r="C9951" s="226">
        <v>44276</v>
      </c>
      <c r="D9951" s="226">
        <v>44280.453645833331</v>
      </c>
      <c r="E9951" t="s">
        <v>6691</v>
      </c>
      <c r="F9951">
        <v>1.0616085859222466</v>
      </c>
    </row>
    <row r="9952" spans="1:6" hidden="1">
      <c r="A9952">
        <v>17</v>
      </c>
      <c r="B9952" s="226">
        <v>44275</v>
      </c>
      <c r="C9952" s="226">
        <v>44276</v>
      </c>
      <c r="D9952" s="226">
        <v>44280.453645833331</v>
      </c>
      <c r="E9952" t="s">
        <v>6240</v>
      </c>
      <c r="F9952">
        <v>89.409479459126771</v>
      </c>
    </row>
    <row r="9953" spans="1:6" hidden="1">
      <c r="A9953">
        <v>17</v>
      </c>
      <c r="B9953" s="226">
        <v>44275</v>
      </c>
      <c r="C9953" s="226">
        <v>44276</v>
      </c>
      <c r="D9953" s="226">
        <v>44280.453645833331</v>
      </c>
      <c r="E9953" t="s">
        <v>5902</v>
      </c>
      <c r="F9953">
        <v>17.607099533080369</v>
      </c>
    </row>
    <row r="9954" spans="1:6" hidden="1">
      <c r="A9954">
        <v>17</v>
      </c>
      <c r="B9954" s="226">
        <v>44275</v>
      </c>
      <c r="C9954" s="226">
        <v>44276</v>
      </c>
      <c r="D9954" s="226">
        <v>44280.453645833331</v>
      </c>
      <c r="E9954" t="s">
        <v>5903</v>
      </c>
      <c r="F9954">
        <v>58.792499542238453</v>
      </c>
    </row>
    <row r="9955" spans="1:6" hidden="1">
      <c r="A9955">
        <v>17</v>
      </c>
      <c r="B9955" s="226">
        <v>44275</v>
      </c>
      <c r="C9955" s="226">
        <v>44276</v>
      </c>
      <c r="D9955" s="226">
        <v>44280.453645833331</v>
      </c>
      <c r="E9955" t="s">
        <v>5904</v>
      </c>
      <c r="F9955">
        <v>22.290300369263576</v>
      </c>
    </row>
    <row r="9956" spans="1:6" hidden="1">
      <c r="A9956">
        <v>17</v>
      </c>
      <c r="B9956" s="226">
        <v>44275</v>
      </c>
      <c r="C9956" s="226">
        <v>44276</v>
      </c>
      <c r="D9956" s="226">
        <v>44280.453645833331</v>
      </c>
      <c r="E9956" t="s">
        <v>5905</v>
      </c>
      <c r="F9956">
        <v>0.31499999761581421</v>
      </c>
    </row>
    <row r="9957" spans="1:6" hidden="1">
      <c r="A9957">
        <v>17</v>
      </c>
      <c r="B9957" s="226">
        <v>44275</v>
      </c>
      <c r="C9957" s="226">
        <v>44276</v>
      </c>
      <c r="D9957" s="226">
        <v>44280.453645833331</v>
      </c>
      <c r="E9957" t="s">
        <v>5906</v>
      </c>
      <c r="F9957">
        <v>0.28549998998641968</v>
      </c>
    </row>
    <row r="9958" spans="1:6" hidden="1">
      <c r="A9958">
        <v>17</v>
      </c>
      <c r="B9958" s="226">
        <v>44275</v>
      </c>
      <c r="C9958" s="226">
        <v>44276</v>
      </c>
      <c r="D9958" s="226">
        <v>44280.453645833331</v>
      </c>
      <c r="E9958" t="s">
        <v>5907</v>
      </c>
      <c r="F9958">
        <v>0.54240000247955322</v>
      </c>
    </row>
    <row r="9959" spans="1:6" hidden="1">
      <c r="A9959">
        <v>17</v>
      </c>
      <c r="B9959" s="226">
        <v>44275</v>
      </c>
      <c r="C9959" s="226">
        <v>44276</v>
      </c>
      <c r="D9959" s="226">
        <v>44280.453645833331</v>
      </c>
      <c r="E9959" t="s">
        <v>5908</v>
      </c>
      <c r="F9959">
        <v>0.15090000629425049</v>
      </c>
    </row>
    <row r="9960" spans="1:6" hidden="1">
      <c r="A9960">
        <v>17</v>
      </c>
      <c r="B9960" s="226">
        <v>44275</v>
      </c>
      <c r="C9960" s="226">
        <v>44276</v>
      </c>
      <c r="D9960" s="226">
        <v>44280.453645833331</v>
      </c>
      <c r="E9960" t="s">
        <v>6241</v>
      </c>
      <c r="F9960">
        <v>166.02840783860978</v>
      </c>
    </row>
    <row r="9961" spans="1:6" hidden="1">
      <c r="A9961">
        <v>17</v>
      </c>
      <c r="B9961" s="226">
        <v>44275</v>
      </c>
      <c r="C9961" s="226">
        <v>44276</v>
      </c>
      <c r="D9961" s="226">
        <v>44280.453645833331</v>
      </c>
      <c r="E9961" t="s">
        <v>5909</v>
      </c>
    </row>
    <row r="9962" spans="1:6" hidden="1">
      <c r="A9962">
        <v>17</v>
      </c>
      <c r="B9962" s="226">
        <v>44275</v>
      </c>
      <c r="C9962" s="226">
        <v>44276</v>
      </c>
      <c r="D9962" s="226">
        <v>44280.453645833331</v>
      </c>
      <c r="E9962" t="s">
        <v>5910</v>
      </c>
    </row>
    <row r="9963" spans="1:6" hidden="1">
      <c r="A9963">
        <v>17</v>
      </c>
      <c r="B9963" s="226">
        <v>44275</v>
      </c>
      <c r="C9963" s="226">
        <v>44276</v>
      </c>
      <c r="D9963" s="226">
        <v>44280.453645833331</v>
      </c>
      <c r="E9963" t="s">
        <v>5911</v>
      </c>
    </row>
    <row r="9964" spans="1:6" hidden="1">
      <c r="A9964">
        <v>17</v>
      </c>
      <c r="B9964" s="226">
        <v>44275</v>
      </c>
      <c r="C9964" s="226">
        <v>44276</v>
      </c>
      <c r="D9964" s="226">
        <v>44280.453645833331</v>
      </c>
      <c r="E9964" t="s">
        <v>5912</v>
      </c>
    </row>
    <row r="9965" spans="1:6" hidden="1">
      <c r="A9965">
        <v>17</v>
      </c>
      <c r="B9965" s="226">
        <v>44275</v>
      </c>
      <c r="C9965" s="226">
        <v>44276</v>
      </c>
      <c r="D9965" s="226">
        <v>44280.453645833331</v>
      </c>
      <c r="E9965" t="s">
        <v>6457</v>
      </c>
      <c r="F9965">
        <v>118.82135239707104</v>
      </c>
    </row>
    <row r="9966" spans="1:6" hidden="1">
      <c r="A9966">
        <v>17</v>
      </c>
      <c r="B9966" s="226">
        <v>44275</v>
      </c>
      <c r="C9966" s="226">
        <v>44276</v>
      </c>
      <c r="D9966" s="226">
        <v>44280.453645833331</v>
      </c>
      <c r="E9966" t="s">
        <v>6458</v>
      </c>
      <c r="F9966">
        <v>118.51520905494644</v>
      </c>
    </row>
    <row r="9967" spans="1:6" hidden="1">
      <c r="A9967">
        <v>17</v>
      </c>
      <c r="B9967" s="226">
        <v>44275</v>
      </c>
      <c r="C9967" s="226">
        <v>44276</v>
      </c>
      <c r="D9967" s="226">
        <v>44280.453645833331</v>
      </c>
      <c r="E9967" t="s">
        <v>6459</v>
      </c>
      <c r="F9967">
        <v>90.208597527609598</v>
      </c>
    </row>
    <row r="9968" spans="1:6" hidden="1">
      <c r="A9968">
        <v>17</v>
      </c>
      <c r="B9968" s="226">
        <v>44275</v>
      </c>
      <c r="C9968" s="226">
        <v>44276</v>
      </c>
      <c r="D9968" s="226">
        <v>44280.453645833331</v>
      </c>
      <c r="E9968" t="s">
        <v>5521</v>
      </c>
      <c r="F9968">
        <v>250.0057166099551</v>
      </c>
    </row>
    <row r="9969" spans="1:6" hidden="1">
      <c r="A9969">
        <v>17</v>
      </c>
      <c r="B9969" s="226">
        <v>44275</v>
      </c>
      <c r="C9969" s="226">
        <v>44276</v>
      </c>
      <c r="D9969" s="226">
        <v>44280.453645833331</v>
      </c>
      <c r="E9969" t="s">
        <v>6460</v>
      </c>
      <c r="F9969">
        <v>107.01204964849718</v>
      </c>
    </row>
    <row r="9970" spans="1:6" hidden="1">
      <c r="A9970">
        <v>17</v>
      </c>
      <c r="B9970" s="226">
        <v>44275</v>
      </c>
      <c r="C9970" s="226">
        <v>44276</v>
      </c>
      <c r="D9970" s="226">
        <v>44280.453645833331</v>
      </c>
      <c r="E9970" t="s">
        <v>6461</v>
      </c>
      <c r="F9970">
        <v>114.90769879553039</v>
      </c>
    </row>
    <row r="9971" spans="1:6" hidden="1">
      <c r="A9971">
        <v>17</v>
      </c>
      <c r="B9971" s="226">
        <v>44275</v>
      </c>
      <c r="C9971" s="226">
        <v>44276</v>
      </c>
      <c r="D9971" s="226">
        <v>44280.453645833331</v>
      </c>
      <c r="E9971" t="s">
        <v>6462</v>
      </c>
      <c r="F9971">
        <v>129.25706351068337</v>
      </c>
    </row>
    <row r="9972" spans="1:6" hidden="1">
      <c r="A9972">
        <v>17</v>
      </c>
      <c r="B9972" s="226">
        <v>44275</v>
      </c>
      <c r="C9972" s="226">
        <v>44276</v>
      </c>
      <c r="D9972" s="226">
        <v>44280.453645833331</v>
      </c>
      <c r="E9972" t="s">
        <v>6463</v>
      </c>
      <c r="F9972">
        <v>138.87964089711534</v>
      </c>
    </row>
    <row r="9973" spans="1:6" hidden="1">
      <c r="A9973">
        <v>17</v>
      </c>
      <c r="B9973" s="226">
        <v>44275</v>
      </c>
      <c r="C9973" s="226">
        <v>44276</v>
      </c>
      <c r="D9973" s="226">
        <v>44280.453645833331</v>
      </c>
      <c r="E9973" t="s">
        <v>5974</v>
      </c>
      <c r="F9973">
        <v>7.0288204120265103</v>
      </c>
    </row>
    <row r="9974" spans="1:6" hidden="1">
      <c r="A9974">
        <v>17</v>
      </c>
      <c r="B9974" s="226">
        <v>44275</v>
      </c>
      <c r="C9974" s="226">
        <v>44276</v>
      </c>
      <c r="D9974" s="226">
        <v>44280.453645833331</v>
      </c>
      <c r="E9974" t="s">
        <v>5975</v>
      </c>
      <c r="F9974">
        <v>12.217626523971527</v>
      </c>
    </row>
    <row r="9975" spans="1:6" hidden="1">
      <c r="A9975">
        <v>17</v>
      </c>
      <c r="B9975" s="226">
        <v>44275</v>
      </c>
      <c r="C9975" s="226">
        <v>44276</v>
      </c>
      <c r="D9975" s="226">
        <v>44280.453645833331</v>
      </c>
      <c r="E9975" t="s">
        <v>5934</v>
      </c>
      <c r="F9975">
        <v>28.813265385892638</v>
      </c>
    </row>
    <row r="9976" spans="1:6" hidden="1">
      <c r="A9976">
        <v>17</v>
      </c>
      <c r="B9976" s="226">
        <v>44275</v>
      </c>
      <c r="C9976" s="226">
        <v>44276</v>
      </c>
      <c r="D9976" s="226">
        <v>44280.453645833331</v>
      </c>
      <c r="E9976" t="s">
        <v>6242</v>
      </c>
      <c r="F9976">
        <v>55.83643830087447</v>
      </c>
    </row>
    <row r="9977" spans="1:6" hidden="1">
      <c r="A9977">
        <v>17</v>
      </c>
      <c r="B9977" s="226">
        <v>44275</v>
      </c>
      <c r="C9977" s="226">
        <v>44276</v>
      </c>
      <c r="D9977" s="226">
        <v>44280.453645833331</v>
      </c>
      <c r="E9977" t="s">
        <v>6464</v>
      </c>
      <c r="F9977">
        <v>149.82994944254568</v>
      </c>
    </row>
    <row r="9978" spans="1:6" hidden="1">
      <c r="A9978">
        <v>17</v>
      </c>
      <c r="B9978" s="226">
        <v>44275</v>
      </c>
      <c r="C9978" s="226">
        <v>44276</v>
      </c>
      <c r="D9978" s="226">
        <v>44280.453645833331</v>
      </c>
      <c r="E9978" t="s">
        <v>6465</v>
      </c>
      <c r="F9978">
        <v>154.35975509219719</v>
      </c>
    </row>
    <row r="9979" spans="1:6" hidden="1">
      <c r="A9979">
        <v>17</v>
      </c>
      <c r="B9979" s="226">
        <v>44275</v>
      </c>
      <c r="C9979" s="226">
        <v>44276</v>
      </c>
      <c r="D9979" s="226">
        <v>44280.453645833331</v>
      </c>
      <c r="E9979" t="s">
        <v>6466</v>
      </c>
      <c r="F9979">
        <v>148.99271646075761</v>
      </c>
    </row>
    <row r="9980" spans="1:6" hidden="1">
      <c r="A9980">
        <v>17</v>
      </c>
      <c r="B9980" s="226">
        <v>44275</v>
      </c>
      <c r="C9980" s="226">
        <v>44276</v>
      </c>
      <c r="D9980" s="226">
        <v>44280.453645833331</v>
      </c>
      <c r="E9980" t="s">
        <v>6467</v>
      </c>
      <c r="F9980">
        <v>150.53259163962488</v>
      </c>
    </row>
    <row r="9981" spans="1:6" hidden="1">
      <c r="A9981">
        <v>17</v>
      </c>
      <c r="B9981" s="226">
        <v>44275</v>
      </c>
      <c r="C9981" s="226">
        <v>44276</v>
      </c>
      <c r="D9981" s="226">
        <v>44280.453645833331</v>
      </c>
      <c r="E9981" t="s">
        <v>5935</v>
      </c>
      <c r="F9981">
        <v>11.275961854060489</v>
      </c>
    </row>
    <row r="9982" spans="1:6" hidden="1">
      <c r="A9982">
        <v>17</v>
      </c>
      <c r="B9982" s="226">
        <v>44275</v>
      </c>
      <c r="C9982" s="226">
        <v>44276</v>
      </c>
      <c r="D9982" s="226">
        <v>44280.453645833331</v>
      </c>
      <c r="E9982" t="s">
        <v>6468</v>
      </c>
      <c r="F9982">
        <v>150.71880901124806</v>
      </c>
    </row>
    <row r="9983" spans="1:6" hidden="1">
      <c r="A9983">
        <v>17</v>
      </c>
      <c r="B9983" s="226">
        <v>44275</v>
      </c>
      <c r="C9983" s="226">
        <v>44276</v>
      </c>
      <c r="D9983" s="226">
        <v>44280.453645833331</v>
      </c>
      <c r="E9983" t="s">
        <v>5948</v>
      </c>
    </row>
    <row r="9984" spans="1:6" hidden="1">
      <c r="A9984">
        <v>17</v>
      </c>
      <c r="B9984" s="226">
        <v>44275</v>
      </c>
      <c r="C9984" s="226">
        <v>44276</v>
      </c>
      <c r="D9984" s="226">
        <v>44280.453645833331</v>
      </c>
      <c r="E9984" t="s">
        <v>5950</v>
      </c>
    </row>
    <row r="9985" spans="1:6" hidden="1">
      <c r="A9985">
        <v>17</v>
      </c>
      <c r="B9985" s="226">
        <v>44275</v>
      </c>
      <c r="C9985" s="226">
        <v>44276</v>
      </c>
      <c r="D9985" s="226">
        <v>44280.453645833331</v>
      </c>
      <c r="E9985" t="s">
        <v>5949</v>
      </c>
    </row>
    <row r="9986" spans="1:6" hidden="1">
      <c r="A9986">
        <v>17</v>
      </c>
      <c r="B9986" s="226">
        <v>44275</v>
      </c>
      <c r="C9986" s="226">
        <v>44276</v>
      </c>
      <c r="D9986" s="226">
        <v>44280.453645833331</v>
      </c>
      <c r="E9986" t="s">
        <v>6521</v>
      </c>
      <c r="F9986">
        <v>0.46830614517546265</v>
      </c>
    </row>
    <row r="9987" spans="1:6" hidden="1">
      <c r="A9987">
        <v>17</v>
      </c>
      <c r="B9987" s="226">
        <v>44275</v>
      </c>
      <c r="C9987" s="226">
        <v>44276</v>
      </c>
      <c r="D9987" s="226">
        <v>44280.453645833331</v>
      </c>
      <c r="E9987" t="s">
        <v>6522</v>
      </c>
      <c r="F9987">
        <v>1.0144495227270647</v>
      </c>
    </row>
    <row r="9988" spans="1:6" hidden="1">
      <c r="A9988">
        <v>17</v>
      </c>
      <c r="B9988" s="226">
        <v>44275</v>
      </c>
      <c r="C9988" s="226">
        <v>44276</v>
      </c>
      <c r="D9988" s="226">
        <v>44280.453645833331</v>
      </c>
      <c r="E9988" t="s">
        <v>6243</v>
      </c>
      <c r="F9988">
        <v>0</v>
      </c>
    </row>
    <row r="9989" spans="1:6" hidden="1">
      <c r="A9989">
        <v>17</v>
      </c>
      <c r="B9989" s="226">
        <v>44275</v>
      </c>
      <c r="C9989" s="226">
        <v>44276</v>
      </c>
      <c r="D9989" s="226">
        <v>44280.453645833331</v>
      </c>
      <c r="E9989" t="s">
        <v>5963</v>
      </c>
      <c r="F9989">
        <v>54.998971570862686</v>
      </c>
    </row>
    <row r="9990" spans="1:6" hidden="1">
      <c r="A9990">
        <v>17</v>
      </c>
      <c r="B9990" s="226">
        <v>44275</v>
      </c>
      <c r="C9990" s="226">
        <v>44276</v>
      </c>
      <c r="D9990" s="226">
        <v>44280.453645833331</v>
      </c>
      <c r="E9990" t="s">
        <v>6447</v>
      </c>
      <c r="F9990">
        <v>95.053973695967315</v>
      </c>
    </row>
    <row r="9991" spans="1:6" hidden="1">
      <c r="A9991">
        <v>17</v>
      </c>
      <c r="B9991" s="226">
        <v>44275</v>
      </c>
      <c r="C9991" s="226">
        <v>44276</v>
      </c>
      <c r="D9991" s="226">
        <v>44280.453645833331</v>
      </c>
      <c r="E9991" t="s">
        <v>6448</v>
      </c>
      <c r="F9991">
        <v>64.391145181655773</v>
      </c>
    </row>
    <row r="9992" spans="1:6" hidden="1">
      <c r="A9992">
        <v>17</v>
      </c>
      <c r="B9992" s="226">
        <v>44275</v>
      </c>
      <c r="C9992" s="226">
        <v>44276</v>
      </c>
      <c r="D9992" s="226">
        <v>44280.453645833331</v>
      </c>
      <c r="E9992" t="s">
        <v>5964</v>
      </c>
      <c r="F9992">
        <v>14.977953575054702</v>
      </c>
    </row>
    <row r="9993" spans="1:6" hidden="1">
      <c r="A9993">
        <v>17</v>
      </c>
      <c r="B9993" s="226">
        <v>44275</v>
      </c>
      <c r="C9993" s="226">
        <v>44276</v>
      </c>
      <c r="D9993" s="226">
        <v>44280.453645833331</v>
      </c>
      <c r="E9993" t="s">
        <v>6244</v>
      </c>
      <c r="F9993">
        <v>13.267343801922268</v>
      </c>
    </row>
    <row r="9994" spans="1:6" hidden="1">
      <c r="A9994">
        <v>17</v>
      </c>
      <c r="B9994" s="226">
        <v>44275</v>
      </c>
      <c r="C9994" s="226">
        <v>44276</v>
      </c>
      <c r="D9994" s="226">
        <v>44280.453645833331</v>
      </c>
      <c r="E9994" t="s">
        <v>6245</v>
      </c>
      <c r="F9994">
        <v>0</v>
      </c>
    </row>
    <row r="9995" spans="1:6" hidden="1">
      <c r="A9995">
        <v>17</v>
      </c>
      <c r="B9995" s="226">
        <v>44275</v>
      </c>
      <c r="C9995" s="226">
        <v>44276</v>
      </c>
      <c r="D9995" s="226">
        <v>44280.453645833331</v>
      </c>
      <c r="E9995" t="s">
        <v>6659</v>
      </c>
      <c r="F9995">
        <v>0.82590001821514825</v>
      </c>
    </row>
    <row r="9996" spans="1:6" hidden="1">
      <c r="A9996">
        <v>17</v>
      </c>
      <c r="B9996" s="226">
        <v>44275</v>
      </c>
      <c r="C9996" s="226">
        <v>44276</v>
      </c>
      <c r="D9996" s="226">
        <v>44280.453645833331</v>
      </c>
      <c r="E9996" t="s">
        <v>6639</v>
      </c>
      <c r="F9996">
        <v>0.73940002918244818</v>
      </c>
    </row>
    <row r="9997" spans="1:6" hidden="1">
      <c r="A9997">
        <v>17</v>
      </c>
      <c r="B9997" s="226">
        <v>44275</v>
      </c>
      <c r="C9997" s="226">
        <v>44276</v>
      </c>
      <c r="D9997" s="226">
        <v>44280.453645833331</v>
      </c>
      <c r="E9997" t="s">
        <v>6640</v>
      </c>
      <c r="F9997">
        <v>0.86229997873309483</v>
      </c>
    </row>
    <row r="9998" spans="1:6" hidden="1">
      <c r="A9998">
        <v>17</v>
      </c>
      <c r="B9998" s="226">
        <v>44275</v>
      </c>
      <c r="C9998" s="226">
        <v>44276</v>
      </c>
      <c r="D9998" s="226">
        <v>44280.453645833331</v>
      </c>
      <c r="E9998" t="s">
        <v>6641</v>
      </c>
      <c r="F9998">
        <v>0.87739998102191341</v>
      </c>
    </row>
    <row r="9999" spans="1:6" hidden="1">
      <c r="A9999">
        <v>17</v>
      </c>
      <c r="B9999" s="226">
        <v>44275</v>
      </c>
      <c r="C9999" s="226">
        <v>44276</v>
      </c>
      <c r="D9999" s="226">
        <v>44280.453645833331</v>
      </c>
      <c r="E9999" t="s">
        <v>6613</v>
      </c>
      <c r="F9999">
        <v>-2.4982898962018498</v>
      </c>
    </row>
    <row r="10000" spans="1:6" hidden="1">
      <c r="A10000">
        <v>17</v>
      </c>
      <c r="B10000" s="226">
        <v>44275</v>
      </c>
      <c r="C10000" s="226">
        <v>44276</v>
      </c>
      <c r="D10000" s="226">
        <v>44280.453645833331</v>
      </c>
      <c r="E10000" t="s">
        <v>6246</v>
      </c>
      <c r="F10000">
        <v>44.956118829323202</v>
      </c>
    </row>
    <row r="10001" spans="1:6" hidden="1">
      <c r="A10001">
        <v>17</v>
      </c>
      <c r="B10001" s="226">
        <v>44275</v>
      </c>
      <c r="C10001" s="226">
        <v>44276</v>
      </c>
      <c r="D10001" s="226">
        <v>44280.453645833331</v>
      </c>
      <c r="E10001" t="s">
        <v>6247</v>
      </c>
      <c r="F10001">
        <v>31.688775027400936</v>
      </c>
    </row>
    <row r="10002" spans="1:6" hidden="1">
      <c r="A10002">
        <v>17</v>
      </c>
      <c r="B10002" s="226">
        <v>44275</v>
      </c>
      <c r="C10002" s="226">
        <v>44276</v>
      </c>
      <c r="D10002" s="226">
        <v>44280.453645833331</v>
      </c>
      <c r="E10002" t="s">
        <v>6441</v>
      </c>
      <c r="F10002">
        <v>126.13257047335344</v>
      </c>
    </row>
    <row r="10003" spans="1:6" hidden="1">
      <c r="A10003">
        <v>17</v>
      </c>
      <c r="B10003" s="226">
        <v>44275</v>
      </c>
      <c r="C10003" s="226">
        <v>44276</v>
      </c>
      <c r="D10003" s="226">
        <v>44280.453645833331</v>
      </c>
      <c r="E10003" t="s">
        <v>6442</v>
      </c>
      <c r="F10003">
        <v>136.67065785725896</v>
      </c>
    </row>
    <row r="10004" spans="1:6" hidden="1">
      <c r="A10004">
        <v>17</v>
      </c>
      <c r="B10004" s="226">
        <v>44275</v>
      </c>
      <c r="C10004" s="226">
        <v>44276</v>
      </c>
      <c r="D10004" s="226">
        <v>44280.453645833331</v>
      </c>
      <c r="E10004" t="s">
        <v>6443</v>
      </c>
      <c r="F10004">
        <v>148.67318687438913</v>
      </c>
    </row>
    <row r="10005" spans="1:6" hidden="1">
      <c r="A10005">
        <v>17</v>
      </c>
      <c r="B10005" s="226">
        <v>44275</v>
      </c>
      <c r="C10005" s="226">
        <v>44276</v>
      </c>
      <c r="D10005" s="226">
        <v>44280.453645833331</v>
      </c>
      <c r="E10005" t="s">
        <v>6444</v>
      </c>
      <c r="F10005">
        <v>150.95382731755569</v>
      </c>
    </row>
    <row r="10006" spans="1:6" hidden="1">
      <c r="A10006">
        <v>17</v>
      </c>
      <c r="B10006" s="226">
        <v>44275</v>
      </c>
      <c r="C10006" s="226">
        <v>44276</v>
      </c>
      <c r="D10006" s="226">
        <v>44280.453645833331</v>
      </c>
      <c r="E10006" t="s">
        <v>6445</v>
      </c>
      <c r="F10006">
        <v>156.91402010387878</v>
      </c>
    </row>
    <row r="10007" spans="1:6" hidden="1">
      <c r="A10007">
        <v>17</v>
      </c>
      <c r="B10007" s="226">
        <v>44275</v>
      </c>
      <c r="C10007" s="226">
        <v>44276</v>
      </c>
      <c r="D10007" s="226">
        <v>44280.453645833331</v>
      </c>
      <c r="E10007" t="s">
        <v>6446</v>
      </c>
      <c r="F10007">
        <v>166.41595535278327</v>
      </c>
    </row>
    <row r="10008" spans="1:6" hidden="1">
      <c r="A10008">
        <v>17</v>
      </c>
      <c r="B10008" s="226">
        <v>44275</v>
      </c>
      <c r="C10008" s="226">
        <v>44276</v>
      </c>
      <c r="D10008" s="226">
        <v>44280.453645833331</v>
      </c>
      <c r="E10008" t="s">
        <v>5971</v>
      </c>
      <c r="F10008">
        <v>8.2718473990758312</v>
      </c>
    </row>
    <row r="10009" spans="1:6" hidden="1">
      <c r="A10009">
        <v>17</v>
      </c>
      <c r="B10009" s="226">
        <v>44275</v>
      </c>
      <c r="C10009" s="226">
        <v>44276</v>
      </c>
      <c r="D10009" s="226">
        <v>44280.453645833331</v>
      </c>
      <c r="E10009" t="s">
        <v>5972</v>
      </c>
      <c r="F10009">
        <v>11.107713582118368</v>
      </c>
    </row>
    <row r="10010" spans="1:6" hidden="1">
      <c r="A10010">
        <v>17</v>
      </c>
      <c r="B10010" s="226">
        <v>44275</v>
      </c>
      <c r="C10010" s="226">
        <v>44276</v>
      </c>
      <c r="D10010" s="226">
        <v>44280.453645833331</v>
      </c>
      <c r="E10010" t="s">
        <v>6449</v>
      </c>
      <c r="F10010">
        <v>81.08673479292132</v>
      </c>
    </row>
    <row r="10011" spans="1:6" hidden="1">
      <c r="A10011">
        <v>17</v>
      </c>
      <c r="B10011" s="226">
        <v>44275</v>
      </c>
      <c r="C10011" s="226">
        <v>44276</v>
      </c>
      <c r="D10011" s="226">
        <v>44280.453645833331</v>
      </c>
      <c r="E10011" t="s">
        <v>6248</v>
      </c>
      <c r="F10011">
        <v>127.69773684607581</v>
      </c>
    </row>
    <row r="10012" spans="1:6" hidden="1">
      <c r="A10012">
        <v>17</v>
      </c>
      <c r="B10012" s="226">
        <v>44275</v>
      </c>
      <c r="C10012" s="226">
        <v>44276</v>
      </c>
      <c r="D10012" s="226">
        <v>44280.453645833331</v>
      </c>
      <c r="E10012" t="s">
        <v>6249</v>
      </c>
      <c r="F10012">
        <v>122.59552940262655</v>
      </c>
    </row>
    <row r="10013" spans="1:6" hidden="1">
      <c r="A10013">
        <v>17</v>
      </c>
      <c r="B10013" s="226">
        <v>44275</v>
      </c>
      <c r="C10013" s="226">
        <v>44276</v>
      </c>
      <c r="D10013" s="226">
        <v>44280.453645833331</v>
      </c>
      <c r="E10013" t="s">
        <v>6250</v>
      </c>
      <c r="F10013">
        <v>3.336390117969775</v>
      </c>
    </row>
    <row r="10014" spans="1:6" hidden="1">
      <c r="A10014">
        <v>17</v>
      </c>
      <c r="B10014" s="226">
        <v>44275</v>
      </c>
      <c r="C10014" s="226">
        <v>44276</v>
      </c>
      <c r="D10014" s="226">
        <v>44280.453645833331</v>
      </c>
      <c r="E10014" t="s">
        <v>6450</v>
      </c>
      <c r="F10014">
        <v>172.72253499560989</v>
      </c>
    </row>
    <row r="10015" spans="1:6" hidden="1">
      <c r="A10015">
        <v>17</v>
      </c>
      <c r="B10015" s="226">
        <v>44275</v>
      </c>
      <c r="C10015" s="226">
        <v>44276</v>
      </c>
      <c r="D10015" s="226">
        <v>44280.453645833331</v>
      </c>
      <c r="E10015" t="s">
        <v>6451</v>
      </c>
      <c r="F10015">
        <v>172.6270110448211</v>
      </c>
    </row>
    <row r="10016" spans="1:6" hidden="1">
      <c r="A10016">
        <v>17</v>
      </c>
      <c r="B10016" s="226">
        <v>44275</v>
      </c>
      <c r="C10016" s="226">
        <v>44276</v>
      </c>
      <c r="D10016" s="226">
        <v>44280.453645833331</v>
      </c>
      <c r="E10016" t="s">
        <v>5976</v>
      </c>
      <c r="F10016">
        <v>1.9252057068049884</v>
      </c>
    </row>
    <row r="10017" spans="1:6" hidden="1">
      <c r="A10017">
        <v>17</v>
      </c>
      <c r="B10017" s="226">
        <v>44275</v>
      </c>
      <c r="C10017" s="226">
        <v>44276</v>
      </c>
      <c r="D10017" s="226">
        <v>44280.453645833331</v>
      </c>
      <c r="E10017" t="s">
        <v>6452</v>
      </c>
      <c r="F10017">
        <v>172.69384577009464</v>
      </c>
    </row>
    <row r="10018" spans="1:6" hidden="1">
      <c r="A10018">
        <v>17</v>
      </c>
      <c r="B10018" s="226">
        <v>44275</v>
      </c>
      <c r="C10018" s="226">
        <v>44276</v>
      </c>
      <c r="D10018" s="226">
        <v>44280.453645833331</v>
      </c>
      <c r="E10018" t="s">
        <v>6453</v>
      </c>
      <c r="F10018">
        <v>172.96558812459455</v>
      </c>
    </row>
    <row r="10019" spans="1:6" hidden="1">
      <c r="A10019">
        <v>17</v>
      </c>
      <c r="B10019" s="226">
        <v>44275</v>
      </c>
      <c r="C10019" s="226">
        <v>44276</v>
      </c>
      <c r="D10019" s="226">
        <v>44280.453645833331</v>
      </c>
      <c r="E10019" t="s">
        <v>6454</v>
      </c>
      <c r="F10019">
        <v>173.04398971133958</v>
      </c>
    </row>
    <row r="10020" spans="1:6" hidden="1">
      <c r="A10020">
        <v>17</v>
      </c>
      <c r="B10020" s="226">
        <v>44275</v>
      </c>
      <c r="C10020" s="226">
        <v>44276</v>
      </c>
      <c r="D10020" s="226">
        <v>44280.453645833331</v>
      </c>
      <c r="E10020" t="s">
        <v>5957</v>
      </c>
      <c r="F10020">
        <v>0.21379999816416895</v>
      </c>
    </row>
    <row r="10021" spans="1:6" hidden="1">
      <c r="A10021">
        <v>17</v>
      </c>
      <c r="B10021" s="226">
        <v>44275</v>
      </c>
      <c r="C10021" s="226">
        <v>44276</v>
      </c>
      <c r="D10021" s="226">
        <v>44280.453645833331</v>
      </c>
      <c r="E10021" t="s">
        <v>5977</v>
      </c>
      <c r="F10021">
        <v>4.792600154876518</v>
      </c>
    </row>
    <row r="10022" spans="1:6" hidden="1">
      <c r="A10022">
        <v>17</v>
      </c>
      <c r="B10022" s="226">
        <v>44275</v>
      </c>
      <c r="C10022" s="226">
        <v>44276</v>
      </c>
      <c r="D10022" s="226">
        <v>44280.453645833331</v>
      </c>
      <c r="E10022" t="s">
        <v>5978</v>
      </c>
      <c r="F10022">
        <v>94.5093994140625</v>
      </c>
    </row>
    <row r="10023" spans="1:6" hidden="1">
      <c r="A10023">
        <v>17</v>
      </c>
      <c r="B10023" s="226">
        <v>44275</v>
      </c>
      <c r="C10023" s="226">
        <v>44276</v>
      </c>
      <c r="D10023" s="226">
        <v>44280.453645833331</v>
      </c>
      <c r="E10023" t="s">
        <v>5979</v>
      </c>
      <c r="F10023">
        <v>0.16719999909401059</v>
      </c>
    </row>
    <row r="10024" spans="1:6" hidden="1">
      <c r="A10024">
        <v>17</v>
      </c>
      <c r="B10024" s="226">
        <v>44275</v>
      </c>
      <c r="C10024" s="226">
        <v>44276</v>
      </c>
      <c r="D10024" s="226">
        <v>44280.453645833331</v>
      </c>
      <c r="E10024" t="s">
        <v>5980</v>
      </c>
      <c r="F10024">
        <v>0.11330000311136658</v>
      </c>
    </row>
    <row r="10025" spans="1:6" hidden="1">
      <c r="A10025">
        <v>17</v>
      </c>
      <c r="B10025" s="226">
        <v>44275</v>
      </c>
      <c r="C10025" s="226">
        <v>44276</v>
      </c>
      <c r="D10025" s="226">
        <v>44280.453645833331</v>
      </c>
      <c r="E10025" t="s">
        <v>5981</v>
      </c>
      <c r="F10025">
        <v>0.18320000171661377</v>
      </c>
    </row>
    <row r="10026" spans="1:6" hidden="1">
      <c r="A10026">
        <v>17</v>
      </c>
      <c r="B10026" s="226">
        <v>44275</v>
      </c>
      <c r="C10026" s="226">
        <v>44276</v>
      </c>
      <c r="D10026" s="226">
        <v>44280.453645833331</v>
      </c>
      <c r="E10026" t="s">
        <v>5982</v>
      </c>
      <c r="F10026">
        <v>2.0400000736116551E-2</v>
      </c>
    </row>
    <row r="10027" spans="1:6" hidden="1">
      <c r="A10027">
        <v>17</v>
      </c>
      <c r="B10027" s="226">
        <v>44275</v>
      </c>
      <c r="C10027" s="226">
        <v>44276</v>
      </c>
      <c r="D10027" s="226">
        <v>44280.453645833331</v>
      </c>
      <c r="E10027" t="s">
        <v>5983</v>
      </c>
      <c r="F10027">
        <v>0</v>
      </c>
    </row>
    <row r="10028" spans="1:6" hidden="1">
      <c r="A10028">
        <v>17</v>
      </c>
      <c r="B10028" s="226">
        <v>44275</v>
      </c>
      <c r="C10028" s="226">
        <v>44276</v>
      </c>
      <c r="D10028" s="226">
        <v>44280.453645833331</v>
      </c>
      <c r="E10028" t="s">
        <v>5984</v>
      </c>
      <c r="F10028">
        <v>102.1</v>
      </c>
    </row>
    <row r="10029" spans="1:6" hidden="1">
      <c r="A10029">
        <v>17</v>
      </c>
      <c r="B10029" s="226">
        <v>44275</v>
      </c>
      <c r="C10029" s="226">
        <v>44276</v>
      </c>
      <c r="D10029" s="226">
        <v>44280.453645833331</v>
      </c>
      <c r="E10029" t="s">
        <v>5985</v>
      </c>
      <c r="F10029">
        <v>111</v>
      </c>
    </row>
    <row r="10030" spans="1:6" hidden="1">
      <c r="A10030">
        <v>17</v>
      </c>
      <c r="B10030" s="226">
        <v>44275</v>
      </c>
      <c r="C10030" s="226">
        <v>44276</v>
      </c>
      <c r="D10030" s="226">
        <v>44280.453645833331</v>
      </c>
      <c r="E10030" t="s">
        <v>6303</v>
      </c>
      <c r="F10030">
        <v>106.548408854</v>
      </c>
    </row>
    <row r="10031" spans="1:6" hidden="1">
      <c r="A10031">
        <v>17</v>
      </c>
      <c r="B10031" s="226">
        <v>44275</v>
      </c>
      <c r="C10031" s="226">
        <v>44276</v>
      </c>
      <c r="D10031" s="226">
        <v>44280.453645833331</v>
      </c>
      <c r="E10031" t="s">
        <v>5986</v>
      </c>
      <c r="F10031">
        <v>87.001390110000003</v>
      </c>
    </row>
    <row r="10032" spans="1:6" hidden="1">
      <c r="A10032">
        <v>17</v>
      </c>
      <c r="B10032" s="226">
        <v>44275</v>
      </c>
      <c r="C10032" s="226">
        <v>44276</v>
      </c>
      <c r="D10032" s="226">
        <v>44280.453645833331</v>
      </c>
      <c r="E10032" t="s">
        <v>5987</v>
      </c>
      <c r="F10032">
        <v>4.6000001020731363E-3</v>
      </c>
    </row>
    <row r="10033" spans="1:6" hidden="1">
      <c r="A10033">
        <v>17</v>
      </c>
      <c r="B10033" s="226">
        <v>44275</v>
      </c>
      <c r="C10033" s="226">
        <v>44276</v>
      </c>
      <c r="D10033" s="226">
        <v>44280.453645833331</v>
      </c>
      <c r="E10033" t="s">
        <v>5988</v>
      </c>
      <c r="F10033">
        <v>0.34589999914168901</v>
      </c>
    </row>
    <row r="10034" spans="1:6" hidden="1">
      <c r="A10034">
        <v>17</v>
      </c>
      <c r="B10034" s="226">
        <v>44275</v>
      </c>
      <c r="C10034" s="226">
        <v>44276</v>
      </c>
      <c r="D10034" s="226">
        <v>44280.453645833331</v>
      </c>
      <c r="E10034" t="s">
        <v>5958</v>
      </c>
      <c r="F10034">
        <v>1.1734000444412698</v>
      </c>
    </row>
    <row r="10035" spans="1:6" hidden="1">
      <c r="A10035">
        <v>17</v>
      </c>
      <c r="B10035" s="226">
        <v>44275</v>
      </c>
      <c r="C10035" s="226">
        <v>44276</v>
      </c>
      <c r="D10035" s="226">
        <v>44280.453645833331</v>
      </c>
      <c r="E10035" t="s">
        <v>5989</v>
      </c>
      <c r="F10035">
        <v>50.761600017547629</v>
      </c>
    </row>
    <row r="10036" spans="1:6" hidden="1">
      <c r="A10036">
        <v>17</v>
      </c>
      <c r="B10036" s="226">
        <v>44275</v>
      </c>
      <c r="C10036" s="226">
        <v>44276</v>
      </c>
      <c r="D10036" s="226">
        <v>44280.453645833331</v>
      </c>
      <c r="E10036" t="s">
        <v>5990</v>
      </c>
      <c r="F10036">
        <v>7.4997000694272211</v>
      </c>
    </row>
    <row r="10037" spans="1:6" hidden="1">
      <c r="A10037">
        <v>17</v>
      </c>
      <c r="B10037" s="226">
        <v>44275</v>
      </c>
      <c r="C10037" s="226">
        <v>44276</v>
      </c>
      <c r="D10037" s="226">
        <v>44280.453645833331</v>
      </c>
      <c r="E10037" t="s">
        <v>5991</v>
      </c>
      <c r="F10037">
        <v>9.7952003479003906</v>
      </c>
    </row>
    <row r="10038" spans="1:6" hidden="1">
      <c r="A10038">
        <v>17</v>
      </c>
      <c r="B10038" s="226">
        <v>44275</v>
      </c>
      <c r="C10038" s="226">
        <v>44276</v>
      </c>
      <c r="D10038" s="226">
        <v>44280.453645833331</v>
      </c>
      <c r="E10038" t="s">
        <v>5992</v>
      </c>
      <c r="F10038">
        <v>21.055099487304688</v>
      </c>
    </row>
    <row r="10039" spans="1:6" hidden="1">
      <c r="A10039">
        <v>17</v>
      </c>
      <c r="B10039" s="226">
        <v>44275</v>
      </c>
      <c r="C10039" s="226">
        <v>44276</v>
      </c>
      <c r="D10039" s="226">
        <v>44280.453645833331</v>
      </c>
      <c r="E10039" t="s">
        <v>5993</v>
      </c>
      <c r="F10039">
        <v>12.411600112915329</v>
      </c>
    </row>
    <row r="10040" spans="1:6" hidden="1">
      <c r="A10040">
        <v>17</v>
      </c>
      <c r="B10040" s="226">
        <v>44275</v>
      </c>
      <c r="C10040" s="226">
        <v>44276</v>
      </c>
      <c r="D10040" s="226">
        <v>44280.453645833331</v>
      </c>
      <c r="E10040" t="s">
        <v>5994</v>
      </c>
      <c r="F10040">
        <v>34.925899505613877</v>
      </c>
    </row>
    <row r="10041" spans="1:6" hidden="1">
      <c r="A10041">
        <v>17</v>
      </c>
      <c r="B10041" s="226">
        <v>44275</v>
      </c>
      <c r="C10041" s="226">
        <v>44276</v>
      </c>
      <c r="D10041" s="226">
        <v>44280.453645833331</v>
      </c>
      <c r="E10041" t="s">
        <v>5995</v>
      </c>
      <c r="F10041">
        <v>9.4015998840332031</v>
      </c>
    </row>
    <row r="10042" spans="1:6" hidden="1">
      <c r="A10042">
        <v>17</v>
      </c>
      <c r="B10042" s="226">
        <v>44275</v>
      </c>
      <c r="C10042" s="226">
        <v>44276</v>
      </c>
      <c r="D10042" s="226">
        <v>44280.453645833331</v>
      </c>
      <c r="E10042" t="s">
        <v>5996</v>
      </c>
      <c r="F10042">
        <v>2.4597001075744629</v>
      </c>
    </row>
    <row r="10043" spans="1:6" hidden="1">
      <c r="A10043">
        <v>17</v>
      </c>
      <c r="B10043" s="226">
        <v>44275</v>
      </c>
      <c r="C10043" s="226">
        <v>44276</v>
      </c>
      <c r="D10043" s="226">
        <v>44280.453645833331</v>
      </c>
      <c r="E10043" t="s">
        <v>6044</v>
      </c>
    </row>
    <row r="10044" spans="1:6" hidden="1">
      <c r="A10044">
        <v>17</v>
      </c>
      <c r="B10044" s="226">
        <v>44275</v>
      </c>
      <c r="C10044" s="226">
        <v>44276</v>
      </c>
      <c r="D10044" s="226">
        <v>44280.453645833331</v>
      </c>
      <c r="E10044" t="s">
        <v>6047</v>
      </c>
    </row>
    <row r="10045" spans="1:6" hidden="1">
      <c r="A10045">
        <v>17</v>
      </c>
      <c r="B10045" s="226">
        <v>44275</v>
      </c>
      <c r="C10045" s="226">
        <v>44276</v>
      </c>
      <c r="D10045" s="226">
        <v>44280.453645833331</v>
      </c>
      <c r="E10045" t="s">
        <v>6046</v>
      </c>
    </row>
    <row r="10046" spans="1:6" hidden="1">
      <c r="A10046">
        <v>17</v>
      </c>
      <c r="B10046" s="226">
        <v>44275</v>
      </c>
      <c r="C10046" s="226">
        <v>44276</v>
      </c>
      <c r="D10046" s="226">
        <v>44280.453645833331</v>
      </c>
      <c r="E10046" t="s">
        <v>6045</v>
      </c>
    </row>
    <row r="10047" spans="1:6" hidden="1">
      <c r="A10047">
        <v>17</v>
      </c>
      <c r="B10047" s="226">
        <v>44275</v>
      </c>
      <c r="C10047" s="226">
        <v>44276</v>
      </c>
      <c r="D10047" s="226">
        <v>44280.453645833331</v>
      </c>
      <c r="E10047" t="s">
        <v>6251</v>
      </c>
      <c r="F10047">
        <v>166.02840783860978</v>
      </c>
    </row>
    <row r="10048" spans="1:6" hidden="1">
      <c r="A10048">
        <v>17</v>
      </c>
      <c r="B10048" s="226">
        <v>44275</v>
      </c>
      <c r="C10048" s="226">
        <v>44276</v>
      </c>
      <c r="D10048" s="226">
        <v>44280.453645833331</v>
      </c>
      <c r="E10048" t="s">
        <v>6048</v>
      </c>
      <c r="F10048">
        <v>4.6000001020731363E-3</v>
      </c>
    </row>
    <row r="10049" spans="1:6" hidden="1">
      <c r="A10049">
        <v>17</v>
      </c>
      <c r="B10049" s="226">
        <v>44275</v>
      </c>
      <c r="C10049" s="226">
        <v>44276</v>
      </c>
      <c r="D10049" s="226">
        <v>44280.453645833331</v>
      </c>
      <c r="E10049" t="s">
        <v>6049</v>
      </c>
      <c r="F10049">
        <v>0.34589999914168901</v>
      </c>
    </row>
    <row r="10050" spans="1:6" hidden="1">
      <c r="A10050">
        <v>17</v>
      </c>
      <c r="B10050" s="226">
        <v>44275</v>
      </c>
      <c r="C10050" s="226">
        <v>44276</v>
      </c>
      <c r="D10050" s="226">
        <v>44280.453645833331</v>
      </c>
      <c r="E10050" t="s">
        <v>6050</v>
      </c>
      <c r="F10050">
        <v>1.1734000444412698</v>
      </c>
    </row>
    <row r="10051" spans="1:6" hidden="1">
      <c r="A10051">
        <v>17</v>
      </c>
      <c r="B10051" s="226">
        <v>44275</v>
      </c>
      <c r="C10051" s="226">
        <v>44276</v>
      </c>
      <c r="D10051" s="226">
        <v>44280.453645833331</v>
      </c>
      <c r="E10051" t="s">
        <v>6051</v>
      </c>
      <c r="F10051">
        <v>7.4997000694272211</v>
      </c>
    </row>
    <row r="10052" spans="1:6" hidden="1">
      <c r="A10052">
        <v>17</v>
      </c>
      <c r="B10052" s="226">
        <v>44275</v>
      </c>
      <c r="C10052" s="226">
        <v>44276</v>
      </c>
      <c r="D10052" s="226">
        <v>44280.453645833331</v>
      </c>
      <c r="E10052" t="s">
        <v>6052</v>
      </c>
      <c r="F10052">
        <v>9.7952003479003906</v>
      </c>
    </row>
    <row r="10053" spans="1:6" hidden="1">
      <c r="A10053">
        <v>17</v>
      </c>
      <c r="B10053" s="226">
        <v>44275</v>
      </c>
      <c r="C10053" s="226">
        <v>44276</v>
      </c>
      <c r="D10053" s="226">
        <v>44280.453645833331</v>
      </c>
      <c r="E10053" t="s">
        <v>6053</v>
      </c>
      <c r="F10053">
        <v>21.055099487304688</v>
      </c>
    </row>
    <row r="10054" spans="1:6" hidden="1">
      <c r="A10054">
        <v>17</v>
      </c>
      <c r="B10054" s="226">
        <v>44275</v>
      </c>
      <c r="C10054" s="226">
        <v>44276</v>
      </c>
      <c r="D10054" s="226">
        <v>44280.453645833331</v>
      </c>
      <c r="E10054" t="s">
        <v>6054</v>
      </c>
      <c r="F10054">
        <v>12.411600112915329</v>
      </c>
    </row>
    <row r="10055" spans="1:6" hidden="1">
      <c r="A10055">
        <v>17</v>
      </c>
      <c r="B10055" s="226">
        <v>44275</v>
      </c>
      <c r="C10055" s="226">
        <v>44276</v>
      </c>
      <c r="D10055" s="226">
        <v>44280.453645833331</v>
      </c>
      <c r="E10055" t="s">
        <v>6055</v>
      </c>
      <c r="F10055">
        <v>34.925899505613877</v>
      </c>
    </row>
    <row r="10056" spans="1:6" hidden="1">
      <c r="A10056">
        <v>17</v>
      </c>
      <c r="B10056" s="226">
        <v>44275</v>
      </c>
      <c r="C10056" s="226">
        <v>44276</v>
      </c>
      <c r="D10056" s="226">
        <v>44280.453645833331</v>
      </c>
      <c r="E10056" t="s">
        <v>6056</v>
      </c>
      <c r="F10056">
        <v>9.4015998840332031</v>
      </c>
    </row>
    <row r="10057" spans="1:6" hidden="1">
      <c r="A10057">
        <v>17</v>
      </c>
      <c r="B10057" s="226">
        <v>44275</v>
      </c>
      <c r="C10057" s="226">
        <v>44276</v>
      </c>
      <c r="D10057" s="226">
        <v>44280.453645833331</v>
      </c>
      <c r="E10057" t="s">
        <v>6057</v>
      </c>
      <c r="F10057">
        <v>2.4597001075744629</v>
      </c>
    </row>
    <row r="10058" spans="1:6" hidden="1">
      <c r="A10058">
        <v>17</v>
      </c>
      <c r="B10058" s="226">
        <v>44275</v>
      </c>
      <c r="C10058" s="226">
        <v>44276</v>
      </c>
      <c r="D10058" s="226">
        <v>44280.453645833331</v>
      </c>
      <c r="E10058" t="s">
        <v>6270</v>
      </c>
      <c r="F10058">
        <v>126.26949522760185</v>
      </c>
    </row>
    <row r="10059" spans="1:6" hidden="1">
      <c r="A10059">
        <v>17</v>
      </c>
      <c r="B10059" s="226">
        <v>44275</v>
      </c>
      <c r="C10059" s="226">
        <v>44276</v>
      </c>
      <c r="D10059" s="226">
        <v>44280.453645833331</v>
      </c>
      <c r="E10059" t="s">
        <v>6058</v>
      </c>
      <c r="F10059">
        <v>9.9999997764825908E-3</v>
      </c>
    </row>
    <row r="10060" spans="1:6" hidden="1">
      <c r="A10060">
        <v>17</v>
      </c>
      <c r="B10060" s="226">
        <v>44275</v>
      </c>
      <c r="C10060" s="226">
        <v>44276</v>
      </c>
      <c r="D10060" s="226">
        <v>44280.453645833331</v>
      </c>
      <c r="E10060" t="s">
        <v>6059</v>
      </c>
      <c r="F10060">
        <v>0.95999997854229402</v>
      </c>
    </row>
    <row r="10061" spans="1:6" hidden="1">
      <c r="A10061">
        <v>17</v>
      </c>
      <c r="B10061" s="226">
        <v>44275</v>
      </c>
      <c r="C10061" s="226">
        <v>44276</v>
      </c>
      <c r="D10061" s="226">
        <v>44280.453645833331</v>
      </c>
      <c r="E10061" t="s">
        <v>6060</v>
      </c>
      <c r="F10061">
        <v>1.9999999552965182E-2</v>
      </c>
    </row>
    <row r="10062" spans="1:6" hidden="1">
      <c r="A10062">
        <v>17</v>
      </c>
      <c r="B10062" s="226">
        <v>44275</v>
      </c>
      <c r="C10062" s="226">
        <v>44276</v>
      </c>
      <c r="D10062" s="226">
        <v>44280.453645833331</v>
      </c>
      <c r="E10062" t="s">
        <v>6061</v>
      </c>
      <c r="F10062">
        <v>0.93999999761578057</v>
      </c>
    </row>
    <row r="10063" spans="1:6" hidden="1">
      <c r="A10063">
        <v>17</v>
      </c>
      <c r="B10063" s="226">
        <v>44275</v>
      </c>
      <c r="C10063" s="226">
        <v>44276</v>
      </c>
      <c r="D10063" s="226">
        <v>44280.453645833331</v>
      </c>
      <c r="E10063" t="s">
        <v>6062</v>
      </c>
      <c r="F10063">
        <v>2.190000057220459</v>
      </c>
    </row>
    <row r="10064" spans="1:6" hidden="1">
      <c r="A10064">
        <v>17</v>
      </c>
      <c r="B10064" s="226">
        <v>44275</v>
      </c>
      <c r="C10064" s="226">
        <v>44276</v>
      </c>
      <c r="D10064" s="226">
        <v>44280.453645833331</v>
      </c>
      <c r="E10064" t="s">
        <v>6063</v>
      </c>
      <c r="F10064">
        <v>23</v>
      </c>
    </row>
    <row r="10065" spans="1:6" hidden="1">
      <c r="A10065">
        <v>17</v>
      </c>
      <c r="B10065" s="226">
        <v>44275</v>
      </c>
      <c r="C10065" s="226">
        <v>44276</v>
      </c>
      <c r="D10065" s="226">
        <v>44280.453645833331</v>
      </c>
      <c r="E10065" t="s">
        <v>6064</v>
      </c>
      <c r="F10065">
        <v>51.029998779296875</v>
      </c>
    </row>
    <row r="10066" spans="1:6" hidden="1">
      <c r="A10066">
        <v>17</v>
      </c>
      <c r="B10066" s="226">
        <v>44275</v>
      </c>
      <c r="C10066" s="226">
        <v>44276</v>
      </c>
      <c r="D10066" s="226">
        <v>44280.453645833331</v>
      </c>
      <c r="E10066" t="s">
        <v>6065</v>
      </c>
      <c r="F10066">
        <v>21.270000457763537</v>
      </c>
    </row>
    <row r="10067" spans="1:6" hidden="1">
      <c r="A10067">
        <v>17</v>
      </c>
      <c r="B10067" s="226">
        <v>44275</v>
      </c>
      <c r="C10067" s="226">
        <v>44276</v>
      </c>
      <c r="D10067" s="226">
        <v>44280.453645833331</v>
      </c>
      <c r="E10067" t="s">
        <v>6066</v>
      </c>
      <c r="F10067">
        <v>0.57999998331072233</v>
      </c>
    </row>
    <row r="10068" spans="1:6" hidden="1">
      <c r="A10068">
        <v>17</v>
      </c>
      <c r="B10068" s="226">
        <v>44275</v>
      </c>
      <c r="C10068" s="226">
        <v>44276</v>
      </c>
      <c r="D10068" s="226">
        <v>44280.453645833331</v>
      </c>
      <c r="E10068" t="s">
        <v>6068</v>
      </c>
      <c r="F10068">
        <v>15.874517112307885</v>
      </c>
    </row>
    <row r="10069" spans="1:6" hidden="1">
      <c r="A10069">
        <v>17</v>
      </c>
      <c r="B10069" s="226">
        <v>44275</v>
      </c>
      <c r="C10069" s="226">
        <v>44276</v>
      </c>
      <c r="D10069" s="226">
        <v>44280.453645833331</v>
      </c>
      <c r="E10069" t="s">
        <v>6067</v>
      </c>
      <c r="F10069">
        <v>1.0083073120150252</v>
      </c>
    </row>
    <row r="10070" spans="1:6" hidden="1">
      <c r="A10070">
        <v>17</v>
      </c>
      <c r="B10070" s="226">
        <v>44275</v>
      </c>
      <c r="C10070" s="226">
        <v>44276</v>
      </c>
      <c r="D10070" s="226">
        <v>44280.453645833331</v>
      </c>
      <c r="E10070" t="s">
        <v>6069</v>
      </c>
      <c r="F10070">
        <v>259.76049385070797</v>
      </c>
    </row>
    <row r="10071" spans="1:6" hidden="1">
      <c r="A10071">
        <v>17</v>
      </c>
      <c r="B10071" s="226">
        <v>44275</v>
      </c>
      <c r="C10071" s="226">
        <v>44276</v>
      </c>
      <c r="D10071" s="226">
        <v>44280.453645833331</v>
      </c>
      <c r="E10071" t="s">
        <v>6469</v>
      </c>
      <c r="F10071">
        <v>206.70323958926789</v>
      </c>
    </row>
    <row r="10072" spans="1:6" hidden="1">
      <c r="A10072">
        <v>17</v>
      </c>
      <c r="B10072" s="226">
        <v>44275</v>
      </c>
      <c r="C10072" s="226">
        <v>44276</v>
      </c>
      <c r="D10072" s="226">
        <v>44280.453645833331</v>
      </c>
      <c r="E10072" t="s">
        <v>6470</v>
      </c>
      <c r="F10072">
        <v>32.824960752328209</v>
      </c>
    </row>
    <row r="10073" spans="1:6" hidden="1">
      <c r="A10073">
        <v>17</v>
      </c>
      <c r="B10073" s="226">
        <v>44275</v>
      </c>
      <c r="C10073" s="226">
        <v>44276</v>
      </c>
      <c r="D10073" s="226">
        <v>44280.453645833331</v>
      </c>
      <c r="E10073" t="s">
        <v>6070</v>
      </c>
      <c r="F10073">
        <v>0</v>
      </c>
    </row>
    <row r="10074" spans="1:6" hidden="1">
      <c r="A10074">
        <v>17</v>
      </c>
      <c r="B10074" s="226">
        <v>44275</v>
      </c>
      <c r="C10074" s="226">
        <v>44276</v>
      </c>
      <c r="D10074" s="226">
        <v>44280.453645833331</v>
      </c>
      <c r="E10074" t="s">
        <v>6471</v>
      </c>
      <c r="F10074">
        <v>209.99985585742505</v>
      </c>
    </row>
    <row r="10075" spans="1:6" hidden="1">
      <c r="A10075">
        <v>17</v>
      </c>
      <c r="B10075" s="226">
        <v>44275</v>
      </c>
      <c r="C10075" s="226">
        <v>44276</v>
      </c>
      <c r="D10075" s="226">
        <v>44280.453645833331</v>
      </c>
      <c r="E10075" t="s">
        <v>6472</v>
      </c>
      <c r="F10075">
        <v>241.87669564353195</v>
      </c>
    </row>
    <row r="10076" spans="1:6" hidden="1">
      <c r="A10076">
        <v>17</v>
      </c>
      <c r="B10076" s="226">
        <v>44275</v>
      </c>
      <c r="C10076" s="226">
        <v>44276</v>
      </c>
      <c r="D10076" s="226">
        <v>44280.453645833331</v>
      </c>
      <c r="E10076" t="s">
        <v>6473</v>
      </c>
      <c r="F10076">
        <v>263.39715035756433</v>
      </c>
    </row>
    <row r="10077" spans="1:6" hidden="1">
      <c r="A10077">
        <v>17</v>
      </c>
      <c r="B10077" s="226">
        <v>44275</v>
      </c>
      <c r="C10077" s="226">
        <v>44276</v>
      </c>
      <c r="D10077" s="226">
        <v>44280.453645833331</v>
      </c>
      <c r="E10077" t="s">
        <v>6071</v>
      </c>
      <c r="F10077">
        <v>602.47092679341597</v>
      </c>
    </row>
    <row r="10078" spans="1:6" hidden="1">
      <c r="A10078">
        <v>17</v>
      </c>
      <c r="B10078" s="226">
        <v>44275</v>
      </c>
      <c r="C10078" s="226">
        <v>44276</v>
      </c>
      <c r="D10078" s="226">
        <v>44280.453645833331</v>
      </c>
      <c r="E10078" t="s">
        <v>6252</v>
      </c>
      <c r="F10078">
        <v>172.54988363053965</v>
      </c>
    </row>
    <row r="10079" spans="1:6" hidden="1">
      <c r="A10079">
        <v>17</v>
      </c>
      <c r="B10079" s="226">
        <v>44275</v>
      </c>
      <c r="C10079" s="226">
        <v>44276</v>
      </c>
      <c r="D10079" s="226">
        <v>44280.453645833331</v>
      </c>
      <c r="E10079" t="s">
        <v>6253</v>
      </c>
      <c r="F10079">
        <v>72.381156222025467</v>
      </c>
    </row>
    <row r="10080" spans="1:6" hidden="1">
      <c r="A10080">
        <v>17</v>
      </c>
      <c r="B10080" s="226">
        <v>44275</v>
      </c>
      <c r="C10080" s="226">
        <v>44276</v>
      </c>
      <c r="D10080" s="226">
        <v>44280.453645833331</v>
      </c>
      <c r="E10080" t="s">
        <v>6076</v>
      </c>
      <c r="F10080">
        <v>0.87929999828335825</v>
      </c>
    </row>
    <row r="10081" spans="1:6" hidden="1">
      <c r="A10081">
        <v>17</v>
      </c>
      <c r="B10081" s="226">
        <v>44275</v>
      </c>
      <c r="C10081" s="226">
        <v>44276</v>
      </c>
      <c r="D10081" s="226">
        <v>44280.453645833331</v>
      </c>
      <c r="E10081" t="s">
        <v>6077</v>
      </c>
      <c r="F10081">
        <v>1.6830999851227304</v>
      </c>
    </row>
    <row r="10082" spans="1:6" hidden="1">
      <c r="A10082">
        <v>17</v>
      </c>
      <c r="B10082" s="226">
        <v>44275</v>
      </c>
      <c r="C10082" s="226">
        <v>44276</v>
      </c>
      <c r="D10082" s="226">
        <v>44280.453645833331</v>
      </c>
      <c r="E10082" t="s">
        <v>6078</v>
      </c>
      <c r="F10082">
        <v>7.0317997932436667</v>
      </c>
    </row>
    <row r="10083" spans="1:6" hidden="1">
      <c r="A10083">
        <v>17</v>
      </c>
      <c r="B10083" s="226">
        <v>44275</v>
      </c>
      <c r="C10083" s="226">
        <v>44276</v>
      </c>
      <c r="D10083" s="226">
        <v>44280.453645833331</v>
      </c>
      <c r="E10083" t="s">
        <v>6079</v>
      </c>
      <c r="F10083">
        <v>23.518699645996094</v>
      </c>
    </row>
    <row r="10084" spans="1:6" hidden="1">
      <c r="A10084">
        <v>17</v>
      </c>
      <c r="B10084" s="226">
        <v>44275</v>
      </c>
      <c r="C10084" s="226">
        <v>44276</v>
      </c>
      <c r="D10084" s="226">
        <v>44280.453645833331</v>
      </c>
      <c r="E10084" t="s">
        <v>6080</v>
      </c>
      <c r="F10084">
        <v>50.294898986817635</v>
      </c>
    </row>
    <row r="10085" spans="1:6" hidden="1">
      <c r="A10085">
        <v>17</v>
      </c>
      <c r="B10085" s="226">
        <v>44275</v>
      </c>
      <c r="C10085" s="226">
        <v>44276</v>
      </c>
      <c r="D10085" s="226">
        <v>44280.453645833331</v>
      </c>
      <c r="E10085" t="s">
        <v>6081</v>
      </c>
      <c r="F10085">
        <v>16.501100540161758</v>
      </c>
    </row>
    <row r="10086" spans="1:6" hidden="1">
      <c r="A10086">
        <v>17</v>
      </c>
      <c r="B10086" s="226">
        <v>44275</v>
      </c>
      <c r="C10086" s="226">
        <v>44276</v>
      </c>
      <c r="D10086" s="226">
        <v>44280.453645833331</v>
      </c>
      <c r="E10086" t="s">
        <v>6082</v>
      </c>
      <c r="F10086">
        <v>5.8699999004604535E-2</v>
      </c>
    </row>
    <row r="10087" spans="1:6" hidden="1">
      <c r="A10087">
        <v>17</v>
      </c>
      <c r="B10087" s="226">
        <v>44275</v>
      </c>
      <c r="C10087" s="226">
        <v>44276</v>
      </c>
      <c r="D10087" s="226">
        <v>44280.453645833331</v>
      </c>
      <c r="E10087" t="s">
        <v>6678</v>
      </c>
      <c r="F10087">
        <v>122.59552940262655</v>
      </c>
    </row>
    <row r="10088" spans="1:6" hidden="1">
      <c r="A10088">
        <v>17</v>
      </c>
      <c r="B10088" s="226">
        <v>44275</v>
      </c>
      <c r="C10088" s="226">
        <v>44276</v>
      </c>
      <c r="D10088" s="226">
        <v>44280.453645833331</v>
      </c>
      <c r="E10088" t="s">
        <v>6474</v>
      </c>
      <c r="F10088">
        <v>233.929079331293</v>
      </c>
    </row>
    <row r="10089" spans="1:6" hidden="1">
      <c r="A10089">
        <v>17</v>
      </c>
      <c r="B10089" s="226">
        <v>44275</v>
      </c>
      <c r="C10089" s="226">
        <v>44276</v>
      </c>
      <c r="D10089" s="226">
        <v>44280.453645833331</v>
      </c>
      <c r="E10089" t="s">
        <v>6475</v>
      </c>
      <c r="F10089">
        <v>234.60047469668945</v>
      </c>
    </row>
    <row r="10090" spans="1:6" hidden="1">
      <c r="A10090">
        <v>17</v>
      </c>
      <c r="B10090" s="226">
        <v>44275</v>
      </c>
      <c r="C10090" s="226">
        <v>44276</v>
      </c>
      <c r="D10090" s="226">
        <v>44280.453645833331</v>
      </c>
      <c r="E10090" t="s">
        <v>6476</v>
      </c>
      <c r="F10090">
        <v>237.54063948525388</v>
      </c>
    </row>
    <row r="10091" spans="1:6" hidden="1">
      <c r="A10091">
        <v>17</v>
      </c>
      <c r="B10091" s="226">
        <v>44275</v>
      </c>
      <c r="C10091" s="226">
        <v>44276</v>
      </c>
      <c r="D10091" s="226">
        <v>44280.453645833331</v>
      </c>
      <c r="E10091" t="s">
        <v>6477</v>
      </c>
      <c r="F10091">
        <v>238.9053766568509</v>
      </c>
    </row>
    <row r="10092" spans="1:6" hidden="1">
      <c r="A10092">
        <v>17</v>
      </c>
      <c r="B10092" s="226">
        <v>44275</v>
      </c>
      <c r="C10092" s="226">
        <v>44276</v>
      </c>
      <c r="D10092" s="226">
        <v>44280.453645833331</v>
      </c>
      <c r="E10092" t="s">
        <v>6085</v>
      </c>
      <c r="F10092">
        <v>22.537804324097078</v>
      </c>
    </row>
    <row r="10093" spans="1:6" hidden="1">
      <c r="A10093">
        <v>17</v>
      </c>
      <c r="B10093" s="226">
        <v>44275</v>
      </c>
      <c r="C10093" s="226">
        <v>44276</v>
      </c>
      <c r="D10093" s="226">
        <v>44280.453645833331</v>
      </c>
      <c r="E10093" t="s">
        <v>6086</v>
      </c>
      <c r="F10093">
        <v>19.962409614192111</v>
      </c>
    </row>
    <row r="10094" spans="1:6" hidden="1">
      <c r="A10094">
        <v>17</v>
      </c>
      <c r="B10094" s="226">
        <v>44275</v>
      </c>
      <c r="C10094" s="226">
        <v>44276</v>
      </c>
      <c r="D10094" s="226">
        <v>44280.453645833331</v>
      </c>
      <c r="E10094" t="s">
        <v>6087</v>
      </c>
      <c r="F10094">
        <v>0</v>
      </c>
    </row>
    <row r="10095" spans="1:6" hidden="1">
      <c r="A10095">
        <v>17</v>
      </c>
      <c r="B10095" s="226">
        <v>44275</v>
      </c>
      <c r="C10095" s="226">
        <v>44276</v>
      </c>
      <c r="D10095" s="226">
        <v>44280.453645833331</v>
      </c>
      <c r="E10095" t="s">
        <v>6088</v>
      </c>
      <c r="F10095">
        <v>91.11837745772479</v>
      </c>
    </row>
    <row r="10096" spans="1:6" hidden="1">
      <c r="A10096">
        <v>17</v>
      </c>
      <c r="B10096" s="226">
        <v>44275</v>
      </c>
      <c r="C10096" s="226">
        <v>44276</v>
      </c>
      <c r="D10096" s="226">
        <v>44280.453645833331</v>
      </c>
      <c r="E10096" t="s">
        <v>6083</v>
      </c>
      <c r="F10096">
        <v>725.28637292650069</v>
      </c>
    </row>
    <row r="10097" spans="1:6" hidden="1">
      <c r="A10097">
        <v>17</v>
      </c>
      <c r="B10097" s="226">
        <v>44275</v>
      </c>
      <c r="C10097" s="226">
        <v>44276</v>
      </c>
      <c r="D10097" s="226">
        <v>44280.453645833331</v>
      </c>
      <c r="E10097" t="s">
        <v>6478</v>
      </c>
      <c r="F10097">
        <v>202.45767168468925</v>
      </c>
    </row>
    <row r="10098" spans="1:6" hidden="1">
      <c r="A10098">
        <v>17</v>
      </c>
      <c r="B10098" s="226">
        <v>44275</v>
      </c>
      <c r="C10098" s="226">
        <v>44276</v>
      </c>
      <c r="D10098" s="226">
        <v>44280.453645833331</v>
      </c>
      <c r="E10098" t="s">
        <v>6254</v>
      </c>
      <c r="F10098">
        <v>749.88508330451248</v>
      </c>
    </row>
    <row r="10099" spans="1:6" hidden="1">
      <c r="A10099">
        <v>17</v>
      </c>
      <c r="B10099" s="226">
        <v>44275</v>
      </c>
      <c r="C10099" s="226">
        <v>44276</v>
      </c>
      <c r="D10099" s="226">
        <v>44280.453645833331</v>
      </c>
      <c r="E10099" t="s">
        <v>6479</v>
      </c>
      <c r="F10099">
        <v>205.11821138593808</v>
      </c>
    </row>
    <row r="10100" spans="1:6" hidden="1">
      <c r="A10100">
        <v>17</v>
      </c>
      <c r="B10100" s="226">
        <v>44275</v>
      </c>
      <c r="C10100" s="226">
        <v>44276</v>
      </c>
      <c r="D10100" s="226">
        <v>44280.453645833331</v>
      </c>
      <c r="E10100" t="s">
        <v>6480</v>
      </c>
      <c r="F10100">
        <v>271.06043535868474</v>
      </c>
    </row>
    <row r="10101" spans="1:6" hidden="1">
      <c r="A10101">
        <v>17</v>
      </c>
      <c r="B10101" s="226">
        <v>44275</v>
      </c>
      <c r="C10101" s="226">
        <v>44276</v>
      </c>
      <c r="D10101" s="226">
        <v>44280.453645833331</v>
      </c>
      <c r="E10101" t="s">
        <v>6255</v>
      </c>
      <c r="F10101">
        <v>2745.7313149346278</v>
      </c>
    </row>
    <row r="10102" spans="1:6" hidden="1">
      <c r="A10102">
        <v>17</v>
      </c>
      <c r="B10102" s="226">
        <v>44275</v>
      </c>
      <c r="C10102" s="226">
        <v>44276</v>
      </c>
      <c r="D10102" s="226">
        <v>44280.453645833331</v>
      </c>
      <c r="E10102" t="s">
        <v>6481</v>
      </c>
      <c r="F10102">
        <v>274.15786825815587</v>
      </c>
    </row>
    <row r="10103" spans="1:6" hidden="1">
      <c r="A10103">
        <v>17</v>
      </c>
      <c r="B10103" s="226">
        <v>44275</v>
      </c>
      <c r="C10103" s="226">
        <v>44276</v>
      </c>
      <c r="D10103" s="226">
        <v>44280.453645833331</v>
      </c>
      <c r="E10103" t="s">
        <v>6084</v>
      </c>
      <c r="F10103">
        <v>94.377126804987597</v>
      </c>
    </row>
    <row r="10104" spans="1:6" hidden="1">
      <c r="A10104">
        <v>17</v>
      </c>
      <c r="B10104" s="226">
        <v>44275</v>
      </c>
      <c r="C10104" s="226">
        <v>44276</v>
      </c>
      <c r="D10104" s="226">
        <v>44280.453645833331</v>
      </c>
      <c r="E10104" t="s">
        <v>6482</v>
      </c>
      <c r="F10104">
        <v>270.44977014329896</v>
      </c>
    </row>
    <row r="10105" spans="1:6" hidden="1">
      <c r="A10105">
        <v>17</v>
      </c>
      <c r="B10105" s="226">
        <v>44275</v>
      </c>
      <c r="C10105" s="226">
        <v>44276</v>
      </c>
      <c r="D10105" s="226">
        <v>44280.453645833331</v>
      </c>
      <c r="E10105" t="s">
        <v>6483</v>
      </c>
      <c r="F10105">
        <v>208.20867595672607</v>
      </c>
    </row>
    <row r="10106" spans="1:6" hidden="1">
      <c r="A10106">
        <v>17</v>
      </c>
      <c r="B10106" s="226">
        <v>44275</v>
      </c>
      <c r="C10106" s="226">
        <v>44276</v>
      </c>
      <c r="D10106" s="226">
        <v>44280.453645833331</v>
      </c>
      <c r="E10106" t="s">
        <v>6484</v>
      </c>
      <c r="F10106">
        <v>208.4473439958355</v>
      </c>
    </row>
    <row r="10107" spans="1:6" hidden="1">
      <c r="A10107">
        <v>17</v>
      </c>
      <c r="B10107" s="226">
        <v>44275</v>
      </c>
      <c r="C10107" s="226">
        <v>44276</v>
      </c>
      <c r="D10107" s="226">
        <v>44280.453645833331</v>
      </c>
      <c r="E10107" t="s">
        <v>6235</v>
      </c>
    </row>
    <row r="10108" spans="1:6" hidden="1">
      <c r="A10108">
        <v>17</v>
      </c>
      <c r="B10108" s="226">
        <v>44275</v>
      </c>
      <c r="C10108" s="226">
        <v>44276</v>
      </c>
      <c r="D10108" s="226">
        <v>44280.453645833331</v>
      </c>
      <c r="E10108" t="s">
        <v>6256</v>
      </c>
      <c r="F10108">
        <v>1.7291792379825002</v>
      </c>
    </row>
    <row r="10109" spans="1:6" hidden="1">
      <c r="A10109">
        <v>17</v>
      </c>
      <c r="B10109" s="226">
        <v>44275</v>
      </c>
      <c r="C10109" s="226">
        <v>44276</v>
      </c>
      <c r="D10109" s="226">
        <v>44280.453645833331</v>
      </c>
      <c r="E10109" t="s">
        <v>6257</v>
      </c>
      <c r="F10109">
        <v>6.0236382279726186</v>
      </c>
    </row>
    <row r="10110" spans="1:6" hidden="1">
      <c r="A10110">
        <v>17</v>
      </c>
      <c r="B10110" s="226">
        <v>44275</v>
      </c>
      <c r="C10110" s="226">
        <v>44276</v>
      </c>
      <c r="D10110" s="226">
        <v>44280.453645833331</v>
      </c>
      <c r="E10110" t="s">
        <v>6258</v>
      </c>
      <c r="F10110">
        <v>5.4321742236614448</v>
      </c>
    </row>
    <row r="10111" spans="1:6" hidden="1">
      <c r="A10111">
        <v>17</v>
      </c>
      <c r="B10111" s="226">
        <v>44275</v>
      </c>
      <c r="C10111" s="226">
        <v>44276</v>
      </c>
      <c r="D10111" s="226">
        <v>44280.453645833331</v>
      </c>
      <c r="E10111" t="s">
        <v>6520</v>
      </c>
      <c r="F10111">
        <v>0.28339999914169312</v>
      </c>
    </row>
    <row r="10112" spans="1:6" hidden="1">
      <c r="A10112">
        <v>17</v>
      </c>
      <c r="B10112" s="226">
        <v>44275</v>
      </c>
      <c r="C10112" s="226">
        <v>44276</v>
      </c>
      <c r="D10112" s="226">
        <v>44280.453645833331</v>
      </c>
      <c r="E10112" t="s">
        <v>6259</v>
      </c>
      <c r="F10112">
        <v>4.9997765865590731</v>
      </c>
    </row>
    <row r="10113" spans="1:6" hidden="1">
      <c r="A10113">
        <v>17</v>
      </c>
      <c r="B10113" s="226">
        <v>44275</v>
      </c>
      <c r="C10113" s="226">
        <v>44276</v>
      </c>
      <c r="D10113" s="226">
        <v>44280.453645833331</v>
      </c>
      <c r="E10113" t="s">
        <v>6260</v>
      </c>
      <c r="F10113">
        <v>0</v>
      </c>
    </row>
    <row r="10114" spans="1:6" hidden="1">
      <c r="A10114">
        <v>17</v>
      </c>
      <c r="B10114" s="226">
        <v>44275</v>
      </c>
      <c r="C10114" s="226">
        <v>44276</v>
      </c>
      <c r="D10114" s="226">
        <v>44280.453645833331</v>
      </c>
      <c r="E10114" t="s">
        <v>6485</v>
      </c>
      <c r="F10114">
        <v>36.465535453955404</v>
      </c>
    </row>
    <row r="10115" spans="1:6" hidden="1">
      <c r="A10115">
        <v>17</v>
      </c>
      <c r="B10115" s="226">
        <v>44275</v>
      </c>
      <c r="C10115" s="226">
        <v>44276</v>
      </c>
      <c r="D10115" s="226">
        <v>44280.453645833331</v>
      </c>
      <c r="E10115" t="s">
        <v>6486</v>
      </c>
      <c r="F10115">
        <v>155.88866915173017</v>
      </c>
    </row>
    <row r="10116" spans="1:6" hidden="1">
      <c r="A10116">
        <v>17</v>
      </c>
      <c r="B10116" s="226">
        <v>44275</v>
      </c>
      <c r="C10116" s="226">
        <v>44276</v>
      </c>
      <c r="D10116" s="226">
        <v>44280.453645833331</v>
      </c>
      <c r="E10116" t="s">
        <v>6091</v>
      </c>
      <c r="F10116">
        <v>101.49789559576256</v>
      </c>
    </row>
    <row r="10117" spans="1:6" hidden="1">
      <c r="A10117">
        <v>17</v>
      </c>
      <c r="B10117" s="226">
        <v>44275</v>
      </c>
      <c r="C10117" s="226">
        <v>44276</v>
      </c>
      <c r="D10117" s="226">
        <v>44280.453645833331</v>
      </c>
      <c r="E10117" t="s">
        <v>6261</v>
      </c>
      <c r="F10117">
        <v>0</v>
      </c>
    </row>
    <row r="10118" spans="1:6" hidden="1">
      <c r="A10118">
        <v>17</v>
      </c>
      <c r="B10118" s="226">
        <v>44275</v>
      </c>
      <c r="C10118" s="226">
        <v>44276</v>
      </c>
      <c r="D10118" s="226">
        <v>44280.453645833331</v>
      </c>
      <c r="E10118" t="s">
        <v>6269</v>
      </c>
      <c r="F10118">
        <v>49.431214308738717</v>
      </c>
    </row>
    <row r="10119" spans="1:6" hidden="1">
      <c r="A10119">
        <v>17</v>
      </c>
      <c r="B10119" s="226">
        <v>44275</v>
      </c>
      <c r="C10119" s="226">
        <v>44276</v>
      </c>
      <c r="D10119" s="226">
        <v>44280.453645833331</v>
      </c>
      <c r="E10119" t="s">
        <v>6661</v>
      </c>
      <c r="F10119">
        <v>3.0256895779045272</v>
      </c>
    </row>
    <row r="10120" spans="1:6" hidden="1">
      <c r="A10120">
        <v>17</v>
      </c>
      <c r="B10120" s="226">
        <v>44275</v>
      </c>
      <c r="C10120" s="226">
        <v>44276</v>
      </c>
      <c r="D10120" s="226">
        <v>44280.453645833331</v>
      </c>
      <c r="E10120" t="s">
        <v>6262</v>
      </c>
      <c r="F10120">
        <v>8.8904726693898084</v>
      </c>
    </row>
    <row r="10121" spans="1:6" hidden="1">
      <c r="A10121">
        <v>17</v>
      </c>
      <c r="B10121" s="226">
        <v>44275</v>
      </c>
      <c r="C10121" s="226">
        <v>44276</v>
      </c>
      <c r="D10121" s="226">
        <v>44280.453645833331</v>
      </c>
      <c r="E10121" t="s">
        <v>6263</v>
      </c>
      <c r="F10121">
        <v>13.890249255948881</v>
      </c>
    </row>
    <row r="10122" spans="1:6" hidden="1">
      <c r="A10122">
        <v>17</v>
      </c>
      <c r="B10122" s="226">
        <v>44275</v>
      </c>
      <c r="C10122" s="226">
        <v>44276</v>
      </c>
      <c r="D10122" s="226">
        <v>44280.453645833331</v>
      </c>
      <c r="E10122" t="s">
        <v>6264</v>
      </c>
      <c r="F10122">
        <v>29.062940125995198</v>
      </c>
    </row>
    <row r="10123" spans="1:6" hidden="1">
      <c r="A10123">
        <v>17</v>
      </c>
      <c r="B10123" s="226">
        <v>44275</v>
      </c>
      <c r="C10123" s="226">
        <v>44276</v>
      </c>
      <c r="D10123" s="226">
        <v>44280.453645833331</v>
      </c>
      <c r="E10123" t="s">
        <v>6267</v>
      </c>
      <c r="F10123">
        <v>49.431214308738717</v>
      </c>
    </row>
    <row r="10124" spans="1:6" hidden="1">
      <c r="A10124">
        <v>17</v>
      </c>
      <c r="B10124" s="226">
        <v>44275</v>
      </c>
      <c r="C10124" s="226">
        <v>44276</v>
      </c>
      <c r="D10124" s="226">
        <v>44280.453645833331</v>
      </c>
      <c r="E10124" t="s">
        <v>6440</v>
      </c>
      <c r="F10124">
        <v>49.431214308738717</v>
      </c>
    </row>
    <row r="10125" spans="1:6" hidden="1">
      <c r="A10125">
        <v>17</v>
      </c>
      <c r="B10125" s="226">
        <v>44275</v>
      </c>
      <c r="C10125" s="226">
        <v>44276</v>
      </c>
      <c r="D10125" s="226">
        <v>44280.453645833331</v>
      </c>
      <c r="E10125" t="s">
        <v>6100</v>
      </c>
      <c r="F10125">
        <v>0.12129999697208843</v>
      </c>
    </row>
    <row r="10126" spans="1:6" hidden="1">
      <c r="A10126">
        <v>17</v>
      </c>
      <c r="B10126" s="226">
        <v>44275</v>
      </c>
      <c r="C10126" s="226">
        <v>44276</v>
      </c>
      <c r="D10126" s="226">
        <v>44280.453645833331</v>
      </c>
      <c r="E10126" t="s">
        <v>6101</v>
      </c>
      <c r="F10126">
        <v>7.4000000022349105E-3</v>
      </c>
    </row>
    <row r="10127" spans="1:6" hidden="1">
      <c r="A10127">
        <v>17</v>
      </c>
      <c r="B10127" s="226">
        <v>44275</v>
      </c>
      <c r="C10127" s="226">
        <v>44276</v>
      </c>
      <c r="D10127" s="226">
        <v>44280.453645833331</v>
      </c>
      <c r="E10127" t="s">
        <v>6102</v>
      </c>
      <c r="F10127">
        <v>0.2040999978780669</v>
      </c>
    </row>
    <row r="10128" spans="1:6" hidden="1">
      <c r="A10128">
        <v>17</v>
      </c>
      <c r="B10128" s="226">
        <v>44275</v>
      </c>
      <c r="C10128" s="226">
        <v>44276</v>
      </c>
      <c r="D10128" s="226">
        <v>44280.453645833331</v>
      </c>
      <c r="E10128" t="s">
        <v>6103</v>
      </c>
      <c r="F10128">
        <v>0.62010002136230469</v>
      </c>
    </row>
    <row r="10129" spans="1:6" hidden="1">
      <c r="A10129">
        <v>17</v>
      </c>
      <c r="B10129" s="226">
        <v>44275</v>
      </c>
      <c r="C10129" s="226">
        <v>44276</v>
      </c>
      <c r="D10129" s="226">
        <v>44280.453645833331</v>
      </c>
      <c r="E10129" t="s">
        <v>6104</v>
      </c>
      <c r="F10129">
        <v>98.7615966796875</v>
      </c>
    </row>
    <row r="10130" spans="1:6" hidden="1">
      <c r="A10130">
        <v>17</v>
      </c>
      <c r="B10130" s="226">
        <v>44275</v>
      </c>
      <c r="C10130" s="226">
        <v>44276</v>
      </c>
      <c r="D10130" s="226">
        <v>44280.453645833331</v>
      </c>
      <c r="E10130" t="s">
        <v>6105</v>
      </c>
    </row>
    <row r="10131" spans="1:6" hidden="1">
      <c r="A10131">
        <v>17</v>
      </c>
      <c r="B10131" s="226">
        <v>44275</v>
      </c>
      <c r="C10131" s="226">
        <v>44276</v>
      </c>
      <c r="D10131" s="226">
        <v>44280.453645833331</v>
      </c>
      <c r="E10131" t="s">
        <v>6106</v>
      </c>
    </row>
    <row r="10132" spans="1:6" hidden="1">
      <c r="A10132">
        <v>17</v>
      </c>
      <c r="B10132" s="226">
        <v>44275</v>
      </c>
      <c r="C10132" s="226">
        <v>44276</v>
      </c>
      <c r="D10132" s="226">
        <v>44280.453645833331</v>
      </c>
      <c r="E10132" t="s">
        <v>6107</v>
      </c>
    </row>
    <row r="10133" spans="1:6" hidden="1">
      <c r="A10133">
        <v>17</v>
      </c>
      <c r="B10133" s="226">
        <v>44275</v>
      </c>
      <c r="C10133" s="226">
        <v>44276</v>
      </c>
      <c r="D10133" s="226">
        <v>44280.453645833331</v>
      </c>
      <c r="E10133" t="s">
        <v>6108</v>
      </c>
    </row>
    <row r="10134" spans="1:6" hidden="1">
      <c r="A10134">
        <v>17</v>
      </c>
      <c r="B10134" s="226">
        <v>44275</v>
      </c>
      <c r="C10134" s="226">
        <v>44276</v>
      </c>
      <c r="D10134" s="226">
        <v>44280.453645833331</v>
      </c>
      <c r="E10134" t="s">
        <v>6109</v>
      </c>
    </row>
    <row r="10135" spans="1:6" hidden="1">
      <c r="A10135">
        <v>17</v>
      </c>
      <c r="B10135" s="226">
        <v>44275</v>
      </c>
      <c r="C10135" s="226">
        <v>44276</v>
      </c>
      <c r="D10135" s="226">
        <v>44280.453645833331</v>
      </c>
      <c r="E10135" t="s">
        <v>6110</v>
      </c>
    </row>
    <row r="10136" spans="1:6" hidden="1">
      <c r="A10136">
        <v>17</v>
      </c>
      <c r="B10136" s="226">
        <v>44275</v>
      </c>
      <c r="C10136" s="226">
        <v>44276</v>
      </c>
      <c r="D10136" s="226">
        <v>44280.453645833331</v>
      </c>
      <c r="E10136" t="s">
        <v>6111</v>
      </c>
    </row>
    <row r="10137" spans="1:6" hidden="1">
      <c r="A10137">
        <v>17</v>
      </c>
      <c r="B10137" s="226">
        <v>44275</v>
      </c>
      <c r="C10137" s="226">
        <v>44276</v>
      </c>
      <c r="D10137" s="226">
        <v>44280.453645833331</v>
      </c>
      <c r="E10137" t="s">
        <v>6113</v>
      </c>
    </row>
    <row r="10138" spans="1:6" hidden="1">
      <c r="A10138">
        <v>17</v>
      </c>
      <c r="B10138" s="226">
        <v>44275</v>
      </c>
      <c r="C10138" s="226">
        <v>44276</v>
      </c>
      <c r="D10138" s="226">
        <v>44280.453645833331</v>
      </c>
      <c r="E10138" t="s">
        <v>6112</v>
      </c>
    </row>
    <row r="10139" spans="1:6" hidden="1">
      <c r="A10139">
        <v>17</v>
      </c>
      <c r="B10139" s="226">
        <v>44275</v>
      </c>
      <c r="C10139" s="226">
        <v>44276</v>
      </c>
      <c r="D10139" s="226">
        <v>44280.453645833331</v>
      </c>
      <c r="E10139" t="s">
        <v>6114</v>
      </c>
    </row>
    <row r="10140" spans="1:6" hidden="1">
      <c r="A10140">
        <v>17</v>
      </c>
      <c r="B10140" s="226">
        <v>44275</v>
      </c>
      <c r="C10140" s="226">
        <v>44276</v>
      </c>
      <c r="D10140" s="226">
        <v>44280.453645833331</v>
      </c>
      <c r="E10140" t="s">
        <v>6115</v>
      </c>
    </row>
    <row r="10141" spans="1:6" hidden="1">
      <c r="A10141">
        <v>17</v>
      </c>
      <c r="B10141" s="226">
        <v>44275</v>
      </c>
      <c r="C10141" s="226">
        <v>44276</v>
      </c>
      <c r="D10141" s="226">
        <v>44280.453645833331</v>
      </c>
      <c r="E10141" t="s">
        <v>6116</v>
      </c>
    </row>
    <row r="10142" spans="1:6" hidden="1">
      <c r="A10142">
        <v>17</v>
      </c>
      <c r="B10142" s="226">
        <v>44275</v>
      </c>
      <c r="C10142" s="226">
        <v>44276</v>
      </c>
      <c r="D10142" s="226">
        <v>44280.453645833331</v>
      </c>
      <c r="E10142" t="s">
        <v>6117</v>
      </c>
    </row>
    <row r="10143" spans="1:6" hidden="1">
      <c r="A10143">
        <v>17</v>
      </c>
      <c r="B10143" s="226">
        <v>44275</v>
      </c>
      <c r="C10143" s="226">
        <v>44276</v>
      </c>
      <c r="D10143" s="226">
        <v>44280.453645833331</v>
      </c>
      <c r="E10143" t="s">
        <v>6118</v>
      </c>
    </row>
    <row r="10144" spans="1:6" hidden="1">
      <c r="A10144">
        <v>17</v>
      </c>
      <c r="B10144" s="226">
        <v>44275</v>
      </c>
      <c r="C10144" s="226">
        <v>44276</v>
      </c>
      <c r="D10144" s="226">
        <v>44280.453645833331</v>
      </c>
      <c r="E10144" t="s">
        <v>6119</v>
      </c>
    </row>
    <row r="10145" spans="1:6" hidden="1">
      <c r="A10145">
        <v>17</v>
      </c>
      <c r="B10145" s="226">
        <v>44275</v>
      </c>
      <c r="C10145" s="226">
        <v>44276</v>
      </c>
      <c r="D10145" s="226">
        <v>44280.453645833331</v>
      </c>
      <c r="E10145" t="s">
        <v>6120</v>
      </c>
    </row>
    <row r="10146" spans="1:6" hidden="1">
      <c r="A10146">
        <v>17</v>
      </c>
      <c r="B10146" s="226">
        <v>44275</v>
      </c>
      <c r="C10146" s="226">
        <v>44276</v>
      </c>
      <c r="D10146" s="226">
        <v>44280.453645833331</v>
      </c>
      <c r="E10146" t="s">
        <v>6121</v>
      </c>
    </row>
    <row r="10147" spans="1:6" hidden="1">
      <c r="A10147">
        <v>17</v>
      </c>
      <c r="B10147" s="226">
        <v>44275</v>
      </c>
      <c r="C10147" s="226">
        <v>44276</v>
      </c>
      <c r="D10147" s="226">
        <v>44280.453645833331</v>
      </c>
      <c r="E10147" t="s">
        <v>6487</v>
      </c>
      <c r="F10147">
        <v>174.77309875488282</v>
      </c>
    </row>
    <row r="10148" spans="1:6" hidden="1">
      <c r="A10148">
        <v>17</v>
      </c>
      <c r="B10148" s="226">
        <v>44275</v>
      </c>
      <c r="C10148" s="226">
        <v>44276</v>
      </c>
      <c r="D10148" s="226">
        <v>44280.453645833331</v>
      </c>
      <c r="E10148" t="s">
        <v>6488</v>
      </c>
      <c r="F10148">
        <v>188.01666651831684</v>
      </c>
    </row>
    <row r="10149" spans="1:6" hidden="1">
      <c r="A10149">
        <v>17</v>
      </c>
      <c r="B10149" s="226">
        <v>44275</v>
      </c>
      <c r="C10149" s="226">
        <v>44276</v>
      </c>
      <c r="D10149" s="226">
        <v>44280.453645833331</v>
      </c>
      <c r="E10149" t="s">
        <v>6489</v>
      </c>
      <c r="F10149">
        <v>188.76920373704695</v>
      </c>
    </row>
    <row r="10150" spans="1:6" hidden="1">
      <c r="A10150">
        <v>17</v>
      </c>
      <c r="B10150" s="226">
        <v>44275</v>
      </c>
      <c r="C10150" s="226">
        <v>44276</v>
      </c>
      <c r="D10150" s="226">
        <v>44280.453645833331</v>
      </c>
      <c r="E10150" t="s">
        <v>6490</v>
      </c>
      <c r="F10150">
        <v>198.27473874621919</v>
      </c>
    </row>
    <row r="10151" spans="1:6" hidden="1">
      <c r="A10151">
        <v>17</v>
      </c>
      <c r="B10151" s="226">
        <v>44275</v>
      </c>
      <c r="C10151" s="226">
        <v>44276</v>
      </c>
      <c r="D10151" s="226">
        <v>44280.453645833331</v>
      </c>
      <c r="E10151" t="s">
        <v>6122</v>
      </c>
      <c r="F10151">
        <v>6.1970095950696216</v>
      </c>
    </row>
    <row r="10152" spans="1:6" hidden="1">
      <c r="A10152">
        <v>17</v>
      </c>
      <c r="B10152" s="226">
        <v>44275</v>
      </c>
      <c r="C10152" s="226">
        <v>44276</v>
      </c>
      <c r="D10152" s="226">
        <v>44280.453645833331</v>
      </c>
      <c r="E10152" t="s">
        <v>6123</v>
      </c>
      <c r="F10152">
        <v>19.685126823849181</v>
      </c>
    </row>
    <row r="10153" spans="1:6" hidden="1">
      <c r="A10153">
        <v>17</v>
      </c>
      <c r="B10153" s="226">
        <v>44275</v>
      </c>
      <c r="C10153" s="226">
        <v>44276</v>
      </c>
      <c r="D10153" s="226">
        <v>44280.453645833331</v>
      </c>
      <c r="E10153" t="s">
        <v>6491</v>
      </c>
      <c r="F10153">
        <v>168.21667001512273</v>
      </c>
    </row>
    <row r="10154" spans="1:6" hidden="1">
      <c r="A10154">
        <v>17</v>
      </c>
      <c r="B10154" s="226">
        <v>44275</v>
      </c>
      <c r="C10154" s="226">
        <v>44276</v>
      </c>
      <c r="D10154" s="226">
        <v>44280.453645833331</v>
      </c>
      <c r="E10154" t="s">
        <v>6492</v>
      </c>
      <c r="F10154">
        <v>171.12614472707133</v>
      </c>
    </row>
    <row r="10155" spans="1:6" hidden="1">
      <c r="A10155">
        <v>17</v>
      </c>
      <c r="B10155" s="226">
        <v>44275</v>
      </c>
      <c r="C10155" s="226">
        <v>44276</v>
      </c>
      <c r="D10155" s="226">
        <v>44280.453645833331</v>
      </c>
      <c r="E10155" t="s">
        <v>6493</v>
      </c>
      <c r="F10155">
        <v>137.0971181657581</v>
      </c>
    </row>
    <row r="10156" spans="1:6" hidden="1">
      <c r="A10156">
        <v>17</v>
      </c>
      <c r="B10156" s="226">
        <v>44275</v>
      </c>
      <c r="C10156" s="226">
        <v>44276</v>
      </c>
      <c r="D10156" s="226">
        <v>44280.453645833331</v>
      </c>
      <c r="E10156" t="s">
        <v>6265</v>
      </c>
      <c r="F10156">
        <v>23.977160546514675</v>
      </c>
    </row>
    <row r="10157" spans="1:6" hidden="1">
      <c r="A10157">
        <v>17</v>
      </c>
      <c r="B10157" s="226">
        <v>44275</v>
      </c>
      <c r="C10157" s="226">
        <v>44276</v>
      </c>
      <c r="D10157" s="226">
        <v>44280.453645833331</v>
      </c>
      <c r="E10157" t="s">
        <v>6266</v>
      </c>
      <c r="F10157">
        <v>134.34967565006679</v>
      </c>
    </row>
    <row r="10158" spans="1:6" hidden="1">
      <c r="A10158">
        <v>17</v>
      </c>
      <c r="B10158" s="226">
        <v>44275</v>
      </c>
      <c r="C10158" s="226">
        <v>44276</v>
      </c>
      <c r="D10158" s="226">
        <v>44280.453645833331</v>
      </c>
      <c r="E10158" t="s">
        <v>6494</v>
      </c>
      <c r="F10158">
        <v>200.36849961810719</v>
      </c>
    </row>
    <row r="10159" spans="1:6" hidden="1">
      <c r="A10159">
        <v>17</v>
      </c>
      <c r="B10159" s="226">
        <v>44275</v>
      </c>
      <c r="C10159" s="226">
        <v>44276</v>
      </c>
      <c r="D10159" s="226">
        <v>44280.453645833331</v>
      </c>
      <c r="E10159" t="s">
        <v>6495</v>
      </c>
      <c r="F10159">
        <v>208.58829676310248</v>
      </c>
    </row>
    <row r="10160" spans="1:6" hidden="1">
      <c r="A10160">
        <v>17</v>
      </c>
      <c r="B10160" s="226">
        <v>44275</v>
      </c>
      <c r="C10160" s="226">
        <v>44276</v>
      </c>
      <c r="D10160" s="226">
        <v>44280.453645833331</v>
      </c>
      <c r="E10160" t="s">
        <v>6268</v>
      </c>
      <c r="F10160">
        <v>181.16741393407213</v>
      </c>
    </row>
    <row r="10161" spans="1:6" hidden="1">
      <c r="A10161">
        <v>17</v>
      </c>
      <c r="B10161" s="226">
        <v>44275</v>
      </c>
      <c r="C10161" s="226">
        <v>44276</v>
      </c>
      <c r="D10161" s="226">
        <v>44280.453645833331</v>
      </c>
      <c r="E10161" t="s">
        <v>6496</v>
      </c>
      <c r="F10161">
        <v>208.69407611423054</v>
      </c>
    </row>
    <row r="10162" spans="1:6" hidden="1">
      <c r="A10162">
        <v>17</v>
      </c>
      <c r="B10162" s="226">
        <v>44275</v>
      </c>
      <c r="C10162" s="226">
        <v>44276</v>
      </c>
      <c r="D10162" s="226">
        <v>44280.453645833331</v>
      </c>
      <c r="E10162" t="s">
        <v>6497</v>
      </c>
      <c r="F10162">
        <v>209.18902769088763</v>
      </c>
    </row>
    <row r="10163" spans="1:6" hidden="1">
      <c r="A10163">
        <v>17</v>
      </c>
      <c r="B10163" s="226">
        <v>44275</v>
      </c>
      <c r="C10163" s="226">
        <v>44276</v>
      </c>
      <c r="D10163" s="226">
        <v>44280.453645833331</v>
      </c>
      <c r="E10163" t="s">
        <v>6124</v>
      </c>
      <c r="F10163">
        <v>11.667883786227904</v>
      </c>
    </row>
    <row r="10164" spans="1:6" hidden="1">
      <c r="A10164">
        <v>17</v>
      </c>
      <c r="B10164" s="226">
        <v>44275</v>
      </c>
      <c r="C10164" s="226">
        <v>44276</v>
      </c>
      <c r="D10164" s="226">
        <v>44280.453645833331</v>
      </c>
      <c r="E10164" t="s">
        <v>6315</v>
      </c>
    </row>
    <row r="10165" spans="1:6" hidden="1">
      <c r="A10165">
        <v>17</v>
      </c>
      <c r="B10165" s="226">
        <v>44275</v>
      </c>
      <c r="C10165" s="226">
        <v>44276</v>
      </c>
      <c r="D10165" s="226">
        <v>44280.453645833331</v>
      </c>
      <c r="E10165" t="s">
        <v>6316</v>
      </c>
    </row>
    <row r="10166" spans="1:6" hidden="1">
      <c r="A10166">
        <v>17</v>
      </c>
      <c r="B10166" s="226">
        <v>44275</v>
      </c>
      <c r="C10166" s="226">
        <v>44276</v>
      </c>
      <c r="D10166" s="226">
        <v>44280.453645833331</v>
      </c>
      <c r="E10166" t="s">
        <v>6553</v>
      </c>
    </row>
    <row r="10167" spans="1:6" hidden="1">
      <c r="A10167">
        <v>17</v>
      </c>
      <c r="B10167" s="226">
        <v>44275</v>
      </c>
      <c r="C10167" s="226">
        <v>44276</v>
      </c>
      <c r="D10167" s="226">
        <v>44280.453645833331</v>
      </c>
      <c r="E10167" t="s">
        <v>6554</v>
      </c>
    </row>
    <row r="10168" spans="1:6" hidden="1">
      <c r="A10168">
        <v>17</v>
      </c>
      <c r="B10168" s="226">
        <v>44275</v>
      </c>
      <c r="C10168" s="226">
        <v>44276</v>
      </c>
      <c r="D10168" s="226">
        <v>44280.453645833331</v>
      </c>
      <c r="E10168" t="s">
        <v>6555</v>
      </c>
    </row>
    <row r="10169" spans="1:6" hidden="1">
      <c r="A10169">
        <v>17</v>
      </c>
      <c r="B10169" s="226">
        <v>44275</v>
      </c>
      <c r="C10169" s="226">
        <v>44276</v>
      </c>
      <c r="D10169" s="226">
        <v>44280.453645833331</v>
      </c>
      <c r="E10169" t="s">
        <v>6556</v>
      </c>
    </row>
    <row r="10170" spans="1:6" hidden="1">
      <c r="A10170">
        <v>17</v>
      </c>
      <c r="B10170" s="226">
        <v>44275</v>
      </c>
      <c r="C10170" s="226">
        <v>44276</v>
      </c>
      <c r="D10170" s="226">
        <v>44280.453645833331</v>
      </c>
      <c r="E10170" t="s">
        <v>6557</v>
      </c>
    </row>
    <row r="10171" spans="1:6" hidden="1">
      <c r="A10171">
        <v>17</v>
      </c>
      <c r="B10171" s="226">
        <v>44275</v>
      </c>
      <c r="C10171" s="226">
        <v>44276</v>
      </c>
      <c r="D10171" s="226">
        <v>44280.453645833331</v>
      </c>
      <c r="E10171" t="s">
        <v>6558</v>
      </c>
    </row>
    <row r="10172" spans="1:6" hidden="1">
      <c r="A10172">
        <v>17</v>
      </c>
      <c r="B10172" s="226">
        <v>44275</v>
      </c>
      <c r="C10172" s="226">
        <v>44276</v>
      </c>
      <c r="D10172" s="226">
        <v>44280.453645833331</v>
      </c>
      <c r="E10172" t="s">
        <v>6559</v>
      </c>
    </row>
    <row r="10173" spans="1:6" hidden="1">
      <c r="A10173">
        <v>17</v>
      </c>
      <c r="B10173" s="226">
        <v>44275</v>
      </c>
      <c r="C10173" s="226">
        <v>44276</v>
      </c>
      <c r="D10173" s="226">
        <v>44280.453645833331</v>
      </c>
      <c r="E10173" t="s">
        <v>6560</v>
      </c>
    </row>
    <row r="10174" spans="1:6" hidden="1">
      <c r="A10174">
        <v>17</v>
      </c>
      <c r="B10174" s="226">
        <v>44275</v>
      </c>
      <c r="C10174" s="226">
        <v>44276</v>
      </c>
      <c r="D10174" s="226">
        <v>44280.453645833331</v>
      </c>
      <c r="E10174" t="s">
        <v>6561</v>
      </c>
    </row>
    <row r="10175" spans="1:6" hidden="1">
      <c r="A10175">
        <v>17</v>
      </c>
      <c r="B10175" s="226">
        <v>44275</v>
      </c>
      <c r="C10175" s="226">
        <v>44276</v>
      </c>
      <c r="D10175" s="226">
        <v>44280.453645833331</v>
      </c>
      <c r="E10175" t="s">
        <v>6562</v>
      </c>
    </row>
    <row r="10176" spans="1:6" hidden="1">
      <c r="A10176">
        <v>17</v>
      </c>
      <c r="B10176" s="226">
        <v>44275</v>
      </c>
      <c r="C10176" s="226">
        <v>44276</v>
      </c>
      <c r="D10176" s="226">
        <v>44280.453645833331</v>
      </c>
      <c r="E10176" t="s">
        <v>6563</v>
      </c>
    </row>
    <row r="10177" spans="1:6" hidden="1">
      <c r="A10177">
        <v>17</v>
      </c>
      <c r="B10177" s="226">
        <v>44275</v>
      </c>
      <c r="C10177" s="226">
        <v>44276</v>
      </c>
      <c r="D10177" s="226">
        <v>44280.453645833331</v>
      </c>
      <c r="E10177" t="s">
        <v>6564</v>
      </c>
    </row>
    <row r="10178" spans="1:6" hidden="1">
      <c r="A10178">
        <v>17</v>
      </c>
      <c r="B10178" s="226">
        <v>44275</v>
      </c>
      <c r="C10178" s="226">
        <v>44276</v>
      </c>
      <c r="D10178" s="226">
        <v>44280.453645833331</v>
      </c>
      <c r="E10178" t="s">
        <v>6565</v>
      </c>
    </row>
    <row r="10179" spans="1:6" hidden="1">
      <c r="A10179">
        <v>17</v>
      </c>
      <c r="B10179" s="226">
        <v>44275</v>
      </c>
      <c r="C10179" s="226">
        <v>44276</v>
      </c>
      <c r="D10179" s="226">
        <v>44280.453645833331</v>
      </c>
      <c r="E10179" t="s">
        <v>6566</v>
      </c>
    </row>
    <row r="10180" spans="1:6" hidden="1">
      <c r="A10180">
        <v>17</v>
      </c>
      <c r="B10180" s="226">
        <v>44275</v>
      </c>
      <c r="C10180" s="226">
        <v>44276</v>
      </c>
      <c r="D10180" s="226">
        <v>44280.453645833331</v>
      </c>
      <c r="E10180" t="s">
        <v>6567</v>
      </c>
    </row>
    <row r="10181" spans="1:6" hidden="1">
      <c r="A10181">
        <v>17</v>
      </c>
      <c r="B10181" s="226">
        <v>44275</v>
      </c>
      <c r="C10181" s="226">
        <v>44276</v>
      </c>
      <c r="D10181" s="226">
        <v>44280.453645833331</v>
      </c>
      <c r="E10181" t="s">
        <v>6568</v>
      </c>
    </row>
    <row r="10182" spans="1:6" hidden="1">
      <c r="A10182">
        <v>17</v>
      </c>
      <c r="B10182" s="226">
        <v>44275</v>
      </c>
      <c r="C10182" s="226">
        <v>44276</v>
      </c>
      <c r="D10182" s="226">
        <v>44280.453645833331</v>
      </c>
      <c r="E10182" t="s">
        <v>6569</v>
      </c>
    </row>
    <row r="10183" spans="1:6" hidden="1">
      <c r="A10183">
        <v>17</v>
      </c>
      <c r="B10183" s="226">
        <v>44275</v>
      </c>
      <c r="C10183" s="226">
        <v>44276</v>
      </c>
      <c r="D10183" s="226">
        <v>44280.453645833331</v>
      </c>
      <c r="E10183" t="s">
        <v>6570</v>
      </c>
    </row>
    <row r="10184" spans="1:6" hidden="1">
      <c r="A10184">
        <v>17</v>
      </c>
      <c r="B10184" s="226">
        <v>44275</v>
      </c>
      <c r="C10184" s="226">
        <v>44276</v>
      </c>
      <c r="D10184" s="226">
        <v>44280.453645833331</v>
      </c>
      <c r="E10184" t="s">
        <v>6665</v>
      </c>
      <c r="F10184">
        <v>0.10743394235355978</v>
      </c>
    </row>
    <row r="10185" spans="1:6" hidden="1">
      <c r="A10185">
        <v>17</v>
      </c>
      <c r="B10185" s="226">
        <v>44275</v>
      </c>
      <c r="C10185" s="226">
        <v>44276</v>
      </c>
      <c r="D10185" s="226">
        <v>44280.453645833331</v>
      </c>
      <c r="E10185" t="s">
        <v>6666</v>
      </c>
      <c r="F10185">
        <v>-2.4266036293314155E-2</v>
      </c>
    </row>
    <row r="10186" spans="1:6" hidden="1">
      <c r="A10186">
        <v>17</v>
      </c>
      <c r="B10186" s="226">
        <v>44275</v>
      </c>
      <c r="C10186" s="226">
        <v>44276</v>
      </c>
      <c r="D10186" s="226">
        <v>44280.453645833331</v>
      </c>
      <c r="E10186" t="s">
        <v>6662</v>
      </c>
      <c r="F10186">
        <v>-2.8376445439439615</v>
      </c>
    </row>
    <row r="10187" spans="1:6" hidden="1">
      <c r="A10187">
        <v>17</v>
      </c>
      <c r="B10187" s="226">
        <v>44275</v>
      </c>
      <c r="C10187" s="226">
        <v>44276</v>
      </c>
      <c r="D10187" s="226">
        <v>44280.453645833331</v>
      </c>
      <c r="E10187" t="s">
        <v>6289</v>
      </c>
      <c r="F10187">
        <v>40.602403134769858</v>
      </c>
    </row>
    <row r="10188" spans="1:6" hidden="1">
      <c r="A10188">
        <v>17</v>
      </c>
      <c r="B10188" s="226">
        <v>44275</v>
      </c>
      <c r="C10188" s="226">
        <v>44276</v>
      </c>
      <c r="D10188" s="226">
        <v>44280.453645833331</v>
      </c>
      <c r="E10188" t="s">
        <v>6290</v>
      </c>
      <c r="F10188">
        <v>6.5819612910350207</v>
      </c>
    </row>
    <row r="10189" spans="1:6" hidden="1">
      <c r="A10189">
        <v>17</v>
      </c>
      <c r="B10189" s="226">
        <v>44275</v>
      </c>
      <c r="C10189" s="226">
        <v>44276</v>
      </c>
      <c r="D10189" s="226">
        <v>44280.453645833331</v>
      </c>
      <c r="E10189" t="s">
        <v>6291</v>
      </c>
      <c r="F10189">
        <v>5.7784498444033927</v>
      </c>
    </row>
    <row r="10190" spans="1:6" hidden="1">
      <c r="A10190">
        <v>17</v>
      </c>
      <c r="B10190" s="226">
        <v>44275</v>
      </c>
      <c r="C10190" s="226">
        <v>44276</v>
      </c>
      <c r="D10190" s="226">
        <v>44280.453645833331</v>
      </c>
      <c r="E10190" t="s">
        <v>6292</v>
      </c>
      <c r="F10190">
        <v>14.138525750239696</v>
      </c>
    </row>
    <row r="10191" spans="1:6" hidden="1">
      <c r="A10191">
        <v>17</v>
      </c>
      <c r="B10191" s="226">
        <v>44275</v>
      </c>
      <c r="C10191" s="226">
        <v>44276</v>
      </c>
      <c r="D10191" s="226">
        <v>44280.453645833331</v>
      </c>
      <c r="E10191" t="s">
        <v>6293</v>
      </c>
      <c r="F10191">
        <v>99.7</v>
      </c>
    </row>
    <row r="10192" spans="1:6" hidden="1">
      <c r="A10192">
        <v>17</v>
      </c>
      <c r="B10192" s="226">
        <v>44275</v>
      </c>
      <c r="C10192" s="226">
        <v>44276</v>
      </c>
      <c r="D10192" s="226">
        <v>44280.453645833331</v>
      </c>
      <c r="E10192" t="s">
        <v>6294</v>
      </c>
      <c r="F10192">
        <v>110</v>
      </c>
    </row>
    <row r="10193" spans="1:6" hidden="1">
      <c r="A10193">
        <v>17</v>
      </c>
      <c r="B10193" s="226">
        <v>44275</v>
      </c>
      <c r="C10193" s="226">
        <v>44276</v>
      </c>
      <c r="D10193" s="226">
        <v>44280.453645833331</v>
      </c>
      <c r="E10193" t="s">
        <v>6295</v>
      </c>
      <c r="F10193">
        <v>105.56177195800001</v>
      </c>
    </row>
    <row r="10194" spans="1:6" hidden="1">
      <c r="A10194">
        <v>17</v>
      </c>
      <c r="B10194" s="226">
        <v>44275</v>
      </c>
      <c r="C10194" s="226">
        <v>44276</v>
      </c>
      <c r="D10194" s="226">
        <v>44280.453645833331</v>
      </c>
      <c r="E10194" t="s">
        <v>6296</v>
      </c>
      <c r="F10194">
        <v>85.014346750000016</v>
      </c>
    </row>
    <row r="10195" spans="1:6" hidden="1">
      <c r="A10195">
        <v>17</v>
      </c>
      <c r="B10195" s="226">
        <v>44275</v>
      </c>
      <c r="C10195" s="226">
        <v>44276</v>
      </c>
      <c r="D10195" s="226">
        <v>44280.453645833331</v>
      </c>
      <c r="E10195" t="s">
        <v>6317</v>
      </c>
    </row>
    <row r="10196" spans="1:6" hidden="1">
      <c r="A10196">
        <v>17</v>
      </c>
      <c r="B10196" s="226">
        <v>44275</v>
      </c>
      <c r="C10196" s="226">
        <v>44276</v>
      </c>
      <c r="D10196" s="226">
        <v>44280.453645833331</v>
      </c>
      <c r="E10196" t="s">
        <v>6318</v>
      </c>
    </row>
    <row r="10197" spans="1:6" hidden="1">
      <c r="A10197">
        <v>17</v>
      </c>
      <c r="B10197" s="226">
        <v>44275</v>
      </c>
      <c r="C10197" s="226">
        <v>44276</v>
      </c>
      <c r="D10197" s="226">
        <v>44280.453645833331</v>
      </c>
      <c r="E10197" t="s">
        <v>6319</v>
      </c>
    </row>
    <row r="10198" spans="1:6" hidden="1">
      <c r="A10198">
        <v>17</v>
      </c>
      <c r="B10198" s="226">
        <v>44275</v>
      </c>
      <c r="C10198" s="226">
        <v>44276</v>
      </c>
      <c r="D10198" s="226">
        <v>44280.453645833331</v>
      </c>
      <c r="E10198" t="s">
        <v>6320</v>
      </c>
    </row>
    <row r="10199" spans="1:6" hidden="1">
      <c r="A10199">
        <v>17</v>
      </c>
      <c r="B10199" s="226">
        <v>44275</v>
      </c>
      <c r="C10199" s="226">
        <v>44276</v>
      </c>
      <c r="D10199" s="226">
        <v>44280.453645833331</v>
      </c>
      <c r="E10199" t="s">
        <v>6321</v>
      </c>
    </row>
    <row r="10200" spans="1:6" hidden="1">
      <c r="A10200">
        <v>17</v>
      </c>
      <c r="B10200" s="226">
        <v>44275</v>
      </c>
      <c r="C10200" s="226">
        <v>44276</v>
      </c>
      <c r="D10200" s="226">
        <v>44280.453645833331</v>
      </c>
      <c r="E10200" t="s">
        <v>6323</v>
      </c>
    </row>
    <row r="10201" spans="1:6" hidden="1">
      <c r="A10201">
        <v>17</v>
      </c>
      <c r="B10201" s="226">
        <v>44275</v>
      </c>
      <c r="C10201" s="226">
        <v>44276</v>
      </c>
      <c r="D10201" s="226">
        <v>44280.453645833331</v>
      </c>
      <c r="E10201" t="s">
        <v>6611</v>
      </c>
      <c r="F10201">
        <v>34.046241270833448</v>
      </c>
    </row>
    <row r="10202" spans="1:6" hidden="1">
      <c r="A10202">
        <v>17</v>
      </c>
      <c r="B10202" s="226">
        <v>44275</v>
      </c>
      <c r="C10202" s="226">
        <v>44276</v>
      </c>
      <c r="D10202" s="226">
        <v>44280.453645833331</v>
      </c>
      <c r="E10202" t="s">
        <v>6612</v>
      </c>
      <c r="F10202">
        <v>0</v>
      </c>
    </row>
    <row r="10203" spans="1:6" hidden="1">
      <c r="A10203">
        <v>17</v>
      </c>
      <c r="B10203" s="226">
        <v>44275</v>
      </c>
      <c r="C10203" s="226">
        <v>44276</v>
      </c>
      <c r="D10203" s="226">
        <v>44280.453645833331</v>
      </c>
      <c r="E10203" t="s">
        <v>6719</v>
      </c>
      <c r="F10203">
        <v>34.046241270833448</v>
      </c>
    </row>
    <row r="10204" spans="1:6" hidden="1">
      <c r="A10204">
        <v>17</v>
      </c>
      <c r="B10204" s="226">
        <v>44275</v>
      </c>
      <c r="C10204" s="226">
        <v>44276</v>
      </c>
      <c r="D10204" s="226">
        <v>44280.453645833331</v>
      </c>
      <c r="E10204" t="s">
        <v>6325</v>
      </c>
      <c r="F10204">
        <v>115.92509469985956</v>
      </c>
    </row>
    <row r="10205" spans="1:6" hidden="1">
      <c r="A10205">
        <v>17</v>
      </c>
      <c r="B10205" s="226">
        <v>44275</v>
      </c>
      <c r="C10205" s="226">
        <v>44276</v>
      </c>
      <c r="D10205" s="226">
        <v>44280.453645833331</v>
      </c>
      <c r="E10205" t="s">
        <v>6393</v>
      </c>
      <c r="F10205">
        <v>2.9700000286101136</v>
      </c>
    </row>
    <row r="10206" spans="1:6" hidden="1">
      <c r="A10206">
        <v>17</v>
      </c>
      <c r="B10206" s="226">
        <v>44275</v>
      </c>
      <c r="C10206" s="226">
        <v>44276</v>
      </c>
      <c r="D10206" s="226">
        <v>44280.453645833331</v>
      </c>
      <c r="E10206" t="s">
        <v>6394</v>
      </c>
      <c r="F10206">
        <v>6.3000001907350196</v>
      </c>
    </row>
    <row r="10207" spans="1:6" hidden="1">
      <c r="A10207">
        <v>17</v>
      </c>
      <c r="B10207" s="226">
        <v>44275</v>
      </c>
      <c r="C10207" s="226">
        <v>44276</v>
      </c>
      <c r="D10207" s="226">
        <v>44280.453645833331</v>
      </c>
      <c r="E10207" t="s">
        <v>6395</v>
      </c>
      <c r="F10207">
        <v>3.2899999618530273</v>
      </c>
    </row>
    <row r="10208" spans="1:6" hidden="1">
      <c r="A10208">
        <v>17</v>
      </c>
      <c r="B10208" s="226">
        <v>44275</v>
      </c>
      <c r="C10208" s="226">
        <v>44276</v>
      </c>
      <c r="D10208" s="226">
        <v>44280.453645833331</v>
      </c>
      <c r="E10208" t="s">
        <v>6396</v>
      </c>
      <c r="F10208">
        <v>3.7100000381469727</v>
      </c>
    </row>
    <row r="10209" spans="1:6" hidden="1">
      <c r="A10209">
        <v>17</v>
      </c>
      <c r="B10209" s="226">
        <v>44275</v>
      </c>
      <c r="C10209" s="226">
        <v>44276</v>
      </c>
      <c r="D10209" s="226">
        <v>44280.453645833331</v>
      </c>
      <c r="E10209" t="s">
        <v>6397</v>
      </c>
      <c r="F10209">
        <v>14.390000343323278</v>
      </c>
    </row>
    <row r="10210" spans="1:6" hidden="1">
      <c r="A10210">
        <v>17</v>
      </c>
      <c r="B10210" s="226">
        <v>44275</v>
      </c>
      <c r="C10210" s="226">
        <v>44276</v>
      </c>
      <c r="D10210" s="226">
        <v>44280.453645833331</v>
      </c>
      <c r="E10210" t="s">
        <v>6398</v>
      </c>
      <c r="F10210">
        <v>12.880000114440428</v>
      </c>
    </row>
    <row r="10211" spans="1:6" hidden="1">
      <c r="A10211">
        <v>17</v>
      </c>
      <c r="B10211" s="226">
        <v>44275</v>
      </c>
      <c r="C10211" s="226">
        <v>44276</v>
      </c>
      <c r="D10211" s="226">
        <v>44280.453645833331</v>
      </c>
      <c r="E10211" t="s">
        <v>6399</v>
      </c>
      <c r="F10211">
        <v>1.75</v>
      </c>
    </row>
    <row r="10212" spans="1:6" hidden="1">
      <c r="A10212">
        <v>17</v>
      </c>
      <c r="B10212" s="226">
        <v>44275</v>
      </c>
      <c r="C10212" s="226">
        <v>44276</v>
      </c>
      <c r="D10212" s="226">
        <v>44280.453645833331</v>
      </c>
      <c r="E10212" t="s">
        <v>6400</v>
      </c>
      <c r="F10212">
        <v>5.9999998658893376E-2</v>
      </c>
    </row>
    <row r="10213" spans="1:6" hidden="1">
      <c r="A10213">
        <v>17</v>
      </c>
      <c r="B10213" s="226">
        <v>44275</v>
      </c>
      <c r="C10213" s="226">
        <v>44276</v>
      </c>
      <c r="D10213" s="226">
        <v>44280.453645833331</v>
      </c>
      <c r="E10213" t="s">
        <v>6401</v>
      </c>
      <c r="F10213">
        <v>0.79000002145770254</v>
      </c>
    </row>
    <row r="10214" spans="1:6" hidden="1">
      <c r="A10214">
        <v>17</v>
      </c>
      <c r="B10214" s="226">
        <v>44275</v>
      </c>
      <c r="C10214" s="226">
        <v>44276</v>
      </c>
      <c r="D10214" s="226">
        <v>44280.453645833331</v>
      </c>
      <c r="E10214" t="s">
        <v>6402</v>
      </c>
      <c r="F10214">
        <v>1.1100000143050714</v>
      </c>
    </row>
    <row r="10215" spans="1:6" hidden="1">
      <c r="A10215">
        <v>17</v>
      </c>
      <c r="B10215" s="226">
        <v>44275</v>
      </c>
      <c r="C10215" s="226">
        <v>44276</v>
      </c>
      <c r="D10215" s="226">
        <v>44280.453645833331</v>
      </c>
      <c r="E10215" t="s">
        <v>6403</v>
      </c>
      <c r="F10215">
        <v>0</v>
      </c>
    </row>
    <row r="10216" spans="1:6" hidden="1">
      <c r="A10216">
        <v>17</v>
      </c>
      <c r="B10216" s="226">
        <v>44275</v>
      </c>
      <c r="C10216" s="226">
        <v>44276</v>
      </c>
      <c r="D10216" s="226">
        <v>44280.453645833331</v>
      </c>
      <c r="E10216" t="s">
        <v>6404</v>
      </c>
      <c r="F10216">
        <v>18.309999465943108</v>
      </c>
    </row>
    <row r="10217" spans="1:6" hidden="1">
      <c r="A10217">
        <v>17</v>
      </c>
      <c r="B10217" s="226">
        <v>44275</v>
      </c>
      <c r="C10217" s="226">
        <v>44276</v>
      </c>
      <c r="D10217" s="226">
        <v>44280.453645833331</v>
      </c>
      <c r="E10217" t="s">
        <v>6405</v>
      </c>
      <c r="F10217">
        <v>30.719999313353409</v>
      </c>
    </row>
    <row r="10218" spans="1:6" hidden="1">
      <c r="A10218">
        <v>17</v>
      </c>
      <c r="B10218" s="226">
        <v>44275</v>
      </c>
      <c r="C10218" s="226">
        <v>44276</v>
      </c>
      <c r="D10218" s="226">
        <v>44280.453645833331</v>
      </c>
      <c r="E10218" t="s">
        <v>6406</v>
      </c>
      <c r="F10218">
        <v>0.3400000035762652</v>
      </c>
    </row>
    <row r="10219" spans="1:6" hidden="1">
      <c r="A10219">
        <v>17</v>
      </c>
      <c r="B10219" s="226">
        <v>44275</v>
      </c>
      <c r="C10219" s="226">
        <v>44276</v>
      </c>
      <c r="D10219" s="226">
        <v>44280.453645833331</v>
      </c>
      <c r="E10219" t="s">
        <v>6407</v>
      </c>
      <c r="F10219">
        <v>0.61000001430511475</v>
      </c>
    </row>
    <row r="10220" spans="1:6" hidden="1">
      <c r="A10220">
        <v>17</v>
      </c>
      <c r="B10220" s="226">
        <v>44275</v>
      </c>
      <c r="C10220" s="226">
        <v>44276</v>
      </c>
      <c r="D10220" s="226">
        <v>44280.453645833331</v>
      </c>
      <c r="E10220" t="s">
        <v>6408</v>
      </c>
      <c r="F10220">
        <v>0.89999997615811245</v>
      </c>
    </row>
    <row r="10221" spans="1:6" hidden="1">
      <c r="A10221">
        <v>17</v>
      </c>
      <c r="B10221" s="226">
        <v>44275</v>
      </c>
      <c r="C10221" s="226">
        <v>44276</v>
      </c>
      <c r="D10221" s="226">
        <v>44280.453645833331</v>
      </c>
      <c r="E10221" t="s">
        <v>6409</v>
      </c>
      <c r="F10221">
        <v>0.18999999761581421</v>
      </c>
    </row>
    <row r="10222" spans="1:6" hidden="1">
      <c r="A10222">
        <v>17</v>
      </c>
      <c r="B10222" s="226">
        <v>44275</v>
      </c>
      <c r="C10222" s="226">
        <v>44276</v>
      </c>
      <c r="D10222" s="226">
        <v>44280.453645833331</v>
      </c>
      <c r="E10222" t="s">
        <v>6326</v>
      </c>
      <c r="F10222">
        <v>8.0754234191444034</v>
      </c>
    </row>
    <row r="10223" spans="1:6" hidden="1">
      <c r="A10223">
        <v>17</v>
      </c>
      <c r="B10223" s="226">
        <v>44275</v>
      </c>
      <c r="C10223" s="226">
        <v>44276</v>
      </c>
      <c r="D10223" s="226">
        <v>44280.453645833331</v>
      </c>
      <c r="E10223" t="s">
        <v>6512</v>
      </c>
      <c r="F10223">
        <v>11.369999885559531</v>
      </c>
    </row>
    <row r="10224" spans="1:6" hidden="1">
      <c r="A10224">
        <v>17</v>
      </c>
      <c r="B10224" s="226">
        <v>44275</v>
      </c>
      <c r="C10224" s="226">
        <v>44276</v>
      </c>
      <c r="D10224" s="226">
        <v>44280.453645833331</v>
      </c>
      <c r="E10224" t="s">
        <v>6513</v>
      </c>
      <c r="F10224">
        <v>0.56000000238420766</v>
      </c>
    </row>
    <row r="10225" spans="1:6" hidden="1">
      <c r="A10225">
        <v>17</v>
      </c>
      <c r="B10225" s="226">
        <v>44275</v>
      </c>
      <c r="C10225" s="226">
        <v>44276</v>
      </c>
      <c r="D10225" s="226">
        <v>44280.453645833331</v>
      </c>
      <c r="E10225" t="s">
        <v>6514</v>
      </c>
      <c r="F10225">
        <v>3.1500000953675098</v>
      </c>
    </row>
    <row r="10226" spans="1:6" hidden="1">
      <c r="A10226">
        <v>17</v>
      </c>
      <c r="B10226" s="226">
        <v>44275</v>
      </c>
      <c r="C10226" s="226">
        <v>44276</v>
      </c>
      <c r="D10226" s="226">
        <v>44280.453645833331</v>
      </c>
      <c r="E10226" t="s">
        <v>6515</v>
      </c>
      <c r="F10226">
        <v>5.9000000953676626</v>
      </c>
    </row>
    <row r="10227" spans="1:6" hidden="1">
      <c r="A10227">
        <v>17</v>
      </c>
      <c r="B10227" s="226">
        <v>44275</v>
      </c>
      <c r="C10227" s="226">
        <v>44276</v>
      </c>
      <c r="D10227" s="226">
        <v>44280.453645833331</v>
      </c>
      <c r="E10227" t="s">
        <v>6516</v>
      </c>
      <c r="F10227">
        <v>0.77999997138977051</v>
      </c>
    </row>
    <row r="10228" spans="1:6" hidden="1">
      <c r="A10228">
        <v>17</v>
      </c>
      <c r="B10228" s="226">
        <v>44275</v>
      </c>
      <c r="C10228" s="226">
        <v>44276</v>
      </c>
      <c r="D10228" s="226">
        <v>44280.453645833331</v>
      </c>
      <c r="E10228" t="s">
        <v>6517</v>
      </c>
      <c r="F10228">
        <v>0</v>
      </c>
    </row>
    <row r="10229" spans="1:6" hidden="1">
      <c r="A10229">
        <v>17</v>
      </c>
      <c r="B10229" s="226">
        <v>44275</v>
      </c>
      <c r="C10229" s="226">
        <v>44276</v>
      </c>
      <c r="D10229" s="226">
        <v>44280.453645833331</v>
      </c>
      <c r="E10229" t="s">
        <v>6518</v>
      </c>
      <c r="F10229">
        <v>2.0399999618530273</v>
      </c>
    </row>
    <row r="10230" spans="1:6" hidden="1">
      <c r="A10230">
        <v>17</v>
      </c>
      <c r="B10230" s="226">
        <v>44275</v>
      </c>
      <c r="C10230" s="226">
        <v>44276</v>
      </c>
      <c r="D10230" s="226">
        <v>44280.453645833331</v>
      </c>
      <c r="E10230" t="s">
        <v>6519</v>
      </c>
      <c r="F10230">
        <v>1.309999942779541</v>
      </c>
    </row>
    <row r="10231" spans="1:6" hidden="1">
      <c r="A10231">
        <v>17</v>
      </c>
      <c r="B10231" s="226">
        <v>44275</v>
      </c>
      <c r="C10231" s="226">
        <v>44276</v>
      </c>
      <c r="D10231" s="226">
        <v>44280.453645833331</v>
      </c>
      <c r="E10231" t="s">
        <v>6327</v>
      </c>
      <c r="F10231">
        <v>1.8956054370695098E-3</v>
      </c>
    </row>
    <row r="10232" spans="1:6" hidden="1">
      <c r="A10232">
        <v>17</v>
      </c>
      <c r="B10232" s="226">
        <v>44275</v>
      </c>
      <c r="C10232" s="226">
        <v>44276</v>
      </c>
      <c r="D10232" s="226">
        <v>44280.453645833331</v>
      </c>
      <c r="E10232" t="s">
        <v>6418</v>
      </c>
    </row>
    <row r="10233" spans="1:6" hidden="1">
      <c r="A10233">
        <v>17</v>
      </c>
      <c r="B10233" s="226">
        <v>44275</v>
      </c>
      <c r="C10233" s="226">
        <v>44276</v>
      </c>
      <c r="D10233" s="226">
        <v>44280.453645833331</v>
      </c>
      <c r="E10233" t="s">
        <v>6419</v>
      </c>
    </row>
    <row r="10234" spans="1:6" hidden="1">
      <c r="A10234">
        <v>17</v>
      </c>
      <c r="B10234" s="226">
        <v>44275</v>
      </c>
      <c r="C10234" s="226">
        <v>44276</v>
      </c>
      <c r="D10234" s="226">
        <v>44280.453645833331</v>
      </c>
      <c r="E10234" t="s">
        <v>6420</v>
      </c>
    </row>
    <row r="10235" spans="1:6" hidden="1">
      <c r="A10235">
        <v>17</v>
      </c>
      <c r="B10235" s="226">
        <v>44275</v>
      </c>
      <c r="C10235" s="226">
        <v>44276</v>
      </c>
      <c r="D10235" s="226">
        <v>44280.453645833331</v>
      </c>
      <c r="E10235" t="s">
        <v>6421</v>
      </c>
    </row>
    <row r="10236" spans="1:6" hidden="1">
      <c r="A10236">
        <v>17</v>
      </c>
      <c r="B10236" s="226">
        <v>44275</v>
      </c>
      <c r="C10236" s="226">
        <v>44276</v>
      </c>
      <c r="D10236" s="226">
        <v>44280.453645833331</v>
      </c>
      <c r="E10236" t="s">
        <v>6422</v>
      </c>
    </row>
    <row r="10237" spans="1:6" hidden="1">
      <c r="A10237">
        <v>17</v>
      </c>
      <c r="B10237" s="226">
        <v>44275</v>
      </c>
      <c r="C10237" s="226">
        <v>44276</v>
      </c>
      <c r="D10237" s="226">
        <v>44280.453645833331</v>
      </c>
      <c r="E10237" t="s">
        <v>6423</v>
      </c>
    </row>
    <row r="10238" spans="1:6" hidden="1">
      <c r="A10238">
        <v>17</v>
      </c>
      <c r="B10238" s="226">
        <v>44275</v>
      </c>
      <c r="C10238" s="226">
        <v>44276</v>
      </c>
      <c r="D10238" s="226">
        <v>44280.453645833331</v>
      </c>
      <c r="E10238" t="s">
        <v>6424</v>
      </c>
    </row>
    <row r="10239" spans="1:6" hidden="1">
      <c r="A10239">
        <v>17</v>
      </c>
      <c r="B10239" s="226">
        <v>44275</v>
      </c>
      <c r="C10239" s="226">
        <v>44276</v>
      </c>
      <c r="D10239" s="226">
        <v>44280.453645833331</v>
      </c>
      <c r="E10239" t="s">
        <v>6425</v>
      </c>
    </row>
    <row r="10240" spans="1:6" hidden="1">
      <c r="A10240">
        <v>17</v>
      </c>
      <c r="B10240" s="226">
        <v>44275</v>
      </c>
      <c r="C10240" s="226">
        <v>44276</v>
      </c>
      <c r="D10240" s="226">
        <v>44280.453645833331</v>
      </c>
      <c r="E10240" t="s">
        <v>6426</v>
      </c>
    </row>
    <row r="10241" spans="1:6" hidden="1">
      <c r="A10241">
        <v>17</v>
      </c>
      <c r="B10241" s="226">
        <v>44275</v>
      </c>
      <c r="C10241" s="226">
        <v>44276</v>
      </c>
      <c r="D10241" s="226">
        <v>44280.453645833331</v>
      </c>
      <c r="E10241" t="s">
        <v>6427</v>
      </c>
    </row>
    <row r="10242" spans="1:6" hidden="1">
      <c r="A10242">
        <v>17</v>
      </c>
      <c r="B10242" s="226">
        <v>44275</v>
      </c>
      <c r="C10242" s="226">
        <v>44276</v>
      </c>
      <c r="D10242" s="226">
        <v>44280.453645833331</v>
      </c>
      <c r="E10242" t="s">
        <v>6328</v>
      </c>
      <c r="F10242">
        <v>2.1600443515409212E-2</v>
      </c>
    </row>
    <row r="10243" spans="1:6" hidden="1">
      <c r="A10243">
        <v>17</v>
      </c>
      <c r="B10243" s="226">
        <v>44275</v>
      </c>
      <c r="C10243" s="226">
        <v>44276</v>
      </c>
      <c r="D10243" s="226">
        <v>44280.453645833331</v>
      </c>
      <c r="E10243" t="s">
        <v>6329</v>
      </c>
      <c r="F10243">
        <v>6.4338107211722155</v>
      </c>
    </row>
    <row r="10244" spans="1:6" hidden="1">
      <c r="A10244">
        <v>17</v>
      </c>
      <c r="B10244" s="226">
        <v>44275</v>
      </c>
      <c r="C10244" s="226">
        <v>44276</v>
      </c>
      <c r="D10244" s="226">
        <v>44280.453645833331</v>
      </c>
      <c r="E10244" t="s">
        <v>6330</v>
      </c>
      <c r="F10244">
        <v>7.9974377797709169</v>
      </c>
    </row>
    <row r="10245" spans="1:6" hidden="1">
      <c r="A10245">
        <v>17</v>
      </c>
      <c r="B10245" s="226">
        <v>44275</v>
      </c>
      <c r="C10245" s="226">
        <v>44276</v>
      </c>
      <c r="D10245" s="226">
        <v>44280.453645833331</v>
      </c>
      <c r="E10245" t="s">
        <v>6332</v>
      </c>
      <c r="F10245">
        <v>0</v>
      </c>
    </row>
    <row r="10246" spans="1:6" hidden="1">
      <c r="A10246">
        <v>17</v>
      </c>
      <c r="B10246" s="226">
        <v>44275</v>
      </c>
      <c r="C10246" s="226">
        <v>44276</v>
      </c>
      <c r="D10246" s="226">
        <v>44280.453645833331</v>
      </c>
      <c r="E10246" t="s">
        <v>6331</v>
      </c>
      <c r="F10246">
        <v>0</v>
      </c>
    </row>
    <row r="10247" spans="1:6" hidden="1">
      <c r="A10247">
        <v>17</v>
      </c>
      <c r="B10247" s="226">
        <v>44275</v>
      </c>
      <c r="C10247" s="226">
        <v>44276</v>
      </c>
      <c r="D10247" s="226">
        <v>44280.453645833331</v>
      </c>
      <c r="E10247" t="s">
        <v>6669</v>
      </c>
      <c r="F10247">
        <v>0</v>
      </c>
    </row>
    <row r="10248" spans="1:6" hidden="1">
      <c r="A10248">
        <v>17</v>
      </c>
      <c r="B10248" s="226">
        <v>44275</v>
      </c>
      <c r="C10248" s="226">
        <v>44276</v>
      </c>
      <c r="D10248" s="226">
        <v>44280.453645833331</v>
      </c>
      <c r="E10248" t="s">
        <v>6668</v>
      </c>
      <c r="F10248">
        <v>-3.2157736225941012</v>
      </c>
    </row>
    <row r="10249" spans="1:6" hidden="1">
      <c r="A10249">
        <v>17</v>
      </c>
      <c r="B10249" s="226">
        <v>44275</v>
      </c>
      <c r="C10249" s="226">
        <v>44276</v>
      </c>
      <c r="D10249" s="226">
        <v>44280.453645833331</v>
      </c>
      <c r="E10249" t="s">
        <v>6719</v>
      </c>
      <c r="F10249">
        <v>34.046241270833448</v>
      </c>
    </row>
    <row r="10250" spans="1:6" hidden="1">
      <c r="A10250">
        <v>17</v>
      </c>
      <c r="B10250" s="226">
        <v>44275</v>
      </c>
      <c r="C10250" s="226">
        <v>44276</v>
      </c>
      <c r="D10250" s="226">
        <v>44280.453645833331</v>
      </c>
      <c r="E10250" t="s">
        <v>6333</v>
      </c>
      <c r="F10250">
        <v>-1.8970289335508515E-2</v>
      </c>
    </row>
    <row r="10251" spans="1:6" hidden="1">
      <c r="A10251">
        <v>17</v>
      </c>
      <c r="B10251" s="226">
        <v>44275</v>
      </c>
      <c r="C10251" s="226">
        <v>44276</v>
      </c>
      <c r="D10251" s="226">
        <v>44280.453645833331</v>
      </c>
      <c r="E10251" t="s">
        <v>6334</v>
      </c>
      <c r="F10251">
        <v>19.926626525984876</v>
      </c>
    </row>
    <row r="10252" spans="1:6" hidden="1">
      <c r="A10252">
        <v>17</v>
      </c>
      <c r="B10252" s="226">
        <v>44275</v>
      </c>
      <c r="C10252" s="226">
        <v>44276</v>
      </c>
      <c r="D10252" s="226">
        <v>44280.453645833331</v>
      </c>
      <c r="E10252" t="s">
        <v>6339</v>
      </c>
      <c r="F10252">
        <v>5.7677065886260284</v>
      </c>
    </row>
    <row r="10253" spans="1:6" hidden="1">
      <c r="A10253">
        <v>17</v>
      </c>
      <c r="B10253" s="226">
        <v>44275</v>
      </c>
      <c r="C10253" s="226">
        <v>44276</v>
      </c>
      <c r="D10253" s="226">
        <v>44280.453645833331</v>
      </c>
      <c r="E10253" t="s">
        <v>6338</v>
      </c>
      <c r="F10253">
        <v>0.88932655696084451</v>
      </c>
    </row>
    <row r="10254" spans="1:6" hidden="1">
      <c r="A10254">
        <v>17</v>
      </c>
      <c r="B10254" s="226">
        <v>44275</v>
      </c>
      <c r="C10254" s="226">
        <v>44276</v>
      </c>
      <c r="D10254" s="226">
        <v>44280.453645833331</v>
      </c>
      <c r="E10254" t="s">
        <v>6337</v>
      </c>
      <c r="F10254">
        <v>64.487169994248276</v>
      </c>
    </row>
    <row r="10255" spans="1:6" hidden="1">
      <c r="A10255">
        <v>17</v>
      </c>
      <c r="B10255" s="226">
        <v>44275</v>
      </c>
      <c r="C10255" s="226">
        <v>44276</v>
      </c>
      <c r="D10255" s="226">
        <v>44280.453645833331</v>
      </c>
      <c r="E10255" t="s">
        <v>6340</v>
      </c>
      <c r="F10255">
        <v>20.526549519432962</v>
      </c>
    </row>
    <row r="10256" spans="1:6" hidden="1">
      <c r="A10256">
        <v>17</v>
      </c>
      <c r="B10256" s="226">
        <v>44275</v>
      </c>
      <c r="C10256" s="226">
        <v>44276</v>
      </c>
      <c r="D10256" s="226">
        <v>44280.453645833331</v>
      </c>
      <c r="E10256" t="s">
        <v>6341</v>
      </c>
      <c r="F10256">
        <v>26.363067401336991</v>
      </c>
    </row>
    <row r="10257" spans="1:6" hidden="1">
      <c r="A10257">
        <v>17</v>
      </c>
      <c r="B10257" s="226">
        <v>44275</v>
      </c>
      <c r="C10257" s="226">
        <v>44276</v>
      </c>
      <c r="D10257" s="226">
        <v>44280.453645833331</v>
      </c>
      <c r="E10257" t="s">
        <v>6342</v>
      </c>
      <c r="F10257">
        <v>6.6570331455868725</v>
      </c>
    </row>
    <row r="10258" spans="1:6" hidden="1">
      <c r="A10258">
        <v>17</v>
      </c>
      <c r="B10258" s="226">
        <v>44275</v>
      </c>
      <c r="C10258" s="226">
        <v>44276</v>
      </c>
      <c r="D10258" s="226">
        <v>44280.453645833331</v>
      </c>
      <c r="E10258" t="s">
        <v>6343</v>
      </c>
      <c r="F10258">
        <v>53.155214391814255</v>
      </c>
    </row>
    <row r="10259" spans="1:6" hidden="1">
      <c r="A10259">
        <v>17</v>
      </c>
      <c r="B10259" s="226">
        <v>44275</v>
      </c>
      <c r="C10259" s="226">
        <v>44276</v>
      </c>
      <c r="D10259" s="226">
        <v>44280.453645833331</v>
      </c>
      <c r="E10259" t="s">
        <v>6344</v>
      </c>
    </row>
    <row r="10260" spans="1:6" hidden="1">
      <c r="A10260">
        <v>17</v>
      </c>
      <c r="B10260" s="226">
        <v>44275</v>
      </c>
      <c r="C10260" s="226">
        <v>44276</v>
      </c>
      <c r="D10260" s="226">
        <v>44280.453645833331</v>
      </c>
      <c r="E10260" t="s">
        <v>6345</v>
      </c>
    </row>
    <row r="10261" spans="1:6" hidden="1">
      <c r="A10261">
        <v>17</v>
      </c>
      <c r="B10261" s="226">
        <v>44275</v>
      </c>
      <c r="C10261" s="226">
        <v>44276</v>
      </c>
      <c r="D10261" s="226">
        <v>44280.453645833331</v>
      </c>
      <c r="E10261" t="s">
        <v>6346</v>
      </c>
    </row>
    <row r="10262" spans="1:6" hidden="1">
      <c r="A10262">
        <v>17</v>
      </c>
      <c r="B10262" s="226">
        <v>44275</v>
      </c>
      <c r="C10262" s="226">
        <v>44276</v>
      </c>
      <c r="D10262" s="226">
        <v>44280.453645833331</v>
      </c>
      <c r="E10262" t="s">
        <v>6350</v>
      </c>
    </row>
    <row r="10263" spans="1:6" hidden="1">
      <c r="A10263">
        <v>17</v>
      </c>
      <c r="B10263" s="226">
        <v>44275</v>
      </c>
      <c r="C10263" s="226">
        <v>44276</v>
      </c>
      <c r="D10263" s="226">
        <v>44280.453645833331</v>
      </c>
      <c r="E10263" t="s">
        <v>6352</v>
      </c>
    </row>
    <row r="10264" spans="1:6" hidden="1">
      <c r="A10264">
        <v>17</v>
      </c>
      <c r="B10264" s="226">
        <v>44275</v>
      </c>
      <c r="C10264" s="226">
        <v>44276</v>
      </c>
      <c r="D10264" s="226">
        <v>44280.453645833331</v>
      </c>
      <c r="E10264" t="s">
        <v>6353</v>
      </c>
    </row>
    <row r="10265" spans="1:6" hidden="1">
      <c r="A10265">
        <v>17</v>
      </c>
      <c r="B10265" s="226">
        <v>44275</v>
      </c>
      <c r="C10265" s="226">
        <v>44276</v>
      </c>
      <c r="D10265" s="226">
        <v>44280.453645833331</v>
      </c>
      <c r="E10265" t="s">
        <v>6355</v>
      </c>
    </row>
    <row r="10266" spans="1:6" hidden="1">
      <c r="A10266">
        <v>17</v>
      </c>
      <c r="B10266" s="226">
        <v>44275</v>
      </c>
      <c r="C10266" s="226">
        <v>44276</v>
      </c>
      <c r="D10266" s="226">
        <v>44280.453645833331</v>
      </c>
      <c r="E10266" t="s">
        <v>6354</v>
      </c>
    </row>
    <row r="10267" spans="1:6" hidden="1">
      <c r="A10267">
        <v>17</v>
      </c>
      <c r="B10267" s="226">
        <v>44275</v>
      </c>
      <c r="C10267" s="226">
        <v>44276</v>
      </c>
      <c r="D10267" s="226">
        <v>44280.453645833331</v>
      </c>
      <c r="E10267" t="s">
        <v>6347</v>
      </c>
    </row>
    <row r="10268" spans="1:6" hidden="1">
      <c r="A10268">
        <v>17</v>
      </c>
      <c r="B10268" s="226">
        <v>44275</v>
      </c>
      <c r="C10268" s="226">
        <v>44276</v>
      </c>
      <c r="D10268" s="226">
        <v>44280.453645833331</v>
      </c>
      <c r="E10268" t="s">
        <v>6348</v>
      </c>
    </row>
    <row r="10269" spans="1:6" hidden="1">
      <c r="A10269">
        <v>17</v>
      </c>
      <c r="B10269" s="226">
        <v>44275</v>
      </c>
      <c r="C10269" s="226">
        <v>44276</v>
      </c>
      <c r="D10269" s="226">
        <v>44280.453645833331</v>
      </c>
      <c r="E10269" t="s">
        <v>6349</v>
      </c>
    </row>
    <row r="10270" spans="1:6" hidden="1">
      <c r="A10270">
        <v>17</v>
      </c>
      <c r="B10270" s="226">
        <v>44275</v>
      </c>
      <c r="C10270" s="226">
        <v>44276</v>
      </c>
      <c r="D10270" s="226">
        <v>44280.453645833331</v>
      </c>
      <c r="E10270" t="s">
        <v>6351</v>
      </c>
    </row>
    <row r="10271" spans="1:6" hidden="1">
      <c r="A10271">
        <v>17</v>
      </c>
      <c r="B10271" s="226">
        <v>44275</v>
      </c>
      <c r="C10271" s="226">
        <v>44276</v>
      </c>
      <c r="D10271" s="226">
        <v>44280.453645833331</v>
      </c>
      <c r="E10271" t="s">
        <v>6356</v>
      </c>
    </row>
    <row r="10272" spans="1:6" hidden="1">
      <c r="A10272">
        <v>17</v>
      </c>
      <c r="B10272" s="226">
        <v>44275</v>
      </c>
      <c r="C10272" s="226">
        <v>44276</v>
      </c>
      <c r="D10272" s="226">
        <v>44280.453645833331</v>
      </c>
      <c r="E10272" t="s">
        <v>6362</v>
      </c>
    </row>
    <row r="10273" spans="1:5" hidden="1">
      <c r="A10273">
        <v>17</v>
      </c>
      <c r="B10273" s="226">
        <v>44275</v>
      </c>
      <c r="C10273" s="226">
        <v>44276</v>
      </c>
      <c r="D10273" s="226">
        <v>44280.453645833331</v>
      </c>
      <c r="E10273" t="s">
        <v>6363</v>
      </c>
    </row>
    <row r="10274" spans="1:5" hidden="1">
      <c r="A10274">
        <v>17</v>
      </c>
      <c r="B10274" s="226">
        <v>44275</v>
      </c>
      <c r="C10274" s="226">
        <v>44276</v>
      </c>
      <c r="D10274" s="226">
        <v>44280.453645833331</v>
      </c>
      <c r="E10274" t="s">
        <v>6364</v>
      </c>
    </row>
    <row r="10275" spans="1:5" hidden="1">
      <c r="A10275">
        <v>17</v>
      </c>
      <c r="B10275" s="226">
        <v>44275</v>
      </c>
      <c r="C10275" s="226">
        <v>44276</v>
      </c>
      <c r="D10275" s="226">
        <v>44280.453645833331</v>
      </c>
      <c r="E10275" t="s">
        <v>6365</v>
      </c>
    </row>
    <row r="10276" spans="1:5" hidden="1">
      <c r="A10276">
        <v>17</v>
      </c>
      <c r="B10276" s="226">
        <v>44275</v>
      </c>
      <c r="C10276" s="226">
        <v>44276</v>
      </c>
      <c r="D10276" s="226">
        <v>44280.453645833331</v>
      </c>
      <c r="E10276" t="s">
        <v>6366</v>
      </c>
    </row>
    <row r="10277" spans="1:5" hidden="1">
      <c r="A10277">
        <v>17</v>
      </c>
      <c r="B10277" s="226">
        <v>44275</v>
      </c>
      <c r="C10277" s="226">
        <v>44276</v>
      </c>
      <c r="D10277" s="226">
        <v>44280.453645833331</v>
      </c>
      <c r="E10277" t="s">
        <v>6367</v>
      </c>
    </row>
    <row r="10278" spans="1:5" hidden="1">
      <c r="A10278">
        <v>17</v>
      </c>
      <c r="B10278" s="226">
        <v>44275</v>
      </c>
      <c r="C10278" s="226">
        <v>44276</v>
      </c>
      <c r="D10278" s="226">
        <v>44280.453645833331</v>
      </c>
      <c r="E10278" t="s">
        <v>6368</v>
      </c>
    </row>
    <row r="10279" spans="1:5" hidden="1">
      <c r="A10279">
        <v>17</v>
      </c>
      <c r="B10279" s="226">
        <v>44275</v>
      </c>
      <c r="C10279" s="226">
        <v>44276</v>
      </c>
      <c r="D10279" s="226">
        <v>44280.453645833331</v>
      </c>
      <c r="E10279" t="s">
        <v>6369</v>
      </c>
    </row>
    <row r="10280" spans="1:5" hidden="1">
      <c r="A10280">
        <v>17</v>
      </c>
      <c r="B10280" s="226">
        <v>44275</v>
      </c>
      <c r="C10280" s="226">
        <v>44276</v>
      </c>
      <c r="D10280" s="226">
        <v>44280.453645833331</v>
      </c>
      <c r="E10280" t="s">
        <v>6370</v>
      </c>
    </row>
    <row r="10281" spans="1:5" hidden="1">
      <c r="A10281">
        <v>17</v>
      </c>
      <c r="B10281" s="226">
        <v>44275</v>
      </c>
      <c r="C10281" s="226">
        <v>44276</v>
      </c>
      <c r="D10281" s="226">
        <v>44280.453645833331</v>
      </c>
      <c r="E10281" t="s">
        <v>6371</v>
      </c>
    </row>
    <row r="10282" spans="1:5" hidden="1">
      <c r="A10282">
        <v>17</v>
      </c>
      <c r="B10282" s="226">
        <v>44275</v>
      </c>
      <c r="C10282" s="226">
        <v>44276</v>
      </c>
      <c r="D10282" s="226">
        <v>44280.453645833331</v>
      </c>
      <c r="E10282" t="s">
        <v>6372</v>
      </c>
    </row>
    <row r="10283" spans="1:5" hidden="1">
      <c r="A10283">
        <v>17</v>
      </c>
      <c r="B10283" s="226">
        <v>44275</v>
      </c>
      <c r="C10283" s="226">
        <v>44276</v>
      </c>
      <c r="D10283" s="226">
        <v>44280.453645833331</v>
      </c>
      <c r="E10283" t="s">
        <v>6373</v>
      </c>
    </row>
    <row r="10284" spans="1:5" hidden="1">
      <c r="A10284">
        <v>17</v>
      </c>
      <c r="B10284" s="226">
        <v>44275</v>
      </c>
      <c r="C10284" s="226">
        <v>44276</v>
      </c>
      <c r="D10284" s="226">
        <v>44280.453645833331</v>
      </c>
      <c r="E10284" t="s">
        <v>6374</v>
      </c>
    </row>
    <row r="10285" spans="1:5" hidden="1">
      <c r="A10285">
        <v>17</v>
      </c>
      <c r="B10285" s="226">
        <v>44275</v>
      </c>
      <c r="C10285" s="226">
        <v>44276</v>
      </c>
      <c r="D10285" s="226">
        <v>44280.453645833331</v>
      </c>
      <c r="E10285" t="s">
        <v>6375</v>
      </c>
    </row>
    <row r="10286" spans="1:5" hidden="1">
      <c r="A10286">
        <v>17</v>
      </c>
      <c r="B10286" s="226">
        <v>44275</v>
      </c>
      <c r="C10286" s="226">
        <v>44276</v>
      </c>
      <c r="D10286" s="226">
        <v>44280.453645833331</v>
      </c>
      <c r="E10286" t="s">
        <v>6376</v>
      </c>
    </row>
    <row r="10287" spans="1:5" hidden="1">
      <c r="A10287">
        <v>17</v>
      </c>
      <c r="B10287" s="226">
        <v>44275</v>
      </c>
      <c r="C10287" s="226">
        <v>44276</v>
      </c>
      <c r="D10287" s="226">
        <v>44280.453645833331</v>
      </c>
      <c r="E10287" t="s">
        <v>6377</v>
      </c>
    </row>
    <row r="10288" spans="1:5" hidden="1">
      <c r="A10288">
        <v>17</v>
      </c>
      <c r="B10288" s="226">
        <v>44275</v>
      </c>
      <c r="C10288" s="226">
        <v>44276</v>
      </c>
      <c r="D10288" s="226">
        <v>44280.453645833331</v>
      </c>
      <c r="E10288" t="s">
        <v>6378</v>
      </c>
    </row>
    <row r="10289" spans="1:6" hidden="1">
      <c r="A10289">
        <v>17</v>
      </c>
      <c r="B10289" s="226">
        <v>44275</v>
      </c>
      <c r="C10289" s="226">
        <v>44276</v>
      </c>
      <c r="D10289" s="226">
        <v>44280.453645833331</v>
      </c>
      <c r="E10289" t="s">
        <v>6379</v>
      </c>
    </row>
    <row r="10290" spans="1:6" hidden="1">
      <c r="A10290">
        <v>17</v>
      </c>
      <c r="B10290" s="226">
        <v>44275</v>
      </c>
      <c r="C10290" s="226">
        <v>44276</v>
      </c>
      <c r="D10290" s="226">
        <v>44280.453645833331</v>
      </c>
      <c r="E10290" t="s">
        <v>6380</v>
      </c>
    </row>
    <row r="10291" spans="1:6" hidden="1">
      <c r="A10291">
        <v>17</v>
      </c>
      <c r="B10291" s="226">
        <v>44275</v>
      </c>
      <c r="C10291" s="226">
        <v>44276</v>
      </c>
      <c r="D10291" s="226">
        <v>44280.453645833331</v>
      </c>
      <c r="E10291" t="s">
        <v>5411</v>
      </c>
    </row>
    <row r="10292" spans="1:6" hidden="1">
      <c r="A10292">
        <v>17</v>
      </c>
      <c r="B10292" s="226">
        <v>44275</v>
      </c>
      <c r="C10292" s="226">
        <v>44276</v>
      </c>
      <c r="D10292" s="226">
        <v>44280.453645833331</v>
      </c>
      <c r="E10292" t="s">
        <v>6381</v>
      </c>
      <c r="F10292">
        <v>136.65694386164341</v>
      </c>
    </row>
    <row r="10293" spans="1:6" hidden="1">
      <c r="A10293">
        <v>17</v>
      </c>
      <c r="B10293" s="226">
        <v>44275</v>
      </c>
      <c r="C10293" s="226">
        <v>44276</v>
      </c>
      <c r="D10293" s="226">
        <v>44280.453645833331</v>
      </c>
      <c r="E10293" t="s">
        <v>6430</v>
      </c>
      <c r="F10293">
        <v>34.380362767643362</v>
      </c>
    </row>
    <row r="10294" spans="1:6" hidden="1">
      <c r="A10294">
        <v>17</v>
      </c>
      <c r="B10294" s="226">
        <v>44275</v>
      </c>
      <c r="C10294" s="226">
        <v>44276</v>
      </c>
      <c r="D10294" s="226">
        <v>44280.453645833331</v>
      </c>
      <c r="E10294" t="s">
        <v>6431</v>
      </c>
      <c r="F10294">
        <v>3778.860345289444</v>
      </c>
    </row>
    <row r="10295" spans="1:6" hidden="1">
      <c r="A10295">
        <v>17</v>
      </c>
      <c r="B10295" s="226">
        <v>44275</v>
      </c>
      <c r="C10295" s="226">
        <v>44276</v>
      </c>
      <c r="D10295" s="226">
        <v>44280.453645833331</v>
      </c>
      <c r="E10295" t="s">
        <v>6432</v>
      </c>
      <c r="F10295">
        <v>2.516954362889138</v>
      </c>
    </row>
    <row r="10296" spans="1:6" hidden="1">
      <c r="A10296">
        <v>17</v>
      </c>
      <c r="B10296" s="226">
        <v>44275</v>
      </c>
      <c r="C10296" s="226">
        <v>44276</v>
      </c>
      <c r="D10296" s="226">
        <v>44280.453645833331</v>
      </c>
      <c r="E10296" t="s">
        <v>6382</v>
      </c>
      <c r="F10296">
        <v>1645.7425036960208</v>
      </c>
    </row>
    <row r="10297" spans="1:6" hidden="1">
      <c r="A10297">
        <v>17</v>
      </c>
      <c r="B10297" s="226">
        <v>44275</v>
      </c>
      <c r="C10297" s="226">
        <v>44276</v>
      </c>
      <c r="D10297" s="226">
        <v>44280.453645833331</v>
      </c>
      <c r="E10297" t="s">
        <v>6383</v>
      </c>
      <c r="F10297">
        <v>54.457832572195265</v>
      </c>
    </row>
    <row r="10298" spans="1:6" hidden="1">
      <c r="A10298">
        <v>17</v>
      </c>
      <c r="B10298" s="226">
        <v>44275</v>
      </c>
      <c r="C10298" s="226">
        <v>44276</v>
      </c>
      <c r="D10298" s="226">
        <v>44280.453645833331</v>
      </c>
      <c r="E10298" t="s">
        <v>6384</v>
      </c>
      <c r="F10298">
        <v>0</v>
      </c>
    </row>
    <row r="10299" spans="1:6" hidden="1">
      <c r="A10299">
        <v>17</v>
      </c>
      <c r="B10299" s="226">
        <v>44275</v>
      </c>
      <c r="C10299" s="226">
        <v>44276</v>
      </c>
      <c r="D10299" s="226">
        <v>44280.453645833331</v>
      </c>
      <c r="E10299" t="s">
        <v>6385</v>
      </c>
      <c r="F10299">
        <v>1</v>
      </c>
    </row>
    <row r="10300" spans="1:6" hidden="1">
      <c r="A10300">
        <v>17</v>
      </c>
      <c r="B10300" s="226">
        <v>44275</v>
      </c>
      <c r="C10300" s="226">
        <v>44276</v>
      </c>
      <c r="D10300" s="226">
        <v>44280.453645833331</v>
      </c>
      <c r="E10300" t="s">
        <v>6386</v>
      </c>
      <c r="F10300">
        <v>9.0100002288818359</v>
      </c>
    </row>
    <row r="10301" spans="1:6" hidden="1">
      <c r="A10301">
        <v>17</v>
      </c>
      <c r="B10301" s="226">
        <v>44275</v>
      </c>
      <c r="C10301" s="226">
        <v>44276</v>
      </c>
      <c r="D10301" s="226">
        <v>44280.453645833331</v>
      </c>
      <c r="E10301" t="s">
        <v>6387</v>
      </c>
      <c r="F10301">
        <v>1.3500000238419116</v>
      </c>
    </row>
    <row r="10302" spans="1:6" hidden="1">
      <c r="A10302">
        <v>17</v>
      </c>
      <c r="B10302" s="226">
        <v>44275</v>
      </c>
      <c r="C10302" s="226">
        <v>44276</v>
      </c>
      <c r="D10302" s="226">
        <v>44280.453645833331</v>
      </c>
      <c r="E10302" t="s">
        <v>6388</v>
      </c>
      <c r="F10302">
        <v>65.349998474118649</v>
      </c>
    </row>
    <row r="10303" spans="1:6" hidden="1">
      <c r="A10303">
        <v>17</v>
      </c>
      <c r="B10303" s="226">
        <v>44275</v>
      </c>
      <c r="C10303" s="226">
        <v>44276</v>
      </c>
      <c r="D10303" s="226">
        <v>44280.453645833331</v>
      </c>
      <c r="E10303" t="s">
        <v>6389</v>
      </c>
      <c r="F10303">
        <v>22.069999694824219</v>
      </c>
    </row>
    <row r="10304" spans="1:6" hidden="1">
      <c r="A10304">
        <v>17</v>
      </c>
      <c r="B10304" s="226">
        <v>44275</v>
      </c>
      <c r="C10304" s="226">
        <v>44276</v>
      </c>
      <c r="D10304" s="226">
        <v>44280.453645833331</v>
      </c>
      <c r="E10304" t="s">
        <v>6390</v>
      </c>
      <c r="F10304">
        <v>0.14000000059605192</v>
      </c>
    </row>
    <row r="10305" spans="1:6" hidden="1">
      <c r="A10305">
        <v>17</v>
      </c>
      <c r="B10305" s="226">
        <v>44275</v>
      </c>
      <c r="C10305" s="226">
        <v>44276</v>
      </c>
      <c r="D10305" s="226">
        <v>44280.453645833331</v>
      </c>
      <c r="E10305" t="s">
        <v>6391</v>
      </c>
      <c r="F10305">
        <v>1.059999942779541</v>
      </c>
    </row>
    <row r="10306" spans="1:6" hidden="1">
      <c r="A10306">
        <v>17</v>
      </c>
      <c r="B10306" s="226">
        <v>44275</v>
      </c>
      <c r="C10306" s="226">
        <v>44276</v>
      </c>
      <c r="D10306" s="226">
        <v>44280.453645833331</v>
      </c>
      <c r="E10306" t="s">
        <v>6392</v>
      </c>
      <c r="F10306">
        <v>1.9999999552965182E-2</v>
      </c>
    </row>
    <row r="10307" spans="1:6" hidden="1">
      <c r="A10307">
        <v>17</v>
      </c>
      <c r="B10307" s="226">
        <v>44275</v>
      </c>
      <c r="C10307" s="226">
        <v>44276</v>
      </c>
      <c r="D10307" s="226">
        <v>44280.453645833331</v>
      </c>
      <c r="E10307" t="s">
        <v>6428</v>
      </c>
      <c r="F10307">
        <v>64.444443659514363</v>
      </c>
    </row>
    <row r="10308" spans="1:6" hidden="1">
      <c r="A10308">
        <v>17</v>
      </c>
      <c r="B10308" s="226">
        <v>44275</v>
      </c>
      <c r="C10308" s="226">
        <v>44276</v>
      </c>
      <c r="D10308" s="226">
        <v>44280.453645833331</v>
      </c>
      <c r="E10308" t="s">
        <v>6498</v>
      </c>
      <c r="F10308">
        <v>7.788897713439219E-2</v>
      </c>
    </row>
    <row r="10309" spans="1:6" hidden="1">
      <c r="A10309">
        <v>17</v>
      </c>
      <c r="B10309" s="226">
        <v>44275</v>
      </c>
      <c r="C10309" s="226">
        <v>44276</v>
      </c>
      <c r="D10309" s="226">
        <v>44280.453645833331</v>
      </c>
      <c r="E10309" t="s">
        <v>6499</v>
      </c>
      <c r="F10309">
        <v>203.53543041017303</v>
      </c>
    </row>
    <row r="10310" spans="1:6" hidden="1">
      <c r="A10310">
        <v>17</v>
      </c>
      <c r="B10310" s="226">
        <v>44275</v>
      </c>
      <c r="C10310" s="226">
        <v>44276</v>
      </c>
      <c r="D10310" s="226">
        <v>44280.453645833331</v>
      </c>
      <c r="E10310" t="s">
        <v>6500</v>
      </c>
      <c r="F10310">
        <v>11133.05910305444</v>
      </c>
    </row>
    <row r="10311" spans="1:6" hidden="1">
      <c r="A10311">
        <v>17</v>
      </c>
      <c r="B10311" s="226">
        <v>44275</v>
      </c>
      <c r="C10311" s="226">
        <v>44276</v>
      </c>
      <c r="D10311" s="226">
        <v>44280.453645833331</v>
      </c>
      <c r="E10311" t="s">
        <v>6429</v>
      </c>
      <c r="F10311">
        <v>350.00536594390803</v>
      </c>
    </row>
    <row r="10312" spans="1:6" hidden="1">
      <c r="A10312">
        <v>17</v>
      </c>
      <c r="B10312" s="226">
        <v>44275</v>
      </c>
      <c r="C10312" s="226">
        <v>44276</v>
      </c>
      <c r="D10312" s="226">
        <v>44280.453645833331</v>
      </c>
      <c r="E10312" t="s">
        <v>6433</v>
      </c>
      <c r="F10312">
        <v>55.399266044298898</v>
      </c>
    </row>
    <row r="10313" spans="1:6" hidden="1">
      <c r="A10313">
        <v>17</v>
      </c>
      <c r="B10313" s="226">
        <v>44275</v>
      </c>
      <c r="C10313" s="226">
        <v>44276</v>
      </c>
      <c r="D10313" s="226">
        <v>44280.453645833331</v>
      </c>
      <c r="E10313" t="s">
        <v>6671</v>
      </c>
      <c r="F10313">
        <v>-2.4865872168693581</v>
      </c>
    </row>
    <row r="10314" spans="1:6" hidden="1">
      <c r="A10314">
        <v>17</v>
      </c>
      <c r="B10314" s="226">
        <v>44275</v>
      </c>
      <c r="C10314" s="226">
        <v>44276</v>
      </c>
      <c r="D10314" s="226">
        <v>44280.453645833331</v>
      </c>
      <c r="E10314" t="s">
        <v>6434</v>
      </c>
      <c r="F10314">
        <v>141.77586317062358</v>
      </c>
    </row>
    <row r="10315" spans="1:6" hidden="1">
      <c r="A10315">
        <v>17</v>
      </c>
      <c r="B10315" s="226">
        <v>44275</v>
      </c>
      <c r="C10315" s="226">
        <v>44276</v>
      </c>
      <c r="D10315" s="226">
        <v>44280.453645833331</v>
      </c>
      <c r="E10315" t="s">
        <v>6435</v>
      </c>
      <c r="F10315">
        <v>61.057564634746981</v>
      </c>
    </row>
    <row r="10316" spans="1:6" hidden="1">
      <c r="A10316">
        <v>17</v>
      </c>
      <c r="B10316" s="226">
        <v>44275</v>
      </c>
      <c r="C10316" s="226">
        <v>44276</v>
      </c>
      <c r="D10316" s="226">
        <v>44280.453645833331</v>
      </c>
      <c r="E10316" t="s">
        <v>6436</v>
      </c>
      <c r="F10316">
        <v>609.74183044433562</v>
      </c>
    </row>
    <row r="10317" spans="1:6" hidden="1">
      <c r="A10317">
        <v>17</v>
      </c>
      <c r="B10317" s="226">
        <v>44275</v>
      </c>
      <c r="C10317" s="226">
        <v>44276</v>
      </c>
      <c r="D10317" s="226">
        <v>44280.453645833331</v>
      </c>
      <c r="E10317" t="s">
        <v>6438</v>
      </c>
      <c r="F10317">
        <v>2776.8214397854276</v>
      </c>
    </row>
    <row r="10318" spans="1:6" hidden="1">
      <c r="A10318">
        <v>17</v>
      </c>
      <c r="B10318" s="226">
        <v>44275</v>
      </c>
      <c r="C10318" s="226">
        <v>44276</v>
      </c>
      <c r="D10318" s="226">
        <v>44280.453645833331</v>
      </c>
      <c r="E10318" t="s">
        <v>6439</v>
      </c>
      <c r="F10318">
        <v>135.02175496419275</v>
      </c>
    </row>
    <row r="10319" spans="1:6" hidden="1">
      <c r="A10319">
        <v>17</v>
      </c>
      <c r="B10319" s="226">
        <v>44275</v>
      </c>
      <c r="C10319" s="226">
        <v>44276</v>
      </c>
      <c r="D10319" s="226">
        <v>44280.453645833331</v>
      </c>
      <c r="E10319" t="s">
        <v>6501</v>
      </c>
      <c r="F10319">
        <v>8.0754234191444034</v>
      </c>
    </row>
    <row r="10320" spans="1:6" hidden="1">
      <c r="A10320">
        <v>17</v>
      </c>
      <c r="B10320" s="226">
        <v>44275</v>
      </c>
      <c r="C10320" s="226">
        <v>44276</v>
      </c>
      <c r="D10320" s="226">
        <v>44280.453645833331</v>
      </c>
      <c r="E10320" t="s">
        <v>6437</v>
      </c>
      <c r="F10320">
        <v>126.26949522760185</v>
      </c>
    </row>
    <row r="10321" spans="1:6" hidden="1">
      <c r="A10321">
        <v>17</v>
      </c>
      <c r="B10321" s="226">
        <v>44275</v>
      </c>
      <c r="C10321" s="226">
        <v>44276</v>
      </c>
      <c r="D10321" s="226">
        <v>44280.453645833331</v>
      </c>
      <c r="E10321" t="s">
        <v>6502</v>
      </c>
      <c r="F10321">
        <v>74.879997253414999</v>
      </c>
    </row>
    <row r="10322" spans="1:6" hidden="1">
      <c r="A10322">
        <v>17</v>
      </c>
      <c r="B10322" s="226">
        <v>44275</v>
      </c>
      <c r="C10322" s="226">
        <v>44276</v>
      </c>
      <c r="D10322" s="226">
        <v>44280.453645833331</v>
      </c>
      <c r="E10322" t="s">
        <v>6410</v>
      </c>
      <c r="F10322">
        <v>11.369999885559531</v>
      </c>
    </row>
    <row r="10323" spans="1:6" hidden="1">
      <c r="A10323">
        <v>17</v>
      </c>
      <c r="B10323" s="226">
        <v>44275</v>
      </c>
      <c r="C10323" s="226">
        <v>44276</v>
      </c>
      <c r="D10323" s="226">
        <v>44280.453645833331</v>
      </c>
      <c r="E10323" t="s">
        <v>6411</v>
      </c>
      <c r="F10323">
        <v>0.56000000238420766</v>
      </c>
    </row>
    <row r="10324" spans="1:6" hidden="1">
      <c r="A10324">
        <v>17</v>
      </c>
      <c r="B10324" s="226">
        <v>44275</v>
      </c>
      <c r="C10324" s="226">
        <v>44276</v>
      </c>
      <c r="D10324" s="226">
        <v>44280.453645833331</v>
      </c>
      <c r="E10324" t="s">
        <v>6412</v>
      </c>
      <c r="F10324">
        <v>3.1500000953675098</v>
      </c>
    </row>
    <row r="10325" spans="1:6" hidden="1">
      <c r="A10325">
        <v>17</v>
      </c>
      <c r="B10325" s="226">
        <v>44275</v>
      </c>
      <c r="C10325" s="226">
        <v>44276</v>
      </c>
      <c r="D10325" s="226">
        <v>44280.453645833331</v>
      </c>
      <c r="E10325" t="s">
        <v>6413</v>
      </c>
      <c r="F10325">
        <v>5.9000000953676626</v>
      </c>
    </row>
    <row r="10326" spans="1:6" hidden="1">
      <c r="A10326">
        <v>17</v>
      </c>
      <c r="B10326" s="226">
        <v>44275</v>
      </c>
      <c r="C10326" s="226">
        <v>44276</v>
      </c>
      <c r="D10326" s="226">
        <v>44280.453645833331</v>
      </c>
      <c r="E10326" t="s">
        <v>6414</v>
      </c>
      <c r="F10326">
        <v>0.77999997138977051</v>
      </c>
    </row>
    <row r="10327" spans="1:6" hidden="1">
      <c r="A10327">
        <v>17</v>
      </c>
      <c r="B10327" s="226">
        <v>44275</v>
      </c>
      <c r="C10327" s="226">
        <v>44276</v>
      </c>
      <c r="D10327" s="226">
        <v>44280.453645833331</v>
      </c>
      <c r="E10327" t="s">
        <v>6415</v>
      </c>
      <c r="F10327">
        <v>0</v>
      </c>
    </row>
    <row r="10328" spans="1:6" hidden="1">
      <c r="A10328">
        <v>17</v>
      </c>
      <c r="B10328" s="226">
        <v>44275</v>
      </c>
      <c r="C10328" s="226">
        <v>44276</v>
      </c>
      <c r="D10328" s="226">
        <v>44280.453645833331</v>
      </c>
      <c r="E10328" t="s">
        <v>6416</v>
      </c>
      <c r="F10328">
        <v>2.0399999618530273</v>
      </c>
    </row>
    <row r="10329" spans="1:6" hidden="1">
      <c r="A10329">
        <v>17</v>
      </c>
      <c r="B10329" s="226">
        <v>44275</v>
      </c>
      <c r="C10329" s="226">
        <v>44276</v>
      </c>
      <c r="D10329" s="226">
        <v>44280.453645833331</v>
      </c>
      <c r="E10329" t="s">
        <v>6417</v>
      </c>
      <c r="F10329">
        <v>1.309999942779541</v>
      </c>
    </row>
    <row r="10330" spans="1:6" hidden="1">
      <c r="A10330">
        <v>17</v>
      </c>
      <c r="B10330" s="226">
        <v>44275</v>
      </c>
      <c r="C10330" s="226">
        <v>44276</v>
      </c>
      <c r="D10330" s="226">
        <v>44280.453645833331</v>
      </c>
      <c r="E10330" t="s">
        <v>6503</v>
      </c>
      <c r="F10330">
        <v>1.9999999552965182E-2</v>
      </c>
    </row>
    <row r="10331" spans="1:6" hidden="1">
      <c r="A10331">
        <v>17</v>
      </c>
      <c r="B10331" s="226">
        <v>44275</v>
      </c>
      <c r="C10331" s="226">
        <v>44276</v>
      </c>
      <c r="D10331" s="226">
        <v>44280.453645833331</v>
      </c>
      <c r="E10331" t="s">
        <v>6504</v>
      </c>
      <c r="F10331">
        <v>0.93999999761578057</v>
      </c>
    </row>
    <row r="10332" spans="1:6" hidden="1">
      <c r="A10332">
        <v>17</v>
      </c>
      <c r="B10332" s="226">
        <v>44275</v>
      </c>
      <c r="C10332" s="226">
        <v>44276</v>
      </c>
      <c r="D10332" s="226">
        <v>44280.453645833331</v>
      </c>
      <c r="E10332" t="s">
        <v>6505</v>
      </c>
      <c r="F10332">
        <v>2.190000057220459</v>
      </c>
    </row>
    <row r="10333" spans="1:6" hidden="1">
      <c r="A10333">
        <v>17</v>
      </c>
      <c r="B10333" s="226">
        <v>44275</v>
      </c>
      <c r="C10333" s="226">
        <v>44276</v>
      </c>
      <c r="D10333" s="226">
        <v>44280.453645833331</v>
      </c>
      <c r="E10333" t="s">
        <v>6506</v>
      </c>
      <c r="F10333">
        <v>23</v>
      </c>
    </row>
    <row r="10334" spans="1:6" hidden="1">
      <c r="A10334">
        <v>17</v>
      </c>
      <c r="B10334" s="226">
        <v>44275</v>
      </c>
      <c r="C10334" s="226">
        <v>44276</v>
      </c>
      <c r="D10334" s="226">
        <v>44280.453645833331</v>
      </c>
      <c r="E10334" t="s">
        <v>6507</v>
      </c>
      <c r="F10334">
        <v>51.029998779296875</v>
      </c>
    </row>
    <row r="10335" spans="1:6" hidden="1">
      <c r="A10335">
        <v>17</v>
      </c>
      <c r="B10335" s="226">
        <v>44275</v>
      </c>
      <c r="C10335" s="226">
        <v>44276</v>
      </c>
      <c r="D10335" s="226">
        <v>44280.453645833331</v>
      </c>
      <c r="E10335" t="s">
        <v>6508</v>
      </c>
      <c r="F10335">
        <v>21.270000457763537</v>
      </c>
    </row>
    <row r="10336" spans="1:6" hidden="1">
      <c r="A10336">
        <v>17</v>
      </c>
      <c r="B10336" s="226">
        <v>44275</v>
      </c>
      <c r="C10336" s="226">
        <v>44276</v>
      </c>
      <c r="D10336" s="226">
        <v>44280.453645833331</v>
      </c>
      <c r="E10336" t="s">
        <v>6509</v>
      </c>
      <c r="F10336">
        <v>0.57999998331072233</v>
      </c>
    </row>
    <row r="10337" spans="1:6" hidden="1">
      <c r="A10337">
        <v>17</v>
      </c>
      <c r="B10337" s="226">
        <v>44275</v>
      </c>
      <c r="C10337" s="226">
        <v>44276</v>
      </c>
      <c r="D10337" s="226">
        <v>44280.453645833331</v>
      </c>
      <c r="E10337" t="s">
        <v>6510</v>
      </c>
      <c r="F10337">
        <v>0.95999997854229402</v>
      </c>
    </row>
    <row r="10338" spans="1:6" hidden="1">
      <c r="A10338">
        <v>17</v>
      </c>
      <c r="B10338" s="226">
        <v>44275</v>
      </c>
      <c r="C10338" s="226">
        <v>44276</v>
      </c>
      <c r="D10338" s="226">
        <v>44280.453645833331</v>
      </c>
      <c r="E10338" t="s">
        <v>6511</v>
      </c>
      <c r="F10338">
        <v>9.9999997764825908E-3</v>
      </c>
    </row>
    <row r="10339" spans="1:6" hidden="1">
      <c r="A10339">
        <v>17</v>
      </c>
      <c r="B10339" s="226">
        <v>44275</v>
      </c>
      <c r="C10339" s="226">
        <v>44276</v>
      </c>
      <c r="D10339" s="226">
        <v>44280.453645833331</v>
      </c>
      <c r="E10339" t="s">
        <v>6728</v>
      </c>
      <c r="F10339">
        <v>6.3296965440114388</v>
      </c>
    </row>
    <row r="10340" spans="1:6" hidden="1">
      <c r="A10340">
        <v>17</v>
      </c>
      <c r="B10340" s="226">
        <v>44275</v>
      </c>
      <c r="C10340" s="226">
        <v>44276</v>
      </c>
      <c r="D10340" s="226">
        <v>44280.453645833331</v>
      </c>
      <c r="E10340" t="s">
        <v>6525</v>
      </c>
    </row>
    <row r="10341" spans="1:6" hidden="1">
      <c r="A10341">
        <v>17</v>
      </c>
      <c r="B10341" s="226">
        <v>44275</v>
      </c>
      <c r="C10341" s="226">
        <v>44276</v>
      </c>
      <c r="D10341" s="226">
        <v>44280.453645833331</v>
      </c>
      <c r="E10341" t="s">
        <v>6526</v>
      </c>
    </row>
    <row r="10342" spans="1:6" hidden="1">
      <c r="A10342">
        <v>17</v>
      </c>
      <c r="B10342" s="226">
        <v>44275</v>
      </c>
      <c r="C10342" s="226">
        <v>44276</v>
      </c>
      <c r="D10342" s="226">
        <v>44280.453645833331</v>
      </c>
      <c r="E10342" t="s">
        <v>6679</v>
      </c>
      <c r="F10342">
        <v>0.87929999828335825</v>
      </c>
    </row>
    <row r="10343" spans="1:6" hidden="1">
      <c r="A10343">
        <v>17</v>
      </c>
      <c r="B10343" s="226">
        <v>44275</v>
      </c>
      <c r="C10343" s="226">
        <v>44276</v>
      </c>
      <c r="D10343" s="226">
        <v>44280.453645833331</v>
      </c>
      <c r="E10343" t="s">
        <v>6680</v>
      </c>
      <c r="F10343">
        <v>1.6830999851227304</v>
      </c>
    </row>
    <row r="10344" spans="1:6" hidden="1">
      <c r="A10344">
        <v>17</v>
      </c>
      <c r="B10344" s="226">
        <v>44275</v>
      </c>
      <c r="C10344" s="226">
        <v>44276</v>
      </c>
      <c r="D10344" s="226">
        <v>44280.453645833331</v>
      </c>
      <c r="E10344" t="s">
        <v>6681</v>
      </c>
      <c r="F10344">
        <v>7.0317997932436667</v>
      </c>
    </row>
    <row r="10345" spans="1:6" hidden="1">
      <c r="A10345">
        <v>17</v>
      </c>
      <c r="B10345" s="226">
        <v>44275</v>
      </c>
      <c r="C10345" s="226">
        <v>44276</v>
      </c>
      <c r="D10345" s="226">
        <v>44280.453645833331</v>
      </c>
      <c r="E10345" t="s">
        <v>6682</v>
      </c>
      <c r="F10345">
        <v>23.518699645996094</v>
      </c>
    </row>
    <row r="10346" spans="1:6" hidden="1">
      <c r="A10346">
        <v>17</v>
      </c>
      <c r="B10346" s="226">
        <v>44275</v>
      </c>
      <c r="C10346" s="226">
        <v>44276</v>
      </c>
      <c r="D10346" s="226">
        <v>44280.453645833331</v>
      </c>
      <c r="E10346" t="s">
        <v>6683</v>
      </c>
      <c r="F10346">
        <v>50.294898986817635</v>
      </c>
    </row>
    <row r="10347" spans="1:6" hidden="1">
      <c r="A10347">
        <v>17</v>
      </c>
      <c r="B10347" s="226">
        <v>44275</v>
      </c>
      <c r="C10347" s="226">
        <v>44276</v>
      </c>
      <c r="D10347" s="226">
        <v>44280.453645833331</v>
      </c>
      <c r="E10347" t="s">
        <v>6684</v>
      </c>
      <c r="F10347">
        <v>16.501100540161758</v>
      </c>
    </row>
    <row r="10348" spans="1:6" hidden="1">
      <c r="A10348">
        <v>17</v>
      </c>
      <c r="B10348" s="226">
        <v>44275</v>
      </c>
      <c r="C10348" s="226">
        <v>44276</v>
      </c>
      <c r="D10348" s="226">
        <v>44280.453645833331</v>
      </c>
      <c r="E10348" t="s">
        <v>6685</v>
      </c>
      <c r="F10348">
        <v>5.8699999004604535E-2</v>
      </c>
    </row>
    <row r="10349" spans="1:6" hidden="1">
      <c r="A10349">
        <v>17</v>
      </c>
      <c r="B10349" s="226">
        <v>44275</v>
      </c>
      <c r="C10349" s="226">
        <v>44276</v>
      </c>
      <c r="D10349" s="226">
        <v>44280.453645833331</v>
      </c>
      <c r="E10349" t="s">
        <v>6670</v>
      </c>
      <c r="F10349">
        <v>-0.8179635282430856</v>
      </c>
    </row>
    <row r="10350" spans="1:6" hidden="1">
      <c r="A10350">
        <v>17</v>
      </c>
      <c r="B10350" s="226">
        <v>44275</v>
      </c>
      <c r="C10350" s="226">
        <v>44276</v>
      </c>
      <c r="D10350" s="226">
        <v>44280.453645833331</v>
      </c>
      <c r="E10350" t="s">
        <v>6531</v>
      </c>
      <c r="F10350">
        <v>39.372087664074378</v>
      </c>
    </row>
    <row r="10351" spans="1:6" hidden="1">
      <c r="A10351">
        <v>17</v>
      </c>
      <c r="B10351" s="226">
        <v>44275</v>
      </c>
      <c r="C10351" s="226">
        <v>44276</v>
      </c>
      <c r="D10351" s="226">
        <v>44280.453645833331</v>
      </c>
      <c r="E10351" t="s">
        <v>6532</v>
      </c>
      <c r="F10351">
        <v>1.7086081460118319</v>
      </c>
    </row>
    <row r="10352" spans="1:6" hidden="1">
      <c r="A10352">
        <v>17</v>
      </c>
      <c r="B10352" s="226">
        <v>44275</v>
      </c>
      <c r="C10352" s="226">
        <v>44276</v>
      </c>
      <c r="D10352" s="226">
        <v>44280.453645833331</v>
      </c>
      <c r="E10352" t="s">
        <v>6533</v>
      </c>
      <c r="F10352">
        <v>138.89250322977705</v>
      </c>
    </row>
    <row r="10353" spans="1:6" hidden="1">
      <c r="A10353">
        <v>17</v>
      </c>
      <c r="B10353" s="226">
        <v>44275</v>
      </c>
      <c r="C10353" s="226">
        <v>44276</v>
      </c>
      <c r="D10353" s="226">
        <v>44280.453645833331</v>
      </c>
      <c r="E10353" t="s">
        <v>6530</v>
      </c>
      <c r="F10353">
        <v>94.695803552203728</v>
      </c>
    </row>
    <row r="10354" spans="1:6" hidden="1">
      <c r="A10354">
        <v>17</v>
      </c>
      <c r="B10354" s="226">
        <v>44275</v>
      </c>
      <c r="C10354" s="226">
        <v>44276</v>
      </c>
      <c r="D10354" s="226">
        <v>44280.453645833331</v>
      </c>
      <c r="E10354" t="s">
        <v>6534</v>
      </c>
      <c r="F10354">
        <v>91.800003051759262</v>
      </c>
    </row>
    <row r="10355" spans="1:6" hidden="1">
      <c r="A10355">
        <v>17</v>
      </c>
      <c r="B10355" s="226">
        <v>44275</v>
      </c>
      <c r="C10355" s="226">
        <v>44276</v>
      </c>
      <c r="D10355" s="226">
        <v>44280.453645833331</v>
      </c>
      <c r="E10355" t="s">
        <v>6535</v>
      </c>
      <c r="F10355">
        <v>7.6600000262260437E-2</v>
      </c>
    </row>
    <row r="10356" spans="1:6" hidden="1">
      <c r="A10356">
        <v>17</v>
      </c>
      <c r="B10356" s="226">
        <v>44275</v>
      </c>
      <c r="C10356" s="226">
        <v>44276</v>
      </c>
      <c r="D10356" s="226">
        <v>44280.453645833331</v>
      </c>
      <c r="E10356" t="s">
        <v>6536</v>
      </c>
      <c r="F10356">
        <v>99.7061004638648</v>
      </c>
    </row>
    <row r="10357" spans="1:6" hidden="1">
      <c r="A10357">
        <v>17</v>
      </c>
      <c r="B10357" s="226">
        <v>44275</v>
      </c>
      <c r="C10357" s="226">
        <v>44276</v>
      </c>
      <c r="D10357" s="226">
        <v>44280.453645833331</v>
      </c>
      <c r="E10357" t="s">
        <v>6537</v>
      </c>
      <c r="F10357">
        <v>0.13099999725819131</v>
      </c>
    </row>
    <row r="10358" spans="1:6" hidden="1">
      <c r="A10358">
        <v>17</v>
      </c>
      <c r="B10358" s="226">
        <v>44275</v>
      </c>
      <c r="C10358" s="226">
        <v>44276</v>
      </c>
      <c r="D10358" s="226">
        <v>44280.453645833331</v>
      </c>
      <c r="E10358" t="s">
        <v>6538</v>
      </c>
      <c r="F10358">
        <v>4.8099998384715993E-2</v>
      </c>
    </row>
    <row r="10359" spans="1:6" hidden="1">
      <c r="A10359">
        <v>17</v>
      </c>
      <c r="B10359" s="226">
        <v>44275</v>
      </c>
      <c r="C10359" s="226">
        <v>44276</v>
      </c>
      <c r="D10359" s="226">
        <v>44280.453645833331</v>
      </c>
      <c r="E10359" t="s">
        <v>6539</v>
      </c>
      <c r="F10359">
        <v>2.1600000560283661E-2</v>
      </c>
    </row>
    <row r="10360" spans="1:6" hidden="1">
      <c r="A10360">
        <v>17</v>
      </c>
      <c r="B10360" s="226">
        <v>44275</v>
      </c>
      <c r="C10360" s="226">
        <v>44276</v>
      </c>
      <c r="D10360" s="226">
        <v>44280.453645833331</v>
      </c>
      <c r="E10360" t="s">
        <v>6540</v>
      </c>
      <c r="F10360">
        <v>4.4999998062849045E-3</v>
      </c>
    </row>
    <row r="10361" spans="1:6" hidden="1">
      <c r="A10361">
        <v>17</v>
      </c>
      <c r="B10361" s="226">
        <v>44275</v>
      </c>
      <c r="C10361" s="226">
        <v>44276</v>
      </c>
      <c r="D10361" s="226">
        <v>44280.453645833331</v>
      </c>
      <c r="E10361" t="s">
        <v>6541</v>
      </c>
      <c r="F10361">
        <v>4.1000000201164106E-3</v>
      </c>
    </row>
    <row r="10362" spans="1:6" hidden="1">
      <c r="A10362">
        <v>17</v>
      </c>
      <c r="B10362" s="226">
        <v>44275</v>
      </c>
      <c r="C10362" s="226">
        <v>44276</v>
      </c>
      <c r="D10362" s="226">
        <v>44280.453645833331</v>
      </c>
      <c r="E10362" t="s">
        <v>6542</v>
      </c>
      <c r="F10362">
        <v>1.035899996757468</v>
      </c>
    </row>
    <row r="10363" spans="1:6" hidden="1">
      <c r="A10363">
        <v>17</v>
      </c>
      <c r="B10363" s="226">
        <v>44275</v>
      </c>
      <c r="C10363" s="226">
        <v>44276</v>
      </c>
      <c r="D10363" s="226">
        <v>44280.453645833331</v>
      </c>
      <c r="E10363" t="s">
        <v>6543</v>
      </c>
      <c r="F10363">
        <v>9.2679004669189453</v>
      </c>
    </row>
    <row r="10364" spans="1:6" hidden="1">
      <c r="A10364">
        <v>17</v>
      </c>
      <c r="B10364" s="226">
        <v>44275</v>
      </c>
      <c r="C10364" s="226">
        <v>44276</v>
      </c>
      <c r="D10364" s="226">
        <v>44280.453645833331</v>
      </c>
      <c r="E10364" t="s">
        <v>6544</v>
      </c>
      <c r="F10364">
        <v>1.4190000295638479</v>
      </c>
    </row>
    <row r="10365" spans="1:6" hidden="1">
      <c r="A10365">
        <v>17</v>
      </c>
      <c r="B10365" s="226">
        <v>44275</v>
      </c>
      <c r="C10365" s="226">
        <v>44276</v>
      </c>
      <c r="D10365" s="226">
        <v>44280.453645833331</v>
      </c>
      <c r="E10365" t="s">
        <v>6545</v>
      </c>
      <c r="F10365">
        <v>65.426101684570313</v>
      </c>
    </row>
    <row r="10366" spans="1:6" hidden="1">
      <c r="A10366">
        <v>17</v>
      </c>
      <c r="B10366" s="226">
        <v>44275</v>
      </c>
      <c r="C10366" s="226">
        <v>44276</v>
      </c>
      <c r="D10366" s="226">
        <v>44280.453645833331</v>
      </c>
      <c r="E10366" t="s">
        <v>6546</v>
      </c>
      <c r="F10366">
        <v>21.631799697876836</v>
      </c>
    </row>
    <row r="10367" spans="1:6" hidden="1">
      <c r="A10367">
        <v>17</v>
      </c>
      <c r="B10367" s="226">
        <v>44275</v>
      </c>
      <c r="C10367" s="226">
        <v>44276</v>
      </c>
      <c r="D10367" s="226">
        <v>44280.453645833331</v>
      </c>
      <c r="E10367" t="s">
        <v>6547</v>
      </c>
      <c r="F10367">
        <v>8.2900002598763012E-2</v>
      </c>
    </row>
    <row r="10368" spans="1:6" hidden="1">
      <c r="A10368">
        <v>17</v>
      </c>
      <c r="B10368" s="226">
        <v>44275</v>
      </c>
      <c r="C10368" s="226">
        <v>44276</v>
      </c>
      <c r="D10368" s="226">
        <v>44280.453645833331</v>
      </c>
      <c r="E10368" t="s">
        <v>6548</v>
      </c>
      <c r="F10368">
        <v>1.1476999521255946</v>
      </c>
    </row>
    <row r="10369" spans="1:6" hidden="1">
      <c r="A10369">
        <v>17</v>
      </c>
      <c r="B10369" s="226">
        <v>44275</v>
      </c>
      <c r="C10369" s="226">
        <v>44276</v>
      </c>
      <c r="D10369" s="226">
        <v>44280.453645833331</v>
      </c>
      <c r="E10369" t="s">
        <v>6721</v>
      </c>
      <c r="F10369">
        <v>3.336390117969775</v>
      </c>
    </row>
    <row r="10370" spans="1:6" hidden="1">
      <c r="A10370">
        <v>17</v>
      </c>
      <c r="B10370" s="226">
        <v>44275</v>
      </c>
      <c r="C10370" s="226">
        <v>44276</v>
      </c>
      <c r="D10370" s="226">
        <v>44280.453645833331</v>
      </c>
      <c r="E10370" t="s">
        <v>6720</v>
      </c>
      <c r="F10370">
        <v>94.377126804987597</v>
      </c>
    </row>
    <row r="10371" spans="1:6" hidden="1">
      <c r="A10371">
        <v>17</v>
      </c>
      <c r="B10371" s="226">
        <v>44275</v>
      </c>
      <c r="C10371" s="226">
        <v>44276</v>
      </c>
      <c r="D10371" s="226">
        <v>44280.453645833331</v>
      </c>
      <c r="E10371" t="s">
        <v>6722</v>
      </c>
      <c r="F10371">
        <v>15.557178381637206</v>
      </c>
    </row>
    <row r="10372" spans="1:6" hidden="1">
      <c r="A10372">
        <v>17</v>
      </c>
      <c r="B10372" s="226">
        <v>44275</v>
      </c>
      <c r="C10372" s="226">
        <v>44276</v>
      </c>
      <c r="D10372" s="226">
        <v>44280.453645833331</v>
      </c>
      <c r="E10372" t="s">
        <v>6723</v>
      </c>
      <c r="F10372">
        <v>47.206254732167345</v>
      </c>
    </row>
    <row r="10373" spans="1:6" hidden="1">
      <c r="A10373">
        <v>17</v>
      </c>
      <c r="B10373" s="226">
        <v>44275</v>
      </c>
      <c r="C10373" s="226">
        <v>44276</v>
      </c>
      <c r="D10373" s="226">
        <v>44280.453645833331</v>
      </c>
      <c r="E10373" t="s">
        <v>6724</v>
      </c>
      <c r="F10373">
        <v>4.3164738992849996</v>
      </c>
    </row>
    <row r="10374" spans="1:6" hidden="1">
      <c r="A10374">
        <v>17</v>
      </c>
      <c r="B10374" s="226">
        <v>44275</v>
      </c>
      <c r="C10374" s="226">
        <v>44276</v>
      </c>
      <c r="D10374" s="226">
        <v>44280.453645833331</v>
      </c>
      <c r="E10374" t="s">
        <v>6725</v>
      </c>
      <c r="F10374">
        <v>16.156991913583564</v>
      </c>
    </row>
    <row r="10375" spans="1:6" hidden="1">
      <c r="A10375">
        <v>17</v>
      </c>
      <c r="B10375" s="226">
        <v>44275</v>
      </c>
      <c r="C10375" s="226">
        <v>44276</v>
      </c>
      <c r="D10375" s="226">
        <v>44280.453645833331</v>
      </c>
      <c r="E10375" t="s">
        <v>6726</v>
      </c>
      <c r="F10375">
        <v>10064.907365587027</v>
      </c>
    </row>
    <row r="10376" spans="1:6" hidden="1">
      <c r="A10376">
        <v>17</v>
      </c>
      <c r="B10376" s="226">
        <v>44275</v>
      </c>
      <c r="C10376" s="226">
        <v>44276</v>
      </c>
      <c r="D10376" s="226">
        <v>44280.453645833331</v>
      </c>
      <c r="E10376" t="s">
        <v>6549</v>
      </c>
      <c r="F10376">
        <v>6.7161499053239906</v>
      </c>
    </row>
    <row r="10377" spans="1:6" hidden="1">
      <c r="A10377">
        <v>17</v>
      </c>
      <c r="B10377" s="226">
        <v>44275</v>
      </c>
      <c r="C10377" s="226">
        <v>44276</v>
      </c>
      <c r="D10377" s="226">
        <v>44280.453645833331</v>
      </c>
      <c r="E10377" t="s">
        <v>6550</v>
      </c>
      <c r="F10377">
        <v>5.4015940298636833</v>
      </c>
    </row>
    <row r="10378" spans="1:6" hidden="1">
      <c r="A10378">
        <v>17</v>
      </c>
      <c r="B10378" s="226">
        <v>44275</v>
      </c>
      <c r="C10378" s="226">
        <v>44276</v>
      </c>
      <c r="D10378" s="226">
        <v>44280.453645833331</v>
      </c>
      <c r="E10378" t="s">
        <v>6551</v>
      </c>
      <c r="F10378">
        <v>27.136211898591821</v>
      </c>
    </row>
    <row r="10379" spans="1:6" hidden="1">
      <c r="A10379">
        <v>17</v>
      </c>
      <c r="B10379" s="226">
        <v>44275</v>
      </c>
      <c r="C10379" s="226">
        <v>44276</v>
      </c>
      <c r="D10379" s="226">
        <v>44280.453645833331</v>
      </c>
      <c r="E10379" t="s">
        <v>6552</v>
      </c>
      <c r="F10379">
        <v>8.2684791505336896</v>
      </c>
    </row>
    <row r="10380" spans="1:6" hidden="1">
      <c r="A10380">
        <v>17</v>
      </c>
      <c r="B10380" s="226">
        <v>44275</v>
      </c>
      <c r="C10380" s="226">
        <v>44276</v>
      </c>
      <c r="D10380" s="226">
        <v>44280.453645833331</v>
      </c>
      <c r="E10380" t="s">
        <v>6727</v>
      </c>
      <c r="F10380">
        <v>19.970604766739601</v>
      </c>
    </row>
    <row r="10381" spans="1:6" hidden="1">
      <c r="A10381">
        <v>17</v>
      </c>
      <c r="B10381" s="226">
        <v>44275</v>
      </c>
      <c r="C10381" s="226">
        <v>44276</v>
      </c>
      <c r="D10381" s="226">
        <v>44280.453645833331</v>
      </c>
      <c r="E10381" t="s">
        <v>6672</v>
      </c>
      <c r="F10381">
        <v>207.73960469421314</v>
      </c>
    </row>
    <row r="10382" spans="1:6" hidden="1">
      <c r="A10382">
        <v>17</v>
      </c>
      <c r="B10382" s="226">
        <v>44275</v>
      </c>
      <c r="C10382" s="226">
        <v>44276</v>
      </c>
      <c r="D10382" s="226">
        <v>44280.453645833331</v>
      </c>
      <c r="E10382" t="s">
        <v>6673</v>
      </c>
      <c r="F10382">
        <v>210.75525659781982</v>
      </c>
    </row>
    <row r="10383" spans="1:6" hidden="1">
      <c r="A10383">
        <v>17</v>
      </c>
      <c r="B10383" s="226">
        <v>44275</v>
      </c>
      <c r="C10383" s="226">
        <v>44276</v>
      </c>
      <c r="D10383" s="226">
        <v>44280.453645833331</v>
      </c>
      <c r="E10383" t="s">
        <v>6674</v>
      </c>
      <c r="F10383">
        <v>-1.4516499672971055</v>
      </c>
    </row>
    <row r="10384" spans="1:6" hidden="1">
      <c r="A10384">
        <v>17</v>
      </c>
      <c r="B10384" s="226">
        <v>44275</v>
      </c>
      <c r="C10384" s="226">
        <v>44276</v>
      </c>
      <c r="D10384" s="226">
        <v>44280.453645833331</v>
      </c>
      <c r="E10384" t="s">
        <v>6635</v>
      </c>
      <c r="F10384">
        <v>0.87</v>
      </c>
    </row>
    <row r="10385" spans="1:6" hidden="1">
      <c r="A10385">
        <v>17</v>
      </c>
      <c r="B10385" s="226">
        <v>44275</v>
      </c>
      <c r="C10385" s="226">
        <v>44276</v>
      </c>
      <c r="D10385" s="226">
        <v>44280.453645833331</v>
      </c>
      <c r="E10385" t="s">
        <v>6637</v>
      </c>
      <c r="F10385">
        <v>0.88</v>
      </c>
    </row>
    <row r="10386" spans="1:6" hidden="1">
      <c r="A10386">
        <v>17</v>
      </c>
      <c r="B10386" s="226">
        <v>44275</v>
      </c>
      <c r="C10386" s="226">
        <v>44276</v>
      </c>
      <c r="D10386" s="226">
        <v>44280.453645833331</v>
      </c>
      <c r="E10386" t="s">
        <v>6638</v>
      </c>
      <c r="F10386">
        <v>0.87728888900000002</v>
      </c>
    </row>
    <row r="10387" spans="1:6" hidden="1">
      <c r="A10387">
        <v>17</v>
      </c>
      <c r="B10387" s="226">
        <v>44275</v>
      </c>
      <c r="C10387" s="226">
        <v>44276</v>
      </c>
      <c r="D10387" s="226">
        <v>44280.453645833331</v>
      </c>
      <c r="E10387" t="s">
        <v>6642</v>
      </c>
      <c r="F10387">
        <v>0.86831666699999999</v>
      </c>
    </row>
    <row r="10388" spans="1:6" hidden="1">
      <c r="A10388">
        <v>17</v>
      </c>
      <c r="B10388" s="226">
        <v>44275</v>
      </c>
      <c r="C10388" s="226">
        <v>44276</v>
      </c>
      <c r="D10388" s="226">
        <v>44280.453645833331</v>
      </c>
      <c r="E10388" t="s">
        <v>6636</v>
      </c>
      <c r="F10388">
        <v>0.87</v>
      </c>
    </row>
    <row r="10389" spans="1:6" hidden="1">
      <c r="A10389">
        <v>17</v>
      </c>
      <c r="B10389" s="226">
        <v>44275</v>
      </c>
      <c r="C10389" s="226">
        <v>44276</v>
      </c>
      <c r="D10389" s="226">
        <v>44280.453645833331</v>
      </c>
      <c r="E10389" t="s">
        <v>6646</v>
      </c>
      <c r="F10389">
        <v>0.87688888899999995</v>
      </c>
    </row>
    <row r="10390" spans="1:6" hidden="1">
      <c r="A10390">
        <v>17</v>
      </c>
      <c r="B10390" s="226">
        <v>44275</v>
      </c>
      <c r="C10390" s="226">
        <v>44276</v>
      </c>
      <c r="D10390" s="226">
        <v>44280.453645833331</v>
      </c>
      <c r="E10390" t="s">
        <v>6647</v>
      </c>
      <c r="F10390">
        <v>0.88706562499999997</v>
      </c>
    </row>
    <row r="10391" spans="1:6" hidden="1">
      <c r="A10391">
        <v>17</v>
      </c>
      <c r="B10391" s="226">
        <v>44275</v>
      </c>
      <c r="C10391" s="226">
        <v>44276</v>
      </c>
      <c r="D10391" s="226">
        <v>44280.453645833331</v>
      </c>
      <c r="E10391" t="s">
        <v>6648</v>
      </c>
      <c r="F10391">
        <v>0.75539321999999998</v>
      </c>
    </row>
    <row r="10392" spans="1:6" hidden="1">
      <c r="A10392">
        <v>17</v>
      </c>
      <c r="B10392" s="226">
        <v>44275</v>
      </c>
      <c r="C10392" s="226">
        <v>44276</v>
      </c>
      <c r="D10392" s="226">
        <v>44280.453645833331</v>
      </c>
      <c r="E10392" t="s">
        <v>6643</v>
      </c>
      <c r="F10392">
        <v>0.87</v>
      </c>
    </row>
    <row r="10393" spans="1:6" hidden="1">
      <c r="A10393">
        <v>17</v>
      </c>
      <c r="B10393" s="226">
        <v>44275</v>
      </c>
      <c r="C10393" s="226">
        <v>44276</v>
      </c>
      <c r="D10393" s="226">
        <v>44280.453645833331</v>
      </c>
      <c r="E10393" t="s">
        <v>6644</v>
      </c>
      <c r="F10393">
        <v>0.67601355900000004</v>
      </c>
    </row>
    <row r="10394" spans="1:6" hidden="1">
      <c r="A10394">
        <v>17</v>
      </c>
      <c r="B10394" s="226">
        <v>44275</v>
      </c>
      <c r="C10394" s="226">
        <v>44276</v>
      </c>
      <c r="D10394" s="226">
        <v>44280.453645833331</v>
      </c>
      <c r="E10394" t="s">
        <v>6649</v>
      </c>
      <c r="F10394">
        <v>0.86760000000000004</v>
      </c>
    </row>
    <row r="10395" spans="1:6" hidden="1">
      <c r="A10395">
        <v>17</v>
      </c>
      <c r="B10395" s="226">
        <v>44275</v>
      </c>
      <c r="C10395" s="226">
        <v>44276</v>
      </c>
      <c r="D10395" s="226">
        <v>44280.453645833331</v>
      </c>
      <c r="E10395" t="s">
        <v>6650</v>
      </c>
      <c r="F10395">
        <v>0.87610468799999996</v>
      </c>
    </row>
    <row r="10396" spans="1:6" hidden="1">
      <c r="A10396">
        <v>17</v>
      </c>
      <c r="B10396" s="226">
        <v>44275</v>
      </c>
      <c r="C10396" s="226">
        <v>44276</v>
      </c>
      <c r="D10396" s="226">
        <v>44280.453645833331</v>
      </c>
      <c r="E10396" t="s">
        <v>6651</v>
      </c>
      <c r="F10396">
        <v>0.894277922</v>
      </c>
    </row>
    <row r="10397" spans="1:6" hidden="1">
      <c r="A10397">
        <v>17</v>
      </c>
      <c r="B10397" s="226">
        <v>44275</v>
      </c>
      <c r="C10397" s="226">
        <v>44276</v>
      </c>
      <c r="D10397" s="226">
        <v>44280.453645833331</v>
      </c>
      <c r="E10397" t="s">
        <v>6645</v>
      </c>
      <c r="F10397">
        <v>0.875</v>
      </c>
    </row>
    <row r="10398" spans="1:6" hidden="1">
      <c r="A10398">
        <v>17</v>
      </c>
      <c r="B10398" s="226">
        <v>44275</v>
      </c>
      <c r="C10398" s="226">
        <v>44276</v>
      </c>
      <c r="D10398" s="226">
        <v>44280.453645833331</v>
      </c>
      <c r="E10398" t="s">
        <v>6652</v>
      </c>
      <c r="F10398">
        <v>0.86570000000000003</v>
      </c>
    </row>
    <row r="10399" spans="1:6" hidden="1">
      <c r="A10399">
        <v>17</v>
      </c>
      <c r="B10399" s="226">
        <v>44275</v>
      </c>
      <c r="C10399" s="226">
        <v>44276</v>
      </c>
      <c r="D10399" s="226">
        <v>44280.453645833331</v>
      </c>
      <c r="E10399" t="s">
        <v>6653</v>
      </c>
      <c r="F10399">
        <v>5.0000000000000001E-4</v>
      </c>
    </row>
    <row r="10400" spans="1:6" hidden="1">
      <c r="A10400">
        <v>17</v>
      </c>
      <c r="B10400" s="226">
        <v>44275</v>
      </c>
      <c r="C10400" s="226">
        <v>44276</v>
      </c>
      <c r="D10400" s="226">
        <v>44280.453645833331</v>
      </c>
      <c r="E10400" t="s">
        <v>6654</v>
      </c>
      <c r="F10400">
        <v>4.6000000000000001E-4</v>
      </c>
    </row>
    <row r="10401" spans="1:6" hidden="1">
      <c r="A10401">
        <v>17</v>
      </c>
      <c r="B10401" s="226">
        <v>44275</v>
      </c>
      <c r="C10401" s="226">
        <v>44276</v>
      </c>
      <c r="D10401" s="226">
        <v>44280.453645833331</v>
      </c>
      <c r="E10401" t="s">
        <v>6655</v>
      </c>
      <c r="F10401">
        <v>1.6999999999999999E-3</v>
      </c>
    </row>
    <row r="10402" spans="1:6" hidden="1">
      <c r="A10402">
        <v>17</v>
      </c>
      <c r="B10402" s="226">
        <v>44275</v>
      </c>
      <c r="C10402" s="226">
        <v>44276</v>
      </c>
      <c r="D10402" s="226">
        <v>44280.453645833331</v>
      </c>
      <c r="E10402" t="s">
        <v>6766</v>
      </c>
      <c r="F10402">
        <v>102.1</v>
      </c>
    </row>
    <row r="10403" spans="1:6" hidden="1">
      <c r="A10403">
        <v>17</v>
      </c>
      <c r="B10403" s="226">
        <v>44275</v>
      </c>
      <c r="C10403" s="226">
        <v>44276</v>
      </c>
      <c r="D10403" s="226">
        <v>44280.453645833331</v>
      </c>
      <c r="E10403" t="s">
        <v>6767</v>
      </c>
      <c r="F10403">
        <v>111</v>
      </c>
    </row>
    <row r="10404" spans="1:6" hidden="1">
      <c r="A10404">
        <v>17</v>
      </c>
      <c r="B10404" s="226">
        <v>44275</v>
      </c>
      <c r="C10404" s="226">
        <v>44276</v>
      </c>
      <c r="D10404" s="226">
        <v>44280.453645833331</v>
      </c>
      <c r="E10404" t="s">
        <v>6764</v>
      </c>
      <c r="F10404">
        <v>99.7</v>
      </c>
    </row>
    <row r="10405" spans="1:6" hidden="1">
      <c r="A10405">
        <v>17</v>
      </c>
      <c r="B10405" s="226">
        <v>44275</v>
      </c>
      <c r="C10405" s="226">
        <v>44276</v>
      </c>
      <c r="D10405" s="226">
        <v>44280.453645833331</v>
      </c>
      <c r="E10405" t="s">
        <v>6765</v>
      </c>
      <c r="F10405">
        <v>110</v>
      </c>
    </row>
    <row r="10406" spans="1:6" hidden="1">
      <c r="A10406">
        <v>18</v>
      </c>
      <c r="B10406" s="226">
        <v>44276</v>
      </c>
      <c r="C10406" s="226">
        <v>44277</v>
      </c>
      <c r="D10406" s="226">
        <v>44280.453703703701</v>
      </c>
      <c r="E10406" t="s">
        <v>5521</v>
      </c>
      <c r="F10406">
        <v>250.0031987084283</v>
      </c>
    </row>
    <row r="10407" spans="1:6" hidden="1">
      <c r="A10407">
        <v>18</v>
      </c>
      <c r="B10407" s="226">
        <v>44276</v>
      </c>
      <c r="C10407" s="226">
        <v>44277</v>
      </c>
      <c r="D10407" s="226">
        <v>44280.453703703701</v>
      </c>
      <c r="E10407" t="s">
        <v>6243</v>
      </c>
      <c r="F10407">
        <v>0</v>
      </c>
    </row>
    <row r="10408" spans="1:6" hidden="1">
      <c r="A10408">
        <v>18</v>
      </c>
      <c r="B10408" s="226">
        <v>44276</v>
      </c>
      <c r="C10408" s="226">
        <v>44277</v>
      </c>
      <c r="D10408" s="226">
        <v>44280.453703703701</v>
      </c>
      <c r="E10408" t="s">
        <v>6327</v>
      </c>
      <c r="F10408">
        <v>1.9115131552098264E-3</v>
      </c>
    </row>
    <row r="10409" spans="1:6" hidden="1">
      <c r="A10409">
        <v>18</v>
      </c>
      <c r="B10409" s="226">
        <v>44276</v>
      </c>
      <c r="C10409" s="226">
        <v>44277</v>
      </c>
      <c r="D10409" s="226">
        <v>44280.453703703701</v>
      </c>
      <c r="E10409" t="s">
        <v>6432</v>
      </c>
      <c r="F10409">
        <v>2.5033371130625386</v>
      </c>
    </row>
    <row r="10410" spans="1:6" hidden="1">
      <c r="A10410">
        <v>18</v>
      </c>
      <c r="B10410" s="226">
        <v>44276</v>
      </c>
      <c r="C10410" s="226">
        <v>44277</v>
      </c>
      <c r="D10410" s="226">
        <v>44280.453703703701</v>
      </c>
      <c r="E10410" t="s">
        <v>6244</v>
      </c>
      <c r="F10410">
        <v>12.545443636178982</v>
      </c>
    </row>
    <row r="10411" spans="1:6" hidden="1">
      <c r="A10411">
        <v>18</v>
      </c>
      <c r="B10411" s="226">
        <v>44276</v>
      </c>
      <c r="C10411" s="226">
        <v>44277</v>
      </c>
      <c r="D10411" s="226">
        <v>44280.453703703701</v>
      </c>
      <c r="E10411" t="s">
        <v>6246</v>
      </c>
    </row>
    <row r="10412" spans="1:6" hidden="1">
      <c r="A10412">
        <v>18</v>
      </c>
      <c r="B10412" s="226">
        <v>44276</v>
      </c>
      <c r="C10412" s="226">
        <v>44277</v>
      </c>
      <c r="D10412" s="226">
        <v>44280.453703703701</v>
      </c>
      <c r="E10412" t="s">
        <v>6259</v>
      </c>
      <c r="F10412">
        <v>5.0038276980320715</v>
      </c>
    </row>
    <row r="10413" spans="1:6" hidden="1">
      <c r="A10413">
        <v>18</v>
      </c>
      <c r="B10413" s="226">
        <v>44276</v>
      </c>
      <c r="C10413" s="226">
        <v>44277</v>
      </c>
      <c r="D10413" s="226">
        <v>44280.453703703701</v>
      </c>
      <c r="E10413" t="s">
        <v>6262</v>
      </c>
      <c r="F10413">
        <v>8.849254443520401</v>
      </c>
    </row>
    <row r="10414" spans="1:6" hidden="1">
      <c r="A10414">
        <v>18</v>
      </c>
      <c r="B10414" s="226">
        <v>44276</v>
      </c>
      <c r="C10414" s="226">
        <v>44277</v>
      </c>
      <c r="D10414" s="226">
        <v>44280.453703703701</v>
      </c>
      <c r="E10414" t="s">
        <v>6665</v>
      </c>
      <c r="F10414">
        <v>0.10689666463165957</v>
      </c>
    </row>
    <row r="10415" spans="1:6" hidden="1">
      <c r="A10415">
        <v>18</v>
      </c>
      <c r="B10415" s="226">
        <v>44276</v>
      </c>
      <c r="C10415" s="226">
        <v>44277</v>
      </c>
      <c r="D10415" s="226">
        <v>44280.453703703701</v>
      </c>
      <c r="E10415" t="s">
        <v>6666</v>
      </c>
      <c r="F10415">
        <v>-2.4453418340999612E-2</v>
      </c>
    </row>
    <row r="10416" spans="1:6" hidden="1">
      <c r="A10416">
        <v>18</v>
      </c>
      <c r="B10416" s="226">
        <v>44276</v>
      </c>
      <c r="C10416" s="226">
        <v>44277</v>
      </c>
      <c r="D10416" s="226">
        <v>44280.453703703701</v>
      </c>
      <c r="E10416" t="s">
        <v>6289</v>
      </c>
      <c r="F10416">
        <v>40.768933530648503</v>
      </c>
    </row>
    <row r="10417" spans="1:6" hidden="1">
      <c r="A10417">
        <v>18</v>
      </c>
      <c r="B10417" s="226">
        <v>44276</v>
      </c>
      <c r="C10417" s="226">
        <v>44277</v>
      </c>
      <c r="D10417" s="226">
        <v>44280.453703703701</v>
      </c>
      <c r="E10417" t="s">
        <v>6290</v>
      </c>
      <c r="F10417">
        <v>6.4123745817277094</v>
      </c>
    </row>
    <row r="10418" spans="1:6" hidden="1">
      <c r="A10418">
        <v>18</v>
      </c>
      <c r="B10418" s="226">
        <v>44276</v>
      </c>
      <c r="C10418" s="226">
        <v>44277</v>
      </c>
      <c r="D10418" s="226">
        <v>44280.453703703701</v>
      </c>
      <c r="E10418" t="s">
        <v>6291</v>
      </c>
      <c r="F10418">
        <v>5.7703690484166117</v>
      </c>
    </row>
    <row r="10419" spans="1:6" hidden="1">
      <c r="A10419">
        <v>18</v>
      </c>
      <c r="B10419" s="226">
        <v>44276</v>
      </c>
      <c r="C10419" s="226">
        <v>44277</v>
      </c>
      <c r="D10419" s="226">
        <v>44280.453703703701</v>
      </c>
      <c r="E10419" t="s">
        <v>6328</v>
      </c>
      <c r="F10419">
        <v>2.0915748832178161E-2</v>
      </c>
    </row>
    <row r="10420" spans="1:6" hidden="1">
      <c r="A10420">
        <v>18</v>
      </c>
      <c r="B10420" s="226">
        <v>44276</v>
      </c>
      <c r="C10420" s="226">
        <v>44277</v>
      </c>
      <c r="D10420" s="226">
        <v>44280.453703703701</v>
      </c>
      <c r="E10420" t="s">
        <v>6329</v>
      </c>
      <c r="F10420">
        <v>6.4054101917477597</v>
      </c>
    </row>
    <row r="10421" spans="1:6" hidden="1">
      <c r="A10421">
        <v>18</v>
      </c>
      <c r="B10421" s="226">
        <v>44276</v>
      </c>
      <c r="C10421" s="226">
        <v>44277</v>
      </c>
      <c r="D10421" s="226">
        <v>44280.453703703701</v>
      </c>
      <c r="E10421" t="s">
        <v>6333</v>
      </c>
      <c r="F10421">
        <v>-1.784655349329109E-2</v>
      </c>
    </row>
    <row r="10422" spans="1:6" hidden="1">
      <c r="A10422">
        <v>18</v>
      </c>
      <c r="B10422" s="226">
        <v>44276</v>
      </c>
      <c r="C10422" s="226">
        <v>44277</v>
      </c>
      <c r="D10422" s="226">
        <v>44280.453703703701</v>
      </c>
      <c r="E10422" t="s">
        <v>6334</v>
      </c>
      <c r="F10422">
        <v>19.707488222916908</v>
      </c>
    </row>
    <row r="10423" spans="1:6" hidden="1">
      <c r="A10423">
        <v>18</v>
      </c>
      <c r="B10423" s="226">
        <v>44276</v>
      </c>
      <c r="C10423" s="226">
        <v>44277</v>
      </c>
      <c r="D10423" s="226">
        <v>44280.453703703701</v>
      </c>
      <c r="E10423" t="s">
        <v>6337</v>
      </c>
      <c r="F10423">
        <v>64.345286703109807</v>
      </c>
    </row>
    <row r="10424" spans="1:6" hidden="1">
      <c r="A10424">
        <v>18</v>
      </c>
      <c r="B10424" s="226">
        <v>44276</v>
      </c>
      <c r="C10424" s="226">
        <v>44277</v>
      </c>
      <c r="D10424" s="226">
        <v>44280.453703703701</v>
      </c>
      <c r="E10424" t="s">
        <v>6340</v>
      </c>
      <c r="F10424">
        <v>20.6678924706247</v>
      </c>
    </row>
    <row r="10425" spans="1:6" hidden="1">
      <c r="A10425">
        <v>18</v>
      </c>
      <c r="B10425" s="226">
        <v>44276</v>
      </c>
      <c r="C10425" s="226">
        <v>44277</v>
      </c>
      <c r="D10425" s="226">
        <v>44280.453703703701</v>
      </c>
      <c r="E10425" t="s">
        <v>6531</v>
      </c>
      <c r="F10425">
        <v>39.354271660910705</v>
      </c>
    </row>
    <row r="10426" spans="1:6" hidden="1">
      <c r="A10426">
        <v>18</v>
      </c>
      <c r="B10426" s="226">
        <v>44276</v>
      </c>
      <c r="C10426" s="226">
        <v>44277</v>
      </c>
      <c r="D10426" s="226">
        <v>44280.453703703701</v>
      </c>
      <c r="E10426" t="s">
        <v>6635</v>
      </c>
    </row>
    <row r="10427" spans="1:6" hidden="1">
      <c r="A10427">
        <v>18</v>
      </c>
      <c r="B10427" s="226">
        <v>44276</v>
      </c>
      <c r="C10427" s="226">
        <v>44277</v>
      </c>
      <c r="D10427" s="226">
        <v>44280.453703703701</v>
      </c>
      <c r="E10427" t="s">
        <v>6637</v>
      </c>
    </row>
    <row r="10428" spans="1:6" hidden="1">
      <c r="A10428">
        <v>18</v>
      </c>
      <c r="B10428" s="226">
        <v>44276</v>
      </c>
      <c r="C10428" s="226">
        <v>44277</v>
      </c>
      <c r="D10428" s="226">
        <v>44280.453703703701</v>
      </c>
      <c r="E10428" t="s">
        <v>6659</v>
      </c>
      <c r="F10428">
        <v>0.82590001821514825</v>
      </c>
    </row>
    <row r="10429" spans="1:6" hidden="1">
      <c r="A10429">
        <v>18</v>
      </c>
      <c r="B10429" s="226">
        <v>44276</v>
      </c>
      <c r="C10429" s="226">
        <v>44277</v>
      </c>
      <c r="D10429" s="226">
        <v>44280.453703703701</v>
      </c>
      <c r="E10429" t="s">
        <v>6639</v>
      </c>
      <c r="F10429">
        <v>0.73940002918244818</v>
      </c>
    </row>
    <row r="10430" spans="1:6" hidden="1">
      <c r="A10430">
        <v>18</v>
      </c>
      <c r="B10430" s="226">
        <v>44276</v>
      </c>
      <c r="C10430" s="226">
        <v>44277</v>
      </c>
      <c r="D10430" s="226">
        <v>44280.453703703701</v>
      </c>
      <c r="E10430" t="s">
        <v>6640</v>
      </c>
      <c r="F10430">
        <v>0.86229997873309483</v>
      </c>
    </row>
    <row r="10431" spans="1:6" hidden="1">
      <c r="A10431">
        <v>18</v>
      </c>
      <c r="B10431" s="226">
        <v>44276</v>
      </c>
      <c r="C10431" s="226">
        <v>44277</v>
      </c>
      <c r="D10431" s="226">
        <v>44280.453703703701</v>
      </c>
      <c r="E10431" t="s">
        <v>6641</v>
      </c>
      <c r="F10431">
        <v>0.87739998102191341</v>
      </c>
    </row>
    <row r="10432" spans="1:6" hidden="1">
      <c r="A10432">
        <v>18</v>
      </c>
      <c r="B10432" s="226">
        <v>44276</v>
      </c>
      <c r="C10432" s="226">
        <v>44277</v>
      </c>
      <c r="D10432" s="226">
        <v>44280.453703703701</v>
      </c>
      <c r="E10432" t="s">
        <v>6638</v>
      </c>
    </row>
    <row r="10433" spans="1:5" hidden="1">
      <c r="A10433">
        <v>18</v>
      </c>
      <c r="B10433" s="226">
        <v>44276</v>
      </c>
      <c r="C10433" s="226">
        <v>44277</v>
      </c>
      <c r="D10433" s="226">
        <v>44280.453703703701</v>
      </c>
      <c r="E10433" t="s">
        <v>6642</v>
      </c>
    </row>
    <row r="10434" spans="1:5" hidden="1">
      <c r="A10434">
        <v>18</v>
      </c>
      <c r="B10434" s="226">
        <v>44276</v>
      </c>
      <c r="C10434" s="226">
        <v>44277</v>
      </c>
      <c r="D10434" s="226">
        <v>44280.453703703701</v>
      </c>
      <c r="E10434" t="s">
        <v>6636</v>
      </c>
    </row>
    <row r="10435" spans="1:5" hidden="1">
      <c r="A10435">
        <v>18</v>
      </c>
      <c r="B10435" s="226">
        <v>44276</v>
      </c>
      <c r="C10435" s="226">
        <v>44277</v>
      </c>
      <c r="D10435" s="226">
        <v>44280.453703703701</v>
      </c>
      <c r="E10435" t="s">
        <v>6646</v>
      </c>
    </row>
    <row r="10436" spans="1:5" hidden="1">
      <c r="A10436">
        <v>18</v>
      </c>
      <c r="B10436" s="226">
        <v>44276</v>
      </c>
      <c r="C10436" s="226">
        <v>44277</v>
      </c>
      <c r="D10436" s="226">
        <v>44280.453703703701</v>
      </c>
      <c r="E10436" t="s">
        <v>6647</v>
      </c>
    </row>
    <row r="10437" spans="1:5" hidden="1">
      <c r="A10437">
        <v>18</v>
      </c>
      <c r="B10437" s="226">
        <v>44276</v>
      </c>
      <c r="C10437" s="226">
        <v>44277</v>
      </c>
      <c r="D10437" s="226">
        <v>44280.453703703701</v>
      </c>
      <c r="E10437" t="s">
        <v>6648</v>
      </c>
    </row>
    <row r="10438" spans="1:5" hidden="1">
      <c r="A10438">
        <v>18</v>
      </c>
      <c r="B10438" s="226">
        <v>44276</v>
      </c>
      <c r="C10438" s="226">
        <v>44277</v>
      </c>
      <c r="D10438" s="226">
        <v>44280.453703703701</v>
      </c>
      <c r="E10438" t="s">
        <v>6643</v>
      </c>
    </row>
    <row r="10439" spans="1:5" hidden="1">
      <c r="A10439">
        <v>18</v>
      </c>
      <c r="B10439" s="226">
        <v>44276</v>
      </c>
      <c r="C10439" s="226">
        <v>44277</v>
      </c>
      <c r="D10439" s="226">
        <v>44280.453703703701</v>
      </c>
      <c r="E10439" t="s">
        <v>6644</v>
      </c>
    </row>
    <row r="10440" spans="1:5" hidden="1">
      <c r="A10440">
        <v>18</v>
      </c>
      <c r="B10440" s="226">
        <v>44276</v>
      </c>
      <c r="C10440" s="226">
        <v>44277</v>
      </c>
      <c r="D10440" s="226">
        <v>44280.453703703701</v>
      </c>
      <c r="E10440" t="s">
        <v>6649</v>
      </c>
    </row>
    <row r="10441" spans="1:5" hidden="1">
      <c r="A10441">
        <v>18</v>
      </c>
      <c r="B10441" s="226">
        <v>44276</v>
      </c>
      <c r="C10441" s="226">
        <v>44277</v>
      </c>
      <c r="D10441" s="226">
        <v>44280.453703703701</v>
      </c>
      <c r="E10441" t="s">
        <v>6650</v>
      </c>
    </row>
    <row r="10442" spans="1:5" hidden="1">
      <c r="A10442">
        <v>18</v>
      </c>
      <c r="B10442" s="226">
        <v>44276</v>
      </c>
      <c r="C10442" s="226">
        <v>44277</v>
      </c>
      <c r="D10442" s="226">
        <v>44280.453703703701</v>
      </c>
      <c r="E10442" t="s">
        <v>6651</v>
      </c>
    </row>
    <row r="10443" spans="1:5" hidden="1">
      <c r="A10443">
        <v>18</v>
      </c>
      <c r="B10443" s="226">
        <v>44276</v>
      </c>
      <c r="C10443" s="226">
        <v>44277</v>
      </c>
      <c r="D10443" s="226">
        <v>44280.453703703701</v>
      </c>
      <c r="E10443" t="s">
        <v>6645</v>
      </c>
    </row>
    <row r="10444" spans="1:5" hidden="1">
      <c r="A10444">
        <v>18</v>
      </c>
      <c r="B10444" s="226">
        <v>44276</v>
      </c>
      <c r="C10444" s="226">
        <v>44277</v>
      </c>
      <c r="D10444" s="226">
        <v>44280.453703703701</v>
      </c>
      <c r="E10444" t="s">
        <v>6652</v>
      </c>
    </row>
    <row r="10445" spans="1:5" hidden="1">
      <c r="A10445">
        <v>18</v>
      </c>
      <c r="B10445" s="226">
        <v>44276</v>
      </c>
      <c r="C10445" s="226">
        <v>44277</v>
      </c>
      <c r="D10445" s="226">
        <v>44280.453703703701</v>
      </c>
      <c r="E10445" t="s">
        <v>6653</v>
      </c>
    </row>
    <row r="10446" spans="1:5" hidden="1">
      <c r="A10446">
        <v>18</v>
      </c>
      <c r="B10446" s="226">
        <v>44276</v>
      </c>
      <c r="C10446" s="226">
        <v>44277</v>
      </c>
      <c r="D10446" s="226">
        <v>44280.453703703701</v>
      </c>
      <c r="E10446" t="s">
        <v>6654</v>
      </c>
    </row>
    <row r="10447" spans="1:5" hidden="1">
      <c r="A10447">
        <v>18</v>
      </c>
      <c r="B10447" s="226">
        <v>44276</v>
      </c>
      <c r="C10447" s="226">
        <v>44277</v>
      </c>
      <c r="D10447" s="226">
        <v>44280.453703703701</v>
      </c>
      <c r="E10447" t="s">
        <v>6655</v>
      </c>
    </row>
    <row r="10448" spans="1:5" hidden="1">
      <c r="A10448">
        <v>18</v>
      </c>
      <c r="B10448" s="226">
        <v>44276</v>
      </c>
      <c r="C10448" s="226">
        <v>44277</v>
      </c>
      <c r="D10448" s="226">
        <v>44280.453703703701</v>
      </c>
      <c r="E10448" t="s">
        <v>5947</v>
      </c>
    </row>
    <row r="10449" spans="1:6" hidden="1">
      <c r="A10449">
        <v>18</v>
      </c>
      <c r="B10449" s="226">
        <v>44276</v>
      </c>
      <c r="C10449" s="226">
        <v>44277</v>
      </c>
      <c r="D10449" s="226">
        <v>44280.453703703701</v>
      </c>
      <c r="E10449" t="s">
        <v>5946</v>
      </c>
    </row>
    <row r="10450" spans="1:6" hidden="1">
      <c r="A10450">
        <v>18</v>
      </c>
      <c r="B10450" s="226">
        <v>44276</v>
      </c>
      <c r="C10450" s="226">
        <v>44277</v>
      </c>
      <c r="D10450" s="226">
        <v>44280.453703703701</v>
      </c>
      <c r="E10450" t="s">
        <v>6676</v>
      </c>
      <c r="F10450">
        <v>250.0031987084283</v>
      </c>
    </row>
    <row r="10451" spans="1:6" hidden="1">
      <c r="A10451">
        <v>18</v>
      </c>
      <c r="B10451" s="226">
        <v>44276</v>
      </c>
      <c r="C10451" s="226">
        <v>44277</v>
      </c>
      <c r="D10451" s="226">
        <v>44280.453703703701</v>
      </c>
      <c r="E10451" t="s">
        <v>5824</v>
      </c>
      <c r="F10451">
        <v>1.3126039899119553</v>
      </c>
    </row>
    <row r="10452" spans="1:6" hidden="1">
      <c r="A10452">
        <v>18</v>
      </c>
      <c r="B10452" s="226">
        <v>44276</v>
      </c>
      <c r="C10452" s="226">
        <v>44277</v>
      </c>
      <c r="D10452" s="226">
        <v>44280.453703703701</v>
      </c>
      <c r="E10452" t="s">
        <v>5825</v>
      </c>
      <c r="F10452">
        <v>1.588801443862899</v>
      </c>
    </row>
    <row r="10453" spans="1:6" hidden="1">
      <c r="A10453">
        <v>18</v>
      </c>
      <c r="B10453" s="226">
        <v>44276</v>
      </c>
      <c r="C10453" s="226">
        <v>44277</v>
      </c>
      <c r="D10453" s="226">
        <v>44280.453703703701</v>
      </c>
      <c r="E10453" t="s">
        <v>5826</v>
      </c>
      <c r="F10453">
        <v>1.1491573918310596</v>
      </c>
    </row>
    <row r="10454" spans="1:6" hidden="1">
      <c r="A10454">
        <v>18</v>
      </c>
      <c r="B10454" s="226">
        <v>44276</v>
      </c>
      <c r="C10454" s="226">
        <v>44277</v>
      </c>
      <c r="D10454" s="226">
        <v>44280.453703703701</v>
      </c>
      <c r="E10454" t="s">
        <v>5827</v>
      </c>
      <c r="F10454">
        <v>0.18000000715255737</v>
      </c>
    </row>
    <row r="10455" spans="1:6" hidden="1">
      <c r="A10455">
        <v>18</v>
      </c>
      <c r="B10455" s="226">
        <v>44276</v>
      </c>
      <c r="C10455" s="226">
        <v>44277</v>
      </c>
      <c r="D10455" s="226">
        <v>44280.453703703701</v>
      </c>
      <c r="E10455" t="s">
        <v>5828</v>
      </c>
      <c r="F10455">
        <v>0</v>
      </c>
    </row>
    <row r="10456" spans="1:6" hidden="1">
      <c r="A10456">
        <v>18</v>
      </c>
      <c r="B10456" s="226">
        <v>44276</v>
      </c>
      <c r="C10456" s="226">
        <v>44277</v>
      </c>
      <c r="D10456" s="226">
        <v>44280.453703703701</v>
      </c>
      <c r="E10456" t="s">
        <v>5829</v>
      </c>
      <c r="F10456">
        <v>0</v>
      </c>
    </row>
    <row r="10457" spans="1:6" hidden="1">
      <c r="A10457">
        <v>18</v>
      </c>
      <c r="B10457" s="226">
        <v>44276</v>
      </c>
      <c r="C10457" s="226">
        <v>44277</v>
      </c>
      <c r="D10457" s="226">
        <v>44280.453703703701</v>
      </c>
      <c r="E10457" t="s">
        <v>5830</v>
      </c>
      <c r="F10457">
        <v>1.7293036475658476</v>
      </c>
    </row>
    <row r="10458" spans="1:6" hidden="1">
      <c r="A10458">
        <v>18</v>
      </c>
      <c r="B10458" s="226">
        <v>44276</v>
      </c>
      <c r="C10458" s="226">
        <v>44277</v>
      </c>
      <c r="D10458" s="226">
        <v>44280.453703703701</v>
      </c>
      <c r="E10458" t="s">
        <v>5831</v>
      </c>
      <c r="F10458">
        <v>3.6542434665770509</v>
      </c>
    </row>
    <row r="10459" spans="1:6" hidden="1">
      <c r="A10459">
        <v>18</v>
      </c>
      <c r="B10459" s="226">
        <v>44276</v>
      </c>
      <c r="C10459" s="226">
        <v>44277</v>
      </c>
      <c r="D10459" s="226">
        <v>44280.453703703701</v>
      </c>
      <c r="E10459" t="s">
        <v>5832</v>
      </c>
      <c r="F10459">
        <v>3.6546973010273849</v>
      </c>
    </row>
    <row r="10460" spans="1:6" hidden="1">
      <c r="A10460">
        <v>18</v>
      </c>
      <c r="B10460" s="226">
        <v>44276</v>
      </c>
      <c r="C10460" s="226">
        <v>44277</v>
      </c>
      <c r="D10460" s="226">
        <v>44280.453703703701</v>
      </c>
      <c r="E10460" t="s">
        <v>5833</v>
      </c>
      <c r="F10460">
        <v>0.77999997138977051</v>
      </c>
    </row>
    <row r="10461" spans="1:6" hidden="1">
      <c r="A10461">
        <v>18</v>
      </c>
      <c r="B10461" s="226">
        <v>44276</v>
      </c>
      <c r="C10461" s="226">
        <v>44277</v>
      </c>
      <c r="D10461" s="226">
        <v>44280.453703703701</v>
      </c>
      <c r="E10461" t="s">
        <v>5834</v>
      </c>
      <c r="F10461">
        <v>0</v>
      </c>
    </row>
    <row r="10462" spans="1:6" hidden="1">
      <c r="A10462">
        <v>18</v>
      </c>
      <c r="B10462" s="226">
        <v>44276</v>
      </c>
      <c r="C10462" s="226">
        <v>44277</v>
      </c>
      <c r="D10462" s="226">
        <v>44280.453703703701</v>
      </c>
      <c r="E10462" t="s">
        <v>5835</v>
      </c>
      <c r="F10462">
        <v>0.17709736692148767</v>
      </c>
    </row>
    <row r="10463" spans="1:6" hidden="1">
      <c r="A10463">
        <v>18</v>
      </c>
      <c r="B10463" s="226">
        <v>44276</v>
      </c>
      <c r="C10463" s="226">
        <v>44277</v>
      </c>
      <c r="D10463" s="226">
        <v>44280.453703703701</v>
      </c>
      <c r="E10463" t="s">
        <v>5836</v>
      </c>
      <c r="F10463">
        <v>0.31776028877258078</v>
      </c>
    </row>
    <row r="10464" spans="1:6" hidden="1">
      <c r="A10464">
        <v>18</v>
      </c>
      <c r="B10464" s="226">
        <v>44276</v>
      </c>
      <c r="C10464" s="226">
        <v>44277</v>
      </c>
      <c r="D10464" s="226">
        <v>44280.453703703701</v>
      </c>
      <c r="E10464" t="s">
        <v>5837</v>
      </c>
      <c r="F10464">
        <v>0.68761057236263523</v>
      </c>
    </row>
    <row r="10465" spans="1:6" hidden="1">
      <c r="A10465">
        <v>18</v>
      </c>
      <c r="B10465" s="226">
        <v>44276</v>
      </c>
      <c r="C10465" s="226">
        <v>44277</v>
      </c>
      <c r="D10465" s="226">
        <v>44280.453703703701</v>
      </c>
      <c r="E10465" t="s">
        <v>5838</v>
      </c>
      <c r="F10465">
        <v>0</v>
      </c>
    </row>
    <row r="10466" spans="1:6" hidden="1">
      <c r="A10466">
        <v>18</v>
      </c>
      <c r="B10466" s="226">
        <v>44276</v>
      </c>
      <c r="C10466" s="226">
        <v>44277</v>
      </c>
      <c r="D10466" s="226">
        <v>44280.453703703701</v>
      </c>
      <c r="E10466" t="s">
        <v>5839</v>
      </c>
      <c r="F10466">
        <v>6.574927874737317</v>
      </c>
    </row>
    <row r="10467" spans="1:6" hidden="1">
      <c r="A10467">
        <v>18</v>
      </c>
      <c r="B10467" s="226">
        <v>44276</v>
      </c>
      <c r="C10467" s="226">
        <v>44277</v>
      </c>
      <c r="D10467" s="226">
        <v>44280.453703703701</v>
      </c>
      <c r="E10467" t="s">
        <v>5840</v>
      </c>
      <c r="F10467">
        <v>21.644179596337786</v>
      </c>
    </row>
    <row r="10468" spans="1:6" hidden="1">
      <c r="A10468">
        <v>18</v>
      </c>
      <c r="B10468" s="226">
        <v>44276</v>
      </c>
      <c r="C10468" s="226">
        <v>44277</v>
      </c>
      <c r="D10468" s="226">
        <v>44280.453703703701</v>
      </c>
      <c r="E10468" t="s">
        <v>5841</v>
      </c>
      <c r="F10468">
        <v>4.5241378833850021</v>
      </c>
    </row>
    <row r="10469" spans="1:6" hidden="1">
      <c r="A10469">
        <v>18</v>
      </c>
      <c r="B10469" s="226">
        <v>44276</v>
      </c>
      <c r="C10469" s="226">
        <v>44277</v>
      </c>
      <c r="D10469" s="226">
        <v>44280.453703703701</v>
      </c>
      <c r="E10469" t="s">
        <v>5842</v>
      </c>
      <c r="F10469">
        <v>5.5520180092917597</v>
      </c>
    </row>
    <row r="10470" spans="1:6" hidden="1">
      <c r="A10470">
        <v>18</v>
      </c>
      <c r="B10470" s="226">
        <v>44276</v>
      </c>
      <c r="C10470" s="226">
        <v>44277</v>
      </c>
      <c r="D10470" s="226">
        <v>44280.453703703701</v>
      </c>
      <c r="E10470" t="s">
        <v>5843</v>
      </c>
      <c r="F10470">
        <v>12.090284074015088</v>
      </c>
    </row>
    <row r="10471" spans="1:6" hidden="1">
      <c r="A10471">
        <v>18</v>
      </c>
      <c r="B10471" s="226">
        <v>44276</v>
      </c>
      <c r="C10471" s="226">
        <v>44277</v>
      </c>
      <c r="D10471" s="226">
        <v>44280.453703703701</v>
      </c>
      <c r="E10471" t="s">
        <v>5844</v>
      </c>
      <c r="F10471">
        <v>6.8939393851492321</v>
      </c>
    </row>
    <row r="10472" spans="1:6" hidden="1">
      <c r="A10472">
        <v>18</v>
      </c>
      <c r="B10472" s="226">
        <v>44276</v>
      </c>
      <c r="C10472" s="226">
        <v>44277</v>
      </c>
      <c r="D10472" s="226">
        <v>44280.453703703701</v>
      </c>
      <c r="E10472" t="s">
        <v>5845</v>
      </c>
      <c r="F10472">
        <v>18.115621954468828</v>
      </c>
    </row>
    <row r="10473" spans="1:6" hidden="1">
      <c r="A10473">
        <v>18</v>
      </c>
      <c r="B10473" s="226">
        <v>44276</v>
      </c>
      <c r="C10473" s="226">
        <v>44277</v>
      </c>
      <c r="D10473" s="226">
        <v>44280.453703703701</v>
      </c>
      <c r="E10473" t="s">
        <v>5846</v>
      </c>
      <c r="F10473">
        <v>5.2336157657030169</v>
      </c>
    </row>
    <row r="10474" spans="1:6" hidden="1">
      <c r="A10474">
        <v>18</v>
      </c>
      <c r="B10474" s="226">
        <v>44276</v>
      </c>
      <c r="C10474" s="226">
        <v>44277</v>
      </c>
      <c r="D10474" s="226">
        <v>44280.453703703701</v>
      </c>
      <c r="E10474" t="s">
        <v>5847</v>
      </c>
      <c r="F10474">
        <v>0.74000000953674316</v>
      </c>
    </row>
    <row r="10475" spans="1:6" hidden="1">
      <c r="A10475">
        <v>18</v>
      </c>
      <c r="B10475" s="226">
        <v>44276</v>
      </c>
      <c r="C10475" s="226">
        <v>44277</v>
      </c>
      <c r="D10475" s="226">
        <v>44280.453703703701</v>
      </c>
      <c r="E10475" t="s">
        <v>5848</v>
      </c>
      <c r="F10475">
        <v>100.00000000000001</v>
      </c>
    </row>
    <row r="10476" spans="1:6" hidden="1">
      <c r="A10476">
        <v>18</v>
      </c>
      <c r="B10476" s="226">
        <v>44276</v>
      </c>
      <c r="C10476" s="226">
        <v>44277</v>
      </c>
      <c r="D10476" s="226">
        <v>44280.453703703701</v>
      </c>
      <c r="E10476" t="s">
        <v>5805</v>
      </c>
      <c r="F10476">
        <v>23.349237720171843</v>
      </c>
    </row>
    <row r="10477" spans="1:6" hidden="1">
      <c r="A10477">
        <v>18</v>
      </c>
      <c r="B10477" s="226">
        <v>44276</v>
      </c>
      <c r="C10477" s="226">
        <v>44277</v>
      </c>
      <c r="D10477" s="226">
        <v>44280.453703703701</v>
      </c>
      <c r="E10477" t="s">
        <v>5797</v>
      </c>
      <c r="F10477">
        <v>6.574927874737317</v>
      </c>
    </row>
    <row r="10478" spans="1:6" hidden="1">
      <c r="A10478">
        <v>18</v>
      </c>
      <c r="B10478" s="226">
        <v>44276</v>
      </c>
      <c r="C10478" s="226">
        <v>44277</v>
      </c>
      <c r="D10478" s="226">
        <v>44280.453703703701</v>
      </c>
      <c r="E10478" t="s">
        <v>5798</v>
      </c>
      <c r="F10478">
        <v>24.109632186094913</v>
      </c>
    </row>
    <row r="10479" spans="1:6" hidden="1">
      <c r="A10479">
        <v>18</v>
      </c>
      <c r="B10479" s="226">
        <v>44276</v>
      </c>
      <c r="C10479" s="226">
        <v>44277</v>
      </c>
      <c r="D10479" s="226">
        <v>44280.453703703701</v>
      </c>
      <c r="E10479" t="s">
        <v>5799</v>
      </c>
      <c r="F10479">
        <v>4.5241378833850021</v>
      </c>
    </row>
    <row r="10480" spans="1:6" hidden="1">
      <c r="A10480">
        <v>18</v>
      </c>
      <c r="B10480" s="226">
        <v>44276</v>
      </c>
      <c r="C10480" s="226">
        <v>44277</v>
      </c>
      <c r="D10480" s="226">
        <v>44280.453703703701</v>
      </c>
      <c r="E10480" t="s">
        <v>5800</v>
      </c>
      <c r="F10480">
        <v>5.5520180092917597</v>
      </c>
    </row>
    <row r="10481" spans="1:6" hidden="1">
      <c r="A10481">
        <v>18</v>
      </c>
      <c r="B10481" s="226">
        <v>44276</v>
      </c>
      <c r="C10481" s="226">
        <v>44277</v>
      </c>
      <c r="D10481" s="226">
        <v>44280.453703703701</v>
      </c>
      <c r="E10481" t="s">
        <v>5801</v>
      </c>
      <c r="F10481">
        <v>12.090284074015088</v>
      </c>
    </row>
    <row r="10482" spans="1:6" hidden="1">
      <c r="A10482">
        <v>18</v>
      </c>
      <c r="B10482" s="226">
        <v>44276</v>
      </c>
      <c r="C10482" s="226">
        <v>44277</v>
      </c>
      <c r="D10482" s="226">
        <v>44280.453703703701</v>
      </c>
      <c r="E10482" t="s">
        <v>5802</v>
      </c>
      <c r="F10482">
        <v>0.40014908930493925</v>
      </c>
    </row>
    <row r="10483" spans="1:6" hidden="1">
      <c r="A10483">
        <v>18</v>
      </c>
      <c r="B10483" s="226">
        <v>44276</v>
      </c>
      <c r="C10483" s="226">
        <v>44277</v>
      </c>
      <c r="D10483" s="226">
        <v>44280.453703703701</v>
      </c>
      <c r="E10483" t="s">
        <v>5803</v>
      </c>
      <c r="F10483">
        <v>6.8939393851492321</v>
      </c>
    </row>
    <row r="10484" spans="1:6" hidden="1">
      <c r="A10484">
        <v>18</v>
      </c>
      <c r="B10484" s="226">
        <v>44276</v>
      </c>
      <c r="C10484" s="226">
        <v>44277</v>
      </c>
      <c r="D10484" s="226">
        <v>44280.453703703701</v>
      </c>
      <c r="E10484" t="s">
        <v>5804</v>
      </c>
      <c r="F10484">
        <v>23.749429660373163</v>
      </c>
    </row>
    <row r="10485" spans="1:6" hidden="1">
      <c r="A10485">
        <v>18</v>
      </c>
      <c r="B10485" s="226">
        <v>44276</v>
      </c>
      <c r="C10485" s="226">
        <v>44277</v>
      </c>
      <c r="D10485" s="226">
        <v>44280.453703703701</v>
      </c>
      <c r="E10485" t="s">
        <v>5913</v>
      </c>
      <c r="F10485">
        <v>3.2190050043992908</v>
      </c>
    </row>
    <row r="10486" spans="1:6" hidden="1">
      <c r="A10486">
        <v>18</v>
      </c>
      <c r="B10486" s="226">
        <v>44276</v>
      </c>
      <c r="C10486" s="226">
        <v>44277</v>
      </c>
      <c r="D10486" s="226">
        <v>44280.453703703701</v>
      </c>
      <c r="E10486" t="s">
        <v>5914</v>
      </c>
      <c r="F10486">
        <v>5.5608051992125311</v>
      </c>
    </row>
    <row r="10487" spans="1:6" hidden="1">
      <c r="A10487">
        <v>18</v>
      </c>
      <c r="B10487" s="226">
        <v>44276</v>
      </c>
      <c r="C10487" s="226">
        <v>44277</v>
      </c>
      <c r="D10487" s="226">
        <v>44280.453703703701</v>
      </c>
      <c r="E10487" t="s">
        <v>5915</v>
      </c>
      <c r="F10487">
        <v>5.4914652652210796</v>
      </c>
    </row>
    <row r="10488" spans="1:6" hidden="1">
      <c r="A10488">
        <v>18</v>
      </c>
      <c r="B10488" s="226">
        <v>44276</v>
      </c>
      <c r="C10488" s="226">
        <v>44277</v>
      </c>
      <c r="D10488" s="226">
        <v>44280.453703703701</v>
      </c>
      <c r="E10488" t="s">
        <v>5916</v>
      </c>
      <c r="F10488">
        <v>0.16402649532796634</v>
      </c>
    </row>
    <row r="10489" spans="1:6" hidden="1">
      <c r="A10489">
        <v>18</v>
      </c>
      <c r="B10489" s="226">
        <v>44276</v>
      </c>
      <c r="C10489" s="226">
        <v>44277</v>
      </c>
      <c r="D10489" s="226">
        <v>44280.453703703701</v>
      </c>
      <c r="E10489" t="s">
        <v>6692</v>
      </c>
      <c r="F10489">
        <v>1.0857302698423161E-2</v>
      </c>
    </row>
    <row r="10490" spans="1:6" hidden="1">
      <c r="A10490">
        <v>18</v>
      </c>
      <c r="B10490" s="226">
        <v>44276</v>
      </c>
      <c r="C10490" s="226">
        <v>44277</v>
      </c>
      <c r="D10490" s="226">
        <v>44280.453703703701</v>
      </c>
      <c r="E10490" t="s">
        <v>5849</v>
      </c>
      <c r="F10490">
        <v>0.82590001821514825</v>
      </c>
    </row>
    <row r="10491" spans="1:6" hidden="1">
      <c r="A10491">
        <v>18</v>
      </c>
      <c r="B10491" s="226">
        <v>44276</v>
      </c>
      <c r="C10491" s="226">
        <v>44277</v>
      </c>
      <c r="D10491" s="226">
        <v>44280.453703703701</v>
      </c>
      <c r="E10491" t="s">
        <v>5850</v>
      </c>
      <c r="F10491">
        <v>102.30000305176046</v>
      </c>
    </row>
    <row r="10492" spans="1:6" hidden="1">
      <c r="A10492">
        <v>18</v>
      </c>
      <c r="B10492" s="226">
        <v>44276</v>
      </c>
      <c r="C10492" s="226">
        <v>44277</v>
      </c>
      <c r="D10492" s="226">
        <v>44280.453703703701</v>
      </c>
      <c r="E10492" t="s">
        <v>5806</v>
      </c>
      <c r="F10492">
        <v>0.81219334341585425</v>
      </c>
    </row>
    <row r="10493" spans="1:6" hidden="1">
      <c r="A10493">
        <v>18</v>
      </c>
      <c r="B10493" s="226">
        <v>44276</v>
      </c>
      <c r="C10493" s="226">
        <v>44277</v>
      </c>
      <c r="D10493" s="226">
        <v>44280.453703703701</v>
      </c>
      <c r="E10493" t="s">
        <v>5883</v>
      </c>
      <c r="F10493">
        <v>0.5</v>
      </c>
    </row>
    <row r="10494" spans="1:6" hidden="1">
      <c r="A10494">
        <v>18</v>
      </c>
      <c r="B10494" s="226">
        <v>44276</v>
      </c>
      <c r="C10494" s="226">
        <v>44277</v>
      </c>
      <c r="D10494" s="226">
        <v>44280.453703703701</v>
      </c>
      <c r="E10494" t="s">
        <v>5884</v>
      </c>
      <c r="F10494">
        <v>1.2599999904632568</v>
      </c>
    </row>
    <row r="10495" spans="1:6" hidden="1">
      <c r="A10495">
        <v>18</v>
      </c>
      <c r="B10495" s="226">
        <v>44276</v>
      </c>
      <c r="C10495" s="226">
        <v>44277</v>
      </c>
      <c r="D10495" s="226">
        <v>44280.453703703701</v>
      </c>
      <c r="E10495" t="s">
        <v>5885</v>
      </c>
      <c r="F10495">
        <v>2.5999999046325604</v>
      </c>
    </row>
    <row r="10496" spans="1:6" hidden="1">
      <c r="A10496">
        <v>18</v>
      </c>
      <c r="B10496" s="226">
        <v>44276</v>
      </c>
      <c r="C10496" s="226">
        <v>44277</v>
      </c>
      <c r="D10496" s="226">
        <v>44280.453703703701</v>
      </c>
      <c r="E10496" t="s">
        <v>5886</v>
      </c>
      <c r="F10496">
        <v>1.2200000286102295</v>
      </c>
    </row>
    <row r="10497" spans="1:6" hidden="1">
      <c r="A10497">
        <v>18</v>
      </c>
      <c r="B10497" s="226">
        <v>44276</v>
      </c>
      <c r="C10497" s="226">
        <v>44277</v>
      </c>
      <c r="D10497" s="226">
        <v>44280.453703703701</v>
      </c>
      <c r="E10497" t="s">
        <v>5887</v>
      </c>
      <c r="F10497">
        <v>0.18000000715255737</v>
      </c>
    </row>
    <row r="10498" spans="1:6" hidden="1">
      <c r="A10498">
        <v>18</v>
      </c>
      <c r="B10498" s="226">
        <v>44276</v>
      </c>
      <c r="C10498" s="226">
        <v>44277</v>
      </c>
      <c r="D10498" s="226">
        <v>44280.453703703701</v>
      </c>
      <c r="E10498" t="s">
        <v>5888</v>
      </c>
      <c r="F10498">
        <v>0</v>
      </c>
    </row>
    <row r="10499" spans="1:6" hidden="1">
      <c r="A10499">
        <v>18</v>
      </c>
      <c r="B10499" s="226">
        <v>44276</v>
      </c>
      <c r="C10499" s="226">
        <v>44277</v>
      </c>
      <c r="D10499" s="226">
        <v>44280.453703703701</v>
      </c>
      <c r="E10499" t="s">
        <v>5889</v>
      </c>
      <c r="F10499">
        <v>0</v>
      </c>
    </row>
    <row r="10500" spans="1:6" hidden="1">
      <c r="A10500">
        <v>18</v>
      </c>
      <c r="B10500" s="226">
        <v>44276</v>
      </c>
      <c r="C10500" s="226">
        <v>44277</v>
      </c>
      <c r="D10500" s="226">
        <v>44280.453703703701</v>
      </c>
      <c r="E10500" t="s">
        <v>5772</v>
      </c>
      <c r="F10500">
        <v>9.0000003576278687E-2</v>
      </c>
    </row>
    <row r="10501" spans="1:6" hidden="1">
      <c r="A10501">
        <v>18</v>
      </c>
      <c r="B10501" s="226">
        <v>44276</v>
      </c>
      <c r="C10501" s="226">
        <v>44277</v>
      </c>
      <c r="D10501" s="226">
        <v>44280.453703703701</v>
      </c>
      <c r="E10501" t="s">
        <v>5773</v>
      </c>
      <c r="F10501">
        <v>1.6599999666214618</v>
      </c>
    </row>
    <row r="10502" spans="1:6" hidden="1">
      <c r="A10502">
        <v>18</v>
      </c>
      <c r="B10502" s="226">
        <v>44276</v>
      </c>
      <c r="C10502" s="226">
        <v>44277</v>
      </c>
      <c r="D10502" s="226">
        <v>44280.453703703701</v>
      </c>
      <c r="E10502" t="s">
        <v>5774</v>
      </c>
      <c r="F10502">
        <v>5.9800000190737199</v>
      </c>
    </row>
    <row r="10503" spans="1:6" hidden="1">
      <c r="A10503">
        <v>18</v>
      </c>
      <c r="B10503" s="226">
        <v>44276</v>
      </c>
      <c r="C10503" s="226">
        <v>44277</v>
      </c>
      <c r="D10503" s="226">
        <v>44280.453703703701</v>
      </c>
      <c r="E10503" t="s">
        <v>5775</v>
      </c>
      <c r="F10503">
        <v>3.880000114440918</v>
      </c>
    </row>
    <row r="10504" spans="1:6" hidden="1">
      <c r="A10504">
        <v>18</v>
      </c>
      <c r="B10504" s="226">
        <v>44276</v>
      </c>
      <c r="C10504" s="226">
        <v>44277</v>
      </c>
      <c r="D10504" s="226">
        <v>44280.453703703701</v>
      </c>
      <c r="E10504" t="s">
        <v>5776</v>
      </c>
      <c r="F10504">
        <v>0.77999997138977051</v>
      </c>
    </row>
    <row r="10505" spans="1:6" hidden="1">
      <c r="A10505">
        <v>18</v>
      </c>
      <c r="B10505" s="226">
        <v>44276</v>
      </c>
      <c r="C10505" s="226">
        <v>44277</v>
      </c>
      <c r="D10505" s="226">
        <v>44280.453703703701</v>
      </c>
      <c r="E10505" t="s">
        <v>5777</v>
      </c>
      <c r="F10505">
        <v>0</v>
      </c>
    </row>
    <row r="10506" spans="1:6" hidden="1">
      <c r="A10506">
        <v>18</v>
      </c>
      <c r="B10506" s="226">
        <v>44276</v>
      </c>
      <c r="C10506" s="226">
        <v>44277</v>
      </c>
      <c r="D10506" s="226">
        <v>44280.453703703701</v>
      </c>
      <c r="E10506" t="s">
        <v>5778</v>
      </c>
      <c r="F10506">
        <v>0</v>
      </c>
    </row>
    <row r="10507" spans="1:6" hidden="1">
      <c r="A10507">
        <v>18</v>
      </c>
      <c r="B10507" s="226">
        <v>44276</v>
      </c>
      <c r="C10507" s="226">
        <v>44277</v>
      </c>
      <c r="D10507" s="226">
        <v>44280.453703703701</v>
      </c>
      <c r="E10507" t="s">
        <v>5890</v>
      </c>
      <c r="F10507">
        <v>0.1700000017881326</v>
      </c>
    </row>
    <row r="10508" spans="1:6" hidden="1">
      <c r="A10508">
        <v>18</v>
      </c>
      <c r="B10508" s="226">
        <v>44276</v>
      </c>
      <c r="C10508" s="226">
        <v>44277</v>
      </c>
      <c r="D10508" s="226">
        <v>44280.453703703701</v>
      </c>
      <c r="E10508" t="s">
        <v>5891</v>
      </c>
      <c r="F10508">
        <v>0.51999998092651367</v>
      </c>
    </row>
    <row r="10509" spans="1:6" hidden="1">
      <c r="A10509">
        <v>18</v>
      </c>
      <c r="B10509" s="226">
        <v>44276</v>
      </c>
      <c r="C10509" s="226">
        <v>44277</v>
      </c>
      <c r="D10509" s="226">
        <v>44280.453703703701</v>
      </c>
      <c r="E10509" t="s">
        <v>5892</v>
      </c>
      <c r="F10509">
        <v>0.73000001907348633</v>
      </c>
    </row>
    <row r="10510" spans="1:6" hidden="1">
      <c r="A10510">
        <v>18</v>
      </c>
      <c r="B10510" s="226">
        <v>44276</v>
      </c>
      <c r="C10510" s="226">
        <v>44277</v>
      </c>
      <c r="D10510" s="226">
        <v>44280.453703703701</v>
      </c>
      <c r="E10510" t="s">
        <v>5893</v>
      </c>
      <c r="F10510">
        <v>0</v>
      </c>
    </row>
    <row r="10511" spans="1:6" hidden="1">
      <c r="A10511">
        <v>18</v>
      </c>
      <c r="B10511" s="226">
        <v>44276</v>
      </c>
      <c r="C10511" s="226">
        <v>44277</v>
      </c>
      <c r="D10511" s="226">
        <v>44280.453703703701</v>
      </c>
      <c r="E10511" t="s">
        <v>5783</v>
      </c>
      <c r="F10511">
        <v>0</v>
      </c>
    </row>
    <row r="10512" spans="1:6" hidden="1">
      <c r="A10512">
        <v>18</v>
      </c>
      <c r="B10512" s="226">
        <v>44276</v>
      </c>
      <c r="C10512" s="226">
        <v>44277</v>
      </c>
      <c r="D10512" s="226">
        <v>44280.453703703701</v>
      </c>
      <c r="E10512" t="s">
        <v>5784</v>
      </c>
      <c r="F10512">
        <v>0</v>
      </c>
    </row>
    <row r="10513" spans="1:6" hidden="1">
      <c r="A10513">
        <v>18</v>
      </c>
      <c r="B10513" s="226">
        <v>44276</v>
      </c>
      <c r="C10513" s="226">
        <v>44277</v>
      </c>
      <c r="D10513" s="226">
        <v>44280.453703703701</v>
      </c>
      <c r="E10513" t="s">
        <v>5785</v>
      </c>
      <c r="F10513">
        <v>5.8299999237060547</v>
      </c>
    </row>
    <row r="10514" spans="1:6" hidden="1">
      <c r="A10514">
        <v>18</v>
      </c>
      <c r="B10514" s="226">
        <v>44276</v>
      </c>
      <c r="C10514" s="226">
        <v>44277</v>
      </c>
      <c r="D10514" s="226">
        <v>44280.453703703701</v>
      </c>
      <c r="E10514" t="s">
        <v>5786</v>
      </c>
      <c r="F10514">
        <v>21.739999771119027</v>
      </c>
    </row>
    <row r="10515" spans="1:6" hidden="1">
      <c r="A10515">
        <v>18</v>
      </c>
      <c r="B10515" s="226">
        <v>44276</v>
      </c>
      <c r="C10515" s="226">
        <v>44277</v>
      </c>
      <c r="D10515" s="226">
        <v>44280.453703703701</v>
      </c>
      <c r="E10515" t="s">
        <v>5787</v>
      </c>
      <c r="F10515">
        <v>18.829999923705309</v>
      </c>
    </row>
    <row r="10516" spans="1:6" hidden="1">
      <c r="A10516">
        <v>18</v>
      </c>
      <c r="B10516" s="226">
        <v>44276</v>
      </c>
      <c r="C10516" s="226">
        <v>44277</v>
      </c>
      <c r="D10516" s="226">
        <v>44280.453703703701</v>
      </c>
      <c r="E10516" t="s">
        <v>5788</v>
      </c>
      <c r="F10516">
        <v>5.4400000572202432</v>
      </c>
    </row>
    <row r="10517" spans="1:6" hidden="1">
      <c r="A10517">
        <v>18</v>
      </c>
      <c r="B10517" s="226">
        <v>44276</v>
      </c>
      <c r="C10517" s="226">
        <v>44277</v>
      </c>
      <c r="D10517" s="226">
        <v>44280.453703703701</v>
      </c>
      <c r="E10517" t="s">
        <v>5895</v>
      </c>
      <c r="F10517">
        <v>0.74000000953674316</v>
      </c>
    </row>
    <row r="10518" spans="1:6" hidden="1">
      <c r="A10518">
        <v>18</v>
      </c>
      <c r="B10518" s="226">
        <v>44276</v>
      </c>
      <c r="C10518" s="226">
        <v>44277</v>
      </c>
      <c r="D10518" s="226">
        <v>44280.453703703701</v>
      </c>
      <c r="E10518" t="s">
        <v>5790</v>
      </c>
      <c r="F10518">
        <v>4.1500000953675888</v>
      </c>
    </row>
    <row r="10519" spans="1:6" hidden="1">
      <c r="A10519">
        <v>18</v>
      </c>
      <c r="B10519" s="226">
        <v>44276</v>
      </c>
      <c r="C10519" s="226">
        <v>44277</v>
      </c>
      <c r="D10519" s="226">
        <v>44280.453703703701</v>
      </c>
      <c r="E10519" t="s">
        <v>5791</v>
      </c>
      <c r="F10519">
        <v>5.1399998664858</v>
      </c>
    </row>
    <row r="10520" spans="1:6" hidden="1">
      <c r="A10520">
        <v>18</v>
      </c>
      <c r="B10520" s="226">
        <v>44276</v>
      </c>
      <c r="C10520" s="226">
        <v>44277</v>
      </c>
      <c r="D10520" s="226">
        <v>44280.453703703701</v>
      </c>
      <c r="E10520" t="s">
        <v>5792</v>
      </c>
      <c r="F10520">
        <v>11.710000038147431</v>
      </c>
    </row>
    <row r="10521" spans="1:6" hidden="1">
      <c r="A10521">
        <v>18</v>
      </c>
      <c r="B10521" s="226">
        <v>44276</v>
      </c>
      <c r="C10521" s="226">
        <v>44277</v>
      </c>
      <c r="D10521" s="226">
        <v>44280.453703703701</v>
      </c>
      <c r="E10521" t="s">
        <v>5793</v>
      </c>
      <c r="F10521">
        <v>6.8000001907350667</v>
      </c>
    </row>
    <row r="10522" spans="1:6" hidden="1">
      <c r="A10522">
        <v>18</v>
      </c>
      <c r="B10522" s="226">
        <v>44276</v>
      </c>
      <c r="C10522" s="226">
        <v>44277</v>
      </c>
      <c r="D10522" s="226">
        <v>44280.453703703701</v>
      </c>
      <c r="E10522" t="s">
        <v>5794</v>
      </c>
      <c r="F10522">
        <v>27.79999923705968</v>
      </c>
    </row>
    <row r="10523" spans="1:6" hidden="1">
      <c r="A10523">
        <v>18</v>
      </c>
      <c r="B10523" s="226">
        <v>44276</v>
      </c>
      <c r="C10523" s="226">
        <v>44277</v>
      </c>
      <c r="D10523" s="226">
        <v>44280.453703703701</v>
      </c>
      <c r="E10523" t="s">
        <v>5896</v>
      </c>
      <c r="F10523">
        <v>17.840000152587891</v>
      </c>
    </row>
    <row r="10524" spans="1:6" hidden="1">
      <c r="A10524">
        <v>18</v>
      </c>
      <c r="B10524" s="226">
        <v>44276</v>
      </c>
      <c r="C10524" s="226">
        <v>44277</v>
      </c>
      <c r="D10524" s="226">
        <v>44280.453703703701</v>
      </c>
      <c r="E10524" t="s">
        <v>5894</v>
      </c>
      <c r="F10524">
        <v>0</v>
      </c>
    </row>
    <row r="10525" spans="1:6" hidden="1">
      <c r="A10525">
        <v>18</v>
      </c>
      <c r="B10525" s="226">
        <v>44276</v>
      </c>
      <c r="C10525" s="226">
        <v>44277</v>
      </c>
      <c r="D10525" s="226">
        <v>44280.453703703701</v>
      </c>
      <c r="E10525" t="s">
        <v>6455</v>
      </c>
      <c r="F10525">
        <v>52.774364278051443</v>
      </c>
    </row>
    <row r="10526" spans="1:6" hidden="1">
      <c r="A10526">
        <v>18</v>
      </c>
      <c r="B10526" s="226">
        <v>44276</v>
      </c>
      <c r="C10526" s="226">
        <v>44277</v>
      </c>
      <c r="D10526" s="226">
        <v>44280.453703703701</v>
      </c>
      <c r="E10526" t="s">
        <v>6456</v>
      </c>
      <c r="F10526">
        <v>60.282501429981416</v>
      </c>
    </row>
    <row r="10527" spans="1:6" hidden="1">
      <c r="A10527">
        <v>18</v>
      </c>
      <c r="B10527" s="226">
        <v>44276</v>
      </c>
      <c r="C10527" s="226">
        <v>44277</v>
      </c>
      <c r="D10527" s="226">
        <v>44280.453703703701</v>
      </c>
      <c r="E10527" t="s">
        <v>5973</v>
      </c>
      <c r="F10527">
        <v>11.865053712493838</v>
      </c>
    </row>
    <row r="10528" spans="1:6" hidden="1">
      <c r="A10528">
        <v>18</v>
      </c>
      <c r="B10528" s="226">
        <v>44276</v>
      </c>
      <c r="C10528" s="226">
        <v>44277</v>
      </c>
      <c r="D10528" s="226">
        <v>44280.453703703701</v>
      </c>
      <c r="E10528" t="s">
        <v>6690</v>
      </c>
      <c r="F10528">
        <v>0.35989818618529301</v>
      </c>
    </row>
    <row r="10529" spans="1:6" hidden="1">
      <c r="A10529">
        <v>18</v>
      </c>
      <c r="B10529" s="226">
        <v>44276</v>
      </c>
      <c r="C10529" s="226">
        <v>44277</v>
      </c>
      <c r="D10529" s="226">
        <v>44280.453703703701</v>
      </c>
      <c r="E10529" t="s">
        <v>6691</v>
      </c>
      <c r="F10529">
        <v>1.2998872748679566</v>
      </c>
    </row>
    <row r="10530" spans="1:6" hidden="1">
      <c r="A10530">
        <v>18</v>
      </c>
      <c r="B10530" s="226">
        <v>44276</v>
      </c>
      <c r="C10530" s="226">
        <v>44277</v>
      </c>
      <c r="D10530" s="226">
        <v>44280.453703703701</v>
      </c>
      <c r="E10530" t="s">
        <v>6240</v>
      </c>
      <c r="F10530">
        <v>89.799891779157733</v>
      </c>
    </row>
    <row r="10531" spans="1:6" hidden="1">
      <c r="A10531">
        <v>18</v>
      </c>
      <c r="B10531" s="226">
        <v>44276</v>
      </c>
      <c r="C10531" s="226">
        <v>44277</v>
      </c>
      <c r="D10531" s="226">
        <v>44280.453703703701</v>
      </c>
      <c r="E10531" t="s">
        <v>5902</v>
      </c>
      <c r="F10531">
        <v>17.607099533080369</v>
      </c>
    </row>
    <row r="10532" spans="1:6" hidden="1">
      <c r="A10532">
        <v>18</v>
      </c>
      <c r="B10532" s="226">
        <v>44276</v>
      </c>
      <c r="C10532" s="226">
        <v>44277</v>
      </c>
      <c r="D10532" s="226">
        <v>44280.453703703701</v>
      </c>
      <c r="E10532" t="s">
        <v>5903</v>
      </c>
      <c r="F10532">
        <v>58.792499542238453</v>
      </c>
    </row>
    <row r="10533" spans="1:6" hidden="1">
      <c r="A10533">
        <v>18</v>
      </c>
      <c r="B10533" s="226">
        <v>44276</v>
      </c>
      <c r="C10533" s="226">
        <v>44277</v>
      </c>
      <c r="D10533" s="226">
        <v>44280.453703703701</v>
      </c>
      <c r="E10533" t="s">
        <v>5904</v>
      </c>
      <c r="F10533">
        <v>22.290300369263576</v>
      </c>
    </row>
    <row r="10534" spans="1:6" hidden="1">
      <c r="A10534">
        <v>18</v>
      </c>
      <c r="B10534" s="226">
        <v>44276</v>
      </c>
      <c r="C10534" s="226">
        <v>44277</v>
      </c>
      <c r="D10534" s="226">
        <v>44280.453703703701</v>
      </c>
      <c r="E10534" t="s">
        <v>5905</v>
      </c>
      <c r="F10534">
        <v>0.31499999761581421</v>
      </c>
    </row>
    <row r="10535" spans="1:6" hidden="1">
      <c r="A10535">
        <v>18</v>
      </c>
      <c r="B10535" s="226">
        <v>44276</v>
      </c>
      <c r="C10535" s="226">
        <v>44277</v>
      </c>
      <c r="D10535" s="226">
        <v>44280.453703703701</v>
      </c>
      <c r="E10535" t="s">
        <v>5906</v>
      </c>
      <c r="F10535">
        <v>0.28549998998641968</v>
      </c>
    </row>
    <row r="10536" spans="1:6" hidden="1">
      <c r="A10536">
        <v>18</v>
      </c>
      <c r="B10536" s="226">
        <v>44276</v>
      </c>
      <c r="C10536" s="226">
        <v>44277</v>
      </c>
      <c r="D10536" s="226">
        <v>44280.453703703701</v>
      </c>
      <c r="E10536" t="s">
        <v>5907</v>
      </c>
      <c r="F10536">
        <v>0.54240000247955322</v>
      </c>
    </row>
    <row r="10537" spans="1:6" hidden="1">
      <c r="A10537">
        <v>18</v>
      </c>
      <c r="B10537" s="226">
        <v>44276</v>
      </c>
      <c r="C10537" s="226">
        <v>44277</v>
      </c>
      <c r="D10537" s="226">
        <v>44280.453703703701</v>
      </c>
      <c r="E10537" t="s">
        <v>5908</v>
      </c>
      <c r="F10537">
        <v>0.15090000629425049</v>
      </c>
    </row>
    <row r="10538" spans="1:6" hidden="1">
      <c r="A10538">
        <v>18</v>
      </c>
      <c r="B10538" s="226">
        <v>44276</v>
      </c>
      <c r="C10538" s="226">
        <v>44277</v>
      </c>
      <c r="D10538" s="226">
        <v>44280.453703703701</v>
      </c>
      <c r="E10538" t="s">
        <v>6241</v>
      </c>
      <c r="F10538">
        <v>165.12160499360826</v>
      </c>
    </row>
    <row r="10539" spans="1:6" hidden="1">
      <c r="A10539">
        <v>18</v>
      </c>
      <c r="B10539" s="226">
        <v>44276</v>
      </c>
      <c r="C10539" s="226">
        <v>44277</v>
      </c>
      <c r="D10539" s="226">
        <v>44280.453703703701</v>
      </c>
      <c r="E10539" t="s">
        <v>5909</v>
      </c>
    </row>
    <row r="10540" spans="1:6" hidden="1">
      <c r="A10540">
        <v>18</v>
      </c>
      <c r="B10540" s="226">
        <v>44276</v>
      </c>
      <c r="C10540" s="226">
        <v>44277</v>
      </c>
      <c r="D10540" s="226">
        <v>44280.453703703701</v>
      </c>
      <c r="E10540" t="s">
        <v>5910</v>
      </c>
    </row>
    <row r="10541" spans="1:6" hidden="1">
      <c r="A10541">
        <v>18</v>
      </c>
      <c r="B10541" s="226">
        <v>44276</v>
      </c>
      <c r="C10541" s="226">
        <v>44277</v>
      </c>
      <c r="D10541" s="226">
        <v>44280.453703703701</v>
      </c>
      <c r="E10541" t="s">
        <v>5911</v>
      </c>
    </row>
    <row r="10542" spans="1:6" hidden="1">
      <c r="A10542">
        <v>18</v>
      </c>
      <c r="B10542" s="226">
        <v>44276</v>
      </c>
      <c r="C10542" s="226">
        <v>44277</v>
      </c>
      <c r="D10542" s="226">
        <v>44280.453703703701</v>
      </c>
      <c r="E10542" t="s">
        <v>5912</v>
      </c>
    </row>
    <row r="10543" spans="1:6" hidden="1">
      <c r="A10543">
        <v>18</v>
      </c>
      <c r="B10543" s="226">
        <v>44276</v>
      </c>
      <c r="C10543" s="226">
        <v>44277</v>
      </c>
      <c r="D10543" s="226">
        <v>44280.453703703701</v>
      </c>
      <c r="E10543" t="s">
        <v>6457</v>
      </c>
      <c r="F10543">
        <v>118.03221124543084</v>
      </c>
    </row>
    <row r="10544" spans="1:6" hidden="1">
      <c r="A10544">
        <v>18</v>
      </c>
      <c r="B10544" s="226">
        <v>44276</v>
      </c>
      <c r="C10544" s="226">
        <v>44277</v>
      </c>
      <c r="D10544" s="226">
        <v>44280.453703703701</v>
      </c>
      <c r="E10544" t="s">
        <v>6458</v>
      </c>
      <c r="F10544">
        <v>117.72307862705634</v>
      </c>
    </row>
    <row r="10545" spans="1:6" hidden="1">
      <c r="A10545">
        <v>18</v>
      </c>
      <c r="B10545" s="226">
        <v>44276</v>
      </c>
      <c r="C10545" s="226">
        <v>44277</v>
      </c>
      <c r="D10545" s="226">
        <v>44280.453703703701</v>
      </c>
      <c r="E10545" t="s">
        <v>6459</v>
      </c>
      <c r="F10545">
        <v>90.067994138929379</v>
      </c>
    </row>
    <row r="10546" spans="1:6" hidden="1">
      <c r="A10546">
        <v>18</v>
      </c>
      <c r="B10546" s="226">
        <v>44276</v>
      </c>
      <c r="C10546" s="226">
        <v>44277</v>
      </c>
      <c r="D10546" s="226">
        <v>44280.453703703701</v>
      </c>
      <c r="E10546" t="s">
        <v>5521</v>
      </c>
      <c r="F10546">
        <v>250.0031987084283</v>
      </c>
    </row>
    <row r="10547" spans="1:6" hidden="1">
      <c r="A10547">
        <v>18</v>
      </c>
      <c r="B10547" s="226">
        <v>44276</v>
      </c>
      <c r="C10547" s="226">
        <v>44277</v>
      </c>
      <c r="D10547" s="226">
        <v>44280.453703703701</v>
      </c>
      <c r="E10547" t="s">
        <v>6460</v>
      </c>
      <c r="F10547">
        <v>106.78748299810641</v>
      </c>
    </row>
    <row r="10548" spans="1:6" hidden="1">
      <c r="A10548">
        <v>18</v>
      </c>
      <c r="B10548" s="226">
        <v>44276</v>
      </c>
      <c r="C10548" s="226">
        <v>44277</v>
      </c>
      <c r="D10548" s="226">
        <v>44280.453703703701</v>
      </c>
      <c r="E10548" t="s">
        <v>6461</v>
      </c>
      <c r="F10548">
        <v>114.01510302755614</v>
      </c>
    </row>
    <row r="10549" spans="1:6" hidden="1">
      <c r="A10549">
        <v>18</v>
      </c>
      <c r="B10549" s="226">
        <v>44276</v>
      </c>
      <c r="C10549" s="226">
        <v>44277</v>
      </c>
      <c r="D10549" s="226">
        <v>44280.453703703701</v>
      </c>
      <c r="E10549" t="s">
        <v>6462</v>
      </c>
      <c r="F10549">
        <v>128.30345958603812</v>
      </c>
    </row>
    <row r="10550" spans="1:6" hidden="1">
      <c r="A10550">
        <v>18</v>
      </c>
      <c r="B10550" s="226">
        <v>44276</v>
      </c>
      <c r="C10550" s="226">
        <v>44277</v>
      </c>
      <c r="D10550" s="226">
        <v>44280.453703703701</v>
      </c>
      <c r="E10550" t="s">
        <v>6463</v>
      </c>
      <c r="F10550">
        <v>138.66319058736161</v>
      </c>
    </row>
    <row r="10551" spans="1:6" hidden="1">
      <c r="A10551">
        <v>18</v>
      </c>
      <c r="B10551" s="226">
        <v>44276</v>
      </c>
      <c r="C10551" s="226">
        <v>44277</v>
      </c>
      <c r="D10551" s="226">
        <v>44280.453703703701</v>
      </c>
      <c r="E10551" t="s">
        <v>5974</v>
      </c>
      <c r="F10551">
        <v>6.9114126781622529</v>
      </c>
    </row>
    <row r="10552" spans="1:6" hidden="1">
      <c r="A10552">
        <v>18</v>
      </c>
      <c r="B10552" s="226">
        <v>44276</v>
      </c>
      <c r="C10552" s="226">
        <v>44277</v>
      </c>
      <c r="D10552" s="226">
        <v>44280.453703703701</v>
      </c>
      <c r="E10552" t="s">
        <v>5975</v>
      </c>
      <c r="F10552">
        <v>12.133174218734091</v>
      </c>
    </row>
    <row r="10553" spans="1:6" hidden="1">
      <c r="A10553">
        <v>18</v>
      </c>
      <c r="B10553" s="226">
        <v>44276</v>
      </c>
      <c r="C10553" s="226">
        <v>44277</v>
      </c>
      <c r="D10553" s="226">
        <v>44280.453703703701</v>
      </c>
      <c r="E10553" t="s">
        <v>5934</v>
      </c>
      <c r="F10553">
        <v>25.854437568452745</v>
      </c>
    </row>
    <row r="10554" spans="1:6" hidden="1">
      <c r="A10554">
        <v>18</v>
      </c>
      <c r="B10554" s="226">
        <v>44276</v>
      </c>
      <c r="C10554" s="226">
        <v>44277</v>
      </c>
      <c r="D10554" s="226">
        <v>44280.453703703701</v>
      </c>
      <c r="E10554" t="s">
        <v>6242</v>
      </c>
      <c r="F10554">
        <v>52.628251854578693</v>
      </c>
    </row>
    <row r="10555" spans="1:6" hidden="1">
      <c r="A10555">
        <v>18</v>
      </c>
      <c r="B10555" s="226">
        <v>44276</v>
      </c>
      <c r="C10555" s="226">
        <v>44277</v>
      </c>
      <c r="D10555" s="226">
        <v>44280.453703703701</v>
      </c>
      <c r="E10555" t="s">
        <v>6464</v>
      </c>
      <c r="F10555">
        <v>148.93138774235993</v>
      </c>
    </row>
    <row r="10556" spans="1:6" hidden="1">
      <c r="A10556">
        <v>18</v>
      </c>
      <c r="B10556" s="226">
        <v>44276</v>
      </c>
      <c r="C10556" s="226">
        <v>44277</v>
      </c>
      <c r="D10556" s="226">
        <v>44280.453703703701</v>
      </c>
      <c r="E10556" t="s">
        <v>6465</v>
      </c>
      <c r="F10556">
        <v>153.28022830751215</v>
      </c>
    </row>
    <row r="10557" spans="1:6" hidden="1">
      <c r="A10557">
        <v>18</v>
      </c>
      <c r="B10557" s="226">
        <v>44276</v>
      </c>
      <c r="C10557" s="226">
        <v>44277</v>
      </c>
      <c r="D10557" s="226">
        <v>44280.453703703701</v>
      </c>
      <c r="E10557" t="s">
        <v>6466</v>
      </c>
      <c r="F10557">
        <v>148.07240659925674</v>
      </c>
    </row>
    <row r="10558" spans="1:6" hidden="1">
      <c r="A10558">
        <v>18</v>
      </c>
      <c r="B10558" s="226">
        <v>44276</v>
      </c>
      <c r="C10558" s="226">
        <v>44277</v>
      </c>
      <c r="D10558" s="226">
        <v>44280.453703703701</v>
      </c>
      <c r="E10558" t="s">
        <v>6467</v>
      </c>
      <c r="F10558">
        <v>149.6069856325787</v>
      </c>
    </row>
    <row r="10559" spans="1:6" hidden="1">
      <c r="A10559">
        <v>18</v>
      </c>
      <c r="B10559" s="226">
        <v>44276</v>
      </c>
      <c r="C10559" s="226">
        <v>44277</v>
      </c>
      <c r="D10559" s="226">
        <v>44280.453703703701</v>
      </c>
      <c r="E10559" t="s">
        <v>5935</v>
      </c>
      <c r="F10559">
        <v>11.134203364451729</v>
      </c>
    </row>
    <row r="10560" spans="1:6" hidden="1">
      <c r="A10560">
        <v>18</v>
      </c>
      <c r="B10560" s="226">
        <v>44276</v>
      </c>
      <c r="C10560" s="226">
        <v>44277</v>
      </c>
      <c r="D10560" s="226">
        <v>44280.453703703701</v>
      </c>
      <c r="E10560" t="s">
        <v>6468</v>
      </c>
      <c r="F10560">
        <v>149.79850836859777</v>
      </c>
    </row>
    <row r="10561" spans="1:6" hidden="1">
      <c r="A10561">
        <v>18</v>
      </c>
      <c r="B10561" s="226">
        <v>44276</v>
      </c>
      <c r="C10561" s="226">
        <v>44277</v>
      </c>
      <c r="D10561" s="226">
        <v>44280.453703703701</v>
      </c>
      <c r="E10561" t="s">
        <v>5948</v>
      </c>
    </row>
    <row r="10562" spans="1:6" hidden="1">
      <c r="A10562">
        <v>18</v>
      </c>
      <c r="B10562" s="226">
        <v>44276</v>
      </c>
      <c r="C10562" s="226">
        <v>44277</v>
      </c>
      <c r="D10562" s="226">
        <v>44280.453703703701</v>
      </c>
      <c r="E10562" t="s">
        <v>5950</v>
      </c>
    </row>
    <row r="10563" spans="1:6" hidden="1">
      <c r="A10563">
        <v>18</v>
      </c>
      <c r="B10563" s="226">
        <v>44276</v>
      </c>
      <c r="C10563" s="226">
        <v>44277</v>
      </c>
      <c r="D10563" s="226">
        <v>44280.453703703701</v>
      </c>
      <c r="E10563" t="s">
        <v>5949</v>
      </c>
    </row>
    <row r="10564" spans="1:6" hidden="1">
      <c r="A10564">
        <v>18</v>
      </c>
      <c r="B10564" s="226">
        <v>44276</v>
      </c>
      <c r="C10564" s="226">
        <v>44277</v>
      </c>
      <c r="D10564" s="226">
        <v>44280.453703703701</v>
      </c>
      <c r="E10564" t="s">
        <v>6521</v>
      </c>
      <c r="F10564">
        <v>0.42536774612963357</v>
      </c>
    </row>
    <row r="10565" spans="1:6" hidden="1">
      <c r="A10565">
        <v>18</v>
      </c>
      <c r="B10565" s="226">
        <v>44276</v>
      </c>
      <c r="C10565" s="226">
        <v>44277</v>
      </c>
      <c r="D10565" s="226">
        <v>44280.453703703701</v>
      </c>
      <c r="E10565" t="s">
        <v>6522</v>
      </c>
      <c r="F10565">
        <v>1.0760556171337752</v>
      </c>
    </row>
    <row r="10566" spans="1:6" hidden="1">
      <c r="A10566">
        <v>18</v>
      </c>
      <c r="B10566" s="226">
        <v>44276</v>
      </c>
      <c r="C10566" s="226">
        <v>44277</v>
      </c>
      <c r="D10566" s="226">
        <v>44280.453703703701</v>
      </c>
      <c r="E10566" t="s">
        <v>6243</v>
      </c>
      <c r="F10566">
        <v>0</v>
      </c>
    </row>
    <row r="10567" spans="1:6" hidden="1">
      <c r="A10567">
        <v>18</v>
      </c>
      <c r="B10567" s="226">
        <v>44276</v>
      </c>
      <c r="C10567" s="226">
        <v>44277</v>
      </c>
      <c r="D10567" s="226">
        <v>44280.453703703701</v>
      </c>
      <c r="E10567" t="s">
        <v>5963</v>
      </c>
      <c r="F10567">
        <v>55.001960714658225</v>
      </c>
    </row>
    <row r="10568" spans="1:6" hidden="1">
      <c r="A10568">
        <v>18</v>
      </c>
      <c r="B10568" s="226">
        <v>44276</v>
      </c>
      <c r="C10568" s="226">
        <v>44277</v>
      </c>
      <c r="D10568" s="226">
        <v>44280.453703703701</v>
      </c>
      <c r="E10568" t="s">
        <v>6447</v>
      </c>
      <c r="F10568">
        <v>94.217245610555267</v>
      </c>
    </row>
    <row r="10569" spans="1:6" hidden="1">
      <c r="A10569">
        <v>18</v>
      </c>
      <c r="B10569" s="226">
        <v>44276</v>
      </c>
      <c r="C10569" s="226">
        <v>44277</v>
      </c>
      <c r="D10569" s="226">
        <v>44280.453703703701</v>
      </c>
      <c r="E10569" t="s">
        <v>6448</v>
      </c>
      <c r="F10569">
        <v>64.622422973314883</v>
      </c>
    </row>
    <row r="10570" spans="1:6" hidden="1">
      <c r="A10570">
        <v>18</v>
      </c>
      <c r="B10570" s="226">
        <v>44276</v>
      </c>
      <c r="C10570" s="226">
        <v>44277</v>
      </c>
      <c r="D10570" s="226">
        <v>44280.453703703701</v>
      </c>
      <c r="E10570" t="s">
        <v>5964</v>
      </c>
      <c r="F10570">
        <v>14.949485774835047</v>
      </c>
    </row>
    <row r="10571" spans="1:6" hidden="1">
      <c r="A10571">
        <v>18</v>
      </c>
      <c r="B10571" s="226">
        <v>44276</v>
      </c>
      <c r="C10571" s="226">
        <v>44277</v>
      </c>
      <c r="D10571" s="226">
        <v>44280.453703703701</v>
      </c>
      <c r="E10571" t="s">
        <v>6244</v>
      </c>
      <c r="F10571">
        <v>12.545443636178982</v>
      </c>
    </row>
    <row r="10572" spans="1:6" hidden="1">
      <c r="A10572">
        <v>18</v>
      </c>
      <c r="B10572" s="226">
        <v>44276</v>
      </c>
      <c r="C10572" s="226">
        <v>44277</v>
      </c>
      <c r="D10572" s="226">
        <v>44280.453703703701</v>
      </c>
      <c r="E10572" t="s">
        <v>6245</v>
      </c>
      <c r="F10572">
        <v>0</v>
      </c>
    </row>
    <row r="10573" spans="1:6" hidden="1">
      <c r="A10573">
        <v>18</v>
      </c>
      <c r="B10573" s="226">
        <v>44276</v>
      </c>
      <c r="C10573" s="226">
        <v>44277</v>
      </c>
      <c r="D10573" s="226">
        <v>44280.453703703701</v>
      </c>
      <c r="E10573" t="s">
        <v>6659</v>
      </c>
      <c r="F10573">
        <v>0.82590001821514825</v>
      </c>
    </row>
    <row r="10574" spans="1:6" hidden="1">
      <c r="A10574">
        <v>18</v>
      </c>
      <c r="B10574" s="226">
        <v>44276</v>
      </c>
      <c r="C10574" s="226">
        <v>44277</v>
      </c>
      <c r="D10574" s="226">
        <v>44280.453703703701</v>
      </c>
      <c r="E10574" t="s">
        <v>6639</v>
      </c>
      <c r="F10574">
        <v>0.73940002918244818</v>
      </c>
    </row>
    <row r="10575" spans="1:6" hidden="1">
      <c r="A10575">
        <v>18</v>
      </c>
      <c r="B10575" s="226">
        <v>44276</v>
      </c>
      <c r="C10575" s="226">
        <v>44277</v>
      </c>
      <c r="D10575" s="226">
        <v>44280.453703703701</v>
      </c>
      <c r="E10575" t="s">
        <v>6640</v>
      </c>
      <c r="F10575">
        <v>0.86229997873309483</v>
      </c>
    </row>
    <row r="10576" spans="1:6" hidden="1">
      <c r="A10576">
        <v>18</v>
      </c>
      <c r="B10576" s="226">
        <v>44276</v>
      </c>
      <c r="C10576" s="226">
        <v>44277</v>
      </c>
      <c r="D10576" s="226">
        <v>44280.453703703701</v>
      </c>
      <c r="E10576" t="s">
        <v>6641</v>
      </c>
      <c r="F10576">
        <v>0.87739998102191341</v>
      </c>
    </row>
    <row r="10577" spans="1:6" hidden="1">
      <c r="A10577">
        <v>18</v>
      </c>
      <c r="B10577" s="226">
        <v>44276</v>
      </c>
      <c r="C10577" s="226">
        <v>44277</v>
      </c>
      <c r="D10577" s="226">
        <v>44280.453703703701</v>
      </c>
      <c r="E10577" t="s">
        <v>6613</v>
      </c>
      <c r="F10577">
        <v>-2.2673348061754925</v>
      </c>
    </row>
    <row r="10578" spans="1:6" hidden="1">
      <c r="A10578">
        <v>18</v>
      </c>
      <c r="B10578" s="226">
        <v>44276</v>
      </c>
      <c r="C10578" s="226">
        <v>44277</v>
      </c>
      <c r="D10578" s="226">
        <v>44280.453703703701</v>
      </c>
      <c r="E10578" t="s">
        <v>6246</v>
      </c>
      <c r="F10578">
        <v>44.036751478486224</v>
      </c>
    </row>
    <row r="10579" spans="1:6" hidden="1">
      <c r="A10579">
        <v>18</v>
      </c>
      <c r="B10579" s="226">
        <v>44276</v>
      </c>
      <c r="C10579" s="226">
        <v>44277</v>
      </c>
      <c r="D10579" s="226">
        <v>44280.453703703701</v>
      </c>
      <c r="E10579" t="s">
        <v>6247</v>
      </c>
      <c r="F10579">
        <v>31.491307842307243</v>
      </c>
    </row>
    <row r="10580" spans="1:6" hidden="1">
      <c r="A10580">
        <v>18</v>
      </c>
      <c r="B10580" s="226">
        <v>44276</v>
      </c>
      <c r="C10580" s="226">
        <v>44277</v>
      </c>
      <c r="D10580" s="226">
        <v>44280.453703703701</v>
      </c>
      <c r="E10580" t="s">
        <v>6441</v>
      </c>
      <c r="F10580">
        <v>126.09179187880625</v>
      </c>
    </row>
    <row r="10581" spans="1:6" hidden="1">
      <c r="A10581">
        <v>18</v>
      </c>
      <c r="B10581" s="226">
        <v>44276</v>
      </c>
      <c r="C10581" s="226">
        <v>44277</v>
      </c>
      <c r="D10581" s="226">
        <v>44280.453703703701</v>
      </c>
      <c r="E10581" t="s">
        <v>6442</v>
      </c>
      <c r="F10581">
        <v>136.35572183397042</v>
      </c>
    </row>
    <row r="10582" spans="1:6" hidden="1">
      <c r="A10582">
        <v>18</v>
      </c>
      <c r="B10582" s="226">
        <v>44276</v>
      </c>
      <c r="C10582" s="226">
        <v>44277</v>
      </c>
      <c r="D10582" s="226">
        <v>44280.453703703701</v>
      </c>
      <c r="E10582" t="s">
        <v>6443</v>
      </c>
      <c r="F10582">
        <v>148.508084721035</v>
      </c>
    </row>
    <row r="10583" spans="1:6" hidden="1">
      <c r="A10583">
        <v>18</v>
      </c>
      <c r="B10583" s="226">
        <v>44276</v>
      </c>
      <c r="C10583" s="226">
        <v>44277</v>
      </c>
      <c r="D10583" s="226">
        <v>44280.453703703701</v>
      </c>
      <c r="E10583" t="s">
        <v>6444</v>
      </c>
      <c r="F10583">
        <v>150.63621591991884</v>
      </c>
    </row>
    <row r="10584" spans="1:6" hidden="1">
      <c r="A10584">
        <v>18</v>
      </c>
      <c r="B10584" s="226">
        <v>44276</v>
      </c>
      <c r="C10584" s="226">
        <v>44277</v>
      </c>
      <c r="D10584" s="226">
        <v>44280.453703703701</v>
      </c>
      <c r="E10584" t="s">
        <v>6445</v>
      </c>
      <c r="F10584">
        <v>156.35212592018962</v>
      </c>
    </row>
    <row r="10585" spans="1:6" hidden="1">
      <c r="A10585">
        <v>18</v>
      </c>
      <c r="B10585" s="226">
        <v>44276</v>
      </c>
      <c r="C10585" s="226">
        <v>44277</v>
      </c>
      <c r="D10585" s="226">
        <v>44280.453703703701</v>
      </c>
      <c r="E10585" t="s">
        <v>6446</v>
      </c>
      <c r="F10585">
        <v>165.85869003931683</v>
      </c>
    </row>
    <row r="10586" spans="1:6" hidden="1">
      <c r="A10586">
        <v>18</v>
      </c>
      <c r="B10586" s="226">
        <v>44276</v>
      </c>
      <c r="C10586" s="226">
        <v>44277</v>
      </c>
      <c r="D10586" s="226">
        <v>44280.453703703701</v>
      </c>
      <c r="E10586" t="s">
        <v>5971</v>
      </c>
      <c r="F10586">
        <v>8.1586183773146832</v>
      </c>
    </row>
    <row r="10587" spans="1:6" hidden="1">
      <c r="A10587">
        <v>18</v>
      </c>
      <c r="B10587" s="226">
        <v>44276</v>
      </c>
      <c r="C10587" s="226">
        <v>44277</v>
      </c>
      <c r="D10587" s="226">
        <v>44280.453703703701</v>
      </c>
      <c r="E10587" t="s">
        <v>5972</v>
      </c>
      <c r="F10587">
        <v>11.189290603001954</v>
      </c>
    </row>
    <row r="10588" spans="1:6" hidden="1">
      <c r="A10588">
        <v>18</v>
      </c>
      <c r="B10588" s="226">
        <v>44276</v>
      </c>
      <c r="C10588" s="226">
        <v>44277</v>
      </c>
      <c r="D10588" s="226">
        <v>44280.453703703701</v>
      </c>
      <c r="E10588" t="s">
        <v>6449</v>
      </c>
      <c r="F10588">
        <v>80.44408603774184</v>
      </c>
    </row>
    <row r="10589" spans="1:6" hidden="1">
      <c r="A10589">
        <v>18</v>
      </c>
      <c r="B10589" s="226">
        <v>44276</v>
      </c>
      <c r="C10589" s="226">
        <v>44277</v>
      </c>
      <c r="D10589" s="226">
        <v>44280.453703703701</v>
      </c>
      <c r="E10589" t="s">
        <v>6248</v>
      </c>
      <c r="F10589">
        <v>127.83471089998879</v>
      </c>
    </row>
    <row r="10590" spans="1:6" hidden="1">
      <c r="A10590">
        <v>18</v>
      </c>
      <c r="B10590" s="226">
        <v>44276</v>
      </c>
      <c r="C10590" s="226">
        <v>44277</v>
      </c>
      <c r="D10590" s="226">
        <v>44280.453703703701</v>
      </c>
      <c r="E10590" t="s">
        <v>6249</v>
      </c>
      <c r="F10590">
        <v>122.62078795433032</v>
      </c>
    </row>
    <row r="10591" spans="1:6" hidden="1">
      <c r="A10591">
        <v>18</v>
      </c>
      <c r="B10591" s="226">
        <v>44276</v>
      </c>
      <c r="C10591" s="226">
        <v>44277</v>
      </c>
      <c r="D10591" s="226">
        <v>44280.453703703701</v>
      </c>
      <c r="E10591" t="s">
        <v>6250</v>
      </c>
      <c r="F10591">
        <v>3.5067977544334226</v>
      </c>
    </row>
    <row r="10592" spans="1:6" hidden="1">
      <c r="A10592">
        <v>18</v>
      </c>
      <c r="B10592" s="226">
        <v>44276</v>
      </c>
      <c r="C10592" s="226">
        <v>44277</v>
      </c>
      <c r="D10592" s="226">
        <v>44280.453703703701</v>
      </c>
      <c r="E10592" t="s">
        <v>6450</v>
      </c>
      <c r="F10592">
        <v>172.54810804790995</v>
      </c>
    </row>
    <row r="10593" spans="1:6" hidden="1">
      <c r="A10593">
        <v>18</v>
      </c>
      <c r="B10593" s="226">
        <v>44276</v>
      </c>
      <c r="C10593" s="226">
        <v>44277</v>
      </c>
      <c r="D10593" s="226">
        <v>44280.453703703701</v>
      </c>
      <c r="E10593" t="s">
        <v>6451</v>
      </c>
      <c r="F10593">
        <v>172.41473207473805</v>
      </c>
    </row>
    <row r="10594" spans="1:6" hidden="1">
      <c r="A10594">
        <v>18</v>
      </c>
      <c r="B10594" s="226">
        <v>44276</v>
      </c>
      <c r="C10594" s="226">
        <v>44277</v>
      </c>
      <c r="D10594" s="226">
        <v>44280.453703703701</v>
      </c>
      <c r="E10594" t="s">
        <v>5976</v>
      </c>
      <c r="F10594">
        <v>2.0233952187001703</v>
      </c>
    </row>
    <row r="10595" spans="1:6" hidden="1">
      <c r="A10595">
        <v>18</v>
      </c>
      <c r="B10595" s="226">
        <v>44276</v>
      </c>
      <c r="C10595" s="226">
        <v>44277</v>
      </c>
      <c r="D10595" s="226">
        <v>44280.453703703701</v>
      </c>
      <c r="E10595" t="s">
        <v>6452</v>
      </c>
      <c r="F10595">
        <v>172.49157800674507</v>
      </c>
    </row>
    <row r="10596" spans="1:6" hidden="1">
      <c r="A10596">
        <v>18</v>
      </c>
      <c r="B10596" s="226">
        <v>44276</v>
      </c>
      <c r="C10596" s="226">
        <v>44277</v>
      </c>
      <c r="D10596" s="226">
        <v>44280.453703703701</v>
      </c>
      <c r="E10596" t="s">
        <v>6453</v>
      </c>
      <c r="F10596">
        <v>172.778810342154</v>
      </c>
    </row>
    <row r="10597" spans="1:6" hidden="1">
      <c r="A10597">
        <v>18</v>
      </c>
      <c r="B10597" s="226">
        <v>44276</v>
      </c>
      <c r="C10597" s="226">
        <v>44277</v>
      </c>
      <c r="D10597" s="226">
        <v>44280.453703703701</v>
      </c>
      <c r="E10597" t="s">
        <v>6454</v>
      </c>
      <c r="F10597">
        <v>172.84445504082726</v>
      </c>
    </row>
    <row r="10598" spans="1:6" hidden="1">
      <c r="A10598">
        <v>18</v>
      </c>
      <c r="B10598" s="226">
        <v>44276</v>
      </c>
      <c r="C10598" s="226">
        <v>44277</v>
      </c>
      <c r="D10598" s="226">
        <v>44280.453703703701</v>
      </c>
      <c r="E10598" t="s">
        <v>5957</v>
      </c>
      <c r="F10598">
        <v>0.21379999816416895</v>
      </c>
    </row>
    <row r="10599" spans="1:6" hidden="1">
      <c r="A10599">
        <v>18</v>
      </c>
      <c r="B10599" s="226">
        <v>44276</v>
      </c>
      <c r="C10599" s="226">
        <v>44277</v>
      </c>
      <c r="D10599" s="226">
        <v>44280.453703703701</v>
      </c>
      <c r="E10599" t="s">
        <v>5977</v>
      </c>
      <c r="F10599">
        <v>4.792600154876518</v>
      </c>
    </row>
    <row r="10600" spans="1:6" hidden="1">
      <c r="A10600">
        <v>18</v>
      </c>
      <c r="B10600" s="226">
        <v>44276</v>
      </c>
      <c r="C10600" s="226">
        <v>44277</v>
      </c>
      <c r="D10600" s="226">
        <v>44280.453703703701</v>
      </c>
      <c r="E10600" t="s">
        <v>5978</v>
      </c>
      <c r="F10600">
        <v>94.5093994140625</v>
      </c>
    </row>
    <row r="10601" spans="1:6" hidden="1">
      <c r="A10601">
        <v>18</v>
      </c>
      <c r="B10601" s="226">
        <v>44276</v>
      </c>
      <c r="C10601" s="226">
        <v>44277</v>
      </c>
      <c r="D10601" s="226">
        <v>44280.453703703701</v>
      </c>
      <c r="E10601" t="s">
        <v>5979</v>
      </c>
      <c r="F10601">
        <v>0.16719999909401059</v>
      </c>
    </row>
    <row r="10602" spans="1:6" hidden="1">
      <c r="A10602">
        <v>18</v>
      </c>
      <c r="B10602" s="226">
        <v>44276</v>
      </c>
      <c r="C10602" s="226">
        <v>44277</v>
      </c>
      <c r="D10602" s="226">
        <v>44280.453703703701</v>
      </c>
      <c r="E10602" t="s">
        <v>5980</v>
      </c>
      <c r="F10602">
        <v>0.11330000311136658</v>
      </c>
    </row>
    <row r="10603" spans="1:6" hidden="1">
      <c r="A10603">
        <v>18</v>
      </c>
      <c r="B10603" s="226">
        <v>44276</v>
      </c>
      <c r="C10603" s="226">
        <v>44277</v>
      </c>
      <c r="D10603" s="226">
        <v>44280.453703703701</v>
      </c>
      <c r="E10603" t="s">
        <v>5981</v>
      </c>
      <c r="F10603">
        <v>0.18320000171661377</v>
      </c>
    </row>
    <row r="10604" spans="1:6" hidden="1">
      <c r="A10604">
        <v>18</v>
      </c>
      <c r="B10604" s="226">
        <v>44276</v>
      </c>
      <c r="C10604" s="226">
        <v>44277</v>
      </c>
      <c r="D10604" s="226">
        <v>44280.453703703701</v>
      </c>
      <c r="E10604" t="s">
        <v>5982</v>
      </c>
      <c r="F10604">
        <v>2.0400000736116551E-2</v>
      </c>
    </row>
    <row r="10605" spans="1:6" hidden="1">
      <c r="A10605">
        <v>18</v>
      </c>
      <c r="B10605" s="226">
        <v>44276</v>
      </c>
      <c r="C10605" s="226">
        <v>44277</v>
      </c>
      <c r="D10605" s="226">
        <v>44280.453703703701</v>
      </c>
      <c r="E10605" t="s">
        <v>5983</v>
      </c>
      <c r="F10605">
        <v>0</v>
      </c>
    </row>
    <row r="10606" spans="1:6" hidden="1">
      <c r="A10606">
        <v>18</v>
      </c>
      <c r="B10606" s="226">
        <v>44276</v>
      </c>
      <c r="C10606" s="226">
        <v>44277</v>
      </c>
      <c r="D10606" s="226">
        <v>44280.453703703701</v>
      </c>
      <c r="E10606" t="s">
        <v>5984</v>
      </c>
      <c r="F10606">
        <v>102.1</v>
      </c>
    </row>
    <row r="10607" spans="1:6" hidden="1">
      <c r="A10607">
        <v>18</v>
      </c>
      <c r="B10607" s="226">
        <v>44276</v>
      </c>
      <c r="C10607" s="226">
        <v>44277</v>
      </c>
      <c r="D10607" s="226">
        <v>44280.453703703701</v>
      </c>
      <c r="E10607" t="s">
        <v>5985</v>
      </c>
      <c r="F10607">
        <v>111</v>
      </c>
    </row>
    <row r="10608" spans="1:6" hidden="1">
      <c r="A10608">
        <v>18</v>
      </c>
      <c r="B10608" s="226">
        <v>44276</v>
      </c>
      <c r="C10608" s="226">
        <v>44277</v>
      </c>
      <c r="D10608" s="226">
        <v>44280.453703703701</v>
      </c>
      <c r="E10608" t="s">
        <v>6303</v>
      </c>
      <c r="F10608">
        <v>106.548408854</v>
      </c>
    </row>
    <row r="10609" spans="1:6" hidden="1">
      <c r="A10609">
        <v>18</v>
      </c>
      <c r="B10609" s="226">
        <v>44276</v>
      </c>
      <c r="C10609" s="226">
        <v>44277</v>
      </c>
      <c r="D10609" s="226">
        <v>44280.453703703701</v>
      </c>
      <c r="E10609" t="s">
        <v>5986</v>
      </c>
      <c r="F10609">
        <v>87.001390110000003</v>
      </c>
    </row>
    <row r="10610" spans="1:6" hidden="1">
      <c r="A10610">
        <v>18</v>
      </c>
      <c r="B10610" s="226">
        <v>44276</v>
      </c>
      <c r="C10610" s="226">
        <v>44277</v>
      </c>
      <c r="D10610" s="226">
        <v>44280.453703703701</v>
      </c>
      <c r="E10610" t="s">
        <v>5987</v>
      </c>
      <c r="F10610">
        <v>4.6000001020731363E-3</v>
      </c>
    </row>
    <row r="10611" spans="1:6" hidden="1">
      <c r="A10611">
        <v>18</v>
      </c>
      <c r="B10611" s="226">
        <v>44276</v>
      </c>
      <c r="C10611" s="226">
        <v>44277</v>
      </c>
      <c r="D10611" s="226">
        <v>44280.453703703701</v>
      </c>
      <c r="E10611" t="s">
        <v>5988</v>
      </c>
      <c r="F10611">
        <v>0.34589999914168901</v>
      </c>
    </row>
    <row r="10612" spans="1:6" hidden="1">
      <c r="A10612">
        <v>18</v>
      </c>
      <c r="B10612" s="226">
        <v>44276</v>
      </c>
      <c r="C10612" s="226">
        <v>44277</v>
      </c>
      <c r="D10612" s="226">
        <v>44280.453703703701</v>
      </c>
      <c r="E10612" t="s">
        <v>5958</v>
      </c>
      <c r="F10612">
        <v>1.1734000444412698</v>
      </c>
    </row>
    <row r="10613" spans="1:6" hidden="1">
      <c r="A10613">
        <v>18</v>
      </c>
      <c r="B10613" s="226">
        <v>44276</v>
      </c>
      <c r="C10613" s="226">
        <v>44277</v>
      </c>
      <c r="D10613" s="226">
        <v>44280.453703703701</v>
      </c>
      <c r="E10613" t="s">
        <v>5989</v>
      </c>
      <c r="F10613">
        <v>50.761600017547629</v>
      </c>
    </row>
    <row r="10614" spans="1:6" hidden="1">
      <c r="A10614">
        <v>18</v>
      </c>
      <c r="B10614" s="226">
        <v>44276</v>
      </c>
      <c r="C10614" s="226">
        <v>44277</v>
      </c>
      <c r="D10614" s="226">
        <v>44280.453703703701</v>
      </c>
      <c r="E10614" t="s">
        <v>5990</v>
      </c>
      <c r="F10614">
        <v>7.4997000694272211</v>
      </c>
    </row>
    <row r="10615" spans="1:6" hidden="1">
      <c r="A10615">
        <v>18</v>
      </c>
      <c r="B10615" s="226">
        <v>44276</v>
      </c>
      <c r="C10615" s="226">
        <v>44277</v>
      </c>
      <c r="D10615" s="226">
        <v>44280.453703703701</v>
      </c>
      <c r="E10615" t="s">
        <v>5991</v>
      </c>
      <c r="F10615">
        <v>9.7952003479003906</v>
      </c>
    </row>
    <row r="10616" spans="1:6" hidden="1">
      <c r="A10616">
        <v>18</v>
      </c>
      <c r="B10616" s="226">
        <v>44276</v>
      </c>
      <c r="C10616" s="226">
        <v>44277</v>
      </c>
      <c r="D10616" s="226">
        <v>44280.453703703701</v>
      </c>
      <c r="E10616" t="s">
        <v>5992</v>
      </c>
      <c r="F10616">
        <v>21.055099487304688</v>
      </c>
    </row>
    <row r="10617" spans="1:6" hidden="1">
      <c r="A10617">
        <v>18</v>
      </c>
      <c r="B10617" s="226">
        <v>44276</v>
      </c>
      <c r="C10617" s="226">
        <v>44277</v>
      </c>
      <c r="D10617" s="226">
        <v>44280.453703703701</v>
      </c>
      <c r="E10617" t="s">
        <v>5993</v>
      </c>
      <c r="F10617">
        <v>12.411600112915329</v>
      </c>
    </row>
    <row r="10618" spans="1:6" hidden="1">
      <c r="A10618">
        <v>18</v>
      </c>
      <c r="B10618" s="226">
        <v>44276</v>
      </c>
      <c r="C10618" s="226">
        <v>44277</v>
      </c>
      <c r="D10618" s="226">
        <v>44280.453703703701</v>
      </c>
      <c r="E10618" t="s">
        <v>5994</v>
      </c>
      <c r="F10618">
        <v>34.925899505613877</v>
      </c>
    </row>
    <row r="10619" spans="1:6" hidden="1">
      <c r="A10619">
        <v>18</v>
      </c>
      <c r="B10619" s="226">
        <v>44276</v>
      </c>
      <c r="C10619" s="226">
        <v>44277</v>
      </c>
      <c r="D10619" s="226">
        <v>44280.453703703701</v>
      </c>
      <c r="E10619" t="s">
        <v>5995</v>
      </c>
      <c r="F10619">
        <v>9.4015998840332031</v>
      </c>
    </row>
    <row r="10620" spans="1:6" hidden="1">
      <c r="A10620">
        <v>18</v>
      </c>
      <c r="B10620" s="226">
        <v>44276</v>
      </c>
      <c r="C10620" s="226">
        <v>44277</v>
      </c>
      <c r="D10620" s="226">
        <v>44280.453703703701</v>
      </c>
      <c r="E10620" t="s">
        <v>5996</v>
      </c>
      <c r="F10620">
        <v>2.4597001075744629</v>
      </c>
    </row>
    <row r="10621" spans="1:6" hidden="1">
      <c r="A10621">
        <v>18</v>
      </c>
      <c r="B10621" s="226">
        <v>44276</v>
      </c>
      <c r="C10621" s="226">
        <v>44277</v>
      </c>
      <c r="D10621" s="226">
        <v>44280.453703703701</v>
      </c>
      <c r="E10621" t="s">
        <v>6044</v>
      </c>
    </row>
    <row r="10622" spans="1:6" hidden="1">
      <c r="A10622">
        <v>18</v>
      </c>
      <c r="B10622" s="226">
        <v>44276</v>
      </c>
      <c r="C10622" s="226">
        <v>44277</v>
      </c>
      <c r="D10622" s="226">
        <v>44280.453703703701</v>
      </c>
      <c r="E10622" t="s">
        <v>6047</v>
      </c>
    </row>
    <row r="10623" spans="1:6" hidden="1">
      <c r="A10623">
        <v>18</v>
      </c>
      <c r="B10623" s="226">
        <v>44276</v>
      </c>
      <c r="C10623" s="226">
        <v>44277</v>
      </c>
      <c r="D10623" s="226">
        <v>44280.453703703701</v>
      </c>
      <c r="E10623" t="s">
        <v>6046</v>
      </c>
    </row>
    <row r="10624" spans="1:6" hidden="1">
      <c r="A10624">
        <v>18</v>
      </c>
      <c r="B10624" s="226">
        <v>44276</v>
      </c>
      <c r="C10624" s="226">
        <v>44277</v>
      </c>
      <c r="D10624" s="226">
        <v>44280.453703703701</v>
      </c>
      <c r="E10624" t="s">
        <v>6045</v>
      </c>
    </row>
    <row r="10625" spans="1:6" hidden="1">
      <c r="A10625">
        <v>18</v>
      </c>
      <c r="B10625" s="226">
        <v>44276</v>
      </c>
      <c r="C10625" s="226">
        <v>44277</v>
      </c>
      <c r="D10625" s="226">
        <v>44280.453703703701</v>
      </c>
      <c r="E10625" t="s">
        <v>6251</v>
      </c>
      <c r="F10625">
        <v>165.12160499360826</v>
      </c>
    </row>
    <row r="10626" spans="1:6" hidden="1">
      <c r="A10626">
        <v>18</v>
      </c>
      <c r="B10626" s="226">
        <v>44276</v>
      </c>
      <c r="C10626" s="226">
        <v>44277</v>
      </c>
      <c r="D10626" s="226">
        <v>44280.453703703701</v>
      </c>
      <c r="E10626" t="s">
        <v>6048</v>
      </c>
      <c r="F10626">
        <v>4.6000001020731363E-3</v>
      </c>
    </row>
    <row r="10627" spans="1:6" hidden="1">
      <c r="A10627">
        <v>18</v>
      </c>
      <c r="B10627" s="226">
        <v>44276</v>
      </c>
      <c r="C10627" s="226">
        <v>44277</v>
      </c>
      <c r="D10627" s="226">
        <v>44280.453703703701</v>
      </c>
      <c r="E10627" t="s">
        <v>6049</v>
      </c>
      <c r="F10627">
        <v>0.34589999914168901</v>
      </c>
    </row>
    <row r="10628" spans="1:6" hidden="1">
      <c r="A10628">
        <v>18</v>
      </c>
      <c r="B10628" s="226">
        <v>44276</v>
      </c>
      <c r="C10628" s="226">
        <v>44277</v>
      </c>
      <c r="D10628" s="226">
        <v>44280.453703703701</v>
      </c>
      <c r="E10628" t="s">
        <v>6050</v>
      </c>
      <c r="F10628">
        <v>1.1734000444412698</v>
      </c>
    </row>
    <row r="10629" spans="1:6" hidden="1">
      <c r="A10629">
        <v>18</v>
      </c>
      <c r="B10629" s="226">
        <v>44276</v>
      </c>
      <c r="C10629" s="226">
        <v>44277</v>
      </c>
      <c r="D10629" s="226">
        <v>44280.453703703701</v>
      </c>
      <c r="E10629" t="s">
        <v>6051</v>
      </c>
      <c r="F10629">
        <v>7.4997000694272211</v>
      </c>
    </row>
    <row r="10630" spans="1:6" hidden="1">
      <c r="A10630">
        <v>18</v>
      </c>
      <c r="B10630" s="226">
        <v>44276</v>
      </c>
      <c r="C10630" s="226">
        <v>44277</v>
      </c>
      <c r="D10630" s="226">
        <v>44280.453703703701</v>
      </c>
      <c r="E10630" t="s">
        <v>6052</v>
      </c>
      <c r="F10630">
        <v>9.7952003479003906</v>
      </c>
    </row>
    <row r="10631" spans="1:6" hidden="1">
      <c r="A10631">
        <v>18</v>
      </c>
      <c r="B10631" s="226">
        <v>44276</v>
      </c>
      <c r="C10631" s="226">
        <v>44277</v>
      </c>
      <c r="D10631" s="226">
        <v>44280.453703703701</v>
      </c>
      <c r="E10631" t="s">
        <v>6053</v>
      </c>
      <c r="F10631">
        <v>21.055099487304688</v>
      </c>
    </row>
    <row r="10632" spans="1:6" hidden="1">
      <c r="A10632">
        <v>18</v>
      </c>
      <c r="B10632" s="226">
        <v>44276</v>
      </c>
      <c r="C10632" s="226">
        <v>44277</v>
      </c>
      <c r="D10632" s="226">
        <v>44280.453703703701</v>
      </c>
      <c r="E10632" t="s">
        <v>6054</v>
      </c>
      <c r="F10632">
        <v>12.411600112915329</v>
      </c>
    </row>
    <row r="10633" spans="1:6" hidden="1">
      <c r="A10633">
        <v>18</v>
      </c>
      <c r="B10633" s="226">
        <v>44276</v>
      </c>
      <c r="C10633" s="226">
        <v>44277</v>
      </c>
      <c r="D10633" s="226">
        <v>44280.453703703701</v>
      </c>
      <c r="E10633" t="s">
        <v>6055</v>
      </c>
      <c r="F10633">
        <v>34.925899505613877</v>
      </c>
    </row>
    <row r="10634" spans="1:6" hidden="1">
      <c r="A10634">
        <v>18</v>
      </c>
      <c r="B10634" s="226">
        <v>44276</v>
      </c>
      <c r="C10634" s="226">
        <v>44277</v>
      </c>
      <c r="D10634" s="226">
        <v>44280.453703703701</v>
      </c>
      <c r="E10634" t="s">
        <v>6056</v>
      </c>
      <c r="F10634">
        <v>9.4015998840332031</v>
      </c>
    </row>
    <row r="10635" spans="1:6" hidden="1">
      <c r="A10635">
        <v>18</v>
      </c>
      <c r="B10635" s="226">
        <v>44276</v>
      </c>
      <c r="C10635" s="226">
        <v>44277</v>
      </c>
      <c r="D10635" s="226">
        <v>44280.453703703701</v>
      </c>
      <c r="E10635" t="s">
        <v>6057</v>
      </c>
      <c r="F10635">
        <v>2.4597001075744629</v>
      </c>
    </row>
    <row r="10636" spans="1:6" hidden="1">
      <c r="A10636">
        <v>18</v>
      </c>
      <c r="B10636" s="226">
        <v>44276</v>
      </c>
      <c r="C10636" s="226">
        <v>44277</v>
      </c>
      <c r="D10636" s="226">
        <v>44280.453703703701</v>
      </c>
      <c r="E10636" t="s">
        <v>6270</v>
      </c>
      <c r="F10636">
        <v>126.38904499477806</v>
      </c>
    </row>
    <row r="10637" spans="1:6" hidden="1">
      <c r="A10637">
        <v>18</v>
      </c>
      <c r="B10637" s="226">
        <v>44276</v>
      </c>
      <c r="C10637" s="226">
        <v>44277</v>
      </c>
      <c r="D10637" s="226">
        <v>44280.453703703701</v>
      </c>
      <c r="E10637" t="s">
        <v>6058</v>
      </c>
      <c r="F10637">
        <v>9.9999997764825908E-3</v>
      </c>
    </row>
    <row r="10638" spans="1:6" hidden="1">
      <c r="A10638">
        <v>18</v>
      </c>
      <c r="B10638" s="226">
        <v>44276</v>
      </c>
      <c r="C10638" s="226">
        <v>44277</v>
      </c>
      <c r="D10638" s="226">
        <v>44280.453703703701</v>
      </c>
      <c r="E10638" t="s">
        <v>6059</v>
      </c>
      <c r="F10638">
        <v>0.95999997854229402</v>
      </c>
    </row>
    <row r="10639" spans="1:6" hidden="1">
      <c r="A10639">
        <v>18</v>
      </c>
      <c r="B10639" s="226">
        <v>44276</v>
      </c>
      <c r="C10639" s="226">
        <v>44277</v>
      </c>
      <c r="D10639" s="226">
        <v>44280.453703703701</v>
      </c>
      <c r="E10639" t="s">
        <v>6060</v>
      </c>
      <c r="F10639">
        <v>1.9999999552965182E-2</v>
      </c>
    </row>
    <row r="10640" spans="1:6" hidden="1">
      <c r="A10640">
        <v>18</v>
      </c>
      <c r="B10640" s="226">
        <v>44276</v>
      </c>
      <c r="C10640" s="226">
        <v>44277</v>
      </c>
      <c r="D10640" s="226">
        <v>44280.453703703701</v>
      </c>
      <c r="E10640" t="s">
        <v>6061</v>
      </c>
      <c r="F10640">
        <v>0.93999999761578057</v>
      </c>
    </row>
    <row r="10641" spans="1:6" hidden="1">
      <c r="A10641">
        <v>18</v>
      </c>
      <c r="B10641" s="226">
        <v>44276</v>
      </c>
      <c r="C10641" s="226">
        <v>44277</v>
      </c>
      <c r="D10641" s="226">
        <v>44280.453703703701</v>
      </c>
      <c r="E10641" t="s">
        <v>6062</v>
      </c>
      <c r="F10641">
        <v>2.190000057220459</v>
      </c>
    </row>
    <row r="10642" spans="1:6" hidden="1">
      <c r="A10642">
        <v>18</v>
      </c>
      <c r="B10642" s="226">
        <v>44276</v>
      </c>
      <c r="C10642" s="226">
        <v>44277</v>
      </c>
      <c r="D10642" s="226">
        <v>44280.453703703701</v>
      </c>
      <c r="E10642" t="s">
        <v>6063</v>
      </c>
      <c r="F10642">
        <v>23</v>
      </c>
    </row>
    <row r="10643" spans="1:6" hidden="1">
      <c r="A10643">
        <v>18</v>
      </c>
      <c r="B10643" s="226">
        <v>44276</v>
      </c>
      <c r="C10643" s="226">
        <v>44277</v>
      </c>
      <c r="D10643" s="226">
        <v>44280.453703703701</v>
      </c>
      <c r="E10643" t="s">
        <v>6064</v>
      </c>
      <c r="F10643">
        <v>51.029998779296875</v>
      </c>
    </row>
    <row r="10644" spans="1:6" hidden="1">
      <c r="A10644">
        <v>18</v>
      </c>
      <c r="B10644" s="226">
        <v>44276</v>
      </c>
      <c r="C10644" s="226">
        <v>44277</v>
      </c>
      <c r="D10644" s="226">
        <v>44280.453703703701</v>
      </c>
      <c r="E10644" t="s">
        <v>6065</v>
      </c>
      <c r="F10644">
        <v>21.270000457763537</v>
      </c>
    </row>
    <row r="10645" spans="1:6" hidden="1">
      <c r="A10645">
        <v>18</v>
      </c>
      <c r="B10645" s="226">
        <v>44276</v>
      </c>
      <c r="C10645" s="226">
        <v>44277</v>
      </c>
      <c r="D10645" s="226">
        <v>44280.453703703701</v>
      </c>
      <c r="E10645" t="s">
        <v>6066</v>
      </c>
      <c r="F10645">
        <v>0.57999998331072233</v>
      </c>
    </row>
    <row r="10646" spans="1:6" hidden="1">
      <c r="A10646">
        <v>18</v>
      </c>
      <c r="B10646" s="226">
        <v>44276</v>
      </c>
      <c r="C10646" s="226">
        <v>44277</v>
      </c>
      <c r="D10646" s="226">
        <v>44280.453703703701</v>
      </c>
      <c r="E10646" t="s">
        <v>6068</v>
      </c>
      <c r="F10646">
        <v>15.91686831315352</v>
      </c>
    </row>
    <row r="10647" spans="1:6" hidden="1">
      <c r="A10647">
        <v>18</v>
      </c>
      <c r="B10647" s="226">
        <v>44276</v>
      </c>
      <c r="C10647" s="226">
        <v>44277</v>
      </c>
      <c r="D10647" s="226">
        <v>44280.453703703701</v>
      </c>
      <c r="E10647" t="s">
        <v>6067</v>
      </c>
      <c r="F10647">
        <v>0.95783756772676554</v>
      </c>
    </row>
    <row r="10648" spans="1:6" hidden="1">
      <c r="A10648">
        <v>18</v>
      </c>
      <c r="B10648" s="226">
        <v>44276</v>
      </c>
      <c r="C10648" s="226">
        <v>44277</v>
      </c>
      <c r="D10648" s="226">
        <v>44280.453703703701</v>
      </c>
      <c r="E10648" t="s">
        <v>6069</v>
      </c>
      <c r="F10648">
        <v>259.74083131154339</v>
      </c>
    </row>
    <row r="10649" spans="1:6" hidden="1">
      <c r="A10649">
        <v>18</v>
      </c>
      <c r="B10649" s="226">
        <v>44276</v>
      </c>
      <c r="C10649" s="226">
        <v>44277</v>
      </c>
      <c r="D10649" s="226">
        <v>44280.453703703701</v>
      </c>
      <c r="E10649" t="s">
        <v>6469</v>
      </c>
      <c r="F10649">
        <v>206.68127500746033</v>
      </c>
    </row>
    <row r="10650" spans="1:6" hidden="1">
      <c r="A10650">
        <v>18</v>
      </c>
      <c r="B10650" s="226">
        <v>44276</v>
      </c>
      <c r="C10650" s="226">
        <v>44277</v>
      </c>
      <c r="D10650" s="226">
        <v>44280.453703703701</v>
      </c>
      <c r="E10650" t="s">
        <v>6470</v>
      </c>
      <c r="F10650">
        <v>32.379519131448326</v>
      </c>
    </row>
    <row r="10651" spans="1:6" hidden="1">
      <c r="A10651">
        <v>18</v>
      </c>
      <c r="B10651" s="226">
        <v>44276</v>
      </c>
      <c r="C10651" s="226">
        <v>44277</v>
      </c>
      <c r="D10651" s="226">
        <v>44280.453703703701</v>
      </c>
      <c r="E10651" t="s">
        <v>6070</v>
      </c>
      <c r="F10651">
        <v>0</v>
      </c>
    </row>
    <row r="10652" spans="1:6" hidden="1">
      <c r="A10652">
        <v>18</v>
      </c>
      <c r="B10652" s="226">
        <v>44276</v>
      </c>
      <c r="C10652" s="226">
        <v>44277</v>
      </c>
      <c r="D10652" s="226">
        <v>44280.453703703701</v>
      </c>
      <c r="E10652" t="s">
        <v>6471</v>
      </c>
      <c r="F10652">
        <v>209.9854066848751</v>
      </c>
    </row>
    <row r="10653" spans="1:6" hidden="1">
      <c r="A10653">
        <v>18</v>
      </c>
      <c r="B10653" s="226">
        <v>44276</v>
      </c>
      <c r="C10653" s="226">
        <v>44277</v>
      </c>
      <c r="D10653" s="226">
        <v>44280.453703703701</v>
      </c>
      <c r="E10653" t="s">
        <v>6472</v>
      </c>
      <c r="F10653">
        <v>241.74580941730071</v>
      </c>
    </row>
    <row r="10654" spans="1:6" hidden="1">
      <c r="A10654">
        <v>18</v>
      </c>
      <c r="B10654" s="226">
        <v>44276</v>
      </c>
      <c r="C10654" s="226">
        <v>44277</v>
      </c>
      <c r="D10654" s="226">
        <v>44280.453703703701</v>
      </c>
      <c r="E10654" t="s">
        <v>6473</v>
      </c>
      <c r="F10654">
        <v>263.46613597869884</v>
      </c>
    </row>
    <row r="10655" spans="1:6" hidden="1">
      <c r="A10655">
        <v>18</v>
      </c>
      <c r="B10655" s="226">
        <v>44276</v>
      </c>
      <c r="C10655" s="226">
        <v>44277</v>
      </c>
      <c r="D10655" s="226">
        <v>44280.453703703701</v>
      </c>
      <c r="E10655" t="s">
        <v>6071</v>
      </c>
      <c r="F10655">
        <v>602.74635556538908</v>
      </c>
    </row>
    <row r="10656" spans="1:6" hidden="1">
      <c r="A10656">
        <v>18</v>
      </c>
      <c r="B10656" s="226">
        <v>44276</v>
      </c>
      <c r="C10656" s="226">
        <v>44277</v>
      </c>
      <c r="D10656" s="226">
        <v>44280.453703703701</v>
      </c>
      <c r="E10656" t="s">
        <v>6252</v>
      </c>
      <c r="F10656">
        <v>172.60391878551877</v>
      </c>
    </row>
    <row r="10657" spans="1:6" hidden="1">
      <c r="A10657">
        <v>18</v>
      </c>
      <c r="B10657" s="226">
        <v>44276</v>
      </c>
      <c r="C10657" s="226">
        <v>44277</v>
      </c>
      <c r="D10657" s="226">
        <v>44280.453703703701</v>
      </c>
      <c r="E10657" t="s">
        <v>6253</v>
      </c>
      <c r="F10657">
        <v>72.274733927514802</v>
      </c>
    </row>
    <row r="10658" spans="1:6" hidden="1">
      <c r="A10658">
        <v>18</v>
      </c>
      <c r="B10658" s="226">
        <v>44276</v>
      </c>
      <c r="C10658" s="226">
        <v>44277</v>
      </c>
      <c r="D10658" s="226">
        <v>44280.453703703701</v>
      </c>
      <c r="E10658" t="s">
        <v>6076</v>
      </c>
      <c r="F10658">
        <v>0.87929999828335825</v>
      </c>
    </row>
    <row r="10659" spans="1:6" hidden="1">
      <c r="A10659">
        <v>18</v>
      </c>
      <c r="B10659" s="226">
        <v>44276</v>
      </c>
      <c r="C10659" s="226">
        <v>44277</v>
      </c>
      <c r="D10659" s="226">
        <v>44280.453703703701</v>
      </c>
      <c r="E10659" t="s">
        <v>6077</v>
      </c>
      <c r="F10659">
        <v>1.6830999851227304</v>
      </c>
    </row>
    <row r="10660" spans="1:6" hidden="1">
      <c r="A10660">
        <v>18</v>
      </c>
      <c r="B10660" s="226">
        <v>44276</v>
      </c>
      <c r="C10660" s="226">
        <v>44277</v>
      </c>
      <c r="D10660" s="226">
        <v>44280.453703703701</v>
      </c>
      <c r="E10660" t="s">
        <v>6078</v>
      </c>
      <c r="F10660">
        <v>7.0317997932436667</v>
      </c>
    </row>
    <row r="10661" spans="1:6" hidden="1">
      <c r="A10661">
        <v>18</v>
      </c>
      <c r="B10661" s="226">
        <v>44276</v>
      </c>
      <c r="C10661" s="226">
        <v>44277</v>
      </c>
      <c r="D10661" s="226">
        <v>44280.453703703701</v>
      </c>
      <c r="E10661" t="s">
        <v>6079</v>
      </c>
      <c r="F10661">
        <v>23.518699645996094</v>
      </c>
    </row>
    <row r="10662" spans="1:6" hidden="1">
      <c r="A10662">
        <v>18</v>
      </c>
      <c r="B10662" s="226">
        <v>44276</v>
      </c>
      <c r="C10662" s="226">
        <v>44277</v>
      </c>
      <c r="D10662" s="226">
        <v>44280.453703703701</v>
      </c>
      <c r="E10662" t="s">
        <v>6080</v>
      </c>
      <c r="F10662">
        <v>50.294898986817635</v>
      </c>
    </row>
    <row r="10663" spans="1:6" hidden="1">
      <c r="A10663">
        <v>18</v>
      </c>
      <c r="B10663" s="226">
        <v>44276</v>
      </c>
      <c r="C10663" s="226">
        <v>44277</v>
      </c>
      <c r="D10663" s="226">
        <v>44280.453703703701</v>
      </c>
      <c r="E10663" t="s">
        <v>6081</v>
      </c>
      <c r="F10663">
        <v>16.501100540161758</v>
      </c>
    </row>
    <row r="10664" spans="1:6" hidden="1">
      <c r="A10664">
        <v>18</v>
      </c>
      <c r="B10664" s="226">
        <v>44276</v>
      </c>
      <c r="C10664" s="226">
        <v>44277</v>
      </c>
      <c r="D10664" s="226">
        <v>44280.453703703701</v>
      </c>
      <c r="E10664" t="s">
        <v>6082</v>
      </c>
      <c r="F10664">
        <v>5.8699999004604535E-2</v>
      </c>
    </row>
    <row r="10665" spans="1:6" hidden="1">
      <c r="A10665">
        <v>18</v>
      </c>
      <c r="B10665" s="226">
        <v>44276</v>
      </c>
      <c r="C10665" s="226">
        <v>44277</v>
      </c>
      <c r="D10665" s="226">
        <v>44280.453703703701</v>
      </c>
      <c r="E10665" t="s">
        <v>6678</v>
      </c>
      <c r="F10665">
        <v>122.62078795433032</v>
      </c>
    </row>
    <row r="10666" spans="1:6" hidden="1">
      <c r="A10666">
        <v>18</v>
      </c>
      <c r="B10666" s="226">
        <v>44276</v>
      </c>
      <c r="C10666" s="226">
        <v>44277</v>
      </c>
      <c r="D10666" s="226">
        <v>44280.453703703701</v>
      </c>
      <c r="E10666" t="s">
        <v>6474</v>
      </c>
      <c r="F10666">
        <v>233.92077808380273</v>
      </c>
    </row>
    <row r="10667" spans="1:6" hidden="1">
      <c r="A10667">
        <v>18</v>
      </c>
      <c r="B10667" s="226">
        <v>44276</v>
      </c>
      <c r="C10667" s="226">
        <v>44277</v>
      </c>
      <c r="D10667" s="226">
        <v>44280.453703703701</v>
      </c>
      <c r="E10667" t="s">
        <v>6475</v>
      </c>
      <c r="F10667">
        <v>234.6016855239869</v>
      </c>
    </row>
    <row r="10668" spans="1:6" hidden="1">
      <c r="A10668">
        <v>18</v>
      </c>
      <c r="B10668" s="226">
        <v>44276</v>
      </c>
      <c r="C10668" s="226">
        <v>44277</v>
      </c>
      <c r="D10668" s="226">
        <v>44280.453703703701</v>
      </c>
      <c r="E10668" t="s">
        <v>6476</v>
      </c>
      <c r="F10668">
        <v>237.51488956875423</v>
      </c>
    </row>
    <row r="10669" spans="1:6" hidden="1">
      <c r="A10669">
        <v>18</v>
      </c>
      <c r="B10669" s="226">
        <v>44276</v>
      </c>
      <c r="C10669" s="226">
        <v>44277</v>
      </c>
      <c r="D10669" s="226">
        <v>44280.453703703701</v>
      </c>
      <c r="E10669" t="s">
        <v>6477</v>
      </c>
      <c r="F10669">
        <v>238.8926052199474</v>
      </c>
    </row>
    <row r="10670" spans="1:6" hidden="1">
      <c r="A10670">
        <v>18</v>
      </c>
      <c r="B10670" s="226">
        <v>44276</v>
      </c>
      <c r="C10670" s="226">
        <v>44277</v>
      </c>
      <c r="D10670" s="226">
        <v>44280.453703703701</v>
      </c>
      <c r="E10670" t="s">
        <v>6085</v>
      </c>
      <c r="F10670">
        <v>22.492116048600874</v>
      </c>
    </row>
    <row r="10671" spans="1:6" hidden="1">
      <c r="A10671">
        <v>18</v>
      </c>
      <c r="B10671" s="226">
        <v>44276</v>
      </c>
      <c r="C10671" s="226">
        <v>44277</v>
      </c>
      <c r="D10671" s="226">
        <v>44280.453703703701</v>
      </c>
      <c r="E10671" t="s">
        <v>6086</v>
      </c>
      <c r="F10671">
        <v>20</v>
      </c>
    </row>
    <row r="10672" spans="1:6" hidden="1">
      <c r="A10672">
        <v>18</v>
      </c>
      <c r="B10672" s="226">
        <v>44276</v>
      </c>
      <c r="C10672" s="226">
        <v>44277</v>
      </c>
      <c r="D10672" s="226">
        <v>44280.453703703701</v>
      </c>
      <c r="E10672" t="s">
        <v>6087</v>
      </c>
      <c r="F10672">
        <v>0</v>
      </c>
    </row>
    <row r="10673" spans="1:6" hidden="1">
      <c r="A10673">
        <v>18</v>
      </c>
      <c r="B10673" s="226">
        <v>44276</v>
      </c>
      <c r="C10673" s="226">
        <v>44277</v>
      </c>
      <c r="D10673" s="226">
        <v>44280.453703703701</v>
      </c>
      <c r="E10673" t="s">
        <v>6088</v>
      </c>
      <c r="F10673">
        <v>91.286574697494643</v>
      </c>
    </row>
    <row r="10674" spans="1:6" hidden="1">
      <c r="A10674">
        <v>18</v>
      </c>
      <c r="B10674" s="226">
        <v>44276</v>
      </c>
      <c r="C10674" s="226">
        <v>44277</v>
      </c>
      <c r="D10674" s="226">
        <v>44280.453703703701</v>
      </c>
      <c r="E10674" t="s">
        <v>6083</v>
      </c>
      <c r="F10674">
        <v>725.59625210232161</v>
      </c>
    </row>
    <row r="10675" spans="1:6" hidden="1">
      <c r="A10675">
        <v>18</v>
      </c>
      <c r="B10675" s="226">
        <v>44276</v>
      </c>
      <c r="C10675" s="226">
        <v>44277</v>
      </c>
      <c r="D10675" s="226">
        <v>44280.453703703701</v>
      </c>
      <c r="E10675" t="s">
        <v>6478</v>
      </c>
      <c r="F10675">
        <v>202.33353950712441</v>
      </c>
    </row>
    <row r="10676" spans="1:6" hidden="1">
      <c r="A10676">
        <v>18</v>
      </c>
      <c r="B10676" s="226">
        <v>44276</v>
      </c>
      <c r="C10676" s="226">
        <v>44277</v>
      </c>
      <c r="D10676" s="226">
        <v>44280.453703703701</v>
      </c>
      <c r="E10676" t="s">
        <v>6254</v>
      </c>
      <c r="F10676">
        <v>749.00188941955514</v>
      </c>
    </row>
    <row r="10677" spans="1:6" hidden="1">
      <c r="A10677">
        <v>18</v>
      </c>
      <c r="B10677" s="226">
        <v>44276</v>
      </c>
      <c r="C10677" s="226">
        <v>44277</v>
      </c>
      <c r="D10677" s="226">
        <v>44280.453703703701</v>
      </c>
      <c r="E10677" t="s">
        <v>6479</v>
      </c>
      <c r="F10677">
        <v>205.05387014812825</v>
      </c>
    </row>
    <row r="10678" spans="1:6" hidden="1">
      <c r="A10678">
        <v>18</v>
      </c>
      <c r="B10678" s="226">
        <v>44276</v>
      </c>
      <c r="C10678" s="226">
        <v>44277</v>
      </c>
      <c r="D10678" s="226">
        <v>44280.453703703701</v>
      </c>
      <c r="E10678" t="s">
        <v>6480</v>
      </c>
      <c r="F10678">
        <v>270.97356510162473</v>
      </c>
    </row>
    <row r="10679" spans="1:6" hidden="1">
      <c r="A10679">
        <v>18</v>
      </c>
      <c r="B10679" s="226">
        <v>44276</v>
      </c>
      <c r="C10679" s="226">
        <v>44277</v>
      </c>
      <c r="D10679" s="226">
        <v>44280.453703703701</v>
      </c>
      <c r="E10679" t="s">
        <v>6255</v>
      </c>
      <c r="F10679">
        <v>2746.0798521253796</v>
      </c>
    </row>
    <row r="10680" spans="1:6" hidden="1">
      <c r="A10680">
        <v>18</v>
      </c>
      <c r="B10680" s="226">
        <v>44276</v>
      </c>
      <c r="C10680" s="226">
        <v>44277</v>
      </c>
      <c r="D10680" s="226">
        <v>44280.453703703701</v>
      </c>
      <c r="E10680" t="s">
        <v>6481</v>
      </c>
      <c r="F10680">
        <v>274.05375927818892</v>
      </c>
    </row>
    <row r="10681" spans="1:6" hidden="1">
      <c r="A10681">
        <v>18</v>
      </c>
      <c r="B10681" s="226">
        <v>44276</v>
      </c>
      <c r="C10681" s="226">
        <v>44277</v>
      </c>
      <c r="D10681" s="226">
        <v>44280.453703703701</v>
      </c>
      <c r="E10681" t="s">
        <v>6084</v>
      </c>
      <c r="F10681">
        <v>94.456385448243921</v>
      </c>
    </row>
    <row r="10682" spans="1:6" hidden="1">
      <c r="A10682">
        <v>18</v>
      </c>
      <c r="B10682" s="226">
        <v>44276</v>
      </c>
      <c r="C10682" s="226">
        <v>44277</v>
      </c>
      <c r="D10682" s="226">
        <v>44280.453703703701</v>
      </c>
      <c r="E10682" t="s">
        <v>6482</v>
      </c>
      <c r="F10682">
        <v>270.35929991404385</v>
      </c>
    </row>
    <row r="10683" spans="1:6" hidden="1">
      <c r="A10683">
        <v>18</v>
      </c>
      <c r="B10683" s="226">
        <v>44276</v>
      </c>
      <c r="C10683" s="226">
        <v>44277</v>
      </c>
      <c r="D10683" s="226">
        <v>44280.453703703701</v>
      </c>
      <c r="E10683" t="s">
        <v>6483</v>
      </c>
      <c r="F10683">
        <v>208.15832189983828</v>
      </c>
    </row>
    <row r="10684" spans="1:6" hidden="1">
      <c r="A10684">
        <v>18</v>
      </c>
      <c r="B10684" s="226">
        <v>44276</v>
      </c>
      <c r="C10684" s="226">
        <v>44277</v>
      </c>
      <c r="D10684" s="226">
        <v>44280.453703703701</v>
      </c>
      <c r="E10684" t="s">
        <v>6484</v>
      </c>
      <c r="F10684">
        <v>208.4050813357027</v>
      </c>
    </row>
    <row r="10685" spans="1:6" hidden="1">
      <c r="A10685">
        <v>18</v>
      </c>
      <c r="B10685" s="226">
        <v>44276</v>
      </c>
      <c r="C10685" s="226">
        <v>44277</v>
      </c>
      <c r="D10685" s="226">
        <v>44280.453703703701</v>
      </c>
      <c r="E10685" t="s">
        <v>6235</v>
      </c>
    </row>
    <row r="10686" spans="1:6" hidden="1">
      <c r="A10686">
        <v>18</v>
      </c>
      <c r="B10686" s="226">
        <v>44276</v>
      </c>
      <c r="C10686" s="226">
        <v>44277</v>
      </c>
      <c r="D10686" s="226">
        <v>44280.453703703701</v>
      </c>
      <c r="E10686" t="s">
        <v>6256</v>
      </c>
      <c r="F10686">
        <v>1.6565722876265441</v>
      </c>
    </row>
    <row r="10687" spans="1:6" hidden="1">
      <c r="A10687">
        <v>18</v>
      </c>
      <c r="B10687" s="226">
        <v>44276</v>
      </c>
      <c r="C10687" s="226">
        <v>44277</v>
      </c>
      <c r="D10687" s="226">
        <v>44280.453703703701</v>
      </c>
      <c r="E10687" t="s">
        <v>6257</v>
      </c>
      <c r="F10687">
        <v>5.6585702887114966</v>
      </c>
    </row>
    <row r="10688" spans="1:6" hidden="1">
      <c r="A10688">
        <v>18</v>
      </c>
      <c r="B10688" s="226">
        <v>44276</v>
      </c>
      <c r="C10688" s="226">
        <v>44277</v>
      </c>
      <c r="D10688" s="226">
        <v>44280.453703703701</v>
      </c>
      <c r="E10688" t="s">
        <v>6258</v>
      </c>
      <c r="F10688">
        <v>5.3162211168143578</v>
      </c>
    </row>
    <row r="10689" spans="1:6" hidden="1">
      <c r="A10689">
        <v>18</v>
      </c>
      <c r="B10689" s="226">
        <v>44276</v>
      </c>
      <c r="C10689" s="226">
        <v>44277</v>
      </c>
      <c r="D10689" s="226">
        <v>44280.453703703701</v>
      </c>
      <c r="E10689" t="s">
        <v>6520</v>
      </c>
      <c r="F10689">
        <v>0.28339999914169312</v>
      </c>
    </row>
    <row r="10690" spans="1:6" hidden="1">
      <c r="A10690">
        <v>18</v>
      </c>
      <c r="B10690" s="226">
        <v>44276</v>
      </c>
      <c r="C10690" s="226">
        <v>44277</v>
      </c>
      <c r="D10690" s="226">
        <v>44280.453703703701</v>
      </c>
      <c r="E10690" t="s">
        <v>6259</v>
      </c>
      <c r="F10690">
        <v>5.0038276980320715</v>
      </c>
    </row>
    <row r="10691" spans="1:6" hidden="1">
      <c r="A10691">
        <v>18</v>
      </c>
      <c r="B10691" s="226">
        <v>44276</v>
      </c>
      <c r="C10691" s="226">
        <v>44277</v>
      </c>
      <c r="D10691" s="226">
        <v>44280.453703703701</v>
      </c>
      <c r="E10691" t="s">
        <v>6260</v>
      </c>
      <c r="F10691">
        <v>0</v>
      </c>
    </row>
    <row r="10692" spans="1:6" hidden="1">
      <c r="A10692">
        <v>18</v>
      </c>
      <c r="B10692" s="226">
        <v>44276</v>
      </c>
      <c r="C10692" s="226">
        <v>44277</v>
      </c>
      <c r="D10692" s="226">
        <v>44280.453703703701</v>
      </c>
      <c r="E10692" t="s">
        <v>6485</v>
      </c>
      <c r="F10692">
        <v>36.881614161862252</v>
      </c>
    </row>
    <row r="10693" spans="1:6" hidden="1">
      <c r="A10693">
        <v>18</v>
      </c>
      <c r="B10693" s="226">
        <v>44276</v>
      </c>
      <c r="C10693" s="226">
        <v>44277</v>
      </c>
      <c r="D10693" s="226">
        <v>44280.453703703701</v>
      </c>
      <c r="E10693" t="s">
        <v>6486</v>
      </c>
      <c r="F10693">
        <v>154.19425657060413</v>
      </c>
    </row>
    <row r="10694" spans="1:6" hidden="1">
      <c r="A10694">
        <v>18</v>
      </c>
      <c r="B10694" s="226">
        <v>44276</v>
      </c>
      <c r="C10694" s="226">
        <v>44277</v>
      </c>
      <c r="D10694" s="226">
        <v>44280.453703703701</v>
      </c>
      <c r="E10694" t="s">
        <v>6091</v>
      </c>
      <c r="F10694">
        <v>100.05668615235228</v>
      </c>
    </row>
    <row r="10695" spans="1:6" hidden="1">
      <c r="A10695">
        <v>18</v>
      </c>
      <c r="B10695" s="226">
        <v>44276</v>
      </c>
      <c r="C10695" s="226">
        <v>44277</v>
      </c>
      <c r="D10695" s="226">
        <v>44280.453703703701</v>
      </c>
      <c r="E10695" t="s">
        <v>6261</v>
      </c>
      <c r="F10695">
        <v>0</v>
      </c>
    </row>
    <row r="10696" spans="1:6" hidden="1">
      <c r="A10696">
        <v>18</v>
      </c>
      <c r="B10696" s="226">
        <v>44276</v>
      </c>
      <c r="C10696" s="226">
        <v>44277</v>
      </c>
      <c r="D10696" s="226">
        <v>44280.453703703701</v>
      </c>
      <c r="E10696" t="s">
        <v>6269</v>
      </c>
      <c r="F10696">
        <v>49.460578862825919</v>
      </c>
    </row>
    <row r="10697" spans="1:6" hidden="1">
      <c r="A10697">
        <v>18</v>
      </c>
      <c r="B10697" s="226">
        <v>44276</v>
      </c>
      <c r="C10697" s="226">
        <v>44277</v>
      </c>
      <c r="D10697" s="226">
        <v>44280.453703703701</v>
      </c>
      <c r="E10697" t="s">
        <v>6661</v>
      </c>
      <c r="F10697">
        <v>3.1479942354788322</v>
      </c>
    </row>
    <row r="10698" spans="1:6" hidden="1">
      <c r="A10698">
        <v>18</v>
      </c>
      <c r="B10698" s="226">
        <v>44276</v>
      </c>
      <c r="C10698" s="226">
        <v>44277</v>
      </c>
      <c r="D10698" s="226">
        <v>44280.453703703701</v>
      </c>
      <c r="E10698" t="s">
        <v>6262</v>
      </c>
      <c r="F10698">
        <v>8.849254443520401</v>
      </c>
    </row>
    <row r="10699" spans="1:6" hidden="1">
      <c r="A10699">
        <v>18</v>
      </c>
      <c r="B10699" s="226">
        <v>44276</v>
      </c>
      <c r="C10699" s="226">
        <v>44277</v>
      </c>
      <c r="D10699" s="226">
        <v>44280.453703703701</v>
      </c>
      <c r="E10699" t="s">
        <v>6263</v>
      </c>
      <c r="F10699">
        <v>13.853082141552473</v>
      </c>
    </row>
    <row r="10700" spans="1:6" hidden="1">
      <c r="A10700">
        <v>18</v>
      </c>
      <c r="B10700" s="226">
        <v>44276</v>
      </c>
      <c r="C10700" s="226">
        <v>44277</v>
      </c>
      <c r="D10700" s="226">
        <v>44280.453703703701</v>
      </c>
      <c r="E10700" t="s">
        <v>6264</v>
      </c>
      <c r="F10700">
        <v>28.814454808500081</v>
      </c>
    </row>
    <row r="10701" spans="1:6" hidden="1">
      <c r="A10701">
        <v>18</v>
      </c>
      <c r="B10701" s="226">
        <v>44276</v>
      </c>
      <c r="C10701" s="226">
        <v>44277</v>
      </c>
      <c r="D10701" s="226">
        <v>44280.453703703701</v>
      </c>
      <c r="E10701" t="s">
        <v>6267</v>
      </c>
      <c r="F10701">
        <v>49.460578862825919</v>
      </c>
    </row>
    <row r="10702" spans="1:6" hidden="1">
      <c r="A10702">
        <v>18</v>
      </c>
      <c r="B10702" s="226">
        <v>44276</v>
      </c>
      <c r="C10702" s="226">
        <v>44277</v>
      </c>
      <c r="D10702" s="226">
        <v>44280.453703703701</v>
      </c>
      <c r="E10702" t="s">
        <v>6440</v>
      </c>
      <c r="F10702">
        <v>49.460578862825919</v>
      </c>
    </row>
    <row r="10703" spans="1:6" hidden="1">
      <c r="A10703">
        <v>18</v>
      </c>
      <c r="B10703" s="226">
        <v>44276</v>
      </c>
      <c r="C10703" s="226">
        <v>44277</v>
      </c>
      <c r="D10703" s="226">
        <v>44280.453703703701</v>
      </c>
      <c r="E10703" t="s">
        <v>6100</v>
      </c>
      <c r="F10703">
        <v>0.12129999697208843</v>
      </c>
    </row>
    <row r="10704" spans="1:6" hidden="1">
      <c r="A10704">
        <v>18</v>
      </c>
      <c r="B10704" s="226">
        <v>44276</v>
      </c>
      <c r="C10704" s="226">
        <v>44277</v>
      </c>
      <c r="D10704" s="226">
        <v>44280.453703703701</v>
      </c>
      <c r="E10704" t="s">
        <v>6101</v>
      </c>
      <c r="F10704">
        <v>7.4000000022349105E-3</v>
      </c>
    </row>
    <row r="10705" spans="1:6" hidden="1">
      <c r="A10705">
        <v>18</v>
      </c>
      <c r="B10705" s="226">
        <v>44276</v>
      </c>
      <c r="C10705" s="226">
        <v>44277</v>
      </c>
      <c r="D10705" s="226">
        <v>44280.453703703701</v>
      </c>
      <c r="E10705" t="s">
        <v>6102</v>
      </c>
      <c r="F10705">
        <v>0.2040999978780669</v>
      </c>
    </row>
    <row r="10706" spans="1:6" hidden="1">
      <c r="A10706">
        <v>18</v>
      </c>
      <c r="B10706" s="226">
        <v>44276</v>
      </c>
      <c r="C10706" s="226">
        <v>44277</v>
      </c>
      <c r="D10706" s="226">
        <v>44280.453703703701</v>
      </c>
      <c r="E10706" t="s">
        <v>6103</v>
      </c>
      <c r="F10706">
        <v>0.62010002136230469</v>
      </c>
    </row>
    <row r="10707" spans="1:6" hidden="1">
      <c r="A10707">
        <v>18</v>
      </c>
      <c r="B10707" s="226">
        <v>44276</v>
      </c>
      <c r="C10707" s="226">
        <v>44277</v>
      </c>
      <c r="D10707" s="226">
        <v>44280.453703703701</v>
      </c>
      <c r="E10707" t="s">
        <v>6104</v>
      </c>
      <c r="F10707">
        <v>98.7615966796875</v>
      </c>
    </row>
    <row r="10708" spans="1:6" hidden="1">
      <c r="A10708">
        <v>18</v>
      </c>
      <c r="B10708" s="226">
        <v>44276</v>
      </c>
      <c r="C10708" s="226">
        <v>44277</v>
      </c>
      <c r="D10708" s="226">
        <v>44280.453703703701</v>
      </c>
      <c r="E10708" t="s">
        <v>6105</v>
      </c>
    </row>
    <row r="10709" spans="1:6" hidden="1">
      <c r="A10709">
        <v>18</v>
      </c>
      <c r="B10709" s="226">
        <v>44276</v>
      </c>
      <c r="C10709" s="226">
        <v>44277</v>
      </c>
      <c r="D10709" s="226">
        <v>44280.453703703701</v>
      </c>
      <c r="E10709" t="s">
        <v>6106</v>
      </c>
    </row>
    <row r="10710" spans="1:6" hidden="1">
      <c r="A10710">
        <v>18</v>
      </c>
      <c r="B10710" s="226">
        <v>44276</v>
      </c>
      <c r="C10710" s="226">
        <v>44277</v>
      </c>
      <c r="D10710" s="226">
        <v>44280.453703703701</v>
      </c>
      <c r="E10710" t="s">
        <v>6107</v>
      </c>
    </row>
    <row r="10711" spans="1:6" hidden="1">
      <c r="A10711">
        <v>18</v>
      </c>
      <c r="B10711" s="226">
        <v>44276</v>
      </c>
      <c r="C10711" s="226">
        <v>44277</v>
      </c>
      <c r="D10711" s="226">
        <v>44280.453703703701</v>
      </c>
      <c r="E10711" t="s">
        <v>6108</v>
      </c>
    </row>
    <row r="10712" spans="1:6" hidden="1">
      <c r="A10712">
        <v>18</v>
      </c>
      <c r="B10712" s="226">
        <v>44276</v>
      </c>
      <c r="C10712" s="226">
        <v>44277</v>
      </c>
      <c r="D10712" s="226">
        <v>44280.453703703701</v>
      </c>
      <c r="E10712" t="s">
        <v>6109</v>
      </c>
    </row>
    <row r="10713" spans="1:6" hidden="1">
      <c r="A10713">
        <v>18</v>
      </c>
      <c r="B10713" s="226">
        <v>44276</v>
      </c>
      <c r="C10713" s="226">
        <v>44277</v>
      </c>
      <c r="D10713" s="226">
        <v>44280.453703703701</v>
      </c>
      <c r="E10713" t="s">
        <v>6110</v>
      </c>
    </row>
    <row r="10714" spans="1:6" hidden="1">
      <c r="A10714">
        <v>18</v>
      </c>
      <c r="B10714" s="226">
        <v>44276</v>
      </c>
      <c r="C10714" s="226">
        <v>44277</v>
      </c>
      <c r="D10714" s="226">
        <v>44280.453703703701</v>
      </c>
      <c r="E10714" t="s">
        <v>6111</v>
      </c>
    </row>
    <row r="10715" spans="1:6" hidden="1">
      <c r="A10715">
        <v>18</v>
      </c>
      <c r="B10715" s="226">
        <v>44276</v>
      </c>
      <c r="C10715" s="226">
        <v>44277</v>
      </c>
      <c r="D10715" s="226">
        <v>44280.453703703701</v>
      </c>
      <c r="E10715" t="s">
        <v>6113</v>
      </c>
    </row>
    <row r="10716" spans="1:6" hidden="1">
      <c r="A10716">
        <v>18</v>
      </c>
      <c r="B10716" s="226">
        <v>44276</v>
      </c>
      <c r="C10716" s="226">
        <v>44277</v>
      </c>
      <c r="D10716" s="226">
        <v>44280.453703703701</v>
      </c>
      <c r="E10716" t="s">
        <v>6112</v>
      </c>
    </row>
    <row r="10717" spans="1:6" hidden="1">
      <c r="A10717">
        <v>18</v>
      </c>
      <c r="B10717" s="226">
        <v>44276</v>
      </c>
      <c r="C10717" s="226">
        <v>44277</v>
      </c>
      <c r="D10717" s="226">
        <v>44280.453703703701</v>
      </c>
      <c r="E10717" t="s">
        <v>6114</v>
      </c>
    </row>
    <row r="10718" spans="1:6" hidden="1">
      <c r="A10718">
        <v>18</v>
      </c>
      <c r="B10718" s="226">
        <v>44276</v>
      </c>
      <c r="C10718" s="226">
        <v>44277</v>
      </c>
      <c r="D10718" s="226">
        <v>44280.453703703701</v>
      </c>
      <c r="E10718" t="s">
        <v>6115</v>
      </c>
    </row>
    <row r="10719" spans="1:6" hidden="1">
      <c r="A10719">
        <v>18</v>
      </c>
      <c r="B10719" s="226">
        <v>44276</v>
      </c>
      <c r="C10719" s="226">
        <v>44277</v>
      </c>
      <c r="D10719" s="226">
        <v>44280.453703703701</v>
      </c>
      <c r="E10719" t="s">
        <v>6116</v>
      </c>
    </row>
    <row r="10720" spans="1:6" hidden="1">
      <c r="A10720">
        <v>18</v>
      </c>
      <c r="B10720" s="226">
        <v>44276</v>
      </c>
      <c r="C10720" s="226">
        <v>44277</v>
      </c>
      <c r="D10720" s="226">
        <v>44280.453703703701</v>
      </c>
      <c r="E10720" t="s">
        <v>6117</v>
      </c>
    </row>
    <row r="10721" spans="1:6" hidden="1">
      <c r="A10721">
        <v>18</v>
      </c>
      <c r="B10721" s="226">
        <v>44276</v>
      </c>
      <c r="C10721" s="226">
        <v>44277</v>
      </c>
      <c r="D10721" s="226">
        <v>44280.453703703701</v>
      </c>
      <c r="E10721" t="s">
        <v>6118</v>
      </c>
    </row>
    <row r="10722" spans="1:6" hidden="1">
      <c r="A10722">
        <v>18</v>
      </c>
      <c r="B10722" s="226">
        <v>44276</v>
      </c>
      <c r="C10722" s="226">
        <v>44277</v>
      </c>
      <c r="D10722" s="226">
        <v>44280.453703703701</v>
      </c>
      <c r="E10722" t="s">
        <v>6119</v>
      </c>
    </row>
    <row r="10723" spans="1:6" hidden="1">
      <c r="A10723">
        <v>18</v>
      </c>
      <c r="B10723" s="226">
        <v>44276</v>
      </c>
      <c r="C10723" s="226">
        <v>44277</v>
      </c>
      <c r="D10723" s="226">
        <v>44280.453703703701</v>
      </c>
      <c r="E10723" t="s">
        <v>6120</v>
      </c>
    </row>
    <row r="10724" spans="1:6" hidden="1">
      <c r="A10724">
        <v>18</v>
      </c>
      <c r="B10724" s="226">
        <v>44276</v>
      </c>
      <c r="C10724" s="226">
        <v>44277</v>
      </c>
      <c r="D10724" s="226">
        <v>44280.453703703701</v>
      </c>
      <c r="E10724" t="s">
        <v>6121</v>
      </c>
    </row>
    <row r="10725" spans="1:6" hidden="1">
      <c r="A10725">
        <v>18</v>
      </c>
      <c r="B10725" s="226">
        <v>44276</v>
      </c>
      <c r="C10725" s="226">
        <v>44277</v>
      </c>
      <c r="D10725" s="226">
        <v>44280.453703703701</v>
      </c>
      <c r="E10725" t="s">
        <v>6487</v>
      </c>
      <c r="F10725">
        <v>174.52491502761828</v>
      </c>
    </row>
    <row r="10726" spans="1:6" hidden="1">
      <c r="A10726">
        <v>18</v>
      </c>
      <c r="B10726" s="226">
        <v>44276</v>
      </c>
      <c r="C10726" s="226">
        <v>44277</v>
      </c>
      <c r="D10726" s="226">
        <v>44280.453703703701</v>
      </c>
      <c r="E10726" t="s">
        <v>6488</v>
      </c>
      <c r="F10726">
        <v>187.69323113759302</v>
      </c>
    </row>
    <row r="10727" spans="1:6" hidden="1">
      <c r="A10727">
        <v>18</v>
      </c>
      <c r="B10727" s="226">
        <v>44276</v>
      </c>
      <c r="C10727" s="226">
        <v>44277</v>
      </c>
      <c r="D10727" s="226">
        <v>44280.453703703701</v>
      </c>
      <c r="E10727" t="s">
        <v>6489</v>
      </c>
      <c r="F10727">
        <v>188.44162718455027</v>
      </c>
    </row>
    <row r="10728" spans="1:6" hidden="1">
      <c r="A10728">
        <v>18</v>
      </c>
      <c r="B10728" s="226">
        <v>44276</v>
      </c>
      <c r="C10728" s="226">
        <v>44277</v>
      </c>
      <c r="D10728" s="226">
        <v>44280.453703703701</v>
      </c>
      <c r="E10728" t="s">
        <v>6490</v>
      </c>
      <c r="F10728">
        <v>197.92996878094164</v>
      </c>
    </row>
    <row r="10729" spans="1:6" hidden="1">
      <c r="A10729">
        <v>18</v>
      </c>
      <c r="B10729" s="226">
        <v>44276</v>
      </c>
      <c r="C10729" s="226">
        <v>44277</v>
      </c>
      <c r="D10729" s="226">
        <v>44280.453703703701</v>
      </c>
      <c r="E10729" t="s">
        <v>6122</v>
      </c>
      <c r="F10729">
        <v>6.3871401826540763</v>
      </c>
    </row>
    <row r="10730" spans="1:6" hidden="1">
      <c r="A10730">
        <v>18</v>
      </c>
      <c r="B10730" s="226">
        <v>44276</v>
      </c>
      <c r="C10730" s="226">
        <v>44277</v>
      </c>
      <c r="D10730" s="226">
        <v>44280.453703703701</v>
      </c>
      <c r="E10730" t="s">
        <v>6123</v>
      </c>
      <c r="F10730">
        <v>19.625972565015115</v>
      </c>
    </row>
    <row r="10731" spans="1:6" hidden="1">
      <c r="A10731">
        <v>18</v>
      </c>
      <c r="B10731" s="226">
        <v>44276</v>
      </c>
      <c r="C10731" s="226">
        <v>44277</v>
      </c>
      <c r="D10731" s="226">
        <v>44280.453703703701</v>
      </c>
      <c r="E10731" t="s">
        <v>6491</v>
      </c>
      <c r="F10731">
        <v>167.96332287258539</v>
      </c>
    </row>
    <row r="10732" spans="1:6" hidden="1">
      <c r="A10732">
        <v>18</v>
      </c>
      <c r="B10732" s="226">
        <v>44276</v>
      </c>
      <c r="C10732" s="226">
        <v>44277</v>
      </c>
      <c r="D10732" s="226">
        <v>44280.453703703701</v>
      </c>
      <c r="E10732" t="s">
        <v>6492</v>
      </c>
      <c r="F10732">
        <v>170.88248491287212</v>
      </c>
    </row>
    <row r="10733" spans="1:6" hidden="1">
      <c r="A10733">
        <v>18</v>
      </c>
      <c r="B10733" s="226">
        <v>44276</v>
      </c>
      <c r="C10733" s="226">
        <v>44277</v>
      </c>
      <c r="D10733" s="226">
        <v>44280.453703703701</v>
      </c>
      <c r="E10733" t="s">
        <v>6493</v>
      </c>
      <c r="F10733">
        <v>134.94717585245755</v>
      </c>
    </row>
    <row r="10734" spans="1:6" hidden="1">
      <c r="A10734">
        <v>18</v>
      </c>
      <c r="B10734" s="226">
        <v>44276</v>
      </c>
      <c r="C10734" s="226">
        <v>44277</v>
      </c>
      <c r="D10734" s="226">
        <v>44280.453703703701</v>
      </c>
      <c r="E10734" t="s">
        <v>6265</v>
      </c>
      <c r="F10734">
        <v>23.423110585742542</v>
      </c>
    </row>
    <row r="10735" spans="1:6" hidden="1">
      <c r="A10735">
        <v>18</v>
      </c>
      <c r="B10735" s="226">
        <v>44276</v>
      </c>
      <c r="C10735" s="226">
        <v>44277</v>
      </c>
      <c r="D10735" s="226">
        <v>44280.453703703701</v>
      </c>
      <c r="E10735" t="s">
        <v>6266</v>
      </c>
      <c r="F10735">
        <v>131.84906800058167</v>
      </c>
    </row>
    <row r="10736" spans="1:6" hidden="1">
      <c r="A10736">
        <v>18</v>
      </c>
      <c r="B10736" s="226">
        <v>44276</v>
      </c>
      <c r="C10736" s="226">
        <v>44277</v>
      </c>
      <c r="D10736" s="226">
        <v>44280.453703703701</v>
      </c>
      <c r="E10736" t="s">
        <v>6494</v>
      </c>
      <c r="F10736">
        <v>200.00172188017112</v>
      </c>
    </row>
    <row r="10737" spans="1:6" hidden="1">
      <c r="A10737">
        <v>18</v>
      </c>
      <c r="B10737" s="226">
        <v>44276</v>
      </c>
      <c r="C10737" s="226">
        <v>44277</v>
      </c>
      <c r="D10737" s="226">
        <v>44280.453703703701</v>
      </c>
      <c r="E10737" t="s">
        <v>6495</v>
      </c>
      <c r="F10737">
        <v>208.19416001637791</v>
      </c>
    </row>
    <row r="10738" spans="1:6" hidden="1">
      <c r="A10738">
        <v>18</v>
      </c>
      <c r="B10738" s="226">
        <v>44276</v>
      </c>
      <c r="C10738" s="226">
        <v>44277</v>
      </c>
      <c r="D10738" s="226">
        <v>44280.453703703701</v>
      </c>
      <c r="E10738" t="s">
        <v>6268</v>
      </c>
      <c r="F10738">
        <v>179.15874408086168</v>
      </c>
    </row>
    <row r="10739" spans="1:6" hidden="1">
      <c r="A10739">
        <v>18</v>
      </c>
      <c r="B10739" s="226">
        <v>44276</v>
      </c>
      <c r="C10739" s="226">
        <v>44277</v>
      </c>
      <c r="D10739" s="226">
        <v>44280.453703703701</v>
      </c>
      <c r="E10739" t="s">
        <v>6496</v>
      </c>
      <c r="F10739">
        <v>208.31803671518975</v>
      </c>
    </row>
    <row r="10740" spans="1:6" hidden="1">
      <c r="A10740">
        <v>18</v>
      </c>
      <c r="B10740" s="226">
        <v>44276</v>
      </c>
      <c r="C10740" s="226">
        <v>44277</v>
      </c>
      <c r="D10740" s="226">
        <v>44280.453703703701</v>
      </c>
      <c r="E10740" t="s">
        <v>6497</v>
      </c>
      <c r="F10740">
        <v>208.82028872172117</v>
      </c>
    </row>
    <row r="10741" spans="1:6" hidden="1">
      <c r="A10741">
        <v>18</v>
      </c>
      <c r="B10741" s="226">
        <v>44276</v>
      </c>
      <c r="C10741" s="226">
        <v>44277</v>
      </c>
      <c r="D10741" s="226">
        <v>44280.453703703701</v>
      </c>
      <c r="E10741" t="s">
        <v>6124</v>
      </c>
      <c r="F10741">
        <v>11.538035003344227</v>
      </c>
    </row>
    <row r="10742" spans="1:6" hidden="1">
      <c r="A10742">
        <v>18</v>
      </c>
      <c r="B10742" s="226">
        <v>44276</v>
      </c>
      <c r="C10742" s="226">
        <v>44277</v>
      </c>
      <c r="D10742" s="226">
        <v>44280.453703703701</v>
      </c>
      <c r="E10742" t="s">
        <v>6315</v>
      </c>
    </row>
    <row r="10743" spans="1:6" hidden="1">
      <c r="A10743">
        <v>18</v>
      </c>
      <c r="B10743" s="226">
        <v>44276</v>
      </c>
      <c r="C10743" s="226">
        <v>44277</v>
      </c>
      <c r="D10743" s="226">
        <v>44280.453703703701</v>
      </c>
      <c r="E10743" t="s">
        <v>6316</v>
      </c>
    </row>
    <row r="10744" spans="1:6" hidden="1">
      <c r="A10744">
        <v>18</v>
      </c>
      <c r="B10744" s="226">
        <v>44276</v>
      </c>
      <c r="C10744" s="226">
        <v>44277</v>
      </c>
      <c r="D10744" s="226">
        <v>44280.453703703701</v>
      </c>
      <c r="E10744" t="s">
        <v>6553</v>
      </c>
    </row>
    <row r="10745" spans="1:6" hidden="1">
      <c r="A10745">
        <v>18</v>
      </c>
      <c r="B10745" s="226">
        <v>44276</v>
      </c>
      <c r="C10745" s="226">
        <v>44277</v>
      </c>
      <c r="D10745" s="226">
        <v>44280.453703703701</v>
      </c>
      <c r="E10745" t="s">
        <v>6554</v>
      </c>
    </row>
    <row r="10746" spans="1:6" hidden="1">
      <c r="A10746">
        <v>18</v>
      </c>
      <c r="B10746" s="226">
        <v>44276</v>
      </c>
      <c r="C10746" s="226">
        <v>44277</v>
      </c>
      <c r="D10746" s="226">
        <v>44280.453703703701</v>
      </c>
      <c r="E10746" t="s">
        <v>6555</v>
      </c>
    </row>
    <row r="10747" spans="1:6" hidden="1">
      <c r="A10747">
        <v>18</v>
      </c>
      <c r="B10747" s="226">
        <v>44276</v>
      </c>
      <c r="C10747" s="226">
        <v>44277</v>
      </c>
      <c r="D10747" s="226">
        <v>44280.453703703701</v>
      </c>
      <c r="E10747" t="s">
        <v>6556</v>
      </c>
    </row>
    <row r="10748" spans="1:6" hidden="1">
      <c r="A10748">
        <v>18</v>
      </c>
      <c r="B10748" s="226">
        <v>44276</v>
      </c>
      <c r="C10748" s="226">
        <v>44277</v>
      </c>
      <c r="D10748" s="226">
        <v>44280.453703703701</v>
      </c>
      <c r="E10748" t="s">
        <v>6557</v>
      </c>
    </row>
    <row r="10749" spans="1:6" hidden="1">
      <c r="A10749">
        <v>18</v>
      </c>
      <c r="B10749" s="226">
        <v>44276</v>
      </c>
      <c r="C10749" s="226">
        <v>44277</v>
      </c>
      <c r="D10749" s="226">
        <v>44280.453703703701</v>
      </c>
      <c r="E10749" t="s">
        <v>6558</v>
      </c>
    </row>
    <row r="10750" spans="1:6" hidden="1">
      <c r="A10750">
        <v>18</v>
      </c>
      <c r="B10750" s="226">
        <v>44276</v>
      </c>
      <c r="C10750" s="226">
        <v>44277</v>
      </c>
      <c r="D10750" s="226">
        <v>44280.453703703701</v>
      </c>
      <c r="E10750" t="s">
        <v>6559</v>
      </c>
    </row>
    <row r="10751" spans="1:6" hidden="1">
      <c r="A10751">
        <v>18</v>
      </c>
      <c r="B10751" s="226">
        <v>44276</v>
      </c>
      <c r="C10751" s="226">
        <v>44277</v>
      </c>
      <c r="D10751" s="226">
        <v>44280.453703703701</v>
      </c>
      <c r="E10751" t="s">
        <v>6560</v>
      </c>
    </row>
    <row r="10752" spans="1:6" hidden="1">
      <c r="A10752">
        <v>18</v>
      </c>
      <c r="B10752" s="226">
        <v>44276</v>
      </c>
      <c r="C10752" s="226">
        <v>44277</v>
      </c>
      <c r="D10752" s="226">
        <v>44280.453703703701</v>
      </c>
      <c r="E10752" t="s">
        <v>6561</v>
      </c>
    </row>
    <row r="10753" spans="1:6" hidden="1">
      <c r="A10753">
        <v>18</v>
      </c>
      <c r="B10753" s="226">
        <v>44276</v>
      </c>
      <c r="C10753" s="226">
        <v>44277</v>
      </c>
      <c r="D10753" s="226">
        <v>44280.453703703701</v>
      </c>
      <c r="E10753" t="s">
        <v>6562</v>
      </c>
    </row>
    <row r="10754" spans="1:6" hidden="1">
      <c r="A10754">
        <v>18</v>
      </c>
      <c r="B10754" s="226">
        <v>44276</v>
      </c>
      <c r="C10754" s="226">
        <v>44277</v>
      </c>
      <c r="D10754" s="226">
        <v>44280.453703703701</v>
      </c>
      <c r="E10754" t="s">
        <v>6563</v>
      </c>
    </row>
    <row r="10755" spans="1:6" hidden="1">
      <c r="A10755">
        <v>18</v>
      </c>
      <c r="B10755" s="226">
        <v>44276</v>
      </c>
      <c r="C10755" s="226">
        <v>44277</v>
      </c>
      <c r="D10755" s="226">
        <v>44280.453703703701</v>
      </c>
      <c r="E10755" t="s">
        <v>6564</v>
      </c>
    </row>
    <row r="10756" spans="1:6" hidden="1">
      <c r="A10756">
        <v>18</v>
      </c>
      <c r="B10756" s="226">
        <v>44276</v>
      </c>
      <c r="C10756" s="226">
        <v>44277</v>
      </c>
      <c r="D10756" s="226">
        <v>44280.453703703701</v>
      </c>
      <c r="E10756" t="s">
        <v>6565</v>
      </c>
    </row>
    <row r="10757" spans="1:6" hidden="1">
      <c r="A10757">
        <v>18</v>
      </c>
      <c r="B10757" s="226">
        <v>44276</v>
      </c>
      <c r="C10757" s="226">
        <v>44277</v>
      </c>
      <c r="D10757" s="226">
        <v>44280.453703703701</v>
      </c>
      <c r="E10757" t="s">
        <v>6566</v>
      </c>
    </row>
    <row r="10758" spans="1:6" hidden="1">
      <c r="A10758">
        <v>18</v>
      </c>
      <c r="B10758" s="226">
        <v>44276</v>
      </c>
      <c r="C10758" s="226">
        <v>44277</v>
      </c>
      <c r="D10758" s="226">
        <v>44280.453703703701</v>
      </c>
      <c r="E10758" t="s">
        <v>6567</v>
      </c>
    </row>
    <row r="10759" spans="1:6" hidden="1">
      <c r="A10759">
        <v>18</v>
      </c>
      <c r="B10759" s="226">
        <v>44276</v>
      </c>
      <c r="C10759" s="226">
        <v>44277</v>
      </c>
      <c r="D10759" s="226">
        <v>44280.453703703701</v>
      </c>
      <c r="E10759" t="s">
        <v>6568</v>
      </c>
    </row>
    <row r="10760" spans="1:6" hidden="1">
      <c r="A10760">
        <v>18</v>
      </c>
      <c r="B10760" s="226">
        <v>44276</v>
      </c>
      <c r="C10760" s="226">
        <v>44277</v>
      </c>
      <c r="D10760" s="226">
        <v>44280.453703703701</v>
      </c>
      <c r="E10760" t="s">
        <v>6569</v>
      </c>
    </row>
    <row r="10761" spans="1:6" hidden="1">
      <c r="A10761">
        <v>18</v>
      </c>
      <c r="B10761" s="226">
        <v>44276</v>
      </c>
      <c r="C10761" s="226">
        <v>44277</v>
      </c>
      <c r="D10761" s="226">
        <v>44280.453703703701</v>
      </c>
      <c r="E10761" t="s">
        <v>6570</v>
      </c>
    </row>
    <row r="10762" spans="1:6" hidden="1">
      <c r="A10762">
        <v>18</v>
      </c>
      <c r="B10762" s="226">
        <v>44276</v>
      </c>
      <c r="C10762" s="226">
        <v>44277</v>
      </c>
      <c r="D10762" s="226">
        <v>44280.453703703701</v>
      </c>
      <c r="E10762" t="s">
        <v>6665</v>
      </c>
      <c r="F10762">
        <v>0.10689666463165957</v>
      </c>
    </row>
    <row r="10763" spans="1:6" hidden="1">
      <c r="A10763">
        <v>18</v>
      </c>
      <c r="B10763" s="226">
        <v>44276</v>
      </c>
      <c r="C10763" s="226">
        <v>44277</v>
      </c>
      <c r="D10763" s="226">
        <v>44280.453703703701</v>
      </c>
      <c r="E10763" t="s">
        <v>6666</v>
      </c>
      <c r="F10763">
        <v>-2.4453418340999612E-2</v>
      </c>
    </row>
    <row r="10764" spans="1:6" hidden="1">
      <c r="A10764">
        <v>18</v>
      </c>
      <c r="B10764" s="226">
        <v>44276</v>
      </c>
      <c r="C10764" s="226">
        <v>44277</v>
      </c>
      <c r="D10764" s="226">
        <v>44280.453703703701</v>
      </c>
      <c r="E10764" t="s">
        <v>6662</v>
      </c>
      <c r="F10764">
        <v>-2.7459981485000386</v>
      </c>
    </row>
    <row r="10765" spans="1:6" hidden="1">
      <c r="A10765">
        <v>18</v>
      </c>
      <c r="B10765" s="226">
        <v>44276</v>
      </c>
      <c r="C10765" s="226">
        <v>44277</v>
      </c>
      <c r="D10765" s="226">
        <v>44280.453703703701</v>
      </c>
      <c r="E10765" t="s">
        <v>6289</v>
      </c>
      <c r="F10765">
        <v>40.768933530648503</v>
      </c>
    </row>
    <row r="10766" spans="1:6" hidden="1">
      <c r="A10766">
        <v>18</v>
      </c>
      <c r="B10766" s="226">
        <v>44276</v>
      </c>
      <c r="C10766" s="226">
        <v>44277</v>
      </c>
      <c r="D10766" s="226">
        <v>44280.453703703701</v>
      </c>
      <c r="E10766" t="s">
        <v>6290</v>
      </c>
      <c r="F10766">
        <v>6.4123745817277094</v>
      </c>
    </row>
    <row r="10767" spans="1:6" hidden="1">
      <c r="A10767">
        <v>18</v>
      </c>
      <c r="B10767" s="226">
        <v>44276</v>
      </c>
      <c r="C10767" s="226">
        <v>44277</v>
      </c>
      <c r="D10767" s="226">
        <v>44280.453703703701</v>
      </c>
      <c r="E10767" t="s">
        <v>6291</v>
      </c>
      <c r="F10767">
        <v>5.7703690484166117</v>
      </c>
    </row>
    <row r="10768" spans="1:6" hidden="1">
      <c r="A10768">
        <v>18</v>
      </c>
      <c r="B10768" s="226">
        <v>44276</v>
      </c>
      <c r="C10768" s="226">
        <v>44277</v>
      </c>
      <c r="D10768" s="226">
        <v>44280.453703703701</v>
      </c>
      <c r="E10768" t="s">
        <v>6292</v>
      </c>
      <c r="F10768">
        <v>13.890755965312314</v>
      </c>
    </row>
    <row r="10769" spans="1:6" hidden="1">
      <c r="A10769">
        <v>18</v>
      </c>
      <c r="B10769" s="226">
        <v>44276</v>
      </c>
      <c r="C10769" s="226">
        <v>44277</v>
      </c>
      <c r="D10769" s="226">
        <v>44280.453703703701</v>
      </c>
      <c r="E10769" t="s">
        <v>6293</v>
      </c>
      <c r="F10769">
        <v>99.7</v>
      </c>
    </row>
    <row r="10770" spans="1:6" hidden="1">
      <c r="A10770">
        <v>18</v>
      </c>
      <c r="B10770" s="226">
        <v>44276</v>
      </c>
      <c r="C10770" s="226">
        <v>44277</v>
      </c>
      <c r="D10770" s="226">
        <v>44280.453703703701</v>
      </c>
      <c r="E10770" t="s">
        <v>6294</v>
      </c>
      <c r="F10770">
        <v>110</v>
      </c>
    </row>
    <row r="10771" spans="1:6" hidden="1">
      <c r="A10771">
        <v>18</v>
      </c>
      <c r="B10771" s="226">
        <v>44276</v>
      </c>
      <c r="C10771" s="226">
        <v>44277</v>
      </c>
      <c r="D10771" s="226">
        <v>44280.453703703701</v>
      </c>
      <c r="E10771" t="s">
        <v>6295</v>
      </c>
      <c r="F10771">
        <v>105.56177195800001</v>
      </c>
    </row>
    <row r="10772" spans="1:6" hidden="1">
      <c r="A10772">
        <v>18</v>
      </c>
      <c r="B10772" s="226">
        <v>44276</v>
      </c>
      <c r="C10772" s="226">
        <v>44277</v>
      </c>
      <c r="D10772" s="226">
        <v>44280.453703703701</v>
      </c>
      <c r="E10772" t="s">
        <v>6296</v>
      </c>
      <c r="F10772">
        <v>85.014346750000016</v>
      </c>
    </row>
    <row r="10773" spans="1:6" hidden="1">
      <c r="A10773">
        <v>18</v>
      </c>
      <c r="B10773" s="226">
        <v>44276</v>
      </c>
      <c r="C10773" s="226">
        <v>44277</v>
      </c>
      <c r="D10773" s="226">
        <v>44280.453703703701</v>
      </c>
      <c r="E10773" t="s">
        <v>6317</v>
      </c>
    </row>
    <row r="10774" spans="1:6" hidden="1">
      <c r="A10774">
        <v>18</v>
      </c>
      <c r="B10774" s="226">
        <v>44276</v>
      </c>
      <c r="C10774" s="226">
        <v>44277</v>
      </c>
      <c r="D10774" s="226">
        <v>44280.453703703701</v>
      </c>
      <c r="E10774" t="s">
        <v>6318</v>
      </c>
    </row>
    <row r="10775" spans="1:6" hidden="1">
      <c r="A10775">
        <v>18</v>
      </c>
      <c r="B10775" s="226">
        <v>44276</v>
      </c>
      <c r="C10775" s="226">
        <v>44277</v>
      </c>
      <c r="D10775" s="226">
        <v>44280.453703703701</v>
      </c>
      <c r="E10775" t="s">
        <v>6319</v>
      </c>
    </row>
    <row r="10776" spans="1:6" hidden="1">
      <c r="A10776">
        <v>18</v>
      </c>
      <c r="B10776" s="226">
        <v>44276</v>
      </c>
      <c r="C10776" s="226">
        <v>44277</v>
      </c>
      <c r="D10776" s="226">
        <v>44280.453703703701</v>
      </c>
      <c r="E10776" t="s">
        <v>6320</v>
      </c>
    </row>
    <row r="10777" spans="1:6" hidden="1">
      <c r="A10777">
        <v>18</v>
      </c>
      <c r="B10777" s="226">
        <v>44276</v>
      </c>
      <c r="C10777" s="226">
        <v>44277</v>
      </c>
      <c r="D10777" s="226">
        <v>44280.453703703701</v>
      </c>
      <c r="E10777" t="s">
        <v>6321</v>
      </c>
    </row>
    <row r="10778" spans="1:6" hidden="1">
      <c r="A10778">
        <v>18</v>
      </c>
      <c r="B10778" s="226">
        <v>44276</v>
      </c>
      <c r="C10778" s="226">
        <v>44277</v>
      </c>
      <c r="D10778" s="226">
        <v>44280.453703703701</v>
      </c>
      <c r="E10778" t="s">
        <v>6323</v>
      </c>
    </row>
    <row r="10779" spans="1:6" hidden="1">
      <c r="A10779">
        <v>18</v>
      </c>
      <c r="B10779" s="226">
        <v>44276</v>
      </c>
      <c r="C10779" s="226">
        <v>44277</v>
      </c>
      <c r="D10779" s="226">
        <v>44280.453703703701</v>
      </c>
      <c r="E10779" t="s">
        <v>6611</v>
      </c>
      <c r="F10779">
        <v>33.528157239158951</v>
      </c>
    </row>
    <row r="10780" spans="1:6" hidden="1">
      <c r="A10780">
        <v>18</v>
      </c>
      <c r="B10780" s="226">
        <v>44276</v>
      </c>
      <c r="C10780" s="226">
        <v>44277</v>
      </c>
      <c r="D10780" s="226">
        <v>44280.453703703701</v>
      </c>
      <c r="E10780" t="s">
        <v>6612</v>
      </c>
      <c r="F10780">
        <v>0</v>
      </c>
    </row>
    <row r="10781" spans="1:6" hidden="1">
      <c r="A10781">
        <v>18</v>
      </c>
      <c r="B10781" s="226">
        <v>44276</v>
      </c>
      <c r="C10781" s="226">
        <v>44277</v>
      </c>
      <c r="D10781" s="226">
        <v>44280.453703703701</v>
      </c>
      <c r="E10781" t="s">
        <v>6719</v>
      </c>
      <c r="F10781">
        <v>33.528157239158951</v>
      </c>
    </row>
    <row r="10782" spans="1:6" hidden="1">
      <c r="A10782">
        <v>18</v>
      </c>
      <c r="B10782" s="226">
        <v>44276</v>
      </c>
      <c r="C10782" s="226">
        <v>44277</v>
      </c>
      <c r="D10782" s="226">
        <v>44280.453703703701</v>
      </c>
      <c r="E10782" t="s">
        <v>6325</v>
      </c>
      <c r="F10782">
        <v>115.94071561495461</v>
      </c>
    </row>
    <row r="10783" spans="1:6" hidden="1">
      <c r="A10783">
        <v>18</v>
      </c>
      <c r="B10783" s="226">
        <v>44276</v>
      </c>
      <c r="C10783" s="226">
        <v>44277</v>
      </c>
      <c r="D10783" s="226">
        <v>44280.453703703701</v>
      </c>
      <c r="E10783" t="s">
        <v>6393</v>
      </c>
      <c r="F10783">
        <v>2.9700000286101136</v>
      </c>
    </row>
    <row r="10784" spans="1:6" hidden="1">
      <c r="A10784">
        <v>18</v>
      </c>
      <c r="B10784" s="226">
        <v>44276</v>
      </c>
      <c r="C10784" s="226">
        <v>44277</v>
      </c>
      <c r="D10784" s="226">
        <v>44280.453703703701</v>
      </c>
      <c r="E10784" t="s">
        <v>6394</v>
      </c>
      <c r="F10784">
        <v>6.3000001907350196</v>
      </c>
    </row>
    <row r="10785" spans="1:6" hidden="1">
      <c r="A10785">
        <v>18</v>
      </c>
      <c r="B10785" s="226">
        <v>44276</v>
      </c>
      <c r="C10785" s="226">
        <v>44277</v>
      </c>
      <c r="D10785" s="226">
        <v>44280.453703703701</v>
      </c>
      <c r="E10785" t="s">
        <v>6395</v>
      </c>
      <c r="F10785">
        <v>3.2899999618530273</v>
      </c>
    </row>
    <row r="10786" spans="1:6" hidden="1">
      <c r="A10786">
        <v>18</v>
      </c>
      <c r="B10786" s="226">
        <v>44276</v>
      </c>
      <c r="C10786" s="226">
        <v>44277</v>
      </c>
      <c r="D10786" s="226">
        <v>44280.453703703701</v>
      </c>
      <c r="E10786" t="s">
        <v>6396</v>
      </c>
      <c r="F10786">
        <v>3.7100000381469727</v>
      </c>
    </row>
    <row r="10787" spans="1:6" hidden="1">
      <c r="A10787">
        <v>18</v>
      </c>
      <c r="B10787" s="226">
        <v>44276</v>
      </c>
      <c r="C10787" s="226">
        <v>44277</v>
      </c>
      <c r="D10787" s="226">
        <v>44280.453703703701</v>
      </c>
      <c r="E10787" t="s">
        <v>6397</v>
      </c>
      <c r="F10787">
        <v>14.390000343323278</v>
      </c>
    </row>
    <row r="10788" spans="1:6" hidden="1">
      <c r="A10788">
        <v>18</v>
      </c>
      <c r="B10788" s="226">
        <v>44276</v>
      </c>
      <c r="C10788" s="226">
        <v>44277</v>
      </c>
      <c r="D10788" s="226">
        <v>44280.453703703701</v>
      </c>
      <c r="E10788" t="s">
        <v>6398</v>
      </c>
      <c r="F10788">
        <v>12.880000114440428</v>
      </c>
    </row>
    <row r="10789" spans="1:6" hidden="1">
      <c r="A10789">
        <v>18</v>
      </c>
      <c r="B10789" s="226">
        <v>44276</v>
      </c>
      <c r="C10789" s="226">
        <v>44277</v>
      </c>
      <c r="D10789" s="226">
        <v>44280.453703703701</v>
      </c>
      <c r="E10789" t="s">
        <v>6399</v>
      </c>
      <c r="F10789">
        <v>1.75</v>
      </c>
    </row>
    <row r="10790" spans="1:6" hidden="1">
      <c r="A10790">
        <v>18</v>
      </c>
      <c r="B10790" s="226">
        <v>44276</v>
      </c>
      <c r="C10790" s="226">
        <v>44277</v>
      </c>
      <c r="D10790" s="226">
        <v>44280.453703703701</v>
      </c>
      <c r="E10790" t="s">
        <v>6400</v>
      </c>
      <c r="F10790">
        <v>5.9999998658893376E-2</v>
      </c>
    </row>
    <row r="10791" spans="1:6" hidden="1">
      <c r="A10791">
        <v>18</v>
      </c>
      <c r="B10791" s="226">
        <v>44276</v>
      </c>
      <c r="C10791" s="226">
        <v>44277</v>
      </c>
      <c r="D10791" s="226">
        <v>44280.453703703701</v>
      </c>
      <c r="E10791" t="s">
        <v>6401</v>
      </c>
      <c r="F10791">
        <v>0.79000002145770254</v>
      </c>
    </row>
    <row r="10792" spans="1:6" hidden="1">
      <c r="A10792">
        <v>18</v>
      </c>
      <c r="B10792" s="226">
        <v>44276</v>
      </c>
      <c r="C10792" s="226">
        <v>44277</v>
      </c>
      <c r="D10792" s="226">
        <v>44280.453703703701</v>
      </c>
      <c r="E10792" t="s">
        <v>6402</v>
      </c>
      <c r="F10792">
        <v>1.1100000143050714</v>
      </c>
    </row>
    <row r="10793" spans="1:6" hidden="1">
      <c r="A10793">
        <v>18</v>
      </c>
      <c r="B10793" s="226">
        <v>44276</v>
      </c>
      <c r="C10793" s="226">
        <v>44277</v>
      </c>
      <c r="D10793" s="226">
        <v>44280.453703703701</v>
      </c>
      <c r="E10793" t="s">
        <v>6403</v>
      </c>
      <c r="F10793">
        <v>0</v>
      </c>
    </row>
    <row r="10794" spans="1:6" hidden="1">
      <c r="A10794">
        <v>18</v>
      </c>
      <c r="B10794" s="226">
        <v>44276</v>
      </c>
      <c r="C10794" s="226">
        <v>44277</v>
      </c>
      <c r="D10794" s="226">
        <v>44280.453703703701</v>
      </c>
      <c r="E10794" t="s">
        <v>6404</v>
      </c>
      <c r="F10794">
        <v>18.309999465943108</v>
      </c>
    </row>
    <row r="10795" spans="1:6" hidden="1">
      <c r="A10795">
        <v>18</v>
      </c>
      <c r="B10795" s="226">
        <v>44276</v>
      </c>
      <c r="C10795" s="226">
        <v>44277</v>
      </c>
      <c r="D10795" s="226">
        <v>44280.453703703701</v>
      </c>
      <c r="E10795" t="s">
        <v>6405</v>
      </c>
      <c r="F10795">
        <v>30.719999313353409</v>
      </c>
    </row>
    <row r="10796" spans="1:6" hidden="1">
      <c r="A10796">
        <v>18</v>
      </c>
      <c r="B10796" s="226">
        <v>44276</v>
      </c>
      <c r="C10796" s="226">
        <v>44277</v>
      </c>
      <c r="D10796" s="226">
        <v>44280.453703703701</v>
      </c>
      <c r="E10796" t="s">
        <v>6406</v>
      </c>
      <c r="F10796">
        <v>0.3400000035762652</v>
      </c>
    </row>
    <row r="10797" spans="1:6" hidden="1">
      <c r="A10797">
        <v>18</v>
      </c>
      <c r="B10797" s="226">
        <v>44276</v>
      </c>
      <c r="C10797" s="226">
        <v>44277</v>
      </c>
      <c r="D10797" s="226">
        <v>44280.453703703701</v>
      </c>
      <c r="E10797" t="s">
        <v>6407</v>
      </c>
      <c r="F10797">
        <v>0.61000001430511475</v>
      </c>
    </row>
    <row r="10798" spans="1:6" hidden="1">
      <c r="A10798">
        <v>18</v>
      </c>
      <c r="B10798" s="226">
        <v>44276</v>
      </c>
      <c r="C10798" s="226">
        <v>44277</v>
      </c>
      <c r="D10798" s="226">
        <v>44280.453703703701</v>
      </c>
      <c r="E10798" t="s">
        <v>6408</v>
      </c>
      <c r="F10798">
        <v>0.89999997615811245</v>
      </c>
    </row>
    <row r="10799" spans="1:6" hidden="1">
      <c r="A10799">
        <v>18</v>
      </c>
      <c r="B10799" s="226">
        <v>44276</v>
      </c>
      <c r="C10799" s="226">
        <v>44277</v>
      </c>
      <c r="D10799" s="226">
        <v>44280.453703703701</v>
      </c>
      <c r="E10799" t="s">
        <v>6409</v>
      </c>
      <c r="F10799">
        <v>0.18999999761581421</v>
      </c>
    </row>
    <row r="10800" spans="1:6" hidden="1">
      <c r="A10800">
        <v>18</v>
      </c>
      <c r="B10800" s="226">
        <v>44276</v>
      </c>
      <c r="C10800" s="226">
        <v>44277</v>
      </c>
      <c r="D10800" s="226">
        <v>44280.453703703701</v>
      </c>
      <c r="E10800" t="s">
        <v>6326</v>
      </c>
      <c r="F10800">
        <v>8.0659939097033551</v>
      </c>
    </row>
    <row r="10801" spans="1:6" hidden="1">
      <c r="A10801">
        <v>18</v>
      </c>
      <c r="B10801" s="226">
        <v>44276</v>
      </c>
      <c r="C10801" s="226">
        <v>44277</v>
      </c>
      <c r="D10801" s="226">
        <v>44280.453703703701</v>
      </c>
      <c r="E10801" t="s">
        <v>6512</v>
      </c>
      <c r="F10801">
        <v>11.369999885559531</v>
      </c>
    </row>
    <row r="10802" spans="1:6" hidden="1">
      <c r="A10802">
        <v>18</v>
      </c>
      <c r="B10802" s="226">
        <v>44276</v>
      </c>
      <c r="C10802" s="226">
        <v>44277</v>
      </c>
      <c r="D10802" s="226">
        <v>44280.453703703701</v>
      </c>
      <c r="E10802" t="s">
        <v>6513</v>
      </c>
      <c r="F10802">
        <v>0.56000000238420766</v>
      </c>
    </row>
    <row r="10803" spans="1:6" hidden="1">
      <c r="A10803">
        <v>18</v>
      </c>
      <c r="B10803" s="226">
        <v>44276</v>
      </c>
      <c r="C10803" s="226">
        <v>44277</v>
      </c>
      <c r="D10803" s="226">
        <v>44280.453703703701</v>
      </c>
      <c r="E10803" t="s">
        <v>6514</v>
      </c>
      <c r="F10803">
        <v>3.1500000953675098</v>
      </c>
    </row>
    <row r="10804" spans="1:6" hidden="1">
      <c r="A10804">
        <v>18</v>
      </c>
      <c r="B10804" s="226">
        <v>44276</v>
      </c>
      <c r="C10804" s="226">
        <v>44277</v>
      </c>
      <c r="D10804" s="226">
        <v>44280.453703703701</v>
      </c>
      <c r="E10804" t="s">
        <v>6515</v>
      </c>
      <c r="F10804">
        <v>5.9000000953676626</v>
      </c>
    </row>
    <row r="10805" spans="1:6" hidden="1">
      <c r="A10805">
        <v>18</v>
      </c>
      <c r="B10805" s="226">
        <v>44276</v>
      </c>
      <c r="C10805" s="226">
        <v>44277</v>
      </c>
      <c r="D10805" s="226">
        <v>44280.453703703701</v>
      </c>
      <c r="E10805" t="s">
        <v>6516</v>
      </c>
      <c r="F10805">
        <v>0.77999997138977051</v>
      </c>
    </row>
    <row r="10806" spans="1:6" hidden="1">
      <c r="A10806">
        <v>18</v>
      </c>
      <c r="B10806" s="226">
        <v>44276</v>
      </c>
      <c r="C10806" s="226">
        <v>44277</v>
      </c>
      <c r="D10806" s="226">
        <v>44280.453703703701</v>
      </c>
      <c r="E10806" t="s">
        <v>6517</v>
      </c>
      <c r="F10806">
        <v>0</v>
      </c>
    </row>
    <row r="10807" spans="1:6" hidden="1">
      <c r="A10807">
        <v>18</v>
      </c>
      <c r="B10807" s="226">
        <v>44276</v>
      </c>
      <c r="C10807" s="226">
        <v>44277</v>
      </c>
      <c r="D10807" s="226">
        <v>44280.453703703701</v>
      </c>
      <c r="E10807" t="s">
        <v>6518</v>
      </c>
      <c r="F10807">
        <v>2.0399999618530273</v>
      </c>
    </row>
    <row r="10808" spans="1:6" hidden="1">
      <c r="A10808">
        <v>18</v>
      </c>
      <c r="B10808" s="226">
        <v>44276</v>
      </c>
      <c r="C10808" s="226">
        <v>44277</v>
      </c>
      <c r="D10808" s="226">
        <v>44280.453703703701</v>
      </c>
      <c r="E10808" t="s">
        <v>6519</v>
      </c>
      <c r="F10808">
        <v>1.309999942779541</v>
      </c>
    </row>
    <row r="10809" spans="1:6" hidden="1">
      <c r="A10809">
        <v>18</v>
      </c>
      <c r="B10809" s="226">
        <v>44276</v>
      </c>
      <c r="C10809" s="226">
        <v>44277</v>
      </c>
      <c r="D10809" s="226">
        <v>44280.453703703701</v>
      </c>
      <c r="E10809" t="s">
        <v>6327</v>
      </c>
      <c r="F10809">
        <v>1.9115131552098264E-3</v>
      </c>
    </row>
    <row r="10810" spans="1:6" hidden="1">
      <c r="A10810">
        <v>18</v>
      </c>
      <c r="B10810" s="226">
        <v>44276</v>
      </c>
      <c r="C10810" s="226">
        <v>44277</v>
      </c>
      <c r="D10810" s="226">
        <v>44280.453703703701</v>
      </c>
      <c r="E10810" t="s">
        <v>6418</v>
      </c>
    </row>
    <row r="10811" spans="1:6" hidden="1">
      <c r="A10811">
        <v>18</v>
      </c>
      <c r="B10811" s="226">
        <v>44276</v>
      </c>
      <c r="C10811" s="226">
        <v>44277</v>
      </c>
      <c r="D10811" s="226">
        <v>44280.453703703701</v>
      </c>
      <c r="E10811" t="s">
        <v>6419</v>
      </c>
    </row>
    <row r="10812" spans="1:6" hidden="1">
      <c r="A10812">
        <v>18</v>
      </c>
      <c r="B10812" s="226">
        <v>44276</v>
      </c>
      <c r="C10812" s="226">
        <v>44277</v>
      </c>
      <c r="D10812" s="226">
        <v>44280.453703703701</v>
      </c>
      <c r="E10812" t="s">
        <v>6420</v>
      </c>
    </row>
    <row r="10813" spans="1:6" hidden="1">
      <c r="A10813">
        <v>18</v>
      </c>
      <c r="B10813" s="226">
        <v>44276</v>
      </c>
      <c r="C10813" s="226">
        <v>44277</v>
      </c>
      <c r="D10813" s="226">
        <v>44280.453703703701</v>
      </c>
      <c r="E10813" t="s">
        <v>6421</v>
      </c>
    </row>
    <row r="10814" spans="1:6" hidden="1">
      <c r="A10814">
        <v>18</v>
      </c>
      <c r="B10814" s="226">
        <v>44276</v>
      </c>
      <c r="C10814" s="226">
        <v>44277</v>
      </c>
      <c r="D10814" s="226">
        <v>44280.453703703701</v>
      </c>
      <c r="E10814" t="s">
        <v>6422</v>
      </c>
    </row>
    <row r="10815" spans="1:6" hidden="1">
      <c r="A10815">
        <v>18</v>
      </c>
      <c r="B10815" s="226">
        <v>44276</v>
      </c>
      <c r="C10815" s="226">
        <v>44277</v>
      </c>
      <c r="D10815" s="226">
        <v>44280.453703703701</v>
      </c>
      <c r="E10815" t="s">
        <v>6423</v>
      </c>
    </row>
    <row r="10816" spans="1:6" hidden="1">
      <c r="A10816">
        <v>18</v>
      </c>
      <c r="B10816" s="226">
        <v>44276</v>
      </c>
      <c r="C10816" s="226">
        <v>44277</v>
      </c>
      <c r="D10816" s="226">
        <v>44280.453703703701</v>
      </c>
      <c r="E10816" t="s">
        <v>6424</v>
      </c>
    </row>
    <row r="10817" spans="1:6" hidden="1">
      <c r="A10817">
        <v>18</v>
      </c>
      <c r="B10817" s="226">
        <v>44276</v>
      </c>
      <c r="C10817" s="226">
        <v>44277</v>
      </c>
      <c r="D10817" s="226">
        <v>44280.453703703701</v>
      </c>
      <c r="E10817" t="s">
        <v>6425</v>
      </c>
    </row>
    <row r="10818" spans="1:6" hidden="1">
      <c r="A10818">
        <v>18</v>
      </c>
      <c r="B10818" s="226">
        <v>44276</v>
      </c>
      <c r="C10818" s="226">
        <v>44277</v>
      </c>
      <c r="D10818" s="226">
        <v>44280.453703703701</v>
      </c>
      <c r="E10818" t="s">
        <v>6426</v>
      </c>
    </row>
    <row r="10819" spans="1:6" hidden="1">
      <c r="A10819">
        <v>18</v>
      </c>
      <c r="B10819" s="226">
        <v>44276</v>
      </c>
      <c r="C10819" s="226">
        <v>44277</v>
      </c>
      <c r="D10819" s="226">
        <v>44280.453703703701</v>
      </c>
      <c r="E10819" t="s">
        <v>6427</v>
      </c>
    </row>
    <row r="10820" spans="1:6" hidden="1">
      <c r="A10820">
        <v>18</v>
      </c>
      <c r="B10820" s="226">
        <v>44276</v>
      </c>
      <c r="C10820" s="226">
        <v>44277</v>
      </c>
      <c r="D10820" s="226">
        <v>44280.453703703701</v>
      </c>
      <c r="E10820" t="s">
        <v>6328</v>
      </c>
      <c r="F10820">
        <v>2.0915748832178161E-2</v>
      </c>
    </row>
    <row r="10821" spans="1:6" hidden="1">
      <c r="A10821">
        <v>18</v>
      </c>
      <c r="B10821" s="226">
        <v>44276</v>
      </c>
      <c r="C10821" s="226">
        <v>44277</v>
      </c>
      <c r="D10821" s="226">
        <v>44280.453703703701</v>
      </c>
      <c r="E10821" t="s">
        <v>6329</v>
      </c>
      <c r="F10821">
        <v>6.4054101917477597</v>
      </c>
    </row>
    <row r="10822" spans="1:6" hidden="1">
      <c r="A10822">
        <v>18</v>
      </c>
      <c r="B10822" s="226">
        <v>44276</v>
      </c>
      <c r="C10822" s="226">
        <v>44277</v>
      </c>
      <c r="D10822" s="226">
        <v>44280.453703703701</v>
      </c>
      <c r="E10822" t="s">
        <v>6330</v>
      </c>
      <c r="F10822">
        <v>7.9998283634582856</v>
      </c>
    </row>
    <row r="10823" spans="1:6" hidden="1">
      <c r="A10823">
        <v>18</v>
      </c>
      <c r="B10823" s="226">
        <v>44276</v>
      </c>
      <c r="C10823" s="226">
        <v>44277</v>
      </c>
      <c r="D10823" s="226">
        <v>44280.453703703701</v>
      </c>
      <c r="E10823" t="s">
        <v>6332</v>
      </c>
      <c r="F10823">
        <v>0</v>
      </c>
    </row>
    <row r="10824" spans="1:6" hidden="1">
      <c r="A10824">
        <v>18</v>
      </c>
      <c r="B10824" s="226">
        <v>44276</v>
      </c>
      <c r="C10824" s="226">
        <v>44277</v>
      </c>
      <c r="D10824" s="226">
        <v>44280.453703703701</v>
      </c>
      <c r="E10824" t="s">
        <v>6331</v>
      </c>
      <c r="F10824">
        <v>0</v>
      </c>
    </row>
    <row r="10825" spans="1:6" hidden="1">
      <c r="A10825">
        <v>18</v>
      </c>
      <c r="B10825" s="226">
        <v>44276</v>
      </c>
      <c r="C10825" s="226">
        <v>44277</v>
      </c>
      <c r="D10825" s="226">
        <v>44280.453703703701</v>
      </c>
      <c r="E10825" t="s">
        <v>6669</v>
      </c>
      <c r="F10825">
        <v>0</v>
      </c>
    </row>
    <row r="10826" spans="1:6" hidden="1">
      <c r="A10826">
        <v>18</v>
      </c>
      <c r="B10826" s="226">
        <v>44276</v>
      </c>
      <c r="C10826" s="226">
        <v>44277</v>
      </c>
      <c r="D10826" s="226">
        <v>44280.453703703701</v>
      </c>
      <c r="E10826" t="s">
        <v>6668</v>
      </c>
      <c r="F10826">
        <v>-2.6526160903341029</v>
      </c>
    </row>
    <row r="10827" spans="1:6" hidden="1">
      <c r="A10827">
        <v>18</v>
      </c>
      <c r="B10827" s="226">
        <v>44276</v>
      </c>
      <c r="C10827" s="226">
        <v>44277</v>
      </c>
      <c r="D10827" s="226">
        <v>44280.453703703701</v>
      </c>
      <c r="E10827" t="s">
        <v>6719</v>
      </c>
      <c r="F10827">
        <v>33.528157239158951</v>
      </c>
    </row>
    <row r="10828" spans="1:6" hidden="1">
      <c r="A10828">
        <v>18</v>
      </c>
      <c r="B10828" s="226">
        <v>44276</v>
      </c>
      <c r="C10828" s="226">
        <v>44277</v>
      </c>
      <c r="D10828" s="226">
        <v>44280.453703703701</v>
      </c>
      <c r="E10828" t="s">
        <v>6333</v>
      </c>
      <c r="F10828">
        <v>-1.784655349329109E-2</v>
      </c>
    </row>
    <row r="10829" spans="1:6" hidden="1">
      <c r="A10829">
        <v>18</v>
      </c>
      <c r="B10829" s="226">
        <v>44276</v>
      </c>
      <c r="C10829" s="226">
        <v>44277</v>
      </c>
      <c r="D10829" s="226">
        <v>44280.453703703701</v>
      </c>
      <c r="E10829" t="s">
        <v>6334</v>
      </c>
      <c r="F10829">
        <v>19.707488222916908</v>
      </c>
    </row>
    <row r="10830" spans="1:6" hidden="1">
      <c r="A10830">
        <v>18</v>
      </c>
      <c r="B10830" s="226">
        <v>44276</v>
      </c>
      <c r="C10830" s="226">
        <v>44277</v>
      </c>
      <c r="D10830" s="226">
        <v>44280.453703703701</v>
      </c>
      <c r="E10830" t="s">
        <v>6339</v>
      </c>
      <c r="F10830">
        <v>5.4304214994060986</v>
      </c>
    </row>
    <row r="10831" spans="1:6" hidden="1">
      <c r="A10831">
        <v>18</v>
      </c>
      <c r="B10831" s="226">
        <v>44276</v>
      </c>
      <c r="C10831" s="226">
        <v>44277</v>
      </c>
      <c r="D10831" s="226">
        <v>44280.453703703701</v>
      </c>
      <c r="E10831" t="s">
        <v>6338</v>
      </c>
      <c r="F10831">
        <v>0.88807302405584698</v>
      </c>
    </row>
    <row r="10832" spans="1:6" hidden="1">
      <c r="A10832">
        <v>18</v>
      </c>
      <c r="B10832" s="226">
        <v>44276</v>
      </c>
      <c r="C10832" s="226">
        <v>44277</v>
      </c>
      <c r="D10832" s="226">
        <v>44280.453703703701</v>
      </c>
      <c r="E10832" t="s">
        <v>6337</v>
      </c>
      <c r="F10832">
        <v>64.345286703109807</v>
      </c>
    </row>
    <row r="10833" spans="1:6" hidden="1">
      <c r="A10833">
        <v>18</v>
      </c>
      <c r="B10833" s="226">
        <v>44276</v>
      </c>
      <c r="C10833" s="226">
        <v>44277</v>
      </c>
      <c r="D10833" s="226">
        <v>44280.453703703701</v>
      </c>
      <c r="E10833" t="s">
        <v>6340</v>
      </c>
      <c r="F10833">
        <v>20.6678924706247</v>
      </c>
    </row>
    <row r="10834" spans="1:6" hidden="1">
      <c r="A10834">
        <v>18</v>
      </c>
      <c r="B10834" s="226">
        <v>44276</v>
      </c>
      <c r="C10834" s="226">
        <v>44277</v>
      </c>
      <c r="D10834" s="226">
        <v>44280.453703703701</v>
      </c>
      <c r="E10834" t="s">
        <v>6341</v>
      </c>
      <c r="F10834">
        <v>26.115967610003551</v>
      </c>
    </row>
    <row r="10835" spans="1:6" hidden="1">
      <c r="A10835">
        <v>18</v>
      </c>
      <c r="B10835" s="226">
        <v>44276</v>
      </c>
      <c r="C10835" s="226">
        <v>44277</v>
      </c>
      <c r="D10835" s="226">
        <v>44280.453703703701</v>
      </c>
      <c r="E10835" t="s">
        <v>6342</v>
      </c>
      <c r="F10835">
        <v>6.3184945234619452</v>
      </c>
    </row>
    <row r="10836" spans="1:6" hidden="1">
      <c r="A10836">
        <v>18</v>
      </c>
      <c r="B10836" s="226">
        <v>44276</v>
      </c>
      <c r="C10836" s="226">
        <v>44277</v>
      </c>
      <c r="D10836" s="226">
        <v>44280.453703703701</v>
      </c>
      <c r="E10836" t="s">
        <v>6343</v>
      </c>
      <c r="F10836">
        <v>52.766995075013888</v>
      </c>
    </row>
    <row r="10837" spans="1:6" hidden="1">
      <c r="A10837">
        <v>18</v>
      </c>
      <c r="B10837" s="226">
        <v>44276</v>
      </c>
      <c r="C10837" s="226">
        <v>44277</v>
      </c>
      <c r="D10837" s="226">
        <v>44280.453703703701</v>
      </c>
      <c r="E10837" t="s">
        <v>6344</v>
      </c>
    </row>
    <row r="10838" spans="1:6" hidden="1">
      <c r="A10838">
        <v>18</v>
      </c>
      <c r="B10838" s="226">
        <v>44276</v>
      </c>
      <c r="C10838" s="226">
        <v>44277</v>
      </c>
      <c r="D10838" s="226">
        <v>44280.453703703701</v>
      </c>
      <c r="E10838" t="s">
        <v>6345</v>
      </c>
    </row>
    <row r="10839" spans="1:6" hidden="1">
      <c r="A10839">
        <v>18</v>
      </c>
      <c r="B10839" s="226">
        <v>44276</v>
      </c>
      <c r="C10839" s="226">
        <v>44277</v>
      </c>
      <c r="D10839" s="226">
        <v>44280.453703703701</v>
      </c>
      <c r="E10839" t="s">
        <v>6346</v>
      </c>
    </row>
    <row r="10840" spans="1:6" hidden="1">
      <c r="A10840">
        <v>18</v>
      </c>
      <c r="B10840" s="226">
        <v>44276</v>
      </c>
      <c r="C10840" s="226">
        <v>44277</v>
      </c>
      <c r="D10840" s="226">
        <v>44280.453703703701</v>
      </c>
      <c r="E10840" t="s">
        <v>6350</v>
      </c>
    </row>
    <row r="10841" spans="1:6" hidden="1">
      <c r="A10841">
        <v>18</v>
      </c>
      <c r="B10841" s="226">
        <v>44276</v>
      </c>
      <c r="C10841" s="226">
        <v>44277</v>
      </c>
      <c r="D10841" s="226">
        <v>44280.453703703701</v>
      </c>
      <c r="E10841" t="s">
        <v>6352</v>
      </c>
    </row>
    <row r="10842" spans="1:6" hidden="1">
      <c r="A10842">
        <v>18</v>
      </c>
      <c r="B10842" s="226">
        <v>44276</v>
      </c>
      <c r="C10842" s="226">
        <v>44277</v>
      </c>
      <c r="D10842" s="226">
        <v>44280.453703703701</v>
      </c>
      <c r="E10842" t="s">
        <v>6353</v>
      </c>
    </row>
    <row r="10843" spans="1:6" hidden="1">
      <c r="A10843">
        <v>18</v>
      </c>
      <c r="B10843" s="226">
        <v>44276</v>
      </c>
      <c r="C10843" s="226">
        <v>44277</v>
      </c>
      <c r="D10843" s="226">
        <v>44280.453703703701</v>
      </c>
      <c r="E10843" t="s">
        <v>6355</v>
      </c>
    </row>
    <row r="10844" spans="1:6" hidden="1">
      <c r="A10844">
        <v>18</v>
      </c>
      <c r="B10844" s="226">
        <v>44276</v>
      </c>
      <c r="C10844" s="226">
        <v>44277</v>
      </c>
      <c r="D10844" s="226">
        <v>44280.453703703701</v>
      </c>
      <c r="E10844" t="s">
        <v>6354</v>
      </c>
    </row>
    <row r="10845" spans="1:6" hidden="1">
      <c r="A10845">
        <v>18</v>
      </c>
      <c r="B10845" s="226">
        <v>44276</v>
      </c>
      <c r="C10845" s="226">
        <v>44277</v>
      </c>
      <c r="D10845" s="226">
        <v>44280.453703703701</v>
      </c>
      <c r="E10845" t="s">
        <v>6347</v>
      </c>
    </row>
    <row r="10846" spans="1:6" hidden="1">
      <c r="A10846">
        <v>18</v>
      </c>
      <c r="B10846" s="226">
        <v>44276</v>
      </c>
      <c r="C10846" s="226">
        <v>44277</v>
      </c>
      <c r="D10846" s="226">
        <v>44280.453703703701</v>
      </c>
      <c r="E10846" t="s">
        <v>6348</v>
      </c>
    </row>
    <row r="10847" spans="1:6" hidden="1">
      <c r="A10847">
        <v>18</v>
      </c>
      <c r="B10847" s="226">
        <v>44276</v>
      </c>
      <c r="C10847" s="226">
        <v>44277</v>
      </c>
      <c r="D10847" s="226">
        <v>44280.453703703701</v>
      </c>
      <c r="E10847" t="s">
        <v>6349</v>
      </c>
    </row>
    <row r="10848" spans="1:6" hidden="1">
      <c r="A10848">
        <v>18</v>
      </c>
      <c r="B10848" s="226">
        <v>44276</v>
      </c>
      <c r="C10848" s="226">
        <v>44277</v>
      </c>
      <c r="D10848" s="226">
        <v>44280.453703703701</v>
      </c>
      <c r="E10848" t="s">
        <v>6351</v>
      </c>
    </row>
    <row r="10849" spans="1:5" hidden="1">
      <c r="A10849">
        <v>18</v>
      </c>
      <c r="B10849" s="226">
        <v>44276</v>
      </c>
      <c r="C10849" s="226">
        <v>44277</v>
      </c>
      <c r="D10849" s="226">
        <v>44280.453703703701</v>
      </c>
      <c r="E10849" t="s">
        <v>6356</v>
      </c>
    </row>
    <row r="10850" spans="1:5" hidden="1">
      <c r="A10850">
        <v>18</v>
      </c>
      <c r="B10850" s="226">
        <v>44276</v>
      </c>
      <c r="C10850" s="226">
        <v>44277</v>
      </c>
      <c r="D10850" s="226">
        <v>44280.453703703701</v>
      </c>
      <c r="E10850" t="s">
        <v>6362</v>
      </c>
    </row>
    <row r="10851" spans="1:5" hidden="1">
      <c r="A10851">
        <v>18</v>
      </c>
      <c r="B10851" s="226">
        <v>44276</v>
      </c>
      <c r="C10851" s="226">
        <v>44277</v>
      </c>
      <c r="D10851" s="226">
        <v>44280.453703703701</v>
      </c>
      <c r="E10851" t="s">
        <v>6363</v>
      </c>
    </row>
    <row r="10852" spans="1:5" hidden="1">
      <c r="A10852">
        <v>18</v>
      </c>
      <c r="B10852" s="226">
        <v>44276</v>
      </c>
      <c r="C10852" s="226">
        <v>44277</v>
      </c>
      <c r="D10852" s="226">
        <v>44280.453703703701</v>
      </c>
      <c r="E10852" t="s">
        <v>6364</v>
      </c>
    </row>
    <row r="10853" spans="1:5" hidden="1">
      <c r="A10853">
        <v>18</v>
      </c>
      <c r="B10853" s="226">
        <v>44276</v>
      </c>
      <c r="C10853" s="226">
        <v>44277</v>
      </c>
      <c r="D10853" s="226">
        <v>44280.453703703701</v>
      </c>
      <c r="E10853" t="s">
        <v>6365</v>
      </c>
    </row>
    <row r="10854" spans="1:5" hidden="1">
      <c r="A10854">
        <v>18</v>
      </c>
      <c r="B10854" s="226">
        <v>44276</v>
      </c>
      <c r="C10854" s="226">
        <v>44277</v>
      </c>
      <c r="D10854" s="226">
        <v>44280.453703703701</v>
      </c>
      <c r="E10854" t="s">
        <v>6366</v>
      </c>
    </row>
    <row r="10855" spans="1:5" hidden="1">
      <c r="A10855">
        <v>18</v>
      </c>
      <c r="B10855" s="226">
        <v>44276</v>
      </c>
      <c r="C10855" s="226">
        <v>44277</v>
      </c>
      <c r="D10855" s="226">
        <v>44280.453703703701</v>
      </c>
      <c r="E10855" t="s">
        <v>6367</v>
      </c>
    </row>
    <row r="10856" spans="1:5" hidden="1">
      <c r="A10856">
        <v>18</v>
      </c>
      <c r="B10856" s="226">
        <v>44276</v>
      </c>
      <c r="C10856" s="226">
        <v>44277</v>
      </c>
      <c r="D10856" s="226">
        <v>44280.453703703701</v>
      </c>
      <c r="E10856" t="s">
        <v>6368</v>
      </c>
    </row>
    <row r="10857" spans="1:5" hidden="1">
      <c r="A10857">
        <v>18</v>
      </c>
      <c r="B10857" s="226">
        <v>44276</v>
      </c>
      <c r="C10857" s="226">
        <v>44277</v>
      </c>
      <c r="D10857" s="226">
        <v>44280.453703703701</v>
      </c>
      <c r="E10857" t="s">
        <v>6369</v>
      </c>
    </row>
    <row r="10858" spans="1:5" hidden="1">
      <c r="A10858">
        <v>18</v>
      </c>
      <c r="B10858" s="226">
        <v>44276</v>
      </c>
      <c r="C10858" s="226">
        <v>44277</v>
      </c>
      <c r="D10858" s="226">
        <v>44280.453703703701</v>
      </c>
      <c r="E10858" t="s">
        <v>6370</v>
      </c>
    </row>
    <row r="10859" spans="1:5" hidden="1">
      <c r="A10859">
        <v>18</v>
      </c>
      <c r="B10859" s="226">
        <v>44276</v>
      </c>
      <c r="C10859" s="226">
        <v>44277</v>
      </c>
      <c r="D10859" s="226">
        <v>44280.453703703701</v>
      </c>
      <c r="E10859" t="s">
        <v>6371</v>
      </c>
    </row>
    <row r="10860" spans="1:5" hidden="1">
      <c r="A10860">
        <v>18</v>
      </c>
      <c r="B10860" s="226">
        <v>44276</v>
      </c>
      <c r="C10860" s="226">
        <v>44277</v>
      </c>
      <c r="D10860" s="226">
        <v>44280.453703703701</v>
      </c>
      <c r="E10860" t="s">
        <v>6372</v>
      </c>
    </row>
    <row r="10861" spans="1:5" hidden="1">
      <c r="A10861">
        <v>18</v>
      </c>
      <c r="B10861" s="226">
        <v>44276</v>
      </c>
      <c r="C10861" s="226">
        <v>44277</v>
      </c>
      <c r="D10861" s="226">
        <v>44280.453703703701</v>
      </c>
      <c r="E10861" t="s">
        <v>6373</v>
      </c>
    </row>
    <row r="10862" spans="1:5" hidden="1">
      <c r="A10862">
        <v>18</v>
      </c>
      <c r="B10862" s="226">
        <v>44276</v>
      </c>
      <c r="C10862" s="226">
        <v>44277</v>
      </c>
      <c r="D10862" s="226">
        <v>44280.453703703701</v>
      </c>
      <c r="E10862" t="s">
        <v>6374</v>
      </c>
    </row>
    <row r="10863" spans="1:5" hidden="1">
      <c r="A10863">
        <v>18</v>
      </c>
      <c r="B10863" s="226">
        <v>44276</v>
      </c>
      <c r="C10863" s="226">
        <v>44277</v>
      </c>
      <c r="D10863" s="226">
        <v>44280.453703703701</v>
      </c>
      <c r="E10863" t="s">
        <v>6375</v>
      </c>
    </row>
    <row r="10864" spans="1:5" hidden="1">
      <c r="A10864">
        <v>18</v>
      </c>
      <c r="B10864" s="226">
        <v>44276</v>
      </c>
      <c r="C10864" s="226">
        <v>44277</v>
      </c>
      <c r="D10864" s="226">
        <v>44280.453703703701</v>
      </c>
      <c r="E10864" t="s">
        <v>6376</v>
      </c>
    </row>
    <row r="10865" spans="1:6" hidden="1">
      <c r="A10865">
        <v>18</v>
      </c>
      <c r="B10865" s="226">
        <v>44276</v>
      </c>
      <c r="C10865" s="226">
        <v>44277</v>
      </c>
      <c r="D10865" s="226">
        <v>44280.453703703701</v>
      </c>
      <c r="E10865" t="s">
        <v>6377</v>
      </c>
    </row>
    <row r="10866" spans="1:6" hidden="1">
      <c r="A10866">
        <v>18</v>
      </c>
      <c r="B10866" s="226">
        <v>44276</v>
      </c>
      <c r="C10866" s="226">
        <v>44277</v>
      </c>
      <c r="D10866" s="226">
        <v>44280.453703703701</v>
      </c>
      <c r="E10866" t="s">
        <v>6378</v>
      </c>
    </row>
    <row r="10867" spans="1:6" hidden="1">
      <c r="A10867">
        <v>18</v>
      </c>
      <c r="B10867" s="226">
        <v>44276</v>
      </c>
      <c r="C10867" s="226">
        <v>44277</v>
      </c>
      <c r="D10867" s="226">
        <v>44280.453703703701</v>
      </c>
      <c r="E10867" t="s">
        <v>6379</v>
      </c>
    </row>
    <row r="10868" spans="1:6" hidden="1">
      <c r="A10868">
        <v>18</v>
      </c>
      <c r="B10868" s="226">
        <v>44276</v>
      </c>
      <c r="C10868" s="226">
        <v>44277</v>
      </c>
      <c r="D10868" s="226">
        <v>44280.453703703701</v>
      </c>
      <c r="E10868" t="s">
        <v>6380</v>
      </c>
    </row>
    <row r="10869" spans="1:6" hidden="1">
      <c r="A10869">
        <v>18</v>
      </c>
      <c r="B10869" s="226">
        <v>44276</v>
      </c>
      <c r="C10869" s="226">
        <v>44277</v>
      </c>
      <c r="D10869" s="226">
        <v>44280.453703703701</v>
      </c>
      <c r="E10869" t="s">
        <v>5411</v>
      </c>
    </row>
    <row r="10870" spans="1:6" hidden="1">
      <c r="A10870">
        <v>18</v>
      </c>
      <c r="B10870" s="226">
        <v>44276</v>
      </c>
      <c r="C10870" s="226">
        <v>44277</v>
      </c>
      <c r="D10870" s="226">
        <v>44280.453703703701</v>
      </c>
      <c r="E10870" t="s">
        <v>6381</v>
      </c>
      <c r="F10870">
        <v>136.64715931150641</v>
      </c>
    </row>
    <row r="10871" spans="1:6" hidden="1">
      <c r="A10871">
        <v>18</v>
      </c>
      <c r="B10871" s="226">
        <v>44276</v>
      </c>
      <c r="C10871" s="226">
        <v>44277</v>
      </c>
      <c r="D10871" s="226">
        <v>44280.453703703701</v>
      </c>
      <c r="E10871" t="s">
        <v>6430</v>
      </c>
      <c r="F10871">
        <v>34.046808290481465</v>
      </c>
    </row>
    <row r="10872" spans="1:6" hidden="1">
      <c r="A10872">
        <v>18</v>
      </c>
      <c r="B10872" s="226">
        <v>44276</v>
      </c>
      <c r="C10872" s="226">
        <v>44277</v>
      </c>
      <c r="D10872" s="226">
        <v>44280.453703703701</v>
      </c>
      <c r="E10872" t="s">
        <v>6431</v>
      </c>
      <c r="F10872">
        <v>3741.7409450954897</v>
      </c>
    </row>
    <row r="10873" spans="1:6" hidden="1">
      <c r="A10873">
        <v>18</v>
      </c>
      <c r="B10873" s="226">
        <v>44276</v>
      </c>
      <c r="C10873" s="226">
        <v>44277</v>
      </c>
      <c r="D10873" s="226">
        <v>44280.453703703701</v>
      </c>
      <c r="E10873" t="s">
        <v>6432</v>
      </c>
      <c r="F10873">
        <v>2.5033371130625386</v>
      </c>
    </row>
    <row r="10874" spans="1:6" hidden="1">
      <c r="A10874">
        <v>18</v>
      </c>
      <c r="B10874" s="226">
        <v>44276</v>
      </c>
      <c r="C10874" s="226">
        <v>44277</v>
      </c>
      <c r="D10874" s="226">
        <v>44280.453703703701</v>
      </c>
      <c r="E10874" t="s">
        <v>6382</v>
      </c>
      <c r="F10874">
        <v>1647.8523462931344</v>
      </c>
    </row>
    <row r="10875" spans="1:6" hidden="1">
      <c r="A10875">
        <v>18</v>
      </c>
      <c r="B10875" s="226">
        <v>44276</v>
      </c>
      <c r="C10875" s="226">
        <v>44277</v>
      </c>
      <c r="D10875" s="226">
        <v>44280.453703703701</v>
      </c>
      <c r="E10875" t="s">
        <v>6383</v>
      </c>
      <c r="F10875">
        <v>54.13570889631896</v>
      </c>
    </row>
    <row r="10876" spans="1:6" hidden="1">
      <c r="A10876">
        <v>18</v>
      </c>
      <c r="B10876" s="226">
        <v>44276</v>
      </c>
      <c r="C10876" s="226">
        <v>44277</v>
      </c>
      <c r="D10876" s="226">
        <v>44280.453703703701</v>
      </c>
      <c r="E10876" t="s">
        <v>6384</v>
      </c>
      <c r="F10876">
        <v>0</v>
      </c>
    </row>
    <row r="10877" spans="1:6" hidden="1">
      <c r="A10877">
        <v>18</v>
      </c>
      <c r="B10877" s="226">
        <v>44276</v>
      </c>
      <c r="C10877" s="226">
        <v>44277</v>
      </c>
      <c r="D10877" s="226">
        <v>44280.453703703701</v>
      </c>
      <c r="E10877" t="s">
        <v>6385</v>
      </c>
      <c r="F10877">
        <v>1</v>
      </c>
    </row>
    <row r="10878" spans="1:6" hidden="1">
      <c r="A10878">
        <v>18</v>
      </c>
      <c r="B10878" s="226">
        <v>44276</v>
      </c>
      <c r="C10878" s="226">
        <v>44277</v>
      </c>
      <c r="D10878" s="226">
        <v>44280.453703703701</v>
      </c>
      <c r="E10878" t="s">
        <v>6386</v>
      </c>
      <c r="F10878">
        <v>9.0100002288818359</v>
      </c>
    </row>
    <row r="10879" spans="1:6" hidden="1">
      <c r="A10879">
        <v>18</v>
      </c>
      <c r="B10879" s="226">
        <v>44276</v>
      </c>
      <c r="C10879" s="226">
        <v>44277</v>
      </c>
      <c r="D10879" s="226">
        <v>44280.453703703701</v>
      </c>
      <c r="E10879" t="s">
        <v>6387</v>
      </c>
      <c r="F10879">
        <v>1.3500000238419116</v>
      </c>
    </row>
    <row r="10880" spans="1:6" hidden="1">
      <c r="A10880">
        <v>18</v>
      </c>
      <c r="B10880" s="226">
        <v>44276</v>
      </c>
      <c r="C10880" s="226">
        <v>44277</v>
      </c>
      <c r="D10880" s="226">
        <v>44280.453703703701</v>
      </c>
      <c r="E10880" t="s">
        <v>6388</v>
      </c>
      <c r="F10880">
        <v>65.349998474118649</v>
      </c>
    </row>
    <row r="10881" spans="1:6" hidden="1">
      <c r="A10881">
        <v>18</v>
      </c>
      <c r="B10881" s="226">
        <v>44276</v>
      </c>
      <c r="C10881" s="226">
        <v>44277</v>
      </c>
      <c r="D10881" s="226">
        <v>44280.453703703701</v>
      </c>
      <c r="E10881" t="s">
        <v>6389</v>
      </c>
      <c r="F10881">
        <v>22.069999694824219</v>
      </c>
    </row>
    <row r="10882" spans="1:6" hidden="1">
      <c r="A10882">
        <v>18</v>
      </c>
      <c r="B10882" s="226">
        <v>44276</v>
      </c>
      <c r="C10882" s="226">
        <v>44277</v>
      </c>
      <c r="D10882" s="226">
        <v>44280.453703703701</v>
      </c>
      <c r="E10882" t="s">
        <v>6390</v>
      </c>
      <c r="F10882">
        <v>0.14000000059605192</v>
      </c>
    </row>
    <row r="10883" spans="1:6" hidden="1">
      <c r="A10883">
        <v>18</v>
      </c>
      <c r="B10883" s="226">
        <v>44276</v>
      </c>
      <c r="C10883" s="226">
        <v>44277</v>
      </c>
      <c r="D10883" s="226">
        <v>44280.453703703701</v>
      </c>
      <c r="E10883" t="s">
        <v>6391</v>
      </c>
      <c r="F10883">
        <v>1.059999942779541</v>
      </c>
    </row>
    <row r="10884" spans="1:6" hidden="1">
      <c r="A10884">
        <v>18</v>
      </c>
      <c r="B10884" s="226">
        <v>44276</v>
      </c>
      <c r="C10884" s="226">
        <v>44277</v>
      </c>
      <c r="D10884" s="226">
        <v>44280.453703703701</v>
      </c>
      <c r="E10884" t="s">
        <v>6392</v>
      </c>
      <c r="F10884">
        <v>1.9999999552965182E-2</v>
      </c>
    </row>
    <row r="10885" spans="1:6" hidden="1">
      <c r="A10885">
        <v>18</v>
      </c>
      <c r="B10885" s="226">
        <v>44276</v>
      </c>
      <c r="C10885" s="226">
        <v>44277</v>
      </c>
      <c r="D10885" s="226">
        <v>44280.453703703701</v>
      </c>
      <c r="E10885" t="s">
        <v>6428</v>
      </c>
      <c r="F10885">
        <v>64.444443659514363</v>
      </c>
    </row>
    <row r="10886" spans="1:6" hidden="1">
      <c r="A10886">
        <v>18</v>
      </c>
      <c r="B10886" s="226">
        <v>44276</v>
      </c>
      <c r="C10886" s="226">
        <v>44277</v>
      </c>
      <c r="D10886" s="226">
        <v>44280.453703703701</v>
      </c>
      <c r="E10886" t="s">
        <v>6498</v>
      </c>
      <c r="F10886">
        <v>7.7968069916176802E-2</v>
      </c>
    </row>
    <row r="10887" spans="1:6" hidden="1">
      <c r="A10887">
        <v>18</v>
      </c>
      <c r="B10887" s="226">
        <v>44276</v>
      </c>
      <c r="C10887" s="226">
        <v>44277</v>
      </c>
      <c r="D10887" s="226">
        <v>44280.453703703701</v>
      </c>
      <c r="E10887" t="s">
        <v>6499</v>
      </c>
      <c r="F10887">
        <v>201.65591089460611</v>
      </c>
    </row>
    <row r="10888" spans="1:6" hidden="1">
      <c r="A10888">
        <v>18</v>
      </c>
      <c r="B10888" s="226">
        <v>44276</v>
      </c>
      <c r="C10888" s="226">
        <v>44277</v>
      </c>
      <c r="D10888" s="226">
        <v>44280.453703703701</v>
      </c>
      <c r="E10888" t="s">
        <v>6500</v>
      </c>
      <c r="F10888">
        <v>10918.950436740412</v>
      </c>
    </row>
    <row r="10889" spans="1:6" hidden="1">
      <c r="A10889">
        <v>18</v>
      </c>
      <c r="B10889" s="226">
        <v>44276</v>
      </c>
      <c r="C10889" s="226">
        <v>44277</v>
      </c>
      <c r="D10889" s="226">
        <v>44280.453703703701</v>
      </c>
      <c r="E10889" t="s">
        <v>6429</v>
      </c>
      <c r="F10889">
        <v>350.01411423153343</v>
      </c>
    </row>
    <row r="10890" spans="1:6" hidden="1">
      <c r="A10890">
        <v>18</v>
      </c>
      <c r="B10890" s="226">
        <v>44276</v>
      </c>
      <c r="C10890" s="226">
        <v>44277</v>
      </c>
      <c r="D10890" s="226">
        <v>44280.453703703701</v>
      </c>
      <c r="E10890" t="s">
        <v>6433</v>
      </c>
      <c r="F10890">
        <v>55.392425958315577</v>
      </c>
    </row>
    <row r="10891" spans="1:6" hidden="1">
      <c r="A10891">
        <v>18</v>
      </c>
      <c r="B10891" s="226">
        <v>44276</v>
      </c>
      <c r="C10891" s="226">
        <v>44277</v>
      </c>
      <c r="D10891" s="226">
        <v>44280.453703703701</v>
      </c>
      <c r="E10891" t="s">
        <v>6671</v>
      </c>
      <c r="F10891">
        <v>-2.5398521156707825</v>
      </c>
    </row>
    <row r="10892" spans="1:6" hidden="1">
      <c r="A10892">
        <v>18</v>
      </c>
      <c r="B10892" s="226">
        <v>44276</v>
      </c>
      <c r="C10892" s="226">
        <v>44277</v>
      </c>
      <c r="D10892" s="226">
        <v>44280.453703703701</v>
      </c>
      <c r="E10892" t="s">
        <v>6434</v>
      </c>
      <c r="F10892">
        <v>141.67938950856535</v>
      </c>
    </row>
    <row r="10893" spans="1:6" hidden="1">
      <c r="A10893">
        <v>18</v>
      </c>
      <c r="B10893" s="226">
        <v>44276</v>
      </c>
      <c r="C10893" s="226">
        <v>44277</v>
      </c>
      <c r="D10893" s="226">
        <v>44280.453703703701</v>
      </c>
      <c r="E10893" t="s">
        <v>6435</v>
      </c>
      <c r="F10893">
        <v>61.047088376680897</v>
      </c>
    </row>
    <row r="10894" spans="1:6" hidden="1">
      <c r="A10894">
        <v>18</v>
      </c>
      <c r="B10894" s="226">
        <v>44276</v>
      </c>
      <c r="C10894" s="226">
        <v>44277</v>
      </c>
      <c r="D10894" s="226">
        <v>44280.453703703701</v>
      </c>
      <c r="E10894" t="s">
        <v>6436</v>
      </c>
      <c r="F10894">
        <v>645.86561690436474</v>
      </c>
    </row>
    <row r="10895" spans="1:6" hidden="1">
      <c r="A10895">
        <v>18</v>
      </c>
      <c r="B10895" s="226">
        <v>44276</v>
      </c>
      <c r="C10895" s="226">
        <v>44277</v>
      </c>
      <c r="D10895" s="226">
        <v>44280.453703703701</v>
      </c>
      <c r="E10895" t="s">
        <v>6438</v>
      </c>
      <c r="F10895">
        <v>2738.4943213568818</v>
      </c>
    </row>
    <row r="10896" spans="1:6" hidden="1">
      <c r="A10896">
        <v>18</v>
      </c>
      <c r="B10896" s="226">
        <v>44276</v>
      </c>
      <c r="C10896" s="226">
        <v>44277</v>
      </c>
      <c r="D10896" s="226">
        <v>44280.453703703701</v>
      </c>
      <c r="E10896" t="s">
        <v>6439</v>
      </c>
      <c r="F10896">
        <v>134.99038929409443</v>
      </c>
    </row>
    <row r="10897" spans="1:6" hidden="1">
      <c r="A10897">
        <v>18</v>
      </c>
      <c r="B10897" s="226">
        <v>44276</v>
      </c>
      <c r="C10897" s="226">
        <v>44277</v>
      </c>
      <c r="D10897" s="226">
        <v>44280.453703703701</v>
      </c>
      <c r="E10897" t="s">
        <v>6501</v>
      </c>
      <c r="F10897">
        <v>8.0659939097033551</v>
      </c>
    </row>
    <row r="10898" spans="1:6" hidden="1">
      <c r="A10898">
        <v>18</v>
      </c>
      <c r="B10898" s="226">
        <v>44276</v>
      </c>
      <c r="C10898" s="226">
        <v>44277</v>
      </c>
      <c r="D10898" s="226">
        <v>44280.453703703701</v>
      </c>
      <c r="E10898" t="s">
        <v>6437</v>
      </c>
      <c r="F10898">
        <v>126.38904499477806</v>
      </c>
    </row>
    <row r="10899" spans="1:6" hidden="1">
      <c r="A10899">
        <v>18</v>
      </c>
      <c r="B10899" s="226">
        <v>44276</v>
      </c>
      <c r="C10899" s="226">
        <v>44277</v>
      </c>
      <c r="D10899" s="226">
        <v>44280.453703703701</v>
      </c>
      <c r="E10899" t="s">
        <v>6502</v>
      </c>
      <c r="F10899">
        <v>74.879997253414999</v>
      </c>
    </row>
    <row r="10900" spans="1:6" hidden="1">
      <c r="A10900">
        <v>18</v>
      </c>
      <c r="B10900" s="226">
        <v>44276</v>
      </c>
      <c r="C10900" s="226">
        <v>44277</v>
      </c>
      <c r="D10900" s="226">
        <v>44280.453703703701</v>
      </c>
      <c r="E10900" t="s">
        <v>6410</v>
      </c>
      <c r="F10900">
        <v>11.369999885559531</v>
      </c>
    </row>
    <row r="10901" spans="1:6" hidden="1">
      <c r="A10901">
        <v>18</v>
      </c>
      <c r="B10901" s="226">
        <v>44276</v>
      </c>
      <c r="C10901" s="226">
        <v>44277</v>
      </c>
      <c r="D10901" s="226">
        <v>44280.453703703701</v>
      </c>
      <c r="E10901" t="s">
        <v>6411</v>
      </c>
      <c r="F10901">
        <v>0.56000000238420766</v>
      </c>
    </row>
    <row r="10902" spans="1:6" hidden="1">
      <c r="A10902">
        <v>18</v>
      </c>
      <c r="B10902" s="226">
        <v>44276</v>
      </c>
      <c r="C10902" s="226">
        <v>44277</v>
      </c>
      <c r="D10902" s="226">
        <v>44280.453703703701</v>
      </c>
      <c r="E10902" t="s">
        <v>6412</v>
      </c>
      <c r="F10902">
        <v>3.1500000953675098</v>
      </c>
    </row>
    <row r="10903" spans="1:6" hidden="1">
      <c r="A10903">
        <v>18</v>
      </c>
      <c r="B10903" s="226">
        <v>44276</v>
      </c>
      <c r="C10903" s="226">
        <v>44277</v>
      </c>
      <c r="D10903" s="226">
        <v>44280.453703703701</v>
      </c>
      <c r="E10903" t="s">
        <v>6413</v>
      </c>
      <c r="F10903">
        <v>5.9000000953676626</v>
      </c>
    </row>
    <row r="10904" spans="1:6" hidden="1">
      <c r="A10904">
        <v>18</v>
      </c>
      <c r="B10904" s="226">
        <v>44276</v>
      </c>
      <c r="C10904" s="226">
        <v>44277</v>
      </c>
      <c r="D10904" s="226">
        <v>44280.453703703701</v>
      </c>
      <c r="E10904" t="s">
        <v>6414</v>
      </c>
      <c r="F10904">
        <v>0.77999997138977051</v>
      </c>
    </row>
    <row r="10905" spans="1:6" hidden="1">
      <c r="A10905">
        <v>18</v>
      </c>
      <c r="B10905" s="226">
        <v>44276</v>
      </c>
      <c r="C10905" s="226">
        <v>44277</v>
      </c>
      <c r="D10905" s="226">
        <v>44280.453703703701</v>
      </c>
      <c r="E10905" t="s">
        <v>6415</v>
      </c>
      <c r="F10905">
        <v>0</v>
      </c>
    </row>
    <row r="10906" spans="1:6" hidden="1">
      <c r="A10906">
        <v>18</v>
      </c>
      <c r="B10906" s="226">
        <v>44276</v>
      </c>
      <c r="C10906" s="226">
        <v>44277</v>
      </c>
      <c r="D10906" s="226">
        <v>44280.453703703701</v>
      </c>
      <c r="E10906" t="s">
        <v>6416</v>
      </c>
      <c r="F10906">
        <v>2.0399999618530273</v>
      </c>
    </row>
    <row r="10907" spans="1:6" hidden="1">
      <c r="A10907">
        <v>18</v>
      </c>
      <c r="B10907" s="226">
        <v>44276</v>
      </c>
      <c r="C10907" s="226">
        <v>44277</v>
      </c>
      <c r="D10907" s="226">
        <v>44280.453703703701</v>
      </c>
      <c r="E10907" t="s">
        <v>6417</v>
      </c>
      <c r="F10907">
        <v>1.309999942779541</v>
      </c>
    </row>
    <row r="10908" spans="1:6" hidden="1">
      <c r="A10908">
        <v>18</v>
      </c>
      <c r="B10908" s="226">
        <v>44276</v>
      </c>
      <c r="C10908" s="226">
        <v>44277</v>
      </c>
      <c r="D10908" s="226">
        <v>44280.453703703701</v>
      </c>
      <c r="E10908" t="s">
        <v>6503</v>
      </c>
      <c r="F10908">
        <v>1.9999999552965182E-2</v>
      </c>
    </row>
    <row r="10909" spans="1:6" hidden="1">
      <c r="A10909">
        <v>18</v>
      </c>
      <c r="B10909" s="226">
        <v>44276</v>
      </c>
      <c r="C10909" s="226">
        <v>44277</v>
      </c>
      <c r="D10909" s="226">
        <v>44280.453703703701</v>
      </c>
      <c r="E10909" t="s">
        <v>6504</v>
      </c>
      <c r="F10909">
        <v>0.93999999761578057</v>
      </c>
    </row>
    <row r="10910" spans="1:6" hidden="1">
      <c r="A10910">
        <v>18</v>
      </c>
      <c r="B10910" s="226">
        <v>44276</v>
      </c>
      <c r="C10910" s="226">
        <v>44277</v>
      </c>
      <c r="D10910" s="226">
        <v>44280.453703703701</v>
      </c>
      <c r="E10910" t="s">
        <v>6505</v>
      </c>
      <c r="F10910">
        <v>2.190000057220459</v>
      </c>
    </row>
    <row r="10911" spans="1:6" hidden="1">
      <c r="A10911">
        <v>18</v>
      </c>
      <c r="B10911" s="226">
        <v>44276</v>
      </c>
      <c r="C10911" s="226">
        <v>44277</v>
      </c>
      <c r="D10911" s="226">
        <v>44280.453703703701</v>
      </c>
      <c r="E10911" t="s">
        <v>6506</v>
      </c>
      <c r="F10911">
        <v>23</v>
      </c>
    </row>
    <row r="10912" spans="1:6" hidden="1">
      <c r="A10912">
        <v>18</v>
      </c>
      <c r="B10912" s="226">
        <v>44276</v>
      </c>
      <c r="C10912" s="226">
        <v>44277</v>
      </c>
      <c r="D10912" s="226">
        <v>44280.453703703701</v>
      </c>
      <c r="E10912" t="s">
        <v>6507</v>
      </c>
      <c r="F10912">
        <v>51.029998779296875</v>
      </c>
    </row>
    <row r="10913" spans="1:6" hidden="1">
      <c r="A10913">
        <v>18</v>
      </c>
      <c r="B10913" s="226">
        <v>44276</v>
      </c>
      <c r="C10913" s="226">
        <v>44277</v>
      </c>
      <c r="D10913" s="226">
        <v>44280.453703703701</v>
      </c>
      <c r="E10913" t="s">
        <v>6508</v>
      </c>
      <c r="F10913">
        <v>21.270000457763537</v>
      </c>
    </row>
    <row r="10914" spans="1:6" hidden="1">
      <c r="A10914">
        <v>18</v>
      </c>
      <c r="B10914" s="226">
        <v>44276</v>
      </c>
      <c r="C10914" s="226">
        <v>44277</v>
      </c>
      <c r="D10914" s="226">
        <v>44280.453703703701</v>
      </c>
      <c r="E10914" t="s">
        <v>6509</v>
      </c>
      <c r="F10914">
        <v>0.57999998331072233</v>
      </c>
    </row>
    <row r="10915" spans="1:6" hidden="1">
      <c r="A10915">
        <v>18</v>
      </c>
      <c r="B10915" s="226">
        <v>44276</v>
      </c>
      <c r="C10915" s="226">
        <v>44277</v>
      </c>
      <c r="D10915" s="226">
        <v>44280.453703703701</v>
      </c>
      <c r="E10915" t="s">
        <v>6510</v>
      </c>
      <c r="F10915">
        <v>0.95999997854229402</v>
      </c>
    </row>
    <row r="10916" spans="1:6" hidden="1">
      <c r="A10916">
        <v>18</v>
      </c>
      <c r="B10916" s="226">
        <v>44276</v>
      </c>
      <c r="C10916" s="226">
        <v>44277</v>
      </c>
      <c r="D10916" s="226">
        <v>44280.453703703701</v>
      </c>
      <c r="E10916" t="s">
        <v>6511</v>
      </c>
      <c r="F10916">
        <v>9.9999997764825908E-3</v>
      </c>
    </row>
    <row r="10917" spans="1:6" hidden="1">
      <c r="A10917">
        <v>18</v>
      </c>
      <c r="B10917" s="226">
        <v>44276</v>
      </c>
      <c r="C10917" s="226">
        <v>44277</v>
      </c>
      <c r="D10917" s="226">
        <v>44280.453703703701</v>
      </c>
      <c r="E10917" t="s">
        <v>6728</v>
      </c>
      <c r="F10917">
        <v>6.3424626264307227</v>
      </c>
    </row>
    <row r="10918" spans="1:6" hidden="1">
      <c r="A10918">
        <v>18</v>
      </c>
      <c r="B10918" s="226">
        <v>44276</v>
      </c>
      <c r="C10918" s="226">
        <v>44277</v>
      </c>
      <c r="D10918" s="226">
        <v>44280.453703703701</v>
      </c>
      <c r="E10918" t="s">
        <v>6525</v>
      </c>
    </row>
    <row r="10919" spans="1:6" hidden="1">
      <c r="A10919">
        <v>18</v>
      </c>
      <c r="B10919" s="226">
        <v>44276</v>
      </c>
      <c r="C10919" s="226">
        <v>44277</v>
      </c>
      <c r="D10919" s="226">
        <v>44280.453703703701</v>
      </c>
      <c r="E10919" t="s">
        <v>6526</v>
      </c>
    </row>
    <row r="10920" spans="1:6" hidden="1">
      <c r="A10920">
        <v>18</v>
      </c>
      <c r="B10920" s="226">
        <v>44276</v>
      </c>
      <c r="C10920" s="226">
        <v>44277</v>
      </c>
      <c r="D10920" s="226">
        <v>44280.453703703701</v>
      </c>
      <c r="E10920" t="s">
        <v>6679</v>
      </c>
      <c r="F10920">
        <v>0.87929999828335825</v>
      </c>
    </row>
    <row r="10921" spans="1:6" hidden="1">
      <c r="A10921">
        <v>18</v>
      </c>
      <c r="B10921" s="226">
        <v>44276</v>
      </c>
      <c r="C10921" s="226">
        <v>44277</v>
      </c>
      <c r="D10921" s="226">
        <v>44280.453703703701</v>
      </c>
      <c r="E10921" t="s">
        <v>6680</v>
      </c>
      <c r="F10921">
        <v>1.6830999851227304</v>
      </c>
    </row>
    <row r="10922" spans="1:6" hidden="1">
      <c r="A10922">
        <v>18</v>
      </c>
      <c r="B10922" s="226">
        <v>44276</v>
      </c>
      <c r="C10922" s="226">
        <v>44277</v>
      </c>
      <c r="D10922" s="226">
        <v>44280.453703703701</v>
      </c>
      <c r="E10922" t="s">
        <v>6681</v>
      </c>
      <c r="F10922">
        <v>7.0317997932436667</v>
      </c>
    </row>
    <row r="10923" spans="1:6" hidden="1">
      <c r="A10923">
        <v>18</v>
      </c>
      <c r="B10923" s="226">
        <v>44276</v>
      </c>
      <c r="C10923" s="226">
        <v>44277</v>
      </c>
      <c r="D10923" s="226">
        <v>44280.453703703701</v>
      </c>
      <c r="E10923" t="s">
        <v>6682</v>
      </c>
      <c r="F10923">
        <v>23.518699645996094</v>
      </c>
    </row>
    <row r="10924" spans="1:6" hidden="1">
      <c r="A10924">
        <v>18</v>
      </c>
      <c r="B10924" s="226">
        <v>44276</v>
      </c>
      <c r="C10924" s="226">
        <v>44277</v>
      </c>
      <c r="D10924" s="226">
        <v>44280.453703703701</v>
      </c>
      <c r="E10924" t="s">
        <v>6683</v>
      </c>
      <c r="F10924">
        <v>50.294898986817635</v>
      </c>
    </row>
    <row r="10925" spans="1:6" hidden="1">
      <c r="A10925">
        <v>18</v>
      </c>
      <c r="B10925" s="226">
        <v>44276</v>
      </c>
      <c r="C10925" s="226">
        <v>44277</v>
      </c>
      <c r="D10925" s="226">
        <v>44280.453703703701</v>
      </c>
      <c r="E10925" t="s">
        <v>6684</v>
      </c>
      <c r="F10925">
        <v>16.501100540161758</v>
      </c>
    </row>
    <row r="10926" spans="1:6" hidden="1">
      <c r="A10926">
        <v>18</v>
      </c>
      <c r="B10926" s="226">
        <v>44276</v>
      </c>
      <c r="C10926" s="226">
        <v>44277</v>
      </c>
      <c r="D10926" s="226">
        <v>44280.453703703701</v>
      </c>
      <c r="E10926" t="s">
        <v>6685</v>
      </c>
      <c r="F10926">
        <v>5.8699999004604535E-2</v>
      </c>
    </row>
    <row r="10927" spans="1:6" hidden="1">
      <c r="A10927">
        <v>18</v>
      </c>
      <c r="B10927" s="226">
        <v>44276</v>
      </c>
      <c r="C10927" s="226">
        <v>44277</v>
      </c>
      <c r="D10927" s="226">
        <v>44280.453703703701</v>
      </c>
      <c r="E10927" t="s">
        <v>6670</v>
      </c>
      <c r="F10927">
        <v>-0.77968115691651563</v>
      </c>
    </row>
    <row r="10928" spans="1:6" hidden="1">
      <c r="A10928">
        <v>18</v>
      </c>
      <c r="B10928" s="226">
        <v>44276</v>
      </c>
      <c r="C10928" s="226">
        <v>44277</v>
      </c>
      <c r="D10928" s="226">
        <v>44280.453703703701</v>
      </c>
      <c r="E10928" t="s">
        <v>6531</v>
      </c>
      <c r="F10928">
        <v>39.354271660910705</v>
      </c>
    </row>
    <row r="10929" spans="1:6" hidden="1">
      <c r="A10929">
        <v>18</v>
      </c>
      <c r="B10929" s="226">
        <v>44276</v>
      </c>
      <c r="C10929" s="226">
        <v>44277</v>
      </c>
      <c r="D10929" s="226">
        <v>44280.453703703701</v>
      </c>
      <c r="E10929" t="s">
        <v>6532</v>
      </c>
      <c r="F10929">
        <v>1.7254778935677468</v>
      </c>
    </row>
    <row r="10930" spans="1:6" hidden="1">
      <c r="A10930">
        <v>18</v>
      </c>
      <c r="B10930" s="226">
        <v>44276</v>
      </c>
      <c r="C10930" s="226">
        <v>44277</v>
      </c>
      <c r="D10930" s="226">
        <v>44280.453703703701</v>
      </c>
      <c r="E10930" t="s">
        <v>6533</v>
      </c>
      <c r="F10930">
        <v>138.89034601847314</v>
      </c>
    </row>
    <row r="10931" spans="1:6" hidden="1">
      <c r="A10931">
        <v>18</v>
      </c>
      <c r="B10931" s="226">
        <v>44276</v>
      </c>
      <c r="C10931" s="226">
        <v>44277</v>
      </c>
      <c r="D10931" s="226">
        <v>44280.453703703701</v>
      </c>
      <c r="E10931" t="s">
        <v>6530</v>
      </c>
      <c r="F10931">
        <v>94.84208083152707</v>
      </c>
    </row>
    <row r="10932" spans="1:6" hidden="1">
      <c r="A10932">
        <v>18</v>
      </c>
      <c r="B10932" s="226">
        <v>44276</v>
      </c>
      <c r="C10932" s="226">
        <v>44277</v>
      </c>
      <c r="D10932" s="226">
        <v>44280.453703703701</v>
      </c>
      <c r="E10932" t="s">
        <v>6534</v>
      </c>
      <c r="F10932">
        <v>91.800003051759262</v>
      </c>
    </row>
    <row r="10933" spans="1:6" hidden="1">
      <c r="A10933">
        <v>18</v>
      </c>
      <c r="B10933" s="226">
        <v>44276</v>
      </c>
      <c r="C10933" s="226">
        <v>44277</v>
      </c>
      <c r="D10933" s="226">
        <v>44280.453703703701</v>
      </c>
      <c r="E10933" t="s">
        <v>6535</v>
      </c>
      <c r="F10933">
        <v>7.6600000262260437E-2</v>
      </c>
    </row>
    <row r="10934" spans="1:6" hidden="1">
      <c r="A10934">
        <v>18</v>
      </c>
      <c r="B10934" s="226">
        <v>44276</v>
      </c>
      <c r="C10934" s="226">
        <v>44277</v>
      </c>
      <c r="D10934" s="226">
        <v>44280.453703703701</v>
      </c>
      <c r="E10934" t="s">
        <v>6536</v>
      </c>
      <c r="F10934">
        <v>99.7061004638648</v>
      </c>
    </row>
    <row r="10935" spans="1:6" hidden="1">
      <c r="A10935">
        <v>18</v>
      </c>
      <c r="B10935" s="226">
        <v>44276</v>
      </c>
      <c r="C10935" s="226">
        <v>44277</v>
      </c>
      <c r="D10935" s="226">
        <v>44280.453703703701</v>
      </c>
      <c r="E10935" t="s">
        <v>6537</v>
      </c>
      <c r="F10935">
        <v>0.13099999725819131</v>
      </c>
    </row>
    <row r="10936" spans="1:6" hidden="1">
      <c r="A10936">
        <v>18</v>
      </c>
      <c r="B10936" s="226">
        <v>44276</v>
      </c>
      <c r="C10936" s="226">
        <v>44277</v>
      </c>
      <c r="D10936" s="226">
        <v>44280.453703703701</v>
      </c>
      <c r="E10936" t="s">
        <v>6538</v>
      </c>
      <c r="F10936">
        <v>4.8099998384715993E-2</v>
      </c>
    </row>
    <row r="10937" spans="1:6" hidden="1">
      <c r="A10937">
        <v>18</v>
      </c>
      <c r="B10937" s="226">
        <v>44276</v>
      </c>
      <c r="C10937" s="226">
        <v>44277</v>
      </c>
      <c r="D10937" s="226">
        <v>44280.453703703701</v>
      </c>
      <c r="E10937" t="s">
        <v>6539</v>
      </c>
      <c r="F10937">
        <v>2.1600000560283661E-2</v>
      </c>
    </row>
    <row r="10938" spans="1:6" hidden="1">
      <c r="A10938">
        <v>18</v>
      </c>
      <c r="B10938" s="226">
        <v>44276</v>
      </c>
      <c r="C10938" s="226">
        <v>44277</v>
      </c>
      <c r="D10938" s="226">
        <v>44280.453703703701</v>
      </c>
      <c r="E10938" t="s">
        <v>6540</v>
      </c>
      <c r="F10938">
        <v>4.4999998062849045E-3</v>
      </c>
    </row>
    <row r="10939" spans="1:6" hidden="1">
      <c r="A10939">
        <v>18</v>
      </c>
      <c r="B10939" s="226">
        <v>44276</v>
      </c>
      <c r="C10939" s="226">
        <v>44277</v>
      </c>
      <c r="D10939" s="226">
        <v>44280.453703703701</v>
      </c>
      <c r="E10939" t="s">
        <v>6541</v>
      </c>
      <c r="F10939">
        <v>4.1000000201164106E-3</v>
      </c>
    </row>
    <row r="10940" spans="1:6" hidden="1">
      <c r="A10940">
        <v>18</v>
      </c>
      <c r="B10940" s="226">
        <v>44276</v>
      </c>
      <c r="C10940" s="226">
        <v>44277</v>
      </c>
      <c r="D10940" s="226">
        <v>44280.453703703701</v>
      </c>
      <c r="E10940" t="s">
        <v>6542</v>
      </c>
      <c r="F10940">
        <v>1.035899996757468</v>
      </c>
    </row>
    <row r="10941" spans="1:6" hidden="1">
      <c r="A10941">
        <v>18</v>
      </c>
      <c r="B10941" s="226">
        <v>44276</v>
      </c>
      <c r="C10941" s="226">
        <v>44277</v>
      </c>
      <c r="D10941" s="226">
        <v>44280.453703703701</v>
      </c>
      <c r="E10941" t="s">
        <v>6543</v>
      </c>
      <c r="F10941">
        <v>9.2679004669189453</v>
      </c>
    </row>
    <row r="10942" spans="1:6" hidden="1">
      <c r="A10942">
        <v>18</v>
      </c>
      <c r="B10942" s="226">
        <v>44276</v>
      </c>
      <c r="C10942" s="226">
        <v>44277</v>
      </c>
      <c r="D10942" s="226">
        <v>44280.453703703701</v>
      </c>
      <c r="E10942" t="s">
        <v>6544</v>
      </c>
      <c r="F10942">
        <v>1.4190000295638479</v>
      </c>
    </row>
    <row r="10943" spans="1:6" hidden="1">
      <c r="A10943">
        <v>18</v>
      </c>
      <c r="B10943" s="226">
        <v>44276</v>
      </c>
      <c r="C10943" s="226">
        <v>44277</v>
      </c>
      <c r="D10943" s="226">
        <v>44280.453703703701</v>
      </c>
      <c r="E10943" t="s">
        <v>6545</v>
      </c>
      <c r="F10943">
        <v>65.426101684570313</v>
      </c>
    </row>
    <row r="10944" spans="1:6" hidden="1">
      <c r="A10944">
        <v>18</v>
      </c>
      <c r="B10944" s="226">
        <v>44276</v>
      </c>
      <c r="C10944" s="226">
        <v>44277</v>
      </c>
      <c r="D10944" s="226">
        <v>44280.453703703701</v>
      </c>
      <c r="E10944" t="s">
        <v>6546</v>
      </c>
      <c r="F10944">
        <v>21.631799697876836</v>
      </c>
    </row>
    <row r="10945" spans="1:6" hidden="1">
      <c r="A10945">
        <v>18</v>
      </c>
      <c r="B10945" s="226">
        <v>44276</v>
      </c>
      <c r="C10945" s="226">
        <v>44277</v>
      </c>
      <c r="D10945" s="226">
        <v>44280.453703703701</v>
      </c>
      <c r="E10945" t="s">
        <v>6547</v>
      </c>
      <c r="F10945">
        <v>8.2900002598763012E-2</v>
      </c>
    </row>
    <row r="10946" spans="1:6" hidden="1">
      <c r="A10946">
        <v>18</v>
      </c>
      <c r="B10946" s="226">
        <v>44276</v>
      </c>
      <c r="C10946" s="226">
        <v>44277</v>
      </c>
      <c r="D10946" s="226">
        <v>44280.453703703701</v>
      </c>
      <c r="E10946" t="s">
        <v>6548</v>
      </c>
      <c r="F10946">
        <v>1.1476999521255946</v>
      </c>
    </row>
    <row r="10947" spans="1:6" hidden="1">
      <c r="A10947">
        <v>18</v>
      </c>
      <c r="B10947" s="226">
        <v>44276</v>
      </c>
      <c r="C10947" s="226">
        <v>44277</v>
      </c>
      <c r="D10947" s="226">
        <v>44280.453703703701</v>
      </c>
      <c r="E10947" t="s">
        <v>6721</v>
      </c>
      <c r="F10947">
        <v>3.5067977544334226</v>
      </c>
    </row>
    <row r="10948" spans="1:6" hidden="1">
      <c r="A10948">
        <v>18</v>
      </c>
      <c r="B10948" s="226">
        <v>44276</v>
      </c>
      <c r="C10948" s="226">
        <v>44277</v>
      </c>
      <c r="D10948" s="226">
        <v>44280.453703703701</v>
      </c>
      <c r="E10948" t="s">
        <v>6720</v>
      </c>
      <c r="F10948">
        <v>94.456385448243921</v>
      </c>
    </row>
    <row r="10949" spans="1:6" hidden="1">
      <c r="A10949">
        <v>18</v>
      </c>
      <c r="B10949" s="226">
        <v>44276</v>
      </c>
      <c r="C10949" s="226">
        <v>44277</v>
      </c>
      <c r="D10949" s="226">
        <v>44280.453703703701</v>
      </c>
      <c r="E10949" t="s">
        <v>6722</v>
      </c>
      <c r="F10949">
        <v>15.384046671125637</v>
      </c>
    </row>
    <row r="10950" spans="1:6" hidden="1">
      <c r="A10950">
        <v>18</v>
      </c>
      <c r="B10950" s="226">
        <v>44276</v>
      </c>
      <c r="C10950" s="226">
        <v>44277</v>
      </c>
      <c r="D10950" s="226">
        <v>44280.453703703701</v>
      </c>
      <c r="E10950" t="s">
        <v>6723</v>
      </c>
      <c r="F10950">
        <v>47.243468311098347</v>
      </c>
    </row>
    <row r="10951" spans="1:6" hidden="1">
      <c r="A10951">
        <v>18</v>
      </c>
      <c r="B10951" s="226">
        <v>44276</v>
      </c>
      <c r="C10951" s="226">
        <v>44277</v>
      </c>
      <c r="D10951" s="226">
        <v>44280.453703703701</v>
      </c>
      <c r="E10951" t="s">
        <v>6724</v>
      </c>
      <c r="F10951">
        <v>4.3210335645410689</v>
      </c>
    </row>
    <row r="10952" spans="1:6" hidden="1">
      <c r="A10952">
        <v>18</v>
      </c>
      <c r="B10952" s="226">
        <v>44276</v>
      </c>
      <c r="C10952" s="226">
        <v>44277</v>
      </c>
      <c r="D10952" s="226">
        <v>44280.453703703701</v>
      </c>
      <c r="E10952" t="s">
        <v>6725</v>
      </c>
      <c r="F10952">
        <v>16.270686020674503</v>
      </c>
    </row>
    <row r="10953" spans="1:6" hidden="1">
      <c r="A10953">
        <v>18</v>
      </c>
      <c r="B10953" s="226">
        <v>44276</v>
      </c>
      <c r="C10953" s="226">
        <v>44277</v>
      </c>
      <c r="D10953" s="226">
        <v>44280.453703703701</v>
      </c>
      <c r="E10953" t="s">
        <v>6726</v>
      </c>
      <c r="F10953">
        <v>10014.980297851569</v>
      </c>
    </row>
    <row r="10954" spans="1:6" hidden="1">
      <c r="A10954">
        <v>18</v>
      </c>
      <c r="B10954" s="226">
        <v>44276</v>
      </c>
      <c r="C10954" s="226">
        <v>44277</v>
      </c>
      <c r="D10954" s="226">
        <v>44280.453703703701</v>
      </c>
      <c r="E10954" t="s">
        <v>6549</v>
      </c>
      <c r="F10954">
        <v>6.7818627612458346</v>
      </c>
    </row>
    <row r="10955" spans="1:6" hidden="1">
      <c r="A10955">
        <v>18</v>
      </c>
      <c r="B10955" s="226">
        <v>44276</v>
      </c>
      <c r="C10955" s="226">
        <v>44277</v>
      </c>
      <c r="D10955" s="226">
        <v>44280.453703703701</v>
      </c>
      <c r="E10955" t="s">
        <v>6550</v>
      </c>
      <c r="F10955">
        <v>5.4211517542600429</v>
      </c>
    </row>
    <row r="10956" spans="1:6" hidden="1">
      <c r="A10956">
        <v>18</v>
      </c>
      <c r="B10956" s="226">
        <v>44276</v>
      </c>
      <c r="C10956" s="226">
        <v>44277</v>
      </c>
      <c r="D10956" s="226">
        <v>44280.453703703701</v>
      </c>
      <c r="E10956" t="s">
        <v>6551</v>
      </c>
      <c r="F10956">
        <v>27.147510533862985</v>
      </c>
    </row>
    <row r="10957" spans="1:6" hidden="1">
      <c r="A10957">
        <v>18</v>
      </c>
      <c r="B10957" s="226">
        <v>44276</v>
      </c>
      <c r="C10957" s="226">
        <v>44277</v>
      </c>
      <c r="D10957" s="226">
        <v>44280.453703703701</v>
      </c>
      <c r="E10957" t="s">
        <v>6552</v>
      </c>
      <c r="F10957">
        <v>8.285090699460774</v>
      </c>
    </row>
    <row r="10958" spans="1:6" hidden="1">
      <c r="A10958">
        <v>18</v>
      </c>
      <c r="B10958" s="226">
        <v>44276</v>
      </c>
      <c r="C10958" s="226">
        <v>44277</v>
      </c>
      <c r="D10958" s="226">
        <v>44280.453703703701</v>
      </c>
      <c r="E10958" t="s">
        <v>6727</v>
      </c>
      <c r="F10958">
        <v>19.932647699780063</v>
      </c>
    </row>
    <row r="10959" spans="1:6" hidden="1">
      <c r="A10959">
        <v>18</v>
      </c>
      <c r="B10959" s="226">
        <v>44276</v>
      </c>
      <c r="C10959" s="226">
        <v>44277</v>
      </c>
      <c r="D10959" s="226">
        <v>44280.453703703701</v>
      </c>
      <c r="E10959" t="s">
        <v>6672</v>
      </c>
      <c r="F10959">
        <v>207.73072829655027</v>
      </c>
    </row>
    <row r="10960" spans="1:6" hidden="1">
      <c r="A10960">
        <v>18</v>
      </c>
      <c r="B10960" s="226">
        <v>44276</v>
      </c>
      <c r="C10960" s="226">
        <v>44277</v>
      </c>
      <c r="D10960" s="226">
        <v>44280.453703703701</v>
      </c>
      <c r="E10960" t="s">
        <v>6673</v>
      </c>
      <c r="F10960">
        <v>210.15265927672709</v>
      </c>
    </row>
    <row r="10961" spans="1:6" hidden="1">
      <c r="A10961">
        <v>18</v>
      </c>
      <c r="B10961" s="226">
        <v>44276</v>
      </c>
      <c r="C10961" s="226">
        <v>44277</v>
      </c>
      <c r="D10961" s="226">
        <v>44280.453703703701</v>
      </c>
      <c r="E10961" t="s">
        <v>6674</v>
      </c>
      <c r="F10961">
        <v>-1.1658992389028491</v>
      </c>
    </row>
    <row r="10962" spans="1:6" hidden="1">
      <c r="A10962">
        <v>18</v>
      </c>
      <c r="B10962" s="226">
        <v>44276</v>
      </c>
      <c r="C10962" s="226">
        <v>44277</v>
      </c>
      <c r="D10962" s="226">
        <v>44280.453703703701</v>
      </c>
      <c r="E10962" t="s">
        <v>6635</v>
      </c>
      <c r="F10962">
        <v>0.87</v>
      </c>
    </row>
    <row r="10963" spans="1:6" hidden="1">
      <c r="A10963">
        <v>18</v>
      </c>
      <c r="B10963" s="226">
        <v>44276</v>
      </c>
      <c r="C10963" s="226">
        <v>44277</v>
      </c>
      <c r="D10963" s="226">
        <v>44280.453703703701</v>
      </c>
      <c r="E10963" t="s">
        <v>6637</v>
      </c>
      <c r="F10963">
        <v>0.88</v>
      </c>
    </row>
    <row r="10964" spans="1:6" hidden="1">
      <c r="A10964">
        <v>18</v>
      </c>
      <c r="B10964" s="226">
        <v>44276</v>
      </c>
      <c r="C10964" s="226">
        <v>44277</v>
      </c>
      <c r="D10964" s="226">
        <v>44280.453703703701</v>
      </c>
      <c r="E10964" t="s">
        <v>6638</v>
      </c>
      <c r="F10964">
        <v>0.87728888900000002</v>
      </c>
    </row>
    <row r="10965" spans="1:6" hidden="1">
      <c r="A10965">
        <v>18</v>
      </c>
      <c r="B10965" s="226">
        <v>44276</v>
      </c>
      <c r="C10965" s="226">
        <v>44277</v>
      </c>
      <c r="D10965" s="226">
        <v>44280.453703703701</v>
      </c>
      <c r="E10965" t="s">
        <v>6642</v>
      </c>
      <c r="F10965">
        <v>0.86831666699999999</v>
      </c>
    </row>
    <row r="10966" spans="1:6" hidden="1">
      <c r="A10966">
        <v>18</v>
      </c>
      <c r="B10966" s="226">
        <v>44276</v>
      </c>
      <c r="C10966" s="226">
        <v>44277</v>
      </c>
      <c r="D10966" s="226">
        <v>44280.453703703701</v>
      </c>
      <c r="E10966" t="s">
        <v>6636</v>
      </c>
      <c r="F10966">
        <v>0.87</v>
      </c>
    </row>
    <row r="10967" spans="1:6" hidden="1">
      <c r="A10967">
        <v>18</v>
      </c>
      <c r="B10967" s="226">
        <v>44276</v>
      </c>
      <c r="C10967" s="226">
        <v>44277</v>
      </c>
      <c r="D10967" s="226">
        <v>44280.453703703701</v>
      </c>
      <c r="E10967" t="s">
        <v>6646</v>
      </c>
      <c r="F10967">
        <v>0.87688888899999995</v>
      </c>
    </row>
    <row r="10968" spans="1:6" hidden="1">
      <c r="A10968">
        <v>18</v>
      </c>
      <c r="B10968" s="226">
        <v>44276</v>
      </c>
      <c r="C10968" s="226">
        <v>44277</v>
      </c>
      <c r="D10968" s="226">
        <v>44280.453703703701</v>
      </c>
      <c r="E10968" t="s">
        <v>6647</v>
      </c>
      <c r="F10968">
        <v>0.88706562499999997</v>
      </c>
    </row>
    <row r="10969" spans="1:6" hidden="1">
      <c r="A10969">
        <v>18</v>
      </c>
      <c r="B10969" s="226">
        <v>44276</v>
      </c>
      <c r="C10969" s="226">
        <v>44277</v>
      </c>
      <c r="D10969" s="226">
        <v>44280.453703703701</v>
      </c>
      <c r="E10969" t="s">
        <v>6648</v>
      </c>
      <c r="F10969">
        <v>0.75539321999999998</v>
      </c>
    </row>
    <row r="10970" spans="1:6" hidden="1">
      <c r="A10970">
        <v>18</v>
      </c>
      <c r="B10970" s="226">
        <v>44276</v>
      </c>
      <c r="C10970" s="226">
        <v>44277</v>
      </c>
      <c r="D10970" s="226">
        <v>44280.453703703701</v>
      </c>
      <c r="E10970" t="s">
        <v>6643</v>
      </c>
      <c r="F10970">
        <v>0.87</v>
      </c>
    </row>
    <row r="10971" spans="1:6" hidden="1">
      <c r="A10971">
        <v>18</v>
      </c>
      <c r="B10971" s="226">
        <v>44276</v>
      </c>
      <c r="C10971" s="226">
        <v>44277</v>
      </c>
      <c r="D10971" s="226">
        <v>44280.453703703701</v>
      </c>
      <c r="E10971" t="s">
        <v>6644</v>
      </c>
      <c r="F10971">
        <v>0.67601355900000004</v>
      </c>
    </row>
    <row r="10972" spans="1:6" hidden="1">
      <c r="A10972">
        <v>18</v>
      </c>
      <c r="B10972" s="226">
        <v>44276</v>
      </c>
      <c r="C10972" s="226">
        <v>44277</v>
      </c>
      <c r="D10972" s="226">
        <v>44280.453703703701</v>
      </c>
      <c r="E10972" t="s">
        <v>6649</v>
      </c>
      <c r="F10972">
        <v>0.86760000000000004</v>
      </c>
    </row>
    <row r="10973" spans="1:6" hidden="1">
      <c r="A10973">
        <v>18</v>
      </c>
      <c r="B10973" s="226">
        <v>44276</v>
      </c>
      <c r="C10973" s="226">
        <v>44277</v>
      </c>
      <c r="D10973" s="226">
        <v>44280.453703703701</v>
      </c>
      <c r="E10973" t="s">
        <v>6650</v>
      </c>
      <c r="F10973">
        <v>0.87610468799999996</v>
      </c>
    </row>
    <row r="10974" spans="1:6" hidden="1">
      <c r="A10974">
        <v>18</v>
      </c>
      <c r="B10974" s="226">
        <v>44276</v>
      </c>
      <c r="C10974" s="226">
        <v>44277</v>
      </c>
      <c r="D10974" s="226">
        <v>44280.453703703701</v>
      </c>
      <c r="E10974" t="s">
        <v>6651</v>
      </c>
      <c r="F10974">
        <v>0.894277922</v>
      </c>
    </row>
    <row r="10975" spans="1:6" hidden="1">
      <c r="A10975">
        <v>18</v>
      </c>
      <c r="B10975" s="226">
        <v>44276</v>
      </c>
      <c r="C10975" s="226">
        <v>44277</v>
      </c>
      <c r="D10975" s="226">
        <v>44280.453703703701</v>
      </c>
      <c r="E10975" t="s">
        <v>6645</v>
      </c>
      <c r="F10975">
        <v>0.875</v>
      </c>
    </row>
    <row r="10976" spans="1:6" hidden="1">
      <c r="A10976">
        <v>18</v>
      </c>
      <c r="B10976" s="226">
        <v>44276</v>
      </c>
      <c r="C10976" s="226">
        <v>44277</v>
      </c>
      <c r="D10976" s="226">
        <v>44280.453703703701</v>
      </c>
      <c r="E10976" t="s">
        <v>6652</v>
      </c>
      <c r="F10976">
        <v>0.86570000000000003</v>
      </c>
    </row>
    <row r="10977" spans="1:6" hidden="1">
      <c r="A10977">
        <v>18</v>
      </c>
      <c r="B10977" s="226">
        <v>44276</v>
      </c>
      <c r="C10977" s="226">
        <v>44277</v>
      </c>
      <c r="D10977" s="226">
        <v>44280.453703703701</v>
      </c>
      <c r="E10977" t="s">
        <v>6653</v>
      </c>
      <c r="F10977">
        <v>5.0000000000000001E-4</v>
      </c>
    </row>
    <row r="10978" spans="1:6" hidden="1">
      <c r="A10978">
        <v>18</v>
      </c>
      <c r="B10978" s="226">
        <v>44276</v>
      </c>
      <c r="C10978" s="226">
        <v>44277</v>
      </c>
      <c r="D10978" s="226">
        <v>44280.453703703701</v>
      </c>
      <c r="E10978" t="s">
        <v>6654</v>
      </c>
      <c r="F10978">
        <v>4.6000000000000001E-4</v>
      </c>
    </row>
    <row r="10979" spans="1:6" hidden="1">
      <c r="A10979">
        <v>18</v>
      </c>
      <c r="B10979" s="226">
        <v>44276</v>
      </c>
      <c r="C10979" s="226">
        <v>44277</v>
      </c>
      <c r="D10979" s="226">
        <v>44280.453703703701</v>
      </c>
      <c r="E10979" t="s">
        <v>6655</v>
      </c>
      <c r="F10979">
        <v>1.6999999999999999E-3</v>
      </c>
    </row>
    <row r="10980" spans="1:6" hidden="1">
      <c r="A10980">
        <v>18</v>
      </c>
      <c r="B10980" s="226">
        <v>44276</v>
      </c>
      <c r="C10980" s="226">
        <v>44277</v>
      </c>
      <c r="D10980" s="226">
        <v>44280.453703703701</v>
      </c>
      <c r="E10980" t="s">
        <v>6766</v>
      </c>
      <c r="F10980">
        <v>102.1</v>
      </c>
    </row>
    <row r="10981" spans="1:6" hidden="1">
      <c r="A10981">
        <v>18</v>
      </c>
      <c r="B10981" s="226">
        <v>44276</v>
      </c>
      <c r="C10981" s="226">
        <v>44277</v>
      </c>
      <c r="D10981" s="226">
        <v>44280.453703703701</v>
      </c>
      <c r="E10981" t="s">
        <v>6767</v>
      </c>
      <c r="F10981">
        <v>111</v>
      </c>
    </row>
    <row r="10982" spans="1:6" hidden="1">
      <c r="A10982">
        <v>18</v>
      </c>
      <c r="B10982" s="226">
        <v>44276</v>
      </c>
      <c r="C10982" s="226">
        <v>44277</v>
      </c>
      <c r="D10982" s="226">
        <v>44280.453703703701</v>
      </c>
      <c r="E10982" t="s">
        <v>6764</v>
      </c>
      <c r="F10982">
        <v>99.7</v>
      </c>
    </row>
    <row r="10983" spans="1:6" hidden="1">
      <c r="A10983">
        <v>18</v>
      </c>
      <c r="B10983" s="226">
        <v>44276</v>
      </c>
      <c r="C10983" s="226">
        <v>44277</v>
      </c>
      <c r="D10983" s="226">
        <v>44280.453703703701</v>
      </c>
      <c r="E10983" t="s">
        <v>6765</v>
      </c>
      <c r="F10983">
        <v>110</v>
      </c>
    </row>
    <row r="10984" spans="1:6" hidden="1">
      <c r="A10984">
        <v>19</v>
      </c>
      <c r="B10984" s="226">
        <v>44277</v>
      </c>
      <c r="C10984" s="226">
        <v>44278</v>
      </c>
      <c r="D10984" s="226">
        <v>44280.453750000001</v>
      </c>
      <c r="E10984" t="s">
        <v>5521</v>
      </c>
      <c r="F10984">
        <v>249.89403208626663</v>
      </c>
    </row>
    <row r="10985" spans="1:6" hidden="1">
      <c r="A10985">
        <v>19</v>
      </c>
      <c r="B10985" s="226">
        <v>44277</v>
      </c>
      <c r="C10985" s="226">
        <v>44278</v>
      </c>
      <c r="D10985" s="226">
        <v>44280.453750000001</v>
      </c>
      <c r="E10985" t="s">
        <v>6243</v>
      </c>
      <c r="F10985">
        <v>0</v>
      </c>
    </row>
    <row r="10986" spans="1:6" hidden="1">
      <c r="A10986">
        <v>19</v>
      </c>
      <c r="B10986" s="226">
        <v>44277</v>
      </c>
      <c r="C10986" s="226">
        <v>44278</v>
      </c>
      <c r="D10986" s="226">
        <v>44280.453750000001</v>
      </c>
      <c r="E10986" t="s">
        <v>6327</v>
      </c>
      <c r="F10986">
        <v>1.8954673728634026E-3</v>
      </c>
    </row>
    <row r="10987" spans="1:6" hidden="1">
      <c r="A10987">
        <v>19</v>
      </c>
      <c r="B10987" s="226">
        <v>44277</v>
      </c>
      <c r="C10987" s="226">
        <v>44278</v>
      </c>
      <c r="D10987" s="226">
        <v>44280.453750000001</v>
      </c>
      <c r="E10987" t="s">
        <v>6432</v>
      </c>
      <c r="F10987">
        <v>2.6037595982352872</v>
      </c>
    </row>
    <row r="10988" spans="1:6" hidden="1">
      <c r="A10988">
        <v>19</v>
      </c>
      <c r="B10988" s="226">
        <v>44277</v>
      </c>
      <c r="C10988" s="226">
        <v>44278</v>
      </c>
      <c r="D10988" s="226">
        <v>44280.453750000001</v>
      </c>
      <c r="E10988" t="s">
        <v>6244</v>
      </c>
      <c r="F10988">
        <v>13.55847831103536</v>
      </c>
    </row>
    <row r="10989" spans="1:6" hidden="1">
      <c r="A10989">
        <v>19</v>
      </c>
      <c r="B10989" s="226">
        <v>44277</v>
      </c>
      <c r="C10989" s="226">
        <v>44278</v>
      </c>
      <c r="D10989" s="226">
        <v>44280.453750000001</v>
      </c>
      <c r="E10989" t="s">
        <v>6246</v>
      </c>
    </row>
    <row r="10990" spans="1:6" hidden="1">
      <c r="A10990">
        <v>19</v>
      </c>
      <c r="B10990" s="226">
        <v>44277</v>
      </c>
      <c r="C10990" s="226">
        <v>44278</v>
      </c>
      <c r="D10990" s="226">
        <v>44280.453750000001</v>
      </c>
      <c r="E10990" t="s">
        <v>6259</v>
      </c>
      <c r="F10990">
        <v>5.4224578526285052</v>
      </c>
    </row>
    <row r="10991" spans="1:6" hidden="1">
      <c r="A10991">
        <v>19</v>
      </c>
      <c r="B10991" s="226">
        <v>44277</v>
      </c>
      <c r="C10991" s="226">
        <v>44278</v>
      </c>
      <c r="D10991" s="226">
        <v>44280.453750000001</v>
      </c>
      <c r="E10991" t="s">
        <v>6262</v>
      </c>
      <c r="F10991">
        <v>9.0074261035776768</v>
      </c>
    </row>
    <row r="10992" spans="1:6" hidden="1">
      <c r="A10992">
        <v>19</v>
      </c>
      <c r="B10992" s="226">
        <v>44277</v>
      </c>
      <c r="C10992" s="226">
        <v>44278</v>
      </c>
      <c r="D10992" s="226">
        <v>44280.453750000001</v>
      </c>
      <c r="E10992" t="s">
        <v>6665</v>
      </c>
      <c r="F10992">
        <v>0.10669976105499628</v>
      </c>
    </row>
    <row r="10993" spans="1:6" hidden="1">
      <c r="A10993">
        <v>19</v>
      </c>
      <c r="B10993" s="226">
        <v>44277</v>
      </c>
      <c r="C10993" s="226">
        <v>44278</v>
      </c>
      <c r="D10993" s="226">
        <v>44280.453750000001</v>
      </c>
      <c r="E10993" t="s">
        <v>6666</v>
      </c>
      <c r="F10993">
        <v>-2.4586317977971398E-2</v>
      </c>
    </row>
    <row r="10994" spans="1:6" hidden="1">
      <c r="A10994">
        <v>19</v>
      </c>
      <c r="B10994" s="226">
        <v>44277</v>
      </c>
      <c r="C10994" s="226">
        <v>44278</v>
      </c>
      <c r="D10994" s="226">
        <v>44280.453750000001</v>
      </c>
      <c r="E10994" t="s">
        <v>6289</v>
      </c>
      <c r="F10994">
        <v>41.656316485669819</v>
      </c>
    </row>
    <row r="10995" spans="1:6" hidden="1">
      <c r="A10995">
        <v>19</v>
      </c>
      <c r="B10995" s="226">
        <v>44277</v>
      </c>
      <c r="C10995" s="226">
        <v>44278</v>
      </c>
      <c r="D10995" s="226">
        <v>44280.453750000001</v>
      </c>
      <c r="E10995" t="s">
        <v>6290</v>
      </c>
      <c r="F10995">
        <v>6.4402533100710926</v>
      </c>
    </row>
    <row r="10996" spans="1:6" hidden="1">
      <c r="A10996">
        <v>19</v>
      </c>
      <c r="B10996" s="226">
        <v>44277</v>
      </c>
      <c r="C10996" s="226">
        <v>44278</v>
      </c>
      <c r="D10996" s="226">
        <v>44280.453750000001</v>
      </c>
      <c r="E10996" t="s">
        <v>6291</v>
      </c>
      <c r="F10996">
        <v>5.5332151340113933</v>
      </c>
    </row>
    <row r="10997" spans="1:6" hidden="1">
      <c r="A10997">
        <v>19</v>
      </c>
      <c r="B10997" s="226">
        <v>44277</v>
      </c>
      <c r="C10997" s="226">
        <v>44278</v>
      </c>
      <c r="D10997" s="226">
        <v>44280.453750000001</v>
      </c>
      <c r="E10997" t="s">
        <v>6328</v>
      </c>
      <c r="F10997">
        <v>1.6319860326540158E-2</v>
      </c>
    </row>
    <row r="10998" spans="1:6" hidden="1">
      <c r="A10998">
        <v>19</v>
      </c>
      <c r="B10998" s="226">
        <v>44277</v>
      </c>
      <c r="C10998" s="226">
        <v>44278</v>
      </c>
      <c r="D10998" s="226">
        <v>44280.453750000001</v>
      </c>
      <c r="E10998" t="s">
        <v>6329</v>
      </c>
      <c r="F10998">
        <v>6.4791768772734537</v>
      </c>
    </row>
    <row r="10999" spans="1:6" hidden="1">
      <c r="A10999">
        <v>19</v>
      </c>
      <c r="B10999" s="226">
        <v>44277</v>
      </c>
      <c r="C10999" s="226">
        <v>44278</v>
      </c>
      <c r="D10999" s="226">
        <v>44280.453750000001</v>
      </c>
      <c r="E10999" t="s">
        <v>6333</v>
      </c>
      <c r="F10999">
        <v>-1.0966627462818571E-2</v>
      </c>
    </row>
    <row r="11000" spans="1:6" hidden="1">
      <c r="A11000">
        <v>19</v>
      </c>
      <c r="B11000" s="226">
        <v>44277</v>
      </c>
      <c r="C11000" s="226">
        <v>44278</v>
      </c>
      <c r="D11000" s="226">
        <v>44280.453750000001</v>
      </c>
      <c r="E11000" t="s">
        <v>6334</v>
      </c>
      <c r="F11000">
        <v>20.016675286822863</v>
      </c>
    </row>
    <row r="11001" spans="1:6" hidden="1">
      <c r="A11001">
        <v>19</v>
      </c>
      <c r="B11001" s="226">
        <v>44277</v>
      </c>
      <c r="C11001" s="226">
        <v>44278</v>
      </c>
      <c r="D11001" s="226">
        <v>44280.453750000001</v>
      </c>
      <c r="E11001" t="s">
        <v>6337</v>
      </c>
      <c r="F11001">
        <v>61.574071574211104</v>
      </c>
    </row>
    <row r="11002" spans="1:6" hidden="1">
      <c r="A11002">
        <v>19</v>
      </c>
      <c r="B11002" s="226">
        <v>44277</v>
      </c>
      <c r="C11002" s="226">
        <v>44278</v>
      </c>
      <c r="D11002" s="226">
        <v>44280.453750000001</v>
      </c>
      <c r="E11002" t="s">
        <v>6340</v>
      </c>
      <c r="F11002">
        <v>19.750090543429099</v>
      </c>
    </row>
    <row r="11003" spans="1:6" hidden="1">
      <c r="A11003">
        <v>19</v>
      </c>
      <c r="B11003" s="226">
        <v>44277</v>
      </c>
      <c r="C11003" s="226">
        <v>44278</v>
      </c>
      <c r="D11003" s="226">
        <v>44280.453750000001</v>
      </c>
      <c r="E11003" t="s">
        <v>6531</v>
      </c>
      <c r="F11003">
        <v>40.45718622207643</v>
      </c>
    </row>
    <row r="11004" spans="1:6" hidden="1">
      <c r="A11004">
        <v>19</v>
      </c>
      <c r="B11004" s="226">
        <v>44277</v>
      </c>
      <c r="C11004" s="226">
        <v>44278</v>
      </c>
      <c r="D11004" s="226">
        <v>44280.453750000001</v>
      </c>
      <c r="E11004" t="s">
        <v>6635</v>
      </c>
    </row>
    <row r="11005" spans="1:6" hidden="1">
      <c r="A11005">
        <v>19</v>
      </c>
      <c r="B11005" s="226">
        <v>44277</v>
      </c>
      <c r="C11005" s="226">
        <v>44278</v>
      </c>
      <c r="D11005" s="226">
        <v>44280.453750000001</v>
      </c>
      <c r="E11005" t="s">
        <v>6637</v>
      </c>
    </row>
    <row r="11006" spans="1:6" hidden="1">
      <c r="A11006">
        <v>19</v>
      </c>
      <c r="B11006" s="226">
        <v>44277</v>
      </c>
      <c r="C11006" s="226">
        <v>44278</v>
      </c>
      <c r="D11006" s="226">
        <v>44280.453750000001</v>
      </c>
      <c r="E11006" t="s">
        <v>6659</v>
      </c>
      <c r="F11006">
        <v>0.82565002640086083</v>
      </c>
    </row>
    <row r="11007" spans="1:6" hidden="1">
      <c r="A11007">
        <v>19</v>
      </c>
      <c r="B11007" s="226">
        <v>44277</v>
      </c>
      <c r="C11007" s="226">
        <v>44278</v>
      </c>
      <c r="D11007" s="226">
        <v>44280.453750000001</v>
      </c>
      <c r="E11007" t="s">
        <v>6639</v>
      </c>
      <c r="F11007">
        <v>0.73940002918244818</v>
      </c>
    </row>
    <row r="11008" spans="1:6" hidden="1">
      <c r="A11008">
        <v>19</v>
      </c>
      <c r="B11008" s="226">
        <v>44277</v>
      </c>
      <c r="C11008" s="226">
        <v>44278</v>
      </c>
      <c r="D11008" s="226">
        <v>44280.453750000001</v>
      </c>
      <c r="E11008" t="s">
        <v>6640</v>
      </c>
      <c r="F11008">
        <v>0.86229997873309483</v>
      </c>
    </row>
    <row r="11009" spans="1:6" hidden="1">
      <c r="A11009">
        <v>19</v>
      </c>
      <c r="B11009" s="226">
        <v>44277</v>
      </c>
      <c r="C11009" s="226">
        <v>44278</v>
      </c>
      <c r="D11009" s="226">
        <v>44280.453750000001</v>
      </c>
      <c r="E11009" t="s">
        <v>6641</v>
      </c>
      <c r="F11009">
        <v>0.87706664204600271</v>
      </c>
    </row>
    <row r="11010" spans="1:6" hidden="1">
      <c r="A11010">
        <v>19</v>
      </c>
      <c r="B11010" s="226">
        <v>44277</v>
      </c>
      <c r="C11010" s="226">
        <v>44278</v>
      </c>
      <c r="D11010" s="226">
        <v>44280.453750000001</v>
      </c>
      <c r="E11010" t="s">
        <v>6638</v>
      </c>
    </row>
    <row r="11011" spans="1:6" hidden="1">
      <c r="A11011">
        <v>19</v>
      </c>
      <c r="B11011" s="226">
        <v>44277</v>
      </c>
      <c r="C11011" s="226">
        <v>44278</v>
      </c>
      <c r="D11011" s="226">
        <v>44280.453750000001</v>
      </c>
      <c r="E11011" t="s">
        <v>6642</v>
      </c>
    </row>
    <row r="11012" spans="1:6" hidden="1">
      <c r="A11012">
        <v>19</v>
      </c>
      <c r="B11012" s="226">
        <v>44277</v>
      </c>
      <c r="C11012" s="226">
        <v>44278</v>
      </c>
      <c r="D11012" s="226">
        <v>44280.453750000001</v>
      </c>
      <c r="E11012" t="s">
        <v>6636</v>
      </c>
    </row>
    <row r="11013" spans="1:6" hidden="1">
      <c r="A11013">
        <v>19</v>
      </c>
      <c r="B11013" s="226">
        <v>44277</v>
      </c>
      <c r="C11013" s="226">
        <v>44278</v>
      </c>
      <c r="D11013" s="226">
        <v>44280.453750000001</v>
      </c>
      <c r="E11013" t="s">
        <v>6646</v>
      </c>
    </row>
    <row r="11014" spans="1:6" hidden="1">
      <c r="A11014">
        <v>19</v>
      </c>
      <c r="B11014" s="226">
        <v>44277</v>
      </c>
      <c r="C11014" s="226">
        <v>44278</v>
      </c>
      <c r="D11014" s="226">
        <v>44280.453750000001</v>
      </c>
      <c r="E11014" t="s">
        <v>6647</v>
      </c>
    </row>
    <row r="11015" spans="1:6" hidden="1">
      <c r="A11015">
        <v>19</v>
      </c>
      <c r="B11015" s="226">
        <v>44277</v>
      </c>
      <c r="C11015" s="226">
        <v>44278</v>
      </c>
      <c r="D11015" s="226">
        <v>44280.453750000001</v>
      </c>
      <c r="E11015" t="s">
        <v>6648</v>
      </c>
    </row>
    <row r="11016" spans="1:6" hidden="1">
      <c r="A11016">
        <v>19</v>
      </c>
      <c r="B11016" s="226">
        <v>44277</v>
      </c>
      <c r="C11016" s="226">
        <v>44278</v>
      </c>
      <c r="D11016" s="226">
        <v>44280.453750000001</v>
      </c>
      <c r="E11016" t="s">
        <v>6643</v>
      </c>
    </row>
    <row r="11017" spans="1:6" hidden="1">
      <c r="A11017">
        <v>19</v>
      </c>
      <c r="B11017" s="226">
        <v>44277</v>
      </c>
      <c r="C11017" s="226">
        <v>44278</v>
      </c>
      <c r="D11017" s="226">
        <v>44280.453750000001</v>
      </c>
      <c r="E11017" t="s">
        <v>6644</v>
      </c>
    </row>
    <row r="11018" spans="1:6" hidden="1">
      <c r="A11018">
        <v>19</v>
      </c>
      <c r="B11018" s="226">
        <v>44277</v>
      </c>
      <c r="C11018" s="226">
        <v>44278</v>
      </c>
      <c r="D11018" s="226">
        <v>44280.453750000001</v>
      </c>
      <c r="E11018" t="s">
        <v>6649</v>
      </c>
    </row>
    <row r="11019" spans="1:6" hidden="1">
      <c r="A11019">
        <v>19</v>
      </c>
      <c r="B11019" s="226">
        <v>44277</v>
      </c>
      <c r="C11019" s="226">
        <v>44278</v>
      </c>
      <c r="D11019" s="226">
        <v>44280.453750000001</v>
      </c>
      <c r="E11019" t="s">
        <v>6650</v>
      </c>
    </row>
    <row r="11020" spans="1:6" hidden="1">
      <c r="A11020">
        <v>19</v>
      </c>
      <c r="B11020" s="226">
        <v>44277</v>
      </c>
      <c r="C11020" s="226">
        <v>44278</v>
      </c>
      <c r="D11020" s="226">
        <v>44280.453750000001</v>
      </c>
      <c r="E11020" t="s">
        <v>6651</v>
      </c>
    </row>
    <row r="11021" spans="1:6" hidden="1">
      <c r="A11021">
        <v>19</v>
      </c>
      <c r="B11021" s="226">
        <v>44277</v>
      </c>
      <c r="C11021" s="226">
        <v>44278</v>
      </c>
      <c r="D11021" s="226">
        <v>44280.453750000001</v>
      </c>
      <c r="E11021" t="s">
        <v>6645</v>
      </c>
    </row>
    <row r="11022" spans="1:6" hidden="1">
      <c r="A11022">
        <v>19</v>
      </c>
      <c r="B11022" s="226">
        <v>44277</v>
      </c>
      <c r="C11022" s="226">
        <v>44278</v>
      </c>
      <c r="D11022" s="226">
        <v>44280.453750000001</v>
      </c>
      <c r="E11022" t="s">
        <v>6652</v>
      </c>
    </row>
    <row r="11023" spans="1:6" hidden="1">
      <c r="A11023">
        <v>19</v>
      </c>
      <c r="B11023" s="226">
        <v>44277</v>
      </c>
      <c r="C11023" s="226">
        <v>44278</v>
      </c>
      <c r="D11023" s="226">
        <v>44280.453750000001</v>
      </c>
      <c r="E11023" t="s">
        <v>6653</v>
      </c>
    </row>
    <row r="11024" spans="1:6" hidden="1">
      <c r="A11024">
        <v>19</v>
      </c>
      <c r="B11024" s="226">
        <v>44277</v>
      </c>
      <c r="C11024" s="226">
        <v>44278</v>
      </c>
      <c r="D11024" s="226">
        <v>44280.453750000001</v>
      </c>
      <c r="E11024" t="s">
        <v>6654</v>
      </c>
    </row>
    <row r="11025" spans="1:6" hidden="1">
      <c r="A11025">
        <v>19</v>
      </c>
      <c r="B11025" s="226">
        <v>44277</v>
      </c>
      <c r="C11025" s="226">
        <v>44278</v>
      </c>
      <c r="D11025" s="226">
        <v>44280.453750000001</v>
      </c>
      <c r="E11025" t="s">
        <v>6655</v>
      </c>
    </row>
    <row r="11026" spans="1:6" hidden="1">
      <c r="A11026">
        <v>19</v>
      </c>
      <c r="B11026" s="226">
        <v>44277</v>
      </c>
      <c r="C11026" s="226">
        <v>44278</v>
      </c>
      <c r="D11026" s="226">
        <v>44280.453750000001</v>
      </c>
      <c r="E11026" t="s">
        <v>5947</v>
      </c>
    </row>
    <row r="11027" spans="1:6" hidden="1">
      <c r="A11027">
        <v>19</v>
      </c>
      <c r="B11027" s="226">
        <v>44277</v>
      </c>
      <c r="C11027" s="226">
        <v>44278</v>
      </c>
      <c r="D11027" s="226">
        <v>44280.453750000001</v>
      </c>
      <c r="E11027" t="s">
        <v>5946</v>
      </c>
    </row>
    <row r="11028" spans="1:6" hidden="1">
      <c r="A11028">
        <v>19</v>
      </c>
      <c r="B11028" s="226">
        <v>44277</v>
      </c>
      <c r="C11028" s="226">
        <v>44278</v>
      </c>
      <c r="D11028" s="226">
        <v>44280.453750000001</v>
      </c>
      <c r="E11028" t="s">
        <v>6676</v>
      </c>
      <c r="F11028">
        <v>249.89403208626663</v>
      </c>
    </row>
    <row r="11029" spans="1:6" hidden="1">
      <c r="A11029">
        <v>19</v>
      </c>
      <c r="B11029" s="226">
        <v>44277</v>
      </c>
      <c r="C11029" s="226">
        <v>44278</v>
      </c>
      <c r="D11029" s="226">
        <v>44280.453750000001</v>
      </c>
      <c r="E11029" t="s">
        <v>5824</v>
      </c>
      <c r="F11029">
        <v>1.2376321043356482</v>
      </c>
    </row>
    <row r="11030" spans="1:6" hidden="1">
      <c r="A11030">
        <v>19</v>
      </c>
      <c r="B11030" s="226">
        <v>44277</v>
      </c>
      <c r="C11030" s="226">
        <v>44278</v>
      </c>
      <c r="D11030" s="226">
        <v>44280.453750000001</v>
      </c>
      <c r="E11030" t="s">
        <v>5825</v>
      </c>
      <c r="F11030">
        <v>1.3383757630734201</v>
      </c>
    </row>
    <row r="11031" spans="1:6" hidden="1">
      <c r="A11031">
        <v>19</v>
      </c>
      <c r="B11031" s="226">
        <v>44277</v>
      </c>
      <c r="C11031" s="226">
        <v>44278</v>
      </c>
      <c r="D11031" s="226">
        <v>44280.453750000001</v>
      </c>
      <c r="E11031" t="s">
        <v>5826</v>
      </c>
      <c r="F11031">
        <v>1.1327706612735311</v>
      </c>
    </row>
    <row r="11032" spans="1:6" hidden="1">
      <c r="A11032">
        <v>19</v>
      </c>
      <c r="B11032" s="226">
        <v>44277</v>
      </c>
      <c r="C11032" s="226">
        <v>44278</v>
      </c>
      <c r="D11032" s="226">
        <v>44280.453750000001</v>
      </c>
      <c r="E11032" t="s">
        <v>5827</v>
      </c>
      <c r="F11032">
        <v>0.17166666934886879</v>
      </c>
    </row>
    <row r="11033" spans="1:6" hidden="1">
      <c r="A11033">
        <v>19</v>
      </c>
      <c r="B11033" s="226">
        <v>44277</v>
      </c>
      <c r="C11033" s="226">
        <v>44278</v>
      </c>
      <c r="D11033" s="226">
        <v>44280.453750000001</v>
      </c>
      <c r="E11033" t="s">
        <v>5828</v>
      </c>
      <c r="F11033">
        <v>0</v>
      </c>
    </row>
    <row r="11034" spans="1:6" hidden="1">
      <c r="A11034">
        <v>19</v>
      </c>
      <c r="B11034" s="226">
        <v>44277</v>
      </c>
      <c r="C11034" s="226">
        <v>44278</v>
      </c>
      <c r="D11034" s="226">
        <v>44280.453750000001</v>
      </c>
      <c r="E11034" t="s">
        <v>5829</v>
      </c>
      <c r="F11034">
        <v>0</v>
      </c>
    </row>
    <row r="11035" spans="1:6" hidden="1">
      <c r="A11035">
        <v>19</v>
      </c>
      <c r="B11035" s="226">
        <v>44277</v>
      </c>
      <c r="C11035" s="226">
        <v>44278</v>
      </c>
      <c r="D11035" s="226">
        <v>44280.453750000001</v>
      </c>
      <c r="E11035" t="s">
        <v>5830</v>
      </c>
      <c r="F11035">
        <v>1.6578666603908618</v>
      </c>
    </row>
    <row r="11036" spans="1:6" hidden="1">
      <c r="A11036">
        <v>19</v>
      </c>
      <c r="B11036" s="226">
        <v>44277</v>
      </c>
      <c r="C11036" s="226">
        <v>44278</v>
      </c>
      <c r="D11036" s="226">
        <v>44280.453750000001</v>
      </c>
      <c r="E11036" t="s">
        <v>5831</v>
      </c>
      <c r="F11036">
        <v>3.0951563813631302</v>
      </c>
    </row>
    <row r="11037" spans="1:6" hidden="1">
      <c r="A11037">
        <v>19</v>
      </c>
      <c r="B11037" s="226">
        <v>44277</v>
      </c>
      <c r="C11037" s="226">
        <v>44278</v>
      </c>
      <c r="D11037" s="226">
        <v>44280.453750000001</v>
      </c>
      <c r="E11037" t="s">
        <v>5832</v>
      </c>
      <c r="F11037">
        <v>3.6165663119579561</v>
      </c>
    </row>
    <row r="11038" spans="1:6" hidden="1">
      <c r="A11038">
        <v>19</v>
      </c>
      <c r="B11038" s="226">
        <v>44277</v>
      </c>
      <c r="C11038" s="226">
        <v>44278</v>
      </c>
      <c r="D11038" s="226">
        <v>44280.453750000001</v>
      </c>
      <c r="E11038" t="s">
        <v>5833</v>
      </c>
      <c r="F11038">
        <v>0.75499999523162842</v>
      </c>
    </row>
    <row r="11039" spans="1:6" hidden="1">
      <c r="A11039">
        <v>19</v>
      </c>
      <c r="B11039" s="226">
        <v>44277</v>
      </c>
      <c r="C11039" s="226">
        <v>44278</v>
      </c>
      <c r="D11039" s="226">
        <v>44280.453750000001</v>
      </c>
      <c r="E11039" t="s">
        <v>5834</v>
      </c>
      <c r="F11039">
        <v>0</v>
      </c>
    </row>
    <row r="11040" spans="1:6" hidden="1">
      <c r="A11040">
        <v>19</v>
      </c>
      <c r="B11040" s="226">
        <v>44277</v>
      </c>
      <c r="C11040" s="226">
        <v>44278</v>
      </c>
      <c r="D11040" s="226">
        <v>44280.453750000001</v>
      </c>
      <c r="E11040" t="s">
        <v>5835</v>
      </c>
      <c r="F11040">
        <v>0.16809384304976441</v>
      </c>
    </row>
    <row r="11041" spans="1:6" hidden="1">
      <c r="A11041">
        <v>19</v>
      </c>
      <c r="B11041" s="226">
        <v>44277</v>
      </c>
      <c r="C11041" s="226">
        <v>44278</v>
      </c>
      <c r="D11041" s="226">
        <v>44280.453750000001</v>
      </c>
      <c r="E11041" t="s">
        <v>5836</v>
      </c>
      <c r="F11041">
        <v>0.27460524723667823</v>
      </c>
    </row>
    <row r="11042" spans="1:6" hidden="1">
      <c r="A11042">
        <v>19</v>
      </c>
      <c r="B11042" s="226">
        <v>44277</v>
      </c>
      <c r="C11042" s="226">
        <v>44278</v>
      </c>
      <c r="D11042" s="226">
        <v>44280.453750000001</v>
      </c>
      <c r="E11042" t="s">
        <v>5837</v>
      </c>
      <c r="F11042">
        <v>0.7731121347333817</v>
      </c>
    </row>
    <row r="11043" spans="1:6" hidden="1">
      <c r="A11043">
        <v>19</v>
      </c>
      <c r="B11043" s="226">
        <v>44277</v>
      </c>
      <c r="C11043" s="226">
        <v>44278</v>
      </c>
      <c r="D11043" s="226">
        <v>44280.453750000001</v>
      </c>
      <c r="E11043" t="s">
        <v>5838</v>
      </c>
      <c r="F11043">
        <v>0</v>
      </c>
    </row>
    <row r="11044" spans="1:6" hidden="1">
      <c r="A11044">
        <v>19</v>
      </c>
      <c r="B11044" s="226">
        <v>44277</v>
      </c>
      <c r="C11044" s="226">
        <v>44278</v>
      </c>
      <c r="D11044" s="226">
        <v>44280.453750000001</v>
      </c>
      <c r="E11044" t="s">
        <v>5839</v>
      </c>
      <c r="F11044">
        <v>6.1408928712208573</v>
      </c>
    </row>
    <row r="11045" spans="1:6" hidden="1">
      <c r="A11045">
        <v>19</v>
      </c>
      <c r="B11045" s="226">
        <v>44277</v>
      </c>
      <c r="C11045" s="226">
        <v>44278</v>
      </c>
      <c r="D11045" s="226">
        <v>44280.453750000001</v>
      </c>
      <c r="E11045" t="s">
        <v>5840</v>
      </c>
      <c r="F11045">
        <v>22.122587966421975</v>
      </c>
    </row>
    <row r="11046" spans="1:6" hidden="1">
      <c r="A11046">
        <v>19</v>
      </c>
      <c r="B11046" s="226">
        <v>44277</v>
      </c>
      <c r="C11046" s="226">
        <v>44278</v>
      </c>
      <c r="D11046" s="226">
        <v>44280.453750000001</v>
      </c>
      <c r="E11046" t="s">
        <v>5841</v>
      </c>
      <c r="F11046">
        <v>4.6553234719567804</v>
      </c>
    </row>
    <row r="11047" spans="1:6" hidden="1">
      <c r="A11047">
        <v>19</v>
      </c>
      <c r="B11047" s="226">
        <v>44277</v>
      </c>
      <c r="C11047" s="226">
        <v>44278</v>
      </c>
      <c r="D11047" s="226">
        <v>44280.453750000001</v>
      </c>
      <c r="E11047" t="s">
        <v>5842</v>
      </c>
      <c r="F11047">
        <v>5.671148797207497</v>
      </c>
    </row>
    <row r="11048" spans="1:6" hidden="1">
      <c r="A11048">
        <v>19</v>
      </c>
      <c r="B11048" s="226">
        <v>44277</v>
      </c>
      <c r="C11048" s="226">
        <v>44278</v>
      </c>
      <c r="D11048" s="226">
        <v>44280.453750000001</v>
      </c>
      <c r="E11048" t="s">
        <v>5843</v>
      </c>
      <c r="F11048">
        <v>12.339488507641592</v>
      </c>
    </row>
    <row r="11049" spans="1:6" hidden="1">
      <c r="A11049">
        <v>19</v>
      </c>
      <c r="B11049" s="226">
        <v>44277</v>
      </c>
      <c r="C11049" s="226">
        <v>44278</v>
      </c>
      <c r="D11049" s="226">
        <v>44280.453750000001</v>
      </c>
      <c r="E11049" t="s">
        <v>5844</v>
      </c>
      <c r="F11049">
        <v>6.9864080104562749</v>
      </c>
    </row>
    <row r="11050" spans="1:6" hidden="1">
      <c r="A11050">
        <v>19</v>
      </c>
      <c r="B11050" s="226">
        <v>44277</v>
      </c>
      <c r="C11050" s="226">
        <v>44278</v>
      </c>
      <c r="D11050" s="226">
        <v>44280.453750000001</v>
      </c>
      <c r="E11050" t="s">
        <v>5845</v>
      </c>
      <c r="F11050">
        <v>18.507693978697116</v>
      </c>
    </row>
    <row r="11051" spans="1:6" hidden="1">
      <c r="A11051">
        <v>19</v>
      </c>
      <c r="B11051" s="226">
        <v>44277</v>
      </c>
      <c r="C11051" s="226">
        <v>44278</v>
      </c>
      <c r="D11051" s="226">
        <v>44280.453750000001</v>
      </c>
      <c r="E11051" t="s">
        <v>5846</v>
      </c>
      <c r="F11051">
        <v>5.2156106148662902</v>
      </c>
    </row>
    <row r="11052" spans="1:6" hidden="1">
      <c r="A11052">
        <v>19</v>
      </c>
      <c r="B11052" s="226">
        <v>44277</v>
      </c>
      <c r="C11052" s="226">
        <v>44278</v>
      </c>
      <c r="D11052" s="226">
        <v>44280.453750000001</v>
      </c>
      <c r="E11052" t="s">
        <v>5847</v>
      </c>
      <c r="F11052">
        <v>0.74000000953674316</v>
      </c>
    </row>
    <row r="11053" spans="1:6" hidden="1">
      <c r="A11053">
        <v>19</v>
      </c>
      <c r="B11053" s="226">
        <v>44277</v>
      </c>
      <c r="C11053" s="226">
        <v>44278</v>
      </c>
      <c r="D11053" s="226">
        <v>44280.453750000001</v>
      </c>
      <c r="E11053" t="s">
        <v>5848</v>
      </c>
      <c r="F11053">
        <v>100</v>
      </c>
    </row>
    <row r="11054" spans="1:6" hidden="1">
      <c r="A11054">
        <v>19</v>
      </c>
      <c r="B11054" s="226">
        <v>44277</v>
      </c>
      <c r="C11054" s="226">
        <v>44278</v>
      </c>
      <c r="D11054" s="226">
        <v>44280.453750000001</v>
      </c>
      <c r="E11054" t="s">
        <v>5805</v>
      </c>
      <c r="F11054">
        <v>23.723304593563405</v>
      </c>
    </row>
    <row r="11055" spans="1:6" hidden="1">
      <c r="A11055">
        <v>19</v>
      </c>
      <c r="B11055" s="226">
        <v>44277</v>
      </c>
      <c r="C11055" s="226">
        <v>44278</v>
      </c>
      <c r="D11055" s="226">
        <v>44280.453750000001</v>
      </c>
      <c r="E11055" t="s">
        <v>5797</v>
      </c>
      <c r="F11055">
        <v>6.1408928712208573</v>
      </c>
    </row>
    <row r="11056" spans="1:6" hidden="1">
      <c r="A11056">
        <v>19</v>
      </c>
      <c r="B11056" s="226">
        <v>44277</v>
      </c>
      <c r="C11056" s="226">
        <v>44278</v>
      </c>
      <c r="D11056" s="226">
        <v>44280.453750000001</v>
      </c>
      <c r="E11056" t="s">
        <v>5798</v>
      </c>
      <c r="F11056">
        <v>24.156819034947201</v>
      </c>
    </row>
    <row r="11057" spans="1:6" hidden="1">
      <c r="A11057">
        <v>19</v>
      </c>
      <c r="B11057" s="226">
        <v>44277</v>
      </c>
      <c r="C11057" s="226">
        <v>44278</v>
      </c>
      <c r="D11057" s="226">
        <v>44280.453750000001</v>
      </c>
      <c r="E11057" t="s">
        <v>5799</v>
      </c>
      <c r="F11057">
        <v>4.6553234719567804</v>
      </c>
    </row>
    <row r="11058" spans="1:6" hidden="1">
      <c r="A11058">
        <v>19</v>
      </c>
      <c r="B11058" s="226">
        <v>44277</v>
      </c>
      <c r="C11058" s="226">
        <v>44278</v>
      </c>
      <c r="D11058" s="226">
        <v>44280.453750000001</v>
      </c>
      <c r="E11058" t="s">
        <v>5800</v>
      </c>
      <c r="F11058">
        <v>5.671148797207497</v>
      </c>
    </row>
    <row r="11059" spans="1:6" hidden="1">
      <c r="A11059">
        <v>19</v>
      </c>
      <c r="B11059" s="226">
        <v>44277</v>
      </c>
      <c r="C11059" s="226">
        <v>44278</v>
      </c>
      <c r="D11059" s="226">
        <v>44280.453750000001</v>
      </c>
      <c r="E11059" t="s">
        <v>5801</v>
      </c>
      <c r="F11059">
        <v>12.339488507641592</v>
      </c>
    </row>
    <row r="11060" spans="1:6" hidden="1">
      <c r="A11060">
        <v>19</v>
      </c>
      <c r="B11060" s="226">
        <v>44277</v>
      </c>
      <c r="C11060" s="226">
        <v>44278</v>
      </c>
      <c r="D11060" s="226">
        <v>44280.453750000001</v>
      </c>
      <c r="E11060" t="s">
        <v>5802</v>
      </c>
      <c r="F11060">
        <v>0.41910901642921899</v>
      </c>
    </row>
    <row r="11061" spans="1:6" hidden="1">
      <c r="A11061">
        <v>19</v>
      </c>
      <c r="B11061" s="226">
        <v>44277</v>
      </c>
      <c r="C11061" s="226">
        <v>44278</v>
      </c>
      <c r="D11061" s="226">
        <v>44280.453750000001</v>
      </c>
      <c r="E11061" t="s">
        <v>5803</v>
      </c>
      <c r="F11061">
        <v>6.9864080104562749</v>
      </c>
    </row>
    <row r="11062" spans="1:6" hidden="1">
      <c r="A11062">
        <v>19</v>
      </c>
      <c r="B11062" s="226">
        <v>44277</v>
      </c>
      <c r="C11062" s="226">
        <v>44278</v>
      </c>
      <c r="D11062" s="226">
        <v>44280.453750000001</v>
      </c>
      <c r="E11062" t="s">
        <v>5804</v>
      </c>
      <c r="F11062">
        <v>24.142405178811721</v>
      </c>
    </row>
    <row r="11063" spans="1:6" hidden="1">
      <c r="A11063">
        <v>19</v>
      </c>
      <c r="B11063" s="226">
        <v>44277</v>
      </c>
      <c r="C11063" s="226">
        <v>44278</v>
      </c>
      <c r="D11063" s="226">
        <v>44280.453750000001</v>
      </c>
      <c r="E11063" t="s">
        <v>5913</v>
      </c>
      <c r="F11063">
        <v>3.0635926077762745</v>
      </c>
    </row>
    <row r="11064" spans="1:6" hidden="1">
      <c r="A11064">
        <v>19</v>
      </c>
      <c r="B11064" s="226">
        <v>44277</v>
      </c>
      <c r="C11064" s="226">
        <v>44278</v>
      </c>
      <c r="D11064" s="226">
        <v>44280.453750000001</v>
      </c>
      <c r="E11064" t="s">
        <v>5914</v>
      </c>
      <c r="F11064">
        <v>4.7081373916732288</v>
      </c>
    </row>
    <row r="11065" spans="1:6" hidden="1">
      <c r="A11065">
        <v>19</v>
      </c>
      <c r="B11065" s="226">
        <v>44277</v>
      </c>
      <c r="C11065" s="226">
        <v>44278</v>
      </c>
      <c r="D11065" s="226">
        <v>44280.453750000001</v>
      </c>
      <c r="E11065" t="s">
        <v>5915</v>
      </c>
      <c r="F11065">
        <v>5.522449107964869</v>
      </c>
    </row>
    <row r="11066" spans="1:6" hidden="1">
      <c r="A11066">
        <v>19</v>
      </c>
      <c r="B11066" s="226">
        <v>44277</v>
      </c>
      <c r="C11066" s="226">
        <v>44278</v>
      </c>
      <c r="D11066" s="226">
        <v>44280.453750000001</v>
      </c>
      <c r="E11066" t="s">
        <v>5916</v>
      </c>
      <c r="F11066">
        <v>0.17221372278614108</v>
      </c>
    </row>
    <row r="11067" spans="1:6" hidden="1">
      <c r="A11067">
        <v>19</v>
      </c>
      <c r="B11067" s="226">
        <v>44277</v>
      </c>
      <c r="C11067" s="226">
        <v>44278</v>
      </c>
      <c r="D11067" s="226">
        <v>44280.453750000001</v>
      </c>
      <c r="E11067" t="s">
        <v>6692</v>
      </c>
      <c r="F11067">
        <v>1.377887561458117E-2</v>
      </c>
    </row>
    <row r="11068" spans="1:6" hidden="1">
      <c r="A11068">
        <v>19</v>
      </c>
      <c r="B11068" s="226">
        <v>44277</v>
      </c>
      <c r="C11068" s="226">
        <v>44278</v>
      </c>
      <c r="D11068" s="226">
        <v>44280.453750000001</v>
      </c>
      <c r="E11068" t="s">
        <v>5849</v>
      </c>
      <c r="F11068">
        <v>0.82565002640086083</v>
      </c>
    </row>
    <row r="11069" spans="1:6" hidden="1">
      <c r="A11069">
        <v>19</v>
      </c>
      <c r="B11069" s="226">
        <v>44277</v>
      </c>
      <c r="C11069" s="226">
        <v>44278</v>
      </c>
      <c r="D11069" s="226">
        <v>44280.453750000001</v>
      </c>
      <c r="E11069" t="s">
        <v>5850</v>
      </c>
      <c r="F11069">
        <v>102.30000305176046</v>
      </c>
    </row>
    <row r="11070" spans="1:6" hidden="1">
      <c r="A11070">
        <v>19</v>
      </c>
      <c r="B11070" s="226">
        <v>44277</v>
      </c>
      <c r="C11070" s="226">
        <v>44278</v>
      </c>
      <c r="D11070" s="226">
        <v>44280.453750000001</v>
      </c>
      <c r="E11070" t="s">
        <v>5806</v>
      </c>
      <c r="F11070">
        <v>0.87788661937744816</v>
      </c>
    </row>
    <row r="11071" spans="1:6" hidden="1">
      <c r="A11071">
        <v>19</v>
      </c>
      <c r="B11071" s="226">
        <v>44277</v>
      </c>
      <c r="C11071" s="226">
        <v>44278</v>
      </c>
      <c r="D11071" s="226">
        <v>44280.453750000001</v>
      </c>
      <c r="E11071" t="s">
        <v>5883</v>
      </c>
      <c r="F11071">
        <v>0.54166667660079471</v>
      </c>
    </row>
    <row r="11072" spans="1:6" hidden="1">
      <c r="A11072">
        <v>19</v>
      </c>
      <c r="B11072" s="226">
        <v>44277</v>
      </c>
      <c r="C11072" s="226">
        <v>44278</v>
      </c>
      <c r="D11072" s="226">
        <v>44280.453750000001</v>
      </c>
      <c r="E11072" t="s">
        <v>5884</v>
      </c>
      <c r="F11072">
        <v>1.2516666650772095</v>
      </c>
    </row>
    <row r="11073" spans="1:6" hidden="1">
      <c r="A11073">
        <v>19</v>
      </c>
      <c r="B11073" s="226">
        <v>44277</v>
      </c>
      <c r="C11073" s="226">
        <v>44278</v>
      </c>
      <c r="D11073" s="226">
        <v>44280.453750000001</v>
      </c>
      <c r="E11073" t="s">
        <v>5885</v>
      </c>
      <c r="F11073">
        <v>2.5749999284745293</v>
      </c>
    </row>
    <row r="11074" spans="1:6" hidden="1">
      <c r="A11074">
        <v>19</v>
      </c>
      <c r="B11074" s="226">
        <v>44277</v>
      </c>
      <c r="C11074" s="226">
        <v>44278</v>
      </c>
      <c r="D11074" s="226">
        <v>44280.453750000001</v>
      </c>
      <c r="E11074" t="s">
        <v>5886</v>
      </c>
      <c r="F11074">
        <v>1.2283333539962769</v>
      </c>
    </row>
    <row r="11075" spans="1:6" hidden="1">
      <c r="A11075">
        <v>19</v>
      </c>
      <c r="B11075" s="226">
        <v>44277</v>
      </c>
      <c r="C11075" s="226">
        <v>44278</v>
      </c>
      <c r="D11075" s="226">
        <v>44280.453750000001</v>
      </c>
      <c r="E11075" t="s">
        <v>5887</v>
      </c>
      <c r="F11075">
        <v>0.17166666934886879</v>
      </c>
    </row>
    <row r="11076" spans="1:6" hidden="1">
      <c r="A11076">
        <v>19</v>
      </c>
      <c r="B11076" s="226">
        <v>44277</v>
      </c>
      <c r="C11076" s="226">
        <v>44278</v>
      </c>
      <c r="D11076" s="226">
        <v>44280.453750000001</v>
      </c>
      <c r="E11076" t="s">
        <v>5888</v>
      </c>
      <c r="F11076">
        <v>0</v>
      </c>
    </row>
    <row r="11077" spans="1:6" hidden="1">
      <c r="A11077">
        <v>19</v>
      </c>
      <c r="B11077" s="226">
        <v>44277</v>
      </c>
      <c r="C11077" s="226">
        <v>44278</v>
      </c>
      <c r="D11077" s="226">
        <v>44280.453750000001</v>
      </c>
      <c r="E11077" t="s">
        <v>5889</v>
      </c>
      <c r="F11077">
        <v>0</v>
      </c>
    </row>
    <row r="11078" spans="1:6" hidden="1">
      <c r="A11078">
        <v>19</v>
      </c>
      <c r="B11078" s="226">
        <v>44277</v>
      </c>
      <c r="C11078" s="226">
        <v>44278</v>
      </c>
      <c r="D11078" s="226">
        <v>44280.453750000001</v>
      </c>
      <c r="E11078" t="s">
        <v>5772</v>
      </c>
      <c r="F11078">
        <v>0.1233333299557368</v>
      </c>
    </row>
    <row r="11079" spans="1:6" hidden="1">
      <c r="A11079">
        <v>19</v>
      </c>
      <c r="B11079" s="226">
        <v>44277</v>
      </c>
      <c r="C11079" s="226">
        <v>44278</v>
      </c>
      <c r="D11079" s="226">
        <v>44280.453750000001</v>
      </c>
      <c r="E11079" t="s">
        <v>5773</v>
      </c>
      <c r="F11079">
        <v>1.6766666173935567</v>
      </c>
    </row>
    <row r="11080" spans="1:6" hidden="1">
      <c r="A11080">
        <v>19</v>
      </c>
      <c r="B11080" s="226">
        <v>44277</v>
      </c>
      <c r="C11080" s="226">
        <v>44278</v>
      </c>
      <c r="D11080" s="226">
        <v>44280.453750000001</v>
      </c>
      <c r="E11080" t="s">
        <v>5774</v>
      </c>
      <c r="F11080">
        <v>5.9549998442330772</v>
      </c>
    </row>
    <row r="11081" spans="1:6" hidden="1">
      <c r="A11081">
        <v>19</v>
      </c>
      <c r="B11081" s="226">
        <v>44277</v>
      </c>
      <c r="C11081" s="226">
        <v>44278</v>
      </c>
      <c r="D11081" s="226">
        <v>44280.453750000001</v>
      </c>
      <c r="E11081" t="s">
        <v>5775</v>
      </c>
      <c r="F11081">
        <v>3.921666741371018</v>
      </c>
    </row>
    <row r="11082" spans="1:6" hidden="1">
      <c r="A11082">
        <v>19</v>
      </c>
      <c r="B11082" s="226">
        <v>44277</v>
      </c>
      <c r="C11082" s="226">
        <v>44278</v>
      </c>
      <c r="D11082" s="226">
        <v>44280.453750000001</v>
      </c>
      <c r="E11082" t="s">
        <v>5776</v>
      </c>
      <c r="F11082">
        <v>0.75499999523162842</v>
      </c>
    </row>
    <row r="11083" spans="1:6" hidden="1">
      <c r="A11083">
        <v>19</v>
      </c>
      <c r="B11083" s="226">
        <v>44277</v>
      </c>
      <c r="C11083" s="226">
        <v>44278</v>
      </c>
      <c r="D11083" s="226">
        <v>44280.453750000001</v>
      </c>
      <c r="E11083" t="s">
        <v>5777</v>
      </c>
      <c r="F11083">
        <v>0</v>
      </c>
    </row>
    <row r="11084" spans="1:6" hidden="1">
      <c r="A11084">
        <v>19</v>
      </c>
      <c r="B11084" s="226">
        <v>44277</v>
      </c>
      <c r="C11084" s="226">
        <v>44278</v>
      </c>
      <c r="D11084" s="226">
        <v>44280.453750000001</v>
      </c>
      <c r="E11084" t="s">
        <v>5778</v>
      </c>
      <c r="F11084">
        <v>0</v>
      </c>
    </row>
    <row r="11085" spans="1:6" hidden="1">
      <c r="A11085">
        <v>19</v>
      </c>
      <c r="B11085" s="226">
        <v>44277</v>
      </c>
      <c r="C11085" s="226">
        <v>44278</v>
      </c>
      <c r="D11085" s="226">
        <v>44280.453750000001</v>
      </c>
      <c r="E11085" t="s">
        <v>5890</v>
      </c>
      <c r="F11085">
        <v>0.1700000017881326</v>
      </c>
    </row>
    <row r="11086" spans="1:6" hidden="1">
      <c r="A11086">
        <v>19</v>
      </c>
      <c r="B11086" s="226">
        <v>44277</v>
      </c>
      <c r="C11086" s="226">
        <v>44278</v>
      </c>
      <c r="D11086" s="226">
        <v>44280.453750000001</v>
      </c>
      <c r="E11086" t="s">
        <v>5891</v>
      </c>
      <c r="F11086">
        <v>0.52833330631256104</v>
      </c>
    </row>
    <row r="11087" spans="1:6" hidden="1">
      <c r="A11087">
        <v>19</v>
      </c>
      <c r="B11087" s="226">
        <v>44277</v>
      </c>
      <c r="C11087" s="226">
        <v>44278</v>
      </c>
      <c r="D11087" s="226">
        <v>44280.453750000001</v>
      </c>
      <c r="E11087" t="s">
        <v>5892</v>
      </c>
      <c r="F11087">
        <v>0.83833334843315299</v>
      </c>
    </row>
    <row r="11088" spans="1:6" hidden="1">
      <c r="A11088">
        <v>19</v>
      </c>
      <c r="B11088" s="226">
        <v>44277</v>
      </c>
      <c r="C11088" s="226">
        <v>44278</v>
      </c>
      <c r="D11088" s="226">
        <v>44280.453750000001</v>
      </c>
      <c r="E11088" t="s">
        <v>5893</v>
      </c>
      <c r="F11088">
        <v>0</v>
      </c>
    </row>
    <row r="11089" spans="1:6" hidden="1">
      <c r="A11089">
        <v>19</v>
      </c>
      <c r="B11089" s="226">
        <v>44277</v>
      </c>
      <c r="C11089" s="226">
        <v>44278</v>
      </c>
      <c r="D11089" s="226">
        <v>44280.453750000001</v>
      </c>
      <c r="E11089" t="s">
        <v>5783</v>
      </c>
      <c r="F11089">
        <v>0</v>
      </c>
    </row>
    <row r="11090" spans="1:6" hidden="1">
      <c r="A11090">
        <v>19</v>
      </c>
      <c r="B11090" s="226">
        <v>44277</v>
      </c>
      <c r="C11090" s="226">
        <v>44278</v>
      </c>
      <c r="D11090" s="226">
        <v>44280.453750000001</v>
      </c>
      <c r="E11090" t="s">
        <v>5784</v>
      </c>
      <c r="F11090">
        <v>0</v>
      </c>
    </row>
    <row r="11091" spans="1:6" hidden="1">
      <c r="A11091">
        <v>19</v>
      </c>
      <c r="B11091" s="226">
        <v>44277</v>
      </c>
      <c r="C11091" s="226">
        <v>44278</v>
      </c>
      <c r="D11091" s="226">
        <v>44280.453750000001</v>
      </c>
      <c r="E11091" t="s">
        <v>5785</v>
      </c>
      <c r="F11091">
        <v>5.8466665744779203</v>
      </c>
    </row>
    <row r="11092" spans="1:6" hidden="1">
      <c r="A11092">
        <v>19</v>
      </c>
      <c r="B11092" s="226">
        <v>44277</v>
      </c>
      <c r="C11092" s="226">
        <v>44278</v>
      </c>
      <c r="D11092" s="226">
        <v>44280.453750000001</v>
      </c>
      <c r="E11092" t="s">
        <v>5786</v>
      </c>
      <c r="F11092">
        <v>21.91500059763613</v>
      </c>
    </row>
    <row r="11093" spans="1:6" hidden="1">
      <c r="A11093">
        <v>19</v>
      </c>
      <c r="B11093" s="226">
        <v>44277</v>
      </c>
      <c r="C11093" s="226">
        <v>44278</v>
      </c>
      <c r="D11093" s="226">
        <v>44280.453750000001</v>
      </c>
      <c r="E11093" t="s">
        <v>5787</v>
      </c>
      <c r="F11093">
        <v>18.771666844685125</v>
      </c>
    </row>
    <row r="11094" spans="1:6" hidden="1">
      <c r="A11094">
        <v>19</v>
      </c>
      <c r="B11094" s="226">
        <v>44277</v>
      </c>
      <c r="C11094" s="226">
        <v>44278</v>
      </c>
      <c r="D11094" s="226">
        <v>44280.453750000001</v>
      </c>
      <c r="E11094" t="s">
        <v>5788</v>
      </c>
      <c r="F11094">
        <v>5.2900002002716064</v>
      </c>
    </row>
    <row r="11095" spans="1:6" hidden="1">
      <c r="A11095">
        <v>19</v>
      </c>
      <c r="B11095" s="226">
        <v>44277</v>
      </c>
      <c r="C11095" s="226">
        <v>44278</v>
      </c>
      <c r="D11095" s="226">
        <v>44280.453750000001</v>
      </c>
      <c r="E11095" t="s">
        <v>5895</v>
      </c>
      <c r="F11095">
        <v>0.74000000953674316</v>
      </c>
    </row>
    <row r="11096" spans="1:6" hidden="1">
      <c r="A11096">
        <v>19</v>
      </c>
      <c r="B11096" s="226">
        <v>44277</v>
      </c>
      <c r="C11096" s="226">
        <v>44278</v>
      </c>
      <c r="D11096" s="226">
        <v>44280.453750000001</v>
      </c>
      <c r="E11096" t="s">
        <v>5790</v>
      </c>
      <c r="F11096">
        <v>4.1749998728432667</v>
      </c>
    </row>
    <row r="11097" spans="1:6" hidden="1">
      <c r="A11097">
        <v>19</v>
      </c>
      <c r="B11097" s="226">
        <v>44277</v>
      </c>
      <c r="C11097" s="226">
        <v>44278</v>
      </c>
      <c r="D11097" s="226">
        <v>44280.453750000001</v>
      </c>
      <c r="E11097" t="s">
        <v>5791</v>
      </c>
      <c r="F11097">
        <v>5.1483333905539981</v>
      </c>
    </row>
    <row r="11098" spans="1:6" hidden="1">
      <c r="A11098">
        <v>19</v>
      </c>
      <c r="B11098" s="226">
        <v>44277</v>
      </c>
      <c r="C11098" s="226">
        <v>44278</v>
      </c>
      <c r="D11098" s="226">
        <v>44280.453750000001</v>
      </c>
      <c r="E11098" t="s">
        <v>5792</v>
      </c>
      <c r="F11098">
        <v>11.693332990011038</v>
      </c>
    </row>
    <row r="11099" spans="1:6" hidden="1">
      <c r="A11099">
        <v>19</v>
      </c>
      <c r="B11099" s="226">
        <v>44277</v>
      </c>
      <c r="C11099" s="226">
        <v>44278</v>
      </c>
      <c r="D11099" s="226">
        <v>44280.453750000001</v>
      </c>
      <c r="E11099" t="s">
        <v>5793</v>
      </c>
      <c r="F11099">
        <v>6.816666841507212</v>
      </c>
    </row>
    <row r="11100" spans="1:6" hidden="1">
      <c r="A11100">
        <v>19</v>
      </c>
      <c r="B11100" s="226">
        <v>44277</v>
      </c>
      <c r="C11100" s="226">
        <v>44278</v>
      </c>
      <c r="D11100" s="226">
        <v>44280.453750000001</v>
      </c>
      <c r="E11100" t="s">
        <v>5794</v>
      </c>
      <c r="F11100">
        <v>27.833333333334203</v>
      </c>
    </row>
    <row r="11101" spans="1:6" hidden="1">
      <c r="A11101">
        <v>19</v>
      </c>
      <c r="B11101" s="226">
        <v>44277</v>
      </c>
      <c r="C11101" s="226">
        <v>44278</v>
      </c>
      <c r="D11101" s="226">
        <v>44280.453750000001</v>
      </c>
      <c r="E11101" t="s">
        <v>5896</v>
      </c>
      <c r="F11101">
        <v>17.840000152587891</v>
      </c>
    </row>
    <row r="11102" spans="1:6" hidden="1">
      <c r="A11102">
        <v>19</v>
      </c>
      <c r="B11102" s="226">
        <v>44277</v>
      </c>
      <c r="C11102" s="226">
        <v>44278</v>
      </c>
      <c r="D11102" s="226">
        <v>44280.453750000001</v>
      </c>
      <c r="E11102" t="s">
        <v>5894</v>
      </c>
      <c r="F11102">
        <v>0</v>
      </c>
    </row>
    <row r="11103" spans="1:6" hidden="1">
      <c r="A11103">
        <v>19</v>
      </c>
      <c r="B11103" s="226">
        <v>44277</v>
      </c>
      <c r="C11103" s="226">
        <v>44278</v>
      </c>
      <c r="D11103" s="226">
        <v>44280.453750000001</v>
      </c>
      <c r="E11103" t="s">
        <v>6455</v>
      </c>
      <c r="F11103">
        <v>52.885536233584006</v>
      </c>
    </row>
    <row r="11104" spans="1:6" hidden="1">
      <c r="A11104">
        <v>19</v>
      </c>
      <c r="B11104" s="226">
        <v>44277</v>
      </c>
      <c r="C11104" s="226">
        <v>44278</v>
      </c>
      <c r="D11104" s="226">
        <v>44280.453750000001</v>
      </c>
      <c r="E11104" t="s">
        <v>6456</v>
      </c>
      <c r="F11104">
        <v>60.651268230544346</v>
      </c>
    </row>
    <row r="11105" spans="1:6" hidden="1">
      <c r="A11105">
        <v>19</v>
      </c>
      <c r="B11105" s="226">
        <v>44277</v>
      </c>
      <c r="C11105" s="226">
        <v>44278</v>
      </c>
      <c r="D11105" s="226">
        <v>44280.453750000001</v>
      </c>
      <c r="E11105" t="s">
        <v>5973</v>
      </c>
      <c r="F11105">
        <v>13.688183638453491</v>
      </c>
    </row>
    <row r="11106" spans="1:6" hidden="1">
      <c r="A11106">
        <v>19</v>
      </c>
      <c r="B11106" s="226">
        <v>44277</v>
      </c>
      <c r="C11106" s="226">
        <v>44278</v>
      </c>
      <c r="D11106" s="226">
        <v>44280.453750000001</v>
      </c>
      <c r="E11106" t="s">
        <v>6690</v>
      </c>
      <c r="F11106">
        <v>0.27930974734740138</v>
      </c>
    </row>
    <row r="11107" spans="1:6" hidden="1">
      <c r="A11107">
        <v>19</v>
      </c>
      <c r="B11107" s="226">
        <v>44277</v>
      </c>
      <c r="C11107" s="226">
        <v>44278</v>
      </c>
      <c r="D11107" s="226">
        <v>44280.453750000001</v>
      </c>
      <c r="E11107" t="s">
        <v>6691</v>
      </c>
      <c r="F11107">
        <v>1.3283562382062335</v>
      </c>
    </row>
    <row r="11108" spans="1:6" hidden="1">
      <c r="A11108">
        <v>19</v>
      </c>
      <c r="B11108" s="226">
        <v>44277</v>
      </c>
      <c r="C11108" s="226">
        <v>44278</v>
      </c>
      <c r="D11108" s="226">
        <v>44280.453750000001</v>
      </c>
      <c r="E11108" t="s">
        <v>6240</v>
      </c>
      <c r="F11108">
        <v>86.6797489855024</v>
      </c>
    </row>
    <row r="11109" spans="1:6" hidden="1">
      <c r="A11109">
        <v>19</v>
      </c>
      <c r="B11109" s="226">
        <v>44277</v>
      </c>
      <c r="C11109" s="226">
        <v>44278</v>
      </c>
      <c r="D11109" s="226">
        <v>44280.453750000001</v>
      </c>
      <c r="E11109" t="s">
        <v>5902</v>
      </c>
      <c r="F11109">
        <v>17.607099533080369</v>
      </c>
    </row>
    <row r="11110" spans="1:6" hidden="1">
      <c r="A11110">
        <v>19</v>
      </c>
      <c r="B11110" s="226">
        <v>44277</v>
      </c>
      <c r="C11110" s="226">
        <v>44278</v>
      </c>
      <c r="D11110" s="226">
        <v>44280.453750000001</v>
      </c>
      <c r="E11110" t="s">
        <v>5903</v>
      </c>
      <c r="F11110">
        <v>58.792499542238453</v>
      </c>
    </row>
    <row r="11111" spans="1:6" hidden="1">
      <c r="A11111">
        <v>19</v>
      </c>
      <c r="B11111" s="226">
        <v>44277</v>
      </c>
      <c r="C11111" s="226">
        <v>44278</v>
      </c>
      <c r="D11111" s="226">
        <v>44280.453750000001</v>
      </c>
      <c r="E11111" t="s">
        <v>5904</v>
      </c>
      <c r="F11111">
        <v>22.290300369263576</v>
      </c>
    </row>
    <row r="11112" spans="1:6" hidden="1">
      <c r="A11112">
        <v>19</v>
      </c>
      <c r="B11112" s="226">
        <v>44277</v>
      </c>
      <c r="C11112" s="226">
        <v>44278</v>
      </c>
      <c r="D11112" s="226">
        <v>44280.453750000001</v>
      </c>
      <c r="E11112" t="s">
        <v>5905</v>
      </c>
      <c r="F11112">
        <v>0.31499999761581421</v>
      </c>
    </row>
    <row r="11113" spans="1:6" hidden="1">
      <c r="A11113">
        <v>19</v>
      </c>
      <c r="B11113" s="226">
        <v>44277</v>
      </c>
      <c r="C11113" s="226">
        <v>44278</v>
      </c>
      <c r="D11113" s="226">
        <v>44280.453750000001</v>
      </c>
      <c r="E11113" t="s">
        <v>5906</v>
      </c>
      <c r="F11113">
        <v>0.28549998998641968</v>
      </c>
    </row>
    <row r="11114" spans="1:6" hidden="1">
      <c r="A11114">
        <v>19</v>
      </c>
      <c r="B11114" s="226">
        <v>44277</v>
      </c>
      <c r="C11114" s="226">
        <v>44278</v>
      </c>
      <c r="D11114" s="226">
        <v>44280.453750000001</v>
      </c>
      <c r="E11114" t="s">
        <v>5907</v>
      </c>
      <c r="F11114">
        <v>0.54240000247955322</v>
      </c>
    </row>
    <row r="11115" spans="1:6" hidden="1">
      <c r="A11115">
        <v>19</v>
      </c>
      <c r="B11115" s="226">
        <v>44277</v>
      </c>
      <c r="C11115" s="226">
        <v>44278</v>
      </c>
      <c r="D11115" s="226">
        <v>44280.453750000001</v>
      </c>
      <c r="E11115" t="s">
        <v>5908</v>
      </c>
      <c r="F11115">
        <v>0.15090000629425049</v>
      </c>
    </row>
    <row r="11116" spans="1:6" hidden="1">
      <c r="A11116">
        <v>19</v>
      </c>
      <c r="B11116" s="226">
        <v>44277</v>
      </c>
      <c r="C11116" s="226">
        <v>44278</v>
      </c>
      <c r="D11116" s="226">
        <v>44280.453750000001</v>
      </c>
      <c r="E11116" t="s">
        <v>6241</v>
      </c>
      <c r="F11116">
        <v>168.36852395799451</v>
      </c>
    </row>
    <row r="11117" spans="1:6" hidden="1">
      <c r="A11117">
        <v>19</v>
      </c>
      <c r="B11117" s="226">
        <v>44277</v>
      </c>
      <c r="C11117" s="226">
        <v>44278</v>
      </c>
      <c r="D11117" s="226">
        <v>44280.453750000001</v>
      </c>
      <c r="E11117" t="s">
        <v>5909</v>
      </c>
    </row>
    <row r="11118" spans="1:6" hidden="1">
      <c r="A11118">
        <v>19</v>
      </c>
      <c r="B11118" s="226">
        <v>44277</v>
      </c>
      <c r="C11118" s="226">
        <v>44278</v>
      </c>
      <c r="D11118" s="226">
        <v>44280.453750000001</v>
      </c>
      <c r="E11118" t="s">
        <v>5910</v>
      </c>
    </row>
    <row r="11119" spans="1:6" hidden="1">
      <c r="A11119">
        <v>19</v>
      </c>
      <c r="B11119" s="226">
        <v>44277</v>
      </c>
      <c r="C11119" s="226">
        <v>44278</v>
      </c>
      <c r="D11119" s="226">
        <v>44280.453750000001</v>
      </c>
      <c r="E11119" t="s">
        <v>5911</v>
      </c>
    </row>
    <row r="11120" spans="1:6" hidden="1">
      <c r="A11120">
        <v>19</v>
      </c>
      <c r="B11120" s="226">
        <v>44277</v>
      </c>
      <c r="C11120" s="226">
        <v>44278</v>
      </c>
      <c r="D11120" s="226">
        <v>44280.453750000001</v>
      </c>
      <c r="E11120" t="s">
        <v>5912</v>
      </c>
    </row>
    <row r="11121" spans="1:6" hidden="1">
      <c r="A11121">
        <v>19</v>
      </c>
      <c r="B11121" s="226">
        <v>44277</v>
      </c>
      <c r="C11121" s="226">
        <v>44278</v>
      </c>
      <c r="D11121" s="226">
        <v>44280.453750000001</v>
      </c>
      <c r="E11121" t="s">
        <v>6457</v>
      </c>
      <c r="F11121">
        <v>118.03178481525863</v>
      </c>
    </row>
    <row r="11122" spans="1:6" hidden="1">
      <c r="A11122">
        <v>19</v>
      </c>
      <c r="B11122" s="226">
        <v>44277</v>
      </c>
      <c r="C11122" s="226">
        <v>44278</v>
      </c>
      <c r="D11122" s="226">
        <v>44280.453750000001</v>
      </c>
      <c r="E11122" t="s">
        <v>6458</v>
      </c>
      <c r="F11122">
        <v>117.72334744665311</v>
      </c>
    </row>
    <row r="11123" spans="1:6" hidden="1">
      <c r="A11123">
        <v>19</v>
      </c>
      <c r="B11123" s="226">
        <v>44277</v>
      </c>
      <c r="C11123" s="226">
        <v>44278</v>
      </c>
      <c r="D11123" s="226">
        <v>44280.453750000001</v>
      </c>
      <c r="E11123" t="s">
        <v>6459</v>
      </c>
      <c r="F11123">
        <v>91.296872266133406</v>
      </c>
    </row>
    <row r="11124" spans="1:6" hidden="1">
      <c r="A11124">
        <v>19</v>
      </c>
      <c r="B11124" s="226">
        <v>44277</v>
      </c>
      <c r="C11124" s="226">
        <v>44278</v>
      </c>
      <c r="D11124" s="226">
        <v>44280.453750000001</v>
      </c>
      <c r="E11124" t="s">
        <v>5521</v>
      </c>
      <c r="F11124">
        <v>249.89403208626663</v>
      </c>
    </row>
    <row r="11125" spans="1:6" hidden="1">
      <c r="A11125">
        <v>19</v>
      </c>
      <c r="B11125" s="226">
        <v>44277</v>
      </c>
      <c r="C11125" s="226">
        <v>44278</v>
      </c>
      <c r="D11125" s="226">
        <v>44280.453750000001</v>
      </c>
      <c r="E11125" t="s">
        <v>6460</v>
      </c>
      <c r="F11125">
        <v>108.26911642286494</v>
      </c>
    </row>
    <row r="11126" spans="1:6" hidden="1">
      <c r="A11126">
        <v>19</v>
      </c>
      <c r="B11126" s="226">
        <v>44277</v>
      </c>
      <c r="C11126" s="226">
        <v>44278</v>
      </c>
      <c r="D11126" s="226">
        <v>44280.453750000001</v>
      </c>
      <c r="E11126" t="s">
        <v>6461</v>
      </c>
      <c r="F11126">
        <v>116.06175050205678</v>
      </c>
    </row>
    <row r="11127" spans="1:6" hidden="1">
      <c r="A11127">
        <v>19</v>
      </c>
      <c r="B11127" s="226">
        <v>44277</v>
      </c>
      <c r="C11127" s="226">
        <v>44278</v>
      </c>
      <c r="D11127" s="226">
        <v>44280.453750000001</v>
      </c>
      <c r="E11127" t="s">
        <v>6462</v>
      </c>
      <c r="F11127">
        <v>130.03195418251906</v>
      </c>
    </row>
    <row r="11128" spans="1:6" hidden="1">
      <c r="A11128">
        <v>19</v>
      </c>
      <c r="B11128" s="226">
        <v>44277</v>
      </c>
      <c r="C11128" s="226">
        <v>44278</v>
      </c>
      <c r="D11128" s="226">
        <v>44280.453750000001</v>
      </c>
      <c r="E11128" t="s">
        <v>6463</v>
      </c>
      <c r="F11128">
        <v>139.54452225367214</v>
      </c>
    </row>
    <row r="11129" spans="1:6" hidden="1">
      <c r="A11129">
        <v>19</v>
      </c>
      <c r="B11129" s="226">
        <v>44277</v>
      </c>
      <c r="C11129" s="226">
        <v>44278</v>
      </c>
      <c r="D11129" s="226">
        <v>44280.453750000001</v>
      </c>
      <c r="E11129" t="s">
        <v>5974</v>
      </c>
      <c r="F11129">
        <v>6.9356352855762031</v>
      </c>
    </row>
    <row r="11130" spans="1:6" hidden="1">
      <c r="A11130">
        <v>19</v>
      </c>
      <c r="B11130" s="226">
        <v>44277</v>
      </c>
      <c r="C11130" s="226">
        <v>44278</v>
      </c>
      <c r="D11130" s="226">
        <v>44280.453750000001</v>
      </c>
      <c r="E11130" t="s">
        <v>5975</v>
      </c>
      <c r="F11130">
        <v>12.131457121504711</v>
      </c>
    </row>
    <row r="11131" spans="1:6" hidden="1">
      <c r="A11131">
        <v>19</v>
      </c>
      <c r="B11131" s="226">
        <v>44277</v>
      </c>
      <c r="C11131" s="226">
        <v>44278</v>
      </c>
      <c r="D11131" s="226">
        <v>44280.453750000001</v>
      </c>
      <c r="E11131" t="s">
        <v>5934</v>
      </c>
      <c r="F11131">
        <v>28.255318094624386</v>
      </c>
    </row>
    <row r="11132" spans="1:6" hidden="1">
      <c r="A11132">
        <v>19</v>
      </c>
      <c r="B11132" s="226">
        <v>44277</v>
      </c>
      <c r="C11132" s="226">
        <v>44278</v>
      </c>
      <c r="D11132" s="226">
        <v>44280.453750000001</v>
      </c>
      <c r="E11132" t="s">
        <v>6242</v>
      </c>
      <c r="F11132">
        <v>54.520563459396357</v>
      </c>
    </row>
    <row r="11133" spans="1:6" hidden="1">
      <c r="A11133">
        <v>19</v>
      </c>
      <c r="B11133" s="226">
        <v>44277</v>
      </c>
      <c r="C11133" s="226">
        <v>44278</v>
      </c>
      <c r="D11133" s="226">
        <v>44280.453750000001</v>
      </c>
      <c r="E11133" t="s">
        <v>6464</v>
      </c>
      <c r="F11133">
        <v>149.77978525161745</v>
      </c>
    </row>
    <row r="11134" spans="1:6" hidden="1">
      <c r="A11134">
        <v>19</v>
      </c>
      <c r="B11134" s="226">
        <v>44277</v>
      </c>
      <c r="C11134" s="226">
        <v>44278</v>
      </c>
      <c r="D11134" s="226">
        <v>44280.453750000001</v>
      </c>
      <c r="E11134" t="s">
        <v>6465</v>
      </c>
      <c r="F11134">
        <v>154.4381240314909</v>
      </c>
    </row>
    <row r="11135" spans="1:6" hidden="1">
      <c r="A11135">
        <v>19</v>
      </c>
      <c r="B11135" s="226">
        <v>44277</v>
      </c>
      <c r="C11135" s="226">
        <v>44278</v>
      </c>
      <c r="D11135" s="226">
        <v>44280.453750000001</v>
      </c>
      <c r="E11135" t="s">
        <v>6466</v>
      </c>
      <c r="F11135">
        <v>149.05172601275976</v>
      </c>
    </row>
    <row r="11136" spans="1:6" hidden="1">
      <c r="A11136">
        <v>19</v>
      </c>
      <c r="B11136" s="226">
        <v>44277</v>
      </c>
      <c r="C11136" s="226">
        <v>44278</v>
      </c>
      <c r="D11136" s="226">
        <v>44280.453750000001</v>
      </c>
      <c r="E11136" t="s">
        <v>6467</v>
      </c>
      <c r="F11136">
        <v>150.58569619920544</v>
      </c>
    </row>
    <row r="11137" spans="1:6" hidden="1">
      <c r="A11137">
        <v>19</v>
      </c>
      <c r="B11137" s="226">
        <v>44277</v>
      </c>
      <c r="C11137" s="226">
        <v>44278</v>
      </c>
      <c r="D11137" s="226">
        <v>44280.453750000001</v>
      </c>
      <c r="E11137" t="s">
        <v>5935</v>
      </c>
      <c r="F11137">
        <v>11.276347300741399</v>
      </c>
    </row>
    <row r="11138" spans="1:6" hidden="1">
      <c r="A11138">
        <v>19</v>
      </c>
      <c r="B11138" s="226">
        <v>44277</v>
      </c>
      <c r="C11138" s="226">
        <v>44278</v>
      </c>
      <c r="D11138" s="226">
        <v>44280.453750000001</v>
      </c>
      <c r="E11138" t="s">
        <v>6468</v>
      </c>
      <c r="F11138">
        <v>150.74995639589096</v>
      </c>
    </row>
    <row r="11139" spans="1:6" hidden="1">
      <c r="A11139">
        <v>19</v>
      </c>
      <c r="B11139" s="226">
        <v>44277</v>
      </c>
      <c r="C11139" s="226">
        <v>44278</v>
      </c>
      <c r="D11139" s="226">
        <v>44280.453750000001</v>
      </c>
      <c r="E11139" t="s">
        <v>5948</v>
      </c>
    </row>
    <row r="11140" spans="1:6" hidden="1">
      <c r="A11140">
        <v>19</v>
      </c>
      <c r="B11140" s="226">
        <v>44277</v>
      </c>
      <c r="C11140" s="226">
        <v>44278</v>
      </c>
      <c r="D11140" s="226">
        <v>44280.453750000001</v>
      </c>
      <c r="E11140" t="s">
        <v>5950</v>
      </c>
    </row>
    <row r="11141" spans="1:6" hidden="1">
      <c r="A11141">
        <v>19</v>
      </c>
      <c r="B11141" s="226">
        <v>44277</v>
      </c>
      <c r="C11141" s="226">
        <v>44278</v>
      </c>
      <c r="D11141" s="226">
        <v>44280.453750000001</v>
      </c>
      <c r="E11141" t="s">
        <v>5949</v>
      </c>
    </row>
    <row r="11142" spans="1:6" hidden="1">
      <c r="A11142">
        <v>19</v>
      </c>
      <c r="B11142" s="226">
        <v>44277</v>
      </c>
      <c r="C11142" s="226">
        <v>44278</v>
      </c>
      <c r="D11142" s="226">
        <v>44280.453750000001</v>
      </c>
      <c r="E11142" t="s">
        <v>6521</v>
      </c>
      <c r="F11142">
        <v>0.38763775359839198</v>
      </c>
    </row>
    <row r="11143" spans="1:6" hidden="1">
      <c r="A11143">
        <v>19</v>
      </c>
      <c r="B11143" s="226">
        <v>44277</v>
      </c>
      <c r="C11143" s="226">
        <v>44278</v>
      </c>
      <c r="D11143" s="226">
        <v>44280.453750000001</v>
      </c>
      <c r="E11143" t="s">
        <v>6522</v>
      </c>
      <c r="F11143">
        <v>1.1486947069151501</v>
      </c>
    </row>
    <row r="11144" spans="1:6" hidden="1">
      <c r="A11144">
        <v>19</v>
      </c>
      <c r="B11144" s="226">
        <v>44277</v>
      </c>
      <c r="C11144" s="226">
        <v>44278</v>
      </c>
      <c r="D11144" s="226">
        <v>44280.453750000001</v>
      </c>
      <c r="E11144" t="s">
        <v>6243</v>
      </c>
      <c r="F11144">
        <v>0</v>
      </c>
    </row>
    <row r="11145" spans="1:6" hidden="1">
      <c r="A11145">
        <v>19</v>
      </c>
      <c r="B11145" s="226">
        <v>44277</v>
      </c>
      <c r="C11145" s="226">
        <v>44278</v>
      </c>
      <c r="D11145" s="226">
        <v>44280.453750000001</v>
      </c>
      <c r="E11145" t="s">
        <v>5963</v>
      </c>
      <c r="F11145">
        <v>55.000801910294328</v>
      </c>
    </row>
    <row r="11146" spans="1:6" hidden="1">
      <c r="A11146">
        <v>19</v>
      </c>
      <c r="B11146" s="226">
        <v>44277</v>
      </c>
      <c r="C11146" s="226">
        <v>44278</v>
      </c>
      <c r="D11146" s="226">
        <v>44280.453750000001</v>
      </c>
      <c r="E11146" t="s">
        <v>6447</v>
      </c>
      <c r="F11146">
        <v>94.439472315046586</v>
      </c>
    </row>
    <row r="11147" spans="1:6" hidden="1">
      <c r="A11147">
        <v>19</v>
      </c>
      <c r="B11147" s="226">
        <v>44277</v>
      </c>
      <c r="C11147" s="226">
        <v>44278</v>
      </c>
      <c r="D11147" s="226">
        <v>44280.453750000001</v>
      </c>
      <c r="E11147" t="s">
        <v>6448</v>
      </c>
      <c r="F11147">
        <v>67.280383531252554</v>
      </c>
    </row>
    <row r="11148" spans="1:6" hidden="1">
      <c r="A11148">
        <v>19</v>
      </c>
      <c r="B11148" s="226">
        <v>44277</v>
      </c>
      <c r="C11148" s="226">
        <v>44278</v>
      </c>
      <c r="D11148" s="226">
        <v>44280.453750000001</v>
      </c>
      <c r="E11148" t="s">
        <v>5964</v>
      </c>
      <c r="F11148">
        <v>15.015808525350295</v>
      </c>
    </row>
    <row r="11149" spans="1:6" hidden="1">
      <c r="A11149">
        <v>19</v>
      </c>
      <c r="B11149" s="226">
        <v>44277</v>
      </c>
      <c r="C11149" s="226">
        <v>44278</v>
      </c>
      <c r="D11149" s="226">
        <v>44280.453750000001</v>
      </c>
      <c r="E11149" t="s">
        <v>6244</v>
      </c>
      <c r="F11149">
        <v>13.55847831103536</v>
      </c>
    </row>
    <row r="11150" spans="1:6" hidden="1">
      <c r="A11150">
        <v>19</v>
      </c>
      <c r="B11150" s="226">
        <v>44277</v>
      </c>
      <c r="C11150" s="226">
        <v>44278</v>
      </c>
      <c r="D11150" s="226">
        <v>44280.453750000001</v>
      </c>
      <c r="E11150" t="s">
        <v>6245</v>
      </c>
      <c r="F11150">
        <v>0</v>
      </c>
    </row>
    <row r="11151" spans="1:6" hidden="1">
      <c r="A11151">
        <v>19</v>
      </c>
      <c r="B11151" s="226">
        <v>44277</v>
      </c>
      <c r="C11151" s="226">
        <v>44278</v>
      </c>
      <c r="D11151" s="226">
        <v>44280.453750000001</v>
      </c>
      <c r="E11151" t="s">
        <v>6659</v>
      </c>
      <c r="F11151">
        <v>0.82565002640086083</v>
      </c>
    </row>
    <row r="11152" spans="1:6" hidden="1">
      <c r="A11152">
        <v>19</v>
      </c>
      <c r="B11152" s="226">
        <v>44277</v>
      </c>
      <c r="C11152" s="226">
        <v>44278</v>
      </c>
      <c r="D11152" s="226">
        <v>44280.453750000001</v>
      </c>
      <c r="E11152" t="s">
        <v>6639</v>
      </c>
      <c r="F11152">
        <v>0.73940002918244818</v>
      </c>
    </row>
    <row r="11153" spans="1:6" hidden="1">
      <c r="A11153">
        <v>19</v>
      </c>
      <c r="B11153" s="226">
        <v>44277</v>
      </c>
      <c r="C11153" s="226">
        <v>44278</v>
      </c>
      <c r="D11153" s="226">
        <v>44280.453750000001</v>
      </c>
      <c r="E11153" t="s">
        <v>6640</v>
      </c>
      <c r="F11153">
        <v>0.86229997873309483</v>
      </c>
    </row>
    <row r="11154" spans="1:6" hidden="1">
      <c r="A11154">
        <v>19</v>
      </c>
      <c r="B11154" s="226">
        <v>44277</v>
      </c>
      <c r="C11154" s="226">
        <v>44278</v>
      </c>
      <c r="D11154" s="226">
        <v>44280.453750000001</v>
      </c>
      <c r="E11154" t="s">
        <v>6641</v>
      </c>
      <c r="F11154">
        <v>0.87706664204600271</v>
      </c>
    </row>
    <row r="11155" spans="1:6" hidden="1">
      <c r="A11155">
        <v>19</v>
      </c>
      <c r="B11155" s="226">
        <v>44277</v>
      </c>
      <c r="C11155" s="226">
        <v>44278</v>
      </c>
      <c r="D11155" s="226">
        <v>44280.453750000001</v>
      </c>
      <c r="E11155" t="s">
        <v>6613</v>
      </c>
      <c r="F11155">
        <v>-2.5714375663846631</v>
      </c>
    </row>
    <row r="11156" spans="1:6" hidden="1">
      <c r="A11156">
        <v>19</v>
      </c>
      <c r="B11156" s="226">
        <v>44277</v>
      </c>
      <c r="C11156" s="226">
        <v>44278</v>
      </c>
      <c r="D11156" s="226">
        <v>44280.453750000001</v>
      </c>
      <c r="E11156" t="s">
        <v>6246</v>
      </c>
      <c r="F11156">
        <v>44.250453937410676</v>
      </c>
    </row>
    <row r="11157" spans="1:6" hidden="1">
      <c r="A11157">
        <v>19</v>
      </c>
      <c r="B11157" s="226">
        <v>44277</v>
      </c>
      <c r="C11157" s="226">
        <v>44278</v>
      </c>
      <c r="D11157" s="226">
        <v>44280.453750000001</v>
      </c>
      <c r="E11157" t="s">
        <v>6247</v>
      </c>
      <c r="F11157">
        <v>30.691975626375317</v>
      </c>
    </row>
    <row r="11158" spans="1:6" hidden="1">
      <c r="A11158">
        <v>19</v>
      </c>
      <c r="B11158" s="226">
        <v>44277</v>
      </c>
      <c r="C11158" s="226">
        <v>44278</v>
      </c>
      <c r="D11158" s="226">
        <v>44280.453750000001</v>
      </c>
      <c r="E11158" t="s">
        <v>6441</v>
      </c>
      <c r="F11158">
        <v>126.17068924374099</v>
      </c>
    </row>
    <row r="11159" spans="1:6" hidden="1">
      <c r="A11159">
        <v>19</v>
      </c>
      <c r="B11159" s="226">
        <v>44277</v>
      </c>
      <c r="C11159" s="226">
        <v>44278</v>
      </c>
      <c r="D11159" s="226">
        <v>44280.453750000001</v>
      </c>
      <c r="E11159" t="s">
        <v>6442</v>
      </c>
      <c r="F11159">
        <v>136.43202259275589</v>
      </c>
    </row>
    <row r="11160" spans="1:6" hidden="1">
      <c r="A11160">
        <v>19</v>
      </c>
      <c r="B11160" s="226">
        <v>44277</v>
      </c>
      <c r="C11160" s="226">
        <v>44278</v>
      </c>
      <c r="D11160" s="226">
        <v>44280.453750000001</v>
      </c>
      <c r="E11160" t="s">
        <v>6443</v>
      </c>
      <c r="F11160">
        <v>148.8954893642001</v>
      </c>
    </row>
    <row r="11161" spans="1:6" hidden="1">
      <c r="A11161">
        <v>19</v>
      </c>
      <c r="B11161" s="226">
        <v>44277</v>
      </c>
      <c r="C11161" s="226">
        <v>44278</v>
      </c>
      <c r="D11161" s="226">
        <v>44280.453750000001</v>
      </c>
      <c r="E11161" t="s">
        <v>6444</v>
      </c>
      <c r="F11161">
        <v>150.88113607830488</v>
      </c>
    </row>
    <row r="11162" spans="1:6" hidden="1">
      <c r="A11162">
        <v>19</v>
      </c>
      <c r="B11162" s="226">
        <v>44277</v>
      </c>
      <c r="C11162" s="226">
        <v>44278</v>
      </c>
      <c r="D11162" s="226">
        <v>44280.453750000001</v>
      </c>
      <c r="E11162" t="s">
        <v>6445</v>
      </c>
      <c r="F11162">
        <v>156.36301487816687</v>
      </c>
    </row>
    <row r="11163" spans="1:6" hidden="1">
      <c r="A11163">
        <v>19</v>
      </c>
      <c r="B11163" s="226">
        <v>44277</v>
      </c>
      <c r="C11163" s="226">
        <v>44278</v>
      </c>
      <c r="D11163" s="226">
        <v>44280.453750000001</v>
      </c>
      <c r="E11163" t="s">
        <v>6446</v>
      </c>
      <c r="F11163">
        <v>165.88055549197742</v>
      </c>
    </row>
    <row r="11164" spans="1:6" hidden="1">
      <c r="A11164">
        <v>19</v>
      </c>
      <c r="B11164" s="226">
        <v>44277</v>
      </c>
      <c r="C11164" s="226">
        <v>44278</v>
      </c>
      <c r="D11164" s="226">
        <v>44280.453750000001</v>
      </c>
      <c r="E11164" t="s">
        <v>5971</v>
      </c>
      <c r="F11164">
        <v>8.4199807624022132</v>
      </c>
    </row>
    <row r="11165" spans="1:6" hidden="1">
      <c r="A11165">
        <v>19</v>
      </c>
      <c r="B11165" s="226">
        <v>44277</v>
      </c>
      <c r="C11165" s="226">
        <v>44278</v>
      </c>
      <c r="D11165" s="226">
        <v>44280.453750000001</v>
      </c>
      <c r="E11165" t="s">
        <v>5972</v>
      </c>
      <c r="F11165">
        <v>11.033975160121917</v>
      </c>
    </row>
    <row r="11166" spans="1:6" hidden="1">
      <c r="A11166">
        <v>19</v>
      </c>
      <c r="B11166" s="226">
        <v>44277</v>
      </c>
      <c r="C11166" s="226">
        <v>44278</v>
      </c>
      <c r="D11166" s="226">
        <v>44280.453750000001</v>
      </c>
      <c r="E11166" t="s">
        <v>6449</v>
      </c>
      <c r="F11166">
        <v>81.67509220971013</v>
      </c>
    </row>
    <row r="11167" spans="1:6" hidden="1">
      <c r="A11167">
        <v>19</v>
      </c>
      <c r="B11167" s="226">
        <v>44277</v>
      </c>
      <c r="C11167" s="226">
        <v>44278</v>
      </c>
      <c r="D11167" s="226">
        <v>44280.453750000001</v>
      </c>
      <c r="E11167" t="s">
        <v>6248</v>
      </c>
      <c r="F11167">
        <v>129.76633666356398</v>
      </c>
    </row>
    <row r="11168" spans="1:6" hidden="1">
      <c r="A11168">
        <v>19</v>
      </c>
      <c r="B11168" s="226">
        <v>44277</v>
      </c>
      <c r="C11168" s="226">
        <v>44278</v>
      </c>
      <c r="D11168" s="226">
        <v>44280.453750000001</v>
      </c>
      <c r="E11168" t="s">
        <v>6249</v>
      </c>
      <c r="F11168">
        <v>125.58800182342542</v>
      </c>
    </row>
    <row r="11169" spans="1:6" hidden="1">
      <c r="A11169">
        <v>19</v>
      </c>
      <c r="B11169" s="226">
        <v>44277</v>
      </c>
      <c r="C11169" s="226">
        <v>44278</v>
      </c>
      <c r="D11169" s="226">
        <v>44280.453750000001</v>
      </c>
      <c r="E11169" t="s">
        <v>6250</v>
      </c>
      <c r="F11169">
        <v>3.5560048333472642</v>
      </c>
    </row>
    <row r="11170" spans="1:6" hidden="1">
      <c r="A11170">
        <v>19</v>
      </c>
      <c r="B11170" s="226">
        <v>44277</v>
      </c>
      <c r="C11170" s="226">
        <v>44278</v>
      </c>
      <c r="D11170" s="226">
        <v>44280.453750000001</v>
      </c>
      <c r="E11170" t="s">
        <v>6450</v>
      </c>
      <c r="F11170">
        <v>172.47134313583479</v>
      </c>
    </row>
    <row r="11171" spans="1:6" hidden="1">
      <c r="A11171">
        <v>19</v>
      </c>
      <c r="B11171" s="226">
        <v>44277</v>
      </c>
      <c r="C11171" s="226">
        <v>44278</v>
      </c>
      <c r="D11171" s="226">
        <v>44280.453750000001</v>
      </c>
      <c r="E11171" t="s">
        <v>6451</v>
      </c>
      <c r="F11171">
        <v>172.30516342586989</v>
      </c>
    </row>
    <row r="11172" spans="1:6" hidden="1">
      <c r="A11172">
        <v>19</v>
      </c>
      <c r="B11172" s="226">
        <v>44277</v>
      </c>
      <c r="C11172" s="226">
        <v>44278</v>
      </c>
      <c r="D11172" s="226">
        <v>44280.453750000001</v>
      </c>
      <c r="E11172" t="s">
        <v>5976</v>
      </c>
      <c r="F11172">
        <v>2.0521214586165213</v>
      </c>
    </row>
    <row r="11173" spans="1:6" hidden="1">
      <c r="A11173">
        <v>19</v>
      </c>
      <c r="B11173" s="226">
        <v>44277</v>
      </c>
      <c r="C11173" s="226">
        <v>44278</v>
      </c>
      <c r="D11173" s="226">
        <v>44280.453750000001</v>
      </c>
      <c r="E11173" t="s">
        <v>6452</v>
      </c>
      <c r="F11173">
        <v>172.42209653854397</v>
      </c>
    </row>
    <row r="11174" spans="1:6" hidden="1">
      <c r="A11174">
        <v>19</v>
      </c>
      <c r="B11174" s="226">
        <v>44277</v>
      </c>
      <c r="C11174" s="226">
        <v>44278</v>
      </c>
      <c r="D11174" s="226">
        <v>44280.453750000001</v>
      </c>
      <c r="E11174" t="s">
        <v>6453</v>
      </c>
      <c r="F11174">
        <v>172.6969703674327</v>
      </c>
    </row>
    <row r="11175" spans="1:6" hidden="1">
      <c r="A11175">
        <v>19</v>
      </c>
      <c r="B11175" s="226">
        <v>44277</v>
      </c>
      <c r="C11175" s="226">
        <v>44278</v>
      </c>
      <c r="D11175" s="226">
        <v>44280.453750000001</v>
      </c>
      <c r="E11175" t="s">
        <v>6454</v>
      </c>
      <c r="F11175">
        <v>172.77674183315889</v>
      </c>
    </row>
    <row r="11176" spans="1:6" hidden="1">
      <c r="A11176">
        <v>19</v>
      </c>
      <c r="B11176" s="226">
        <v>44277</v>
      </c>
      <c r="C11176" s="226">
        <v>44278</v>
      </c>
      <c r="D11176" s="226">
        <v>44280.453750000001</v>
      </c>
      <c r="E11176" t="s">
        <v>5957</v>
      </c>
      <c r="F11176">
        <v>0.21379999816416895</v>
      </c>
    </row>
    <row r="11177" spans="1:6" hidden="1">
      <c r="A11177">
        <v>19</v>
      </c>
      <c r="B11177" s="226">
        <v>44277</v>
      </c>
      <c r="C11177" s="226">
        <v>44278</v>
      </c>
      <c r="D11177" s="226">
        <v>44280.453750000001</v>
      </c>
      <c r="E11177" t="s">
        <v>5977</v>
      </c>
      <c r="F11177">
        <v>4.792600154876518</v>
      </c>
    </row>
    <row r="11178" spans="1:6" hidden="1">
      <c r="A11178">
        <v>19</v>
      </c>
      <c r="B11178" s="226">
        <v>44277</v>
      </c>
      <c r="C11178" s="226">
        <v>44278</v>
      </c>
      <c r="D11178" s="226">
        <v>44280.453750000001</v>
      </c>
      <c r="E11178" t="s">
        <v>5978</v>
      </c>
      <c r="F11178">
        <v>94.5093994140625</v>
      </c>
    </row>
    <row r="11179" spans="1:6" hidden="1">
      <c r="A11179">
        <v>19</v>
      </c>
      <c r="B11179" s="226">
        <v>44277</v>
      </c>
      <c r="C11179" s="226">
        <v>44278</v>
      </c>
      <c r="D11179" s="226">
        <v>44280.453750000001</v>
      </c>
      <c r="E11179" t="s">
        <v>5979</v>
      </c>
      <c r="F11179">
        <v>0.16719999909401059</v>
      </c>
    </row>
    <row r="11180" spans="1:6" hidden="1">
      <c r="A11180">
        <v>19</v>
      </c>
      <c r="B11180" s="226">
        <v>44277</v>
      </c>
      <c r="C11180" s="226">
        <v>44278</v>
      </c>
      <c r="D11180" s="226">
        <v>44280.453750000001</v>
      </c>
      <c r="E11180" t="s">
        <v>5980</v>
      </c>
      <c r="F11180">
        <v>0.11330000311136658</v>
      </c>
    </row>
    <row r="11181" spans="1:6" hidden="1">
      <c r="A11181">
        <v>19</v>
      </c>
      <c r="B11181" s="226">
        <v>44277</v>
      </c>
      <c r="C11181" s="226">
        <v>44278</v>
      </c>
      <c r="D11181" s="226">
        <v>44280.453750000001</v>
      </c>
      <c r="E11181" t="s">
        <v>5981</v>
      </c>
      <c r="F11181">
        <v>0.18320000171661377</v>
      </c>
    </row>
    <row r="11182" spans="1:6" hidden="1">
      <c r="A11182">
        <v>19</v>
      </c>
      <c r="B11182" s="226">
        <v>44277</v>
      </c>
      <c r="C11182" s="226">
        <v>44278</v>
      </c>
      <c r="D11182" s="226">
        <v>44280.453750000001</v>
      </c>
      <c r="E11182" t="s">
        <v>5982</v>
      </c>
      <c r="F11182">
        <v>2.0400000736116551E-2</v>
      </c>
    </row>
    <row r="11183" spans="1:6" hidden="1">
      <c r="A11183">
        <v>19</v>
      </c>
      <c r="B11183" s="226">
        <v>44277</v>
      </c>
      <c r="C11183" s="226">
        <v>44278</v>
      </c>
      <c r="D11183" s="226">
        <v>44280.453750000001</v>
      </c>
      <c r="E11183" t="s">
        <v>5983</v>
      </c>
      <c r="F11183">
        <v>0</v>
      </c>
    </row>
    <row r="11184" spans="1:6" hidden="1">
      <c r="A11184">
        <v>19</v>
      </c>
      <c r="B11184" s="226">
        <v>44277</v>
      </c>
      <c r="C11184" s="226">
        <v>44278</v>
      </c>
      <c r="D11184" s="226">
        <v>44280.453750000001</v>
      </c>
      <c r="E11184" t="s">
        <v>5984</v>
      </c>
      <c r="F11184">
        <v>102.1</v>
      </c>
    </row>
    <row r="11185" spans="1:6" hidden="1">
      <c r="A11185">
        <v>19</v>
      </c>
      <c r="B11185" s="226">
        <v>44277</v>
      </c>
      <c r="C11185" s="226">
        <v>44278</v>
      </c>
      <c r="D11185" s="226">
        <v>44280.453750000001</v>
      </c>
      <c r="E11185" t="s">
        <v>5985</v>
      </c>
      <c r="F11185">
        <v>111</v>
      </c>
    </row>
    <row r="11186" spans="1:6" hidden="1">
      <c r="A11186">
        <v>19</v>
      </c>
      <c r="B11186" s="226">
        <v>44277</v>
      </c>
      <c r="C11186" s="226">
        <v>44278</v>
      </c>
      <c r="D11186" s="226">
        <v>44280.453750000001</v>
      </c>
      <c r="E11186" t="s">
        <v>6303</v>
      </c>
      <c r="F11186">
        <v>106.548408854</v>
      </c>
    </row>
    <row r="11187" spans="1:6" hidden="1">
      <c r="A11187">
        <v>19</v>
      </c>
      <c r="B11187" s="226">
        <v>44277</v>
      </c>
      <c r="C11187" s="226">
        <v>44278</v>
      </c>
      <c r="D11187" s="226">
        <v>44280.453750000001</v>
      </c>
      <c r="E11187" t="s">
        <v>5986</v>
      </c>
      <c r="F11187">
        <v>87.001390110000003</v>
      </c>
    </row>
    <row r="11188" spans="1:6" hidden="1">
      <c r="A11188">
        <v>19</v>
      </c>
      <c r="B11188" s="226">
        <v>44277</v>
      </c>
      <c r="C11188" s="226">
        <v>44278</v>
      </c>
      <c r="D11188" s="226">
        <v>44280.453750000001</v>
      </c>
      <c r="E11188" t="s">
        <v>5987</v>
      </c>
      <c r="F11188">
        <v>3.9333334037413197E-3</v>
      </c>
    </row>
    <row r="11189" spans="1:6" hidden="1">
      <c r="A11189">
        <v>19</v>
      </c>
      <c r="B11189" s="226">
        <v>44277</v>
      </c>
      <c r="C11189" s="226">
        <v>44278</v>
      </c>
      <c r="D11189" s="226">
        <v>44280.453750000001</v>
      </c>
      <c r="E11189" t="s">
        <v>5988</v>
      </c>
      <c r="F11189">
        <v>0.3506499926249233</v>
      </c>
    </row>
    <row r="11190" spans="1:6" hidden="1">
      <c r="A11190">
        <v>19</v>
      </c>
      <c r="B11190" s="226">
        <v>44277</v>
      </c>
      <c r="C11190" s="226">
        <v>44278</v>
      </c>
      <c r="D11190" s="226">
        <v>44280.453750000001</v>
      </c>
      <c r="E11190" t="s">
        <v>5958</v>
      </c>
      <c r="F11190">
        <v>1.2612333496411641</v>
      </c>
    </row>
    <row r="11191" spans="1:6" hidden="1">
      <c r="A11191">
        <v>19</v>
      </c>
      <c r="B11191" s="226">
        <v>44277</v>
      </c>
      <c r="C11191" s="226">
        <v>44278</v>
      </c>
      <c r="D11191" s="226">
        <v>44280.453750000001</v>
      </c>
      <c r="E11191" t="s">
        <v>5989</v>
      </c>
      <c r="F11191">
        <v>51.66601586341767</v>
      </c>
    </row>
    <row r="11192" spans="1:6" hidden="1">
      <c r="A11192">
        <v>19</v>
      </c>
      <c r="B11192" s="226">
        <v>44277</v>
      </c>
      <c r="C11192" s="226">
        <v>44278</v>
      </c>
      <c r="D11192" s="226">
        <v>44280.453750000001</v>
      </c>
      <c r="E11192" t="s">
        <v>5990</v>
      </c>
      <c r="F11192">
        <v>7.718283414840422</v>
      </c>
    </row>
    <row r="11193" spans="1:6" hidden="1">
      <c r="A11193">
        <v>19</v>
      </c>
      <c r="B11193" s="226">
        <v>44277</v>
      </c>
      <c r="C11193" s="226">
        <v>44278</v>
      </c>
      <c r="D11193" s="226">
        <v>44280.453750000001</v>
      </c>
      <c r="E11193" t="s">
        <v>5991</v>
      </c>
      <c r="F11193">
        <v>9.9429499308268223</v>
      </c>
    </row>
    <row r="11194" spans="1:6" hidden="1">
      <c r="A11194">
        <v>19</v>
      </c>
      <c r="B11194" s="226">
        <v>44277</v>
      </c>
      <c r="C11194" s="226">
        <v>44278</v>
      </c>
      <c r="D11194" s="226">
        <v>44280.453750000001</v>
      </c>
      <c r="E11194" t="s">
        <v>5992</v>
      </c>
      <c r="F11194">
        <v>21.377349217732593</v>
      </c>
    </row>
    <row r="11195" spans="1:6" hidden="1">
      <c r="A11195">
        <v>19</v>
      </c>
      <c r="B11195" s="226">
        <v>44277</v>
      </c>
      <c r="C11195" s="226">
        <v>44278</v>
      </c>
      <c r="D11195" s="226">
        <v>44280.453750000001</v>
      </c>
      <c r="E11195" t="s">
        <v>5993</v>
      </c>
      <c r="F11195">
        <v>12.627433300017827</v>
      </c>
    </row>
    <row r="11196" spans="1:6" hidden="1">
      <c r="A11196">
        <v>19</v>
      </c>
      <c r="B11196" s="226">
        <v>44277</v>
      </c>
      <c r="C11196" s="226">
        <v>44278</v>
      </c>
      <c r="D11196" s="226">
        <v>44280.453750000001</v>
      </c>
      <c r="E11196" t="s">
        <v>5994</v>
      </c>
      <c r="F11196">
        <v>34.908650716147193</v>
      </c>
    </row>
    <row r="11197" spans="1:6" hidden="1">
      <c r="A11197">
        <v>19</v>
      </c>
      <c r="B11197" s="226">
        <v>44277</v>
      </c>
      <c r="C11197" s="226">
        <v>44278</v>
      </c>
      <c r="D11197" s="226">
        <v>44280.453750000001</v>
      </c>
      <c r="E11197" t="s">
        <v>5995</v>
      </c>
      <c r="F11197">
        <v>8.7665163675944004</v>
      </c>
    </row>
    <row r="11198" spans="1:6" hidden="1">
      <c r="A11198">
        <v>19</v>
      </c>
      <c r="B11198" s="226">
        <v>44277</v>
      </c>
      <c r="C11198" s="226">
        <v>44278</v>
      </c>
      <c r="D11198" s="226">
        <v>44280.453750000001</v>
      </c>
      <c r="E11198" t="s">
        <v>5996</v>
      </c>
      <c r="F11198">
        <v>2.2357833385467529</v>
      </c>
    </row>
    <row r="11199" spans="1:6" hidden="1">
      <c r="A11199">
        <v>19</v>
      </c>
      <c r="B11199" s="226">
        <v>44277</v>
      </c>
      <c r="C11199" s="226">
        <v>44278</v>
      </c>
      <c r="D11199" s="226">
        <v>44280.453750000001</v>
      </c>
      <c r="E11199" t="s">
        <v>6044</v>
      </c>
    </row>
    <row r="11200" spans="1:6" hidden="1">
      <c r="A11200">
        <v>19</v>
      </c>
      <c r="B11200" s="226">
        <v>44277</v>
      </c>
      <c r="C11200" s="226">
        <v>44278</v>
      </c>
      <c r="D11200" s="226">
        <v>44280.453750000001</v>
      </c>
      <c r="E11200" t="s">
        <v>6047</v>
      </c>
    </row>
    <row r="11201" spans="1:6" hidden="1">
      <c r="A11201">
        <v>19</v>
      </c>
      <c r="B11201" s="226">
        <v>44277</v>
      </c>
      <c r="C11201" s="226">
        <v>44278</v>
      </c>
      <c r="D11201" s="226">
        <v>44280.453750000001</v>
      </c>
      <c r="E11201" t="s">
        <v>6046</v>
      </c>
    </row>
    <row r="11202" spans="1:6" hidden="1">
      <c r="A11202">
        <v>19</v>
      </c>
      <c r="B11202" s="226">
        <v>44277</v>
      </c>
      <c r="C11202" s="226">
        <v>44278</v>
      </c>
      <c r="D11202" s="226">
        <v>44280.453750000001</v>
      </c>
      <c r="E11202" t="s">
        <v>6045</v>
      </c>
    </row>
    <row r="11203" spans="1:6" hidden="1">
      <c r="A11203">
        <v>19</v>
      </c>
      <c r="B11203" s="226">
        <v>44277</v>
      </c>
      <c r="C11203" s="226">
        <v>44278</v>
      </c>
      <c r="D11203" s="226">
        <v>44280.453750000001</v>
      </c>
      <c r="E11203" t="s">
        <v>6251</v>
      </c>
      <c r="F11203">
        <v>168.36852395799451</v>
      </c>
    </row>
    <row r="11204" spans="1:6" hidden="1">
      <c r="A11204">
        <v>19</v>
      </c>
      <c r="B11204" s="226">
        <v>44277</v>
      </c>
      <c r="C11204" s="226">
        <v>44278</v>
      </c>
      <c r="D11204" s="226">
        <v>44280.453750000001</v>
      </c>
      <c r="E11204" t="s">
        <v>6048</v>
      </c>
      <c r="F11204">
        <v>3.9333334037413197E-3</v>
      </c>
    </row>
    <row r="11205" spans="1:6" hidden="1">
      <c r="A11205">
        <v>19</v>
      </c>
      <c r="B11205" s="226">
        <v>44277</v>
      </c>
      <c r="C11205" s="226">
        <v>44278</v>
      </c>
      <c r="D11205" s="226">
        <v>44280.453750000001</v>
      </c>
      <c r="E11205" t="s">
        <v>6049</v>
      </c>
      <c r="F11205">
        <v>0.3506499926249233</v>
      </c>
    </row>
    <row r="11206" spans="1:6" hidden="1">
      <c r="A11206">
        <v>19</v>
      </c>
      <c r="B11206" s="226">
        <v>44277</v>
      </c>
      <c r="C11206" s="226">
        <v>44278</v>
      </c>
      <c r="D11206" s="226">
        <v>44280.453750000001</v>
      </c>
      <c r="E11206" t="s">
        <v>6050</v>
      </c>
      <c r="F11206">
        <v>1.2612333496411641</v>
      </c>
    </row>
    <row r="11207" spans="1:6" hidden="1">
      <c r="A11207">
        <v>19</v>
      </c>
      <c r="B11207" s="226">
        <v>44277</v>
      </c>
      <c r="C11207" s="226">
        <v>44278</v>
      </c>
      <c r="D11207" s="226">
        <v>44280.453750000001</v>
      </c>
      <c r="E11207" t="s">
        <v>6051</v>
      </c>
      <c r="F11207">
        <v>7.718283414840422</v>
      </c>
    </row>
    <row r="11208" spans="1:6" hidden="1">
      <c r="A11208">
        <v>19</v>
      </c>
      <c r="B11208" s="226">
        <v>44277</v>
      </c>
      <c r="C11208" s="226">
        <v>44278</v>
      </c>
      <c r="D11208" s="226">
        <v>44280.453750000001</v>
      </c>
      <c r="E11208" t="s">
        <v>6052</v>
      </c>
      <c r="F11208">
        <v>9.9429499308268223</v>
      </c>
    </row>
    <row r="11209" spans="1:6" hidden="1">
      <c r="A11209">
        <v>19</v>
      </c>
      <c r="B11209" s="226">
        <v>44277</v>
      </c>
      <c r="C11209" s="226">
        <v>44278</v>
      </c>
      <c r="D11209" s="226">
        <v>44280.453750000001</v>
      </c>
      <c r="E11209" t="s">
        <v>6053</v>
      </c>
      <c r="F11209">
        <v>21.377349217732593</v>
      </c>
    </row>
    <row r="11210" spans="1:6" hidden="1">
      <c r="A11210">
        <v>19</v>
      </c>
      <c r="B11210" s="226">
        <v>44277</v>
      </c>
      <c r="C11210" s="226">
        <v>44278</v>
      </c>
      <c r="D11210" s="226">
        <v>44280.453750000001</v>
      </c>
      <c r="E11210" t="s">
        <v>6054</v>
      </c>
      <c r="F11210">
        <v>12.627433300017827</v>
      </c>
    </row>
    <row r="11211" spans="1:6" hidden="1">
      <c r="A11211">
        <v>19</v>
      </c>
      <c r="B11211" s="226">
        <v>44277</v>
      </c>
      <c r="C11211" s="226">
        <v>44278</v>
      </c>
      <c r="D11211" s="226">
        <v>44280.453750000001</v>
      </c>
      <c r="E11211" t="s">
        <v>6055</v>
      </c>
      <c r="F11211">
        <v>34.908650716147193</v>
      </c>
    </row>
    <row r="11212" spans="1:6" hidden="1">
      <c r="A11212">
        <v>19</v>
      </c>
      <c r="B11212" s="226">
        <v>44277</v>
      </c>
      <c r="C11212" s="226">
        <v>44278</v>
      </c>
      <c r="D11212" s="226">
        <v>44280.453750000001</v>
      </c>
      <c r="E11212" t="s">
        <v>6056</v>
      </c>
      <c r="F11212">
        <v>8.7665163675944004</v>
      </c>
    </row>
    <row r="11213" spans="1:6" hidden="1">
      <c r="A11213">
        <v>19</v>
      </c>
      <c r="B11213" s="226">
        <v>44277</v>
      </c>
      <c r="C11213" s="226">
        <v>44278</v>
      </c>
      <c r="D11213" s="226">
        <v>44280.453750000001</v>
      </c>
      <c r="E11213" t="s">
        <v>6057</v>
      </c>
      <c r="F11213">
        <v>2.2357833385467529</v>
      </c>
    </row>
    <row r="11214" spans="1:6" hidden="1">
      <c r="A11214">
        <v>19</v>
      </c>
      <c r="B11214" s="226">
        <v>44277</v>
      </c>
      <c r="C11214" s="226">
        <v>44278</v>
      </c>
      <c r="D11214" s="226">
        <v>44280.453750000001</v>
      </c>
      <c r="E11214" t="s">
        <v>6270</v>
      </c>
      <c r="F11214">
        <v>130.43164993921914</v>
      </c>
    </row>
    <row r="11215" spans="1:6" hidden="1">
      <c r="A11215">
        <v>19</v>
      </c>
      <c r="B11215" s="226">
        <v>44277</v>
      </c>
      <c r="C11215" s="226">
        <v>44278</v>
      </c>
      <c r="D11215" s="226">
        <v>44280.453750000001</v>
      </c>
      <c r="E11215" t="s">
        <v>6058</v>
      </c>
      <c r="F11215">
        <v>9.9999997764825908E-3</v>
      </c>
    </row>
    <row r="11216" spans="1:6" hidden="1">
      <c r="A11216">
        <v>19</v>
      </c>
      <c r="B11216" s="226">
        <v>44277</v>
      </c>
      <c r="C11216" s="226">
        <v>44278</v>
      </c>
      <c r="D11216" s="226">
        <v>44280.453750000001</v>
      </c>
      <c r="E11216" t="s">
        <v>6059</v>
      </c>
      <c r="F11216">
        <v>0.95999997854229402</v>
      </c>
    </row>
    <row r="11217" spans="1:6" hidden="1">
      <c r="A11217">
        <v>19</v>
      </c>
      <c r="B11217" s="226">
        <v>44277</v>
      </c>
      <c r="C11217" s="226">
        <v>44278</v>
      </c>
      <c r="D11217" s="226">
        <v>44280.453750000001</v>
      </c>
      <c r="E11217" t="s">
        <v>6060</v>
      </c>
      <c r="F11217">
        <v>1.9999999552965182E-2</v>
      </c>
    </row>
    <row r="11218" spans="1:6" hidden="1">
      <c r="A11218">
        <v>19</v>
      </c>
      <c r="B11218" s="226">
        <v>44277</v>
      </c>
      <c r="C11218" s="226">
        <v>44278</v>
      </c>
      <c r="D11218" s="226">
        <v>44280.453750000001</v>
      </c>
      <c r="E11218" t="s">
        <v>6061</v>
      </c>
      <c r="F11218">
        <v>0.93999999761578057</v>
      </c>
    </row>
    <row r="11219" spans="1:6" hidden="1">
      <c r="A11219">
        <v>19</v>
      </c>
      <c r="B11219" s="226">
        <v>44277</v>
      </c>
      <c r="C11219" s="226">
        <v>44278</v>
      </c>
      <c r="D11219" s="226">
        <v>44280.453750000001</v>
      </c>
      <c r="E11219" t="s">
        <v>6062</v>
      </c>
      <c r="F11219">
        <v>2.190000057220459</v>
      </c>
    </row>
    <row r="11220" spans="1:6" hidden="1">
      <c r="A11220">
        <v>19</v>
      </c>
      <c r="B11220" s="226">
        <v>44277</v>
      </c>
      <c r="C11220" s="226">
        <v>44278</v>
      </c>
      <c r="D11220" s="226">
        <v>44280.453750000001</v>
      </c>
      <c r="E11220" t="s">
        <v>6063</v>
      </c>
      <c r="F11220">
        <v>23</v>
      </c>
    </row>
    <row r="11221" spans="1:6" hidden="1">
      <c r="A11221">
        <v>19</v>
      </c>
      <c r="B11221" s="226">
        <v>44277</v>
      </c>
      <c r="C11221" s="226">
        <v>44278</v>
      </c>
      <c r="D11221" s="226">
        <v>44280.453750000001</v>
      </c>
      <c r="E11221" t="s">
        <v>6064</v>
      </c>
      <c r="F11221">
        <v>51.029998779296875</v>
      </c>
    </row>
    <row r="11222" spans="1:6" hidden="1">
      <c r="A11222">
        <v>19</v>
      </c>
      <c r="B11222" s="226">
        <v>44277</v>
      </c>
      <c r="C11222" s="226">
        <v>44278</v>
      </c>
      <c r="D11222" s="226">
        <v>44280.453750000001</v>
      </c>
      <c r="E11222" t="s">
        <v>6065</v>
      </c>
      <c r="F11222">
        <v>21.270000457763537</v>
      </c>
    </row>
    <row r="11223" spans="1:6" hidden="1">
      <c r="A11223">
        <v>19</v>
      </c>
      <c r="B11223" s="226">
        <v>44277</v>
      </c>
      <c r="C11223" s="226">
        <v>44278</v>
      </c>
      <c r="D11223" s="226">
        <v>44280.453750000001</v>
      </c>
      <c r="E11223" t="s">
        <v>6066</v>
      </c>
      <c r="F11223">
        <v>0.57999998331072233</v>
      </c>
    </row>
    <row r="11224" spans="1:6" hidden="1">
      <c r="A11224">
        <v>19</v>
      </c>
      <c r="B11224" s="226">
        <v>44277</v>
      </c>
      <c r="C11224" s="226">
        <v>44278</v>
      </c>
      <c r="D11224" s="226">
        <v>44280.453750000001</v>
      </c>
      <c r="E11224" t="s">
        <v>6068</v>
      </c>
      <c r="F11224">
        <v>15.787874890036012</v>
      </c>
    </row>
    <row r="11225" spans="1:6" hidden="1">
      <c r="A11225">
        <v>19</v>
      </c>
      <c r="B11225" s="226">
        <v>44277</v>
      </c>
      <c r="C11225" s="226">
        <v>44278</v>
      </c>
      <c r="D11225" s="226">
        <v>44280.453750000001</v>
      </c>
      <c r="E11225" t="s">
        <v>6067</v>
      </c>
      <c r="F11225">
        <v>1.0837248092310319</v>
      </c>
    </row>
    <row r="11226" spans="1:6" hidden="1">
      <c r="A11226">
        <v>19</v>
      </c>
      <c r="B11226" s="226">
        <v>44277</v>
      </c>
      <c r="C11226" s="226">
        <v>44278</v>
      </c>
      <c r="D11226" s="226">
        <v>44280.453750000001</v>
      </c>
      <c r="E11226" t="s">
        <v>6069</v>
      </c>
      <c r="F11226">
        <v>259.70134576161701</v>
      </c>
    </row>
    <row r="11227" spans="1:6" hidden="1">
      <c r="A11227">
        <v>19</v>
      </c>
      <c r="B11227" s="226">
        <v>44277</v>
      </c>
      <c r="C11227" s="226">
        <v>44278</v>
      </c>
      <c r="D11227" s="226">
        <v>44280.453750000001</v>
      </c>
      <c r="E11227" t="s">
        <v>6469</v>
      </c>
      <c r="F11227">
        <v>206.68496669133521</v>
      </c>
    </row>
    <row r="11228" spans="1:6" hidden="1">
      <c r="A11228">
        <v>19</v>
      </c>
      <c r="B11228" s="226">
        <v>44277</v>
      </c>
      <c r="C11228" s="226">
        <v>44278</v>
      </c>
      <c r="D11228" s="226">
        <v>44280.453750000001</v>
      </c>
      <c r="E11228" t="s">
        <v>6470</v>
      </c>
      <c r="F11228">
        <v>32.699123334884469</v>
      </c>
    </row>
    <row r="11229" spans="1:6" hidden="1">
      <c r="A11229">
        <v>19</v>
      </c>
      <c r="B11229" s="226">
        <v>44277</v>
      </c>
      <c r="C11229" s="226">
        <v>44278</v>
      </c>
      <c r="D11229" s="226">
        <v>44280.453750000001</v>
      </c>
      <c r="E11229" t="s">
        <v>6070</v>
      </c>
      <c r="F11229">
        <v>0</v>
      </c>
    </row>
    <row r="11230" spans="1:6" hidden="1">
      <c r="A11230">
        <v>19</v>
      </c>
      <c r="B11230" s="226">
        <v>44277</v>
      </c>
      <c r="C11230" s="226">
        <v>44278</v>
      </c>
      <c r="D11230" s="226">
        <v>44280.453750000001</v>
      </c>
      <c r="E11230" t="s">
        <v>6471</v>
      </c>
      <c r="F11230">
        <v>210.003192064497</v>
      </c>
    </row>
    <row r="11231" spans="1:6" hidden="1">
      <c r="A11231">
        <v>19</v>
      </c>
      <c r="B11231" s="226">
        <v>44277</v>
      </c>
      <c r="C11231" s="226">
        <v>44278</v>
      </c>
      <c r="D11231" s="226">
        <v>44280.453750000001</v>
      </c>
      <c r="E11231" t="s">
        <v>6472</v>
      </c>
      <c r="F11231">
        <v>241.56883870230845</v>
      </c>
    </row>
    <row r="11232" spans="1:6" hidden="1">
      <c r="A11232">
        <v>19</v>
      </c>
      <c r="B11232" s="226">
        <v>44277</v>
      </c>
      <c r="C11232" s="226">
        <v>44278</v>
      </c>
      <c r="D11232" s="226">
        <v>44280.453750000001</v>
      </c>
      <c r="E11232" t="s">
        <v>6473</v>
      </c>
      <c r="F11232">
        <v>263.79197196960445</v>
      </c>
    </row>
    <row r="11233" spans="1:6" hidden="1">
      <c r="A11233">
        <v>19</v>
      </c>
      <c r="B11233" s="226">
        <v>44277</v>
      </c>
      <c r="C11233" s="226">
        <v>44278</v>
      </c>
      <c r="D11233" s="226">
        <v>44280.453750000001</v>
      </c>
      <c r="E11233" t="s">
        <v>6071</v>
      </c>
      <c r="F11233">
        <v>602.3146412319611</v>
      </c>
    </row>
    <row r="11234" spans="1:6" hidden="1">
      <c r="A11234">
        <v>19</v>
      </c>
      <c r="B11234" s="226">
        <v>44277</v>
      </c>
      <c r="C11234" s="226">
        <v>44278</v>
      </c>
      <c r="D11234" s="226">
        <v>44280.453750000001</v>
      </c>
      <c r="E11234" t="s">
        <v>6252</v>
      </c>
      <c r="F11234">
        <v>178.3982702573154</v>
      </c>
    </row>
    <row r="11235" spans="1:6" hidden="1">
      <c r="A11235">
        <v>19</v>
      </c>
      <c r="B11235" s="226">
        <v>44277</v>
      </c>
      <c r="C11235" s="226">
        <v>44278</v>
      </c>
      <c r="D11235" s="226">
        <v>44280.453750000001</v>
      </c>
      <c r="E11235" t="s">
        <v>6253</v>
      </c>
      <c r="F11235">
        <v>73.928550566567424</v>
      </c>
    </row>
    <row r="11236" spans="1:6" hidden="1">
      <c r="A11236">
        <v>19</v>
      </c>
      <c r="B11236" s="226">
        <v>44277</v>
      </c>
      <c r="C11236" s="226">
        <v>44278</v>
      </c>
      <c r="D11236" s="226">
        <v>44280.453750000001</v>
      </c>
      <c r="E11236" t="s">
        <v>6076</v>
      </c>
      <c r="F11236">
        <v>0.8703833421071645</v>
      </c>
    </row>
    <row r="11237" spans="1:6" hidden="1">
      <c r="A11237">
        <v>19</v>
      </c>
      <c r="B11237" s="226">
        <v>44277</v>
      </c>
      <c r="C11237" s="226">
        <v>44278</v>
      </c>
      <c r="D11237" s="226">
        <v>44280.453750000001</v>
      </c>
      <c r="E11237" t="s">
        <v>6077</v>
      </c>
      <c r="F11237">
        <v>1.7951833407083566</v>
      </c>
    </row>
    <row r="11238" spans="1:6" hidden="1">
      <c r="A11238">
        <v>19</v>
      </c>
      <c r="B11238" s="226">
        <v>44277</v>
      </c>
      <c r="C11238" s="226">
        <v>44278</v>
      </c>
      <c r="D11238" s="226">
        <v>44280.453750000001</v>
      </c>
      <c r="E11238" t="s">
        <v>6078</v>
      </c>
      <c r="F11238">
        <v>7.251800139745316</v>
      </c>
    </row>
    <row r="11239" spans="1:6" hidden="1">
      <c r="A11239">
        <v>19</v>
      </c>
      <c r="B11239" s="226">
        <v>44277</v>
      </c>
      <c r="C11239" s="226">
        <v>44278</v>
      </c>
      <c r="D11239" s="226">
        <v>44280.453750000001</v>
      </c>
      <c r="E11239" t="s">
        <v>6079</v>
      </c>
      <c r="F11239">
        <v>23.616449673969619</v>
      </c>
    </row>
    <row r="11240" spans="1:6" hidden="1">
      <c r="A11240">
        <v>19</v>
      </c>
      <c r="B11240" s="226">
        <v>44277</v>
      </c>
      <c r="C11240" s="226">
        <v>44278</v>
      </c>
      <c r="D11240" s="226">
        <v>44280.453750000001</v>
      </c>
      <c r="E11240" t="s">
        <v>6080</v>
      </c>
      <c r="F11240">
        <v>50.463483174643173</v>
      </c>
    </row>
    <row r="11241" spans="1:6" hidden="1">
      <c r="A11241">
        <v>19</v>
      </c>
      <c r="B11241" s="226">
        <v>44277</v>
      </c>
      <c r="C11241" s="226">
        <v>44278</v>
      </c>
      <c r="D11241" s="226">
        <v>44280.453750000001</v>
      </c>
      <c r="E11241" t="s">
        <v>6081</v>
      </c>
      <c r="F11241">
        <v>15.915016810099871</v>
      </c>
    </row>
    <row r="11242" spans="1:6" hidden="1">
      <c r="A11242">
        <v>19</v>
      </c>
      <c r="B11242" s="226">
        <v>44277</v>
      </c>
      <c r="C11242" s="226">
        <v>44278</v>
      </c>
      <c r="D11242" s="226">
        <v>44280.453750000001</v>
      </c>
      <c r="E11242" t="s">
        <v>6082</v>
      </c>
      <c r="F11242">
        <v>5.5116667101782632E-2</v>
      </c>
    </row>
    <row r="11243" spans="1:6" hidden="1">
      <c r="A11243">
        <v>19</v>
      </c>
      <c r="B11243" s="226">
        <v>44277</v>
      </c>
      <c r="C11243" s="226">
        <v>44278</v>
      </c>
      <c r="D11243" s="226">
        <v>44280.453750000001</v>
      </c>
      <c r="E11243" t="s">
        <v>6678</v>
      </c>
      <c r="F11243">
        <v>125.58800182342542</v>
      </c>
    </row>
    <row r="11244" spans="1:6" hidden="1">
      <c r="A11244">
        <v>19</v>
      </c>
      <c r="B11244" s="226">
        <v>44277</v>
      </c>
      <c r="C11244" s="226">
        <v>44278</v>
      </c>
      <c r="D11244" s="226">
        <v>44280.453750000001</v>
      </c>
      <c r="E11244" t="s">
        <v>6474</v>
      </c>
      <c r="F11244">
        <v>233.93412467108922</v>
      </c>
    </row>
    <row r="11245" spans="1:6" hidden="1">
      <c r="A11245">
        <v>19</v>
      </c>
      <c r="B11245" s="226">
        <v>44277</v>
      </c>
      <c r="C11245" s="226">
        <v>44278</v>
      </c>
      <c r="D11245" s="226">
        <v>44280.453750000001</v>
      </c>
      <c r="E11245" t="s">
        <v>6475</v>
      </c>
      <c r="F11245">
        <v>234.63147214253792</v>
      </c>
    </row>
    <row r="11246" spans="1:6" hidden="1">
      <c r="A11246">
        <v>19</v>
      </c>
      <c r="B11246" s="226">
        <v>44277</v>
      </c>
      <c r="C11246" s="226">
        <v>44278</v>
      </c>
      <c r="D11246" s="226">
        <v>44280.453750000001</v>
      </c>
      <c r="E11246" t="s">
        <v>6476</v>
      </c>
      <c r="F11246">
        <v>237.5509270244201</v>
      </c>
    </row>
    <row r="11247" spans="1:6" hidden="1">
      <c r="A11247">
        <v>19</v>
      </c>
      <c r="B11247" s="226">
        <v>44277</v>
      </c>
      <c r="C11247" s="226">
        <v>44278</v>
      </c>
      <c r="D11247" s="226">
        <v>44280.453750000001</v>
      </c>
      <c r="E11247" t="s">
        <v>6477</v>
      </c>
      <c r="F11247">
        <v>238.87902642356056</v>
      </c>
    </row>
    <row r="11248" spans="1:6" hidden="1">
      <c r="A11248">
        <v>19</v>
      </c>
      <c r="B11248" s="226">
        <v>44277</v>
      </c>
      <c r="C11248" s="226">
        <v>44278</v>
      </c>
      <c r="D11248" s="226">
        <v>44280.453750000001</v>
      </c>
      <c r="E11248" t="s">
        <v>6085</v>
      </c>
      <c r="F11248">
        <v>22.959040943781485</v>
      </c>
    </row>
    <row r="11249" spans="1:6" hidden="1">
      <c r="A11249">
        <v>19</v>
      </c>
      <c r="B11249" s="226">
        <v>44277</v>
      </c>
      <c r="C11249" s="226">
        <v>44278</v>
      </c>
      <c r="D11249" s="226">
        <v>44280.453750000001</v>
      </c>
      <c r="E11249" t="s">
        <v>6086</v>
      </c>
      <c r="F11249">
        <v>19.906302612357667</v>
      </c>
    </row>
    <row r="11250" spans="1:6" hidden="1">
      <c r="A11250">
        <v>19</v>
      </c>
      <c r="B11250" s="226">
        <v>44277</v>
      </c>
      <c r="C11250" s="226">
        <v>44278</v>
      </c>
      <c r="D11250" s="226">
        <v>44280.453750000001</v>
      </c>
      <c r="E11250" t="s">
        <v>6087</v>
      </c>
      <c r="F11250">
        <v>0</v>
      </c>
    </row>
    <row r="11251" spans="1:6" hidden="1">
      <c r="A11251">
        <v>19</v>
      </c>
      <c r="B11251" s="226">
        <v>44277</v>
      </c>
      <c r="C11251" s="226">
        <v>44278</v>
      </c>
      <c r="D11251" s="226">
        <v>44280.453750000001</v>
      </c>
      <c r="E11251" t="s">
        <v>6088</v>
      </c>
      <c r="F11251">
        <v>91.92167046335004</v>
      </c>
    </row>
    <row r="11252" spans="1:6" hidden="1">
      <c r="A11252">
        <v>19</v>
      </c>
      <c r="B11252" s="226">
        <v>44277</v>
      </c>
      <c r="C11252" s="226">
        <v>44278</v>
      </c>
      <c r="D11252" s="226">
        <v>44280.453750000001</v>
      </c>
      <c r="E11252" t="s">
        <v>6083</v>
      </c>
      <c r="F11252">
        <v>725.35162896050463</v>
      </c>
    </row>
    <row r="11253" spans="1:6" hidden="1">
      <c r="A11253">
        <v>19</v>
      </c>
      <c r="B11253" s="226">
        <v>44277</v>
      </c>
      <c r="C11253" s="226">
        <v>44278</v>
      </c>
      <c r="D11253" s="226">
        <v>44280.453750000001</v>
      </c>
      <c r="E11253" t="s">
        <v>6478</v>
      </c>
      <c r="F11253">
        <v>202.89153285556409</v>
      </c>
    </row>
    <row r="11254" spans="1:6" hidden="1">
      <c r="A11254">
        <v>19</v>
      </c>
      <c r="B11254" s="226">
        <v>44277</v>
      </c>
      <c r="C11254" s="226">
        <v>44278</v>
      </c>
      <c r="D11254" s="226">
        <v>44280.453750000001</v>
      </c>
      <c r="E11254" t="s">
        <v>6254</v>
      </c>
      <c r="F11254">
        <v>762.14410875108535</v>
      </c>
    </row>
    <row r="11255" spans="1:6" hidden="1">
      <c r="A11255">
        <v>19</v>
      </c>
      <c r="B11255" s="226">
        <v>44277</v>
      </c>
      <c r="C11255" s="226">
        <v>44278</v>
      </c>
      <c r="D11255" s="226">
        <v>44280.453750000001</v>
      </c>
      <c r="E11255" t="s">
        <v>6479</v>
      </c>
      <c r="F11255">
        <v>205.29246327082325</v>
      </c>
    </row>
    <row r="11256" spans="1:6" hidden="1">
      <c r="A11256">
        <v>19</v>
      </c>
      <c r="B11256" s="226">
        <v>44277</v>
      </c>
      <c r="C11256" s="226">
        <v>44278</v>
      </c>
      <c r="D11256" s="226">
        <v>44280.453750000001</v>
      </c>
      <c r="E11256" t="s">
        <v>6480</v>
      </c>
      <c r="F11256">
        <v>270.71429799397987</v>
      </c>
    </row>
    <row r="11257" spans="1:6" hidden="1">
      <c r="A11257">
        <v>19</v>
      </c>
      <c r="B11257" s="226">
        <v>44277</v>
      </c>
      <c r="C11257" s="226">
        <v>44278</v>
      </c>
      <c r="D11257" s="226">
        <v>44280.453750000001</v>
      </c>
      <c r="E11257" t="s">
        <v>6255</v>
      </c>
      <c r="F11257">
        <v>2743.2579569498716</v>
      </c>
    </row>
    <row r="11258" spans="1:6" hidden="1">
      <c r="A11258">
        <v>19</v>
      </c>
      <c r="B11258" s="226">
        <v>44277</v>
      </c>
      <c r="C11258" s="226">
        <v>44278</v>
      </c>
      <c r="D11258" s="226">
        <v>44280.453750000001</v>
      </c>
      <c r="E11258" t="s">
        <v>6481</v>
      </c>
      <c r="F11258">
        <v>273.78191346062277</v>
      </c>
    </row>
    <row r="11259" spans="1:6" hidden="1">
      <c r="A11259">
        <v>19</v>
      </c>
      <c r="B11259" s="226">
        <v>44277</v>
      </c>
      <c r="C11259" s="226">
        <v>44278</v>
      </c>
      <c r="D11259" s="226">
        <v>44280.453750000001</v>
      </c>
      <c r="E11259" t="s">
        <v>6084</v>
      </c>
      <c r="F11259">
        <v>95.316197114520747</v>
      </c>
    </row>
    <row r="11260" spans="1:6" hidden="1">
      <c r="A11260">
        <v>19</v>
      </c>
      <c r="B11260" s="226">
        <v>44277</v>
      </c>
      <c r="C11260" s="226">
        <v>44278</v>
      </c>
      <c r="D11260" s="226">
        <v>44280.453750000001</v>
      </c>
      <c r="E11260" t="s">
        <v>6482</v>
      </c>
      <c r="F11260">
        <v>270.05803930494858</v>
      </c>
    </row>
    <row r="11261" spans="1:6" hidden="1">
      <c r="A11261">
        <v>19</v>
      </c>
      <c r="B11261" s="226">
        <v>44277</v>
      </c>
      <c r="C11261" s="226">
        <v>44278</v>
      </c>
      <c r="D11261" s="226">
        <v>44280.453750000001</v>
      </c>
      <c r="E11261" t="s">
        <v>6483</v>
      </c>
      <c r="F11261">
        <v>208.16529272927249</v>
      </c>
    </row>
    <row r="11262" spans="1:6" hidden="1">
      <c r="A11262">
        <v>19</v>
      </c>
      <c r="B11262" s="226">
        <v>44277</v>
      </c>
      <c r="C11262" s="226">
        <v>44278</v>
      </c>
      <c r="D11262" s="226">
        <v>44280.453750000001</v>
      </c>
      <c r="E11262" t="s">
        <v>6484</v>
      </c>
      <c r="F11262">
        <v>208.40517754024927</v>
      </c>
    </row>
    <row r="11263" spans="1:6" hidden="1">
      <c r="A11263">
        <v>19</v>
      </c>
      <c r="B11263" s="226">
        <v>44277</v>
      </c>
      <c r="C11263" s="226">
        <v>44278</v>
      </c>
      <c r="D11263" s="226">
        <v>44280.453750000001</v>
      </c>
      <c r="E11263" t="s">
        <v>6235</v>
      </c>
    </row>
    <row r="11264" spans="1:6" hidden="1">
      <c r="A11264">
        <v>19</v>
      </c>
      <c r="B11264" s="226">
        <v>44277</v>
      </c>
      <c r="C11264" s="226">
        <v>44278</v>
      </c>
      <c r="D11264" s="226">
        <v>44280.453750000001</v>
      </c>
      <c r="E11264" t="s">
        <v>6256</v>
      </c>
      <c r="F11264">
        <v>1.6387212034845928</v>
      </c>
    </row>
    <row r="11265" spans="1:6" hidden="1">
      <c r="A11265">
        <v>19</v>
      </c>
      <c r="B11265" s="226">
        <v>44277</v>
      </c>
      <c r="C11265" s="226">
        <v>44278</v>
      </c>
      <c r="D11265" s="226">
        <v>44280.453750000001</v>
      </c>
      <c r="E11265" t="s">
        <v>6257</v>
      </c>
      <c r="F11265">
        <v>5.8145223501397094</v>
      </c>
    </row>
    <row r="11266" spans="1:6" hidden="1">
      <c r="A11266">
        <v>19</v>
      </c>
      <c r="B11266" s="226">
        <v>44277</v>
      </c>
      <c r="C11266" s="226">
        <v>44278</v>
      </c>
      <c r="D11266" s="226">
        <v>44280.453750000001</v>
      </c>
      <c r="E11266" t="s">
        <v>6258</v>
      </c>
      <c r="F11266">
        <v>5.0420056229457186</v>
      </c>
    </row>
    <row r="11267" spans="1:6" hidden="1">
      <c r="A11267">
        <v>19</v>
      </c>
      <c r="B11267" s="226">
        <v>44277</v>
      </c>
      <c r="C11267" s="226">
        <v>44278</v>
      </c>
      <c r="D11267" s="226">
        <v>44280.453750000001</v>
      </c>
      <c r="E11267" t="s">
        <v>6520</v>
      </c>
      <c r="F11267">
        <v>0.28339999914169312</v>
      </c>
    </row>
    <row r="11268" spans="1:6" hidden="1">
      <c r="A11268">
        <v>19</v>
      </c>
      <c r="B11268" s="226">
        <v>44277</v>
      </c>
      <c r="C11268" s="226">
        <v>44278</v>
      </c>
      <c r="D11268" s="226">
        <v>44280.453750000001</v>
      </c>
      <c r="E11268" t="s">
        <v>6259</v>
      </c>
      <c r="F11268">
        <v>5.4224578526285052</v>
      </c>
    </row>
    <row r="11269" spans="1:6" hidden="1">
      <c r="A11269">
        <v>19</v>
      </c>
      <c r="B11269" s="226">
        <v>44277</v>
      </c>
      <c r="C11269" s="226">
        <v>44278</v>
      </c>
      <c r="D11269" s="226">
        <v>44280.453750000001</v>
      </c>
      <c r="E11269" t="s">
        <v>6260</v>
      </c>
      <c r="F11269">
        <v>6.3469116770041481E-4</v>
      </c>
    </row>
    <row r="11270" spans="1:6" hidden="1">
      <c r="A11270">
        <v>19</v>
      </c>
      <c r="B11270" s="226">
        <v>44277</v>
      </c>
      <c r="C11270" s="226">
        <v>44278</v>
      </c>
      <c r="D11270" s="226">
        <v>44280.453750000001</v>
      </c>
      <c r="E11270" t="s">
        <v>6485</v>
      </c>
      <c r="F11270">
        <v>37.989447251955617</v>
      </c>
    </row>
    <row r="11271" spans="1:6" hidden="1">
      <c r="A11271">
        <v>19</v>
      </c>
      <c r="B11271" s="226">
        <v>44277</v>
      </c>
      <c r="C11271" s="226">
        <v>44278</v>
      </c>
      <c r="D11271" s="226">
        <v>44280.453750000001</v>
      </c>
      <c r="E11271" t="s">
        <v>6486</v>
      </c>
      <c r="F11271">
        <v>156.91637902789643</v>
      </c>
    </row>
    <row r="11272" spans="1:6" hidden="1">
      <c r="A11272">
        <v>19</v>
      </c>
      <c r="B11272" s="226">
        <v>44277</v>
      </c>
      <c r="C11272" s="226">
        <v>44278</v>
      </c>
      <c r="D11272" s="226">
        <v>44280.453750000001</v>
      </c>
      <c r="E11272" t="s">
        <v>6091</v>
      </c>
      <c r="F11272">
        <v>100.4758751604289</v>
      </c>
    </row>
    <row r="11273" spans="1:6" hidden="1">
      <c r="A11273">
        <v>19</v>
      </c>
      <c r="B11273" s="226">
        <v>44277</v>
      </c>
      <c r="C11273" s="226">
        <v>44278</v>
      </c>
      <c r="D11273" s="226">
        <v>44280.453750000001</v>
      </c>
      <c r="E11273" t="s">
        <v>6261</v>
      </c>
      <c r="F11273">
        <v>0</v>
      </c>
    </row>
    <row r="11274" spans="1:6" hidden="1">
      <c r="A11274">
        <v>19</v>
      </c>
      <c r="B11274" s="226">
        <v>44277</v>
      </c>
      <c r="C11274" s="226">
        <v>44278</v>
      </c>
      <c r="D11274" s="226">
        <v>44280.453750000001</v>
      </c>
      <c r="E11274" t="s">
        <v>6269</v>
      </c>
      <c r="F11274">
        <v>50.260307423273709</v>
      </c>
    </row>
    <row r="11275" spans="1:6" hidden="1">
      <c r="A11275">
        <v>19</v>
      </c>
      <c r="B11275" s="226">
        <v>44277</v>
      </c>
      <c r="C11275" s="226">
        <v>44278</v>
      </c>
      <c r="D11275" s="226">
        <v>44280.453750000001</v>
      </c>
      <c r="E11275" t="s">
        <v>6661</v>
      </c>
      <c r="F11275">
        <v>2.8843134981337673</v>
      </c>
    </row>
    <row r="11276" spans="1:6" hidden="1">
      <c r="A11276">
        <v>19</v>
      </c>
      <c r="B11276" s="226">
        <v>44277</v>
      </c>
      <c r="C11276" s="226">
        <v>44278</v>
      </c>
      <c r="D11276" s="226">
        <v>44280.453750000001</v>
      </c>
      <c r="E11276" t="s">
        <v>6262</v>
      </c>
      <c r="F11276">
        <v>9.0074261035776768</v>
      </c>
    </row>
    <row r="11277" spans="1:6" hidden="1">
      <c r="A11277">
        <v>19</v>
      </c>
      <c r="B11277" s="226">
        <v>44277</v>
      </c>
      <c r="C11277" s="226">
        <v>44278</v>
      </c>
      <c r="D11277" s="226">
        <v>44280.453750000001</v>
      </c>
      <c r="E11277" t="s">
        <v>6263</v>
      </c>
      <c r="F11277">
        <v>14.430518647373884</v>
      </c>
    </row>
    <row r="11278" spans="1:6" hidden="1">
      <c r="A11278">
        <v>19</v>
      </c>
      <c r="B11278" s="226">
        <v>44277</v>
      </c>
      <c r="C11278" s="226">
        <v>44278</v>
      </c>
      <c r="D11278" s="226">
        <v>44280.453750000001</v>
      </c>
      <c r="E11278" t="s">
        <v>6264</v>
      </c>
      <c r="F11278">
        <v>28.926946024099998</v>
      </c>
    </row>
    <row r="11279" spans="1:6" hidden="1">
      <c r="A11279">
        <v>19</v>
      </c>
      <c r="B11279" s="226">
        <v>44277</v>
      </c>
      <c r="C11279" s="226">
        <v>44278</v>
      </c>
      <c r="D11279" s="226">
        <v>44280.453750000001</v>
      </c>
      <c r="E11279" t="s">
        <v>6267</v>
      </c>
      <c r="F11279">
        <v>50.260307423273709</v>
      </c>
    </row>
    <row r="11280" spans="1:6" hidden="1">
      <c r="A11280">
        <v>19</v>
      </c>
      <c r="B11280" s="226">
        <v>44277</v>
      </c>
      <c r="C11280" s="226">
        <v>44278</v>
      </c>
      <c r="D11280" s="226">
        <v>44280.453750000001</v>
      </c>
      <c r="E11280" t="s">
        <v>6440</v>
      </c>
      <c r="F11280">
        <v>50.260307423273709</v>
      </c>
    </row>
    <row r="11281" spans="1:6" hidden="1">
      <c r="A11281">
        <v>19</v>
      </c>
      <c r="B11281" s="226">
        <v>44277</v>
      </c>
      <c r="C11281" s="226">
        <v>44278</v>
      </c>
      <c r="D11281" s="226">
        <v>44280.453750000001</v>
      </c>
      <c r="E11281" t="s">
        <v>6100</v>
      </c>
      <c r="F11281">
        <v>0.12129999697208843</v>
      </c>
    </row>
    <row r="11282" spans="1:6" hidden="1">
      <c r="A11282">
        <v>19</v>
      </c>
      <c r="B11282" s="226">
        <v>44277</v>
      </c>
      <c r="C11282" s="226">
        <v>44278</v>
      </c>
      <c r="D11282" s="226">
        <v>44280.453750000001</v>
      </c>
      <c r="E11282" t="s">
        <v>6101</v>
      </c>
      <c r="F11282">
        <v>7.4000000022349105E-3</v>
      </c>
    </row>
    <row r="11283" spans="1:6" hidden="1">
      <c r="A11283">
        <v>19</v>
      </c>
      <c r="B11283" s="226">
        <v>44277</v>
      </c>
      <c r="C11283" s="226">
        <v>44278</v>
      </c>
      <c r="D11283" s="226">
        <v>44280.453750000001</v>
      </c>
      <c r="E11283" t="s">
        <v>6102</v>
      </c>
      <c r="F11283">
        <v>0.2040999978780669</v>
      </c>
    </row>
    <row r="11284" spans="1:6" hidden="1">
      <c r="A11284">
        <v>19</v>
      </c>
      <c r="B11284" s="226">
        <v>44277</v>
      </c>
      <c r="C11284" s="226">
        <v>44278</v>
      </c>
      <c r="D11284" s="226">
        <v>44280.453750000001</v>
      </c>
      <c r="E11284" t="s">
        <v>6103</v>
      </c>
      <c r="F11284">
        <v>0.62010002136230469</v>
      </c>
    </row>
    <row r="11285" spans="1:6" hidden="1">
      <c r="A11285">
        <v>19</v>
      </c>
      <c r="B11285" s="226">
        <v>44277</v>
      </c>
      <c r="C11285" s="226">
        <v>44278</v>
      </c>
      <c r="D11285" s="226">
        <v>44280.453750000001</v>
      </c>
      <c r="E11285" t="s">
        <v>6104</v>
      </c>
      <c r="F11285">
        <v>98.7615966796875</v>
      </c>
    </row>
    <row r="11286" spans="1:6" hidden="1">
      <c r="A11286">
        <v>19</v>
      </c>
      <c r="B11286" s="226">
        <v>44277</v>
      </c>
      <c r="C11286" s="226">
        <v>44278</v>
      </c>
      <c r="D11286" s="226">
        <v>44280.453750000001</v>
      </c>
      <c r="E11286" t="s">
        <v>6105</v>
      </c>
    </row>
    <row r="11287" spans="1:6" hidden="1">
      <c r="A11287">
        <v>19</v>
      </c>
      <c r="B11287" s="226">
        <v>44277</v>
      </c>
      <c r="C11287" s="226">
        <v>44278</v>
      </c>
      <c r="D11287" s="226">
        <v>44280.453750000001</v>
      </c>
      <c r="E11287" t="s">
        <v>6106</v>
      </c>
    </row>
    <row r="11288" spans="1:6" hidden="1">
      <c r="A11288">
        <v>19</v>
      </c>
      <c r="B11288" s="226">
        <v>44277</v>
      </c>
      <c r="C11288" s="226">
        <v>44278</v>
      </c>
      <c r="D11288" s="226">
        <v>44280.453750000001</v>
      </c>
      <c r="E11288" t="s">
        <v>6107</v>
      </c>
    </row>
    <row r="11289" spans="1:6" hidden="1">
      <c r="A11289">
        <v>19</v>
      </c>
      <c r="B11289" s="226">
        <v>44277</v>
      </c>
      <c r="C11289" s="226">
        <v>44278</v>
      </c>
      <c r="D11289" s="226">
        <v>44280.453750000001</v>
      </c>
      <c r="E11289" t="s">
        <v>6108</v>
      </c>
    </row>
    <row r="11290" spans="1:6" hidden="1">
      <c r="A11290">
        <v>19</v>
      </c>
      <c r="B11290" s="226">
        <v>44277</v>
      </c>
      <c r="C11290" s="226">
        <v>44278</v>
      </c>
      <c r="D11290" s="226">
        <v>44280.453750000001</v>
      </c>
      <c r="E11290" t="s">
        <v>6109</v>
      </c>
    </row>
    <row r="11291" spans="1:6" hidden="1">
      <c r="A11291">
        <v>19</v>
      </c>
      <c r="B11291" s="226">
        <v>44277</v>
      </c>
      <c r="C11291" s="226">
        <v>44278</v>
      </c>
      <c r="D11291" s="226">
        <v>44280.453750000001</v>
      </c>
      <c r="E11291" t="s">
        <v>6110</v>
      </c>
    </row>
    <row r="11292" spans="1:6" hidden="1">
      <c r="A11292">
        <v>19</v>
      </c>
      <c r="B11292" s="226">
        <v>44277</v>
      </c>
      <c r="C11292" s="226">
        <v>44278</v>
      </c>
      <c r="D11292" s="226">
        <v>44280.453750000001</v>
      </c>
      <c r="E11292" t="s">
        <v>6111</v>
      </c>
    </row>
    <row r="11293" spans="1:6" hidden="1">
      <c r="A11293">
        <v>19</v>
      </c>
      <c r="B11293" s="226">
        <v>44277</v>
      </c>
      <c r="C11293" s="226">
        <v>44278</v>
      </c>
      <c r="D11293" s="226">
        <v>44280.453750000001</v>
      </c>
      <c r="E11293" t="s">
        <v>6113</v>
      </c>
    </row>
    <row r="11294" spans="1:6" hidden="1">
      <c r="A11294">
        <v>19</v>
      </c>
      <c r="B11294" s="226">
        <v>44277</v>
      </c>
      <c r="C11294" s="226">
        <v>44278</v>
      </c>
      <c r="D11294" s="226">
        <v>44280.453750000001</v>
      </c>
      <c r="E11294" t="s">
        <v>6112</v>
      </c>
    </row>
    <row r="11295" spans="1:6" hidden="1">
      <c r="A11295">
        <v>19</v>
      </c>
      <c r="B11295" s="226">
        <v>44277</v>
      </c>
      <c r="C11295" s="226">
        <v>44278</v>
      </c>
      <c r="D11295" s="226">
        <v>44280.453750000001</v>
      </c>
      <c r="E11295" t="s">
        <v>6114</v>
      </c>
    </row>
    <row r="11296" spans="1:6" hidden="1">
      <c r="A11296">
        <v>19</v>
      </c>
      <c r="B11296" s="226">
        <v>44277</v>
      </c>
      <c r="C11296" s="226">
        <v>44278</v>
      </c>
      <c r="D11296" s="226">
        <v>44280.453750000001</v>
      </c>
      <c r="E11296" t="s">
        <v>6115</v>
      </c>
    </row>
    <row r="11297" spans="1:6" hidden="1">
      <c r="A11297">
        <v>19</v>
      </c>
      <c r="B11297" s="226">
        <v>44277</v>
      </c>
      <c r="C11297" s="226">
        <v>44278</v>
      </c>
      <c r="D11297" s="226">
        <v>44280.453750000001</v>
      </c>
      <c r="E11297" t="s">
        <v>6116</v>
      </c>
    </row>
    <row r="11298" spans="1:6" hidden="1">
      <c r="A11298">
        <v>19</v>
      </c>
      <c r="B11298" s="226">
        <v>44277</v>
      </c>
      <c r="C11298" s="226">
        <v>44278</v>
      </c>
      <c r="D11298" s="226">
        <v>44280.453750000001</v>
      </c>
      <c r="E11298" t="s">
        <v>6117</v>
      </c>
    </row>
    <row r="11299" spans="1:6" hidden="1">
      <c r="A11299">
        <v>19</v>
      </c>
      <c r="B11299" s="226">
        <v>44277</v>
      </c>
      <c r="C11299" s="226">
        <v>44278</v>
      </c>
      <c r="D11299" s="226">
        <v>44280.453750000001</v>
      </c>
      <c r="E11299" t="s">
        <v>6118</v>
      </c>
    </row>
    <row r="11300" spans="1:6" hidden="1">
      <c r="A11300">
        <v>19</v>
      </c>
      <c r="B11300" s="226">
        <v>44277</v>
      </c>
      <c r="C11300" s="226">
        <v>44278</v>
      </c>
      <c r="D11300" s="226">
        <v>44280.453750000001</v>
      </c>
      <c r="E11300" t="s">
        <v>6119</v>
      </c>
    </row>
    <row r="11301" spans="1:6" hidden="1">
      <c r="A11301">
        <v>19</v>
      </c>
      <c r="B11301" s="226">
        <v>44277</v>
      </c>
      <c r="C11301" s="226">
        <v>44278</v>
      </c>
      <c r="D11301" s="226">
        <v>44280.453750000001</v>
      </c>
      <c r="E11301" t="s">
        <v>6120</v>
      </c>
    </row>
    <row r="11302" spans="1:6" hidden="1">
      <c r="A11302">
        <v>19</v>
      </c>
      <c r="B11302" s="226">
        <v>44277</v>
      </c>
      <c r="C11302" s="226">
        <v>44278</v>
      </c>
      <c r="D11302" s="226">
        <v>44280.453750000001</v>
      </c>
      <c r="E11302" t="s">
        <v>6121</v>
      </c>
    </row>
    <row r="11303" spans="1:6" hidden="1">
      <c r="A11303">
        <v>19</v>
      </c>
      <c r="B11303" s="226">
        <v>44277</v>
      </c>
      <c r="C11303" s="226">
        <v>44278</v>
      </c>
      <c r="D11303" s="226">
        <v>44280.453750000001</v>
      </c>
      <c r="E11303" t="s">
        <v>6487</v>
      </c>
      <c r="F11303">
        <v>174.76420146094395</v>
      </c>
    </row>
    <row r="11304" spans="1:6" hidden="1">
      <c r="A11304">
        <v>19</v>
      </c>
      <c r="B11304" s="226">
        <v>44277</v>
      </c>
      <c r="C11304" s="226">
        <v>44278</v>
      </c>
      <c r="D11304" s="226">
        <v>44280.453750000001</v>
      </c>
      <c r="E11304" t="s">
        <v>6488</v>
      </c>
      <c r="F11304">
        <v>187.9657333691917</v>
      </c>
    </row>
    <row r="11305" spans="1:6" hidden="1">
      <c r="A11305">
        <v>19</v>
      </c>
      <c r="B11305" s="226">
        <v>44277</v>
      </c>
      <c r="C11305" s="226">
        <v>44278</v>
      </c>
      <c r="D11305" s="226">
        <v>44280.453750000001</v>
      </c>
      <c r="E11305" t="s">
        <v>6489</v>
      </c>
      <c r="F11305">
        <v>188.47504583994561</v>
      </c>
    </row>
    <row r="11306" spans="1:6" hidden="1">
      <c r="A11306">
        <v>19</v>
      </c>
      <c r="B11306" s="226">
        <v>44277</v>
      </c>
      <c r="C11306" s="226">
        <v>44278</v>
      </c>
      <c r="D11306" s="226">
        <v>44280.453750000001</v>
      </c>
      <c r="E11306" t="s">
        <v>6490</v>
      </c>
      <c r="F11306">
        <v>198.02724914550762</v>
      </c>
    </row>
    <row r="11307" spans="1:6" hidden="1">
      <c r="A11307">
        <v>19</v>
      </c>
      <c r="B11307" s="226">
        <v>44277</v>
      </c>
      <c r="C11307" s="226">
        <v>44278</v>
      </c>
      <c r="D11307" s="226">
        <v>44280.453750000001</v>
      </c>
      <c r="E11307" t="s">
        <v>6122</v>
      </c>
      <c r="F11307">
        <v>7.0625087501274253</v>
      </c>
    </row>
    <row r="11308" spans="1:6" hidden="1">
      <c r="A11308">
        <v>19</v>
      </c>
      <c r="B11308" s="226">
        <v>44277</v>
      </c>
      <c r="C11308" s="226">
        <v>44278</v>
      </c>
      <c r="D11308" s="226">
        <v>44280.453750000001</v>
      </c>
      <c r="E11308" t="s">
        <v>6123</v>
      </c>
      <c r="F11308">
        <v>19.822359004285566</v>
      </c>
    </row>
    <row r="11309" spans="1:6" hidden="1">
      <c r="A11309">
        <v>19</v>
      </c>
      <c r="B11309" s="226">
        <v>44277</v>
      </c>
      <c r="C11309" s="226">
        <v>44278</v>
      </c>
      <c r="D11309" s="226">
        <v>44280.453750000001</v>
      </c>
      <c r="E11309" t="s">
        <v>6491</v>
      </c>
      <c r="F11309">
        <v>168.16671946843505</v>
      </c>
    </row>
    <row r="11310" spans="1:6" hidden="1">
      <c r="A11310">
        <v>19</v>
      </c>
      <c r="B11310" s="226">
        <v>44277</v>
      </c>
      <c r="C11310" s="226">
        <v>44278</v>
      </c>
      <c r="D11310" s="226">
        <v>44280.453750000001</v>
      </c>
      <c r="E11310" t="s">
        <v>6492</v>
      </c>
      <c r="F11310">
        <v>171.07595165040783</v>
      </c>
    </row>
    <row r="11311" spans="1:6" hidden="1">
      <c r="A11311">
        <v>19</v>
      </c>
      <c r="B11311" s="226">
        <v>44277</v>
      </c>
      <c r="C11311" s="226">
        <v>44278</v>
      </c>
      <c r="D11311" s="226">
        <v>44280.453750000001</v>
      </c>
      <c r="E11311" t="s">
        <v>6493</v>
      </c>
      <c r="F11311">
        <v>137.59420415030581</v>
      </c>
    </row>
    <row r="11312" spans="1:6" hidden="1">
      <c r="A11312">
        <v>19</v>
      </c>
      <c r="B11312" s="226">
        <v>44277</v>
      </c>
      <c r="C11312" s="226">
        <v>44278</v>
      </c>
      <c r="D11312" s="226">
        <v>44280.453750000001</v>
      </c>
      <c r="E11312" t="s">
        <v>6265</v>
      </c>
      <c r="F11312">
        <v>24.141603529453295</v>
      </c>
    </row>
    <row r="11313" spans="1:6" hidden="1">
      <c r="A11313">
        <v>19</v>
      </c>
      <c r="B11313" s="226">
        <v>44277</v>
      </c>
      <c r="C11313" s="226">
        <v>44278</v>
      </c>
      <c r="D11313" s="226">
        <v>44280.453750000001</v>
      </c>
      <c r="E11313" t="s">
        <v>6266</v>
      </c>
      <c r="F11313">
        <v>135.96867940161007</v>
      </c>
    </row>
    <row r="11314" spans="1:6" hidden="1">
      <c r="A11314">
        <v>19</v>
      </c>
      <c r="B11314" s="226">
        <v>44277</v>
      </c>
      <c r="C11314" s="226">
        <v>44278</v>
      </c>
      <c r="D11314" s="226">
        <v>44280.453750000001</v>
      </c>
      <c r="E11314" t="s">
        <v>6494</v>
      </c>
      <c r="F11314">
        <v>200.15020098156396</v>
      </c>
    </row>
    <row r="11315" spans="1:6" hidden="1">
      <c r="A11315">
        <v>19</v>
      </c>
      <c r="B11315" s="226">
        <v>44277</v>
      </c>
      <c r="C11315" s="226">
        <v>44278</v>
      </c>
      <c r="D11315" s="226">
        <v>44280.453750000001</v>
      </c>
      <c r="E11315" t="s">
        <v>6495</v>
      </c>
      <c r="F11315">
        <v>208.23501672744709</v>
      </c>
    </row>
    <row r="11316" spans="1:6" hidden="1">
      <c r="A11316">
        <v>19</v>
      </c>
      <c r="B11316" s="226">
        <v>44277</v>
      </c>
      <c r="C11316" s="226">
        <v>44278</v>
      </c>
      <c r="D11316" s="226">
        <v>44280.453750000001</v>
      </c>
      <c r="E11316" t="s">
        <v>6268</v>
      </c>
      <c r="F11316">
        <v>182.43333529366376</v>
      </c>
    </row>
    <row r="11317" spans="1:6" hidden="1">
      <c r="A11317">
        <v>19</v>
      </c>
      <c r="B11317" s="226">
        <v>44277</v>
      </c>
      <c r="C11317" s="226">
        <v>44278</v>
      </c>
      <c r="D11317" s="226">
        <v>44280.453750000001</v>
      </c>
      <c r="E11317" t="s">
        <v>6496</v>
      </c>
      <c r="F11317">
        <v>208.34879753324662</v>
      </c>
    </row>
    <row r="11318" spans="1:6" hidden="1">
      <c r="A11318">
        <v>19</v>
      </c>
      <c r="B11318" s="226">
        <v>44277</v>
      </c>
      <c r="C11318" s="226">
        <v>44278</v>
      </c>
      <c r="D11318" s="226">
        <v>44280.453750000001</v>
      </c>
      <c r="E11318" t="s">
        <v>6497</v>
      </c>
      <c r="F11318">
        <v>208.81114709642173</v>
      </c>
    </row>
    <row r="11319" spans="1:6" hidden="1">
      <c r="A11319">
        <v>19</v>
      </c>
      <c r="B11319" s="226">
        <v>44277</v>
      </c>
      <c r="C11319" s="226">
        <v>44278</v>
      </c>
      <c r="D11319" s="226">
        <v>44280.453750000001</v>
      </c>
      <c r="E11319" t="s">
        <v>6124</v>
      </c>
      <c r="F11319">
        <v>11.748939285013401</v>
      </c>
    </row>
    <row r="11320" spans="1:6" hidden="1">
      <c r="A11320">
        <v>19</v>
      </c>
      <c r="B11320" s="226">
        <v>44277</v>
      </c>
      <c r="C11320" s="226">
        <v>44278</v>
      </c>
      <c r="D11320" s="226">
        <v>44280.453750000001</v>
      </c>
      <c r="E11320" t="s">
        <v>6315</v>
      </c>
    </row>
    <row r="11321" spans="1:6" hidden="1">
      <c r="A11321">
        <v>19</v>
      </c>
      <c r="B11321" s="226">
        <v>44277</v>
      </c>
      <c r="C11321" s="226">
        <v>44278</v>
      </c>
      <c r="D11321" s="226">
        <v>44280.453750000001</v>
      </c>
      <c r="E11321" t="s">
        <v>6316</v>
      </c>
    </row>
    <row r="11322" spans="1:6" hidden="1">
      <c r="A11322">
        <v>19</v>
      </c>
      <c r="B11322" s="226">
        <v>44277</v>
      </c>
      <c r="C11322" s="226">
        <v>44278</v>
      </c>
      <c r="D11322" s="226">
        <v>44280.453750000001</v>
      </c>
      <c r="E11322" t="s">
        <v>6553</v>
      </c>
    </row>
    <row r="11323" spans="1:6" hidden="1">
      <c r="A11323">
        <v>19</v>
      </c>
      <c r="B11323" s="226">
        <v>44277</v>
      </c>
      <c r="C11323" s="226">
        <v>44278</v>
      </c>
      <c r="D11323" s="226">
        <v>44280.453750000001</v>
      </c>
      <c r="E11323" t="s">
        <v>6554</v>
      </c>
    </row>
    <row r="11324" spans="1:6" hidden="1">
      <c r="A11324">
        <v>19</v>
      </c>
      <c r="B11324" s="226">
        <v>44277</v>
      </c>
      <c r="C11324" s="226">
        <v>44278</v>
      </c>
      <c r="D11324" s="226">
        <v>44280.453750000001</v>
      </c>
      <c r="E11324" t="s">
        <v>6555</v>
      </c>
    </row>
    <row r="11325" spans="1:6" hidden="1">
      <c r="A11325">
        <v>19</v>
      </c>
      <c r="B11325" s="226">
        <v>44277</v>
      </c>
      <c r="C11325" s="226">
        <v>44278</v>
      </c>
      <c r="D11325" s="226">
        <v>44280.453750000001</v>
      </c>
      <c r="E11325" t="s">
        <v>6556</v>
      </c>
    </row>
    <row r="11326" spans="1:6" hidden="1">
      <c r="A11326">
        <v>19</v>
      </c>
      <c r="B11326" s="226">
        <v>44277</v>
      </c>
      <c r="C11326" s="226">
        <v>44278</v>
      </c>
      <c r="D11326" s="226">
        <v>44280.453750000001</v>
      </c>
      <c r="E11326" t="s">
        <v>6557</v>
      </c>
    </row>
    <row r="11327" spans="1:6" hidden="1">
      <c r="A11327">
        <v>19</v>
      </c>
      <c r="B11327" s="226">
        <v>44277</v>
      </c>
      <c r="C11327" s="226">
        <v>44278</v>
      </c>
      <c r="D11327" s="226">
        <v>44280.453750000001</v>
      </c>
      <c r="E11327" t="s">
        <v>6558</v>
      </c>
    </row>
    <row r="11328" spans="1:6" hidden="1">
      <c r="A11328">
        <v>19</v>
      </c>
      <c r="B11328" s="226">
        <v>44277</v>
      </c>
      <c r="C11328" s="226">
        <v>44278</v>
      </c>
      <c r="D11328" s="226">
        <v>44280.453750000001</v>
      </c>
      <c r="E11328" t="s">
        <v>6559</v>
      </c>
    </row>
    <row r="11329" spans="1:6" hidden="1">
      <c r="A11329">
        <v>19</v>
      </c>
      <c r="B11329" s="226">
        <v>44277</v>
      </c>
      <c r="C11329" s="226">
        <v>44278</v>
      </c>
      <c r="D11329" s="226">
        <v>44280.453750000001</v>
      </c>
      <c r="E11329" t="s">
        <v>6560</v>
      </c>
    </row>
    <row r="11330" spans="1:6" hidden="1">
      <c r="A11330">
        <v>19</v>
      </c>
      <c r="B11330" s="226">
        <v>44277</v>
      </c>
      <c r="C11330" s="226">
        <v>44278</v>
      </c>
      <c r="D11330" s="226">
        <v>44280.453750000001</v>
      </c>
      <c r="E11330" t="s">
        <v>6561</v>
      </c>
    </row>
    <row r="11331" spans="1:6" hidden="1">
      <c r="A11331">
        <v>19</v>
      </c>
      <c r="B11331" s="226">
        <v>44277</v>
      </c>
      <c r="C11331" s="226">
        <v>44278</v>
      </c>
      <c r="D11331" s="226">
        <v>44280.453750000001</v>
      </c>
      <c r="E11331" t="s">
        <v>6562</v>
      </c>
    </row>
    <row r="11332" spans="1:6" hidden="1">
      <c r="A11332">
        <v>19</v>
      </c>
      <c r="B11332" s="226">
        <v>44277</v>
      </c>
      <c r="C11332" s="226">
        <v>44278</v>
      </c>
      <c r="D11332" s="226">
        <v>44280.453750000001</v>
      </c>
      <c r="E11332" t="s">
        <v>6563</v>
      </c>
    </row>
    <row r="11333" spans="1:6" hidden="1">
      <c r="A11333">
        <v>19</v>
      </c>
      <c r="B11333" s="226">
        <v>44277</v>
      </c>
      <c r="C11333" s="226">
        <v>44278</v>
      </c>
      <c r="D11333" s="226">
        <v>44280.453750000001</v>
      </c>
      <c r="E11333" t="s">
        <v>6564</v>
      </c>
    </row>
    <row r="11334" spans="1:6" hidden="1">
      <c r="A11334">
        <v>19</v>
      </c>
      <c r="B11334" s="226">
        <v>44277</v>
      </c>
      <c r="C11334" s="226">
        <v>44278</v>
      </c>
      <c r="D11334" s="226">
        <v>44280.453750000001</v>
      </c>
      <c r="E11334" t="s">
        <v>6565</v>
      </c>
    </row>
    <row r="11335" spans="1:6" hidden="1">
      <c r="A11335">
        <v>19</v>
      </c>
      <c r="B11335" s="226">
        <v>44277</v>
      </c>
      <c r="C11335" s="226">
        <v>44278</v>
      </c>
      <c r="D11335" s="226">
        <v>44280.453750000001</v>
      </c>
      <c r="E11335" t="s">
        <v>6566</v>
      </c>
    </row>
    <row r="11336" spans="1:6" hidden="1">
      <c r="A11336">
        <v>19</v>
      </c>
      <c r="B11336" s="226">
        <v>44277</v>
      </c>
      <c r="C11336" s="226">
        <v>44278</v>
      </c>
      <c r="D11336" s="226">
        <v>44280.453750000001</v>
      </c>
      <c r="E11336" t="s">
        <v>6567</v>
      </c>
    </row>
    <row r="11337" spans="1:6" hidden="1">
      <c r="A11337">
        <v>19</v>
      </c>
      <c r="B11337" s="226">
        <v>44277</v>
      </c>
      <c r="C11337" s="226">
        <v>44278</v>
      </c>
      <c r="D11337" s="226">
        <v>44280.453750000001</v>
      </c>
      <c r="E11337" t="s">
        <v>6568</v>
      </c>
    </row>
    <row r="11338" spans="1:6" hidden="1">
      <c r="A11338">
        <v>19</v>
      </c>
      <c r="B11338" s="226">
        <v>44277</v>
      </c>
      <c r="C11338" s="226">
        <v>44278</v>
      </c>
      <c r="D11338" s="226">
        <v>44280.453750000001</v>
      </c>
      <c r="E11338" t="s">
        <v>6569</v>
      </c>
    </row>
    <row r="11339" spans="1:6" hidden="1">
      <c r="A11339">
        <v>19</v>
      </c>
      <c r="B11339" s="226">
        <v>44277</v>
      </c>
      <c r="C11339" s="226">
        <v>44278</v>
      </c>
      <c r="D11339" s="226">
        <v>44280.453750000001</v>
      </c>
      <c r="E11339" t="s">
        <v>6570</v>
      </c>
    </row>
    <row r="11340" spans="1:6" hidden="1">
      <c r="A11340">
        <v>19</v>
      </c>
      <c r="B11340" s="226">
        <v>44277</v>
      </c>
      <c r="C11340" s="226">
        <v>44278</v>
      </c>
      <c r="D11340" s="226">
        <v>44280.453750000001</v>
      </c>
      <c r="E11340" t="s">
        <v>6665</v>
      </c>
      <c r="F11340">
        <v>0.10669976105499628</v>
      </c>
    </row>
    <row r="11341" spans="1:6" hidden="1">
      <c r="A11341">
        <v>19</v>
      </c>
      <c r="B11341" s="226">
        <v>44277</v>
      </c>
      <c r="C11341" s="226">
        <v>44278</v>
      </c>
      <c r="D11341" s="226">
        <v>44280.453750000001</v>
      </c>
      <c r="E11341" t="s">
        <v>6666</v>
      </c>
      <c r="F11341">
        <v>-2.4586317977971398E-2</v>
      </c>
    </row>
    <row r="11342" spans="1:6" hidden="1">
      <c r="A11342">
        <v>19</v>
      </c>
      <c r="B11342" s="226">
        <v>44277</v>
      </c>
      <c r="C11342" s="226">
        <v>44278</v>
      </c>
      <c r="D11342" s="226">
        <v>44280.453750000001</v>
      </c>
      <c r="E11342" t="s">
        <v>6662</v>
      </c>
      <c r="F11342">
        <v>-2.4370098311177353</v>
      </c>
    </row>
    <row r="11343" spans="1:6" hidden="1">
      <c r="A11343">
        <v>19</v>
      </c>
      <c r="B11343" s="226">
        <v>44277</v>
      </c>
      <c r="C11343" s="226">
        <v>44278</v>
      </c>
      <c r="D11343" s="226">
        <v>44280.453750000001</v>
      </c>
      <c r="E11343" t="s">
        <v>6289</v>
      </c>
      <c r="F11343">
        <v>41.656316485669819</v>
      </c>
    </row>
    <row r="11344" spans="1:6" hidden="1">
      <c r="A11344">
        <v>19</v>
      </c>
      <c r="B11344" s="226">
        <v>44277</v>
      </c>
      <c r="C11344" s="226">
        <v>44278</v>
      </c>
      <c r="D11344" s="226">
        <v>44280.453750000001</v>
      </c>
      <c r="E11344" t="s">
        <v>6290</v>
      </c>
      <c r="F11344">
        <v>6.4402533100710926</v>
      </c>
    </row>
    <row r="11345" spans="1:6" hidden="1">
      <c r="A11345">
        <v>19</v>
      </c>
      <c r="B11345" s="226">
        <v>44277</v>
      </c>
      <c r="C11345" s="226">
        <v>44278</v>
      </c>
      <c r="D11345" s="226">
        <v>44280.453750000001</v>
      </c>
      <c r="E11345" t="s">
        <v>6291</v>
      </c>
      <c r="F11345">
        <v>5.5332151340113933</v>
      </c>
    </row>
    <row r="11346" spans="1:6" hidden="1">
      <c r="A11346">
        <v>19</v>
      </c>
      <c r="B11346" s="226">
        <v>44277</v>
      </c>
      <c r="C11346" s="226">
        <v>44278</v>
      </c>
      <c r="D11346" s="226">
        <v>44280.453750000001</v>
      </c>
      <c r="E11346" t="s">
        <v>6292</v>
      </c>
      <c r="F11346">
        <v>13.758295688364242</v>
      </c>
    </row>
    <row r="11347" spans="1:6" hidden="1">
      <c r="A11347">
        <v>19</v>
      </c>
      <c r="B11347" s="226">
        <v>44277</v>
      </c>
      <c r="C11347" s="226">
        <v>44278</v>
      </c>
      <c r="D11347" s="226">
        <v>44280.453750000001</v>
      </c>
      <c r="E11347" t="s">
        <v>6293</v>
      </c>
      <c r="F11347">
        <v>99.7</v>
      </c>
    </row>
    <row r="11348" spans="1:6" hidden="1">
      <c r="A11348">
        <v>19</v>
      </c>
      <c r="B11348" s="226">
        <v>44277</v>
      </c>
      <c r="C11348" s="226">
        <v>44278</v>
      </c>
      <c r="D11348" s="226">
        <v>44280.453750000001</v>
      </c>
      <c r="E11348" t="s">
        <v>6294</v>
      </c>
      <c r="F11348">
        <v>110</v>
      </c>
    </row>
    <row r="11349" spans="1:6" hidden="1">
      <c r="A11349">
        <v>19</v>
      </c>
      <c r="B11349" s="226">
        <v>44277</v>
      </c>
      <c r="C11349" s="226">
        <v>44278</v>
      </c>
      <c r="D11349" s="226">
        <v>44280.453750000001</v>
      </c>
      <c r="E11349" t="s">
        <v>6295</v>
      </c>
      <c r="F11349">
        <v>105.56177195800001</v>
      </c>
    </row>
    <row r="11350" spans="1:6" hidden="1">
      <c r="A11350">
        <v>19</v>
      </c>
      <c r="B11350" s="226">
        <v>44277</v>
      </c>
      <c r="C11350" s="226">
        <v>44278</v>
      </c>
      <c r="D11350" s="226">
        <v>44280.453750000001</v>
      </c>
      <c r="E11350" t="s">
        <v>6296</v>
      </c>
      <c r="F11350">
        <v>85.014346750000016</v>
      </c>
    </row>
    <row r="11351" spans="1:6" hidden="1">
      <c r="A11351">
        <v>19</v>
      </c>
      <c r="B11351" s="226">
        <v>44277</v>
      </c>
      <c r="C11351" s="226">
        <v>44278</v>
      </c>
      <c r="D11351" s="226">
        <v>44280.453750000001</v>
      </c>
      <c r="E11351" t="s">
        <v>6317</v>
      </c>
    </row>
    <row r="11352" spans="1:6" hidden="1">
      <c r="A11352">
        <v>19</v>
      </c>
      <c r="B11352" s="226">
        <v>44277</v>
      </c>
      <c r="C11352" s="226">
        <v>44278</v>
      </c>
      <c r="D11352" s="226">
        <v>44280.453750000001</v>
      </c>
      <c r="E11352" t="s">
        <v>6318</v>
      </c>
    </row>
    <row r="11353" spans="1:6" hidden="1">
      <c r="A11353">
        <v>19</v>
      </c>
      <c r="B11353" s="226">
        <v>44277</v>
      </c>
      <c r="C11353" s="226">
        <v>44278</v>
      </c>
      <c r="D11353" s="226">
        <v>44280.453750000001</v>
      </c>
      <c r="E11353" t="s">
        <v>6319</v>
      </c>
    </row>
    <row r="11354" spans="1:6" hidden="1">
      <c r="A11354">
        <v>19</v>
      </c>
      <c r="B11354" s="226">
        <v>44277</v>
      </c>
      <c r="C11354" s="226">
        <v>44278</v>
      </c>
      <c r="D11354" s="226">
        <v>44280.453750000001</v>
      </c>
      <c r="E11354" t="s">
        <v>6320</v>
      </c>
    </row>
    <row r="11355" spans="1:6" hidden="1">
      <c r="A11355">
        <v>19</v>
      </c>
      <c r="B11355" s="226">
        <v>44277</v>
      </c>
      <c r="C11355" s="226">
        <v>44278</v>
      </c>
      <c r="D11355" s="226">
        <v>44280.453750000001</v>
      </c>
      <c r="E11355" t="s">
        <v>6321</v>
      </c>
    </row>
    <row r="11356" spans="1:6" hidden="1">
      <c r="A11356">
        <v>19</v>
      </c>
      <c r="B11356" s="226">
        <v>44277</v>
      </c>
      <c r="C11356" s="226">
        <v>44278</v>
      </c>
      <c r="D11356" s="226">
        <v>44280.453750000001</v>
      </c>
      <c r="E11356" t="s">
        <v>6323</v>
      </c>
    </row>
    <row r="11357" spans="1:6" hidden="1">
      <c r="A11357">
        <v>19</v>
      </c>
      <c r="B11357" s="226">
        <v>44277</v>
      </c>
      <c r="C11357" s="226">
        <v>44278</v>
      </c>
      <c r="D11357" s="226">
        <v>44280.453750000001</v>
      </c>
      <c r="E11357" t="s">
        <v>6611</v>
      </c>
      <c r="F11357">
        <v>34.069058134158368</v>
      </c>
    </row>
    <row r="11358" spans="1:6" hidden="1">
      <c r="A11358">
        <v>19</v>
      </c>
      <c r="B11358" s="226">
        <v>44277</v>
      </c>
      <c r="C11358" s="226">
        <v>44278</v>
      </c>
      <c r="D11358" s="226">
        <v>44280.453750000001</v>
      </c>
      <c r="E11358" t="s">
        <v>6612</v>
      </c>
      <c r="F11358">
        <v>0</v>
      </c>
    </row>
    <row r="11359" spans="1:6" hidden="1">
      <c r="A11359">
        <v>19</v>
      </c>
      <c r="B11359" s="226">
        <v>44277</v>
      </c>
      <c r="C11359" s="226">
        <v>44278</v>
      </c>
      <c r="D11359" s="226">
        <v>44280.453750000001</v>
      </c>
      <c r="E11359" t="s">
        <v>6719</v>
      </c>
      <c r="F11359">
        <v>34.069058134158368</v>
      </c>
    </row>
    <row r="11360" spans="1:6" hidden="1">
      <c r="A11360">
        <v>19</v>
      </c>
      <c r="B11360" s="226">
        <v>44277</v>
      </c>
      <c r="C11360" s="226">
        <v>44278</v>
      </c>
      <c r="D11360" s="226">
        <v>44280.453750000001</v>
      </c>
      <c r="E11360" t="s">
        <v>6325</v>
      </c>
      <c r="F11360">
        <v>114.01951121754132</v>
      </c>
    </row>
    <row r="11361" spans="1:6" hidden="1">
      <c r="A11361">
        <v>19</v>
      </c>
      <c r="B11361" s="226">
        <v>44277</v>
      </c>
      <c r="C11361" s="226">
        <v>44278</v>
      </c>
      <c r="D11361" s="226">
        <v>44280.453750000001</v>
      </c>
      <c r="E11361" t="s">
        <v>6393</v>
      </c>
      <c r="F11361">
        <v>2.9700000286101136</v>
      </c>
    </row>
    <row r="11362" spans="1:6" hidden="1">
      <c r="A11362">
        <v>19</v>
      </c>
      <c r="B11362" s="226">
        <v>44277</v>
      </c>
      <c r="C11362" s="226">
        <v>44278</v>
      </c>
      <c r="D11362" s="226">
        <v>44280.453750000001</v>
      </c>
      <c r="E11362" t="s">
        <v>6394</v>
      </c>
      <c r="F11362">
        <v>6.3000001907350196</v>
      </c>
    </row>
    <row r="11363" spans="1:6" hidden="1">
      <c r="A11363">
        <v>19</v>
      </c>
      <c r="B11363" s="226">
        <v>44277</v>
      </c>
      <c r="C11363" s="226">
        <v>44278</v>
      </c>
      <c r="D11363" s="226">
        <v>44280.453750000001</v>
      </c>
      <c r="E11363" t="s">
        <v>6395</v>
      </c>
      <c r="F11363">
        <v>3.2899999618530273</v>
      </c>
    </row>
    <row r="11364" spans="1:6" hidden="1">
      <c r="A11364">
        <v>19</v>
      </c>
      <c r="B11364" s="226">
        <v>44277</v>
      </c>
      <c r="C11364" s="226">
        <v>44278</v>
      </c>
      <c r="D11364" s="226">
        <v>44280.453750000001</v>
      </c>
      <c r="E11364" t="s">
        <v>6396</v>
      </c>
      <c r="F11364">
        <v>3.7100000381469727</v>
      </c>
    </row>
    <row r="11365" spans="1:6" hidden="1">
      <c r="A11365">
        <v>19</v>
      </c>
      <c r="B11365" s="226">
        <v>44277</v>
      </c>
      <c r="C11365" s="226">
        <v>44278</v>
      </c>
      <c r="D11365" s="226">
        <v>44280.453750000001</v>
      </c>
      <c r="E11365" t="s">
        <v>6397</v>
      </c>
      <c r="F11365">
        <v>14.390000343323278</v>
      </c>
    </row>
    <row r="11366" spans="1:6" hidden="1">
      <c r="A11366">
        <v>19</v>
      </c>
      <c r="B11366" s="226">
        <v>44277</v>
      </c>
      <c r="C11366" s="226">
        <v>44278</v>
      </c>
      <c r="D11366" s="226">
        <v>44280.453750000001</v>
      </c>
      <c r="E11366" t="s">
        <v>6398</v>
      </c>
      <c r="F11366">
        <v>12.880000114440428</v>
      </c>
    </row>
    <row r="11367" spans="1:6" hidden="1">
      <c r="A11367">
        <v>19</v>
      </c>
      <c r="B11367" s="226">
        <v>44277</v>
      </c>
      <c r="C11367" s="226">
        <v>44278</v>
      </c>
      <c r="D11367" s="226">
        <v>44280.453750000001</v>
      </c>
      <c r="E11367" t="s">
        <v>6399</v>
      </c>
      <c r="F11367">
        <v>1.75</v>
      </c>
    </row>
    <row r="11368" spans="1:6" hidden="1">
      <c r="A11368">
        <v>19</v>
      </c>
      <c r="B11368" s="226">
        <v>44277</v>
      </c>
      <c r="C11368" s="226">
        <v>44278</v>
      </c>
      <c r="D11368" s="226">
        <v>44280.453750000001</v>
      </c>
      <c r="E11368" t="s">
        <v>6400</v>
      </c>
      <c r="F11368">
        <v>5.9999998658893376E-2</v>
      </c>
    </row>
    <row r="11369" spans="1:6" hidden="1">
      <c r="A11369">
        <v>19</v>
      </c>
      <c r="B11369" s="226">
        <v>44277</v>
      </c>
      <c r="C11369" s="226">
        <v>44278</v>
      </c>
      <c r="D11369" s="226">
        <v>44280.453750000001</v>
      </c>
      <c r="E11369" t="s">
        <v>6401</v>
      </c>
      <c r="F11369">
        <v>0.79000002145770254</v>
      </c>
    </row>
    <row r="11370" spans="1:6" hidden="1">
      <c r="A11370">
        <v>19</v>
      </c>
      <c r="B11370" s="226">
        <v>44277</v>
      </c>
      <c r="C11370" s="226">
        <v>44278</v>
      </c>
      <c r="D11370" s="226">
        <v>44280.453750000001</v>
      </c>
      <c r="E11370" t="s">
        <v>6402</v>
      </c>
      <c r="F11370">
        <v>1.1100000143050714</v>
      </c>
    </row>
    <row r="11371" spans="1:6" hidden="1">
      <c r="A11371">
        <v>19</v>
      </c>
      <c r="B11371" s="226">
        <v>44277</v>
      </c>
      <c r="C11371" s="226">
        <v>44278</v>
      </c>
      <c r="D11371" s="226">
        <v>44280.453750000001</v>
      </c>
      <c r="E11371" t="s">
        <v>6403</v>
      </c>
      <c r="F11371">
        <v>0</v>
      </c>
    </row>
    <row r="11372" spans="1:6" hidden="1">
      <c r="A11372">
        <v>19</v>
      </c>
      <c r="B11372" s="226">
        <v>44277</v>
      </c>
      <c r="C11372" s="226">
        <v>44278</v>
      </c>
      <c r="D11372" s="226">
        <v>44280.453750000001</v>
      </c>
      <c r="E11372" t="s">
        <v>6404</v>
      </c>
      <c r="F11372">
        <v>18.309999465943108</v>
      </c>
    </row>
    <row r="11373" spans="1:6" hidden="1">
      <c r="A11373">
        <v>19</v>
      </c>
      <c r="B11373" s="226">
        <v>44277</v>
      </c>
      <c r="C11373" s="226">
        <v>44278</v>
      </c>
      <c r="D11373" s="226">
        <v>44280.453750000001</v>
      </c>
      <c r="E11373" t="s">
        <v>6405</v>
      </c>
      <c r="F11373">
        <v>30.719999313353409</v>
      </c>
    </row>
    <row r="11374" spans="1:6" hidden="1">
      <c r="A11374">
        <v>19</v>
      </c>
      <c r="B11374" s="226">
        <v>44277</v>
      </c>
      <c r="C11374" s="226">
        <v>44278</v>
      </c>
      <c r="D11374" s="226">
        <v>44280.453750000001</v>
      </c>
      <c r="E11374" t="s">
        <v>6406</v>
      </c>
      <c r="F11374">
        <v>0.3400000035762652</v>
      </c>
    </row>
    <row r="11375" spans="1:6" hidden="1">
      <c r="A11375">
        <v>19</v>
      </c>
      <c r="B11375" s="226">
        <v>44277</v>
      </c>
      <c r="C11375" s="226">
        <v>44278</v>
      </c>
      <c r="D11375" s="226">
        <v>44280.453750000001</v>
      </c>
      <c r="E11375" t="s">
        <v>6407</v>
      </c>
      <c r="F11375">
        <v>0.61000001430511475</v>
      </c>
    </row>
    <row r="11376" spans="1:6" hidden="1">
      <c r="A11376">
        <v>19</v>
      </c>
      <c r="B11376" s="226">
        <v>44277</v>
      </c>
      <c r="C11376" s="226">
        <v>44278</v>
      </c>
      <c r="D11376" s="226">
        <v>44280.453750000001</v>
      </c>
      <c r="E11376" t="s">
        <v>6408</v>
      </c>
      <c r="F11376">
        <v>0.89999997615811245</v>
      </c>
    </row>
    <row r="11377" spans="1:6" hidden="1">
      <c r="A11377">
        <v>19</v>
      </c>
      <c r="B11377" s="226">
        <v>44277</v>
      </c>
      <c r="C11377" s="226">
        <v>44278</v>
      </c>
      <c r="D11377" s="226">
        <v>44280.453750000001</v>
      </c>
      <c r="E11377" t="s">
        <v>6409</v>
      </c>
      <c r="F11377">
        <v>0.18999999761581421</v>
      </c>
    </row>
    <row r="11378" spans="1:6" hidden="1">
      <c r="A11378">
        <v>19</v>
      </c>
      <c r="B11378" s="226">
        <v>44277</v>
      </c>
      <c r="C11378" s="226">
        <v>44278</v>
      </c>
      <c r="D11378" s="226">
        <v>44280.453750000001</v>
      </c>
      <c r="E11378" t="s">
        <v>6326</v>
      </c>
      <c r="F11378">
        <v>8.3848497105969315</v>
      </c>
    </row>
    <row r="11379" spans="1:6" hidden="1">
      <c r="A11379">
        <v>19</v>
      </c>
      <c r="B11379" s="226">
        <v>44277</v>
      </c>
      <c r="C11379" s="226">
        <v>44278</v>
      </c>
      <c r="D11379" s="226">
        <v>44280.453750000001</v>
      </c>
      <c r="E11379" t="s">
        <v>6512</v>
      </c>
      <c r="F11379">
        <v>11.369999885559531</v>
      </c>
    </row>
    <row r="11380" spans="1:6" hidden="1">
      <c r="A11380">
        <v>19</v>
      </c>
      <c r="B11380" s="226">
        <v>44277</v>
      </c>
      <c r="C11380" s="226">
        <v>44278</v>
      </c>
      <c r="D11380" s="226">
        <v>44280.453750000001</v>
      </c>
      <c r="E11380" t="s">
        <v>6513</v>
      </c>
      <c r="F11380">
        <v>0.56000000238420766</v>
      </c>
    </row>
    <row r="11381" spans="1:6" hidden="1">
      <c r="A11381">
        <v>19</v>
      </c>
      <c r="B11381" s="226">
        <v>44277</v>
      </c>
      <c r="C11381" s="226">
        <v>44278</v>
      </c>
      <c r="D11381" s="226">
        <v>44280.453750000001</v>
      </c>
      <c r="E11381" t="s">
        <v>6514</v>
      </c>
      <c r="F11381">
        <v>3.1500000953675098</v>
      </c>
    </row>
    <row r="11382" spans="1:6" hidden="1">
      <c r="A11382">
        <v>19</v>
      </c>
      <c r="B11382" s="226">
        <v>44277</v>
      </c>
      <c r="C11382" s="226">
        <v>44278</v>
      </c>
      <c r="D11382" s="226">
        <v>44280.453750000001</v>
      </c>
      <c r="E11382" t="s">
        <v>6515</v>
      </c>
      <c r="F11382">
        <v>5.9000000953676626</v>
      </c>
    </row>
    <row r="11383" spans="1:6" hidden="1">
      <c r="A11383">
        <v>19</v>
      </c>
      <c r="B11383" s="226">
        <v>44277</v>
      </c>
      <c r="C11383" s="226">
        <v>44278</v>
      </c>
      <c r="D11383" s="226">
        <v>44280.453750000001</v>
      </c>
      <c r="E11383" t="s">
        <v>6516</v>
      </c>
      <c r="F11383">
        <v>0.77999997138977051</v>
      </c>
    </row>
    <row r="11384" spans="1:6" hidden="1">
      <c r="A11384">
        <v>19</v>
      </c>
      <c r="B11384" s="226">
        <v>44277</v>
      </c>
      <c r="C11384" s="226">
        <v>44278</v>
      </c>
      <c r="D11384" s="226">
        <v>44280.453750000001</v>
      </c>
      <c r="E11384" t="s">
        <v>6517</v>
      </c>
      <c r="F11384">
        <v>0</v>
      </c>
    </row>
    <row r="11385" spans="1:6" hidden="1">
      <c r="A11385">
        <v>19</v>
      </c>
      <c r="B11385" s="226">
        <v>44277</v>
      </c>
      <c r="C11385" s="226">
        <v>44278</v>
      </c>
      <c r="D11385" s="226">
        <v>44280.453750000001</v>
      </c>
      <c r="E11385" t="s">
        <v>6518</v>
      </c>
      <c r="F11385">
        <v>2.0399999618530273</v>
      </c>
    </row>
    <row r="11386" spans="1:6" hidden="1">
      <c r="A11386">
        <v>19</v>
      </c>
      <c r="B11386" s="226">
        <v>44277</v>
      </c>
      <c r="C11386" s="226">
        <v>44278</v>
      </c>
      <c r="D11386" s="226">
        <v>44280.453750000001</v>
      </c>
      <c r="E11386" t="s">
        <v>6519</v>
      </c>
      <c r="F11386">
        <v>1.309999942779541</v>
      </c>
    </row>
    <row r="11387" spans="1:6" hidden="1">
      <c r="A11387">
        <v>19</v>
      </c>
      <c r="B11387" s="226">
        <v>44277</v>
      </c>
      <c r="C11387" s="226">
        <v>44278</v>
      </c>
      <c r="D11387" s="226">
        <v>44280.453750000001</v>
      </c>
      <c r="E11387" t="s">
        <v>6327</v>
      </c>
      <c r="F11387">
        <v>1.8954673728634026E-3</v>
      </c>
    </row>
    <row r="11388" spans="1:6" hidden="1">
      <c r="A11388">
        <v>19</v>
      </c>
      <c r="B11388" s="226">
        <v>44277</v>
      </c>
      <c r="C11388" s="226">
        <v>44278</v>
      </c>
      <c r="D11388" s="226">
        <v>44280.453750000001</v>
      </c>
      <c r="E11388" t="s">
        <v>6418</v>
      </c>
    </row>
    <row r="11389" spans="1:6" hidden="1">
      <c r="A11389">
        <v>19</v>
      </c>
      <c r="B11389" s="226">
        <v>44277</v>
      </c>
      <c r="C11389" s="226">
        <v>44278</v>
      </c>
      <c r="D11389" s="226">
        <v>44280.453750000001</v>
      </c>
      <c r="E11389" t="s">
        <v>6419</v>
      </c>
    </row>
    <row r="11390" spans="1:6" hidden="1">
      <c r="A11390">
        <v>19</v>
      </c>
      <c r="B11390" s="226">
        <v>44277</v>
      </c>
      <c r="C11390" s="226">
        <v>44278</v>
      </c>
      <c r="D11390" s="226">
        <v>44280.453750000001</v>
      </c>
      <c r="E11390" t="s">
        <v>6420</v>
      </c>
    </row>
    <row r="11391" spans="1:6" hidden="1">
      <c r="A11391">
        <v>19</v>
      </c>
      <c r="B11391" s="226">
        <v>44277</v>
      </c>
      <c r="C11391" s="226">
        <v>44278</v>
      </c>
      <c r="D11391" s="226">
        <v>44280.453750000001</v>
      </c>
      <c r="E11391" t="s">
        <v>6421</v>
      </c>
    </row>
    <row r="11392" spans="1:6" hidden="1">
      <c r="A11392">
        <v>19</v>
      </c>
      <c r="B11392" s="226">
        <v>44277</v>
      </c>
      <c r="C11392" s="226">
        <v>44278</v>
      </c>
      <c r="D11392" s="226">
        <v>44280.453750000001</v>
      </c>
      <c r="E11392" t="s">
        <v>6422</v>
      </c>
    </row>
    <row r="11393" spans="1:6" hidden="1">
      <c r="A11393">
        <v>19</v>
      </c>
      <c r="B11393" s="226">
        <v>44277</v>
      </c>
      <c r="C11393" s="226">
        <v>44278</v>
      </c>
      <c r="D11393" s="226">
        <v>44280.453750000001</v>
      </c>
      <c r="E11393" t="s">
        <v>6423</v>
      </c>
    </row>
    <row r="11394" spans="1:6" hidden="1">
      <c r="A11394">
        <v>19</v>
      </c>
      <c r="B11394" s="226">
        <v>44277</v>
      </c>
      <c r="C11394" s="226">
        <v>44278</v>
      </c>
      <c r="D11394" s="226">
        <v>44280.453750000001</v>
      </c>
      <c r="E11394" t="s">
        <v>6424</v>
      </c>
    </row>
    <row r="11395" spans="1:6" hidden="1">
      <c r="A11395">
        <v>19</v>
      </c>
      <c r="B11395" s="226">
        <v>44277</v>
      </c>
      <c r="C11395" s="226">
        <v>44278</v>
      </c>
      <c r="D11395" s="226">
        <v>44280.453750000001</v>
      </c>
      <c r="E11395" t="s">
        <v>6425</v>
      </c>
    </row>
    <row r="11396" spans="1:6" hidden="1">
      <c r="A11396">
        <v>19</v>
      </c>
      <c r="B11396" s="226">
        <v>44277</v>
      </c>
      <c r="C11396" s="226">
        <v>44278</v>
      </c>
      <c r="D11396" s="226">
        <v>44280.453750000001</v>
      </c>
      <c r="E11396" t="s">
        <v>6426</v>
      </c>
    </row>
    <row r="11397" spans="1:6" hidden="1">
      <c r="A11397">
        <v>19</v>
      </c>
      <c r="B11397" s="226">
        <v>44277</v>
      </c>
      <c r="C11397" s="226">
        <v>44278</v>
      </c>
      <c r="D11397" s="226">
        <v>44280.453750000001</v>
      </c>
      <c r="E11397" t="s">
        <v>6427</v>
      </c>
    </row>
    <row r="11398" spans="1:6" hidden="1">
      <c r="A11398">
        <v>19</v>
      </c>
      <c r="B11398" s="226">
        <v>44277</v>
      </c>
      <c r="C11398" s="226">
        <v>44278</v>
      </c>
      <c r="D11398" s="226">
        <v>44280.453750000001</v>
      </c>
      <c r="E11398" t="s">
        <v>6328</v>
      </c>
      <c r="F11398">
        <v>1.6319860326540158E-2</v>
      </c>
    </row>
    <row r="11399" spans="1:6" hidden="1">
      <c r="A11399">
        <v>19</v>
      </c>
      <c r="B11399" s="226">
        <v>44277</v>
      </c>
      <c r="C11399" s="226">
        <v>44278</v>
      </c>
      <c r="D11399" s="226">
        <v>44280.453750000001</v>
      </c>
      <c r="E11399" t="s">
        <v>6329</v>
      </c>
      <c r="F11399">
        <v>6.4791768772734537</v>
      </c>
    </row>
    <row r="11400" spans="1:6" hidden="1">
      <c r="A11400">
        <v>19</v>
      </c>
      <c r="B11400" s="226">
        <v>44277</v>
      </c>
      <c r="C11400" s="226">
        <v>44278</v>
      </c>
      <c r="D11400" s="226">
        <v>44280.453750000001</v>
      </c>
      <c r="E11400" t="s">
        <v>6330</v>
      </c>
      <c r="F11400">
        <v>8.0013886868953268</v>
      </c>
    </row>
    <row r="11401" spans="1:6" hidden="1">
      <c r="A11401">
        <v>19</v>
      </c>
      <c r="B11401" s="226">
        <v>44277</v>
      </c>
      <c r="C11401" s="226">
        <v>44278</v>
      </c>
      <c r="D11401" s="226">
        <v>44280.453750000001</v>
      </c>
      <c r="E11401" t="s">
        <v>6332</v>
      </c>
      <c r="F11401">
        <v>0</v>
      </c>
    </row>
    <row r="11402" spans="1:6" hidden="1">
      <c r="A11402">
        <v>19</v>
      </c>
      <c r="B11402" s="226">
        <v>44277</v>
      </c>
      <c r="C11402" s="226">
        <v>44278</v>
      </c>
      <c r="D11402" s="226">
        <v>44280.453750000001</v>
      </c>
      <c r="E11402" t="s">
        <v>6331</v>
      </c>
      <c r="F11402">
        <v>0</v>
      </c>
    </row>
    <row r="11403" spans="1:6" hidden="1">
      <c r="A11403">
        <v>19</v>
      </c>
      <c r="B11403" s="226">
        <v>44277</v>
      </c>
      <c r="C11403" s="226">
        <v>44278</v>
      </c>
      <c r="D11403" s="226">
        <v>44280.453750000001</v>
      </c>
      <c r="E11403" t="s">
        <v>6669</v>
      </c>
      <c r="F11403">
        <v>0</v>
      </c>
    </row>
    <row r="11404" spans="1:6" hidden="1">
      <c r="A11404">
        <v>19</v>
      </c>
      <c r="B11404" s="226">
        <v>44277</v>
      </c>
      <c r="C11404" s="226">
        <v>44278</v>
      </c>
      <c r="D11404" s="226">
        <v>44280.453750000001</v>
      </c>
      <c r="E11404" t="s">
        <v>6668</v>
      </c>
      <c r="F11404">
        <v>-1.8738894868144127</v>
      </c>
    </row>
    <row r="11405" spans="1:6" hidden="1">
      <c r="A11405">
        <v>19</v>
      </c>
      <c r="B11405" s="226">
        <v>44277</v>
      </c>
      <c r="C11405" s="226">
        <v>44278</v>
      </c>
      <c r="D11405" s="226">
        <v>44280.453750000001</v>
      </c>
      <c r="E11405" t="s">
        <v>6719</v>
      </c>
      <c r="F11405">
        <v>34.069058134158368</v>
      </c>
    </row>
    <row r="11406" spans="1:6" hidden="1">
      <c r="A11406">
        <v>19</v>
      </c>
      <c r="B11406" s="226">
        <v>44277</v>
      </c>
      <c r="C11406" s="226">
        <v>44278</v>
      </c>
      <c r="D11406" s="226">
        <v>44280.453750000001</v>
      </c>
      <c r="E11406" t="s">
        <v>6333</v>
      </c>
      <c r="F11406">
        <v>-1.0966627462818571E-2</v>
      </c>
    </row>
    <row r="11407" spans="1:6" hidden="1">
      <c r="A11407">
        <v>19</v>
      </c>
      <c r="B11407" s="226">
        <v>44277</v>
      </c>
      <c r="C11407" s="226">
        <v>44278</v>
      </c>
      <c r="D11407" s="226">
        <v>44280.453750000001</v>
      </c>
      <c r="E11407" t="s">
        <v>6334</v>
      </c>
      <c r="F11407">
        <v>20.016675286822863</v>
      </c>
    </row>
    <row r="11408" spans="1:6" hidden="1">
      <c r="A11408">
        <v>19</v>
      </c>
      <c r="B11408" s="226">
        <v>44277</v>
      </c>
      <c r="C11408" s="226">
        <v>44278</v>
      </c>
      <c r="D11408" s="226">
        <v>44280.453750000001</v>
      </c>
      <c r="E11408" t="s">
        <v>6339</v>
      </c>
      <c r="F11408">
        <v>5.6822175030906914</v>
      </c>
    </row>
    <row r="11409" spans="1:6" hidden="1">
      <c r="A11409">
        <v>19</v>
      </c>
      <c r="B11409" s="226">
        <v>44277</v>
      </c>
      <c r="C11409" s="226">
        <v>44278</v>
      </c>
      <c r="D11409" s="226">
        <v>44280.453750000001</v>
      </c>
      <c r="E11409" t="s">
        <v>6338</v>
      </c>
      <c r="F11409">
        <v>0.84939509226759446</v>
      </c>
    </row>
    <row r="11410" spans="1:6" hidden="1">
      <c r="A11410">
        <v>19</v>
      </c>
      <c r="B11410" s="226">
        <v>44277</v>
      </c>
      <c r="C11410" s="226">
        <v>44278</v>
      </c>
      <c r="D11410" s="226">
        <v>44280.453750000001</v>
      </c>
      <c r="E11410" t="s">
        <v>6337</v>
      </c>
      <c r="F11410">
        <v>61.574071574211104</v>
      </c>
    </row>
    <row r="11411" spans="1:6" hidden="1">
      <c r="A11411">
        <v>19</v>
      </c>
      <c r="B11411" s="226">
        <v>44277</v>
      </c>
      <c r="C11411" s="226">
        <v>44278</v>
      </c>
      <c r="D11411" s="226">
        <v>44280.453750000001</v>
      </c>
      <c r="E11411" t="s">
        <v>6340</v>
      </c>
      <c r="F11411">
        <v>19.750090543429099</v>
      </c>
    </row>
    <row r="11412" spans="1:6" hidden="1">
      <c r="A11412">
        <v>19</v>
      </c>
      <c r="B11412" s="226">
        <v>44277</v>
      </c>
      <c r="C11412" s="226">
        <v>44278</v>
      </c>
      <c r="D11412" s="226">
        <v>44280.453750000001</v>
      </c>
      <c r="E11412" t="s">
        <v>6341</v>
      </c>
      <c r="F11412">
        <v>26.501205396960039</v>
      </c>
    </row>
    <row r="11413" spans="1:6" hidden="1">
      <c r="A11413">
        <v>19</v>
      </c>
      <c r="B11413" s="226">
        <v>44277</v>
      </c>
      <c r="C11413" s="226">
        <v>44278</v>
      </c>
      <c r="D11413" s="226">
        <v>44280.453750000001</v>
      </c>
      <c r="E11413" t="s">
        <v>6342</v>
      </c>
      <c r="F11413">
        <v>6.5316125953582862</v>
      </c>
    </row>
    <row r="11414" spans="1:6" hidden="1">
      <c r="A11414">
        <v>19</v>
      </c>
      <c r="B11414" s="226">
        <v>44277</v>
      </c>
      <c r="C11414" s="226">
        <v>44278</v>
      </c>
      <c r="D11414" s="226">
        <v>44280.453750000001</v>
      </c>
      <c r="E11414" t="s">
        <v>6343</v>
      </c>
      <c r="F11414">
        <v>52.361629486084112</v>
      </c>
    </row>
    <row r="11415" spans="1:6" hidden="1">
      <c r="A11415">
        <v>19</v>
      </c>
      <c r="B11415" s="226">
        <v>44277</v>
      </c>
      <c r="C11415" s="226">
        <v>44278</v>
      </c>
      <c r="D11415" s="226">
        <v>44280.453750000001</v>
      </c>
      <c r="E11415" t="s">
        <v>6344</v>
      </c>
    </row>
    <row r="11416" spans="1:6" hidden="1">
      <c r="A11416">
        <v>19</v>
      </c>
      <c r="B11416" s="226">
        <v>44277</v>
      </c>
      <c r="C11416" s="226">
        <v>44278</v>
      </c>
      <c r="D11416" s="226">
        <v>44280.453750000001</v>
      </c>
      <c r="E11416" t="s">
        <v>6345</v>
      </c>
    </row>
    <row r="11417" spans="1:6" hidden="1">
      <c r="A11417">
        <v>19</v>
      </c>
      <c r="B11417" s="226">
        <v>44277</v>
      </c>
      <c r="C11417" s="226">
        <v>44278</v>
      </c>
      <c r="D11417" s="226">
        <v>44280.453750000001</v>
      </c>
      <c r="E11417" t="s">
        <v>6346</v>
      </c>
    </row>
    <row r="11418" spans="1:6" hidden="1">
      <c r="A11418">
        <v>19</v>
      </c>
      <c r="B11418" s="226">
        <v>44277</v>
      </c>
      <c r="C11418" s="226">
        <v>44278</v>
      </c>
      <c r="D11418" s="226">
        <v>44280.453750000001</v>
      </c>
      <c r="E11418" t="s">
        <v>6350</v>
      </c>
    </row>
    <row r="11419" spans="1:6" hidden="1">
      <c r="A11419">
        <v>19</v>
      </c>
      <c r="B11419" s="226">
        <v>44277</v>
      </c>
      <c r="C11419" s="226">
        <v>44278</v>
      </c>
      <c r="D11419" s="226">
        <v>44280.453750000001</v>
      </c>
      <c r="E11419" t="s">
        <v>6352</v>
      </c>
    </row>
    <row r="11420" spans="1:6" hidden="1">
      <c r="A11420">
        <v>19</v>
      </c>
      <c r="B11420" s="226">
        <v>44277</v>
      </c>
      <c r="C11420" s="226">
        <v>44278</v>
      </c>
      <c r="D11420" s="226">
        <v>44280.453750000001</v>
      </c>
      <c r="E11420" t="s">
        <v>6353</v>
      </c>
    </row>
    <row r="11421" spans="1:6" hidden="1">
      <c r="A11421">
        <v>19</v>
      </c>
      <c r="B11421" s="226">
        <v>44277</v>
      </c>
      <c r="C11421" s="226">
        <v>44278</v>
      </c>
      <c r="D11421" s="226">
        <v>44280.453750000001</v>
      </c>
      <c r="E11421" t="s">
        <v>6355</v>
      </c>
    </row>
    <row r="11422" spans="1:6" hidden="1">
      <c r="A11422">
        <v>19</v>
      </c>
      <c r="B11422" s="226">
        <v>44277</v>
      </c>
      <c r="C11422" s="226">
        <v>44278</v>
      </c>
      <c r="D11422" s="226">
        <v>44280.453750000001</v>
      </c>
      <c r="E11422" t="s">
        <v>6354</v>
      </c>
    </row>
    <row r="11423" spans="1:6" hidden="1">
      <c r="A11423">
        <v>19</v>
      </c>
      <c r="B11423" s="226">
        <v>44277</v>
      </c>
      <c r="C11423" s="226">
        <v>44278</v>
      </c>
      <c r="D11423" s="226">
        <v>44280.453750000001</v>
      </c>
      <c r="E11423" t="s">
        <v>6347</v>
      </c>
    </row>
    <row r="11424" spans="1:6" hidden="1">
      <c r="A11424">
        <v>19</v>
      </c>
      <c r="B11424" s="226">
        <v>44277</v>
      </c>
      <c r="C11424" s="226">
        <v>44278</v>
      </c>
      <c r="D11424" s="226">
        <v>44280.453750000001</v>
      </c>
      <c r="E11424" t="s">
        <v>6348</v>
      </c>
    </row>
    <row r="11425" spans="1:5" hidden="1">
      <c r="A11425">
        <v>19</v>
      </c>
      <c r="B11425" s="226">
        <v>44277</v>
      </c>
      <c r="C11425" s="226">
        <v>44278</v>
      </c>
      <c r="D11425" s="226">
        <v>44280.453750000001</v>
      </c>
      <c r="E11425" t="s">
        <v>6349</v>
      </c>
    </row>
    <row r="11426" spans="1:5" hidden="1">
      <c r="A11426">
        <v>19</v>
      </c>
      <c r="B11426" s="226">
        <v>44277</v>
      </c>
      <c r="C11426" s="226">
        <v>44278</v>
      </c>
      <c r="D11426" s="226">
        <v>44280.453750000001</v>
      </c>
      <c r="E11426" t="s">
        <v>6351</v>
      </c>
    </row>
    <row r="11427" spans="1:5" hidden="1">
      <c r="A11427">
        <v>19</v>
      </c>
      <c r="B11427" s="226">
        <v>44277</v>
      </c>
      <c r="C11427" s="226">
        <v>44278</v>
      </c>
      <c r="D11427" s="226">
        <v>44280.453750000001</v>
      </c>
      <c r="E11427" t="s">
        <v>6356</v>
      </c>
    </row>
    <row r="11428" spans="1:5" hidden="1">
      <c r="A11428">
        <v>19</v>
      </c>
      <c r="B11428" s="226">
        <v>44277</v>
      </c>
      <c r="C11428" s="226">
        <v>44278</v>
      </c>
      <c r="D11428" s="226">
        <v>44280.453750000001</v>
      </c>
      <c r="E11428" t="s">
        <v>6362</v>
      </c>
    </row>
    <row r="11429" spans="1:5" hidden="1">
      <c r="A11429">
        <v>19</v>
      </c>
      <c r="B11429" s="226">
        <v>44277</v>
      </c>
      <c r="C11429" s="226">
        <v>44278</v>
      </c>
      <c r="D11429" s="226">
        <v>44280.453750000001</v>
      </c>
      <c r="E11429" t="s">
        <v>6363</v>
      </c>
    </row>
    <row r="11430" spans="1:5" hidden="1">
      <c r="A11430">
        <v>19</v>
      </c>
      <c r="B11430" s="226">
        <v>44277</v>
      </c>
      <c r="C11430" s="226">
        <v>44278</v>
      </c>
      <c r="D11430" s="226">
        <v>44280.453750000001</v>
      </c>
      <c r="E11430" t="s">
        <v>6364</v>
      </c>
    </row>
    <row r="11431" spans="1:5" hidden="1">
      <c r="A11431">
        <v>19</v>
      </c>
      <c r="B11431" s="226">
        <v>44277</v>
      </c>
      <c r="C11431" s="226">
        <v>44278</v>
      </c>
      <c r="D11431" s="226">
        <v>44280.453750000001</v>
      </c>
      <c r="E11431" t="s">
        <v>6365</v>
      </c>
    </row>
    <row r="11432" spans="1:5" hidden="1">
      <c r="A11432">
        <v>19</v>
      </c>
      <c r="B11432" s="226">
        <v>44277</v>
      </c>
      <c r="C11432" s="226">
        <v>44278</v>
      </c>
      <c r="D11432" s="226">
        <v>44280.453750000001</v>
      </c>
      <c r="E11432" t="s">
        <v>6366</v>
      </c>
    </row>
    <row r="11433" spans="1:5" hidden="1">
      <c r="A11433">
        <v>19</v>
      </c>
      <c r="B11433" s="226">
        <v>44277</v>
      </c>
      <c r="C11433" s="226">
        <v>44278</v>
      </c>
      <c r="D11433" s="226">
        <v>44280.453750000001</v>
      </c>
      <c r="E11433" t="s">
        <v>6367</v>
      </c>
    </row>
    <row r="11434" spans="1:5" hidden="1">
      <c r="A11434">
        <v>19</v>
      </c>
      <c r="B11434" s="226">
        <v>44277</v>
      </c>
      <c r="C11434" s="226">
        <v>44278</v>
      </c>
      <c r="D11434" s="226">
        <v>44280.453750000001</v>
      </c>
      <c r="E11434" t="s">
        <v>6368</v>
      </c>
    </row>
    <row r="11435" spans="1:5" hidden="1">
      <c r="A11435">
        <v>19</v>
      </c>
      <c r="B11435" s="226">
        <v>44277</v>
      </c>
      <c r="C11435" s="226">
        <v>44278</v>
      </c>
      <c r="D11435" s="226">
        <v>44280.453750000001</v>
      </c>
      <c r="E11435" t="s">
        <v>6369</v>
      </c>
    </row>
    <row r="11436" spans="1:5" hidden="1">
      <c r="A11436">
        <v>19</v>
      </c>
      <c r="B11436" s="226">
        <v>44277</v>
      </c>
      <c r="C11436" s="226">
        <v>44278</v>
      </c>
      <c r="D11436" s="226">
        <v>44280.453750000001</v>
      </c>
      <c r="E11436" t="s">
        <v>6370</v>
      </c>
    </row>
    <row r="11437" spans="1:5" hidden="1">
      <c r="A11437">
        <v>19</v>
      </c>
      <c r="B11437" s="226">
        <v>44277</v>
      </c>
      <c r="C11437" s="226">
        <v>44278</v>
      </c>
      <c r="D11437" s="226">
        <v>44280.453750000001</v>
      </c>
      <c r="E11437" t="s">
        <v>6371</v>
      </c>
    </row>
    <row r="11438" spans="1:5" hidden="1">
      <c r="A11438">
        <v>19</v>
      </c>
      <c r="B11438" s="226">
        <v>44277</v>
      </c>
      <c r="C11438" s="226">
        <v>44278</v>
      </c>
      <c r="D11438" s="226">
        <v>44280.453750000001</v>
      </c>
      <c r="E11438" t="s">
        <v>6372</v>
      </c>
    </row>
    <row r="11439" spans="1:5" hidden="1">
      <c r="A11439">
        <v>19</v>
      </c>
      <c r="B11439" s="226">
        <v>44277</v>
      </c>
      <c r="C11439" s="226">
        <v>44278</v>
      </c>
      <c r="D11439" s="226">
        <v>44280.453750000001</v>
      </c>
      <c r="E11439" t="s">
        <v>6373</v>
      </c>
    </row>
    <row r="11440" spans="1:5" hidden="1">
      <c r="A11440">
        <v>19</v>
      </c>
      <c r="B11440" s="226">
        <v>44277</v>
      </c>
      <c r="C11440" s="226">
        <v>44278</v>
      </c>
      <c r="D11440" s="226">
        <v>44280.453750000001</v>
      </c>
      <c r="E11440" t="s">
        <v>6374</v>
      </c>
    </row>
    <row r="11441" spans="1:6" hidden="1">
      <c r="A11441">
        <v>19</v>
      </c>
      <c r="B11441" s="226">
        <v>44277</v>
      </c>
      <c r="C11441" s="226">
        <v>44278</v>
      </c>
      <c r="D11441" s="226">
        <v>44280.453750000001</v>
      </c>
      <c r="E11441" t="s">
        <v>6375</v>
      </c>
    </row>
    <row r="11442" spans="1:6" hidden="1">
      <c r="A11442">
        <v>19</v>
      </c>
      <c r="B11442" s="226">
        <v>44277</v>
      </c>
      <c r="C11442" s="226">
        <v>44278</v>
      </c>
      <c r="D11442" s="226">
        <v>44280.453750000001</v>
      </c>
      <c r="E11442" t="s">
        <v>6376</v>
      </c>
    </row>
    <row r="11443" spans="1:6" hidden="1">
      <c r="A11443">
        <v>19</v>
      </c>
      <c r="B11443" s="226">
        <v>44277</v>
      </c>
      <c r="C11443" s="226">
        <v>44278</v>
      </c>
      <c r="D11443" s="226">
        <v>44280.453750000001</v>
      </c>
      <c r="E11443" t="s">
        <v>6377</v>
      </c>
    </row>
    <row r="11444" spans="1:6" hidden="1">
      <c r="A11444">
        <v>19</v>
      </c>
      <c r="B11444" s="226">
        <v>44277</v>
      </c>
      <c r="C11444" s="226">
        <v>44278</v>
      </c>
      <c r="D11444" s="226">
        <v>44280.453750000001</v>
      </c>
      <c r="E11444" t="s">
        <v>6378</v>
      </c>
    </row>
    <row r="11445" spans="1:6" hidden="1">
      <c r="A11445">
        <v>19</v>
      </c>
      <c r="B11445" s="226">
        <v>44277</v>
      </c>
      <c r="C11445" s="226">
        <v>44278</v>
      </c>
      <c r="D11445" s="226">
        <v>44280.453750000001</v>
      </c>
      <c r="E11445" t="s">
        <v>6379</v>
      </c>
    </row>
    <row r="11446" spans="1:6" hidden="1">
      <c r="A11446">
        <v>19</v>
      </c>
      <c r="B11446" s="226">
        <v>44277</v>
      </c>
      <c r="C11446" s="226">
        <v>44278</v>
      </c>
      <c r="D11446" s="226">
        <v>44280.453750000001</v>
      </c>
      <c r="E11446" t="s">
        <v>6380</v>
      </c>
    </row>
    <row r="11447" spans="1:6" hidden="1">
      <c r="A11447">
        <v>19</v>
      </c>
      <c r="B11447" s="226">
        <v>44277</v>
      </c>
      <c r="C11447" s="226">
        <v>44278</v>
      </c>
      <c r="D11447" s="226">
        <v>44280.453750000001</v>
      </c>
      <c r="E11447" t="s">
        <v>5411</v>
      </c>
    </row>
    <row r="11448" spans="1:6" hidden="1">
      <c r="A11448">
        <v>19</v>
      </c>
      <c r="B11448" s="226">
        <v>44277</v>
      </c>
      <c r="C11448" s="226">
        <v>44278</v>
      </c>
      <c r="D11448" s="226">
        <v>44280.453750000001</v>
      </c>
      <c r="E11448" t="s">
        <v>6381</v>
      </c>
      <c r="F11448">
        <v>141.34582531187272</v>
      </c>
    </row>
    <row r="11449" spans="1:6" hidden="1">
      <c r="A11449">
        <v>19</v>
      </c>
      <c r="B11449" s="226">
        <v>44277</v>
      </c>
      <c r="C11449" s="226">
        <v>44278</v>
      </c>
      <c r="D11449" s="226">
        <v>44280.453750000001</v>
      </c>
      <c r="E11449" t="s">
        <v>6430</v>
      </c>
      <c r="F11449">
        <v>34.661049617661497</v>
      </c>
    </row>
    <row r="11450" spans="1:6" hidden="1">
      <c r="A11450">
        <v>19</v>
      </c>
      <c r="B11450" s="226">
        <v>44277</v>
      </c>
      <c r="C11450" s="226">
        <v>44278</v>
      </c>
      <c r="D11450" s="226">
        <v>44280.453750000001</v>
      </c>
      <c r="E11450" t="s">
        <v>6431</v>
      </c>
      <c r="F11450">
        <v>3726.1051044040164</v>
      </c>
    </row>
    <row r="11451" spans="1:6" hidden="1">
      <c r="A11451">
        <v>19</v>
      </c>
      <c r="B11451" s="226">
        <v>44277</v>
      </c>
      <c r="C11451" s="226">
        <v>44278</v>
      </c>
      <c r="D11451" s="226">
        <v>44280.453750000001</v>
      </c>
      <c r="E11451" t="s">
        <v>6432</v>
      </c>
      <c r="F11451">
        <v>2.6037595982352872</v>
      </c>
    </row>
    <row r="11452" spans="1:6" hidden="1">
      <c r="A11452">
        <v>19</v>
      </c>
      <c r="B11452" s="226">
        <v>44277</v>
      </c>
      <c r="C11452" s="226">
        <v>44278</v>
      </c>
      <c r="D11452" s="226">
        <v>44280.453750000001</v>
      </c>
      <c r="E11452" t="s">
        <v>6382</v>
      </c>
      <c r="F11452">
        <v>1648.5933342827698</v>
      </c>
    </row>
    <row r="11453" spans="1:6" hidden="1">
      <c r="A11453">
        <v>19</v>
      </c>
      <c r="B11453" s="226">
        <v>44277</v>
      </c>
      <c r="C11453" s="226">
        <v>44278</v>
      </c>
      <c r="D11453" s="226">
        <v>44280.453750000001</v>
      </c>
      <c r="E11453" t="s">
        <v>6383</v>
      </c>
      <c r="F11453">
        <v>55.47730243735851</v>
      </c>
    </row>
    <row r="11454" spans="1:6" hidden="1">
      <c r="A11454">
        <v>19</v>
      </c>
      <c r="B11454" s="226">
        <v>44277</v>
      </c>
      <c r="C11454" s="226">
        <v>44278</v>
      </c>
      <c r="D11454" s="226">
        <v>44280.453750000001</v>
      </c>
      <c r="E11454" t="s">
        <v>6384</v>
      </c>
      <c r="F11454">
        <v>0</v>
      </c>
    </row>
    <row r="11455" spans="1:6" hidden="1">
      <c r="A11455">
        <v>19</v>
      </c>
      <c r="B11455" s="226">
        <v>44277</v>
      </c>
      <c r="C11455" s="226">
        <v>44278</v>
      </c>
      <c r="D11455" s="226">
        <v>44280.453750000001</v>
      </c>
      <c r="E11455" t="s">
        <v>6385</v>
      </c>
      <c r="F11455">
        <v>1</v>
      </c>
    </row>
    <row r="11456" spans="1:6" hidden="1">
      <c r="A11456">
        <v>19</v>
      </c>
      <c r="B11456" s="226">
        <v>44277</v>
      </c>
      <c r="C11456" s="226">
        <v>44278</v>
      </c>
      <c r="D11456" s="226">
        <v>44280.453750000001</v>
      </c>
      <c r="E11456" t="s">
        <v>6386</v>
      </c>
      <c r="F11456">
        <v>9.0100002288818359</v>
      </c>
    </row>
    <row r="11457" spans="1:6" hidden="1">
      <c r="A11457">
        <v>19</v>
      </c>
      <c r="B11457" s="226">
        <v>44277</v>
      </c>
      <c r="C11457" s="226">
        <v>44278</v>
      </c>
      <c r="D11457" s="226">
        <v>44280.453750000001</v>
      </c>
      <c r="E11457" t="s">
        <v>6387</v>
      </c>
      <c r="F11457">
        <v>1.3500000238419116</v>
      </c>
    </row>
    <row r="11458" spans="1:6" hidden="1">
      <c r="A11458">
        <v>19</v>
      </c>
      <c r="B11458" s="226">
        <v>44277</v>
      </c>
      <c r="C11458" s="226">
        <v>44278</v>
      </c>
      <c r="D11458" s="226">
        <v>44280.453750000001</v>
      </c>
      <c r="E11458" t="s">
        <v>6388</v>
      </c>
      <c r="F11458">
        <v>65.349998474118649</v>
      </c>
    </row>
    <row r="11459" spans="1:6" hidden="1">
      <c r="A11459">
        <v>19</v>
      </c>
      <c r="B11459" s="226">
        <v>44277</v>
      </c>
      <c r="C11459" s="226">
        <v>44278</v>
      </c>
      <c r="D11459" s="226">
        <v>44280.453750000001</v>
      </c>
      <c r="E11459" t="s">
        <v>6389</v>
      </c>
      <c r="F11459">
        <v>22.069999694824219</v>
      </c>
    </row>
    <row r="11460" spans="1:6" hidden="1">
      <c r="A11460">
        <v>19</v>
      </c>
      <c r="B11460" s="226">
        <v>44277</v>
      </c>
      <c r="C11460" s="226">
        <v>44278</v>
      </c>
      <c r="D11460" s="226">
        <v>44280.453750000001</v>
      </c>
      <c r="E11460" t="s">
        <v>6390</v>
      </c>
      <c r="F11460">
        <v>0.14000000059605192</v>
      </c>
    </row>
    <row r="11461" spans="1:6" hidden="1">
      <c r="A11461">
        <v>19</v>
      </c>
      <c r="B11461" s="226">
        <v>44277</v>
      </c>
      <c r="C11461" s="226">
        <v>44278</v>
      </c>
      <c r="D11461" s="226">
        <v>44280.453750000001</v>
      </c>
      <c r="E11461" t="s">
        <v>6391</v>
      </c>
      <c r="F11461">
        <v>1.059999942779541</v>
      </c>
    </row>
    <row r="11462" spans="1:6" hidden="1">
      <c r="A11462">
        <v>19</v>
      </c>
      <c r="B11462" s="226">
        <v>44277</v>
      </c>
      <c r="C11462" s="226">
        <v>44278</v>
      </c>
      <c r="D11462" s="226">
        <v>44280.453750000001</v>
      </c>
      <c r="E11462" t="s">
        <v>6392</v>
      </c>
      <c r="F11462">
        <v>1.9999999552965182E-2</v>
      </c>
    </row>
    <row r="11463" spans="1:6" hidden="1">
      <c r="A11463">
        <v>19</v>
      </c>
      <c r="B11463" s="226">
        <v>44277</v>
      </c>
      <c r="C11463" s="226">
        <v>44278</v>
      </c>
      <c r="D11463" s="226">
        <v>44280.453750000001</v>
      </c>
      <c r="E11463" t="s">
        <v>6428</v>
      </c>
      <c r="F11463">
        <v>64.444443659514363</v>
      </c>
    </row>
    <row r="11464" spans="1:6" hidden="1">
      <c r="A11464">
        <v>19</v>
      </c>
      <c r="B11464" s="226">
        <v>44277</v>
      </c>
      <c r="C11464" s="226">
        <v>44278</v>
      </c>
      <c r="D11464" s="226">
        <v>44280.453750000001</v>
      </c>
      <c r="E11464" t="s">
        <v>6498</v>
      </c>
      <c r="F11464">
        <v>7.7991912089701868E-2</v>
      </c>
    </row>
    <row r="11465" spans="1:6" hidden="1">
      <c r="A11465">
        <v>19</v>
      </c>
      <c r="B11465" s="226">
        <v>44277</v>
      </c>
      <c r="C11465" s="226">
        <v>44278</v>
      </c>
      <c r="D11465" s="226">
        <v>44280.453750000001</v>
      </c>
      <c r="E11465" t="s">
        <v>6499</v>
      </c>
      <c r="F11465">
        <v>199.91586925718508</v>
      </c>
    </row>
    <row r="11466" spans="1:6" hidden="1">
      <c r="A11466">
        <v>19</v>
      </c>
      <c r="B11466" s="226">
        <v>44277</v>
      </c>
      <c r="C11466" s="226">
        <v>44278</v>
      </c>
      <c r="D11466" s="226">
        <v>44280.453750000001</v>
      </c>
      <c r="E11466" t="s">
        <v>6500</v>
      </c>
      <c r="F11466">
        <v>11186.854374186181</v>
      </c>
    </row>
    <row r="11467" spans="1:6" hidden="1">
      <c r="A11467">
        <v>19</v>
      </c>
      <c r="B11467" s="226">
        <v>44277</v>
      </c>
      <c r="C11467" s="226">
        <v>44278</v>
      </c>
      <c r="D11467" s="226">
        <v>44280.453750000001</v>
      </c>
      <c r="E11467" t="s">
        <v>6429</v>
      </c>
      <c r="F11467">
        <v>349.97619363996648</v>
      </c>
    </row>
    <row r="11468" spans="1:6" hidden="1">
      <c r="A11468">
        <v>19</v>
      </c>
      <c r="B11468" s="226">
        <v>44277</v>
      </c>
      <c r="C11468" s="226">
        <v>44278</v>
      </c>
      <c r="D11468" s="226">
        <v>44280.453750000001</v>
      </c>
      <c r="E11468" t="s">
        <v>6433</v>
      </c>
      <c r="F11468">
        <v>55.36183247036405</v>
      </c>
    </row>
    <row r="11469" spans="1:6" hidden="1">
      <c r="A11469">
        <v>19</v>
      </c>
      <c r="B11469" s="226">
        <v>44277</v>
      </c>
      <c r="C11469" s="226">
        <v>44278</v>
      </c>
      <c r="D11469" s="226">
        <v>44280.453750000001</v>
      </c>
      <c r="E11469" t="s">
        <v>6671</v>
      </c>
      <c r="F11469">
        <v>-2.3495754774935218</v>
      </c>
    </row>
    <row r="11470" spans="1:6" hidden="1">
      <c r="A11470">
        <v>19</v>
      </c>
      <c r="B11470" s="226">
        <v>44277</v>
      </c>
      <c r="C11470" s="226">
        <v>44278</v>
      </c>
      <c r="D11470" s="226">
        <v>44280.453750000001</v>
      </c>
      <c r="E11470" t="s">
        <v>6434</v>
      </c>
      <c r="F11470">
        <v>146.62693860795767</v>
      </c>
    </row>
    <row r="11471" spans="1:6" hidden="1">
      <c r="A11471">
        <v>19</v>
      </c>
      <c r="B11471" s="226">
        <v>44277</v>
      </c>
      <c r="C11471" s="226">
        <v>44278</v>
      </c>
      <c r="D11471" s="226">
        <v>44280.453750000001</v>
      </c>
      <c r="E11471" t="s">
        <v>6435</v>
      </c>
      <c r="F11471">
        <v>61.092526859707341</v>
      </c>
    </row>
    <row r="11472" spans="1:6" hidden="1">
      <c r="A11472">
        <v>19</v>
      </c>
      <c r="B11472" s="226">
        <v>44277</v>
      </c>
      <c r="C11472" s="226">
        <v>44278</v>
      </c>
      <c r="D11472" s="226">
        <v>44280.453750000001</v>
      </c>
      <c r="E11472" t="s">
        <v>6436</v>
      </c>
      <c r="F11472">
        <v>717.54434072706556</v>
      </c>
    </row>
    <row r="11473" spans="1:6" hidden="1">
      <c r="A11473">
        <v>19</v>
      </c>
      <c r="B11473" s="226">
        <v>44277</v>
      </c>
      <c r="C11473" s="226">
        <v>44278</v>
      </c>
      <c r="D11473" s="226">
        <v>44280.453750000001</v>
      </c>
      <c r="E11473" t="s">
        <v>6438</v>
      </c>
      <c r="F11473">
        <v>2820.1779251098619</v>
      </c>
    </row>
    <row r="11474" spans="1:6" hidden="1">
      <c r="A11474">
        <v>19</v>
      </c>
      <c r="B11474" s="226">
        <v>44277</v>
      </c>
      <c r="C11474" s="226">
        <v>44278</v>
      </c>
      <c r="D11474" s="226">
        <v>44280.453750000001</v>
      </c>
      <c r="E11474" t="s">
        <v>6439</v>
      </c>
      <c r="F11474">
        <v>139.68572342130875</v>
      </c>
    </row>
    <row r="11475" spans="1:6" hidden="1">
      <c r="A11475">
        <v>19</v>
      </c>
      <c r="B11475" s="226">
        <v>44277</v>
      </c>
      <c r="C11475" s="226">
        <v>44278</v>
      </c>
      <c r="D11475" s="226">
        <v>44280.453750000001</v>
      </c>
      <c r="E11475" t="s">
        <v>6501</v>
      </c>
      <c r="F11475">
        <v>8.3848497105969315</v>
      </c>
    </row>
    <row r="11476" spans="1:6" hidden="1">
      <c r="A11476">
        <v>19</v>
      </c>
      <c r="B11476" s="226">
        <v>44277</v>
      </c>
      <c r="C11476" s="226">
        <v>44278</v>
      </c>
      <c r="D11476" s="226">
        <v>44280.453750000001</v>
      </c>
      <c r="E11476" t="s">
        <v>6437</v>
      </c>
      <c r="F11476">
        <v>130.43164993921914</v>
      </c>
    </row>
    <row r="11477" spans="1:6" hidden="1">
      <c r="A11477">
        <v>19</v>
      </c>
      <c r="B11477" s="226">
        <v>44277</v>
      </c>
      <c r="C11477" s="226">
        <v>44278</v>
      </c>
      <c r="D11477" s="226">
        <v>44280.453750000001</v>
      </c>
      <c r="E11477" t="s">
        <v>6502</v>
      </c>
      <c r="F11477">
        <v>74.879997253414999</v>
      </c>
    </row>
    <row r="11478" spans="1:6" hidden="1">
      <c r="A11478">
        <v>19</v>
      </c>
      <c r="B11478" s="226">
        <v>44277</v>
      </c>
      <c r="C11478" s="226">
        <v>44278</v>
      </c>
      <c r="D11478" s="226">
        <v>44280.453750000001</v>
      </c>
      <c r="E11478" t="s">
        <v>6410</v>
      </c>
      <c r="F11478">
        <v>11.369999885559531</v>
      </c>
    </row>
    <row r="11479" spans="1:6" hidden="1">
      <c r="A11479">
        <v>19</v>
      </c>
      <c r="B11479" s="226">
        <v>44277</v>
      </c>
      <c r="C11479" s="226">
        <v>44278</v>
      </c>
      <c r="D11479" s="226">
        <v>44280.453750000001</v>
      </c>
      <c r="E11479" t="s">
        <v>6411</v>
      </c>
      <c r="F11479">
        <v>0.56000000238420766</v>
      </c>
    </row>
    <row r="11480" spans="1:6" hidden="1">
      <c r="A11480">
        <v>19</v>
      </c>
      <c r="B11480" s="226">
        <v>44277</v>
      </c>
      <c r="C11480" s="226">
        <v>44278</v>
      </c>
      <c r="D11480" s="226">
        <v>44280.453750000001</v>
      </c>
      <c r="E11480" t="s">
        <v>6412</v>
      </c>
      <c r="F11480">
        <v>3.1500000953675098</v>
      </c>
    </row>
    <row r="11481" spans="1:6" hidden="1">
      <c r="A11481">
        <v>19</v>
      </c>
      <c r="B11481" s="226">
        <v>44277</v>
      </c>
      <c r="C11481" s="226">
        <v>44278</v>
      </c>
      <c r="D11481" s="226">
        <v>44280.453750000001</v>
      </c>
      <c r="E11481" t="s">
        <v>6413</v>
      </c>
      <c r="F11481">
        <v>5.9000000953676626</v>
      </c>
    </row>
    <row r="11482" spans="1:6" hidden="1">
      <c r="A11482">
        <v>19</v>
      </c>
      <c r="B11482" s="226">
        <v>44277</v>
      </c>
      <c r="C11482" s="226">
        <v>44278</v>
      </c>
      <c r="D11482" s="226">
        <v>44280.453750000001</v>
      </c>
      <c r="E11482" t="s">
        <v>6414</v>
      </c>
      <c r="F11482">
        <v>0.77999997138977051</v>
      </c>
    </row>
    <row r="11483" spans="1:6" hidden="1">
      <c r="A11483">
        <v>19</v>
      </c>
      <c r="B11483" s="226">
        <v>44277</v>
      </c>
      <c r="C11483" s="226">
        <v>44278</v>
      </c>
      <c r="D11483" s="226">
        <v>44280.453750000001</v>
      </c>
      <c r="E11483" t="s">
        <v>6415</v>
      </c>
      <c r="F11483">
        <v>0</v>
      </c>
    </row>
    <row r="11484" spans="1:6" hidden="1">
      <c r="A11484">
        <v>19</v>
      </c>
      <c r="B11484" s="226">
        <v>44277</v>
      </c>
      <c r="C11484" s="226">
        <v>44278</v>
      </c>
      <c r="D11484" s="226">
        <v>44280.453750000001</v>
      </c>
      <c r="E11484" t="s">
        <v>6416</v>
      </c>
      <c r="F11484">
        <v>2.0399999618530273</v>
      </c>
    </row>
    <row r="11485" spans="1:6" hidden="1">
      <c r="A11485">
        <v>19</v>
      </c>
      <c r="B11485" s="226">
        <v>44277</v>
      </c>
      <c r="C11485" s="226">
        <v>44278</v>
      </c>
      <c r="D11485" s="226">
        <v>44280.453750000001</v>
      </c>
      <c r="E11485" t="s">
        <v>6417</v>
      </c>
      <c r="F11485">
        <v>1.309999942779541</v>
      </c>
    </row>
    <row r="11486" spans="1:6" hidden="1">
      <c r="A11486">
        <v>19</v>
      </c>
      <c r="B11486" s="226">
        <v>44277</v>
      </c>
      <c r="C11486" s="226">
        <v>44278</v>
      </c>
      <c r="D11486" s="226">
        <v>44280.453750000001</v>
      </c>
      <c r="E11486" t="s">
        <v>6503</v>
      </c>
      <c r="F11486">
        <v>1.9999999552965182E-2</v>
      </c>
    </row>
    <row r="11487" spans="1:6" hidden="1">
      <c r="A11487">
        <v>19</v>
      </c>
      <c r="B11487" s="226">
        <v>44277</v>
      </c>
      <c r="C11487" s="226">
        <v>44278</v>
      </c>
      <c r="D11487" s="226">
        <v>44280.453750000001</v>
      </c>
      <c r="E11487" t="s">
        <v>6504</v>
      </c>
      <c r="F11487">
        <v>0.93999999761578057</v>
      </c>
    </row>
    <row r="11488" spans="1:6" hidden="1">
      <c r="A11488">
        <v>19</v>
      </c>
      <c r="B11488" s="226">
        <v>44277</v>
      </c>
      <c r="C11488" s="226">
        <v>44278</v>
      </c>
      <c r="D11488" s="226">
        <v>44280.453750000001</v>
      </c>
      <c r="E11488" t="s">
        <v>6505</v>
      </c>
      <c r="F11488">
        <v>2.190000057220459</v>
      </c>
    </row>
    <row r="11489" spans="1:6" hidden="1">
      <c r="A11489">
        <v>19</v>
      </c>
      <c r="B11489" s="226">
        <v>44277</v>
      </c>
      <c r="C11489" s="226">
        <v>44278</v>
      </c>
      <c r="D11489" s="226">
        <v>44280.453750000001</v>
      </c>
      <c r="E11489" t="s">
        <v>6506</v>
      </c>
      <c r="F11489">
        <v>23</v>
      </c>
    </row>
    <row r="11490" spans="1:6" hidden="1">
      <c r="A11490">
        <v>19</v>
      </c>
      <c r="B11490" s="226">
        <v>44277</v>
      </c>
      <c r="C11490" s="226">
        <v>44278</v>
      </c>
      <c r="D11490" s="226">
        <v>44280.453750000001</v>
      </c>
      <c r="E11490" t="s">
        <v>6507</v>
      </c>
      <c r="F11490">
        <v>51.029998779296875</v>
      </c>
    </row>
    <row r="11491" spans="1:6" hidden="1">
      <c r="A11491">
        <v>19</v>
      </c>
      <c r="B11491" s="226">
        <v>44277</v>
      </c>
      <c r="C11491" s="226">
        <v>44278</v>
      </c>
      <c r="D11491" s="226">
        <v>44280.453750000001</v>
      </c>
      <c r="E11491" t="s">
        <v>6508</v>
      </c>
      <c r="F11491">
        <v>21.270000457763537</v>
      </c>
    </row>
    <row r="11492" spans="1:6" hidden="1">
      <c r="A11492">
        <v>19</v>
      </c>
      <c r="B11492" s="226">
        <v>44277</v>
      </c>
      <c r="C11492" s="226">
        <v>44278</v>
      </c>
      <c r="D11492" s="226">
        <v>44280.453750000001</v>
      </c>
      <c r="E11492" t="s">
        <v>6509</v>
      </c>
      <c r="F11492">
        <v>0.57999998331072233</v>
      </c>
    </row>
    <row r="11493" spans="1:6" hidden="1">
      <c r="A11493">
        <v>19</v>
      </c>
      <c r="B11493" s="226">
        <v>44277</v>
      </c>
      <c r="C11493" s="226">
        <v>44278</v>
      </c>
      <c r="D11493" s="226">
        <v>44280.453750000001</v>
      </c>
      <c r="E11493" t="s">
        <v>6510</v>
      </c>
      <c r="F11493">
        <v>0.95999997854229402</v>
      </c>
    </row>
    <row r="11494" spans="1:6" hidden="1">
      <c r="A11494">
        <v>19</v>
      </c>
      <c r="B11494" s="226">
        <v>44277</v>
      </c>
      <c r="C11494" s="226">
        <v>44278</v>
      </c>
      <c r="D11494" s="226">
        <v>44280.453750000001</v>
      </c>
      <c r="E11494" t="s">
        <v>6511</v>
      </c>
      <c r="F11494">
        <v>9.9999997764825908E-3</v>
      </c>
    </row>
    <row r="11495" spans="1:6" hidden="1">
      <c r="A11495">
        <v>19</v>
      </c>
      <c r="B11495" s="226">
        <v>44277</v>
      </c>
      <c r="C11495" s="226">
        <v>44278</v>
      </c>
      <c r="D11495" s="226">
        <v>44280.453750000001</v>
      </c>
      <c r="E11495" t="s">
        <v>6728</v>
      </c>
      <c r="F11495">
        <v>6.5058163189225837</v>
      </c>
    </row>
    <row r="11496" spans="1:6" hidden="1">
      <c r="A11496">
        <v>19</v>
      </c>
      <c r="B11496" s="226">
        <v>44277</v>
      </c>
      <c r="C11496" s="226">
        <v>44278</v>
      </c>
      <c r="D11496" s="226">
        <v>44280.453750000001</v>
      </c>
      <c r="E11496" t="s">
        <v>6525</v>
      </c>
    </row>
    <row r="11497" spans="1:6" hidden="1">
      <c r="A11497">
        <v>19</v>
      </c>
      <c r="B11497" s="226">
        <v>44277</v>
      </c>
      <c r="C11497" s="226">
        <v>44278</v>
      </c>
      <c r="D11497" s="226">
        <v>44280.453750000001</v>
      </c>
      <c r="E11497" t="s">
        <v>6526</v>
      </c>
    </row>
    <row r="11498" spans="1:6" hidden="1">
      <c r="A11498">
        <v>19</v>
      </c>
      <c r="B11498" s="226">
        <v>44277</v>
      </c>
      <c r="C11498" s="226">
        <v>44278</v>
      </c>
      <c r="D11498" s="226">
        <v>44280.453750000001</v>
      </c>
      <c r="E11498" t="s">
        <v>6679</v>
      </c>
      <c r="F11498">
        <v>0.8703833421071645</v>
      </c>
    </row>
    <row r="11499" spans="1:6" hidden="1">
      <c r="A11499">
        <v>19</v>
      </c>
      <c r="B11499" s="226">
        <v>44277</v>
      </c>
      <c r="C11499" s="226">
        <v>44278</v>
      </c>
      <c r="D11499" s="226">
        <v>44280.453750000001</v>
      </c>
      <c r="E11499" t="s">
        <v>6680</v>
      </c>
      <c r="F11499">
        <v>1.7951833407083566</v>
      </c>
    </row>
    <row r="11500" spans="1:6" hidden="1">
      <c r="A11500">
        <v>19</v>
      </c>
      <c r="B11500" s="226">
        <v>44277</v>
      </c>
      <c r="C11500" s="226">
        <v>44278</v>
      </c>
      <c r="D11500" s="226">
        <v>44280.453750000001</v>
      </c>
      <c r="E11500" t="s">
        <v>6681</v>
      </c>
      <c r="F11500">
        <v>7.251800139745316</v>
      </c>
    </row>
    <row r="11501" spans="1:6" hidden="1">
      <c r="A11501">
        <v>19</v>
      </c>
      <c r="B11501" s="226">
        <v>44277</v>
      </c>
      <c r="C11501" s="226">
        <v>44278</v>
      </c>
      <c r="D11501" s="226">
        <v>44280.453750000001</v>
      </c>
      <c r="E11501" t="s">
        <v>6682</v>
      </c>
      <c r="F11501">
        <v>23.616449673969619</v>
      </c>
    </row>
    <row r="11502" spans="1:6" hidden="1">
      <c r="A11502">
        <v>19</v>
      </c>
      <c r="B11502" s="226">
        <v>44277</v>
      </c>
      <c r="C11502" s="226">
        <v>44278</v>
      </c>
      <c r="D11502" s="226">
        <v>44280.453750000001</v>
      </c>
      <c r="E11502" t="s">
        <v>6683</v>
      </c>
      <c r="F11502">
        <v>50.463483174643173</v>
      </c>
    </row>
    <row r="11503" spans="1:6" hidden="1">
      <c r="A11503">
        <v>19</v>
      </c>
      <c r="B11503" s="226">
        <v>44277</v>
      </c>
      <c r="C11503" s="226">
        <v>44278</v>
      </c>
      <c r="D11503" s="226">
        <v>44280.453750000001</v>
      </c>
      <c r="E11503" t="s">
        <v>6684</v>
      </c>
      <c r="F11503">
        <v>15.915016810099871</v>
      </c>
    </row>
    <row r="11504" spans="1:6" hidden="1">
      <c r="A11504">
        <v>19</v>
      </c>
      <c r="B11504" s="226">
        <v>44277</v>
      </c>
      <c r="C11504" s="226">
        <v>44278</v>
      </c>
      <c r="D11504" s="226">
        <v>44280.453750000001</v>
      </c>
      <c r="E11504" t="s">
        <v>6685</v>
      </c>
      <c r="F11504">
        <v>5.5116667101782632E-2</v>
      </c>
    </row>
    <row r="11505" spans="1:6" hidden="1">
      <c r="A11505">
        <v>19</v>
      </c>
      <c r="B11505" s="226">
        <v>44277</v>
      </c>
      <c r="C11505" s="226">
        <v>44278</v>
      </c>
      <c r="D11505" s="226">
        <v>44280.453750000001</v>
      </c>
      <c r="E11505" t="s">
        <v>6670</v>
      </c>
      <c r="F11505">
        <v>-0.73146275249707882</v>
      </c>
    </row>
    <row r="11506" spans="1:6" hidden="1">
      <c r="A11506">
        <v>19</v>
      </c>
      <c r="B11506" s="226">
        <v>44277</v>
      </c>
      <c r="C11506" s="226">
        <v>44278</v>
      </c>
      <c r="D11506" s="226">
        <v>44280.453750000001</v>
      </c>
      <c r="E11506" t="s">
        <v>6531</v>
      </c>
      <c r="F11506">
        <v>40.45718622207643</v>
      </c>
    </row>
    <row r="11507" spans="1:6" hidden="1">
      <c r="A11507">
        <v>19</v>
      </c>
      <c r="B11507" s="226">
        <v>44277</v>
      </c>
      <c r="C11507" s="226">
        <v>44278</v>
      </c>
      <c r="D11507" s="226">
        <v>44280.453750000001</v>
      </c>
      <c r="E11507" t="s">
        <v>6532</v>
      </c>
      <c r="F11507">
        <v>1.8287821986609043</v>
      </c>
    </row>
    <row r="11508" spans="1:6" hidden="1">
      <c r="A11508">
        <v>19</v>
      </c>
      <c r="B11508" s="226">
        <v>44277</v>
      </c>
      <c r="C11508" s="226">
        <v>44278</v>
      </c>
      <c r="D11508" s="226">
        <v>44280.453750000001</v>
      </c>
      <c r="E11508" t="s">
        <v>6533</v>
      </c>
      <c r="F11508">
        <v>143.66717191272335</v>
      </c>
    </row>
    <row r="11509" spans="1:6" hidden="1">
      <c r="A11509">
        <v>19</v>
      </c>
      <c r="B11509" s="226">
        <v>44277</v>
      </c>
      <c r="C11509" s="226">
        <v>44278</v>
      </c>
      <c r="D11509" s="226">
        <v>44280.453750000001</v>
      </c>
      <c r="E11509" t="s">
        <v>6530</v>
      </c>
      <c r="F11509">
        <v>94.563920381334597</v>
      </c>
    </row>
    <row r="11510" spans="1:6" hidden="1">
      <c r="A11510">
        <v>19</v>
      </c>
      <c r="B11510" s="226">
        <v>44277</v>
      </c>
      <c r="C11510" s="226">
        <v>44278</v>
      </c>
      <c r="D11510" s="226">
        <v>44280.453750000001</v>
      </c>
      <c r="E11510" t="s">
        <v>6534</v>
      </c>
      <c r="F11510">
        <v>98.299999237056781</v>
      </c>
    </row>
    <row r="11511" spans="1:6" hidden="1">
      <c r="A11511">
        <v>19</v>
      </c>
      <c r="B11511" s="226">
        <v>44277</v>
      </c>
      <c r="C11511" s="226">
        <v>44278</v>
      </c>
      <c r="D11511" s="226">
        <v>44280.453750000001</v>
      </c>
      <c r="E11511" t="s">
        <v>6535</v>
      </c>
      <c r="F11511">
        <v>7.7850002795460935E-2</v>
      </c>
    </row>
    <row r="11512" spans="1:6" hidden="1">
      <c r="A11512">
        <v>19</v>
      </c>
      <c r="B11512" s="226">
        <v>44277</v>
      </c>
      <c r="C11512" s="226">
        <v>44278</v>
      </c>
      <c r="D11512" s="226">
        <v>44280.453750000001</v>
      </c>
      <c r="E11512" t="s">
        <v>6536</v>
      </c>
      <c r="F11512">
        <v>99.69701512655007</v>
      </c>
    </row>
    <row r="11513" spans="1:6" hidden="1">
      <c r="A11513">
        <v>19</v>
      </c>
      <c r="B11513" s="226">
        <v>44277</v>
      </c>
      <c r="C11513" s="226">
        <v>44278</v>
      </c>
      <c r="D11513" s="226">
        <v>44280.453750000001</v>
      </c>
      <c r="E11513" t="s">
        <v>6537</v>
      </c>
      <c r="F11513">
        <v>0.13141667097806931</v>
      </c>
    </row>
    <row r="11514" spans="1:6" hidden="1">
      <c r="A11514">
        <v>19</v>
      </c>
      <c r="B11514" s="226">
        <v>44277</v>
      </c>
      <c r="C11514" s="226">
        <v>44278</v>
      </c>
      <c r="D11514" s="226">
        <v>44280.453750000001</v>
      </c>
      <c r="E11514" t="s">
        <v>6538</v>
      </c>
      <c r="F11514">
        <v>4.8016666745145022E-2</v>
      </c>
    </row>
    <row r="11515" spans="1:6" hidden="1">
      <c r="A11515">
        <v>19</v>
      </c>
      <c r="B11515" s="226">
        <v>44277</v>
      </c>
      <c r="C11515" s="226">
        <v>44278</v>
      </c>
      <c r="D11515" s="226">
        <v>44280.453750000001</v>
      </c>
      <c r="E11515" t="s">
        <v>6539</v>
      </c>
      <c r="F11515">
        <v>2.4099999417861302E-2</v>
      </c>
    </row>
    <row r="11516" spans="1:6" hidden="1">
      <c r="A11516">
        <v>19</v>
      </c>
      <c r="B11516" s="226">
        <v>44277</v>
      </c>
      <c r="C11516" s="226">
        <v>44278</v>
      </c>
      <c r="D11516" s="226">
        <v>44280.453750000001</v>
      </c>
      <c r="E11516" t="s">
        <v>6540</v>
      </c>
      <c r="F11516">
        <v>8.6666663798190043E-3</v>
      </c>
    </row>
    <row r="11517" spans="1:6" hidden="1">
      <c r="A11517">
        <v>19</v>
      </c>
      <c r="B11517" s="226">
        <v>44277</v>
      </c>
      <c r="C11517" s="226">
        <v>44278</v>
      </c>
      <c r="D11517" s="226">
        <v>44280.453750000001</v>
      </c>
      <c r="E11517" t="s">
        <v>6541</v>
      </c>
      <c r="F11517">
        <v>5.7666665719202205E-3</v>
      </c>
    </row>
    <row r="11518" spans="1:6" hidden="1">
      <c r="A11518">
        <v>19</v>
      </c>
      <c r="B11518" s="226">
        <v>44277</v>
      </c>
      <c r="C11518" s="226">
        <v>44278</v>
      </c>
      <c r="D11518" s="226">
        <v>44280.453750000001</v>
      </c>
      <c r="E11518" t="s">
        <v>6542</v>
      </c>
      <c r="F11518">
        <v>1.0766500035921733</v>
      </c>
    </row>
    <row r="11519" spans="1:6" hidden="1">
      <c r="A11519">
        <v>19</v>
      </c>
      <c r="B11519" s="226">
        <v>44277</v>
      </c>
      <c r="C11519" s="226">
        <v>44278</v>
      </c>
      <c r="D11519" s="226">
        <v>44280.453750000001</v>
      </c>
      <c r="E11519" t="s">
        <v>6543</v>
      </c>
      <c r="F11519">
        <v>9.4638169606526699</v>
      </c>
    </row>
    <row r="11520" spans="1:6" hidden="1">
      <c r="A11520">
        <v>19</v>
      </c>
      <c r="B11520" s="226">
        <v>44277</v>
      </c>
      <c r="C11520" s="226">
        <v>44278</v>
      </c>
      <c r="D11520" s="226">
        <v>44280.453750000001</v>
      </c>
      <c r="E11520" t="s">
        <v>6544</v>
      </c>
      <c r="F11520">
        <v>1.5855000416437188</v>
      </c>
    </row>
    <row r="11521" spans="1:6" hidden="1">
      <c r="A11521">
        <v>19</v>
      </c>
      <c r="B11521" s="226">
        <v>44277</v>
      </c>
      <c r="C11521" s="226">
        <v>44278</v>
      </c>
      <c r="D11521" s="226">
        <v>44280.453750000001</v>
      </c>
      <c r="E11521" t="s">
        <v>6545</v>
      </c>
      <c r="F11521">
        <v>65.705184936523438</v>
      </c>
    </row>
    <row r="11522" spans="1:6" hidden="1">
      <c r="A11522">
        <v>19</v>
      </c>
      <c r="B11522" s="226">
        <v>44277</v>
      </c>
      <c r="C11522" s="226">
        <v>44278</v>
      </c>
      <c r="D11522" s="226">
        <v>44280.453750000001</v>
      </c>
      <c r="E11522" t="s">
        <v>6546</v>
      </c>
      <c r="F11522">
        <v>20.96021588643476</v>
      </c>
    </row>
    <row r="11523" spans="1:6" hidden="1">
      <c r="A11523">
        <v>19</v>
      </c>
      <c r="B11523" s="226">
        <v>44277</v>
      </c>
      <c r="C11523" s="226">
        <v>44278</v>
      </c>
      <c r="D11523" s="226">
        <v>44280.453750000001</v>
      </c>
      <c r="E11523" t="s">
        <v>6547</v>
      </c>
      <c r="F11523">
        <v>8.2900002598763012E-2</v>
      </c>
    </row>
    <row r="11524" spans="1:6" hidden="1">
      <c r="A11524">
        <v>19</v>
      </c>
      <c r="B11524" s="226">
        <v>44277</v>
      </c>
      <c r="C11524" s="226">
        <v>44278</v>
      </c>
      <c r="D11524" s="226">
        <v>44280.453750000001</v>
      </c>
      <c r="E11524" t="s">
        <v>6548</v>
      </c>
      <c r="F11524">
        <v>1.1307833592097412</v>
      </c>
    </row>
    <row r="11525" spans="1:6" hidden="1">
      <c r="A11525">
        <v>19</v>
      </c>
      <c r="B11525" s="226">
        <v>44277</v>
      </c>
      <c r="C11525" s="226">
        <v>44278</v>
      </c>
      <c r="D11525" s="226">
        <v>44280.453750000001</v>
      </c>
      <c r="E11525" t="s">
        <v>6721</v>
      </c>
      <c r="F11525">
        <v>3.5560048333472642</v>
      </c>
    </row>
    <row r="11526" spans="1:6" hidden="1">
      <c r="A11526">
        <v>19</v>
      </c>
      <c r="B11526" s="226">
        <v>44277</v>
      </c>
      <c r="C11526" s="226">
        <v>44278</v>
      </c>
      <c r="D11526" s="226">
        <v>44280.453750000001</v>
      </c>
      <c r="E11526" t="s">
        <v>6720</v>
      </c>
      <c r="F11526">
        <v>95.316197114520747</v>
      </c>
    </row>
    <row r="11527" spans="1:6" hidden="1">
      <c r="A11527">
        <v>19</v>
      </c>
      <c r="B11527" s="226">
        <v>44277</v>
      </c>
      <c r="C11527" s="226">
        <v>44278</v>
      </c>
      <c r="D11527" s="226">
        <v>44280.453750000001</v>
      </c>
      <c r="E11527" t="s">
        <v>6722</v>
      </c>
      <c r="F11527">
        <v>15.665252380017868</v>
      </c>
    </row>
    <row r="11528" spans="1:6" hidden="1">
      <c r="A11528">
        <v>19</v>
      </c>
      <c r="B11528" s="226">
        <v>44277</v>
      </c>
      <c r="C11528" s="226">
        <v>44278</v>
      </c>
      <c r="D11528" s="226">
        <v>44280.453750000001</v>
      </c>
      <c r="E11528" t="s">
        <v>6723</v>
      </c>
      <c r="F11528">
        <v>48.690107682898848</v>
      </c>
    </row>
    <row r="11529" spans="1:6" hidden="1">
      <c r="A11529">
        <v>19</v>
      </c>
      <c r="B11529" s="226">
        <v>44277</v>
      </c>
      <c r="C11529" s="226">
        <v>44278</v>
      </c>
      <c r="D11529" s="226">
        <v>44280.453750000001</v>
      </c>
      <c r="E11529" t="s">
        <v>6724</v>
      </c>
      <c r="F11529">
        <v>4.4115145891904852</v>
      </c>
    </row>
    <row r="11530" spans="1:6" hidden="1">
      <c r="A11530">
        <v>19</v>
      </c>
      <c r="B11530" s="226">
        <v>44277</v>
      </c>
      <c r="C11530" s="226">
        <v>44278</v>
      </c>
      <c r="D11530" s="226">
        <v>44280.453750000001</v>
      </c>
      <c r="E11530" t="s">
        <v>6725</v>
      </c>
      <c r="F11530">
        <v>16.291030044467316</v>
      </c>
    </row>
    <row r="11531" spans="1:6" hidden="1">
      <c r="A11531">
        <v>19</v>
      </c>
      <c r="B11531" s="226">
        <v>44277</v>
      </c>
      <c r="C11531" s="226">
        <v>44278</v>
      </c>
      <c r="D11531" s="226">
        <v>44280.453750000001</v>
      </c>
      <c r="E11531" t="s">
        <v>6726</v>
      </c>
      <c r="F11531">
        <v>9747.7806844075621</v>
      </c>
    </row>
    <row r="11532" spans="1:6" hidden="1">
      <c r="A11532">
        <v>19</v>
      </c>
      <c r="B11532" s="226">
        <v>44277</v>
      </c>
      <c r="C11532" s="226">
        <v>44278</v>
      </c>
      <c r="D11532" s="226">
        <v>44280.453750000001</v>
      </c>
      <c r="E11532" t="s">
        <v>6549</v>
      </c>
      <c r="F11532">
        <v>6.7444258583916312</v>
      </c>
    </row>
    <row r="11533" spans="1:6" hidden="1">
      <c r="A11533">
        <v>19</v>
      </c>
      <c r="B11533" s="226">
        <v>44277</v>
      </c>
      <c r="C11533" s="226">
        <v>44278</v>
      </c>
      <c r="D11533" s="226">
        <v>44280.453750000001</v>
      </c>
      <c r="E11533" t="s">
        <v>6550</v>
      </c>
      <c r="F11533">
        <v>5.4738466749588559</v>
      </c>
    </row>
    <row r="11534" spans="1:6" hidden="1">
      <c r="A11534">
        <v>19</v>
      </c>
      <c r="B11534" s="226">
        <v>44277</v>
      </c>
      <c r="C11534" s="226">
        <v>44278</v>
      </c>
      <c r="D11534" s="226">
        <v>44280.453750000001</v>
      </c>
      <c r="E11534" t="s">
        <v>6551</v>
      </c>
      <c r="F11534">
        <v>28.045811458428432</v>
      </c>
    </row>
    <row r="11535" spans="1:6" hidden="1">
      <c r="A11535">
        <v>19</v>
      </c>
      <c r="B11535" s="226">
        <v>44277</v>
      </c>
      <c r="C11535" s="226">
        <v>44278</v>
      </c>
      <c r="D11535" s="226">
        <v>44280.453750000001</v>
      </c>
      <c r="E11535" t="s">
        <v>6552</v>
      </c>
      <c r="F11535">
        <v>8.4717693037457007</v>
      </c>
    </row>
    <row r="11536" spans="1:6" hidden="1">
      <c r="A11536">
        <v>19</v>
      </c>
      <c r="B11536" s="226">
        <v>44277</v>
      </c>
      <c r="C11536" s="226">
        <v>44278</v>
      </c>
      <c r="D11536" s="226">
        <v>44280.453750000001</v>
      </c>
      <c r="E11536" t="s">
        <v>6727</v>
      </c>
      <c r="F11536">
        <v>20.021078033800393</v>
      </c>
    </row>
    <row r="11537" spans="1:6" hidden="1">
      <c r="A11537">
        <v>19</v>
      </c>
      <c r="B11537" s="226">
        <v>44277</v>
      </c>
      <c r="C11537" s="226">
        <v>44278</v>
      </c>
      <c r="D11537" s="226">
        <v>44280.453750000001</v>
      </c>
      <c r="E11537" t="s">
        <v>6672</v>
      </c>
      <c r="F11537">
        <v>207.62829549719206</v>
      </c>
    </row>
    <row r="11538" spans="1:6" hidden="1">
      <c r="A11538">
        <v>19</v>
      </c>
      <c r="B11538" s="226">
        <v>44277</v>
      </c>
      <c r="C11538" s="226">
        <v>44278</v>
      </c>
      <c r="D11538" s="226">
        <v>44280.453750000001</v>
      </c>
      <c r="E11538" t="s">
        <v>6673</v>
      </c>
      <c r="F11538">
        <v>209.43011825886472</v>
      </c>
    </row>
    <row r="11539" spans="1:6" hidden="1">
      <c r="A11539">
        <v>19</v>
      </c>
      <c r="B11539" s="226">
        <v>44277</v>
      </c>
      <c r="C11539" s="226">
        <v>44278</v>
      </c>
      <c r="D11539" s="226">
        <v>44280.453750000001</v>
      </c>
      <c r="E11539" t="s">
        <v>6674</v>
      </c>
      <c r="F11539">
        <v>-0.86781175819893741</v>
      </c>
    </row>
    <row r="11540" spans="1:6" hidden="1">
      <c r="A11540">
        <v>19</v>
      </c>
      <c r="B11540" s="226">
        <v>44277</v>
      </c>
      <c r="C11540" s="226">
        <v>44278</v>
      </c>
      <c r="D11540" s="226">
        <v>44280.453750000001</v>
      </c>
      <c r="E11540" t="s">
        <v>6635</v>
      </c>
      <c r="F11540">
        <v>0.87</v>
      </c>
    </row>
    <row r="11541" spans="1:6" hidden="1">
      <c r="A11541">
        <v>19</v>
      </c>
      <c r="B11541" s="226">
        <v>44277</v>
      </c>
      <c r="C11541" s="226">
        <v>44278</v>
      </c>
      <c r="D11541" s="226">
        <v>44280.453750000001</v>
      </c>
      <c r="E11541" t="s">
        <v>6637</v>
      </c>
      <c r="F11541">
        <v>0.88</v>
      </c>
    </row>
    <row r="11542" spans="1:6" hidden="1">
      <c r="A11542">
        <v>19</v>
      </c>
      <c r="B11542" s="226">
        <v>44277</v>
      </c>
      <c r="C11542" s="226">
        <v>44278</v>
      </c>
      <c r="D11542" s="226">
        <v>44280.453750000001</v>
      </c>
      <c r="E11542" t="s">
        <v>6638</v>
      </c>
      <c r="F11542">
        <v>0.87728888900000002</v>
      </c>
    </row>
    <row r="11543" spans="1:6" hidden="1">
      <c r="A11543">
        <v>19</v>
      </c>
      <c r="B11543" s="226">
        <v>44277</v>
      </c>
      <c r="C11543" s="226">
        <v>44278</v>
      </c>
      <c r="D11543" s="226">
        <v>44280.453750000001</v>
      </c>
      <c r="E11543" t="s">
        <v>6642</v>
      </c>
      <c r="F11543">
        <v>0.86831666699999999</v>
      </c>
    </row>
    <row r="11544" spans="1:6" hidden="1">
      <c r="A11544">
        <v>19</v>
      </c>
      <c r="B11544" s="226">
        <v>44277</v>
      </c>
      <c r="C11544" s="226">
        <v>44278</v>
      </c>
      <c r="D11544" s="226">
        <v>44280.453750000001</v>
      </c>
      <c r="E11544" t="s">
        <v>6636</v>
      </c>
      <c r="F11544">
        <v>0.87</v>
      </c>
    </row>
    <row r="11545" spans="1:6" hidden="1">
      <c r="A11545">
        <v>19</v>
      </c>
      <c r="B11545" s="226">
        <v>44277</v>
      </c>
      <c r="C11545" s="226">
        <v>44278</v>
      </c>
      <c r="D11545" s="226">
        <v>44280.453750000001</v>
      </c>
      <c r="E11545" t="s">
        <v>6646</v>
      </c>
      <c r="F11545">
        <v>0.87688888899999995</v>
      </c>
    </row>
    <row r="11546" spans="1:6" hidden="1">
      <c r="A11546">
        <v>19</v>
      </c>
      <c r="B11546" s="226">
        <v>44277</v>
      </c>
      <c r="C11546" s="226">
        <v>44278</v>
      </c>
      <c r="D11546" s="226">
        <v>44280.453750000001</v>
      </c>
      <c r="E11546" t="s">
        <v>6647</v>
      </c>
      <c r="F11546">
        <v>0.88706562499999997</v>
      </c>
    </row>
    <row r="11547" spans="1:6" hidden="1">
      <c r="A11547">
        <v>19</v>
      </c>
      <c r="B11547" s="226">
        <v>44277</v>
      </c>
      <c r="C11547" s="226">
        <v>44278</v>
      </c>
      <c r="D11547" s="226">
        <v>44280.453750000001</v>
      </c>
      <c r="E11547" t="s">
        <v>6648</v>
      </c>
      <c r="F11547">
        <v>0.75539321999999998</v>
      </c>
    </row>
    <row r="11548" spans="1:6" hidden="1">
      <c r="A11548">
        <v>19</v>
      </c>
      <c r="B11548" s="226">
        <v>44277</v>
      </c>
      <c r="C11548" s="226">
        <v>44278</v>
      </c>
      <c r="D11548" s="226">
        <v>44280.453750000001</v>
      </c>
      <c r="E11548" t="s">
        <v>6643</v>
      </c>
      <c r="F11548">
        <v>0.87</v>
      </c>
    </row>
    <row r="11549" spans="1:6" hidden="1">
      <c r="A11549">
        <v>19</v>
      </c>
      <c r="B11549" s="226">
        <v>44277</v>
      </c>
      <c r="C11549" s="226">
        <v>44278</v>
      </c>
      <c r="D11549" s="226">
        <v>44280.453750000001</v>
      </c>
      <c r="E11549" t="s">
        <v>6644</v>
      </c>
      <c r="F11549">
        <v>0.67601355900000004</v>
      </c>
    </row>
    <row r="11550" spans="1:6" hidden="1">
      <c r="A11550">
        <v>19</v>
      </c>
      <c r="B11550" s="226">
        <v>44277</v>
      </c>
      <c r="C11550" s="226">
        <v>44278</v>
      </c>
      <c r="D11550" s="226">
        <v>44280.453750000001</v>
      </c>
      <c r="E11550" t="s">
        <v>6649</v>
      </c>
      <c r="F11550">
        <v>0.86760000000000004</v>
      </c>
    </row>
    <row r="11551" spans="1:6" hidden="1">
      <c r="A11551">
        <v>19</v>
      </c>
      <c r="B11551" s="226">
        <v>44277</v>
      </c>
      <c r="C11551" s="226">
        <v>44278</v>
      </c>
      <c r="D11551" s="226">
        <v>44280.453750000001</v>
      </c>
      <c r="E11551" t="s">
        <v>6650</v>
      </c>
      <c r="F11551">
        <v>0.87610468799999996</v>
      </c>
    </row>
    <row r="11552" spans="1:6" hidden="1">
      <c r="A11552">
        <v>19</v>
      </c>
      <c r="B11552" s="226">
        <v>44277</v>
      </c>
      <c r="C11552" s="226">
        <v>44278</v>
      </c>
      <c r="D11552" s="226">
        <v>44280.453750000001</v>
      </c>
      <c r="E11552" t="s">
        <v>6651</v>
      </c>
      <c r="F11552">
        <v>0.894277922</v>
      </c>
    </row>
    <row r="11553" spans="1:6" hidden="1">
      <c r="A11553">
        <v>19</v>
      </c>
      <c r="B11553" s="226">
        <v>44277</v>
      </c>
      <c r="C11553" s="226">
        <v>44278</v>
      </c>
      <c r="D11553" s="226">
        <v>44280.453750000001</v>
      </c>
      <c r="E11553" t="s">
        <v>6645</v>
      </c>
      <c r="F11553">
        <v>0.875</v>
      </c>
    </row>
    <row r="11554" spans="1:6" hidden="1">
      <c r="A11554">
        <v>19</v>
      </c>
      <c r="B11554" s="226">
        <v>44277</v>
      </c>
      <c r="C11554" s="226">
        <v>44278</v>
      </c>
      <c r="D11554" s="226">
        <v>44280.453750000001</v>
      </c>
      <c r="E11554" t="s">
        <v>6652</v>
      </c>
      <c r="F11554">
        <v>0.86570000000000003</v>
      </c>
    </row>
    <row r="11555" spans="1:6" hidden="1">
      <c r="A11555">
        <v>19</v>
      </c>
      <c r="B11555" s="226">
        <v>44277</v>
      </c>
      <c r="C11555" s="226">
        <v>44278</v>
      </c>
      <c r="D11555" s="226">
        <v>44280.453750000001</v>
      </c>
      <c r="E11555" t="s">
        <v>6653</v>
      </c>
      <c r="F11555">
        <v>5.0000000000000001E-4</v>
      </c>
    </row>
    <row r="11556" spans="1:6" hidden="1">
      <c r="A11556">
        <v>19</v>
      </c>
      <c r="B11556" s="226">
        <v>44277</v>
      </c>
      <c r="C11556" s="226">
        <v>44278</v>
      </c>
      <c r="D11556" s="226">
        <v>44280.453750000001</v>
      </c>
      <c r="E11556" t="s">
        <v>6654</v>
      </c>
      <c r="F11556">
        <v>4.6000000000000001E-4</v>
      </c>
    </row>
    <row r="11557" spans="1:6" hidden="1">
      <c r="A11557">
        <v>19</v>
      </c>
      <c r="B11557" s="226">
        <v>44277</v>
      </c>
      <c r="C11557" s="226">
        <v>44278</v>
      </c>
      <c r="D11557" s="226">
        <v>44280.453750000001</v>
      </c>
      <c r="E11557" t="s">
        <v>6655</v>
      </c>
      <c r="F11557">
        <v>1.6999999999999999E-3</v>
      </c>
    </row>
    <row r="11558" spans="1:6" hidden="1">
      <c r="A11558">
        <v>19</v>
      </c>
      <c r="B11558" s="226">
        <v>44277</v>
      </c>
      <c r="C11558" s="226">
        <v>44278</v>
      </c>
      <c r="D11558" s="226">
        <v>44280.453750000001</v>
      </c>
      <c r="E11558" t="s">
        <v>6766</v>
      </c>
      <c r="F11558">
        <v>102.1</v>
      </c>
    </row>
    <row r="11559" spans="1:6" hidden="1">
      <c r="A11559">
        <v>19</v>
      </c>
      <c r="B11559" s="226">
        <v>44277</v>
      </c>
      <c r="C11559" s="226">
        <v>44278</v>
      </c>
      <c r="D11559" s="226">
        <v>44280.453750000001</v>
      </c>
      <c r="E11559" t="s">
        <v>6767</v>
      </c>
      <c r="F11559">
        <v>111</v>
      </c>
    </row>
    <row r="11560" spans="1:6" hidden="1">
      <c r="A11560">
        <v>19</v>
      </c>
      <c r="B11560" s="226">
        <v>44277</v>
      </c>
      <c r="C11560" s="226">
        <v>44278</v>
      </c>
      <c r="D11560" s="226">
        <v>44280.453750000001</v>
      </c>
      <c r="E11560" t="s">
        <v>6764</v>
      </c>
      <c r="F11560">
        <v>99.7</v>
      </c>
    </row>
    <row r="11561" spans="1:6" hidden="1">
      <c r="A11561">
        <v>19</v>
      </c>
      <c r="B11561" s="226">
        <v>44277</v>
      </c>
      <c r="C11561" s="226">
        <v>44278</v>
      </c>
      <c r="D11561" s="226">
        <v>44280.453750000001</v>
      </c>
      <c r="E11561" t="s">
        <v>6765</v>
      </c>
      <c r="F11561">
        <v>110</v>
      </c>
    </row>
    <row r="11562" spans="1:6" hidden="1">
      <c r="A11562">
        <v>20</v>
      </c>
      <c r="B11562" s="226">
        <v>44278</v>
      </c>
      <c r="C11562" s="226">
        <v>44279</v>
      </c>
      <c r="D11562" s="226">
        <v>44280.45380787037</v>
      </c>
      <c r="E11562" t="s">
        <v>5521</v>
      </c>
      <c r="F11562">
        <v>244.89773834016623</v>
      </c>
    </row>
    <row r="11563" spans="1:6" hidden="1">
      <c r="A11563">
        <v>20</v>
      </c>
      <c r="B11563" s="226">
        <v>44278</v>
      </c>
      <c r="C11563" s="226">
        <v>44279</v>
      </c>
      <c r="D11563" s="226">
        <v>44280.45380787037</v>
      </c>
      <c r="E11563" t="s">
        <v>6243</v>
      </c>
      <c r="F11563">
        <v>0</v>
      </c>
    </row>
    <row r="11564" spans="1:6" hidden="1">
      <c r="A11564">
        <v>20</v>
      </c>
      <c r="B11564" s="226">
        <v>44278</v>
      </c>
      <c r="C11564" s="226">
        <v>44279</v>
      </c>
      <c r="D11564" s="226">
        <v>44280.45380787037</v>
      </c>
      <c r="E11564" t="s">
        <v>6327</v>
      </c>
      <c r="F11564">
        <v>1.887070102788526E-3</v>
      </c>
    </row>
    <row r="11565" spans="1:6" hidden="1">
      <c r="A11565">
        <v>20</v>
      </c>
      <c r="B11565" s="226">
        <v>44278</v>
      </c>
      <c r="C11565" s="226">
        <v>44279</v>
      </c>
      <c r="D11565" s="226">
        <v>44280.45380787037</v>
      </c>
      <c r="E11565" t="s">
        <v>6432</v>
      </c>
      <c r="F11565">
        <v>2.5146528954307192</v>
      </c>
    </row>
    <row r="11566" spans="1:6" hidden="1">
      <c r="A11566">
        <v>20</v>
      </c>
      <c r="B11566" s="226">
        <v>44278</v>
      </c>
      <c r="C11566" s="226">
        <v>44279</v>
      </c>
      <c r="D11566" s="226">
        <v>44280.45380787037</v>
      </c>
      <c r="E11566" t="s">
        <v>6244</v>
      </c>
      <c r="F11566">
        <v>14.866311545504507</v>
      </c>
    </row>
    <row r="11567" spans="1:6" hidden="1">
      <c r="A11567">
        <v>20</v>
      </c>
      <c r="B11567" s="226">
        <v>44278</v>
      </c>
      <c r="C11567" s="226">
        <v>44279</v>
      </c>
      <c r="D11567" s="226">
        <v>44280.45380787037</v>
      </c>
      <c r="E11567" t="s">
        <v>6246</v>
      </c>
    </row>
    <row r="11568" spans="1:6" hidden="1">
      <c r="A11568">
        <v>20</v>
      </c>
      <c r="B11568" s="226">
        <v>44278</v>
      </c>
      <c r="C11568" s="226">
        <v>44279</v>
      </c>
      <c r="D11568" s="226">
        <v>44280.45380787037</v>
      </c>
      <c r="E11568" t="s">
        <v>6259</v>
      </c>
      <c r="F11568">
        <v>5.3798122501776913</v>
      </c>
    </row>
    <row r="11569" spans="1:6" hidden="1">
      <c r="A11569">
        <v>20</v>
      </c>
      <c r="B11569" s="226">
        <v>44278</v>
      </c>
      <c r="C11569" s="226">
        <v>44279</v>
      </c>
      <c r="D11569" s="226">
        <v>44280.45380787037</v>
      </c>
      <c r="E11569" t="s">
        <v>6262</v>
      </c>
      <c r="F11569">
        <v>7.0842837848150824</v>
      </c>
    </row>
    <row r="11570" spans="1:6" hidden="1">
      <c r="A11570">
        <v>20</v>
      </c>
      <c r="B11570" s="226">
        <v>44278</v>
      </c>
      <c r="C11570" s="226">
        <v>44279</v>
      </c>
      <c r="D11570" s="226">
        <v>44280.45380787037</v>
      </c>
      <c r="E11570" t="s">
        <v>6665</v>
      </c>
      <c r="F11570">
        <v>0.10597841436974711</v>
      </c>
    </row>
    <row r="11571" spans="1:6" hidden="1">
      <c r="A11571">
        <v>20</v>
      </c>
      <c r="B11571" s="226">
        <v>44278</v>
      </c>
      <c r="C11571" s="226">
        <v>44279</v>
      </c>
      <c r="D11571" s="226">
        <v>44280.45380787037</v>
      </c>
      <c r="E11571" t="s">
        <v>6666</v>
      </c>
      <c r="F11571">
        <v>-2.4262622134604808E-2</v>
      </c>
    </row>
    <row r="11572" spans="1:6" hidden="1">
      <c r="A11572">
        <v>20</v>
      </c>
      <c r="B11572" s="226">
        <v>44278</v>
      </c>
      <c r="C11572" s="226">
        <v>44279</v>
      </c>
      <c r="D11572" s="226">
        <v>44280.45380787037</v>
      </c>
      <c r="E11572" t="s">
        <v>6289</v>
      </c>
      <c r="F11572">
        <v>37.938190794653352</v>
      </c>
    </row>
    <row r="11573" spans="1:6" hidden="1">
      <c r="A11573">
        <v>20</v>
      </c>
      <c r="B11573" s="226">
        <v>44278</v>
      </c>
      <c r="C11573" s="226">
        <v>44279</v>
      </c>
      <c r="D11573" s="226">
        <v>44280.45380787037</v>
      </c>
      <c r="E11573" t="s">
        <v>6290</v>
      </c>
      <c r="F11573">
        <v>6.8198214131924804</v>
      </c>
    </row>
    <row r="11574" spans="1:6" hidden="1">
      <c r="A11574">
        <v>20</v>
      </c>
      <c r="B11574" s="226">
        <v>44278</v>
      </c>
      <c r="C11574" s="226">
        <v>44279</v>
      </c>
      <c r="D11574" s="226">
        <v>44280.45380787037</v>
      </c>
      <c r="E11574" t="s">
        <v>6291</v>
      </c>
      <c r="F11574">
        <v>5.142187442795132</v>
      </c>
    </row>
    <row r="11575" spans="1:6" hidden="1">
      <c r="A11575">
        <v>20</v>
      </c>
      <c r="B11575" s="226">
        <v>44278</v>
      </c>
      <c r="C11575" s="226">
        <v>44279</v>
      </c>
      <c r="D11575" s="226">
        <v>44280.45380787037</v>
      </c>
      <c r="E11575" t="s">
        <v>6328</v>
      </c>
      <c r="F11575">
        <v>1.4788364362256204E-2</v>
      </c>
    </row>
    <row r="11576" spans="1:6" hidden="1">
      <c r="A11576">
        <v>20</v>
      </c>
      <c r="B11576" s="226">
        <v>44278</v>
      </c>
      <c r="C11576" s="226">
        <v>44279</v>
      </c>
      <c r="D11576" s="226">
        <v>44280.45380787037</v>
      </c>
      <c r="E11576" t="s">
        <v>6329</v>
      </c>
      <c r="F11576">
        <v>6.2944952912945196</v>
      </c>
    </row>
    <row r="11577" spans="1:6" hidden="1">
      <c r="A11577">
        <v>20</v>
      </c>
      <c r="B11577" s="226">
        <v>44278</v>
      </c>
      <c r="C11577" s="226">
        <v>44279</v>
      </c>
      <c r="D11577" s="226">
        <v>44280.45380787037</v>
      </c>
      <c r="E11577" t="s">
        <v>6333</v>
      </c>
      <c r="F11577">
        <v>-1.234987253297329E-2</v>
      </c>
    </row>
    <row r="11578" spans="1:6" hidden="1">
      <c r="A11578">
        <v>20</v>
      </c>
      <c r="B11578" s="226">
        <v>44278</v>
      </c>
      <c r="C11578" s="226">
        <v>44279</v>
      </c>
      <c r="D11578" s="226">
        <v>44280.45380787037</v>
      </c>
      <c r="E11578" t="s">
        <v>6334</v>
      </c>
      <c r="F11578">
        <v>19.64543361465137</v>
      </c>
    </row>
    <row r="11579" spans="1:6" hidden="1">
      <c r="A11579">
        <v>20</v>
      </c>
      <c r="B11579" s="226">
        <v>44278</v>
      </c>
      <c r="C11579" s="226">
        <v>44279</v>
      </c>
      <c r="D11579" s="226">
        <v>44280.45380787037</v>
      </c>
      <c r="E11579" t="s">
        <v>6337</v>
      </c>
      <c r="F11579">
        <v>60.579231585396684</v>
      </c>
    </row>
    <row r="11580" spans="1:6" hidden="1">
      <c r="A11580">
        <v>20</v>
      </c>
      <c r="B11580" s="226">
        <v>44278</v>
      </c>
      <c r="C11580" s="226">
        <v>44279</v>
      </c>
      <c r="D11580" s="226">
        <v>44280.45380787037</v>
      </c>
      <c r="E11580" t="s">
        <v>6340</v>
      </c>
      <c r="F11580">
        <v>19.84980954594079</v>
      </c>
    </row>
    <row r="11581" spans="1:6" hidden="1">
      <c r="A11581">
        <v>20</v>
      </c>
      <c r="B11581" s="226">
        <v>44278</v>
      </c>
      <c r="C11581" s="226">
        <v>44279</v>
      </c>
      <c r="D11581" s="226">
        <v>44280.45380787037</v>
      </c>
      <c r="E11581" t="s">
        <v>6531</v>
      </c>
      <c r="F11581">
        <v>40.77418168650734</v>
      </c>
    </row>
    <row r="11582" spans="1:6" hidden="1">
      <c r="A11582">
        <v>20</v>
      </c>
      <c r="B11582" s="226">
        <v>44278</v>
      </c>
      <c r="C11582" s="226">
        <v>44279</v>
      </c>
      <c r="D11582" s="226">
        <v>44280.45380787037</v>
      </c>
      <c r="E11582" t="s">
        <v>6635</v>
      </c>
    </row>
    <row r="11583" spans="1:6" hidden="1">
      <c r="A11583">
        <v>20</v>
      </c>
      <c r="B11583" s="226">
        <v>44278</v>
      </c>
      <c r="C11583" s="226">
        <v>44279</v>
      </c>
      <c r="D11583" s="226">
        <v>44280.45380787037</v>
      </c>
      <c r="E11583" t="s">
        <v>6637</v>
      </c>
    </row>
    <row r="11584" spans="1:6" hidden="1">
      <c r="A11584">
        <v>20</v>
      </c>
      <c r="B11584" s="226">
        <v>44278</v>
      </c>
      <c r="C11584" s="226">
        <v>44279</v>
      </c>
      <c r="D11584" s="226">
        <v>44280.45380787037</v>
      </c>
      <c r="E11584" t="s">
        <v>6659</v>
      </c>
      <c r="F11584">
        <v>0.8256000280380017</v>
      </c>
    </row>
    <row r="11585" spans="1:6" hidden="1">
      <c r="A11585">
        <v>20</v>
      </c>
      <c r="B11585" s="226">
        <v>44278</v>
      </c>
      <c r="C11585" s="226">
        <v>44279</v>
      </c>
      <c r="D11585" s="226">
        <v>44280.45380787037</v>
      </c>
      <c r="E11585" t="s">
        <v>6639</v>
      </c>
      <c r="F11585">
        <v>0.73940002918244818</v>
      </c>
    </row>
    <row r="11586" spans="1:6" hidden="1">
      <c r="A11586">
        <v>20</v>
      </c>
      <c r="B11586" s="226">
        <v>44278</v>
      </c>
      <c r="C11586" s="226">
        <v>44279</v>
      </c>
      <c r="D11586" s="226">
        <v>44280.45380787037</v>
      </c>
      <c r="E11586" t="s">
        <v>6640</v>
      </c>
      <c r="F11586">
        <v>0.86229997873309483</v>
      </c>
    </row>
    <row r="11587" spans="1:6" hidden="1">
      <c r="A11587">
        <v>20</v>
      </c>
      <c r="B11587" s="226">
        <v>44278</v>
      </c>
      <c r="C11587" s="226">
        <v>44279</v>
      </c>
      <c r="D11587" s="226">
        <v>44280.45380787037</v>
      </c>
      <c r="E11587" t="s">
        <v>6641</v>
      </c>
      <c r="F11587">
        <v>0.87699997425082143</v>
      </c>
    </row>
    <row r="11588" spans="1:6" hidden="1">
      <c r="A11588">
        <v>20</v>
      </c>
      <c r="B11588" s="226">
        <v>44278</v>
      </c>
      <c r="C11588" s="226">
        <v>44279</v>
      </c>
      <c r="D11588" s="226">
        <v>44280.45380787037</v>
      </c>
      <c r="E11588" t="s">
        <v>6638</v>
      </c>
    </row>
    <row r="11589" spans="1:6" hidden="1">
      <c r="A11589">
        <v>20</v>
      </c>
      <c r="B11589" s="226">
        <v>44278</v>
      </c>
      <c r="C11589" s="226">
        <v>44279</v>
      </c>
      <c r="D11589" s="226">
        <v>44280.45380787037</v>
      </c>
      <c r="E11589" t="s">
        <v>6642</v>
      </c>
    </row>
    <row r="11590" spans="1:6" hidden="1">
      <c r="A11590">
        <v>20</v>
      </c>
      <c r="B11590" s="226">
        <v>44278</v>
      </c>
      <c r="C11590" s="226">
        <v>44279</v>
      </c>
      <c r="D11590" s="226">
        <v>44280.45380787037</v>
      </c>
      <c r="E11590" t="s">
        <v>6636</v>
      </c>
    </row>
    <row r="11591" spans="1:6" hidden="1">
      <c r="A11591">
        <v>20</v>
      </c>
      <c r="B11591" s="226">
        <v>44278</v>
      </c>
      <c r="C11591" s="226">
        <v>44279</v>
      </c>
      <c r="D11591" s="226">
        <v>44280.45380787037</v>
      </c>
      <c r="E11591" t="s">
        <v>6646</v>
      </c>
    </row>
    <row r="11592" spans="1:6" hidden="1">
      <c r="A11592">
        <v>20</v>
      </c>
      <c r="B11592" s="226">
        <v>44278</v>
      </c>
      <c r="C11592" s="226">
        <v>44279</v>
      </c>
      <c r="D11592" s="226">
        <v>44280.45380787037</v>
      </c>
      <c r="E11592" t="s">
        <v>6647</v>
      </c>
    </row>
    <row r="11593" spans="1:6" hidden="1">
      <c r="A11593">
        <v>20</v>
      </c>
      <c r="B11593" s="226">
        <v>44278</v>
      </c>
      <c r="C11593" s="226">
        <v>44279</v>
      </c>
      <c r="D11593" s="226">
        <v>44280.45380787037</v>
      </c>
      <c r="E11593" t="s">
        <v>6648</v>
      </c>
    </row>
    <row r="11594" spans="1:6" hidden="1">
      <c r="A11594">
        <v>20</v>
      </c>
      <c r="B11594" s="226">
        <v>44278</v>
      </c>
      <c r="C11594" s="226">
        <v>44279</v>
      </c>
      <c r="D11594" s="226">
        <v>44280.45380787037</v>
      </c>
      <c r="E11594" t="s">
        <v>6643</v>
      </c>
    </row>
    <row r="11595" spans="1:6" hidden="1">
      <c r="A11595">
        <v>20</v>
      </c>
      <c r="B11595" s="226">
        <v>44278</v>
      </c>
      <c r="C11595" s="226">
        <v>44279</v>
      </c>
      <c r="D11595" s="226">
        <v>44280.45380787037</v>
      </c>
      <c r="E11595" t="s">
        <v>6644</v>
      </c>
    </row>
    <row r="11596" spans="1:6" hidden="1">
      <c r="A11596">
        <v>20</v>
      </c>
      <c r="B11596" s="226">
        <v>44278</v>
      </c>
      <c r="C11596" s="226">
        <v>44279</v>
      </c>
      <c r="D11596" s="226">
        <v>44280.45380787037</v>
      </c>
      <c r="E11596" t="s">
        <v>6649</v>
      </c>
    </row>
    <row r="11597" spans="1:6" hidden="1">
      <c r="A11597">
        <v>20</v>
      </c>
      <c r="B11597" s="226">
        <v>44278</v>
      </c>
      <c r="C11597" s="226">
        <v>44279</v>
      </c>
      <c r="D11597" s="226">
        <v>44280.45380787037</v>
      </c>
      <c r="E11597" t="s">
        <v>6650</v>
      </c>
    </row>
    <row r="11598" spans="1:6" hidden="1">
      <c r="A11598">
        <v>20</v>
      </c>
      <c r="B11598" s="226">
        <v>44278</v>
      </c>
      <c r="C11598" s="226">
        <v>44279</v>
      </c>
      <c r="D11598" s="226">
        <v>44280.45380787037</v>
      </c>
      <c r="E11598" t="s">
        <v>6651</v>
      </c>
    </row>
    <row r="11599" spans="1:6" hidden="1">
      <c r="A11599">
        <v>20</v>
      </c>
      <c r="B11599" s="226">
        <v>44278</v>
      </c>
      <c r="C11599" s="226">
        <v>44279</v>
      </c>
      <c r="D11599" s="226">
        <v>44280.45380787037</v>
      </c>
      <c r="E11599" t="s">
        <v>6645</v>
      </c>
    </row>
    <row r="11600" spans="1:6" hidden="1">
      <c r="A11600">
        <v>20</v>
      </c>
      <c r="B11600" s="226">
        <v>44278</v>
      </c>
      <c r="C11600" s="226">
        <v>44279</v>
      </c>
      <c r="D11600" s="226">
        <v>44280.45380787037</v>
      </c>
      <c r="E11600" t="s">
        <v>6652</v>
      </c>
    </row>
    <row r="11601" spans="1:6" hidden="1">
      <c r="A11601">
        <v>20</v>
      </c>
      <c r="B11601" s="226">
        <v>44278</v>
      </c>
      <c r="C11601" s="226">
        <v>44279</v>
      </c>
      <c r="D11601" s="226">
        <v>44280.45380787037</v>
      </c>
      <c r="E11601" t="s">
        <v>6653</v>
      </c>
    </row>
    <row r="11602" spans="1:6" hidden="1">
      <c r="A11602">
        <v>20</v>
      </c>
      <c r="B11602" s="226">
        <v>44278</v>
      </c>
      <c r="C11602" s="226">
        <v>44279</v>
      </c>
      <c r="D11602" s="226">
        <v>44280.45380787037</v>
      </c>
      <c r="E11602" t="s">
        <v>6654</v>
      </c>
    </row>
    <row r="11603" spans="1:6" hidden="1">
      <c r="A11603">
        <v>20</v>
      </c>
      <c r="B11603" s="226">
        <v>44278</v>
      </c>
      <c r="C11603" s="226">
        <v>44279</v>
      </c>
      <c r="D11603" s="226">
        <v>44280.45380787037</v>
      </c>
      <c r="E11603" t="s">
        <v>6655</v>
      </c>
    </row>
    <row r="11604" spans="1:6" hidden="1">
      <c r="A11604">
        <v>20</v>
      </c>
      <c r="B11604" s="226">
        <v>44278</v>
      </c>
      <c r="C11604" s="226">
        <v>44279</v>
      </c>
      <c r="D11604" s="226">
        <v>44280.45380787037</v>
      </c>
      <c r="E11604" t="s">
        <v>5947</v>
      </c>
    </row>
    <row r="11605" spans="1:6" hidden="1">
      <c r="A11605">
        <v>20</v>
      </c>
      <c r="B11605" s="226">
        <v>44278</v>
      </c>
      <c r="C11605" s="226">
        <v>44279</v>
      </c>
      <c r="D11605" s="226">
        <v>44280.45380787037</v>
      </c>
      <c r="E11605" t="s">
        <v>5946</v>
      </c>
    </row>
    <row r="11606" spans="1:6" hidden="1">
      <c r="A11606">
        <v>20</v>
      </c>
      <c r="B11606" s="226">
        <v>44278</v>
      </c>
      <c r="C11606" s="226">
        <v>44279</v>
      </c>
      <c r="D11606" s="226">
        <v>44280.45380787037</v>
      </c>
      <c r="E11606" t="s">
        <v>6676</v>
      </c>
      <c r="F11606">
        <v>244.89773834016623</v>
      </c>
    </row>
    <row r="11607" spans="1:6" hidden="1">
      <c r="A11607">
        <v>20</v>
      </c>
      <c r="B11607" s="226">
        <v>44278</v>
      </c>
      <c r="C11607" s="226">
        <v>44279</v>
      </c>
      <c r="D11607" s="226">
        <v>44280.45380787037</v>
      </c>
      <c r="E11607" t="s">
        <v>5824</v>
      </c>
      <c r="F11607">
        <v>1.2329354578357037</v>
      </c>
    </row>
    <row r="11608" spans="1:6" hidden="1">
      <c r="A11608">
        <v>20</v>
      </c>
      <c r="B11608" s="226">
        <v>44278</v>
      </c>
      <c r="C11608" s="226">
        <v>44279</v>
      </c>
      <c r="D11608" s="226">
        <v>44280.45380787037</v>
      </c>
      <c r="E11608" t="s">
        <v>5825</v>
      </c>
      <c r="F11608">
        <v>1.4138007484559512</v>
      </c>
    </row>
    <row r="11609" spans="1:6" hidden="1">
      <c r="A11609">
        <v>20</v>
      </c>
      <c r="B11609" s="226">
        <v>44278</v>
      </c>
      <c r="C11609" s="226">
        <v>44279</v>
      </c>
      <c r="D11609" s="226">
        <v>44280.45380787037</v>
      </c>
      <c r="E11609" t="s">
        <v>5826</v>
      </c>
      <c r="F11609">
        <v>1.1226595751839288</v>
      </c>
    </row>
    <row r="11610" spans="1:6" hidden="1">
      <c r="A11610">
        <v>20</v>
      </c>
      <c r="B11610" s="226">
        <v>44278</v>
      </c>
      <c r="C11610" s="226">
        <v>44279</v>
      </c>
      <c r="D11610" s="226">
        <v>44280.45380787037</v>
      </c>
      <c r="E11610" t="s">
        <v>5827</v>
      </c>
      <c r="F11610">
        <v>0.1700000017881326</v>
      </c>
    </row>
    <row r="11611" spans="1:6" hidden="1">
      <c r="A11611">
        <v>20</v>
      </c>
      <c r="B11611" s="226">
        <v>44278</v>
      </c>
      <c r="C11611" s="226">
        <v>44279</v>
      </c>
      <c r="D11611" s="226">
        <v>44280.45380787037</v>
      </c>
      <c r="E11611" t="s">
        <v>5828</v>
      </c>
      <c r="F11611">
        <v>0</v>
      </c>
    </row>
    <row r="11612" spans="1:6" hidden="1">
      <c r="A11612">
        <v>20</v>
      </c>
      <c r="B11612" s="226">
        <v>44278</v>
      </c>
      <c r="C11612" s="226">
        <v>44279</v>
      </c>
      <c r="D11612" s="226">
        <v>44280.45380787037</v>
      </c>
      <c r="E11612" t="s">
        <v>5829</v>
      </c>
      <c r="F11612">
        <v>0</v>
      </c>
    </row>
    <row r="11613" spans="1:6" hidden="1">
      <c r="A11613">
        <v>20</v>
      </c>
      <c r="B11613" s="226">
        <v>44278</v>
      </c>
      <c r="C11613" s="226">
        <v>44279</v>
      </c>
      <c r="D11613" s="226">
        <v>44280.45380787037</v>
      </c>
      <c r="E11613" t="s">
        <v>5830</v>
      </c>
      <c r="F11613">
        <v>1.6570652035952174</v>
      </c>
    </row>
    <row r="11614" spans="1:6" hidden="1">
      <c r="A11614">
        <v>20</v>
      </c>
      <c r="B11614" s="226">
        <v>44278</v>
      </c>
      <c r="C11614" s="226">
        <v>44279</v>
      </c>
      <c r="D11614" s="226">
        <v>44280.45380787037</v>
      </c>
      <c r="E11614" t="s">
        <v>5831</v>
      </c>
      <c r="F11614">
        <v>3.2731962654321953</v>
      </c>
    </row>
    <row r="11615" spans="1:6" hidden="1">
      <c r="A11615">
        <v>20</v>
      </c>
      <c r="B11615" s="226">
        <v>44278</v>
      </c>
      <c r="C11615" s="226">
        <v>44279</v>
      </c>
      <c r="D11615" s="226">
        <v>44280.45380787037</v>
      </c>
      <c r="E11615" t="s">
        <v>5832</v>
      </c>
      <c r="F11615">
        <v>3.5870342577244303</v>
      </c>
    </row>
    <row r="11616" spans="1:6" hidden="1">
      <c r="A11616">
        <v>20</v>
      </c>
      <c r="B11616" s="226">
        <v>44278</v>
      </c>
      <c r="C11616" s="226">
        <v>44279</v>
      </c>
      <c r="D11616" s="226">
        <v>44280.45380787037</v>
      </c>
      <c r="E11616" t="s">
        <v>5833</v>
      </c>
      <c r="F11616">
        <v>0.75</v>
      </c>
    </row>
    <row r="11617" spans="1:6" hidden="1">
      <c r="A11617">
        <v>20</v>
      </c>
      <c r="B11617" s="226">
        <v>44278</v>
      </c>
      <c r="C11617" s="226">
        <v>44279</v>
      </c>
      <c r="D11617" s="226">
        <v>44280.45380787037</v>
      </c>
      <c r="E11617" t="s">
        <v>5834</v>
      </c>
      <c r="F11617">
        <v>0</v>
      </c>
    </row>
    <row r="11618" spans="1:6" hidden="1">
      <c r="A11618">
        <v>20</v>
      </c>
      <c r="B11618" s="226">
        <v>44278</v>
      </c>
      <c r="C11618" s="226">
        <v>44279</v>
      </c>
      <c r="D11618" s="226">
        <v>44280.45380787037</v>
      </c>
      <c r="E11618" t="s">
        <v>5835</v>
      </c>
      <c r="F11618">
        <v>0.16767922402937738</v>
      </c>
    </row>
    <row r="11619" spans="1:6" hidden="1">
      <c r="A11619">
        <v>20</v>
      </c>
      <c r="B11619" s="226">
        <v>44278</v>
      </c>
      <c r="C11619" s="226">
        <v>44279</v>
      </c>
      <c r="D11619" s="226">
        <v>44280.45380787037</v>
      </c>
      <c r="E11619" t="s">
        <v>5836</v>
      </c>
      <c r="F11619">
        <v>0.29156201388962055</v>
      </c>
    </row>
    <row r="11620" spans="1:6" hidden="1">
      <c r="A11620">
        <v>20</v>
      </c>
      <c r="B11620" s="226">
        <v>44278</v>
      </c>
      <c r="C11620" s="226">
        <v>44279</v>
      </c>
      <c r="D11620" s="226">
        <v>44280.45380787037</v>
      </c>
      <c r="E11620" t="s">
        <v>5837</v>
      </c>
      <c r="F11620">
        <v>0.78494897215139015</v>
      </c>
    </row>
    <row r="11621" spans="1:6" hidden="1">
      <c r="A11621">
        <v>20</v>
      </c>
      <c r="B11621" s="226">
        <v>44278</v>
      </c>
      <c r="C11621" s="226">
        <v>44279</v>
      </c>
      <c r="D11621" s="226">
        <v>44280.45380787037</v>
      </c>
      <c r="E11621" t="s">
        <v>5838</v>
      </c>
      <c r="F11621">
        <v>0</v>
      </c>
    </row>
    <row r="11622" spans="1:6" hidden="1">
      <c r="A11622">
        <v>20</v>
      </c>
      <c r="B11622" s="226">
        <v>44278</v>
      </c>
      <c r="C11622" s="226">
        <v>44279</v>
      </c>
      <c r="D11622" s="226">
        <v>44280.45380787037</v>
      </c>
      <c r="E11622" t="s">
        <v>5839</v>
      </c>
      <c r="F11622">
        <v>6.2378883729378751</v>
      </c>
    </row>
    <row r="11623" spans="1:6" hidden="1">
      <c r="A11623">
        <v>20</v>
      </c>
      <c r="B11623" s="226">
        <v>44278</v>
      </c>
      <c r="C11623" s="226">
        <v>44279</v>
      </c>
      <c r="D11623" s="226">
        <v>44280.45380787037</v>
      </c>
      <c r="E11623" t="s">
        <v>5840</v>
      </c>
      <c r="F11623">
        <v>21.199466046194317</v>
      </c>
    </row>
    <row r="11624" spans="1:6" hidden="1">
      <c r="A11624">
        <v>20</v>
      </c>
      <c r="B11624" s="226">
        <v>44278</v>
      </c>
      <c r="C11624" s="226">
        <v>44279</v>
      </c>
      <c r="D11624" s="226">
        <v>44280.45380787037</v>
      </c>
      <c r="E11624" t="s">
        <v>5841</v>
      </c>
      <c r="F11624">
        <v>4.7209970421261085</v>
      </c>
    </row>
    <row r="11625" spans="1:6" hidden="1">
      <c r="A11625">
        <v>20</v>
      </c>
      <c r="B11625" s="226">
        <v>44278</v>
      </c>
      <c r="C11625" s="226">
        <v>44279</v>
      </c>
      <c r="D11625" s="226">
        <v>44280.45380787037</v>
      </c>
      <c r="E11625" t="s">
        <v>5842</v>
      </c>
      <c r="F11625">
        <v>5.7998217523098097</v>
      </c>
    </row>
    <row r="11626" spans="1:6" hidden="1">
      <c r="A11626">
        <v>20</v>
      </c>
      <c r="B11626" s="226">
        <v>44278</v>
      </c>
      <c r="C11626" s="226">
        <v>44279</v>
      </c>
      <c r="D11626" s="226">
        <v>44280.45380787037</v>
      </c>
      <c r="E11626" t="s">
        <v>5843</v>
      </c>
      <c r="F11626">
        <v>12.498757188187835</v>
      </c>
    </row>
    <row r="11627" spans="1:6" hidden="1">
      <c r="A11627">
        <v>20</v>
      </c>
      <c r="B11627" s="226">
        <v>44278</v>
      </c>
      <c r="C11627" s="226">
        <v>44279</v>
      </c>
      <c r="D11627" s="226">
        <v>44280.45380787037</v>
      </c>
      <c r="E11627" t="s">
        <v>5844</v>
      </c>
      <c r="F11627">
        <v>7.016868825091291</v>
      </c>
    </row>
    <row r="11628" spans="1:6" hidden="1">
      <c r="A11628">
        <v>20</v>
      </c>
      <c r="B11628" s="226">
        <v>44278</v>
      </c>
      <c r="C11628" s="226">
        <v>44279</v>
      </c>
      <c r="D11628" s="226">
        <v>44280.45380787037</v>
      </c>
      <c r="E11628" t="s">
        <v>5845</v>
      </c>
      <c r="F11628">
        <v>18.693862705146081</v>
      </c>
    </row>
    <row r="11629" spans="1:6" hidden="1">
      <c r="A11629">
        <v>20</v>
      </c>
      <c r="B11629" s="226">
        <v>44278</v>
      </c>
      <c r="C11629" s="226">
        <v>44279</v>
      </c>
      <c r="D11629" s="226">
        <v>44280.45380787037</v>
      </c>
      <c r="E11629" t="s">
        <v>5846</v>
      </c>
      <c r="F11629">
        <v>5.2414563383839941</v>
      </c>
    </row>
    <row r="11630" spans="1:6" hidden="1">
      <c r="A11630">
        <v>20</v>
      </c>
      <c r="B11630" s="226">
        <v>44278</v>
      </c>
      <c r="C11630" s="226">
        <v>44279</v>
      </c>
      <c r="D11630" s="226">
        <v>44280.45380787037</v>
      </c>
      <c r="E11630" t="s">
        <v>5847</v>
      </c>
      <c r="F11630">
        <v>0.74000000953674316</v>
      </c>
    </row>
    <row r="11631" spans="1:6" hidden="1">
      <c r="A11631">
        <v>20</v>
      </c>
      <c r="B11631" s="226">
        <v>44278</v>
      </c>
      <c r="C11631" s="226">
        <v>44279</v>
      </c>
      <c r="D11631" s="226">
        <v>44280.45380787037</v>
      </c>
      <c r="E11631" t="s">
        <v>5848</v>
      </c>
      <c r="F11631">
        <v>100.00000000000001</v>
      </c>
    </row>
    <row r="11632" spans="1:6" hidden="1">
      <c r="A11632">
        <v>20</v>
      </c>
      <c r="B11632" s="226">
        <v>44278</v>
      </c>
      <c r="C11632" s="226">
        <v>44279</v>
      </c>
      <c r="D11632" s="226">
        <v>44280.45380787037</v>
      </c>
      <c r="E11632" t="s">
        <v>5805</v>
      </c>
      <c r="F11632">
        <v>23.935319043530075</v>
      </c>
    </row>
    <row r="11633" spans="1:6" hidden="1">
      <c r="A11633">
        <v>20</v>
      </c>
      <c r="B11633" s="226">
        <v>44278</v>
      </c>
      <c r="C11633" s="226">
        <v>44279</v>
      </c>
      <c r="D11633" s="226">
        <v>44280.45380787037</v>
      </c>
      <c r="E11633" t="s">
        <v>5797</v>
      </c>
      <c r="F11633">
        <v>6.2378883729378751</v>
      </c>
    </row>
    <row r="11634" spans="1:6" hidden="1">
      <c r="A11634">
        <v>20</v>
      </c>
      <c r="B11634" s="226">
        <v>44278</v>
      </c>
      <c r="C11634" s="226">
        <v>44279</v>
      </c>
      <c r="D11634" s="226">
        <v>44280.45380787037</v>
      </c>
      <c r="E11634" t="s">
        <v>5798</v>
      </c>
      <c r="F11634">
        <v>24.527979603078425</v>
      </c>
    </row>
    <row r="11635" spans="1:6" hidden="1">
      <c r="A11635">
        <v>20</v>
      </c>
      <c r="B11635" s="226">
        <v>44278</v>
      </c>
      <c r="C11635" s="226">
        <v>44279</v>
      </c>
      <c r="D11635" s="226">
        <v>44280.45380787037</v>
      </c>
      <c r="E11635" t="s">
        <v>5799</v>
      </c>
      <c r="F11635">
        <v>4.7209970421261085</v>
      </c>
    </row>
    <row r="11636" spans="1:6" hidden="1">
      <c r="A11636">
        <v>20</v>
      </c>
      <c r="B11636" s="226">
        <v>44278</v>
      </c>
      <c r="C11636" s="226">
        <v>44279</v>
      </c>
      <c r="D11636" s="226">
        <v>44280.45380787037</v>
      </c>
      <c r="E11636" t="s">
        <v>5800</v>
      </c>
      <c r="F11636">
        <v>5.7998217523098097</v>
      </c>
    </row>
    <row r="11637" spans="1:6" hidden="1">
      <c r="A11637">
        <v>20</v>
      </c>
      <c r="B11637" s="226">
        <v>44278</v>
      </c>
      <c r="C11637" s="226">
        <v>44279</v>
      </c>
      <c r="D11637" s="226">
        <v>44280.45380787037</v>
      </c>
      <c r="E11637" t="s">
        <v>5801</v>
      </c>
      <c r="F11637">
        <v>12.498757188187835</v>
      </c>
    </row>
    <row r="11638" spans="1:6" hidden="1">
      <c r="A11638">
        <v>20</v>
      </c>
      <c r="B11638" s="226">
        <v>44278</v>
      </c>
      <c r="C11638" s="226">
        <v>44279</v>
      </c>
      <c r="D11638" s="226">
        <v>44280.45380787037</v>
      </c>
      <c r="E11638" t="s">
        <v>5802</v>
      </c>
      <c r="F11638">
        <v>0.42912726870013457</v>
      </c>
    </row>
    <row r="11639" spans="1:6" hidden="1">
      <c r="A11639">
        <v>20</v>
      </c>
      <c r="B11639" s="226">
        <v>44278</v>
      </c>
      <c r="C11639" s="226">
        <v>44279</v>
      </c>
      <c r="D11639" s="226">
        <v>44280.45380787037</v>
      </c>
      <c r="E11639" t="s">
        <v>5803</v>
      </c>
      <c r="F11639">
        <v>7.016868825091291</v>
      </c>
    </row>
    <row r="11640" spans="1:6" hidden="1">
      <c r="A11640">
        <v>20</v>
      </c>
      <c r="B11640" s="226">
        <v>44278</v>
      </c>
      <c r="C11640" s="226">
        <v>44279</v>
      </c>
      <c r="D11640" s="226">
        <v>44280.45380787037</v>
      </c>
      <c r="E11640" t="s">
        <v>5804</v>
      </c>
      <c r="F11640">
        <v>24.364440422588135</v>
      </c>
    </row>
    <row r="11641" spans="1:6" hidden="1">
      <c r="A11641">
        <v>20</v>
      </c>
      <c r="B11641" s="226">
        <v>44278</v>
      </c>
      <c r="C11641" s="226">
        <v>44279</v>
      </c>
      <c r="D11641" s="226">
        <v>44280.45380787037</v>
      </c>
      <c r="E11641" t="s">
        <v>5913</v>
      </c>
      <c r="F11641">
        <v>3.0576798854602987</v>
      </c>
    </row>
    <row r="11642" spans="1:6" hidden="1">
      <c r="A11642">
        <v>20</v>
      </c>
      <c r="B11642" s="226">
        <v>44278</v>
      </c>
      <c r="C11642" s="226">
        <v>44279</v>
      </c>
      <c r="D11642" s="226">
        <v>44280.45380787037</v>
      </c>
      <c r="E11642" t="s">
        <v>5914</v>
      </c>
      <c r="F11642">
        <v>4.9785590277777674</v>
      </c>
    </row>
    <row r="11643" spans="1:6" hidden="1">
      <c r="A11643">
        <v>20</v>
      </c>
      <c r="B11643" s="226">
        <v>44278</v>
      </c>
      <c r="C11643" s="226">
        <v>44279</v>
      </c>
      <c r="D11643" s="226">
        <v>44280.45380787037</v>
      </c>
      <c r="E11643" t="s">
        <v>5915</v>
      </c>
      <c r="F11643">
        <v>5.4946428050597493</v>
      </c>
    </row>
    <row r="11644" spans="1:6" hidden="1">
      <c r="A11644">
        <v>20</v>
      </c>
      <c r="B11644" s="226">
        <v>44278</v>
      </c>
      <c r="C11644" s="226">
        <v>44279</v>
      </c>
      <c r="D11644" s="226">
        <v>44280.45380787037</v>
      </c>
      <c r="E11644" t="s">
        <v>5916</v>
      </c>
      <c r="F11644">
        <v>0.16477980950019458</v>
      </c>
    </row>
    <row r="11645" spans="1:6" hidden="1">
      <c r="A11645">
        <v>20</v>
      </c>
      <c r="B11645" s="226">
        <v>44278</v>
      </c>
      <c r="C11645" s="226">
        <v>44279</v>
      </c>
      <c r="D11645" s="226">
        <v>44280.45380787037</v>
      </c>
      <c r="E11645" t="s">
        <v>6692</v>
      </c>
      <c r="F11645">
        <v>1.049727455893943E-2</v>
      </c>
    </row>
    <row r="11646" spans="1:6" hidden="1">
      <c r="A11646">
        <v>20</v>
      </c>
      <c r="B11646" s="226">
        <v>44278</v>
      </c>
      <c r="C11646" s="226">
        <v>44279</v>
      </c>
      <c r="D11646" s="226">
        <v>44280.45380787037</v>
      </c>
      <c r="E11646" t="s">
        <v>5849</v>
      </c>
      <c r="F11646">
        <v>0.8256000280380017</v>
      </c>
    </row>
    <row r="11647" spans="1:6" hidden="1">
      <c r="A11647">
        <v>20</v>
      </c>
      <c r="B11647" s="226">
        <v>44278</v>
      </c>
      <c r="C11647" s="226">
        <v>44279</v>
      </c>
      <c r="D11647" s="226">
        <v>44280.45380787037</v>
      </c>
      <c r="E11647" t="s">
        <v>5850</v>
      </c>
      <c r="F11647">
        <v>102.88333384195964</v>
      </c>
    </row>
    <row r="11648" spans="1:6" hidden="1">
      <c r="A11648">
        <v>20</v>
      </c>
      <c r="B11648" s="226">
        <v>44278</v>
      </c>
      <c r="C11648" s="226">
        <v>44279</v>
      </c>
      <c r="D11648" s="226">
        <v>44280.45380787037</v>
      </c>
      <c r="E11648" t="s">
        <v>5806</v>
      </c>
      <c r="F11648">
        <v>0.58533925778072537</v>
      </c>
    </row>
    <row r="11649" spans="1:6" hidden="1">
      <c r="A11649">
        <v>20</v>
      </c>
      <c r="B11649" s="226">
        <v>44278</v>
      </c>
      <c r="C11649" s="226">
        <v>44279</v>
      </c>
      <c r="D11649" s="226">
        <v>44280.45380787037</v>
      </c>
      <c r="E11649" t="s">
        <v>5883</v>
      </c>
      <c r="F11649">
        <v>0.55000001192095038</v>
      </c>
    </row>
    <row r="11650" spans="1:6" hidden="1">
      <c r="A11650">
        <v>20</v>
      </c>
      <c r="B11650" s="226">
        <v>44278</v>
      </c>
      <c r="C11650" s="226">
        <v>44279</v>
      </c>
      <c r="D11650" s="226">
        <v>44280.45380787037</v>
      </c>
      <c r="E11650" t="s">
        <v>5884</v>
      </c>
      <c r="F11650">
        <v>1.25</v>
      </c>
    </row>
    <row r="11651" spans="1:6" hidden="1">
      <c r="A11651">
        <v>20</v>
      </c>
      <c r="B11651" s="226">
        <v>44278</v>
      </c>
      <c r="C11651" s="226">
        <v>44279</v>
      </c>
      <c r="D11651" s="226">
        <v>44280.45380787037</v>
      </c>
      <c r="E11651" t="s">
        <v>5885</v>
      </c>
      <c r="F11651">
        <v>2.5699999332429</v>
      </c>
    </row>
    <row r="11652" spans="1:6" hidden="1">
      <c r="A11652">
        <v>20</v>
      </c>
      <c r="B11652" s="226">
        <v>44278</v>
      </c>
      <c r="C11652" s="226">
        <v>44279</v>
      </c>
      <c r="D11652" s="226">
        <v>44280.45380787037</v>
      </c>
      <c r="E11652" t="s">
        <v>5886</v>
      </c>
      <c r="F11652">
        <v>1.2300000190734863</v>
      </c>
    </row>
    <row r="11653" spans="1:6" hidden="1">
      <c r="A11653">
        <v>20</v>
      </c>
      <c r="B11653" s="226">
        <v>44278</v>
      </c>
      <c r="C11653" s="226">
        <v>44279</v>
      </c>
      <c r="D11653" s="226">
        <v>44280.45380787037</v>
      </c>
      <c r="E11653" t="s">
        <v>5887</v>
      </c>
      <c r="F11653">
        <v>0.1700000017881326</v>
      </c>
    </row>
    <row r="11654" spans="1:6" hidden="1">
      <c r="A11654">
        <v>20</v>
      </c>
      <c r="B11654" s="226">
        <v>44278</v>
      </c>
      <c r="C11654" s="226">
        <v>44279</v>
      </c>
      <c r="D11654" s="226">
        <v>44280.45380787037</v>
      </c>
      <c r="E11654" t="s">
        <v>5888</v>
      </c>
      <c r="F11654">
        <v>0</v>
      </c>
    </row>
    <row r="11655" spans="1:6" hidden="1">
      <c r="A11655">
        <v>20</v>
      </c>
      <c r="B11655" s="226">
        <v>44278</v>
      </c>
      <c r="C11655" s="226">
        <v>44279</v>
      </c>
      <c r="D11655" s="226">
        <v>44280.45380787037</v>
      </c>
      <c r="E11655" t="s">
        <v>5889</v>
      </c>
      <c r="F11655">
        <v>0</v>
      </c>
    </row>
    <row r="11656" spans="1:6" hidden="1">
      <c r="A11656">
        <v>20</v>
      </c>
      <c r="B11656" s="226">
        <v>44278</v>
      </c>
      <c r="C11656" s="226">
        <v>44279</v>
      </c>
      <c r="D11656" s="226">
        <v>44280.45380787037</v>
      </c>
      <c r="E11656" t="s">
        <v>5772</v>
      </c>
      <c r="F11656">
        <v>0.12999999523162842</v>
      </c>
    </row>
    <row r="11657" spans="1:6" hidden="1">
      <c r="A11657">
        <v>20</v>
      </c>
      <c r="B11657" s="226">
        <v>44278</v>
      </c>
      <c r="C11657" s="226">
        <v>44279</v>
      </c>
      <c r="D11657" s="226">
        <v>44280.45380787037</v>
      </c>
      <c r="E11657" t="s">
        <v>5773</v>
      </c>
      <c r="F11657">
        <v>1.6799999475479757</v>
      </c>
    </row>
    <row r="11658" spans="1:6" hidden="1">
      <c r="A11658">
        <v>20</v>
      </c>
      <c r="B11658" s="226">
        <v>44278</v>
      </c>
      <c r="C11658" s="226">
        <v>44279</v>
      </c>
      <c r="D11658" s="226">
        <v>44280.45380787037</v>
      </c>
      <c r="E11658" t="s">
        <v>5774</v>
      </c>
      <c r="F11658">
        <v>5.9499998092650195</v>
      </c>
    </row>
    <row r="11659" spans="1:6" hidden="1">
      <c r="A11659">
        <v>20</v>
      </c>
      <c r="B11659" s="226">
        <v>44278</v>
      </c>
      <c r="C11659" s="226">
        <v>44279</v>
      </c>
      <c r="D11659" s="226">
        <v>44280.45380787037</v>
      </c>
      <c r="E11659" t="s">
        <v>5775</v>
      </c>
      <c r="F11659">
        <v>3.9300000667570649</v>
      </c>
    </row>
    <row r="11660" spans="1:6" hidden="1">
      <c r="A11660">
        <v>20</v>
      </c>
      <c r="B11660" s="226">
        <v>44278</v>
      </c>
      <c r="C11660" s="226">
        <v>44279</v>
      </c>
      <c r="D11660" s="226">
        <v>44280.45380787037</v>
      </c>
      <c r="E11660" t="s">
        <v>5776</v>
      </c>
      <c r="F11660">
        <v>0.75</v>
      </c>
    </row>
    <row r="11661" spans="1:6" hidden="1">
      <c r="A11661">
        <v>20</v>
      </c>
      <c r="B11661" s="226">
        <v>44278</v>
      </c>
      <c r="C11661" s="226">
        <v>44279</v>
      </c>
      <c r="D11661" s="226">
        <v>44280.45380787037</v>
      </c>
      <c r="E11661" t="s">
        <v>5777</v>
      </c>
      <c r="F11661">
        <v>0</v>
      </c>
    </row>
    <row r="11662" spans="1:6" hidden="1">
      <c r="A11662">
        <v>20</v>
      </c>
      <c r="B11662" s="226">
        <v>44278</v>
      </c>
      <c r="C11662" s="226">
        <v>44279</v>
      </c>
      <c r="D11662" s="226">
        <v>44280.45380787037</v>
      </c>
      <c r="E11662" t="s">
        <v>5778</v>
      </c>
      <c r="F11662">
        <v>0</v>
      </c>
    </row>
    <row r="11663" spans="1:6" hidden="1">
      <c r="A11663">
        <v>20</v>
      </c>
      <c r="B11663" s="226">
        <v>44278</v>
      </c>
      <c r="C11663" s="226">
        <v>44279</v>
      </c>
      <c r="D11663" s="226">
        <v>44280.45380787037</v>
      </c>
      <c r="E11663" t="s">
        <v>5890</v>
      </c>
      <c r="F11663">
        <v>0.1700000017881326</v>
      </c>
    </row>
    <row r="11664" spans="1:6" hidden="1">
      <c r="A11664">
        <v>20</v>
      </c>
      <c r="B11664" s="226">
        <v>44278</v>
      </c>
      <c r="C11664" s="226">
        <v>44279</v>
      </c>
      <c r="D11664" s="226">
        <v>44280.45380787037</v>
      </c>
      <c r="E11664" t="s">
        <v>5891</v>
      </c>
      <c r="F11664">
        <v>0.52999997138977051</v>
      </c>
    </row>
    <row r="11665" spans="1:6" hidden="1">
      <c r="A11665">
        <v>20</v>
      </c>
      <c r="B11665" s="226">
        <v>44278</v>
      </c>
      <c r="C11665" s="226">
        <v>44279</v>
      </c>
      <c r="D11665" s="226">
        <v>44280.45380787037</v>
      </c>
      <c r="E11665" t="s">
        <v>5892</v>
      </c>
      <c r="F11665">
        <v>0.86000001430508843</v>
      </c>
    </row>
    <row r="11666" spans="1:6" hidden="1">
      <c r="A11666">
        <v>20</v>
      </c>
      <c r="B11666" s="226">
        <v>44278</v>
      </c>
      <c r="C11666" s="226">
        <v>44279</v>
      </c>
      <c r="D11666" s="226">
        <v>44280.45380787037</v>
      </c>
      <c r="E11666" t="s">
        <v>5893</v>
      </c>
      <c r="F11666">
        <v>0</v>
      </c>
    </row>
    <row r="11667" spans="1:6" hidden="1">
      <c r="A11667">
        <v>20</v>
      </c>
      <c r="B11667" s="226">
        <v>44278</v>
      </c>
      <c r="C11667" s="226">
        <v>44279</v>
      </c>
      <c r="D11667" s="226">
        <v>44280.45380787037</v>
      </c>
      <c r="E11667" t="s">
        <v>5783</v>
      </c>
      <c r="F11667">
        <v>0</v>
      </c>
    </row>
    <row r="11668" spans="1:6" hidden="1">
      <c r="A11668">
        <v>20</v>
      </c>
      <c r="B11668" s="226">
        <v>44278</v>
      </c>
      <c r="C11668" s="226">
        <v>44279</v>
      </c>
      <c r="D11668" s="226">
        <v>44280.45380787037</v>
      </c>
      <c r="E11668" t="s">
        <v>5784</v>
      </c>
      <c r="F11668">
        <v>0</v>
      </c>
    </row>
    <row r="11669" spans="1:6" hidden="1">
      <c r="A11669">
        <v>20</v>
      </c>
      <c r="B11669" s="226">
        <v>44278</v>
      </c>
      <c r="C11669" s="226">
        <v>44279</v>
      </c>
      <c r="D11669" s="226">
        <v>44280.45380787037</v>
      </c>
      <c r="E11669" t="s">
        <v>5785</v>
      </c>
      <c r="F11669">
        <v>5.8499999046323392</v>
      </c>
    </row>
    <row r="11670" spans="1:6" hidden="1">
      <c r="A11670">
        <v>20</v>
      </c>
      <c r="B11670" s="226">
        <v>44278</v>
      </c>
      <c r="C11670" s="226">
        <v>44279</v>
      </c>
      <c r="D11670" s="226">
        <v>44280.45380787037</v>
      </c>
      <c r="E11670" t="s">
        <v>5786</v>
      </c>
      <c r="F11670">
        <v>21.950000762939688</v>
      </c>
    </row>
    <row r="11671" spans="1:6" hidden="1">
      <c r="A11671">
        <v>20</v>
      </c>
      <c r="B11671" s="226">
        <v>44278</v>
      </c>
      <c r="C11671" s="226">
        <v>44279</v>
      </c>
      <c r="D11671" s="226">
        <v>44280.45380787037</v>
      </c>
      <c r="E11671" t="s">
        <v>5787</v>
      </c>
      <c r="F11671">
        <v>18.760000228881093</v>
      </c>
    </row>
    <row r="11672" spans="1:6" hidden="1">
      <c r="A11672">
        <v>20</v>
      </c>
      <c r="B11672" s="226">
        <v>44278</v>
      </c>
      <c r="C11672" s="226">
        <v>44279</v>
      </c>
      <c r="D11672" s="226">
        <v>44280.45380787037</v>
      </c>
      <c r="E11672" t="s">
        <v>5788</v>
      </c>
      <c r="F11672">
        <v>5.2600002288818359</v>
      </c>
    </row>
    <row r="11673" spans="1:6" hidden="1">
      <c r="A11673">
        <v>20</v>
      </c>
      <c r="B11673" s="226">
        <v>44278</v>
      </c>
      <c r="C11673" s="226">
        <v>44279</v>
      </c>
      <c r="D11673" s="226">
        <v>44280.45380787037</v>
      </c>
      <c r="E11673" t="s">
        <v>5895</v>
      </c>
      <c r="F11673">
        <v>0.74000000953674316</v>
      </c>
    </row>
    <row r="11674" spans="1:6" hidden="1">
      <c r="A11674">
        <v>20</v>
      </c>
      <c r="B11674" s="226">
        <v>44278</v>
      </c>
      <c r="C11674" s="226">
        <v>44279</v>
      </c>
      <c r="D11674" s="226">
        <v>44280.45380787037</v>
      </c>
      <c r="E11674" t="s">
        <v>5790</v>
      </c>
      <c r="F11674">
        <v>4.1799998283384641</v>
      </c>
    </row>
    <row r="11675" spans="1:6" hidden="1">
      <c r="A11675">
        <v>20</v>
      </c>
      <c r="B11675" s="226">
        <v>44278</v>
      </c>
      <c r="C11675" s="226">
        <v>44279</v>
      </c>
      <c r="D11675" s="226">
        <v>44280.45380787037</v>
      </c>
      <c r="E11675" t="s">
        <v>5791</v>
      </c>
      <c r="F11675">
        <v>5.1500000953676377</v>
      </c>
    </row>
    <row r="11676" spans="1:6" hidden="1">
      <c r="A11676">
        <v>20</v>
      </c>
      <c r="B11676" s="226">
        <v>44278</v>
      </c>
      <c r="C11676" s="226">
        <v>44279</v>
      </c>
      <c r="D11676" s="226">
        <v>44280.45380787037</v>
      </c>
      <c r="E11676" t="s">
        <v>5792</v>
      </c>
      <c r="F11676">
        <v>11.689999580383759</v>
      </c>
    </row>
    <row r="11677" spans="1:6" hidden="1">
      <c r="A11677">
        <v>20</v>
      </c>
      <c r="B11677" s="226">
        <v>44278</v>
      </c>
      <c r="C11677" s="226">
        <v>44279</v>
      </c>
      <c r="D11677" s="226">
        <v>44280.45380787037</v>
      </c>
      <c r="E11677" t="s">
        <v>5793</v>
      </c>
      <c r="F11677">
        <v>6.820000171661631</v>
      </c>
    </row>
    <row r="11678" spans="1:6" hidden="1">
      <c r="A11678">
        <v>20</v>
      </c>
      <c r="B11678" s="226">
        <v>44278</v>
      </c>
      <c r="C11678" s="226">
        <v>44279</v>
      </c>
      <c r="D11678" s="226">
        <v>44280.45380787037</v>
      </c>
      <c r="E11678" t="s">
        <v>5794</v>
      </c>
      <c r="F11678">
        <v>27.840000152588757</v>
      </c>
    </row>
    <row r="11679" spans="1:6" hidden="1">
      <c r="A11679">
        <v>20</v>
      </c>
      <c r="B11679" s="226">
        <v>44278</v>
      </c>
      <c r="C11679" s="226">
        <v>44279</v>
      </c>
      <c r="D11679" s="226">
        <v>44280.45380787037</v>
      </c>
      <c r="E11679" t="s">
        <v>5896</v>
      </c>
      <c r="F11679">
        <v>17.840000152587891</v>
      </c>
    </row>
    <row r="11680" spans="1:6" hidden="1">
      <c r="A11680">
        <v>20</v>
      </c>
      <c r="B11680" s="226">
        <v>44278</v>
      </c>
      <c r="C11680" s="226">
        <v>44279</v>
      </c>
      <c r="D11680" s="226">
        <v>44280.45380787037</v>
      </c>
      <c r="E11680" t="s">
        <v>5894</v>
      </c>
      <c r="F11680">
        <v>0</v>
      </c>
    </row>
    <row r="11681" spans="1:6" hidden="1">
      <c r="A11681">
        <v>20</v>
      </c>
      <c r="B11681" s="226">
        <v>44278</v>
      </c>
      <c r="C11681" s="226">
        <v>44279</v>
      </c>
      <c r="D11681" s="226">
        <v>44280.45380787037</v>
      </c>
      <c r="E11681" t="s">
        <v>6455</v>
      </c>
      <c r="F11681">
        <v>49.696384734577599</v>
      </c>
    </row>
    <row r="11682" spans="1:6" hidden="1">
      <c r="A11682">
        <v>20</v>
      </c>
      <c r="B11682" s="226">
        <v>44278</v>
      </c>
      <c r="C11682" s="226">
        <v>44279</v>
      </c>
      <c r="D11682" s="226">
        <v>44280.45380787037</v>
      </c>
      <c r="E11682" t="s">
        <v>6456</v>
      </c>
      <c r="F11682">
        <v>56.22360193729407</v>
      </c>
    </row>
    <row r="11683" spans="1:6" hidden="1">
      <c r="A11683">
        <v>20</v>
      </c>
      <c r="B11683" s="226">
        <v>44278</v>
      </c>
      <c r="C11683" s="226">
        <v>44279</v>
      </c>
      <c r="D11683" s="226">
        <v>44280.45380787037</v>
      </c>
      <c r="E11683" t="s">
        <v>5973</v>
      </c>
      <c r="F11683">
        <v>8.5769416911268781</v>
      </c>
    </row>
    <row r="11684" spans="1:6" hidden="1">
      <c r="A11684">
        <v>20</v>
      </c>
      <c r="B11684" s="226">
        <v>44278</v>
      </c>
      <c r="C11684" s="226">
        <v>44279</v>
      </c>
      <c r="D11684" s="226">
        <v>44280.45380787037</v>
      </c>
      <c r="E11684" t="s">
        <v>6690</v>
      </c>
      <c r="F11684">
        <v>0.29332573987129545</v>
      </c>
    </row>
    <row r="11685" spans="1:6" hidden="1">
      <c r="A11685">
        <v>20</v>
      </c>
      <c r="B11685" s="226">
        <v>44278</v>
      </c>
      <c r="C11685" s="226">
        <v>44279</v>
      </c>
      <c r="D11685" s="226">
        <v>44280.45380787037</v>
      </c>
      <c r="E11685" t="s">
        <v>6691</v>
      </c>
      <c r="F11685">
        <v>1.3125197821607166</v>
      </c>
    </row>
    <row r="11686" spans="1:6" hidden="1">
      <c r="A11686">
        <v>20</v>
      </c>
      <c r="B11686" s="226">
        <v>44278</v>
      </c>
      <c r="C11686" s="226">
        <v>44279</v>
      </c>
      <c r="D11686" s="226">
        <v>44280.45380787037</v>
      </c>
      <c r="E11686" t="s">
        <v>6240</v>
      </c>
      <c r="F11686">
        <v>85.387388425403344</v>
      </c>
    </row>
    <row r="11687" spans="1:6" hidden="1">
      <c r="A11687">
        <v>20</v>
      </c>
      <c r="B11687" s="226">
        <v>44278</v>
      </c>
      <c r="C11687" s="226">
        <v>44279</v>
      </c>
      <c r="D11687" s="226">
        <v>44280.45380787037</v>
      </c>
      <c r="E11687" t="s">
        <v>5902</v>
      </c>
      <c r="F11687">
        <v>17.607099533080369</v>
      </c>
    </row>
    <row r="11688" spans="1:6" hidden="1">
      <c r="A11688">
        <v>20</v>
      </c>
      <c r="B11688" s="226">
        <v>44278</v>
      </c>
      <c r="C11688" s="226">
        <v>44279</v>
      </c>
      <c r="D11688" s="226">
        <v>44280.45380787037</v>
      </c>
      <c r="E11688" t="s">
        <v>5903</v>
      </c>
      <c r="F11688">
        <v>58.792499542238453</v>
      </c>
    </row>
    <row r="11689" spans="1:6" hidden="1">
      <c r="A11689">
        <v>20</v>
      </c>
      <c r="B11689" s="226">
        <v>44278</v>
      </c>
      <c r="C11689" s="226">
        <v>44279</v>
      </c>
      <c r="D11689" s="226">
        <v>44280.45380787037</v>
      </c>
      <c r="E11689" t="s">
        <v>5904</v>
      </c>
      <c r="F11689">
        <v>22.290300369263576</v>
      </c>
    </row>
    <row r="11690" spans="1:6" hidden="1">
      <c r="A11690">
        <v>20</v>
      </c>
      <c r="B11690" s="226">
        <v>44278</v>
      </c>
      <c r="C11690" s="226">
        <v>44279</v>
      </c>
      <c r="D11690" s="226">
        <v>44280.45380787037</v>
      </c>
      <c r="E11690" t="s">
        <v>5905</v>
      </c>
      <c r="F11690">
        <v>0.31499999761581421</v>
      </c>
    </row>
    <row r="11691" spans="1:6" hidden="1">
      <c r="A11691">
        <v>20</v>
      </c>
      <c r="B11691" s="226">
        <v>44278</v>
      </c>
      <c r="C11691" s="226">
        <v>44279</v>
      </c>
      <c r="D11691" s="226">
        <v>44280.45380787037</v>
      </c>
      <c r="E11691" t="s">
        <v>5906</v>
      </c>
      <c r="F11691">
        <v>0.28549998998641968</v>
      </c>
    </row>
    <row r="11692" spans="1:6" hidden="1">
      <c r="A11692">
        <v>20</v>
      </c>
      <c r="B11692" s="226">
        <v>44278</v>
      </c>
      <c r="C11692" s="226">
        <v>44279</v>
      </c>
      <c r="D11692" s="226">
        <v>44280.45380787037</v>
      </c>
      <c r="E11692" t="s">
        <v>5907</v>
      </c>
      <c r="F11692">
        <v>0.54240000247955322</v>
      </c>
    </row>
    <row r="11693" spans="1:6" hidden="1">
      <c r="A11693">
        <v>20</v>
      </c>
      <c r="B11693" s="226">
        <v>44278</v>
      </c>
      <c r="C11693" s="226">
        <v>44279</v>
      </c>
      <c r="D11693" s="226">
        <v>44280.45380787037</v>
      </c>
      <c r="E11693" t="s">
        <v>5908</v>
      </c>
      <c r="F11693">
        <v>0.15090000629425049</v>
      </c>
    </row>
    <row r="11694" spans="1:6" hidden="1">
      <c r="A11694">
        <v>20</v>
      </c>
      <c r="B11694" s="226">
        <v>44278</v>
      </c>
      <c r="C11694" s="226">
        <v>44279</v>
      </c>
      <c r="D11694" s="226">
        <v>44280.45380787037</v>
      </c>
      <c r="E11694" t="s">
        <v>6241</v>
      </c>
      <c r="F11694">
        <v>166.39867069456338</v>
      </c>
    </row>
    <row r="11695" spans="1:6" hidden="1">
      <c r="A11695">
        <v>20</v>
      </c>
      <c r="B11695" s="226">
        <v>44278</v>
      </c>
      <c r="C11695" s="226">
        <v>44279</v>
      </c>
      <c r="D11695" s="226">
        <v>44280.45380787037</v>
      </c>
      <c r="E11695" t="s">
        <v>5909</v>
      </c>
    </row>
    <row r="11696" spans="1:6" hidden="1">
      <c r="A11696">
        <v>20</v>
      </c>
      <c r="B11696" s="226">
        <v>44278</v>
      </c>
      <c r="C11696" s="226">
        <v>44279</v>
      </c>
      <c r="D11696" s="226">
        <v>44280.45380787037</v>
      </c>
      <c r="E11696" t="s">
        <v>5910</v>
      </c>
    </row>
    <row r="11697" spans="1:6" hidden="1">
      <c r="A11697">
        <v>20</v>
      </c>
      <c r="B11697" s="226">
        <v>44278</v>
      </c>
      <c r="C11697" s="226">
        <v>44279</v>
      </c>
      <c r="D11697" s="226">
        <v>44280.45380787037</v>
      </c>
      <c r="E11697" t="s">
        <v>5911</v>
      </c>
    </row>
    <row r="11698" spans="1:6" hidden="1">
      <c r="A11698">
        <v>20</v>
      </c>
      <c r="B11698" s="226">
        <v>44278</v>
      </c>
      <c r="C11698" s="226">
        <v>44279</v>
      </c>
      <c r="D11698" s="226">
        <v>44280.45380787037</v>
      </c>
      <c r="E11698" t="s">
        <v>5912</v>
      </c>
    </row>
    <row r="11699" spans="1:6" hidden="1">
      <c r="A11699">
        <v>20</v>
      </c>
      <c r="B11699" s="226">
        <v>44278</v>
      </c>
      <c r="C11699" s="226">
        <v>44279</v>
      </c>
      <c r="D11699" s="226">
        <v>44280.45380787037</v>
      </c>
      <c r="E11699" t="s">
        <v>6457</v>
      </c>
      <c r="F11699">
        <v>118.3232564767202</v>
      </c>
    </row>
    <row r="11700" spans="1:6" hidden="1">
      <c r="A11700">
        <v>20</v>
      </c>
      <c r="B11700" s="226">
        <v>44278</v>
      </c>
      <c r="C11700" s="226">
        <v>44279</v>
      </c>
      <c r="D11700" s="226">
        <v>44280.45380787037</v>
      </c>
      <c r="E11700" t="s">
        <v>6458</v>
      </c>
      <c r="F11700">
        <v>118.01336358388265</v>
      </c>
    </row>
    <row r="11701" spans="1:6" hidden="1">
      <c r="A11701">
        <v>20</v>
      </c>
      <c r="B11701" s="226">
        <v>44278</v>
      </c>
      <c r="C11701" s="226">
        <v>44279</v>
      </c>
      <c r="D11701" s="226">
        <v>44280.45380787037</v>
      </c>
      <c r="E11701" t="s">
        <v>6459</v>
      </c>
      <c r="F11701">
        <v>90.078702725304368</v>
      </c>
    </row>
    <row r="11702" spans="1:6" hidden="1">
      <c r="A11702">
        <v>20</v>
      </c>
      <c r="B11702" s="226">
        <v>44278</v>
      </c>
      <c r="C11702" s="226">
        <v>44279</v>
      </c>
      <c r="D11702" s="226">
        <v>44280.45380787037</v>
      </c>
      <c r="E11702" t="s">
        <v>5521</v>
      </c>
      <c r="F11702">
        <v>244.89773834016623</v>
      </c>
    </row>
    <row r="11703" spans="1:6" hidden="1">
      <c r="A11703">
        <v>20</v>
      </c>
      <c r="B11703" s="226">
        <v>44278</v>
      </c>
      <c r="C11703" s="226">
        <v>44279</v>
      </c>
      <c r="D11703" s="226">
        <v>44280.45380787037</v>
      </c>
      <c r="E11703" t="s">
        <v>6460</v>
      </c>
      <c r="F11703">
        <v>107.09733195834686</v>
      </c>
    </row>
    <row r="11704" spans="1:6" hidden="1">
      <c r="A11704">
        <v>20</v>
      </c>
      <c r="B11704" s="226">
        <v>44278</v>
      </c>
      <c r="C11704" s="226">
        <v>44279</v>
      </c>
      <c r="D11704" s="226">
        <v>44280.45380787037</v>
      </c>
      <c r="E11704" t="s">
        <v>6461</v>
      </c>
      <c r="F11704">
        <v>114.84418554306049</v>
      </c>
    </row>
    <row r="11705" spans="1:6" hidden="1">
      <c r="A11705">
        <v>20</v>
      </c>
      <c r="B11705" s="226">
        <v>44278</v>
      </c>
      <c r="C11705" s="226">
        <v>44279</v>
      </c>
      <c r="D11705" s="226">
        <v>44280.45380787037</v>
      </c>
      <c r="E11705" t="s">
        <v>6462</v>
      </c>
      <c r="F11705">
        <v>128.81034997834095</v>
      </c>
    </row>
    <row r="11706" spans="1:6" hidden="1">
      <c r="A11706">
        <v>20</v>
      </c>
      <c r="B11706" s="226">
        <v>44278</v>
      </c>
      <c r="C11706" s="226">
        <v>44279</v>
      </c>
      <c r="D11706" s="226">
        <v>44280.45380787037</v>
      </c>
      <c r="E11706" t="s">
        <v>6463</v>
      </c>
      <c r="F11706">
        <v>139.45928577846928</v>
      </c>
    </row>
    <row r="11707" spans="1:6" hidden="1">
      <c r="A11707">
        <v>20</v>
      </c>
      <c r="B11707" s="226">
        <v>44278</v>
      </c>
      <c r="C11707" s="226">
        <v>44279</v>
      </c>
      <c r="D11707" s="226">
        <v>44280.45380787037</v>
      </c>
      <c r="E11707" t="s">
        <v>5974</v>
      </c>
      <c r="F11707">
        <v>6.8047763056225063</v>
      </c>
    </row>
    <row r="11708" spans="1:6" hidden="1">
      <c r="A11708">
        <v>20</v>
      </c>
      <c r="B11708" s="226">
        <v>44278</v>
      </c>
      <c r="C11708" s="226">
        <v>44279</v>
      </c>
      <c r="D11708" s="226">
        <v>44280.45380787037</v>
      </c>
      <c r="E11708" t="s">
        <v>5975</v>
      </c>
      <c r="F11708">
        <v>12.115870062510181</v>
      </c>
    </row>
    <row r="11709" spans="1:6" hidden="1">
      <c r="A11709">
        <v>20</v>
      </c>
      <c r="B11709" s="226">
        <v>44278</v>
      </c>
      <c r="C11709" s="226">
        <v>44279</v>
      </c>
      <c r="D11709" s="226">
        <v>44280.45380787037</v>
      </c>
      <c r="E11709" t="s">
        <v>5934</v>
      </c>
      <c r="F11709">
        <v>22.928832050164516</v>
      </c>
    </row>
    <row r="11710" spans="1:6" hidden="1">
      <c r="A11710">
        <v>20</v>
      </c>
      <c r="B11710" s="226">
        <v>44278</v>
      </c>
      <c r="C11710" s="226">
        <v>44279</v>
      </c>
      <c r="D11710" s="226">
        <v>44280.45380787037</v>
      </c>
      <c r="E11710" t="s">
        <v>6242</v>
      </c>
      <c r="F11710">
        <v>51.780822989675897</v>
      </c>
    </row>
    <row r="11711" spans="1:6" hidden="1">
      <c r="A11711">
        <v>20</v>
      </c>
      <c r="B11711" s="226">
        <v>44278</v>
      </c>
      <c r="C11711" s="226">
        <v>44279</v>
      </c>
      <c r="D11711" s="226">
        <v>44280.45380787037</v>
      </c>
      <c r="E11711" t="s">
        <v>6464</v>
      </c>
      <c r="F11711">
        <v>147.83040926191504</v>
      </c>
    </row>
    <row r="11712" spans="1:6" hidden="1">
      <c r="A11712">
        <v>20</v>
      </c>
      <c r="B11712" s="226">
        <v>44278</v>
      </c>
      <c r="C11712" s="226">
        <v>44279</v>
      </c>
      <c r="D11712" s="226">
        <v>44280.45380787037</v>
      </c>
      <c r="E11712" t="s">
        <v>6465</v>
      </c>
      <c r="F11712">
        <v>151.85005035400383</v>
      </c>
    </row>
    <row r="11713" spans="1:6" hidden="1">
      <c r="A11713">
        <v>20</v>
      </c>
      <c r="B11713" s="226">
        <v>44278</v>
      </c>
      <c r="C11713" s="226">
        <v>44279</v>
      </c>
      <c r="D11713" s="226">
        <v>44280.45380787037</v>
      </c>
      <c r="E11713" t="s">
        <v>6466</v>
      </c>
      <c r="F11713">
        <v>147.76749108632382</v>
      </c>
    </row>
    <row r="11714" spans="1:6" hidden="1">
      <c r="A11714">
        <v>20</v>
      </c>
      <c r="B11714" s="226">
        <v>44278</v>
      </c>
      <c r="C11714" s="226">
        <v>44279</v>
      </c>
      <c r="D11714" s="226">
        <v>44280.45380787037</v>
      </c>
      <c r="E11714" t="s">
        <v>6467</v>
      </c>
      <c r="F11714">
        <v>149.22485140694525</v>
      </c>
    </row>
    <row r="11715" spans="1:6" hidden="1">
      <c r="A11715">
        <v>20</v>
      </c>
      <c r="B11715" s="226">
        <v>44278</v>
      </c>
      <c r="C11715" s="226">
        <v>44279</v>
      </c>
      <c r="D11715" s="226">
        <v>44280.45380787037</v>
      </c>
      <c r="E11715" t="s">
        <v>5935</v>
      </c>
      <c r="F11715">
        <v>11.136025062534541</v>
      </c>
    </row>
    <row r="11716" spans="1:6" hidden="1">
      <c r="A11716">
        <v>20</v>
      </c>
      <c r="B11716" s="226">
        <v>44278</v>
      </c>
      <c r="C11716" s="226">
        <v>44279</v>
      </c>
      <c r="D11716" s="226">
        <v>44280.45380787037</v>
      </c>
      <c r="E11716" t="s">
        <v>6468</v>
      </c>
      <c r="F11716">
        <v>149.26645764244887</v>
      </c>
    </row>
    <row r="11717" spans="1:6" hidden="1">
      <c r="A11717">
        <v>20</v>
      </c>
      <c r="B11717" s="226">
        <v>44278</v>
      </c>
      <c r="C11717" s="226">
        <v>44279</v>
      </c>
      <c r="D11717" s="226">
        <v>44280.45380787037</v>
      </c>
      <c r="E11717" t="s">
        <v>5948</v>
      </c>
    </row>
    <row r="11718" spans="1:6" hidden="1">
      <c r="A11718">
        <v>20</v>
      </c>
      <c r="B11718" s="226">
        <v>44278</v>
      </c>
      <c r="C11718" s="226">
        <v>44279</v>
      </c>
      <c r="D11718" s="226">
        <v>44280.45380787037</v>
      </c>
      <c r="E11718" t="s">
        <v>5950</v>
      </c>
    </row>
    <row r="11719" spans="1:6" hidden="1">
      <c r="A11719">
        <v>20</v>
      </c>
      <c r="B11719" s="226">
        <v>44278</v>
      </c>
      <c r="C11719" s="226">
        <v>44279</v>
      </c>
      <c r="D11719" s="226">
        <v>44280.45380787037</v>
      </c>
      <c r="E11719" t="s">
        <v>5949</v>
      </c>
    </row>
    <row r="11720" spans="1:6" hidden="1">
      <c r="A11720">
        <v>20</v>
      </c>
      <c r="B11720" s="226">
        <v>44278</v>
      </c>
      <c r="C11720" s="226">
        <v>44279</v>
      </c>
      <c r="D11720" s="226">
        <v>44280.45380787037</v>
      </c>
      <c r="E11720" t="s">
        <v>6521</v>
      </c>
      <c r="F11720">
        <v>0.31753074452280999</v>
      </c>
    </row>
    <row r="11721" spans="1:6" hidden="1">
      <c r="A11721">
        <v>20</v>
      </c>
      <c r="B11721" s="226">
        <v>44278</v>
      </c>
      <c r="C11721" s="226">
        <v>44279</v>
      </c>
      <c r="D11721" s="226">
        <v>44280.45380787037</v>
      </c>
      <c r="E11721" t="s">
        <v>6522</v>
      </c>
      <c r="F11721">
        <v>1.1485846358868816</v>
      </c>
    </row>
    <row r="11722" spans="1:6" hidden="1">
      <c r="A11722">
        <v>20</v>
      </c>
      <c r="B11722" s="226">
        <v>44278</v>
      </c>
      <c r="C11722" s="226">
        <v>44279</v>
      </c>
      <c r="D11722" s="226">
        <v>44280.45380787037</v>
      </c>
      <c r="E11722" t="s">
        <v>6243</v>
      </c>
      <c r="F11722">
        <v>0</v>
      </c>
    </row>
    <row r="11723" spans="1:6" hidden="1">
      <c r="A11723">
        <v>20</v>
      </c>
      <c r="B11723" s="226">
        <v>44278</v>
      </c>
      <c r="C11723" s="226">
        <v>44279</v>
      </c>
      <c r="D11723" s="226">
        <v>44280.45380787037</v>
      </c>
      <c r="E11723" t="s">
        <v>5963</v>
      </c>
      <c r="F11723">
        <v>54.998769087261593</v>
      </c>
    </row>
    <row r="11724" spans="1:6" hidden="1">
      <c r="A11724">
        <v>20</v>
      </c>
      <c r="B11724" s="226">
        <v>44278</v>
      </c>
      <c r="C11724" s="226">
        <v>44279</v>
      </c>
      <c r="D11724" s="226">
        <v>44280.45380787037</v>
      </c>
      <c r="E11724" t="s">
        <v>6447</v>
      </c>
      <c r="F11724">
        <v>91.311500035391944</v>
      </c>
    </row>
    <row r="11725" spans="1:6" hidden="1">
      <c r="A11725">
        <v>20</v>
      </c>
      <c r="B11725" s="226">
        <v>44278</v>
      </c>
      <c r="C11725" s="226">
        <v>44279</v>
      </c>
      <c r="D11725" s="226">
        <v>44280.45380787037</v>
      </c>
      <c r="E11725" t="s">
        <v>6448</v>
      </c>
      <c r="F11725">
        <v>63.006710031297473</v>
      </c>
    </row>
    <row r="11726" spans="1:6" hidden="1">
      <c r="A11726">
        <v>20</v>
      </c>
      <c r="B11726" s="226">
        <v>44278</v>
      </c>
      <c r="C11726" s="226">
        <v>44279</v>
      </c>
      <c r="D11726" s="226">
        <v>44280.45380787037</v>
      </c>
      <c r="E11726" t="s">
        <v>5964</v>
      </c>
      <c r="F11726">
        <v>14.246833881404667</v>
      </c>
    </row>
    <row r="11727" spans="1:6" hidden="1">
      <c r="A11727">
        <v>20</v>
      </c>
      <c r="B11727" s="226">
        <v>44278</v>
      </c>
      <c r="C11727" s="226">
        <v>44279</v>
      </c>
      <c r="D11727" s="226">
        <v>44280.45380787037</v>
      </c>
      <c r="E11727" t="s">
        <v>6244</v>
      </c>
      <c r="F11727">
        <v>14.866311545504507</v>
      </c>
    </row>
    <row r="11728" spans="1:6" hidden="1">
      <c r="A11728">
        <v>20</v>
      </c>
      <c r="B11728" s="226">
        <v>44278</v>
      </c>
      <c r="C11728" s="226">
        <v>44279</v>
      </c>
      <c r="D11728" s="226">
        <v>44280.45380787037</v>
      </c>
      <c r="E11728" t="s">
        <v>6245</v>
      </c>
      <c r="F11728">
        <v>0</v>
      </c>
    </row>
    <row r="11729" spans="1:6" hidden="1">
      <c r="A11729">
        <v>20</v>
      </c>
      <c r="B11729" s="226">
        <v>44278</v>
      </c>
      <c r="C11729" s="226">
        <v>44279</v>
      </c>
      <c r="D11729" s="226">
        <v>44280.45380787037</v>
      </c>
      <c r="E11729" t="s">
        <v>6659</v>
      </c>
      <c r="F11729">
        <v>0.8256000280380017</v>
      </c>
    </row>
    <row r="11730" spans="1:6" hidden="1">
      <c r="A11730">
        <v>20</v>
      </c>
      <c r="B11730" s="226">
        <v>44278</v>
      </c>
      <c r="C11730" s="226">
        <v>44279</v>
      </c>
      <c r="D11730" s="226">
        <v>44280.45380787037</v>
      </c>
      <c r="E11730" t="s">
        <v>6639</v>
      </c>
      <c r="F11730">
        <v>0.73940002918244818</v>
      </c>
    </row>
    <row r="11731" spans="1:6" hidden="1">
      <c r="A11731">
        <v>20</v>
      </c>
      <c r="B11731" s="226">
        <v>44278</v>
      </c>
      <c r="C11731" s="226">
        <v>44279</v>
      </c>
      <c r="D11731" s="226">
        <v>44280.45380787037</v>
      </c>
      <c r="E11731" t="s">
        <v>6640</v>
      </c>
      <c r="F11731">
        <v>0.86229997873309483</v>
      </c>
    </row>
    <row r="11732" spans="1:6" hidden="1">
      <c r="A11732">
        <v>20</v>
      </c>
      <c r="B11732" s="226">
        <v>44278</v>
      </c>
      <c r="C11732" s="226">
        <v>44279</v>
      </c>
      <c r="D11732" s="226">
        <v>44280.45380787037</v>
      </c>
      <c r="E11732" t="s">
        <v>6641</v>
      </c>
      <c r="F11732">
        <v>0.87699997425082143</v>
      </c>
    </row>
    <row r="11733" spans="1:6" hidden="1">
      <c r="A11733">
        <v>20</v>
      </c>
      <c r="B11733" s="226">
        <v>44278</v>
      </c>
      <c r="C11733" s="226">
        <v>44279</v>
      </c>
      <c r="D11733" s="226">
        <v>44280.45380787037</v>
      </c>
      <c r="E11733" t="s">
        <v>6613</v>
      </c>
      <c r="F11733">
        <v>-3.2979619929589332</v>
      </c>
    </row>
    <row r="11734" spans="1:6" hidden="1">
      <c r="A11734">
        <v>20</v>
      </c>
      <c r="B11734" s="226">
        <v>44278</v>
      </c>
      <c r="C11734" s="226">
        <v>44279</v>
      </c>
      <c r="D11734" s="226">
        <v>44280.45380787037</v>
      </c>
      <c r="E11734" t="s">
        <v>6246</v>
      </c>
      <c r="F11734">
        <v>45.170440725651119</v>
      </c>
    </row>
    <row r="11735" spans="1:6" hidden="1">
      <c r="A11735">
        <v>20</v>
      </c>
      <c r="B11735" s="226">
        <v>44278</v>
      </c>
      <c r="C11735" s="226">
        <v>44279</v>
      </c>
      <c r="D11735" s="226">
        <v>44280.45380787037</v>
      </c>
      <c r="E11735" t="s">
        <v>6247</v>
      </c>
      <c r="F11735">
        <v>30.30412918014661</v>
      </c>
    </row>
    <row r="11736" spans="1:6" hidden="1">
      <c r="A11736">
        <v>20</v>
      </c>
      <c r="B11736" s="226">
        <v>44278</v>
      </c>
      <c r="C11736" s="226">
        <v>44279</v>
      </c>
      <c r="D11736" s="226">
        <v>44280.45380787037</v>
      </c>
      <c r="E11736" t="s">
        <v>6441</v>
      </c>
      <c r="F11736">
        <v>126.1697319348656</v>
      </c>
    </row>
    <row r="11737" spans="1:6" hidden="1">
      <c r="A11737">
        <v>20</v>
      </c>
      <c r="B11737" s="226">
        <v>44278</v>
      </c>
      <c r="C11737" s="226">
        <v>44279</v>
      </c>
      <c r="D11737" s="226">
        <v>44280.45380787037</v>
      </c>
      <c r="E11737" t="s">
        <v>6442</v>
      </c>
      <c r="F11737">
        <v>135.68571548461929</v>
      </c>
    </row>
    <row r="11738" spans="1:6" hidden="1">
      <c r="A11738">
        <v>20</v>
      </c>
      <c r="B11738" s="226">
        <v>44278</v>
      </c>
      <c r="C11738" s="226">
        <v>44279</v>
      </c>
      <c r="D11738" s="226">
        <v>44280.45380787037</v>
      </c>
      <c r="E11738" t="s">
        <v>6443</v>
      </c>
      <c r="F11738">
        <v>148.38158688015335</v>
      </c>
    </row>
    <row r="11739" spans="1:6" hidden="1">
      <c r="A11739">
        <v>20</v>
      </c>
      <c r="B11739" s="226">
        <v>44278</v>
      </c>
      <c r="C11739" s="226">
        <v>44279</v>
      </c>
      <c r="D11739" s="226">
        <v>44280.45380787037</v>
      </c>
      <c r="E11739" t="s">
        <v>6444</v>
      </c>
      <c r="F11739">
        <v>150.36919459237009</v>
      </c>
    </row>
    <row r="11740" spans="1:6" hidden="1">
      <c r="A11740">
        <v>20</v>
      </c>
      <c r="B11740" s="226">
        <v>44278</v>
      </c>
      <c r="C11740" s="226">
        <v>44279</v>
      </c>
      <c r="D11740" s="226">
        <v>44280.45380787037</v>
      </c>
      <c r="E11740" t="s">
        <v>6445</v>
      </c>
      <c r="F11740">
        <v>156.1760904841951</v>
      </c>
    </row>
    <row r="11741" spans="1:6" hidden="1">
      <c r="A11741">
        <v>20</v>
      </c>
      <c r="B11741" s="226">
        <v>44278</v>
      </c>
      <c r="C11741" s="226">
        <v>44279</v>
      </c>
      <c r="D11741" s="226">
        <v>44280.45380787037</v>
      </c>
      <c r="E11741" t="s">
        <v>6446</v>
      </c>
      <c r="F11741">
        <v>165.69812232123485</v>
      </c>
    </row>
    <row r="11742" spans="1:6" hidden="1">
      <c r="A11742">
        <v>20</v>
      </c>
      <c r="B11742" s="226">
        <v>44278</v>
      </c>
      <c r="C11742" s="226">
        <v>44279</v>
      </c>
      <c r="D11742" s="226">
        <v>44280.45380787037</v>
      </c>
      <c r="E11742" t="s">
        <v>5971</v>
      </c>
      <c r="F11742">
        <v>8.182051230470325</v>
      </c>
    </row>
    <row r="11743" spans="1:6" hidden="1">
      <c r="A11743">
        <v>20</v>
      </c>
      <c r="B11743" s="226">
        <v>44278</v>
      </c>
      <c r="C11743" s="226">
        <v>44279</v>
      </c>
      <c r="D11743" s="226">
        <v>44280.45380787037</v>
      </c>
      <c r="E11743" t="s">
        <v>5972</v>
      </c>
      <c r="F11743">
        <v>11.600549299187106</v>
      </c>
    </row>
    <row r="11744" spans="1:6" hidden="1">
      <c r="A11744">
        <v>20</v>
      </c>
      <c r="B11744" s="226">
        <v>44278</v>
      </c>
      <c r="C11744" s="226">
        <v>44279</v>
      </c>
      <c r="D11744" s="226">
        <v>44280.45380787037</v>
      </c>
      <c r="E11744" t="s">
        <v>6449</v>
      </c>
      <c r="F11744">
        <v>78.181288679440868</v>
      </c>
    </row>
    <row r="11745" spans="1:6" hidden="1">
      <c r="A11745">
        <v>20</v>
      </c>
      <c r="B11745" s="226">
        <v>44278</v>
      </c>
      <c r="C11745" s="226">
        <v>44279</v>
      </c>
      <c r="D11745" s="226">
        <v>44280.45380787037</v>
      </c>
      <c r="E11745" t="s">
        <v>6248</v>
      </c>
      <c r="F11745">
        <v>128.00904989242579</v>
      </c>
    </row>
    <row r="11746" spans="1:6" hidden="1">
      <c r="A11746">
        <v>20</v>
      </c>
      <c r="B11746" s="226">
        <v>44278</v>
      </c>
      <c r="C11746" s="226">
        <v>44279</v>
      </c>
      <c r="D11746" s="226">
        <v>44280.45380787037</v>
      </c>
      <c r="E11746" t="s">
        <v>6249</v>
      </c>
      <c r="F11746">
        <v>122.65167243215782</v>
      </c>
    </row>
    <row r="11747" spans="1:6" hidden="1">
      <c r="A11747">
        <v>20</v>
      </c>
      <c r="B11747" s="226">
        <v>44278</v>
      </c>
      <c r="C11747" s="226">
        <v>44279</v>
      </c>
      <c r="D11747" s="226">
        <v>44280.45380787037</v>
      </c>
      <c r="E11747" t="s">
        <v>6250</v>
      </c>
      <c r="F11747">
        <v>5.6845883515146092</v>
      </c>
    </row>
    <row r="11748" spans="1:6" hidden="1">
      <c r="A11748">
        <v>20</v>
      </c>
      <c r="B11748" s="226">
        <v>44278</v>
      </c>
      <c r="C11748" s="226">
        <v>44279</v>
      </c>
      <c r="D11748" s="226">
        <v>44280.45380787037</v>
      </c>
      <c r="E11748" t="s">
        <v>6450</v>
      </c>
      <c r="F11748">
        <v>172.77656735314343</v>
      </c>
    </row>
    <row r="11749" spans="1:6" hidden="1">
      <c r="A11749">
        <v>20</v>
      </c>
      <c r="B11749" s="226">
        <v>44278</v>
      </c>
      <c r="C11749" s="226">
        <v>44279</v>
      </c>
      <c r="D11749" s="226">
        <v>44280.45380787037</v>
      </c>
      <c r="E11749" t="s">
        <v>6451</v>
      </c>
      <c r="F11749">
        <v>172.56045081880447</v>
      </c>
    </row>
    <row r="11750" spans="1:6" hidden="1">
      <c r="A11750">
        <v>20</v>
      </c>
      <c r="B11750" s="226">
        <v>44278</v>
      </c>
      <c r="C11750" s="226">
        <v>44279</v>
      </c>
      <c r="D11750" s="226">
        <v>44280.45380787037</v>
      </c>
      <c r="E11750" t="s">
        <v>5976</v>
      </c>
      <c r="F11750">
        <v>3.2818184435367552</v>
      </c>
    </row>
    <row r="11751" spans="1:6" hidden="1">
      <c r="A11751">
        <v>20</v>
      </c>
      <c r="B11751" s="226">
        <v>44278</v>
      </c>
      <c r="C11751" s="226">
        <v>44279</v>
      </c>
      <c r="D11751" s="226">
        <v>44280.45380787037</v>
      </c>
      <c r="E11751" t="s">
        <v>6452</v>
      </c>
      <c r="F11751">
        <v>172.61953738530559</v>
      </c>
    </row>
    <row r="11752" spans="1:6" hidden="1">
      <c r="A11752">
        <v>20</v>
      </c>
      <c r="B11752" s="226">
        <v>44278</v>
      </c>
      <c r="C11752" s="226">
        <v>44279</v>
      </c>
      <c r="D11752" s="226">
        <v>44280.45380787037</v>
      </c>
      <c r="E11752" t="s">
        <v>6453</v>
      </c>
      <c r="F11752">
        <v>172.88895276387655</v>
      </c>
    </row>
    <row r="11753" spans="1:6" hidden="1">
      <c r="A11753">
        <v>20</v>
      </c>
      <c r="B11753" s="226">
        <v>44278</v>
      </c>
      <c r="C11753" s="226">
        <v>44279</v>
      </c>
      <c r="D11753" s="226">
        <v>44280.45380787037</v>
      </c>
      <c r="E11753" t="s">
        <v>6454</v>
      </c>
      <c r="F11753">
        <v>172.90739428202446</v>
      </c>
    </row>
    <row r="11754" spans="1:6" hidden="1">
      <c r="A11754">
        <v>20</v>
      </c>
      <c r="B11754" s="226">
        <v>44278</v>
      </c>
      <c r="C11754" s="226">
        <v>44279</v>
      </c>
      <c r="D11754" s="226">
        <v>44280.45380787037</v>
      </c>
      <c r="E11754" t="s">
        <v>5957</v>
      </c>
      <c r="F11754">
        <v>0.21379999816416895</v>
      </c>
    </row>
    <row r="11755" spans="1:6" hidden="1">
      <c r="A11755">
        <v>20</v>
      </c>
      <c r="B11755" s="226">
        <v>44278</v>
      </c>
      <c r="C11755" s="226">
        <v>44279</v>
      </c>
      <c r="D11755" s="226">
        <v>44280.45380787037</v>
      </c>
      <c r="E11755" t="s">
        <v>5977</v>
      </c>
      <c r="F11755">
        <v>4.792600154876518</v>
      </c>
    </row>
    <row r="11756" spans="1:6" hidden="1">
      <c r="A11756">
        <v>20</v>
      </c>
      <c r="B11756" s="226">
        <v>44278</v>
      </c>
      <c r="C11756" s="226">
        <v>44279</v>
      </c>
      <c r="D11756" s="226">
        <v>44280.45380787037</v>
      </c>
      <c r="E11756" t="s">
        <v>5978</v>
      </c>
      <c r="F11756">
        <v>94.5093994140625</v>
      </c>
    </row>
    <row r="11757" spans="1:6" hidden="1">
      <c r="A11757">
        <v>20</v>
      </c>
      <c r="B11757" s="226">
        <v>44278</v>
      </c>
      <c r="C11757" s="226">
        <v>44279</v>
      </c>
      <c r="D11757" s="226">
        <v>44280.45380787037</v>
      </c>
      <c r="E11757" t="s">
        <v>5979</v>
      </c>
      <c r="F11757">
        <v>0.16719999909401059</v>
      </c>
    </row>
    <row r="11758" spans="1:6" hidden="1">
      <c r="A11758">
        <v>20</v>
      </c>
      <c r="B11758" s="226">
        <v>44278</v>
      </c>
      <c r="C11758" s="226">
        <v>44279</v>
      </c>
      <c r="D11758" s="226">
        <v>44280.45380787037</v>
      </c>
      <c r="E11758" t="s">
        <v>5980</v>
      </c>
      <c r="F11758">
        <v>0.11330000311136658</v>
      </c>
    </row>
    <row r="11759" spans="1:6" hidden="1">
      <c r="A11759">
        <v>20</v>
      </c>
      <c r="B11759" s="226">
        <v>44278</v>
      </c>
      <c r="C11759" s="226">
        <v>44279</v>
      </c>
      <c r="D11759" s="226">
        <v>44280.45380787037</v>
      </c>
      <c r="E11759" t="s">
        <v>5981</v>
      </c>
      <c r="F11759">
        <v>0.18320000171661377</v>
      </c>
    </row>
    <row r="11760" spans="1:6" hidden="1">
      <c r="A11760">
        <v>20</v>
      </c>
      <c r="B11760" s="226">
        <v>44278</v>
      </c>
      <c r="C11760" s="226">
        <v>44279</v>
      </c>
      <c r="D11760" s="226">
        <v>44280.45380787037</v>
      </c>
      <c r="E11760" t="s">
        <v>5982</v>
      </c>
      <c r="F11760">
        <v>2.0400000736116551E-2</v>
      </c>
    </row>
    <row r="11761" spans="1:6" hidden="1">
      <c r="A11761">
        <v>20</v>
      </c>
      <c r="B11761" s="226">
        <v>44278</v>
      </c>
      <c r="C11761" s="226">
        <v>44279</v>
      </c>
      <c r="D11761" s="226">
        <v>44280.45380787037</v>
      </c>
      <c r="E11761" t="s">
        <v>5983</v>
      </c>
      <c r="F11761">
        <v>0</v>
      </c>
    </row>
    <row r="11762" spans="1:6" hidden="1">
      <c r="A11762">
        <v>20</v>
      </c>
      <c r="B11762" s="226">
        <v>44278</v>
      </c>
      <c r="C11762" s="226">
        <v>44279</v>
      </c>
      <c r="D11762" s="226">
        <v>44280.45380787037</v>
      </c>
      <c r="E11762" t="s">
        <v>5984</v>
      </c>
      <c r="F11762">
        <v>102.1</v>
      </c>
    </row>
    <row r="11763" spans="1:6" hidden="1">
      <c r="A11763">
        <v>20</v>
      </c>
      <c r="B11763" s="226">
        <v>44278</v>
      </c>
      <c r="C11763" s="226">
        <v>44279</v>
      </c>
      <c r="D11763" s="226">
        <v>44280.45380787037</v>
      </c>
      <c r="E11763" t="s">
        <v>5985</v>
      </c>
      <c r="F11763">
        <v>111</v>
      </c>
    </row>
    <row r="11764" spans="1:6" hidden="1">
      <c r="A11764">
        <v>20</v>
      </c>
      <c r="B11764" s="226">
        <v>44278</v>
      </c>
      <c r="C11764" s="226">
        <v>44279</v>
      </c>
      <c r="D11764" s="226">
        <v>44280.45380787037</v>
      </c>
      <c r="E11764" t="s">
        <v>6303</v>
      </c>
      <c r="F11764">
        <v>106.548408854</v>
      </c>
    </row>
    <row r="11765" spans="1:6" hidden="1">
      <c r="A11765">
        <v>20</v>
      </c>
      <c r="B11765" s="226">
        <v>44278</v>
      </c>
      <c r="C11765" s="226">
        <v>44279</v>
      </c>
      <c r="D11765" s="226">
        <v>44280.45380787037</v>
      </c>
      <c r="E11765" t="s">
        <v>5986</v>
      </c>
      <c r="F11765">
        <v>87.001390110000003</v>
      </c>
    </row>
    <row r="11766" spans="1:6" hidden="1">
      <c r="A11766">
        <v>20</v>
      </c>
      <c r="B11766" s="226">
        <v>44278</v>
      </c>
      <c r="C11766" s="226">
        <v>44279</v>
      </c>
      <c r="D11766" s="226">
        <v>44280.45380787037</v>
      </c>
      <c r="E11766" t="s">
        <v>5987</v>
      </c>
      <c r="F11766">
        <v>3.8000000640749931E-3</v>
      </c>
    </row>
    <row r="11767" spans="1:6" hidden="1">
      <c r="A11767">
        <v>20</v>
      </c>
      <c r="B11767" s="226">
        <v>44278</v>
      </c>
      <c r="C11767" s="226">
        <v>44279</v>
      </c>
      <c r="D11767" s="226">
        <v>44280.45380787037</v>
      </c>
      <c r="E11767" t="s">
        <v>5988</v>
      </c>
      <c r="F11767">
        <v>0.35159999132156855</v>
      </c>
    </row>
    <row r="11768" spans="1:6" hidden="1">
      <c r="A11768">
        <v>20</v>
      </c>
      <c r="B11768" s="226">
        <v>44278</v>
      </c>
      <c r="C11768" s="226">
        <v>44279</v>
      </c>
      <c r="D11768" s="226">
        <v>44280.45380787037</v>
      </c>
      <c r="E11768" t="s">
        <v>5958</v>
      </c>
      <c r="F11768">
        <v>1.2788000106811523</v>
      </c>
    </row>
    <row r="11769" spans="1:6" hidden="1">
      <c r="A11769">
        <v>20</v>
      </c>
      <c r="B11769" s="226">
        <v>44278</v>
      </c>
      <c r="C11769" s="226">
        <v>44279</v>
      </c>
      <c r="D11769" s="226">
        <v>44280.45380787037</v>
      </c>
      <c r="E11769" t="s">
        <v>5989</v>
      </c>
      <c r="F11769">
        <v>51.84689903259185</v>
      </c>
    </row>
    <row r="11770" spans="1:6" hidden="1">
      <c r="A11770">
        <v>20</v>
      </c>
      <c r="B11770" s="226">
        <v>44278</v>
      </c>
      <c r="C11770" s="226">
        <v>44279</v>
      </c>
      <c r="D11770" s="226">
        <v>44280.45380787037</v>
      </c>
      <c r="E11770" t="s">
        <v>5990</v>
      </c>
      <c r="F11770">
        <v>7.7620000839230592</v>
      </c>
    </row>
    <row r="11771" spans="1:6" hidden="1">
      <c r="A11771">
        <v>20</v>
      </c>
      <c r="B11771" s="226">
        <v>44278</v>
      </c>
      <c r="C11771" s="226">
        <v>44279</v>
      </c>
      <c r="D11771" s="226">
        <v>44280.45380787037</v>
      </c>
      <c r="E11771" t="s">
        <v>5991</v>
      </c>
      <c r="F11771">
        <v>9.9724998474121094</v>
      </c>
    </row>
    <row r="11772" spans="1:6" hidden="1">
      <c r="A11772">
        <v>20</v>
      </c>
      <c r="B11772" s="226">
        <v>44278</v>
      </c>
      <c r="C11772" s="226">
        <v>44279</v>
      </c>
      <c r="D11772" s="226">
        <v>44280.45380787037</v>
      </c>
      <c r="E11772" t="s">
        <v>5992</v>
      </c>
      <c r="F11772">
        <v>21.441799163818196</v>
      </c>
    </row>
    <row r="11773" spans="1:6" hidden="1">
      <c r="A11773">
        <v>20</v>
      </c>
      <c r="B11773" s="226">
        <v>44278</v>
      </c>
      <c r="C11773" s="226">
        <v>44279</v>
      </c>
      <c r="D11773" s="226">
        <v>44280.45380787037</v>
      </c>
      <c r="E11773" t="s">
        <v>5993</v>
      </c>
      <c r="F11773">
        <v>12.670599937438478</v>
      </c>
    </row>
    <row r="11774" spans="1:6" hidden="1">
      <c r="A11774">
        <v>20</v>
      </c>
      <c r="B11774" s="226">
        <v>44278</v>
      </c>
      <c r="C11774" s="226">
        <v>44279</v>
      </c>
      <c r="D11774" s="226">
        <v>44280.45380787037</v>
      </c>
      <c r="E11774" t="s">
        <v>5994</v>
      </c>
      <c r="F11774">
        <v>34.90520095825331</v>
      </c>
    </row>
    <row r="11775" spans="1:6" hidden="1">
      <c r="A11775">
        <v>20</v>
      </c>
      <c r="B11775" s="226">
        <v>44278</v>
      </c>
      <c r="C11775" s="226">
        <v>44279</v>
      </c>
      <c r="D11775" s="226">
        <v>44280.45380787037</v>
      </c>
      <c r="E11775" t="s">
        <v>5995</v>
      </c>
      <c r="F11775">
        <v>8.6394996643066406</v>
      </c>
    </row>
    <row r="11776" spans="1:6" hidden="1">
      <c r="A11776">
        <v>20</v>
      </c>
      <c r="B11776" s="226">
        <v>44278</v>
      </c>
      <c r="C11776" s="226">
        <v>44279</v>
      </c>
      <c r="D11776" s="226">
        <v>44280.45380787037</v>
      </c>
      <c r="E11776" t="s">
        <v>5996</v>
      </c>
      <c r="F11776">
        <v>2.1909999847412109</v>
      </c>
    </row>
    <row r="11777" spans="1:6" hidden="1">
      <c r="A11777">
        <v>20</v>
      </c>
      <c r="B11777" s="226">
        <v>44278</v>
      </c>
      <c r="C11777" s="226">
        <v>44279</v>
      </c>
      <c r="D11777" s="226">
        <v>44280.45380787037</v>
      </c>
      <c r="E11777" t="s">
        <v>6044</v>
      </c>
    </row>
    <row r="11778" spans="1:6" hidden="1">
      <c r="A11778">
        <v>20</v>
      </c>
      <c r="B11778" s="226">
        <v>44278</v>
      </c>
      <c r="C11778" s="226">
        <v>44279</v>
      </c>
      <c r="D11778" s="226">
        <v>44280.45380787037</v>
      </c>
      <c r="E11778" t="s">
        <v>6047</v>
      </c>
    </row>
    <row r="11779" spans="1:6" hidden="1">
      <c r="A11779">
        <v>20</v>
      </c>
      <c r="B11779" s="226">
        <v>44278</v>
      </c>
      <c r="C11779" s="226">
        <v>44279</v>
      </c>
      <c r="D11779" s="226">
        <v>44280.45380787037</v>
      </c>
      <c r="E11779" t="s">
        <v>6046</v>
      </c>
    </row>
    <row r="11780" spans="1:6" hidden="1">
      <c r="A11780">
        <v>20</v>
      </c>
      <c r="B11780" s="226">
        <v>44278</v>
      </c>
      <c r="C11780" s="226">
        <v>44279</v>
      </c>
      <c r="D11780" s="226">
        <v>44280.45380787037</v>
      </c>
      <c r="E11780" t="s">
        <v>6045</v>
      </c>
    </row>
    <row r="11781" spans="1:6" hidden="1">
      <c r="A11781">
        <v>20</v>
      </c>
      <c r="B11781" s="226">
        <v>44278</v>
      </c>
      <c r="C11781" s="226">
        <v>44279</v>
      </c>
      <c r="D11781" s="226">
        <v>44280.45380787037</v>
      </c>
      <c r="E11781" t="s">
        <v>6251</v>
      </c>
      <c r="F11781">
        <v>166.39867069456338</v>
      </c>
    </row>
    <row r="11782" spans="1:6" hidden="1">
      <c r="A11782">
        <v>20</v>
      </c>
      <c r="B11782" s="226">
        <v>44278</v>
      </c>
      <c r="C11782" s="226">
        <v>44279</v>
      </c>
      <c r="D11782" s="226">
        <v>44280.45380787037</v>
      </c>
      <c r="E11782" t="s">
        <v>6048</v>
      </c>
      <c r="F11782">
        <v>3.8000000640749931E-3</v>
      </c>
    </row>
    <row r="11783" spans="1:6" hidden="1">
      <c r="A11783">
        <v>20</v>
      </c>
      <c r="B11783" s="226">
        <v>44278</v>
      </c>
      <c r="C11783" s="226">
        <v>44279</v>
      </c>
      <c r="D11783" s="226">
        <v>44280.45380787037</v>
      </c>
      <c r="E11783" t="s">
        <v>6049</v>
      </c>
      <c r="F11783">
        <v>0.35159999132156855</v>
      </c>
    </row>
    <row r="11784" spans="1:6" hidden="1">
      <c r="A11784">
        <v>20</v>
      </c>
      <c r="B11784" s="226">
        <v>44278</v>
      </c>
      <c r="C11784" s="226">
        <v>44279</v>
      </c>
      <c r="D11784" s="226">
        <v>44280.45380787037</v>
      </c>
      <c r="E11784" t="s">
        <v>6050</v>
      </c>
      <c r="F11784">
        <v>1.2788000106811523</v>
      </c>
    </row>
    <row r="11785" spans="1:6" hidden="1">
      <c r="A11785">
        <v>20</v>
      </c>
      <c r="B11785" s="226">
        <v>44278</v>
      </c>
      <c r="C11785" s="226">
        <v>44279</v>
      </c>
      <c r="D11785" s="226">
        <v>44280.45380787037</v>
      </c>
      <c r="E11785" t="s">
        <v>6051</v>
      </c>
      <c r="F11785">
        <v>7.7620000839230592</v>
      </c>
    </row>
    <row r="11786" spans="1:6" hidden="1">
      <c r="A11786">
        <v>20</v>
      </c>
      <c r="B11786" s="226">
        <v>44278</v>
      </c>
      <c r="C11786" s="226">
        <v>44279</v>
      </c>
      <c r="D11786" s="226">
        <v>44280.45380787037</v>
      </c>
      <c r="E11786" t="s">
        <v>6052</v>
      </c>
      <c r="F11786">
        <v>9.9724998474121094</v>
      </c>
    </row>
    <row r="11787" spans="1:6" hidden="1">
      <c r="A11787">
        <v>20</v>
      </c>
      <c r="B11787" s="226">
        <v>44278</v>
      </c>
      <c r="C11787" s="226">
        <v>44279</v>
      </c>
      <c r="D11787" s="226">
        <v>44280.45380787037</v>
      </c>
      <c r="E11787" t="s">
        <v>6053</v>
      </c>
      <c r="F11787">
        <v>21.441799163818196</v>
      </c>
    </row>
    <row r="11788" spans="1:6" hidden="1">
      <c r="A11788">
        <v>20</v>
      </c>
      <c r="B11788" s="226">
        <v>44278</v>
      </c>
      <c r="C11788" s="226">
        <v>44279</v>
      </c>
      <c r="D11788" s="226">
        <v>44280.45380787037</v>
      </c>
      <c r="E11788" t="s">
        <v>6054</v>
      </c>
      <c r="F11788">
        <v>12.670599937438478</v>
      </c>
    </row>
    <row r="11789" spans="1:6" hidden="1">
      <c r="A11789">
        <v>20</v>
      </c>
      <c r="B11789" s="226">
        <v>44278</v>
      </c>
      <c r="C11789" s="226">
        <v>44279</v>
      </c>
      <c r="D11789" s="226">
        <v>44280.45380787037</v>
      </c>
      <c r="E11789" t="s">
        <v>6055</v>
      </c>
      <c r="F11789">
        <v>34.90520095825331</v>
      </c>
    </row>
    <row r="11790" spans="1:6" hidden="1">
      <c r="A11790">
        <v>20</v>
      </c>
      <c r="B11790" s="226">
        <v>44278</v>
      </c>
      <c r="C11790" s="226">
        <v>44279</v>
      </c>
      <c r="D11790" s="226">
        <v>44280.45380787037</v>
      </c>
      <c r="E11790" t="s">
        <v>6056</v>
      </c>
      <c r="F11790">
        <v>8.6394996643066406</v>
      </c>
    </row>
    <row r="11791" spans="1:6" hidden="1">
      <c r="A11791">
        <v>20</v>
      </c>
      <c r="B11791" s="226">
        <v>44278</v>
      </c>
      <c r="C11791" s="226">
        <v>44279</v>
      </c>
      <c r="D11791" s="226">
        <v>44280.45380787037</v>
      </c>
      <c r="E11791" t="s">
        <v>6057</v>
      </c>
      <c r="F11791">
        <v>2.1909999847412109</v>
      </c>
    </row>
    <row r="11792" spans="1:6" hidden="1">
      <c r="A11792">
        <v>20</v>
      </c>
      <c r="B11792" s="226">
        <v>44278</v>
      </c>
      <c r="C11792" s="226">
        <v>44279</v>
      </c>
      <c r="D11792" s="226">
        <v>44280.45380787037</v>
      </c>
      <c r="E11792" t="s">
        <v>6270</v>
      </c>
      <c r="F11792">
        <v>132.62285581694701</v>
      </c>
    </row>
    <row r="11793" spans="1:6" hidden="1">
      <c r="A11793">
        <v>20</v>
      </c>
      <c r="B11793" s="226">
        <v>44278</v>
      </c>
      <c r="C11793" s="226">
        <v>44279</v>
      </c>
      <c r="D11793" s="226">
        <v>44280.45380787037</v>
      </c>
      <c r="E11793" t="s">
        <v>6058</v>
      </c>
      <c r="F11793">
        <v>9.9999997764825908E-3</v>
      </c>
    </row>
    <row r="11794" spans="1:6" hidden="1">
      <c r="A11794">
        <v>20</v>
      </c>
      <c r="B11794" s="226">
        <v>44278</v>
      </c>
      <c r="C11794" s="226">
        <v>44279</v>
      </c>
      <c r="D11794" s="226">
        <v>44280.45380787037</v>
      </c>
      <c r="E11794" t="s">
        <v>6059</v>
      </c>
      <c r="F11794">
        <v>0.91833335161205754</v>
      </c>
    </row>
    <row r="11795" spans="1:6" hidden="1">
      <c r="A11795">
        <v>20</v>
      </c>
      <c r="B11795" s="226">
        <v>44278</v>
      </c>
      <c r="C11795" s="226">
        <v>44279</v>
      </c>
      <c r="D11795" s="226">
        <v>44280.45380787037</v>
      </c>
      <c r="E11795" t="s">
        <v>6060</v>
      </c>
      <c r="F11795">
        <v>1.9999999552965182E-2</v>
      </c>
    </row>
    <row r="11796" spans="1:6" hidden="1">
      <c r="A11796">
        <v>20</v>
      </c>
      <c r="B11796" s="226">
        <v>44278</v>
      </c>
      <c r="C11796" s="226">
        <v>44279</v>
      </c>
      <c r="D11796" s="226">
        <v>44280.45380787037</v>
      </c>
      <c r="E11796" t="s">
        <v>6061</v>
      </c>
      <c r="F11796">
        <v>1.1483333806196849</v>
      </c>
    </row>
    <row r="11797" spans="1:6" hidden="1">
      <c r="A11797">
        <v>20</v>
      </c>
      <c r="B11797" s="226">
        <v>44278</v>
      </c>
      <c r="C11797" s="226">
        <v>44279</v>
      </c>
      <c r="D11797" s="226">
        <v>44280.45380787037</v>
      </c>
      <c r="E11797" t="s">
        <v>6062</v>
      </c>
      <c r="F11797">
        <v>2.5233332713444043</v>
      </c>
    </row>
    <row r="11798" spans="1:6" hidden="1">
      <c r="A11798">
        <v>20</v>
      </c>
      <c r="B11798" s="226">
        <v>44278</v>
      </c>
      <c r="C11798" s="226">
        <v>44279</v>
      </c>
      <c r="D11798" s="226">
        <v>44280.45380787037</v>
      </c>
      <c r="E11798" t="s">
        <v>6063</v>
      </c>
      <c r="F11798">
        <v>22.875000317892344</v>
      </c>
    </row>
    <row r="11799" spans="1:6" hidden="1">
      <c r="A11799">
        <v>20</v>
      </c>
      <c r="B11799" s="226">
        <v>44278</v>
      </c>
      <c r="C11799" s="226">
        <v>44279</v>
      </c>
      <c r="D11799" s="226">
        <v>44280.45380787037</v>
      </c>
      <c r="E11799" t="s">
        <v>6064</v>
      </c>
      <c r="F11799">
        <v>50.804998397829102</v>
      </c>
    </row>
    <row r="11800" spans="1:6" hidden="1">
      <c r="A11800">
        <v>20</v>
      </c>
      <c r="B11800" s="226">
        <v>44278</v>
      </c>
      <c r="C11800" s="226">
        <v>44279</v>
      </c>
      <c r="D11800" s="226">
        <v>44280.45380787037</v>
      </c>
      <c r="E11800" t="s">
        <v>6065</v>
      </c>
      <c r="F11800">
        <v>21.086666107177624</v>
      </c>
    </row>
    <row r="11801" spans="1:6" hidden="1">
      <c r="A11801">
        <v>20</v>
      </c>
      <c r="B11801" s="226">
        <v>44278</v>
      </c>
      <c r="C11801" s="226">
        <v>44279</v>
      </c>
      <c r="D11801" s="226">
        <v>44280.45380787037</v>
      </c>
      <c r="E11801" t="s">
        <v>6066</v>
      </c>
      <c r="F11801">
        <v>0.6050000091393789</v>
      </c>
    </row>
    <row r="11802" spans="1:6" hidden="1">
      <c r="A11802">
        <v>20</v>
      </c>
      <c r="B11802" s="226">
        <v>44278</v>
      </c>
      <c r="C11802" s="226">
        <v>44279</v>
      </c>
      <c r="D11802" s="226">
        <v>44280.45380787037</v>
      </c>
      <c r="E11802" t="s">
        <v>6068</v>
      </c>
      <c r="F11802">
        <v>16.374253335926252</v>
      </c>
    </row>
    <row r="11803" spans="1:6" hidden="1">
      <c r="A11803">
        <v>20</v>
      </c>
      <c r="B11803" s="226">
        <v>44278</v>
      </c>
      <c r="C11803" s="226">
        <v>44279</v>
      </c>
      <c r="D11803" s="226">
        <v>44280.45380787037</v>
      </c>
      <c r="E11803" t="s">
        <v>6067</v>
      </c>
      <c r="F11803">
        <v>0.89382865660719812</v>
      </c>
    </row>
    <row r="11804" spans="1:6" hidden="1">
      <c r="A11804">
        <v>20</v>
      </c>
      <c r="B11804" s="226">
        <v>44278</v>
      </c>
      <c r="C11804" s="226">
        <v>44279</v>
      </c>
      <c r="D11804" s="226">
        <v>44280.45380787037</v>
      </c>
      <c r="E11804" t="s">
        <v>6069</v>
      </c>
      <c r="F11804">
        <v>259.72220063739331</v>
      </c>
    </row>
    <row r="11805" spans="1:6" hidden="1">
      <c r="A11805">
        <v>20</v>
      </c>
      <c r="B11805" s="226">
        <v>44278</v>
      </c>
      <c r="C11805" s="226">
        <v>44279</v>
      </c>
      <c r="D11805" s="226">
        <v>44280.45380787037</v>
      </c>
      <c r="E11805" t="s">
        <v>6469</v>
      </c>
      <c r="F11805">
        <v>206.26532147725428</v>
      </c>
    </row>
    <row r="11806" spans="1:6" hidden="1">
      <c r="A11806">
        <v>20</v>
      </c>
      <c r="B11806" s="226">
        <v>44278</v>
      </c>
      <c r="C11806" s="226">
        <v>44279</v>
      </c>
      <c r="D11806" s="226">
        <v>44280.45380787037</v>
      </c>
      <c r="E11806" t="s">
        <v>6470</v>
      </c>
      <c r="F11806">
        <v>30.460404470231854</v>
      </c>
    </row>
    <row r="11807" spans="1:6" hidden="1">
      <c r="A11807">
        <v>20</v>
      </c>
      <c r="B11807" s="226">
        <v>44278</v>
      </c>
      <c r="C11807" s="226">
        <v>44279</v>
      </c>
      <c r="D11807" s="226">
        <v>44280.45380787037</v>
      </c>
      <c r="E11807" t="s">
        <v>6070</v>
      </c>
      <c r="F11807">
        <v>0</v>
      </c>
    </row>
    <row r="11808" spans="1:6" hidden="1">
      <c r="A11808">
        <v>20</v>
      </c>
      <c r="B11808" s="226">
        <v>44278</v>
      </c>
      <c r="C11808" s="226">
        <v>44279</v>
      </c>
      <c r="D11808" s="226">
        <v>44280.45380787037</v>
      </c>
      <c r="E11808" t="s">
        <v>6471</v>
      </c>
      <c r="F11808">
        <v>210.00313421885141</v>
      </c>
    </row>
    <row r="11809" spans="1:6" hidden="1">
      <c r="A11809">
        <v>20</v>
      </c>
      <c r="B11809" s="226">
        <v>44278</v>
      </c>
      <c r="C11809" s="226">
        <v>44279</v>
      </c>
      <c r="D11809" s="226">
        <v>44280.45380787037</v>
      </c>
      <c r="E11809" t="s">
        <v>6472</v>
      </c>
      <c r="F11809">
        <v>240.95995890299452</v>
      </c>
    </row>
    <row r="11810" spans="1:6" hidden="1">
      <c r="A11810">
        <v>20</v>
      </c>
      <c r="B11810" s="226">
        <v>44278</v>
      </c>
      <c r="C11810" s="226">
        <v>44279</v>
      </c>
      <c r="D11810" s="226">
        <v>44280.45380787037</v>
      </c>
      <c r="E11810" t="s">
        <v>6473</v>
      </c>
      <c r="F11810">
        <v>264.26575035519028</v>
      </c>
    </row>
    <row r="11811" spans="1:6" hidden="1">
      <c r="A11811">
        <v>20</v>
      </c>
      <c r="B11811" s="226">
        <v>44278</v>
      </c>
      <c r="C11811" s="226">
        <v>44279</v>
      </c>
      <c r="D11811" s="226">
        <v>44280.45380787037</v>
      </c>
      <c r="E11811" t="s">
        <v>6071</v>
      </c>
      <c r="F11811">
        <v>602.15484233432301</v>
      </c>
    </row>
    <row r="11812" spans="1:6" hidden="1">
      <c r="A11812">
        <v>20</v>
      </c>
      <c r="B11812" s="226">
        <v>44278</v>
      </c>
      <c r="C11812" s="226">
        <v>44279</v>
      </c>
      <c r="D11812" s="226">
        <v>44280.45380787037</v>
      </c>
      <c r="E11812" t="s">
        <v>6252</v>
      </c>
      <c r="F11812">
        <v>179.75189824634217</v>
      </c>
    </row>
    <row r="11813" spans="1:6" hidden="1">
      <c r="A11813">
        <v>20</v>
      </c>
      <c r="B11813" s="226">
        <v>44278</v>
      </c>
      <c r="C11813" s="226">
        <v>44279</v>
      </c>
      <c r="D11813" s="226">
        <v>44280.45380787037</v>
      </c>
      <c r="E11813" t="s">
        <v>6253</v>
      </c>
      <c r="F11813">
        <v>71.015685947736117</v>
      </c>
    </row>
    <row r="11814" spans="1:6" hidden="1">
      <c r="A11814">
        <v>20</v>
      </c>
      <c r="B11814" s="226">
        <v>44278</v>
      </c>
      <c r="C11814" s="226">
        <v>44279</v>
      </c>
      <c r="D11814" s="226">
        <v>44280.45380787037</v>
      </c>
      <c r="E11814" t="s">
        <v>6076</v>
      </c>
      <c r="F11814">
        <v>0.8686000108719143</v>
      </c>
    </row>
    <row r="11815" spans="1:6" hidden="1">
      <c r="A11815">
        <v>20</v>
      </c>
      <c r="B11815" s="226">
        <v>44278</v>
      </c>
      <c r="C11815" s="226">
        <v>44279</v>
      </c>
      <c r="D11815" s="226">
        <v>44280.45380787037</v>
      </c>
      <c r="E11815" t="s">
        <v>6077</v>
      </c>
      <c r="F11815">
        <v>1.8176000118255005</v>
      </c>
    </row>
    <row r="11816" spans="1:6" hidden="1">
      <c r="A11816">
        <v>20</v>
      </c>
      <c r="B11816" s="226">
        <v>44278</v>
      </c>
      <c r="C11816" s="226">
        <v>44279</v>
      </c>
      <c r="D11816" s="226">
        <v>44280.45380787037</v>
      </c>
      <c r="E11816" t="s">
        <v>6078</v>
      </c>
      <c r="F11816">
        <v>7.2958002090456562</v>
      </c>
    </row>
    <row r="11817" spans="1:6" hidden="1">
      <c r="A11817">
        <v>20</v>
      </c>
      <c r="B11817" s="226">
        <v>44278</v>
      </c>
      <c r="C11817" s="226">
        <v>44279</v>
      </c>
      <c r="D11817" s="226">
        <v>44280.45380787037</v>
      </c>
      <c r="E11817" t="s">
        <v>6079</v>
      </c>
      <c r="F11817">
        <v>23.635999679564502</v>
      </c>
    </row>
    <row r="11818" spans="1:6" hidden="1">
      <c r="A11818">
        <v>20</v>
      </c>
      <c r="B11818" s="226">
        <v>44278</v>
      </c>
      <c r="C11818" s="226">
        <v>44279</v>
      </c>
      <c r="D11818" s="226">
        <v>44280.45380787037</v>
      </c>
      <c r="E11818" t="s">
        <v>6080</v>
      </c>
      <c r="F11818">
        <v>50.497200012208282</v>
      </c>
    </row>
    <row r="11819" spans="1:6" hidden="1">
      <c r="A11819">
        <v>20</v>
      </c>
      <c r="B11819" s="226">
        <v>44278</v>
      </c>
      <c r="C11819" s="226">
        <v>44279</v>
      </c>
      <c r="D11819" s="226">
        <v>44280.45380787037</v>
      </c>
      <c r="E11819" t="s">
        <v>6081</v>
      </c>
      <c r="F11819">
        <v>15.797800064087493</v>
      </c>
    </row>
    <row r="11820" spans="1:6" hidden="1">
      <c r="A11820">
        <v>20</v>
      </c>
      <c r="B11820" s="226">
        <v>44278</v>
      </c>
      <c r="C11820" s="226">
        <v>44279</v>
      </c>
      <c r="D11820" s="226">
        <v>44280.45380787037</v>
      </c>
      <c r="E11820" t="s">
        <v>6082</v>
      </c>
      <c r="F11820">
        <v>5.4400000721218214E-2</v>
      </c>
    </row>
    <row r="11821" spans="1:6" hidden="1">
      <c r="A11821">
        <v>20</v>
      </c>
      <c r="B11821" s="226">
        <v>44278</v>
      </c>
      <c r="C11821" s="226">
        <v>44279</v>
      </c>
      <c r="D11821" s="226">
        <v>44280.45380787037</v>
      </c>
      <c r="E11821" t="s">
        <v>6678</v>
      </c>
      <c r="F11821">
        <v>122.65167243215782</v>
      </c>
    </row>
    <row r="11822" spans="1:6" hidden="1">
      <c r="A11822">
        <v>20</v>
      </c>
      <c r="B11822" s="226">
        <v>44278</v>
      </c>
      <c r="C11822" s="226">
        <v>44279</v>
      </c>
      <c r="D11822" s="226">
        <v>44280.45380787037</v>
      </c>
      <c r="E11822" t="s">
        <v>6474</v>
      </c>
      <c r="F11822">
        <v>233.98148875766313</v>
      </c>
    </row>
    <row r="11823" spans="1:6" hidden="1">
      <c r="A11823">
        <v>20</v>
      </c>
      <c r="B11823" s="226">
        <v>44278</v>
      </c>
      <c r="C11823" s="226">
        <v>44279</v>
      </c>
      <c r="D11823" s="226">
        <v>44280.45380787037</v>
      </c>
      <c r="E11823" t="s">
        <v>6475</v>
      </c>
      <c r="F11823">
        <v>234.64980204900152</v>
      </c>
    </row>
    <row r="11824" spans="1:6" hidden="1">
      <c r="A11824">
        <v>20</v>
      </c>
      <c r="B11824" s="226">
        <v>44278</v>
      </c>
      <c r="C11824" s="226">
        <v>44279</v>
      </c>
      <c r="D11824" s="226">
        <v>44280.45380787037</v>
      </c>
      <c r="E11824" t="s">
        <v>6476</v>
      </c>
      <c r="F11824">
        <v>237.62048996819482</v>
      </c>
    </row>
    <row r="11825" spans="1:6" hidden="1">
      <c r="A11825">
        <v>20</v>
      </c>
      <c r="B11825" s="226">
        <v>44278</v>
      </c>
      <c r="C11825" s="226">
        <v>44279</v>
      </c>
      <c r="D11825" s="226">
        <v>44280.45380787037</v>
      </c>
      <c r="E11825" t="s">
        <v>6477</v>
      </c>
      <c r="F11825">
        <v>238.95256354014049</v>
      </c>
    </row>
    <row r="11826" spans="1:6" hidden="1">
      <c r="A11826">
        <v>20</v>
      </c>
      <c r="B11826" s="226">
        <v>44278</v>
      </c>
      <c r="C11826" s="226">
        <v>44279</v>
      </c>
      <c r="D11826" s="226">
        <v>44280.45380787037</v>
      </c>
      <c r="E11826" t="s">
        <v>6085</v>
      </c>
      <c r="F11826">
        <v>23.01303103897299</v>
      </c>
    </row>
    <row r="11827" spans="1:6" hidden="1">
      <c r="A11827">
        <v>20</v>
      </c>
      <c r="B11827" s="226">
        <v>44278</v>
      </c>
      <c r="C11827" s="226">
        <v>44279</v>
      </c>
      <c r="D11827" s="226">
        <v>44280.45380787037</v>
      </c>
      <c r="E11827" t="s">
        <v>6086</v>
      </c>
      <c r="F11827">
        <v>19.991124125321704</v>
      </c>
    </row>
    <row r="11828" spans="1:6" hidden="1">
      <c r="A11828">
        <v>20</v>
      </c>
      <c r="B11828" s="226">
        <v>44278</v>
      </c>
      <c r="C11828" s="226">
        <v>44279</v>
      </c>
      <c r="D11828" s="226">
        <v>44280.45380787037</v>
      </c>
      <c r="E11828" t="s">
        <v>6087</v>
      </c>
      <c r="F11828">
        <v>0</v>
      </c>
    </row>
    <row r="11829" spans="1:6" hidden="1">
      <c r="A11829">
        <v>20</v>
      </c>
      <c r="B11829" s="226">
        <v>44278</v>
      </c>
      <c r="C11829" s="226">
        <v>44279</v>
      </c>
      <c r="D11829" s="226">
        <v>44280.45380787037</v>
      </c>
      <c r="E11829" t="s">
        <v>6088</v>
      </c>
      <c r="F11829">
        <v>91.440960195329424</v>
      </c>
    </row>
    <row r="11830" spans="1:6" hidden="1">
      <c r="A11830">
        <v>20</v>
      </c>
      <c r="B11830" s="226">
        <v>44278</v>
      </c>
      <c r="C11830" s="226">
        <v>44279</v>
      </c>
      <c r="D11830" s="226">
        <v>44280.45380787037</v>
      </c>
      <c r="E11830" t="s">
        <v>6083</v>
      </c>
      <c r="F11830">
        <v>726.26246176825737</v>
      </c>
    </row>
    <row r="11831" spans="1:6" hidden="1">
      <c r="A11831">
        <v>20</v>
      </c>
      <c r="B11831" s="226">
        <v>44278</v>
      </c>
      <c r="C11831" s="226">
        <v>44279</v>
      </c>
      <c r="D11831" s="226">
        <v>44280.45380787037</v>
      </c>
      <c r="E11831" t="s">
        <v>6478</v>
      </c>
      <c r="F11831">
        <v>202.89180295732208</v>
      </c>
    </row>
    <row r="11832" spans="1:6" hidden="1">
      <c r="A11832">
        <v>20</v>
      </c>
      <c r="B11832" s="226">
        <v>44278</v>
      </c>
      <c r="C11832" s="226">
        <v>44279</v>
      </c>
      <c r="D11832" s="226">
        <v>44280.45380787037</v>
      </c>
      <c r="E11832" t="s">
        <v>6254</v>
      </c>
      <c r="F11832">
        <v>761.04318894280414</v>
      </c>
    </row>
    <row r="11833" spans="1:6" hidden="1">
      <c r="A11833">
        <v>20</v>
      </c>
      <c r="B11833" s="226">
        <v>44278</v>
      </c>
      <c r="C11833" s="226">
        <v>44279</v>
      </c>
      <c r="D11833" s="226">
        <v>44280.45380787037</v>
      </c>
      <c r="E11833" t="s">
        <v>6479</v>
      </c>
      <c r="F11833">
        <v>205.27647274864995</v>
      </c>
    </row>
    <row r="11834" spans="1:6" hidden="1">
      <c r="A11834">
        <v>20</v>
      </c>
      <c r="B11834" s="226">
        <v>44278</v>
      </c>
      <c r="C11834" s="226">
        <v>44279</v>
      </c>
      <c r="D11834" s="226">
        <v>44280.45380787037</v>
      </c>
      <c r="E11834" t="s">
        <v>6480</v>
      </c>
      <c r="F11834">
        <v>271.31538564894049</v>
      </c>
    </row>
    <row r="11835" spans="1:6" hidden="1">
      <c r="A11835">
        <v>20</v>
      </c>
      <c r="B11835" s="226">
        <v>44278</v>
      </c>
      <c r="C11835" s="226">
        <v>44279</v>
      </c>
      <c r="D11835" s="226">
        <v>44280.45380787037</v>
      </c>
      <c r="E11835" t="s">
        <v>6255</v>
      </c>
      <c r="F11835">
        <v>2742.3649958292658</v>
      </c>
    </row>
    <row r="11836" spans="1:6" hidden="1">
      <c r="A11836">
        <v>20</v>
      </c>
      <c r="B11836" s="226">
        <v>44278</v>
      </c>
      <c r="C11836" s="226">
        <v>44279</v>
      </c>
      <c r="D11836" s="226">
        <v>44280.45380787037</v>
      </c>
      <c r="E11836" t="s">
        <v>6481</v>
      </c>
      <c r="F11836">
        <v>274.46716548071868</v>
      </c>
    </row>
    <row r="11837" spans="1:6" hidden="1">
      <c r="A11837">
        <v>20</v>
      </c>
      <c r="B11837" s="226">
        <v>44278</v>
      </c>
      <c r="C11837" s="226">
        <v>44279</v>
      </c>
      <c r="D11837" s="226">
        <v>44280.45380787037</v>
      </c>
      <c r="E11837" t="s">
        <v>6084</v>
      </c>
      <c r="F11837">
        <v>96.599492004182579</v>
      </c>
    </row>
    <row r="11838" spans="1:6" hidden="1">
      <c r="A11838">
        <v>20</v>
      </c>
      <c r="B11838" s="226">
        <v>44278</v>
      </c>
      <c r="C11838" s="226">
        <v>44279</v>
      </c>
      <c r="D11838" s="226">
        <v>44280.45380787037</v>
      </c>
      <c r="E11838" t="s">
        <v>6482</v>
      </c>
      <c r="F11838">
        <v>270.68506584167534</v>
      </c>
    </row>
    <row r="11839" spans="1:6" hidden="1">
      <c r="A11839">
        <v>20</v>
      </c>
      <c r="B11839" s="226">
        <v>44278</v>
      </c>
      <c r="C11839" s="226">
        <v>44279</v>
      </c>
      <c r="D11839" s="226">
        <v>44280.45380787037</v>
      </c>
      <c r="E11839" t="s">
        <v>6483</v>
      </c>
      <c r="F11839">
        <v>207.5585604455737</v>
      </c>
    </row>
    <row r="11840" spans="1:6" hidden="1">
      <c r="A11840">
        <v>20</v>
      </c>
      <c r="B11840" s="226">
        <v>44278</v>
      </c>
      <c r="C11840" s="226">
        <v>44279</v>
      </c>
      <c r="D11840" s="226">
        <v>44280.45380787037</v>
      </c>
      <c r="E11840" t="s">
        <v>6484</v>
      </c>
      <c r="F11840">
        <v>207.80408175786366</v>
      </c>
    </row>
    <row r="11841" spans="1:6" hidden="1">
      <c r="A11841">
        <v>20</v>
      </c>
      <c r="B11841" s="226">
        <v>44278</v>
      </c>
      <c r="C11841" s="226">
        <v>44279</v>
      </c>
      <c r="D11841" s="226">
        <v>44280.45380787037</v>
      </c>
      <c r="E11841" t="s">
        <v>6235</v>
      </c>
    </row>
    <row r="11842" spans="1:6" hidden="1">
      <c r="A11842">
        <v>20</v>
      </c>
      <c r="B11842" s="226">
        <v>44278</v>
      </c>
      <c r="C11842" s="226">
        <v>44279</v>
      </c>
      <c r="D11842" s="226">
        <v>44280.45380787037</v>
      </c>
      <c r="E11842" t="s">
        <v>6256</v>
      </c>
      <c r="F11842">
        <v>1.7519981736157173</v>
      </c>
    </row>
    <row r="11843" spans="1:6" hidden="1">
      <c r="A11843">
        <v>20</v>
      </c>
      <c r="B11843" s="226">
        <v>44278</v>
      </c>
      <c r="C11843" s="226">
        <v>44279</v>
      </c>
      <c r="D11843" s="226">
        <v>44280.45380787037</v>
      </c>
      <c r="E11843" t="s">
        <v>6257</v>
      </c>
      <c r="F11843">
        <v>5.883561075230439</v>
      </c>
    </row>
    <row r="11844" spans="1:6" hidden="1">
      <c r="A11844">
        <v>20</v>
      </c>
      <c r="B11844" s="226">
        <v>44278</v>
      </c>
      <c r="C11844" s="226">
        <v>44279</v>
      </c>
      <c r="D11844" s="226">
        <v>44280.45380787037</v>
      </c>
      <c r="E11844" t="s">
        <v>6258</v>
      </c>
      <c r="F11844">
        <v>5.7234268249736875</v>
      </c>
    </row>
    <row r="11845" spans="1:6" hidden="1">
      <c r="A11845">
        <v>20</v>
      </c>
      <c r="B11845" s="226">
        <v>44278</v>
      </c>
      <c r="C11845" s="226">
        <v>44279</v>
      </c>
      <c r="D11845" s="226">
        <v>44280.45380787037</v>
      </c>
      <c r="E11845" t="s">
        <v>6520</v>
      </c>
      <c r="F11845">
        <v>0.28339999914169312</v>
      </c>
    </row>
    <row r="11846" spans="1:6" hidden="1">
      <c r="A11846">
        <v>20</v>
      </c>
      <c r="B11846" s="226">
        <v>44278</v>
      </c>
      <c r="C11846" s="226">
        <v>44279</v>
      </c>
      <c r="D11846" s="226">
        <v>44280.45380787037</v>
      </c>
      <c r="E11846" t="s">
        <v>6259</v>
      </c>
      <c r="F11846">
        <v>5.3798122501776913</v>
      </c>
    </row>
    <row r="11847" spans="1:6" hidden="1">
      <c r="A11847">
        <v>20</v>
      </c>
      <c r="B11847" s="226">
        <v>44278</v>
      </c>
      <c r="C11847" s="226">
        <v>44279</v>
      </c>
      <c r="D11847" s="226">
        <v>44280.45380787037</v>
      </c>
      <c r="E11847" t="s">
        <v>6260</v>
      </c>
      <c r="F11847">
        <v>1.6771964685580716E-3</v>
      </c>
    </row>
    <row r="11848" spans="1:6" hidden="1">
      <c r="A11848">
        <v>20</v>
      </c>
      <c r="B11848" s="226">
        <v>44278</v>
      </c>
      <c r="C11848" s="226">
        <v>44279</v>
      </c>
      <c r="D11848" s="226">
        <v>44280.45380787037</v>
      </c>
      <c r="E11848" t="s">
        <v>6485</v>
      </c>
      <c r="F11848">
        <v>38.330020129680598</v>
      </c>
    </row>
    <row r="11849" spans="1:6" hidden="1">
      <c r="A11849">
        <v>20</v>
      </c>
      <c r="B11849" s="226">
        <v>44278</v>
      </c>
      <c r="C11849" s="226">
        <v>44279</v>
      </c>
      <c r="D11849" s="226">
        <v>44280.45380787037</v>
      </c>
      <c r="E11849" t="s">
        <v>6486</v>
      </c>
      <c r="F11849">
        <v>154.69362208048469</v>
      </c>
    </row>
    <row r="11850" spans="1:6" hidden="1">
      <c r="A11850">
        <v>20</v>
      </c>
      <c r="B11850" s="226">
        <v>44278</v>
      </c>
      <c r="C11850" s="226">
        <v>44279</v>
      </c>
      <c r="D11850" s="226">
        <v>44280.45380787037</v>
      </c>
      <c r="E11850" t="s">
        <v>6091</v>
      </c>
      <c r="F11850">
        <v>94.763337506188336</v>
      </c>
    </row>
    <row r="11851" spans="1:6" hidden="1">
      <c r="A11851">
        <v>20</v>
      </c>
      <c r="B11851" s="226">
        <v>44278</v>
      </c>
      <c r="C11851" s="226">
        <v>44279</v>
      </c>
      <c r="D11851" s="226">
        <v>44280.45380787037</v>
      </c>
      <c r="E11851" t="s">
        <v>6261</v>
      </c>
      <c r="F11851">
        <v>3.4066888578727657</v>
      </c>
    </row>
    <row r="11852" spans="1:6" hidden="1">
      <c r="A11852">
        <v>20</v>
      </c>
      <c r="B11852" s="226">
        <v>44278</v>
      </c>
      <c r="C11852" s="226">
        <v>44279</v>
      </c>
      <c r="D11852" s="226">
        <v>44280.45380787037</v>
      </c>
      <c r="E11852" t="s">
        <v>6269</v>
      </c>
      <c r="F11852">
        <v>47.661561240090251</v>
      </c>
    </row>
    <row r="11853" spans="1:6" hidden="1">
      <c r="A11853">
        <v>20</v>
      </c>
      <c r="B11853" s="226">
        <v>44278</v>
      </c>
      <c r="C11853" s="226">
        <v>44279</v>
      </c>
      <c r="D11853" s="226">
        <v>44280.45380787037</v>
      </c>
      <c r="E11853" t="s">
        <v>6661</v>
      </c>
      <c r="F11853">
        <v>2.9150293908141691</v>
      </c>
    </row>
    <row r="11854" spans="1:6" hidden="1">
      <c r="A11854">
        <v>20</v>
      </c>
      <c r="B11854" s="226">
        <v>44278</v>
      </c>
      <c r="C11854" s="226">
        <v>44279</v>
      </c>
      <c r="D11854" s="226">
        <v>44280.45380787037</v>
      </c>
      <c r="E11854" t="s">
        <v>6262</v>
      </c>
      <c r="F11854">
        <v>7.0842837848150824</v>
      </c>
    </row>
    <row r="11855" spans="1:6" hidden="1">
      <c r="A11855">
        <v>20</v>
      </c>
      <c r="B11855" s="226">
        <v>44278</v>
      </c>
      <c r="C11855" s="226">
        <v>44279</v>
      </c>
      <c r="D11855" s="226">
        <v>44280.45380787037</v>
      </c>
      <c r="E11855" t="s">
        <v>6263</v>
      </c>
      <c r="F11855">
        <v>12.465773231461332</v>
      </c>
    </row>
    <row r="11856" spans="1:6" hidden="1">
      <c r="A11856">
        <v>20</v>
      </c>
      <c r="B11856" s="226">
        <v>44278</v>
      </c>
      <c r="C11856" s="226">
        <v>44279</v>
      </c>
      <c r="D11856" s="226">
        <v>44280.45380787037</v>
      </c>
      <c r="E11856" t="s">
        <v>6264</v>
      </c>
      <c r="F11856">
        <v>29.026132751835767</v>
      </c>
    </row>
    <row r="11857" spans="1:6" hidden="1">
      <c r="A11857">
        <v>20</v>
      </c>
      <c r="B11857" s="226">
        <v>44278</v>
      </c>
      <c r="C11857" s="226">
        <v>44279</v>
      </c>
      <c r="D11857" s="226">
        <v>44280.45380787037</v>
      </c>
      <c r="E11857" t="s">
        <v>6267</v>
      </c>
      <c r="F11857">
        <v>47.661561240090251</v>
      </c>
    </row>
    <row r="11858" spans="1:6" hidden="1">
      <c r="A11858">
        <v>20</v>
      </c>
      <c r="B11858" s="226">
        <v>44278</v>
      </c>
      <c r="C11858" s="226">
        <v>44279</v>
      </c>
      <c r="D11858" s="226">
        <v>44280.45380787037</v>
      </c>
      <c r="E11858" t="s">
        <v>6440</v>
      </c>
      <c r="F11858">
        <v>51.068250097963016</v>
      </c>
    </row>
    <row r="11859" spans="1:6" hidden="1">
      <c r="A11859">
        <v>20</v>
      </c>
      <c r="B11859" s="226">
        <v>44278</v>
      </c>
      <c r="C11859" s="226">
        <v>44279</v>
      </c>
      <c r="D11859" s="226">
        <v>44280.45380787037</v>
      </c>
      <c r="E11859" t="s">
        <v>6100</v>
      </c>
      <c r="F11859">
        <v>0.12129999697208843</v>
      </c>
    </row>
    <row r="11860" spans="1:6" hidden="1">
      <c r="A11860">
        <v>20</v>
      </c>
      <c r="B11860" s="226">
        <v>44278</v>
      </c>
      <c r="C11860" s="226">
        <v>44279</v>
      </c>
      <c r="D11860" s="226">
        <v>44280.45380787037</v>
      </c>
      <c r="E11860" t="s">
        <v>6101</v>
      </c>
      <c r="F11860">
        <v>7.4000000022349105E-3</v>
      </c>
    </row>
    <row r="11861" spans="1:6" hidden="1">
      <c r="A11861">
        <v>20</v>
      </c>
      <c r="B11861" s="226">
        <v>44278</v>
      </c>
      <c r="C11861" s="226">
        <v>44279</v>
      </c>
      <c r="D11861" s="226">
        <v>44280.45380787037</v>
      </c>
      <c r="E11861" t="s">
        <v>6102</v>
      </c>
      <c r="F11861">
        <v>0.2040999978780669</v>
      </c>
    </row>
    <row r="11862" spans="1:6" hidden="1">
      <c r="A11862">
        <v>20</v>
      </c>
      <c r="B11862" s="226">
        <v>44278</v>
      </c>
      <c r="C11862" s="226">
        <v>44279</v>
      </c>
      <c r="D11862" s="226">
        <v>44280.45380787037</v>
      </c>
      <c r="E11862" t="s">
        <v>6103</v>
      </c>
      <c r="F11862">
        <v>0.62010002136230469</v>
      </c>
    </row>
    <row r="11863" spans="1:6" hidden="1">
      <c r="A11863">
        <v>20</v>
      </c>
      <c r="B11863" s="226">
        <v>44278</v>
      </c>
      <c r="C11863" s="226">
        <v>44279</v>
      </c>
      <c r="D11863" s="226">
        <v>44280.45380787037</v>
      </c>
      <c r="E11863" t="s">
        <v>6104</v>
      </c>
      <c r="F11863">
        <v>98.7615966796875</v>
      </c>
    </row>
    <row r="11864" spans="1:6" hidden="1">
      <c r="A11864">
        <v>20</v>
      </c>
      <c r="B11864" s="226">
        <v>44278</v>
      </c>
      <c r="C11864" s="226">
        <v>44279</v>
      </c>
      <c r="D11864" s="226">
        <v>44280.45380787037</v>
      </c>
      <c r="E11864" t="s">
        <v>6105</v>
      </c>
    </row>
    <row r="11865" spans="1:6" hidden="1">
      <c r="A11865">
        <v>20</v>
      </c>
      <c r="B11865" s="226">
        <v>44278</v>
      </c>
      <c r="C11865" s="226">
        <v>44279</v>
      </c>
      <c r="D11865" s="226">
        <v>44280.45380787037</v>
      </c>
      <c r="E11865" t="s">
        <v>6106</v>
      </c>
    </row>
    <row r="11866" spans="1:6" hidden="1">
      <c r="A11866">
        <v>20</v>
      </c>
      <c r="B11866" s="226">
        <v>44278</v>
      </c>
      <c r="C11866" s="226">
        <v>44279</v>
      </c>
      <c r="D11866" s="226">
        <v>44280.45380787037</v>
      </c>
      <c r="E11866" t="s">
        <v>6107</v>
      </c>
    </row>
    <row r="11867" spans="1:6" hidden="1">
      <c r="A11867">
        <v>20</v>
      </c>
      <c r="B11867" s="226">
        <v>44278</v>
      </c>
      <c r="C11867" s="226">
        <v>44279</v>
      </c>
      <c r="D11867" s="226">
        <v>44280.45380787037</v>
      </c>
      <c r="E11867" t="s">
        <v>6108</v>
      </c>
    </row>
    <row r="11868" spans="1:6" hidden="1">
      <c r="A11868">
        <v>20</v>
      </c>
      <c r="B11868" s="226">
        <v>44278</v>
      </c>
      <c r="C11868" s="226">
        <v>44279</v>
      </c>
      <c r="D11868" s="226">
        <v>44280.45380787037</v>
      </c>
      <c r="E11868" t="s">
        <v>6109</v>
      </c>
    </row>
    <row r="11869" spans="1:6" hidden="1">
      <c r="A11869">
        <v>20</v>
      </c>
      <c r="B11869" s="226">
        <v>44278</v>
      </c>
      <c r="C11869" s="226">
        <v>44279</v>
      </c>
      <c r="D11869" s="226">
        <v>44280.45380787037</v>
      </c>
      <c r="E11869" t="s">
        <v>6110</v>
      </c>
    </row>
    <row r="11870" spans="1:6" hidden="1">
      <c r="A11870">
        <v>20</v>
      </c>
      <c r="B11870" s="226">
        <v>44278</v>
      </c>
      <c r="C11870" s="226">
        <v>44279</v>
      </c>
      <c r="D11870" s="226">
        <v>44280.45380787037</v>
      </c>
      <c r="E11870" t="s">
        <v>6111</v>
      </c>
    </row>
    <row r="11871" spans="1:6" hidden="1">
      <c r="A11871">
        <v>20</v>
      </c>
      <c r="B11871" s="226">
        <v>44278</v>
      </c>
      <c r="C11871" s="226">
        <v>44279</v>
      </c>
      <c r="D11871" s="226">
        <v>44280.45380787037</v>
      </c>
      <c r="E11871" t="s">
        <v>6113</v>
      </c>
    </row>
    <row r="11872" spans="1:6" hidden="1">
      <c r="A11872">
        <v>20</v>
      </c>
      <c r="B11872" s="226">
        <v>44278</v>
      </c>
      <c r="C11872" s="226">
        <v>44279</v>
      </c>
      <c r="D11872" s="226">
        <v>44280.45380787037</v>
      </c>
      <c r="E11872" t="s">
        <v>6112</v>
      </c>
    </row>
    <row r="11873" spans="1:6" hidden="1">
      <c r="A11873">
        <v>20</v>
      </c>
      <c r="B11873" s="226">
        <v>44278</v>
      </c>
      <c r="C11873" s="226">
        <v>44279</v>
      </c>
      <c r="D11873" s="226">
        <v>44280.45380787037</v>
      </c>
      <c r="E11873" t="s">
        <v>6114</v>
      </c>
    </row>
    <row r="11874" spans="1:6" hidden="1">
      <c r="A11874">
        <v>20</v>
      </c>
      <c r="B11874" s="226">
        <v>44278</v>
      </c>
      <c r="C11874" s="226">
        <v>44279</v>
      </c>
      <c r="D11874" s="226">
        <v>44280.45380787037</v>
      </c>
      <c r="E11874" t="s">
        <v>6115</v>
      </c>
    </row>
    <row r="11875" spans="1:6" hidden="1">
      <c r="A11875">
        <v>20</v>
      </c>
      <c r="B11875" s="226">
        <v>44278</v>
      </c>
      <c r="C11875" s="226">
        <v>44279</v>
      </c>
      <c r="D11875" s="226">
        <v>44280.45380787037</v>
      </c>
      <c r="E11875" t="s">
        <v>6116</v>
      </c>
    </row>
    <row r="11876" spans="1:6" hidden="1">
      <c r="A11876">
        <v>20</v>
      </c>
      <c r="B11876" s="226">
        <v>44278</v>
      </c>
      <c r="C11876" s="226">
        <v>44279</v>
      </c>
      <c r="D11876" s="226">
        <v>44280.45380787037</v>
      </c>
      <c r="E11876" t="s">
        <v>6117</v>
      </c>
    </row>
    <row r="11877" spans="1:6" hidden="1">
      <c r="A11877">
        <v>20</v>
      </c>
      <c r="B11877" s="226">
        <v>44278</v>
      </c>
      <c r="C11877" s="226">
        <v>44279</v>
      </c>
      <c r="D11877" s="226">
        <v>44280.45380787037</v>
      </c>
      <c r="E11877" t="s">
        <v>6118</v>
      </c>
    </row>
    <row r="11878" spans="1:6" hidden="1">
      <c r="A11878">
        <v>20</v>
      </c>
      <c r="B11878" s="226">
        <v>44278</v>
      </c>
      <c r="C11878" s="226">
        <v>44279</v>
      </c>
      <c r="D11878" s="226">
        <v>44280.45380787037</v>
      </c>
      <c r="E11878" t="s">
        <v>6119</v>
      </c>
    </row>
    <row r="11879" spans="1:6" hidden="1">
      <c r="A11879">
        <v>20</v>
      </c>
      <c r="B11879" s="226">
        <v>44278</v>
      </c>
      <c r="C11879" s="226">
        <v>44279</v>
      </c>
      <c r="D11879" s="226">
        <v>44280.45380787037</v>
      </c>
      <c r="E11879" t="s">
        <v>6120</v>
      </c>
    </row>
    <row r="11880" spans="1:6" hidden="1">
      <c r="A11880">
        <v>20</v>
      </c>
      <c r="B11880" s="226">
        <v>44278</v>
      </c>
      <c r="C11880" s="226">
        <v>44279</v>
      </c>
      <c r="D11880" s="226">
        <v>44280.45380787037</v>
      </c>
      <c r="E11880" t="s">
        <v>6121</v>
      </c>
    </row>
    <row r="11881" spans="1:6" hidden="1">
      <c r="A11881">
        <v>20</v>
      </c>
      <c r="B11881" s="226">
        <v>44278</v>
      </c>
      <c r="C11881" s="226">
        <v>44279</v>
      </c>
      <c r="D11881" s="226">
        <v>44280.45380787037</v>
      </c>
      <c r="E11881" t="s">
        <v>6487</v>
      </c>
      <c r="F11881">
        <v>173.31604752010801</v>
      </c>
    </row>
    <row r="11882" spans="1:6" hidden="1">
      <c r="A11882">
        <v>20</v>
      </c>
      <c r="B11882" s="226">
        <v>44278</v>
      </c>
      <c r="C11882" s="226">
        <v>44279</v>
      </c>
      <c r="D11882" s="226">
        <v>44280.45380787037</v>
      </c>
      <c r="E11882" t="s">
        <v>6488</v>
      </c>
      <c r="F11882">
        <v>186.61968013975323</v>
      </c>
    </row>
    <row r="11883" spans="1:6" hidden="1">
      <c r="A11883">
        <v>20</v>
      </c>
      <c r="B11883" s="226">
        <v>44278</v>
      </c>
      <c r="C11883" s="226">
        <v>44279</v>
      </c>
      <c r="D11883" s="226">
        <v>44280.45380787037</v>
      </c>
      <c r="E11883" t="s">
        <v>6489</v>
      </c>
      <c r="F11883">
        <v>187.38128894170114</v>
      </c>
    </row>
    <row r="11884" spans="1:6" hidden="1">
      <c r="A11884">
        <v>20</v>
      </c>
      <c r="B11884" s="226">
        <v>44278</v>
      </c>
      <c r="C11884" s="226">
        <v>44279</v>
      </c>
      <c r="D11884" s="226">
        <v>44280.45380787037</v>
      </c>
      <c r="E11884" t="s">
        <v>6490</v>
      </c>
      <c r="F11884">
        <v>196.66143363316877</v>
      </c>
    </row>
    <row r="11885" spans="1:6" hidden="1">
      <c r="A11885">
        <v>20</v>
      </c>
      <c r="B11885" s="226">
        <v>44278</v>
      </c>
      <c r="C11885" s="226">
        <v>44279</v>
      </c>
      <c r="D11885" s="226">
        <v>44280.45380787037</v>
      </c>
      <c r="E11885" t="s">
        <v>6122</v>
      </c>
      <c r="F11885">
        <v>5.2528295424637506</v>
      </c>
    </row>
    <row r="11886" spans="1:6" hidden="1">
      <c r="A11886">
        <v>20</v>
      </c>
      <c r="B11886" s="226">
        <v>44278</v>
      </c>
      <c r="C11886" s="226">
        <v>44279</v>
      </c>
      <c r="D11886" s="226">
        <v>44280.45380787037</v>
      </c>
      <c r="E11886" t="s">
        <v>6123</v>
      </c>
      <c r="F11886">
        <v>20.243167854679928</v>
      </c>
    </row>
    <row r="11887" spans="1:6" hidden="1">
      <c r="A11887">
        <v>20</v>
      </c>
      <c r="B11887" s="226">
        <v>44278</v>
      </c>
      <c r="C11887" s="226">
        <v>44279</v>
      </c>
      <c r="D11887" s="226">
        <v>44280.45380787037</v>
      </c>
      <c r="E11887" t="s">
        <v>6491</v>
      </c>
      <c r="F11887">
        <v>166.41190188725807</v>
      </c>
    </row>
    <row r="11888" spans="1:6" hidden="1">
      <c r="A11888">
        <v>20</v>
      </c>
      <c r="B11888" s="226">
        <v>44278</v>
      </c>
      <c r="C11888" s="226">
        <v>44279</v>
      </c>
      <c r="D11888" s="226">
        <v>44280.45380787037</v>
      </c>
      <c r="E11888" t="s">
        <v>6492</v>
      </c>
      <c r="F11888">
        <v>169.3205640898818</v>
      </c>
    </row>
    <row r="11889" spans="1:6" hidden="1">
      <c r="A11889">
        <v>20</v>
      </c>
      <c r="B11889" s="226">
        <v>44278</v>
      </c>
      <c r="C11889" s="226">
        <v>44279</v>
      </c>
      <c r="D11889" s="226">
        <v>44280.45380787037</v>
      </c>
      <c r="E11889" t="s">
        <v>6493</v>
      </c>
      <c r="F11889">
        <v>134.12893687354193</v>
      </c>
    </row>
    <row r="11890" spans="1:6" hidden="1">
      <c r="A11890">
        <v>20</v>
      </c>
      <c r="B11890" s="226">
        <v>44278</v>
      </c>
      <c r="C11890" s="226">
        <v>44279</v>
      </c>
      <c r="D11890" s="226">
        <v>44280.45380787037</v>
      </c>
      <c r="E11890" t="s">
        <v>6265</v>
      </c>
      <c r="F11890">
        <v>23.725043679608234</v>
      </c>
    </row>
    <row r="11891" spans="1:6" hidden="1">
      <c r="A11891">
        <v>20</v>
      </c>
      <c r="B11891" s="226">
        <v>44278</v>
      </c>
      <c r="C11891" s="226">
        <v>44279</v>
      </c>
      <c r="D11891" s="226">
        <v>44280.45380787037</v>
      </c>
      <c r="E11891" t="s">
        <v>6266</v>
      </c>
      <c r="F11891">
        <v>134.40375668207815</v>
      </c>
    </row>
    <row r="11892" spans="1:6" hidden="1">
      <c r="A11892">
        <v>20</v>
      </c>
      <c r="B11892" s="226">
        <v>44278</v>
      </c>
      <c r="C11892" s="226">
        <v>44279</v>
      </c>
      <c r="D11892" s="226">
        <v>44280.45380787037</v>
      </c>
      <c r="E11892" t="s">
        <v>6494</v>
      </c>
      <c r="F11892">
        <v>198.71295013427732</v>
      </c>
    </row>
    <row r="11893" spans="1:6" hidden="1">
      <c r="A11893">
        <v>20</v>
      </c>
      <c r="B11893" s="226">
        <v>44278</v>
      </c>
      <c r="C11893" s="226">
        <v>44279</v>
      </c>
      <c r="D11893" s="226">
        <v>44280.45380787037</v>
      </c>
      <c r="E11893" t="s">
        <v>6495</v>
      </c>
      <c r="F11893">
        <v>206.74380446540104</v>
      </c>
    </row>
    <row r="11894" spans="1:6" hidden="1">
      <c r="A11894">
        <v>20</v>
      </c>
      <c r="B11894" s="226">
        <v>44278</v>
      </c>
      <c r="C11894" s="226">
        <v>44279</v>
      </c>
      <c r="D11894" s="226">
        <v>44280.45380787037</v>
      </c>
      <c r="E11894" t="s">
        <v>6268</v>
      </c>
      <c r="F11894">
        <v>180.39105671776659</v>
      </c>
    </row>
    <row r="11895" spans="1:6" hidden="1">
      <c r="A11895">
        <v>20</v>
      </c>
      <c r="B11895" s="226">
        <v>44278</v>
      </c>
      <c r="C11895" s="226">
        <v>44279</v>
      </c>
      <c r="D11895" s="226">
        <v>44280.45380787037</v>
      </c>
      <c r="E11895" t="s">
        <v>6496</v>
      </c>
      <c r="F11895">
        <v>206.88644014994378</v>
      </c>
    </row>
    <row r="11896" spans="1:6" hidden="1">
      <c r="A11896">
        <v>20</v>
      </c>
      <c r="B11896" s="226">
        <v>44278</v>
      </c>
      <c r="C11896" s="226">
        <v>44279</v>
      </c>
      <c r="D11896" s="226">
        <v>44280.45380787037</v>
      </c>
      <c r="E11896" t="s">
        <v>6497</v>
      </c>
      <c r="F11896">
        <v>207.39471764034732</v>
      </c>
    </row>
    <row r="11897" spans="1:6" hidden="1">
      <c r="A11897">
        <v>20</v>
      </c>
      <c r="B11897" s="226">
        <v>44278</v>
      </c>
      <c r="C11897" s="226">
        <v>44279</v>
      </c>
      <c r="D11897" s="226">
        <v>44280.45380787037</v>
      </c>
      <c r="E11897" t="s">
        <v>6124</v>
      </c>
      <c r="F11897">
        <v>11.616883801751616</v>
      </c>
    </row>
    <row r="11898" spans="1:6" hidden="1">
      <c r="A11898">
        <v>20</v>
      </c>
      <c r="B11898" s="226">
        <v>44278</v>
      </c>
      <c r="C11898" s="226">
        <v>44279</v>
      </c>
      <c r="D11898" s="226">
        <v>44280.45380787037</v>
      </c>
      <c r="E11898" t="s">
        <v>6315</v>
      </c>
    </row>
    <row r="11899" spans="1:6" hidden="1">
      <c r="A11899">
        <v>20</v>
      </c>
      <c r="B11899" s="226">
        <v>44278</v>
      </c>
      <c r="C11899" s="226">
        <v>44279</v>
      </c>
      <c r="D11899" s="226">
        <v>44280.45380787037</v>
      </c>
      <c r="E11899" t="s">
        <v>6316</v>
      </c>
    </row>
    <row r="11900" spans="1:6" hidden="1">
      <c r="A11900">
        <v>20</v>
      </c>
      <c r="B11900" s="226">
        <v>44278</v>
      </c>
      <c r="C11900" s="226">
        <v>44279</v>
      </c>
      <c r="D11900" s="226">
        <v>44280.45380787037</v>
      </c>
      <c r="E11900" t="s">
        <v>6553</v>
      </c>
    </row>
    <row r="11901" spans="1:6" hidden="1">
      <c r="A11901">
        <v>20</v>
      </c>
      <c r="B11901" s="226">
        <v>44278</v>
      </c>
      <c r="C11901" s="226">
        <v>44279</v>
      </c>
      <c r="D11901" s="226">
        <v>44280.45380787037</v>
      </c>
      <c r="E11901" t="s">
        <v>6554</v>
      </c>
    </row>
    <row r="11902" spans="1:6" hidden="1">
      <c r="A11902">
        <v>20</v>
      </c>
      <c r="B11902" s="226">
        <v>44278</v>
      </c>
      <c r="C11902" s="226">
        <v>44279</v>
      </c>
      <c r="D11902" s="226">
        <v>44280.45380787037</v>
      </c>
      <c r="E11902" t="s">
        <v>6555</v>
      </c>
    </row>
    <row r="11903" spans="1:6" hidden="1">
      <c r="A11903">
        <v>20</v>
      </c>
      <c r="B11903" s="226">
        <v>44278</v>
      </c>
      <c r="C11903" s="226">
        <v>44279</v>
      </c>
      <c r="D11903" s="226">
        <v>44280.45380787037</v>
      </c>
      <c r="E11903" t="s">
        <v>6556</v>
      </c>
    </row>
    <row r="11904" spans="1:6" hidden="1">
      <c r="A11904">
        <v>20</v>
      </c>
      <c r="B11904" s="226">
        <v>44278</v>
      </c>
      <c r="C11904" s="226">
        <v>44279</v>
      </c>
      <c r="D11904" s="226">
        <v>44280.45380787037</v>
      </c>
      <c r="E11904" t="s">
        <v>6557</v>
      </c>
    </row>
    <row r="11905" spans="1:6" hidden="1">
      <c r="A11905">
        <v>20</v>
      </c>
      <c r="B11905" s="226">
        <v>44278</v>
      </c>
      <c r="C11905" s="226">
        <v>44279</v>
      </c>
      <c r="D11905" s="226">
        <v>44280.45380787037</v>
      </c>
      <c r="E11905" t="s">
        <v>6558</v>
      </c>
    </row>
    <row r="11906" spans="1:6" hidden="1">
      <c r="A11906">
        <v>20</v>
      </c>
      <c r="B11906" s="226">
        <v>44278</v>
      </c>
      <c r="C11906" s="226">
        <v>44279</v>
      </c>
      <c r="D11906" s="226">
        <v>44280.45380787037</v>
      </c>
      <c r="E11906" t="s">
        <v>6559</v>
      </c>
    </row>
    <row r="11907" spans="1:6" hidden="1">
      <c r="A11907">
        <v>20</v>
      </c>
      <c r="B11907" s="226">
        <v>44278</v>
      </c>
      <c r="C11907" s="226">
        <v>44279</v>
      </c>
      <c r="D11907" s="226">
        <v>44280.45380787037</v>
      </c>
      <c r="E11907" t="s">
        <v>6560</v>
      </c>
    </row>
    <row r="11908" spans="1:6" hidden="1">
      <c r="A11908">
        <v>20</v>
      </c>
      <c r="B11908" s="226">
        <v>44278</v>
      </c>
      <c r="C11908" s="226">
        <v>44279</v>
      </c>
      <c r="D11908" s="226">
        <v>44280.45380787037</v>
      </c>
      <c r="E11908" t="s">
        <v>6561</v>
      </c>
    </row>
    <row r="11909" spans="1:6" hidden="1">
      <c r="A11909">
        <v>20</v>
      </c>
      <c r="B11909" s="226">
        <v>44278</v>
      </c>
      <c r="C11909" s="226">
        <v>44279</v>
      </c>
      <c r="D11909" s="226">
        <v>44280.45380787037</v>
      </c>
      <c r="E11909" t="s">
        <v>6562</v>
      </c>
    </row>
    <row r="11910" spans="1:6" hidden="1">
      <c r="A11910">
        <v>20</v>
      </c>
      <c r="B11910" s="226">
        <v>44278</v>
      </c>
      <c r="C11910" s="226">
        <v>44279</v>
      </c>
      <c r="D11910" s="226">
        <v>44280.45380787037</v>
      </c>
      <c r="E11910" t="s">
        <v>6563</v>
      </c>
    </row>
    <row r="11911" spans="1:6" hidden="1">
      <c r="A11911">
        <v>20</v>
      </c>
      <c r="B11911" s="226">
        <v>44278</v>
      </c>
      <c r="C11911" s="226">
        <v>44279</v>
      </c>
      <c r="D11911" s="226">
        <v>44280.45380787037</v>
      </c>
      <c r="E11911" t="s">
        <v>6564</v>
      </c>
    </row>
    <row r="11912" spans="1:6" hidden="1">
      <c r="A11912">
        <v>20</v>
      </c>
      <c r="B11912" s="226">
        <v>44278</v>
      </c>
      <c r="C11912" s="226">
        <v>44279</v>
      </c>
      <c r="D11912" s="226">
        <v>44280.45380787037</v>
      </c>
      <c r="E11912" t="s">
        <v>6565</v>
      </c>
    </row>
    <row r="11913" spans="1:6" hidden="1">
      <c r="A11913">
        <v>20</v>
      </c>
      <c r="B11913" s="226">
        <v>44278</v>
      </c>
      <c r="C11913" s="226">
        <v>44279</v>
      </c>
      <c r="D11913" s="226">
        <v>44280.45380787037</v>
      </c>
      <c r="E11913" t="s">
        <v>6566</v>
      </c>
    </row>
    <row r="11914" spans="1:6" hidden="1">
      <c r="A11914">
        <v>20</v>
      </c>
      <c r="B11914" s="226">
        <v>44278</v>
      </c>
      <c r="C11914" s="226">
        <v>44279</v>
      </c>
      <c r="D11914" s="226">
        <v>44280.45380787037</v>
      </c>
      <c r="E11914" t="s">
        <v>6567</v>
      </c>
    </row>
    <row r="11915" spans="1:6" hidden="1">
      <c r="A11915">
        <v>20</v>
      </c>
      <c r="B11915" s="226">
        <v>44278</v>
      </c>
      <c r="C11915" s="226">
        <v>44279</v>
      </c>
      <c r="D11915" s="226">
        <v>44280.45380787037</v>
      </c>
      <c r="E11915" t="s">
        <v>6568</v>
      </c>
    </row>
    <row r="11916" spans="1:6" hidden="1">
      <c r="A11916">
        <v>20</v>
      </c>
      <c r="B11916" s="226">
        <v>44278</v>
      </c>
      <c r="C11916" s="226">
        <v>44279</v>
      </c>
      <c r="D11916" s="226">
        <v>44280.45380787037</v>
      </c>
      <c r="E11916" t="s">
        <v>6569</v>
      </c>
    </row>
    <row r="11917" spans="1:6" hidden="1">
      <c r="A11917">
        <v>20</v>
      </c>
      <c r="B11917" s="226">
        <v>44278</v>
      </c>
      <c r="C11917" s="226">
        <v>44279</v>
      </c>
      <c r="D11917" s="226">
        <v>44280.45380787037</v>
      </c>
      <c r="E11917" t="s">
        <v>6570</v>
      </c>
    </row>
    <row r="11918" spans="1:6" hidden="1">
      <c r="A11918">
        <v>20</v>
      </c>
      <c r="B11918" s="226">
        <v>44278</v>
      </c>
      <c r="C11918" s="226">
        <v>44279</v>
      </c>
      <c r="D11918" s="226">
        <v>44280.45380787037</v>
      </c>
      <c r="E11918" t="s">
        <v>6665</v>
      </c>
      <c r="F11918">
        <v>0.10597841436974711</v>
      </c>
    </row>
    <row r="11919" spans="1:6" hidden="1">
      <c r="A11919">
        <v>20</v>
      </c>
      <c r="B11919" s="226">
        <v>44278</v>
      </c>
      <c r="C11919" s="226">
        <v>44279</v>
      </c>
      <c r="D11919" s="226">
        <v>44280.45380787037</v>
      </c>
      <c r="E11919" t="s">
        <v>6666</v>
      </c>
      <c r="F11919">
        <v>-2.4262622134604808E-2</v>
      </c>
    </row>
    <row r="11920" spans="1:6" hidden="1">
      <c r="A11920">
        <v>20</v>
      </c>
      <c r="B11920" s="226">
        <v>44278</v>
      </c>
      <c r="C11920" s="226">
        <v>44279</v>
      </c>
      <c r="D11920" s="226">
        <v>44280.45380787037</v>
      </c>
      <c r="E11920" t="s">
        <v>6662</v>
      </c>
      <c r="F11920">
        <v>-0.29590371217922351</v>
      </c>
    </row>
    <row r="11921" spans="1:6" hidden="1">
      <c r="A11921">
        <v>20</v>
      </c>
      <c r="B11921" s="226">
        <v>44278</v>
      </c>
      <c r="C11921" s="226">
        <v>44279</v>
      </c>
      <c r="D11921" s="226">
        <v>44280.45380787037</v>
      </c>
      <c r="E11921" t="s">
        <v>6289</v>
      </c>
      <c r="F11921">
        <v>37.938190794653352</v>
      </c>
    </row>
    <row r="11922" spans="1:6" hidden="1">
      <c r="A11922">
        <v>20</v>
      </c>
      <c r="B11922" s="226">
        <v>44278</v>
      </c>
      <c r="C11922" s="226">
        <v>44279</v>
      </c>
      <c r="D11922" s="226">
        <v>44280.45380787037</v>
      </c>
      <c r="E11922" t="s">
        <v>6290</v>
      </c>
      <c r="F11922">
        <v>6.8198214131924804</v>
      </c>
    </row>
    <row r="11923" spans="1:6" hidden="1">
      <c r="A11923">
        <v>20</v>
      </c>
      <c r="B11923" s="226">
        <v>44278</v>
      </c>
      <c r="C11923" s="226">
        <v>44279</v>
      </c>
      <c r="D11923" s="226">
        <v>44280.45380787037</v>
      </c>
      <c r="E11923" t="s">
        <v>6291</v>
      </c>
      <c r="F11923">
        <v>5.142187442795132</v>
      </c>
    </row>
    <row r="11924" spans="1:6" hidden="1">
      <c r="A11924">
        <v>20</v>
      </c>
      <c r="B11924" s="226">
        <v>44278</v>
      </c>
      <c r="C11924" s="226">
        <v>44279</v>
      </c>
      <c r="D11924" s="226">
        <v>44280.45380787037</v>
      </c>
      <c r="E11924" t="s">
        <v>6292</v>
      </c>
      <c r="F11924">
        <v>13.984796192910931</v>
      </c>
    </row>
    <row r="11925" spans="1:6" hidden="1">
      <c r="A11925">
        <v>20</v>
      </c>
      <c r="B11925" s="226">
        <v>44278</v>
      </c>
      <c r="C11925" s="226">
        <v>44279</v>
      </c>
      <c r="D11925" s="226">
        <v>44280.45380787037</v>
      </c>
      <c r="E11925" t="s">
        <v>6293</v>
      </c>
      <c r="F11925">
        <v>99.7</v>
      </c>
    </row>
    <row r="11926" spans="1:6" hidden="1">
      <c r="A11926">
        <v>20</v>
      </c>
      <c r="B11926" s="226">
        <v>44278</v>
      </c>
      <c r="C11926" s="226">
        <v>44279</v>
      </c>
      <c r="D11926" s="226">
        <v>44280.45380787037</v>
      </c>
      <c r="E11926" t="s">
        <v>6294</v>
      </c>
      <c r="F11926">
        <v>110</v>
      </c>
    </row>
    <row r="11927" spans="1:6" hidden="1">
      <c r="A11927">
        <v>20</v>
      </c>
      <c r="B11927" s="226">
        <v>44278</v>
      </c>
      <c r="C11927" s="226">
        <v>44279</v>
      </c>
      <c r="D11927" s="226">
        <v>44280.45380787037</v>
      </c>
      <c r="E11927" t="s">
        <v>6295</v>
      </c>
      <c r="F11927">
        <v>105.56177195800001</v>
      </c>
    </row>
    <row r="11928" spans="1:6" hidden="1">
      <c r="A11928">
        <v>20</v>
      </c>
      <c r="B11928" s="226">
        <v>44278</v>
      </c>
      <c r="C11928" s="226">
        <v>44279</v>
      </c>
      <c r="D11928" s="226">
        <v>44280.45380787037</v>
      </c>
      <c r="E11928" t="s">
        <v>6296</v>
      </c>
      <c r="F11928">
        <v>85.014346750000016</v>
      </c>
    </row>
    <row r="11929" spans="1:6" hidden="1">
      <c r="A11929">
        <v>20</v>
      </c>
      <c r="B11929" s="226">
        <v>44278</v>
      </c>
      <c r="C11929" s="226">
        <v>44279</v>
      </c>
      <c r="D11929" s="226">
        <v>44280.45380787037</v>
      </c>
      <c r="E11929" t="s">
        <v>6317</v>
      </c>
    </row>
    <row r="11930" spans="1:6" hidden="1">
      <c r="A11930">
        <v>20</v>
      </c>
      <c r="B11930" s="226">
        <v>44278</v>
      </c>
      <c r="C11930" s="226">
        <v>44279</v>
      </c>
      <c r="D11930" s="226">
        <v>44280.45380787037</v>
      </c>
      <c r="E11930" t="s">
        <v>6318</v>
      </c>
    </row>
    <row r="11931" spans="1:6" hidden="1">
      <c r="A11931">
        <v>20</v>
      </c>
      <c r="B11931" s="226">
        <v>44278</v>
      </c>
      <c r="C11931" s="226">
        <v>44279</v>
      </c>
      <c r="D11931" s="226">
        <v>44280.45380787037</v>
      </c>
      <c r="E11931" t="s">
        <v>6319</v>
      </c>
    </row>
    <row r="11932" spans="1:6" hidden="1">
      <c r="A11932">
        <v>20</v>
      </c>
      <c r="B11932" s="226">
        <v>44278</v>
      </c>
      <c r="C11932" s="226">
        <v>44279</v>
      </c>
      <c r="D11932" s="226">
        <v>44280.45380787037</v>
      </c>
      <c r="E11932" t="s">
        <v>6320</v>
      </c>
    </row>
    <row r="11933" spans="1:6" hidden="1">
      <c r="A11933">
        <v>20</v>
      </c>
      <c r="B11933" s="226">
        <v>44278</v>
      </c>
      <c r="C11933" s="226">
        <v>44279</v>
      </c>
      <c r="D11933" s="226">
        <v>44280.45380787037</v>
      </c>
      <c r="E11933" t="s">
        <v>6321</v>
      </c>
    </row>
    <row r="11934" spans="1:6" hidden="1">
      <c r="A11934">
        <v>20</v>
      </c>
      <c r="B11934" s="226">
        <v>44278</v>
      </c>
      <c r="C11934" s="226">
        <v>44279</v>
      </c>
      <c r="D11934" s="226">
        <v>44280.45380787037</v>
      </c>
      <c r="E11934" t="s">
        <v>6323</v>
      </c>
    </row>
    <row r="11935" spans="1:6" hidden="1">
      <c r="A11935">
        <v>20</v>
      </c>
      <c r="B11935" s="226">
        <v>44278</v>
      </c>
      <c r="C11935" s="226">
        <v>44279</v>
      </c>
      <c r="D11935" s="226">
        <v>44280.45380787037</v>
      </c>
      <c r="E11935" t="s">
        <v>6611</v>
      </c>
      <c r="F11935">
        <v>35.758660098247951</v>
      </c>
    </row>
    <row r="11936" spans="1:6" hidden="1">
      <c r="A11936">
        <v>20</v>
      </c>
      <c r="B11936" s="226">
        <v>44278</v>
      </c>
      <c r="C11936" s="226">
        <v>44279</v>
      </c>
      <c r="D11936" s="226">
        <v>44280.45380787037</v>
      </c>
      <c r="E11936" t="s">
        <v>6612</v>
      </c>
      <c r="F11936">
        <v>0</v>
      </c>
    </row>
    <row r="11937" spans="1:6" hidden="1">
      <c r="A11937">
        <v>20</v>
      </c>
      <c r="B11937" s="226">
        <v>44278</v>
      </c>
      <c r="C11937" s="226">
        <v>44279</v>
      </c>
      <c r="D11937" s="226">
        <v>44280.45380787037</v>
      </c>
      <c r="E11937" t="s">
        <v>6719</v>
      </c>
      <c r="F11937">
        <v>35.758660098247951</v>
      </c>
    </row>
    <row r="11938" spans="1:6" hidden="1">
      <c r="A11938">
        <v>20</v>
      </c>
      <c r="B11938" s="226">
        <v>44278</v>
      </c>
      <c r="C11938" s="226">
        <v>44279</v>
      </c>
      <c r="D11938" s="226">
        <v>44280.45380787037</v>
      </c>
      <c r="E11938" t="s">
        <v>6325</v>
      </c>
      <c r="F11938">
        <v>113.92054636213508</v>
      </c>
    </row>
    <row r="11939" spans="1:6" hidden="1">
      <c r="A11939">
        <v>20</v>
      </c>
      <c r="B11939" s="226">
        <v>44278</v>
      </c>
      <c r="C11939" s="226">
        <v>44279</v>
      </c>
      <c r="D11939" s="226">
        <v>44280.45380787037</v>
      </c>
      <c r="E11939" t="s">
        <v>6393</v>
      </c>
      <c r="F11939">
        <v>2.3366667032241821</v>
      </c>
    </row>
    <row r="11940" spans="1:6" hidden="1">
      <c r="A11940">
        <v>20</v>
      </c>
      <c r="B11940" s="226">
        <v>44278</v>
      </c>
      <c r="C11940" s="226">
        <v>44279</v>
      </c>
      <c r="D11940" s="226">
        <v>44280.45380787037</v>
      </c>
      <c r="E11940" t="s">
        <v>6394</v>
      </c>
      <c r="F11940">
        <v>5.9416666030884961</v>
      </c>
    </row>
    <row r="11941" spans="1:6" hidden="1">
      <c r="A11941">
        <v>20</v>
      </c>
      <c r="B11941" s="226">
        <v>44278</v>
      </c>
      <c r="C11941" s="226">
        <v>44279</v>
      </c>
      <c r="D11941" s="226">
        <v>44280.45380787037</v>
      </c>
      <c r="E11941" t="s">
        <v>6395</v>
      </c>
      <c r="F11941">
        <v>2.9233332475025904</v>
      </c>
    </row>
    <row r="11942" spans="1:6" hidden="1">
      <c r="A11942">
        <v>20</v>
      </c>
      <c r="B11942" s="226">
        <v>44278</v>
      </c>
      <c r="C11942" s="226">
        <v>44279</v>
      </c>
      <c r="D11942" s="226">
        <v>44280.45380787037</v>
      </c>
      <c r="E11942" t="s">
        <v>6396</v>
      </c>
      <c r="F11942">
        <v>2.568333268165476</v>
      </c>
    </row>
    <row r="11943" spans="1:6" hidden="1">
      <c r="A11943">
        <v>20</v>
      </c>
      <c r="B11943" s="226">
        <v>44278</v>
      </c>
      <c r="C11943" s="226">
        <v>44279</v>
      </c>
      <c r="D11943" s="226">
        <v>44280.45380787037</v>
      </c>
      <c r="E11943" t="s">
        <v>6397</v>
      </c>
      <c r="F11943">
        <v>13.456667105356852</v>
      </c>
    </row>
    <row r="11944" spans="1:6" hidden="1">
      <c r="A11944">
        <v>20</v>
      </c>
      <c r="B11944" s="226">
        <v>44278</v>
      </c>
      <c r="C11944" s="226">
        <v>44279</v>
      </c>
      <c r="D11944" s="226">
        <v>44280.45380787037</v>
      </c>
      <c r="E11944" t="s">
        <v>6398</v>
      </c>
      <c r="F11944">
        <v>11.42166678110712</v>
      </c>
    </row>
    <row r="11945" spans="1:6" hidden="1">
      <c r="A11945">
        <v>20</v>
      </c>
      <c r="B11945" s="226">
        <v>44278</v>
      </c>
      <c r="C11945" s="226">
        <v>44279</v>
      </c>
      <c r="D11945" s="226">
        <v>44280.45380787037</v>
      </c>
      <c r="E11945" t="s">
        <v>6399</v>
      </c>
      <c r="F11945">
        <v>1.3250000079472946</v>
      </c>
    </row>
    <row r="11946" spans="1:6" hidden="1">
      <c r="A11946">
        <v>20</v>
      </c>
      <c r="B11946" s="226">
        <v>44278</v>
      </c>
      <c r="C11946" s="226">
        <v>44279</v>
      </c>
      <c r="D11946" s="226">
        <v>44280.45380787037</v>
      </c>
      <c r="E11946" t="s">
        <v>6400</v>
      </c>
      <c r="F11946">
        <v>5.1666667064032987E-2</v>
      </c>
    </row>
    <row r="11947" spans="1:6" hidden="1">
      <c r="A11947">
        <v>20</v>
      </c>
      <c r="B11947" s="226">
        <v>44278</v>
      </c>
      <c r="C11947" s="226">
        <v>44279</v>
      </c>
      <c r="D11947" s="226">
        <v>44280.45380787037</v>
      </c>
      <c r="E11947" t="s">
        <v>6401</v>
      </c>
      <c r="F11947">
        <v>0.73166669408480323</v>
      </c>
    </row>
    <row r="11948" spans="1:6" hidden="1">
      <c r="A11948">
        <v>20</v>
      </c>
      <c r="B11948" s="226">
        <v>44278</v>
      </c>
      <c r="C11948" s="226">
        <v>44279</v>
      </c>
      <c r="D11948" s="226">
        <v>44280.45380787037</v>
      </c>
      <c r="E11948" t="s">
        <v>6402</v>
      </c>
      <c r="F11948">
        <v>0.96833333373066244</v>
      </c>
    </row>
    <row r="11949" spans="1:6" hidden="1">
      <c r="A11949">
        <v>20</v>
      </c>
      <c r="B11949" s="226">
        <v>44278</v>
      </c>
      <c r="C11949" s="226">
        <v>44279</v>
      </c>
      <c r="D11949" s="226">
        <v>44280.45380787037</v>
      </c>
      <c r="E11949" t="s">
        <v>6403</v>
      </c>
      <c r="F11949">
        <v>0</v>
      </c>
    </row>
    <row r="11950" spans="1:6" hidden="1">
      <c r="A11950">
        <v>20</v>
      </c>
      <c r="B11950" s="226">
        <v>44278</v>
      </c>
      <c r="C11950" s="226">
        <v>44279</v>
      </c>
      <c r="D11950" s="226">
        <v>44280.45380787037</v>
      </c>
      <c r="E11950" t="s">
        <v>6404</v>
      </c>
      <c r="F11950">
        <v>20.10999933878502</v>
      </c>
    </row>
    <row r="11951" spans="1:6" hidden="1">
      <c r="A11951">
        <v>20</v>
      </c>
      <c r="B11951" s="226">
        <v>44278</v>
      </c>
      <c r="C11951" s="226">
        <v>44279</v>
      </c>
      <c r="D11951" s="226">
        <v>44280.45380787037</v>
      </c>
      <c r="E11951" t="s">
        <v>6405</v>
      </c>
      <c r="F11951">
        <v>35.119999885559082</v>
      </c>
    </row>
    <row r="11952" spans="1:6" hidden="1">
      <c r="A11952">
        <v>20</v>
      </c>
      <c r="B11952" s="226">
        <v>44278</v>
      </c>
      <c r="C11952" s="226">
        <v>44279</v>
      </c>
      <c r="D11952" s="226">
        <v>44280.45380787037</v>
      </c>
      <c r="E11952" t="s">
        <v>6406</v>
      </c>
      <c r="F11952">
        <v>0.34833332896231234</v>
      </c>
    </row>
    <row r="11953" spans="1:6" hidden="1">
      <c r="A11953">
        <v>20</v>
      </c>
      <c r="B11953" s="226">
        <v>44278</v>
      </c>
      <c r="C11953" s="226">
        <v>44279</v>
      </c>
      <c r="D11953" s="226">
        <v>44280.45380787037</v>
      </c>
      <c r="E11953" t="s">
        <v>6407</v>
      </c>
      <c r="F11953">
        <v>0.60166668891906738</v>
      </c>
    </row>
    <row r="11954" spans="1:6" hidden="1">
      <c r="A11954">
        <v>20</v>
      </c>
      <c r="B11954" s="226">
        <v>44278</v>
      </c>
      <c r="C11954" s="226">
        <v>44279</v>
      </c>
      <c r="D11954" s="226">
        <v>44280.45380787037</v>
      </c>
      <c r="E11954" t="s">
        <v>6408</v>
      </c>
      <c r="F11954">
        <v>0.91666667660074108</v>
      </c>
    </row>
    <row r="11955" spans="1:6" hidden="1">
      <c r="A11955">
        <v>20</v>
      </c>
      <c r="B11955" s="226">
        <v>44278</v>
      </c>
      <c r="C11955" s="226">
        <v>44279</v>
      </c>
      <c r="D11955" s="226">
        <v>44280.45380787037</v>
      </c>
      <c r="E11955" t="s">
        <v>6409</v>
      </c>
      <c r="F11955">
        <v>0.19833333541950346</v>
      </c>
    </row>
    <row r="11956" spans="1:6" hidden="1">
      <c r="A11956">
        <v>20</v>
      </c>
      <c r="B11956" s="226">
        <v>44278</v>
      </c>
      <c r="C11956" s="226">
        <v>44279</v>
      </c>
      <c r="D11956" s="226">
        <v>44280.45380787037</v>
      </c>
      <c r="E11956" t="s">
        <v>6326</v>
      </c>
      <c r="F11956">
        <v>8.207397571868384</v>
      </c>
    </row>
    <row r="11957" spans="1:6" hidden="1">
      <c r="A11957">
        <v>20</v>
      </c>
      <c r="B11957" s="226">
        <v>44278</v>
      </c>
      <c r="C11957" s="226">
        <v>44279</v>
      </c>
      <c r="D11957" s="226">
        <v>44280.45380787037</v>
      </c>
      <c r="E11957" t="s">
        <v>6512</v>
      </c>
      <c r="F11957">
        <v>11.369999885559531</v>
      </c>
    </row>
    <row r="11958" spans="1:6" hidden="1">
      <c r="A11958">
        <v>20</v>
      </c>
      <c r="B11958" s="226">
        <v>44278</v>
      </c>
      <c r="C11958" s="226">
        <v>44279</v>
      </c>
      <c r="D11958" s="226">
        <v>44280.45380787037</v>
      </c>
      <c r="E11958" t="s">
        <v>6513</v>
      </c>
      <c r="F11958">
        <v>0.56000000238420766</v>
      </c>
    </row>
    <row r="11959" spans="1:6" hidden="1">
      <c r="A11959">
        <v>20</v>
      </c>
      <c r="B11959" s="226">
        <v>44278</v>
      </c>
      <c r="C11959" s="226">
        <v>44279</v>
      </c>
      <c r="D11959" s="226">
        <v>44280.45380787037</v>
      </c>
      <c r="E11959" t="s">
        <v>6514</v>
      </c>
      <c r="F11959">
        <v>3.1500000953675098</v>
      </c>
    </row>
    <row r="11960" spans="1:6" hidden="1">
      <c r="A11960">
        <v>20</v>
      </c>
      <c r="B11960" s="226">
        <v>44278</v>
      </c>
      <c r="C11960" s="226">
        <v>44279</v>
      </c>
      <c r="D11960" s="226">
        <v>44280.45380787037</v>
      </c>
      <c r="E11960" t="s">
        <v>6515</v>
      </c>
      <c r="F11960">
        <v>5.9000000953676626</v>
      </c>
    </row>
    <row r="11961" spans="1:6" hidden="1">
      <c r="A11961">
        <v>20</v>
      </c>
      <c r="B11961" s="226">
        <v>44278</v>
      </c>
      <c r="C11961" s="226">
        <v>44279</v>
      </c>
      <c r="D11961" s="226">
        <v>44280.45380787037</v>
      </c>
      <c r="E11961" t="s">
        <v>6516</v>
      </c>
      <c r="F11961">
        <v>0.77999997138977051</v>
      </c>
    </row>
    <row r="11962" spans="1:6" hidden="1">
      <c r="A11962">
        <v>20</v>
      </c>
      <c r="B11962" s="226">
        <v>44278</v>
      </c>
      <c r="C11962" s="226">
        <v>44279</v>
      </c>
      <c r="D11962" s="226">
        <v>44280.45380787037</v>
      </c>
      <c r="E11962" t="s">
        <v>6517</v>
      </c>
      <c r="F11962">
        <v>0</v>
      </c>
    </row>
    <row r="11963" spans="1:6" hidden="1">
      <c r="A11963">
        <v>20</v>
      </c>
      <c r="B11963" s="226">
        <v>44278</v>
      </c>
      <c r="C11963" s="226">
        <v>44279</v>
      </c>
      <c r="D11963" s="226">
        <v>44280.45380787037</v>
      </c>
      <c r="E11963" t="s">
        <v>6518</v>
      </c>
      <c r="F11963">
        <v>2.0399999618530273</v>
      </c>
    </row>
    <row r="11964" spans="1:6" hidden="1">
      <c r="A11964">
        <v>20</v>
      </c>
      <c r="B11964" s="226">
        <v>44278</v>
      </c>
      <c r="C11964" s="226">
        <v>44279</v>
      </c>
      <c r="D11964" s="226">
        <v>44280.45380787037</v>
      </c>
      <c r="E11964" t="s">
        <v>6519</v>
      </c>
      <c r="F11964">
        <v>1.309999942779541</v>
      </c>
    </row>
    <row r="11965" spans="1:6" hidden="1">
      <c r="A11965">
        <v>20</v>
      </c>
      <c r="B11965" s="226">
        <v>44278</v>
      </c>
      <c r="C11965" s="226">
        <v>44279</v>
      </c>
      <c r="D11965" s="226">
        <v>44280.45380787037</v>
      </c>
      <c r="E11965" t="s">
        <v>6327</v>
      </c>
      <c r="F11965">
        <v>1.887070102788526E-3</v>
      </c>
    </row>
    <row r="11966" spans="1:6" hidden="1">
      <c r="A11966">
        <v>20</v>
      </c>
      <c r="B11966" s="226">
        <v>44278</v>
      </c>
      <c r="C11966" s="226">
        <v>44279</v>
      </c>
      <c r="D11966" s="226">
        <v>44280.45380787037</v>
      </c>
      <c r="E11966" t="s">
        <v>6418</v>
      </c>
    </row>
    <row r="11967" spans="1:6" hidden="1">
      <c r="A11967">
        <v>20</v>
      </c>
      <c r="B11967" s="226">
        <v>44278</v>
      </c>
      <c r="C11967" s="226">
        <v>44279</v>
      </c>
      <c r="D11967" s="226">
        <v>44280.45380787037</v>
      </c>
      <c r="E11967" t="s">
        <v>6419</v>
      </c>
    </row>
    <row r="11968" spans="1:6" hidden="1">
      <c r="A11968">
        <v>20</v>
      </c>
      <c r="B11968" s="226">
        <v>44278</v>
      </c>
      <c r="C11968" s="226">
        <v>44279</v>
      </c>
      <c r="D11968" s="226">
        <v>44280.45380787037</v>
      </c>
      <c r="E11968" t="s">
        <v>6420</v>
      </c>
    </row>
    <row r="11969" spans="1:6" hidden="1">
      <c r="A11969">
        <v>20</v>
      </c>
      <c r="B11969" s="226">
        <v>44278</v>
      </c>
      <c r="C11969" s="226">
        <v>44279</v>
      </c>
      <c r="D11969" s="226">
        <v>44280.45380787037</v>
      </c>
      <c r="E11969" t="s">
        <v>6421</v>
      </c>
    </row>
    <row r="11970" spans="1:6" hidden="1">
      <c r="A11970">
        <v>20</v>
      </c>
      <c r="B11970" s="226">
        <v>44278</v>
      </c>
      <c r="C11970" s="226">
        <v>44279</v>
      </c>
      <c r="D11970" s="226">
        <v>44280.45380787037</v>
      </c>
      <c r="E11970" t="s">
        <v>6422</v>
      </c>
    </row>
    <row r="11971" spans="1:6" hidden="1">
      <c r="A11971">
        <v>20</v>
      </c>
      <c r="B11971" s="226">
        <v>44278</v>
      </c>
      <c r="C11971" s="226">
        <v>44279</v>
      </c>
      <c r="D11971" s="226">
        <v>44280.45380787037</v>
      </c>
      <c r="E11971" t="s">
        <v>6423</v>
      </c>
    </row>
    <row r="11972" spans="1:6" hidden="1">
      <c r="A11972">
        <v>20</v>
      </c>
      <c r="B11972" s="226">
        <v>44278</v>
      </c>
      <c r="C11972" s="226">
        <v>44279</v>
      </c>
      <c r="D11972" s="226">
        <v>44280.45380787037</v>
      </c>
      <c r="E11972" t="s">
        <v>6424</v>
      </c>
    </row>
    <row r="11973" spans="1:6" hidden="1">
      <c r="A11973">
        <v>20</v>
      </c>
      <c r="B11973" s="226">
        <v>44278</v>
      </c>
      <c r="C11973" s="226">
        <v>44279</v>
      </c>
      <c r="D11973" s="226">
        <v>44280.45380787037</v>
      </c>
      <c r="E11973" t="s">
        <v>6425</v>
      </c>
    </row>
    <row r="11974" spans="1:6" hidden="1">
      <c r="A11974">
        <v>20</v>
      </c>
      <c r="B11974" s="226">
        <v>44278</v>
      </c>
      <c r="C11974" s="226">
        <v>44279</v>
      </c>
      <c r="D11974" s="226">
        <v>44280.45380787037</v>
      </c>
      <c r="E11974" t="s">
        <v>6426</v>
      </c>
    </row>
    <row r="11975" spans="1:6" hidden="1">
      <c r="A11975">
        <v>20</v>
      </c>
      <c r="B11975" s="226">
        <v>44278</v>
      </c>
      <c r="C11975" s="226">
        <v>44279</v>
      </c>
      <c r="D11975" s="226">
        <v>44280.45380787037</v>
      </c>
      <c r="E11975" t="s">
        <v>6427</v>
      </c>
    </row>
    <row r="11976" spans="1:6" hidden="1">
      <c r="A11976">
        <v>20</v>
      </c>
      <c r="B11976" s="226">
        <v>44278</v>
      </c>
      <c r="C11976" s="226">
        <v>44279</v>
      </c>
      <c r="D11976" s="226">
        <v>44280.45380787037</v>
      </c>
      <c r="E11976" t="s">
        <v>6328</v>
      </c>
      <c r="F11976">
        <v>1.4788364362256204E-2</v>
      </c>
    </row>
    <row r="11977" spans="1:6" hidden="1">
      <c r="A11977">
        <v>20</v>
      </c>
      <c r="B11977" s="226">
        <v>44278</v>
      </c>
      <c r="C11977" s="226">
        <v>44279</v>
      </c>
      <c r="D11977" s="226">
        <v>44280.45380787037</v>
      </c>
      <c r="E11977" t="s">
        <v>6329</v>
      </c>
      <c r="F11977">
        <v>6.2944952912945196</v>
      </c>
    </row>
    <row r="11978" spans="1:6" hidden="1">
      <c r="A11978">
        <v>20</v>
      </c>
      <c r="B11978" s="226">
        <v>44278</v>
      </c>
      <c r="C11978" s="226">
        <v>44279</v>
      </c>
      <c r="D11978" s="226">
        <v>44280.45380787037</v>
      </c>
      <c r="E11978" t="s">
        <v>6330</v>
      </c>
      <c r="F11978">
        <v>7.891842862301389</v>
      </c>
    </row>
    <row r="11979" spans="1:6" hidden="1">
      <c r="A11979">
        <v>20</v>
      </c>
      <c r="B11979" s="226">
        <v>44278</v>
      </c>
      <c r="C11979" s="226">
        <v>44279</v>
      </c>
      <c r="D11979" s="226">
        <v>44280.45380787037</v>
      </c>
      <c r="E11979" t="s">
        <v>6332</v>
      </c>
      <c r="F11979">
        <v>0</v>
      </c>
    </row>
    <row r="11980" spans="1:6" hidden="1">
      <c r="A11980">
        <v>20</v>
      </c>
      <c r="B11980" s="226">
        <v>44278</v>
      </c>
      <c r="C11980" s="226">
        <v>44279</v>
      </c>
      <c r="D11980" s="226">
        <v>44280.45380787037</v>
      </c>
      <c r="E11980" t="s">
        <v>6331</v>
      </c>
      <c r="F11980">
        <v>0</v>
      </c>
    </row>
    <row r="11981" spans="1:6" hidden="1">
      <c r="A11981">
        <v>20</v>
      </c>
      <c r="B11981" s="226">
        <v>44278</v>
      </c>
      <c r="C11981" s="226">
        <v>44279</v>
      </c>
      <c r="D11981" s="226">
        <v>44280.45380787037</v>
      </c>
      <c r="E11981" t="s">
        <v>6669</v>
      </c>
      <c r="F11981">
        <v>0</v>
      </c>
    </row>
    <row r="11982" spans="1:6" hidden="1">
      <c r="A11982">
        <v>20</v>
      </c>
      <c r="B11982" s="226">
        <v>44278</v>
      </c>
      <c r="C11982" s="226">
        <v>44279</v>
      </c>
      <c r="D11982" s="226">
        <v>44280.45380787037</v>
      </c>
      <c r="E11982" t="s">
        <v>6668</v>
      </c>
      <c r="F11982">
        <v>-2.8006910478250009</v>
      </c>
    </row>
    <row r="11983" spans="1:6" hidden="1">
      <c r="A11983">
        <v>20</v>
      </c>
      <c r="B11983" s="226">
        <v>44278</v>
      </c>
      <c r="C11983" s="226">
        <v>44279</v>
      </c>
      <c r="D11983" s="226">
        <v>44280.45380787037</v>
      </c>
      <c r="E11983" t="s">
        <v>6719</v>
      </c>
      <c r="F11983">
        <v>35.758660098247951</v>
      </c>
    </row>
    <row r="11984" spans="1:6" hidden="1">
      <c r="A11984">
        <v>20</v>
      </c>
      <c r="B11984" s="226">
        <v>44278</v>
      </c>
      <c r="C11984" s="226">
        <v>44279</v>
      </c>
      <c r="D11984" s="226">
        <v>44280.45380787037</v>
      </c>
      <c r="E11984" t="s">
        <v>6333</v>
      </c>
      <c r="F11984">
        <v>-1.234987253297329E-2</v>
      </c>
    </row>
    <row r="11985" spans="1:6" hidden="1">
      <c r="A11985">
        <v>20</v>
      </c>
      <c r="B11985" s="226">
        <v>44278</v>
      </c>
      <c r="C11985" s="226">
        <v>44279</v>
      </c>
      <c r="D11985" s="226">
        <v>44280.45380787037</v>
      </c>
      <c r="E11985" t="s">
        <v>6334</v>
      </c>
      <c r="F11985">
        <v>19.64543361465137</v>
      </c>
    </row>
    <row r="11986" spans="1:6" hidden="1">
      <c r="A11986">
        <v>20</v>
      </c>
      <c r="B11986" s="226">
        <v>44278</v>
      </c>
      <c r="C11986" s="226">
        <v>44279</v>
      </c>
      <c r="D11986" s="226">
        <v>44280.45380787037</v>
      </c>
      <c r="E11986" t="s">
        <v>6339</v>
      </c>
      <c r="F11986">
        <v>7.7163818700031772</v>
      </c>
    </row>
    <row r="11987" spans="1:6" hidden="1">
      <c r="A11987">
        <v>20</v>
      </c>
      <c r="B11987" s="226">
        <v>44278</v>
      </c>
      <c r="C11987" s="226">
        <v>44279</v>
      </c>
      <c r="D11987" s="226">
        <v>44280.45380787037</v>
      </c>
      <c r="E11987" t="s">
        <v>6338</v>
      </c>
      <c r="F11987">
        <v>0.87541545419289291</v>
      </c>
    </row>
    <row r="11988" spans="1:6" hidden="1">
      <c r="A11988">
        <v>20</v>
      </c>
      <c r="B11988" s="226">
        <v>44278</v>
      </c>
      <c r="C11988" s="226">
        <v>44279</v>
      </c>
      <c r="D11988" s="226">
        <v>44280.45380787037</v>
      </c>
      <c r="E11988" t="s">
        <v>6337</v>
      </c>
      <c r="F11988">
        <v>60.579231585396684</v>
      </c>
    </row>
    <row r="11989" spans="1:6" hidden="1">
      <c r="A11989">
        <v>20</v>
      </c>
      <c r="B11989" s="226">
        <v>44278</v>
      </c>
      <c r="C11989" s="226">
        <v>44279</v>
      </c>
      <c r="D11989" s="226">
        <v>44280.45380787037</v>
      </c>
      <c r="E11989" t="s">
        <v>6340</v>
      </c>
      <c r="F11989">
        <v>19.84980954594079</v>
      </c>
    </row>
    <row r="11990" spans="1:6" hidden="1">
      <c r="A11990">
        <v>20</v>
      </c>
      <c r="B11990" s="226">
        <v>44278</v>
      </c>
      <c r="C11990" s="226">
        <v>44279</v>
      </c>
      <c r="D11990" s="226">
        <v>44280.45380787037</v>
      </c>
      <c r="E11990" t="s">
        <v>6341</v>
      </c>
      <c r="F11990">
        <v>25.942367397775175</v>
      </c>
    </row>
    <row r="11991" spans="1:6" hidden="1">
      <c r="A11991">
        <v>20</v>
      </c>
      <c r="B11991" s="226">
        <v>44278</v>
      </c>
      <c r="C11991" s="226">
        <v>44279</v>
      </c>
      <c r="D11991" s="226">
        <v>44280.45380787037</v>
      </c>
      <c r="E11991" t="s">
        <v>6342</v>
      </c>
      <c r="F11991">
        <v>8.5917973241960706</v>
      </c>
    </row>
    <row r="11992" spans="1:6" hidden="1">
      <c r="A11992">
        <v>20</v>
      </c>
      <c r="B11992" s="226">
        <v>44278</v>
      </c>
      <c r="C11992" s="226">
        <v>44279</v>
      </c>
      <c r="D11992" s="226">
        <v>44280.45380787037</v>
      </c>
      <c r="E11992" t="s">
        <v>6343</v>
      </c>
      <c r="F11992">
        <v>54.289614211188386</v>
      </c>
    </row>
    <row r="11993" spans="1:6" hidden="1">
      <c r="A11993">
        <v>20</v>
      </c>
      <c r="B11993" s="226">
        <v>44278</v>
      </c>
      <c r="C11993" s="226">
        <v>44279</v>
      </c>
      <c r="D11993" s="226">
        <v>44280.45380787037</v>
      </c>
      <c r="E11993" t="s">
        <v>6344</v>
      </c>
    </row>
    <row r="11994" spans="1:6" hidden="1">
      <c r="A11994">
        <v>20</v>
      </c>
      <c r="B11994" s="226">
        <v>44278</v>
      </c>
      <c r="C11994" s="226">
        <v>44279</v>
      </c>
      <c r="D11994" s="226">
        <v>44280.45380787037</v>
      </c>
      <c r="E11994" t="s">
        <v>6345</v>
      </c>
    </row>
    <row r="11995" spans="1:6" hidden="1">
      <c r="A11995">
        <v>20</v>
      </c>
      <c r="B11995" s="226">
        <v>44278</v>
      </c>
      <c r="C11995" s="226">
        <v>44279</v>
      </c>
      <c r="D11995" s="226">
        <v>44280.45380787037</v>
      </c>
      <c r="E11995" t="s">
        <v>6346</v>
      </c>
    </row>
    <row r="11996" spans="1:6" hidden="1">
      <c r="A11996">
        <v>20</v>
      </c>
      <c r="B11996" s="226">
        <v>44278</v>
      </c>
      <c r="C11996" s="226">
        <v>44279</v>
      </c>
      <c r="D11996" s="226">
        <v>44280.45380787037</v>
      </c>
      <c r="E11996" t="s">
        <v>6350</v>
      </c>
    </row>
    <row r="11997" spans="1:6" hidden="1">
      <c r="A11997">
        <v>20</v>
      </c>
      <c r="B11997" s="226">
        <v>44278</v>
      </c>
      <c r="C11997" s="226">
        <v>44279</v>
      </c>
      <c r="D11997" s="226">
        <v>44280.45380787037</v>
      </c>
      <c r="E11997" t="s">
        <v>6352</v>
      </c>
    </row>
    <row r="11998" spans="1:6" hidden="1">
      <c r="A11998">
        <v>20</v>
      </c>
      <c r="B11998" s="226">
        <v>44278</v>
      </c>
      <c r="C11998" s="226">
        <v>44279</v>
      </c>
      <c r="D11998" s="226">
        <v>44280.45380787037</v>
      </c>
      <c r="E11998" t="s">
        <v>6353</v>
      </c>
    </row>
    <row r="11999" spans="1:6" hidden="1">
      <c r="A11999">
        <v>20</v>
      </c>
      <c r="B11999" s="226">
        <v>44278</v>
      </c>
      <c r="C11999" s="226">
        <v>44279</v>
      </c>
      <c r="D11999" s="226">
        <v>44280.45380787037</v>
      </c>
      <c r="E11999" t="s">
        <v>6355</v>
      </c>
    </row>
    <row r="12000" spans="1:6" hidden="1">
      <c r="A12000">
        <v>20</v>
      </c>
      <c r="B12000" s="226">
        <v>44278</v>
      </c>
      <c r="C12000" s="226">
        <v>44279</v>
      </c>
      <c r="D12000" s="226">
        <v>44280.45380787037</v>
      </c>
      <c r="E12000" t="s">
        <v>6354</v>
      </c>
    </row>
    <row r="12001" spans="1:5" hidden="1">
      <c r="A12001">
        <v>20</v>
      </c>
      <c r="B12001" s="226">
        <v>44278</v>
      </c>
      <c r="C12001" s="226">
        <v>44279</v>
      </c>
      <c r="D12001" s="226">
        <v>44280.45380787037</v>
      </c>
      <c r="E12001" t="s">
        <v>6347</v>
      </c>
    </row>
    <row r="12002" spans="1:5" hidden="1">
      <c r="A12002">
        <v>20</v>
      </c>
      <c r="B12002" s="226">
        <v>44278</v>
      </c>
      <c r="C12002" s="226">
        <v>44279</v>
      </c>
      <c r="D12002" s="226">
        <v>44280.45380787037</v>
      </c>
      <c r="E12002" t="s">
        <v>6348</v>
      </c>
    </row>
    <row r="12003" spans="1:5" hidden="1">
      <c r="A12003">
        <v>20</v>
      </c>
      <c r="B12003" s="226">
        <v>44278</v>
      </c>
      <c r="C12003" s="226">
        <v>44279</v>
      </c>
      <c r="D12003" s="226">
        <v>44280.45380787037</v>
      </c>
      <c r="E12003" t="s">
        <v>6349</v>
      </c>
    </row>
    <row r="12004" spans="1:5" hidden="1">
      <c r="A12004">
        <v>20</v>
      </c>
      <c r="B12004" s="226">
        <v>44278</v>
      </c>
      <c r="C12004" s="226">
        <v>44279</v>
      </c>
      <c r="D12004" s="226">
        <v>44280.45380787037</v>
      </c>
      <c r="E12004" t="s">
        <v>6351</v>
      </c>
    </row>
    <row r="12005" spans="1:5" hidden="1">
      <c r="A12005">
        <v>20</v>
      </c>
      <c r="B12005" s="226">
        <v>44278</v>
      </c>
      <c r="C12005" s="226">
        <v>44279</v>
      </c>
      <c r="D12005" s="226">
        <v>44280.45380787037</v>
      </c>
      <c r="E12005" t="s">
        <v>6356</v>
      </c>
    </row>
    <row r="12006" spans="1:5" hidden="1">
      <c r="A12006">
        <v>20</v>
      </c>
      <c r="B12006" s="226">
        <v>44278</v>
      </c>
      <c r="C12006" s="226">
        <v>44279</v>
      </c>
      <c r="D12006" s="226">
        <v>44280.45380787037</v>
      </c>
      <c r="E12006" t="s">
        <v>6362</v>
      </c>
    </row>
    <row r="12007" spans="1:5" hidden="1">
      <c r="A12007">
        <v>20</v>
      </c>
      <c r="B12007" s="226">
        <v>44278</v>
      </c>
      <c r="C12007" s="226">
        <v>44279</v>
      </c>
      <c r="D12007" s="226">
        <v>44280.45380787037</v>
      </c>
      <c r="E12007" t="s">
        <v>6363</v>
      </c>
    </row>
    <row r="12008" spans="1:5" hidden="1">
      <c r="A12008">
        <v>20</v>
      </c>
      <c r="B12008" s="226">
        <v>44278</v>
      </c>
      <c r="C12008" s="226">
        <v>44279</v>
      </c>
      <c r="D12008" s="226">
        <v>44280.45380787037</v>
      </c>
      <c r="E12008" t="s">
        <v>6364</v>
      </c>
    </row>
    <row r="12009" spans="1:5" hidden="1">
      <c r="A12009">
        <v>20</v>
      </c>
      <c r="B12009" s="226">
        <v>44278</v>
      </c>
      <c r="C12009" s="226">
        <v>44279</v>
      </c>
      <c r="D12009" s="226">
        <v>44280.45380787037</v>
      </c>
      <c r="E12009" t="s">
        <v>6365</v>
      </c>
    </row>
    <row r="12010" spans="1:5" hidden="1">
      <c r="A12010">
        <v>20</v>
      </c>
      <c r="B12010" s="226">
        <v>44278</v>
      </c>
      <c r="C12010" s="226">
        <v>44279</v>
      </c>
      <c r="D12010" s="226">
        <v>44280.45380787037</v>
      </c>
      <c r="E12010" t="s">
        <v>6366</v>
      </c>
    </row>
    <row r="12011" spans="1:5" hidden="1">
      <c r="A12011">
        <v>20</v>
      </c>
      <c r="B12011" s="226">
        <v>44278</v>
      </c>
      <c r="C12011" s="226">
        <v>44279</v>
      </c>
      <c r="D12011" s="226">
        <v>44280.45380787037</v>
      </c>
      <c r="E12011" t="s">
        <v>6367</v>
      </c>
    </row>
    <row r="12012" spans="1:5" hidden="1">
      <c r="A12012">
        <v>20</v>
      </c>
      <c r="B12012" s="226">
        <v>44278</v>
      </c>
      <c r="C12012" s="226">
        <v>44279</v>
      </c>
      <c r="D12012" s="226">
        <v>44280.45380787037</v>
      </c>
      <c r="E12012" t="s">
        <v>6368</v>
      </c>
    </row>
    <row r="12013" spans="1:5" hidden="1">
      <c r="A12013">
        <v>20</v>
      </c>
      <c r="B12013" s="226">
        <v>44278</v>
      </c>
      <c r="C12013" s="226">
        <v>44279</v>
      </c>
      <c r="D12013" s="226">
        <v>44280.45380787037</v>
      </c>
      <c r="E12013" t="s">
        <v>6369</v>
      </c>
    </row>
    <row r="12014" spans="1:5" hidden="1">
      <c r="A12014">
        <v>20</v>
      </c>
      <c r="B12014" s="226">
        <v>44278</v>
      </c>
      <c r="C12014" s="226">
        <v>44279</v>
      </c>
      <c r="D12014" s="226">
        <v>44280.45380787037</v>
      </c>
      <c r="E12014" t="s">
        <v>6370</v>
      </c>
    </row>
    <row r="12015" spans="1:5" hidden="1">
      <c r="A12015">
        <v>20</v>
      </c>
      <c r="B12015" s="226">
        <v>44278</v>
      </c>
      <c r="C12015" s="226">
        <v>44279</v>
      </c>
      <c r="D12015" s="226">
        <v>44280.45380787037</v>
      </c>
      <c r="E12015" t="s">
        <v>6371</v>
      </c>
    </row>
    <row r="12016" spans="1:5" hidden="1">
      <c r="A12016">
        <v>20</v>
      </c>
      <c r="B12016" s="226">
        <v>44278</v>
      </c>
      <c r="C12016" s="226">
        <v>44279</v>
      </c>
      <c r="D12016" s="226">
        <v>44280.45380787037</v>
      </c>
      <c r="E12016" t="s">
        <v>6372</v>
      </c>
    </row>
    <row r="12017" spans="1:6" hidden="1">
      <c r="A12017">
        <v>20</v>
      </c>
      <c r="B12017" s="226">
        <v>44278</v>
      </c>
      <c r="C12017" s="226">
        <v>44279</v>
      </c>
      <c r="D12017" s="226">
        <v>44280.45380787037</v>
      </c>
      <c r="E12017" t="s">
        <v>6373</v>
      </c>
    </row>
    <row r="12018" spans="1:6" hidden="1">
      <c r="A12018">
        <v>20</v>
      </c>
      <c r="B12018" s="226">
        <v>44278</v>
      </c>
      <c r="C12018" s="226">
        <v>44279</v>
      </c>
      <c r="D12018" s="226">
        <v>44280.45380787037</v>
      </c>
      <c r="E12018" t="s">
        <v>6374</v>
      </c>
    </row>
    <row r="12019" spans="1:6" hidden="1">
      <c r="A12019">
        <v>20</v>
      </c>
      <c r="B12019" s="226">
        <v>44278</v>
      </c>
      <c r="C12019" s="226">
        <v>44279</v>
      </c>
      <c r="D12019" s="226">
        <v>44280.45380787037</v>
      </c>
      <c r="E12019" t="s">
        <v>6375</v>
      </c>
    </row>
    <row r="12020" spans="1:6" hidden="1">
      <c r="A12020">
        <v>20</v>
      </c>
      <c r="B12020" s="226">
        <v>44278</v>
      </c>
      <c r="C12020" s="226">
        <v>44279</v>
      </c>
      <c r="D12020" s="226">
        <v>44280.45380787037</v>
      </c>
      <c r="E12020" t="s">
        <v>6376</v>
      </c>
    </row>
    <row r="12021" spans="1:6" hidden="1">
      <c r="A12021">
        <v>20</v>
      </c>
      <c r="B12021" s="226">
        <v>44278</v>
      </c>
      <c r="C12021" s="226">
        <v>44279</v>
      </c>
      <c r="D12021" s="226">
        <v>44280.45380787037</v>
      </c>
      <c r="E12021" t="s">
        <v>6377</v>
      </c>
    </row>
    <row r="12022" spans="1:6" hidden="1">
      <c r="A12022">
        <v>20</v>
      </c>
      <c r="B12022" s="226">
        <v>44278</v>
      </c>
      <c r="C12022" s="226">
        <v>44279</v>
      </c>
      <c r="D12022" s="226">
        <v>44280.45380787037</v>
      </c>
      <c r="E12022" t="s">
        <v>6378</v>
      </c>
    </row>
    <row r="12023" spans="1:6" hidden="1">
      <c r="A12023">
        <v>20</v>
      </c>
      <c r="B12023" s="226">
        <v>44278</v>
      </c>
      <c r="C12023" s="226">
        <v>44279</v>
      </c>
      <c r="D12023" s="226">
        <v>44280.45380787037</v>
      </c>
      <c r="E12023" t="s">
        <v>6379</v>
      </c>
    </row>
    <row r="12024" spans="1:6" hidden="1">
      <c r="A12024">
        <v>20</v>
      </c>
      <c r="B12024" s="226">
        <v>44278</v>
      </c>
      <c r="C12024" s="226">
        <v>44279</v>
      </c>
      <c r="D12024" s="226">
        <v>44280.45380787037</v>
      </c>
      <c r="E12024" t="s">
        <v>6380</v>
      </c>
    </row>
    <row r="12025" spans="1:6" hidden="1">
      <c r="A12025">
        <v>20</v>
      </c>
      <c r="B12025" s="226">
        <v>44278</v>
      </c>
      <c r="C12025" s="226">
        <v>44279</v>
      </c>
      <c r="D12025" s="226">
        <v>44280.45380787037</v>
      </c>
      <c r="E12025" t="s">
        <v>5411</v>
      </c>
    </row>
    <row r="12026" spans="1:6" hidden="1">
      <c r="A12026">
        <v>20</v>
      </c>
      <c r="B12026" s="226">
        <v>44278</v>
      </c>
      <c r="C12026" s="226">
        <v>44279</v>
      </c>
      <c r="D12026" s="226">
        <v>44280.45380787037</v>
      </c>
      <c r="E12026" t="s">
        <v>6381</v>
      </c>
      <c r="F12026">
        <v>143.32484546237529</v>
      </c>
    </row>
    <row r="12027" spans="1:6" hidden="1">
      <c r="A12027">
        <v>20</v>
      </c>
      <c r="B12027" s="226">
        <v>44278</v>
      </c>
      <c r="C12027" s="226">
        <v>44279</v>
      </c>
      <c r="D12027" s="226">
        <v>44280.45380787037</v>
      </c>
      <c r="E12027" t="s">
        <v>6430</v>
      </c>
      <c r="F12027">
        <v>31.964218669467375</v>
      </c>
    </row>
    <row r="12028" spans="1:6" hidden="1">
      <c r="A12028">
        <v>20</v>
      </c>
      <c r="B12028" s="226">
        <v>44278</v>
      </c>
      <c r="C12028" s="226">
        <v>44279</v>
      </c>
      <c r="D12028" s="226">
        <v>44280.45380787037</v>
      </c>
      <c r="E12028" t="s">
        <v>6431</v>
      </c>
      <c r="F12028">
        <v>3722.5407151963891</v>
      </c>
    </row>
    <row r="12029" spans="1:6" hidden="1">
      <c r="A12029">
        <v>20</v>
      </c>
      <c r="B12029" s="226">
        <v>44278</v>
      </c>
      <c r="C12029" s="226">
        <v>44279</v>
      </c>
      <c r="D12029" s="226">
        <v>44280.45380787037</v>
      </c>
      <c r="E12029" t="s">
        <v>6432</v>
      </c>
      <c r="F12029">
        <v>2.5146528954307192</v>
      </c>
    </row>
    <row r="12030" spans="1:6" hidden="1">
      <c r="A12030">
        <v>20</v>
      </c>
      <c r="B12030" s="226">
        <v>44278</v>
      </c>
      <c r="C12030" s="226">
        <v>44279</v>
      </c>
      <c r="D12030" s="226">
        <v>44280.45380787037</v>
      </c>
      <c r="E12030" t="s">
        <v>6382</v>
      </c>
      <c r="F12030">
        <v>1643.0635340372726</v>
      </c>
    </row>
    <row r="12031" spans="1:6" hidden="1">
      <c r="A12031">
        <v>20</v>
      </c>
      <c r="B12031" s="226">
        <v>44278</v>
      </c>
      <c r="C12031" s="226">
        <v>44279</v>
      </c>
      <c r="D12031" s="226">
        <v>44280.45380787037</v>
      </c>
      <c r="E12031" t="s">
        <v>6383</v>
      </c>
      <c r="F12031">
        <v>52.82347309589381</v>
      </c>
    </row>
    <row r="12032" spans="1:6" hidden="1">
      <c r="A12032">
        <v>20</v>
      </c>
      <c r="B12032" s="226">
        <v>44278</v>
      </c>
      <c r="C12032" s="226">
        <v>44279</v>
      </c>
      <c r="D12032" s="226">
        <v>44280.45380787037</v>
      </c>
      <c r="E12032" t="s">
        <v>6384</v>
      </c>
      <c r="F12032">
        <v>8.333333147068819E-3</v>
      </c>
    </row>
    <row r="12033" spans="1:6" hidden="1">
      <c r="A12033">
        <v>20</v>
      </c>
      <c r="B12033" s="226">
        <v>44278</v>
      </c>
      <c r="C12033" s="226">
        <v>44279</v>
      </c>
      <c r="D12033" s="226">
        <v>44280.45380787037</v>
      </c>
      <c r="E12033" t="s">
        <v>6385</v>
      </c>
      <c r="F12033">
        <v>1.0833333532015894</v>
      </c>
    </row>
    <row r="12034" spans="1:6" hidden="1">
      <c r="A12034">
        <v>20</v>
      </c>
      <c r="B12034" s="226">
        <v>44278</v>
      </c>
      <c r="C12034" s="226">
        <v>44279</v>
      </c>
      <c r="D12034" s="226">
        <v>44280.45380787037</v>
      </c>
      <c r="E12034" t="s">
        <v>6386</v>
      </c>
      <c r="F12034">
        <v>9.2683331171671544</v>
      </c>
    </row>
    <row r="12035" spans="1:6" hidden="1">
      <c r="A12035">
        <v>20</v>
      </c>
      <c r="B12035" s="226">
        <v>44278</v>
      </c>
      <c r="C12035" s="226">
        <v>44279</v>
      </c>
      <c r="D12035" s="226">
        <v>44280.45380787037</v>
      </c>
      <c r="E12035" t="s">
        <v>6387</v>
      </c>
      <c r="F12035">
        <v>1.5500000317890854</v>
      </c>
    </row>
    <row r="12036" spans="1:6" hidden="1">
      <c r="A12036">
        <v>20</v>
      </c>
      <c r="B12036" s="226">
        <v>44278</v>
      </c>
      <c r="C12036" s="226">
        <v>44279</v>
      </c>
      <c r="D12036" s="226">
        <v>44280.45380787037</v>
      </c>
      <c r="E12036" t="s">
        <v>6388</v>
      </c>
      <c r="F12036">
        <v>65.908330281578003</v>
      </c>
    </row>
    <row r="12037" spans="1:6" hidden="1">
      <c r="A12037">
        <v>20</v>
      </c>
      <c r="B12037" s="226">
        <v>44278</v>
      </c>
      <c r="C12037" s="226">
        <v>44279</v>
      </c>
      <c r="D12037" s="226">
        <v>44280.45380787037</v>
      </c>
      <c r="E12037" t="s">
        <v>6389</v>
      </c>
      <c r="F12037">
        <v>20.995000521342806</v>
      </c>
    </row>
    <row r="12038" spans="1:6" hidden="1">
      <c r="A12038">
        <v>20</v>
      </c>
      <c r="B12038" s="226">
        <v>44278</v>
      </c>
      <c r="C12038" s="226">
        <v>44279</v>
      </c>
      <c r="D12038" s="226">
        <v>44280.45380787037</v>
      </c>
      <c r="E12038" t="s">
        <v>6390</v>
      </c>
      <c r="F12038">
        <v>9.8333336412906647E-2</v>
      </c>
    </row>
    <row r="12039" spans="1:6" hidden="1">
      <c r="A12039">
        <v>20</v>
      </c>
      <c r="B12039" s="226">
        <v>44278</v>
      </c>
      <c r="C12039" s="226">
        <v>44279</v>
      </c>
      <c r="D12039" s="226">
        <v>44280.45380787037</v>
      </c>
      <c r="E12039" t="s">
        <v>6391</v>
      </c>
      <c r="F12039">
        <v>1.059999942779541</v>
      </c>
    </row>
    <row r="12040" spans="1:6" hidden="1">
      <c r="A12040">
        <v>20</v>
      </c>
      <c r="B12040" s="226">
        <v>44278</v>
      </c>
      <c r="C12040" s="226">
        <v>44279</v>
      </c>
      <c r="D12040" s="226">
        <v>44280.45380787037</v>
      </c>
      <c r="E12040" t="s">
        <v>6392</v>
      </c>
      <c r="F12040">
        <v>1.9999999552965182E-2</v>
      </c>
    </row>
    <row r="12041" spans="1:6" hidden="1">
      <c r="A12041">
        <v>20</v>
      </c>
      <c r="B12041" s="226">
        <v>44278</v>
      </c>
      <c r="C12041" s="226">
        <v>44279</v>
      </c>
      <c r="D12041" s="226">
        <v>44280.45380787037</v>
      </c>
      <c r="E12041" t="s">
        <v>6428</v>
      </c>
      <c r="F12041">
        <v>57.204299184245258</v>
      </c>
    </row>
    <row r="12042" spans="1:6" hidden="1">
      <c r="A12042">
        <v>20</v>
      </c>
      <c r="B12042" s="226">
        <v>44278</v>
      </c>
      <c r="C12042" s="226">
        <v>44279</v>
      </c>
      <c r="D12042" s="226">
        <v>44280.45380787037</v>
      </c>
      <c r="E12042" t="s">
        <v>6498</v>
      </c>
      <c r="F12042">
        <v>7.7941684911234224E-2</v>
      </c>
    </row>
    <row r="12043" spans="1:6" hidden="1">
      <c r="A12043">
        <v>20</v>
      </c>
      <c r="B12043" s="226">
        <v>44278</v>
      </c>
      <c r="C12043" s="226">
        <v>44279</v>
      </c>
      <c r="D12043" s="226">
        <v>44280.45380787037</v>
      </c>
      <c r="E12043" t="s">
        <v>6499</v>
      </c>
      <c r="F12043">
        <v>213.84132906066048</v>
      </c>
    </row>
    <row r="12044" spans="1:6" hidden="1">
      <c r="A12044">
        <v>20</v>
      </c>
      <c r="B12044" s="226">
        <v>44278</v>
      </c>
      <c r="C12044" s="226">
        <v>44279</v>
      </c>
      <c r="D12044" s="226">
        <v>44280.45380787037</v>
      </c>
      <c r="E12044" t="s">
        <v>6500</v>
      </c>
      <c r="F12044">
        <v>10932.207714843764</v>
      </c>
    </row>
    <row r="12045" spans="1:6" hidden="1">
      <c r="A12045">
        <v>20</v>
      </c>
      <c r="B12045" s="226">
        <v>44278</v>
      </c>
      <c r="C12045" s="226">
        <v>44279</v>
      </c>
      <c r="D12045" s="226">
        <v>44280.45380787037</v>
      </c>
      <c r="E12045" t="s">
        <v>6429</v>
      </c>
      <c r="F12045">
        <v>349.87272807227328</v>
      </c>
    </row>
    <row r="12046" spans="1:6" hidden="1">
      <c r="A12046">
        <v>20</v>
      </c>
      <c r="B12046" s="226">
        <v>44278</v>
      </c>
      <c r="C12046" s="226">
        <v>44279</v>
      </c>
      <c r="D12046" s="226">
        <v>44280.45380787037</v>
      </c>
      <c r="E12046" t="s">
        <v>6433</v>
      </c>
      <c r="F12046">
        <v>55.20556964079541</v>
      </c>
    </row>
    <row r="12047" spans="1:6" hidden="1">
      <c r="A12047">
        <v>20</v>
      </c>
      <c r="B12047" s="226">
        <v>44278</v>
      </c>
      <c r="C12047" s="226">
        <v>44279</v>
      </c>
      <c r="D12047" s="226">
        <v>44280.45380787037</v>
      </c>
      <c r="E12047" t="s">
        <v>6671</v>
      </c>
      <c r="F12047">
        <v>-2.3310135407978212</v>
      </c>
    </row>
    <row r="12048" spans="1:6" hidden="1">
      <c r="A12048">
        <v>20</v>
      </c>
      <c r="B12048" s="226">
        <v>44278</v>
      </c>
      <c r="C12048" s="226">
        <v>44279</v>
      </c>
      <c r="D12048" s="226">
        <v>44280.45380787037</v>
      </c>
      <c r="E12048" t="s">
        <v>6434</v>
      </c>
      <c r="F12048">
        <v>148.48246854146308</v>
      </c>
    </row>
    <row r="12049" spans="1:6" hidden="1">
      <c r="A12049">
        <v>20</v>
      </c>
      <c r="B12049" s="226">
        <v>44278</v>
      </c>
      <c r="C12049" s="226">
        <v>44279</v>
      </c>
      <c r="D12049" s="226">
        <v>44280.45380787037</v>
      </c>
      <c r="E12049" t="s">
        <v>6435</v>
      </c>
      <c r="F12049">
        <v>60.990899984041882</v>
      </c>
    </row>
    <row r="12050" spans="1:6" hidden="1">
      <c r="A12050">
        <v>20</v>
      </c>
      <c r="B12050" s="226">
        <v>44278</v>
      </c>
      <c r="C12050" s="226">
        <v>44279</v>
      </c>
      <c r="D12050" s="226">
        <v>44280.45380787037</v>
      </c>
      <c r="E12050" t="s">
        <v>6436</v>
      </c>
      <c r="F12050">
        <v>631.95857406192329</v>
      </c>
    </row>
    <row r="12051" spans="1:6" hidden="1">
      <c r="A12051">
        <v>20</v>
      </c>
      <c r="B12051" s="226">
        <v>44278</v>
      </c>
      <c r="C12051" s="226">
        <v>44279</v>
      </c>
      <c r="D12051" s="226">
        <v>44280.45380787037</v>
      </c>
      <c r="E12051" t="s">
        <v>6438</v>
      </c>
      <c r="F12051">
        <v>2796.5645261976433</v>
      </c>
    </row>
    <row r="12052" spans="1:6" hidden="1">
      <c r="A12052">
        <v>20</v>
      </c>
      <c r="B12052" s="226">
        <v>44278</v>
      </c>
      <c r="C12052" s="226">
        <v>44279</v>
      </c>
      <c r="D12052" s="226">
        <v>44280.45380787037</v>
      </c>
      <c r="E12052" t="s">
        <v>6439</v>
      </c>
      <c r="F12052">
        <v>141.67793590757586</v>
      </c>
    </row>
    <row r="12053" spans="1:6" hidden="1">
      <c r="A12053">
        <v>20</v>
      </c>
      <c r="B12053" s="226">
        <v>44278</v>
      </c>
      <c r="C12053" s="226">
        <v>44279</v>
      </c>
      <c r="D12053" s="226">
        <v>44280.45380787037</v>
      </c>
      <c r="E12053" t="s">
        <v>6501</v>
      </c>
      <c r="F12053">
        <v>8.207397571868384</v>
      </c>
    </row>
    <row r="12054" spans="1:6" hidden="1">
      <c r="A12054">
        <v>20</v>
      </c>
      <c r="B12054" s="226">
        <v>44278</v>
      </c>
      <c r="C12054" s="226">
        <v>44279</v>
      </c>
      <c r="D12054" s="226">
        <v>44280.45380787037</v>
      </c>
      <c r="E12054" t="s">
        <v>6437</v>
      </c>
      <c r="F12054">
        <v>132.62285581694701</v>
      </c>
    </row>
    <row r="12055" spans="1:6" hidden="1">
      <c r="A12055">
        <v>20</v>
      </c>
      <c r="B12055" s="226">
        <v>44278</v>
      </c>
      <c r="C12055" s="226">
        <v>44279</v>
      </c>
      <c r="D12055" s="226">
        <v>44280.45380787037</v>
      </c>
      <c r="E12055" t="s">
        <v>6502</v>
      </c>
      <c r="F12055">
        <v>74.879997253414999</v>
      </c>
    </row>
    <row r="12056" spans="1:6" hidden="1">
      <c r="A12056">
        <v>20</v>
      </c>
      <c r="B12056" s="226">
        <v>44278</v>
      </c>
      <c r="C12056" s="226">
        <v>44279</v>
      </c>
      <c r="D12056" s="226">
        <v>44280.45380787037</v>
      </c>
      <c r="E12056" t="s">
        <v>6410</v>
      </c>
      <c r="F12056">
        <v>11.369999885559531</v>
      </c>
    </row>
    <row r="12057" spans="1:6" hidden="1">
      <c r="A12057">
        <v>20</v>
      </c>
      <c r="B12057" s="226">
        <v>44278</v>
      </c>
      <c r="C12057" s="226">
        <v>44279</v>
      </c>
      <c r="D12057" s="226">
        <v>44280.45380787037</v>
      </c>
      <c r="E12057" t="s">
        <v>6411</v>
      </c>
      <c r="F12057">
        <v>0.56000000238420766</v>
      </c>
    </row>
    <row r="12058" spans="1:6" hidden="1">
      <c r="A12058">
        <v>20</v>
      </c>
      <c r="B12058" s="226">
        <v>44278</v>
      </c>
      <c r="C12058" s="226">
        <v>44279</v>
      </c>
      <c r="D12058" s="226">
        <v>44280.45380787037</v>
      </c>
      <c r="E12058" t="s">
        <v>6412</v>
      </c>
      <c r="F12058">
        <v>3.1500000953675098</v>
      </c>
    </row>
    <row r="12059" spans="1:6" hidden="1">
      <c r="A12059">
        <v>20</v>
      </c>
      <c r="B12059" s="226">
        <v>44278</v>
      </c>
      <c r="C12059" s="226">
        <v>44279</v>
      </c>
      <c r="D12059" s="226">
        <v>44280.45380787037</v>
      </c>
      <c r="E12059" t="s">
        <v>6413</v>
      </c>
      <c r="F12059">
        <v>5.9000000953676626</v>
      </c>
    </row>
    <row r="12060" spans="1:6" hidden="1">
      <c r="A12060">
        <v>20</v>
      </c>
      <c r="B12060" s="226">
        <v>44278</v>
      </c>
      <c r="C12060" s="226">
        <v>44279</v>
      </c>
      <c r="D12060" s="226">
        <v>44280.45380787037</v>
      </c>
      <c r="E12060" t="s">
        <v>6414</v>
      </c>
      <c r="F12060">
        <v>0.77999997138977051</v>
      </c>
    </row>
    <row r="12061" spans="1:6" hidden="1">
      <c r="A12061">
        <v>20</v>
      </c>
      <c r="B12061" s="226">
        <v>44278</v>
      </c>
      <c r="C12061" s="226">
        <v>44279</v>
      </c>
      <c r="D12061" s="226">
        <v>44280.45380787037</v>
      </c>
      <c r="E12061" t="s">
        <v>6415</v>
      </c>
      <c r="F12061">
        <v>0</v>
      </c>
    </row>
    <row r="12062" spans="1:6" hidden="1">
      <c r="A12062">
        <v>20</v>
      </c>
      <c r="B12062" s="226">
        <v>44278</v>
      </c>
      <c r="C12062" s="226">
        <v>44279</v>
      </c>
      <c r="D12062" s="226">
        <v>44280.45380787037</v>
      </c>
      <c r="E12062" t="s">
        <v>6416</v>
      </c>
      <c r="F12062">
        <v>2.0399999618530273</v>
      </c>
    </row>
    <row r="12063" spans="1:6" hidden="1">
      <c r="A12063">
        <v>20</v>
      </c>
      <c r="B12063" s="226">
        <v>44278</v>
      </c>
      <c r="C12063" s="226">
        <v>44279</v>
      </c>
      <c r="D12063" s="226">
        <v>44280.45380787037</v>
      </c>
      <c r="E12063" t="s">
        <v>6417</v>
      </c>
      <c r="F12063">
        <v>1.309999942779541</v>
      </c>
    </row>
    <row r="12064" spans="1:6" hidden="1">
      <c r="A12064">
        <v>20</v>
      </c>
      <c r="B12064" s="226">
        <v>44278</v>
      </c>
      <c r="C12064" s="226">
        <v>44279</v>
      </c>
      <c r="D12064" s="226">
        <v>44280.45380787037</v>
      </c>
      <c r="E12064" t="s">
        <v>6503</v>
      </c>
      <c r="F12064">
        <v>1.9999999552965182E-2</v>
      </c>
    </row>
    <row r="12065" spans="1:6" hidden="1">
      <c r="A12065">
        <v>20</v>
      </c>
      <c r="B12065" s="226">
        <v>44278</v>
      </c>
      <c r="C12065" s="226">
        <v>44279</v>
      </c>
      <c r="D12065" s="226">
        <v>44280.45380787037</v>
      </c>
      <c r="E12065" t="s">
        <v>6504</v>
      </c>
      <c r="F12065">
        <v>1.1483333806196849</v>
      </c>
    </row>
    <row r="12066" spans="1:6" hidden="1">
      <c r="A12066">
        <v>20</v>
      </c>
      <c r="B12066" s="226">
        <v>44278</v>
      </c>
      <c r="C12066" s="226">
        <v>44279</v>
      </c>
      <c r="D12066" s="226">
        <v>44280.45380787037</v>
      </c>
      <c r="E12066" t="s">
        <v>6505</v>
      </c>
      <c r="F12066">
        <v>2.5233332713444043</v>
      </c>
    </row>
    <row r="12067" spans="1:6" hidden="1">
      <c r="A12067">
        <v>20</v>
      </c>
      <c r="B12067" s="226">
        <v>44278</v>
      </c>
      <c r="C12067" s="226">
        <v>44279</v>
      </c>
      <c r="D12067" s="226">
        <v>44280.45380787037</v>
      </c>
      <c r="E12067" t="s">
        <v>6506</v>
      </c>
      <c r="F12067">
        <v>22.875000317892344</v>
      </c>
    </row>
    <row r="12068" spans="1:6" hidden="1">
      <c r="A12068">
        <v>20</v>
      </c>
      <c r="B12068" s="226">
        <v>44278</v>
      </c>
      <c r="C12068" s="226">
        <v>44279</v>
      </c>
      <c r="D12068" s="226">
        <v>44280.45380787037</v>
      </c>
      <c r="E12068" t="s">
        <v>6507</v>
      </c>
      <c r="F12068">
        <v>50.804998397829102</v>
      </c>
    </row>
    <row r="12069" spans="1:6" hidden="1">
      <c r="A12069">
        <v>20</v>
      </c>
      <c r="B12069" s="226">
        <v>44278</v>
      </c>
      <c r="C12069" s="226">
        <v>44279</v>
      </c>
      <c r="D12069" s="226">
        <v>44280.45380787037</v>
      </c>
      <c r="E12069" t="s">
        <v>6508</v>
      </c>
      <c r="F12069">
        <v>21.086666107177624</v>
      </c>
    </row>
    <row r="12070" spans="1:6" hidden="1">
      <c r="A12070">
        <v>20</v>
      </c>
      <c r="B12070" s="226">
        <v>44278</v>
      </c>
      <c r="C12070" s="226">
        <v>44279</v>
      </c>
      <c r="D12070" s="226">
        <v>44280.45380787037</v>
      </c>
      <c r="E12070" t="s">
        <v>6509</v>
      </c>
      <c r="F12070">
        <v>0.6050000091393789</v>
      </c>
    </row>
    <row r="12071" spans="1:6" hidden="1">
      <c r="A12071">
        <v>20</v>
      </c>
      <c r="B12071" s="226">
        <v>44278</v>
      </c>
      <c r="C12071" s="226">
        <v>44279</v>
      </c>
      <c r="D12071" s="226">
        <v>44280.45380787037</v>
      </c>
      <c r="E12071" t="s">
        <v>6510</v>
      </c>
      <c r="F12071">
        <v>0.91833335161205754</v>
      </c>
    </row>
    <row r="12072" spans="1:6" hidden="1">
      <c r="A12072">
        <v>20</v>
      </c>
      <c r="B12072" s="226">
        <v>44278</v>
      </c>
      <c r="C12072" s="226">
        <v>44279</v>
      </c>
      <c r="D12072" s="226">
        <v>44280.45380787037</v>
      </c>
      <c r="E12072" t="s">
        <v>6511</v>
      </c>
      <c r="F12072">
        <v>9.9999997764825908E-3</v>
      </c>
    </row>
    <row r="12073" spans="1:6" hidden="1">
      <c r="A12073">
        <v>20</v>
      </c>
      <c r="B12073" s="226">
        <v>44278</v>
      </c>
      <c r="C12073" s="226">
        <v>44279</v>
      </c>
      <c r="D12073" s="226">
        <v>44280.45380787037</v>
      </c>
      <c r="E12073" t="s">
        <v>6728</v>
      </c>
      <c r="F12073">
        <v>6.7444823400841845</v>
      </c>
    </row>
    <row r="12074" spans="1:6" hidden="1">
      <c r="A12074">
        <v>20</v>
      </c>
      <c r="B12074" s="226">
        <v>44278</v>
      </c>
      <c r="C12074" s="226">
        <v>44279</v>
      </c>
      <c r="D12074" s="226">
        <v>44280.45380787037</v>
      </c>
      <c r="E12074" t="s">
        <v>6525</v>
      </c>
    </row>
    <row r="12075" spans="1:6" hidden="1">
      <c r="A12075">
        <v>20</v>
      </c>
      <c r="B12075" s="226">
        <v>44278</v>
      </c>
      <c r="C12075" s="226">
        <v>44279</v>
      </c>
      <c r="D12075" s="226">
        <v>44280.45380787037</v>
      </c>
      <c r="E12075" t="s">
        <v>6526</v>
      </c>
    </row>
    <row r="12076" spans="1:6" hidden="1">
      <c r="A12076">
        <v>20</v>
      </c>
      <c r="B12076" s="226">
        <v>44278</v>
      </c>
      <c r="C12076" s="226">
        <v>44279</v>
      </c>
      <c r="D12076" s="226">
        <v>44280.45380787037</v>
      </c>
      <c r="E12076" t="s">
        <v>6679</v>
      </c>
      <c r="F12076">
        <v>0.8686000108719143</v>
      </c>
    </row>
    <row r="12077" spans="1:6" hidden="1">
      <c r="A12077">
        <v>20</v>
      </c>
      <c r="B12077" s="226">
        <v>44278</v>
      </c>
      <c r="C12077" s="226">
        <v>44279</v>
      </c>
      <c r="D12077" s="226">
        <v>44280.45380787037</v>
      </c>
      <c r="E12077" t="s">
        <v>6680</v>
      </c>
      <c r="F12077">
        <v>1.8176000118255005</v>
      </c>
    </row>
    <row r="12078" spans="1:6" hidden="1">
      <c r="A12078">
        <v>20</v>
      </c>
      <c r="B12078" s="226">
        <v>44278</v>
      </c>
      <c r="C12078" s="226">
        <v>44279</v>
      </c>
      <c r="D12078" s="226">
        <v>44280.45380787037</v>
      </c>
      <c r="E12078" t="s">
        <v>6681</v>
      </c>
      <c r="F12078">
        <v>7.2958002090456562</v>
      </c>
    </row>
    <row r="12079" spans="1:6" hidden="1">
      <c r="A12079">
        <v>20</v>
      </c>
      <c r="B12079" s="226">
        <v>44278</v>
      </c>
      <c r="C12079" s="226">
        <v>44279</v>
      </c>
      <c r="D12079" s="226">
        <v>44280.45380787037</v>
      </c>
      <c r="E12079" t="s">
        <v>6682</v>
      </c>
      <c r="F12079">
        <v>23.635999679564502</v>
      </c>
    </row>
    <row r="12080" spans="1:6" hidden="1">
      <c r="A12080">
        <v>20</v>
      </c>
      <c r="B12080" s="226">
        <v>44278</v>
      </c>
      <c r="C12080" s="226">
        <v>44279</v>
      </c>
      <c r="D12080" s="226">
        <v>44280.45380787037</v>
      </c>
      <c r="E12080" t="s">
        <v>6683</v>
      </c>
      <c r="F12080">
        <v>50.497200012208282</v>
      </c>
    </row>
    <row r="12081" spans="1:6" hidden="1">
      <c r="A12081">
        <v>20</v>
      </c>
      <c r="B12081" s="226">
        <v>44278</v>
      </c>
      <c r="C12081" s="226">
        <v>44279</v>
      </c>
      <c r="D12081" s="226">
        <v>44280.45380787037</v>
      </c>
      <c r="E12081" t="s">
        <v>6684</v>
      </c>
      <c r="F12081">
        <v>15.797800064087493</v>
      </c>
    </row>
    <row r="12082" spans="1:6" hidden="1">
      <c r="A12082">
        <v>20</v>
      </c>
      <c r="B12082" s="226">
        <v>44278</v>
      </c>
      <c r="C12082" s="226">
        <v>44279</v>
      </c>
      <c r="D12082" s="226">
        <v>44280.45380787037</v>
      </c>
      <c r="E12082" t="s">
        <v>6685</v>
      </c>
      <c r="F12082">
        <v>5.4400000721218214E-2</v>
      </c>
    </row>
    <row r="12083" spans="1:6" hidden="1">
      <c r="A12083">
        <v>20</v>
      </c>
      <c r="B12083" s="226">
        <v>44278</v>
      </c>
      <c r="C12083" s="226">
        <v>44279</v>
      </c>
      <c r="D12083" s="226">
        <v>44280.45380787037</v>
      </c>
      <c r="E12083" t="s">
        <v>6670</v>
      </c>
      <c r="F12083">
        <v>-0.86492126002111747</v>
      </c>
    </row>
    <row r="12084" spans="1:6" hidden="1">
      <c r="A12084">
        <v>20</v>
      </c>
      <c r="B12084" s="226">
        <v>44278</v>
      </c>
      <c r="C12084" s="226">
        <v>44279</v>
      </c>
      <c r="D12084" s="226">
        <v>44280.45380787037</v>
      </c>
      <c r="E12084" t="s">
        <v>6531</v>
      </c>
      <c r="F12084">
        <v>40.77418168650734</v>
      </c>
    </row>
    <row r="12085" spans="1:6" hidden="1">
      <c r="A12085">
        <v>20</v>
      </c>
      <c r="B12085" s="226">
        <v>44278</v>
      </c>
      <c r="C12085" s="226">
        <v>44279</v>
      </c>
      <c r="D12085" s="226">
        <v>44280.45380787037</v>
      </c>
      <c r="E12085" t="s">
        <v>6532</v>
      </c>
      <c r="F12085">
        <v>1.7843785199026285</v>
      </c>
    </row>
    <row r="12086" spans="1:6" hidden="1">
      <c r="A12086">
        <v>20</v>
      </c>
      <c r="B12086" s="226">
        <v>44278</v>
      </c>
      <c r="C12086" s="226">
        <v>44279</v>
      </c>
      <c r="D12086" s="226">
        <v>44280.45380787037</v>
      </c>
      <c r="E12086" t="s">
        <v>6533</v>
      </c>
      <c r="F12086">
        <v>145.13123138215838</v>
      </c>
    </row>
    <row r="12087" spans="1:6" hidden="1">
      <c r="A12087">
        <v>20</v>
      </c>
      <c r="B12087" s="226">
        <v>44278</v>
      </c>
      <c r="C12087" s="226">
        <v>44279</v>
      </c>
      <c r="D12087" s="226">
        <v>44280.45380787037</v>
      </c>
      <c r="E12087" t="s">
        <v>6530</v>
      </c>
      <c r="F12087">
        <v>94.602387470668319</v>
      </c>
    </row>
    <row r="12088" spans="1:6" hidden="1">
      <c r="A12088">
        <v>20</v>
      </c>
      <c r="B12088" s="226">
        <v>44278</v>
      </c>
      <c r="C12088" s="226">
        <v>44279</v>
      </c>
      <c r="D12088" s="226">
        <v>44280.45380787037</v>
      </c>
      <c r="E12088" t="s">
        <v>6534</v>
      </c>
      <c r="F12088">
        <v>99.599998474117243</v>
      </c>
    </row>
    <row r="12089" spans="1:6" hidden="1">
      <c r="A12089">
        <v>20</v>
      </c>
      <c r="B12089" s="226">
        <v>44278</v>
      </c>
      <c r="C12089" s="226">
        <v>44279</v>
      </c>
      <c r="D12089" s="226">
        <v>44280.45380787037</v>
      </c>
      <c r="E12089" t="s">
        <v>6535</v>
      </c>
      <c r="F12089">
        <v>7.8100003302100429E-2</v>
      </c>
    </row>
    <row r="12090" spans="1:6" hidden="1">
      <c r="A12090">
        <v>20</v>
      </c>
      <c r="B12090" s="226">
        <v>44278</v>
      </c>
      <c r="C12090" s="226">
        <v>44279</v>
      </c>
      <c r="D12090" s="226">
        <v>44280.45380787037</v>
      </c>
      <c r="E12090" t="s">
        <v>6536</v>
      </c>
      <c r="F12090">
        <v>99.695198059085882</v>
      </c>
    </row>
    <row r="12091" spans="1:6" hidden="1">
      <c r="A12091">
        <v>20</v>
      </c>
      <c r="B12091" s="226">
        <v>44278</v>
      </c>
      <c r="C12091" s="226">
        <v>44279</v>
      </c>
      <c r="D12091" s="226">
        <v>44280.45380787037</v>
      </c>
      <c r="E12091" t="s">
        <v>6537</v>
      </c>
      <c r="F12091">
        <v>0.1315000057220459</v>
      </c>
    </row>
    <row r="12092" spans="1:6" hidden="1">
      <c r="A12092">
        <v>20</v>
      </c>
      <c r="B12092" s="226">
        <v>44278</v>
      </c>
      <c r="C12092" s="226">
        <v>44279</v>
      </c>
      <c r="D12092" s="226">
        <v>44280.45380787037</v>
      </c>
      <c r="E12092" t="s">
        <v>6538</v>
      </c>
      <c r="F12092">
        <v>4.8000000417231438E-2</v>
      </c>
    </row>
    <row r="12093" spans="1:6" hidden="1">
      <c r="A12093">
        <v>20</v>
      </c>
      <c r="B12093" s="226">
        <v>44278</v>
      </c>
      <c r="C12093" s="226">
        <v>44279</v>
      </c>
      <c r="D12093" s="226">
        <v>44280.45380787037</v>
      </c>
      <c r="E12093" t="s">
        <v>6539</v>
      </c>
      <c r="F12093">
        <v>2.4599999189376831E-2</v>
      </c>
    </row>
    <row r="12094" spans="1:6" hidden="1">
      <c r="A12094">
        <v>20</v>
      </c>
      <c r="B12094" s="226">
        <v>44278</v>
      </c>
      <c r="C12094" s="226">
        <v>44279</v>
      </c>
      <c r="D12094" s="226">
        <v>44280.45380787037</v>
      </c>
      <c r="E12094" t="s">
        <v>6540</v>
      </c>
      <c r="F12094">
        <v>9.4999996945258174E-3</v>
      </c>
    </row>
    <row r="12095" spans="1:6" hidden="1">
      <c r="A12095">
        <v>20</v>
      </c>
      <c r="B12095" s="226">
        <v>44278</v>
      </c>
      <c r="C12095" s="226">
        <v>44279</v>
      </c>
      <c r="D12095" s="226">
        <v>44280.45380787037</v>
      </c>
      <c r="E12095" t="s">
        <v>6541</v>
      </c>
      <c r="F12095">
        <v>6.0999998822809723E-3</v>
      </c>
    </row>
    <row r="12096" spans="1:6" hidden="1">
      <c r="A12096">
        <v>20</v>
      </c>
      <c r="B12096" s="226">
        <v>44278</v>
      </c>
      <c r="C12096" s="226">
        <v>44279</v>
      </c>
      <c r="D12096" s="226">
        <v>44280.45380787037</v>
      </c>
      <c r="E12096" t="s">
        <v>6542</v>
      </c>
      <c r="F12096">
        <v>1.0848000049591064</v>
      </c>
    </row>
    <row r="12097" spans="1:6" hidden="1">
      <c r="A12097">
        <v>20</v>
      </c>
      <c r="B12097" s="226">
        <v>44278</v>
      </c>
      <c r="C12097" s="226">
        <v>44279</v>
      </c>
      <c r="D12097" s="226">
        <v>44280.45380787037</v>
      </c>
      <c r="E12097" t="s">
        <v>6543</v>
      </c>
      <c r="F12097">
        <v>9.5030002593994141</v>
      </c>
    </row>
    <row r="12098" spans="1:6" hidden="1">
      <c r="A12098">
        <v>20</v>
      </c>
      <c r="B12098" s="226">
        <v>44278</v>
      </c>
      <c r="C12098" s="226">
        <v>44279</v>
      </c>
      <c r="D12098" s="226">
        <v>44280.45380787037</v>
      </c>
      <c r="E12098" t="s">
        <v>6544</v>
      </c>
      <c r="F12098">
        <v>1.6188000440596919</v>
      </c>
    </row>
    <row r="12099" spans="1:6" hidden="1">
      <c r="A12099">
        <v>20</v>
      </c>
      <c r="B12099" s="226">
        <v>44278</v>
      </c>
      <c r="C12099" s="226">
        <v>44279</v>
      </c>
      <c r="D12099" s="226">
        <v>44280.45380787037</v>
      </c>
      <c r="E12099" t="s">
        <v>6545</v>
      </c>
      <c r="F12099">
        <v>65.761001586914062</v>
      </c>
    </row>
    <row r="12100" spans="1:6" hidden="1">
      <c r="A12100">
        <v>20</v>
      </c>
      <c r="B12100" s="226">
        <v>44278</v>
      </c>
      <c r="C12100" s="226">
        <v>44279</v>
      </c>
      <c r="D12100" s="226">
        <v>44280.45380787037</v>
      </c>
      <c r="E12100" t="s">
        <v>6546</v>
      </c>
      <c r="F12100">
        <v>20.825899124146339</v>
      </c>
    </row>
    <row r="12101" spans="1:6" hidden="1">
      <c r="A12101">
        <v>20</v>
      </c>
      <c r="B12101" s="226">
        <v>44278</v>
      </c>
      <c r="C12101" s="226">
        <v>44279</v>
      </c>
      <c r="D12101" s="226">
        <v>44280.45380787037</v>
      </c>
      <c r="E12101" t="s">
        <v>6547</v>
      </c>
      <c r="F12101">
        <v>8.2900002598763012E-2</v>
      </c>
    </row>
    <row r="12102" spans="1:6" hidden="1">
      <c r="A12102">
        <v>20</v>
      </c>
      <c r="B12102" s="226">
        <v>44278</v>
      </c>
      <c r="C12102" s="226">
        <v>44279</v>
      </c>
      <c r="D12102" s="226">
        <v>44280.45380787037</v>
      </c>
      <c r="E12102" t="s">
        <v>6548</v>
      </c>
      <c r="F12102">
        <v>1.1274000406265703</v>
      </c>
    </row>
    <row r="12103" spans="1:6" hidden="1">
      <c r="A12103">
        <v>20</v>
      </c>
      <c r="B12103" s="226">
        <v>44278</v>
      </c>
      <c r="C12103" s="226">
        <v>44279</v>
      </c>
      <c r="D12103" s="226">
        <v>44280.45380787037</v>
      </c>
      <c r="E12103" t="s">
        <v>6721</v>
      </c>
      <c r="F12103">
        <v>5.6845883515146092</v>
      </c>
    </row>
    <row r="12104" spans="1:6" hidden="1">
      <c r="A12104">
        <v>20</v>
      </c>
      <c r="B12104" s="226">
        <v>44278</v>
      </c>
      <c r="C12104" s="226">
        <v>44279</v>
      </c>
      <c r="D12104" s="226">
        <v>44280.45380787037</v>
      </c>
      <c r="E12104" t="s">
        <v>6720</v>
      </c>
      <c r="F12104">
        <v>96.599492004182579</v>
      </c>
    </row>
    <row r="12105" spans="1:6" hidden="1">
      <c r="A12105">
        <v>20</v>
      </c>
      <c r="B12105" s="226">
        <v>44278</v>
      </c>
      <c r="C12105" s="226">
        <v>44279</v>
      </c>
      <c r="D12105" s="226">
        <v>44280.45380787037</v>
      </c>
      <c r="E12105" t="s">
        <v>6722</v>
      </c>
      <c r="F12105">
        <v>15.489178402335488</v>
      </c>
    </row>
    <row r="12106" spans="1:6" hidden="1">
      <c r="A12106">
        <v>20</v>
      </c>
      <c r="B12106" s="226">
        <v>44278</v>
      </c>
      <c r="C12106" s="226">
        <v>44279</v>
      </c>
      <c r="D12106" s="226">
        <v>44280.45380787037</v>
      </c>
      <c r="E12106" t="s">
        <v>6723</v>
      </c>
      <c r="F12106">
        <v>49.644676523296823</v>
      </c>
    </row>
    <row r="12107" spans="1:6" hidden="1">
      <c r="A12107">
        <v>20</v>
      </c>
      <c r="B12107" s="226">
        <v>44278</v>
      </c>
      <c r="C12107" s="226">
        <v>44279</v>
      </c>
      <c r="D12107" s="226">
        <v>44280.45380787037</v>
      </c>
      <c r="E12107" t="s">
        <v>6724</v>
      </c>
      <c r="F12107">
        <v>4.5494623528586482</v>
      </c>
    </row>
    <row r="12108" spans="1:6" hidden="1">
      <c r="A12108">
        <v>20</v>
      </c>
      <c r="B12108" s="226">
        <v>44278</v>
      </c>
      <c r="C12108" s="226">
        <v>44279</v>
      </c>
      <c r="D12108" s="226">
        <v>44280.45380787037</v>
      </c>
      <c r="E12108" t="s">
        <v>6725</v>
      </c>
      <c r="F12108">
        <v>16.49164760819184</v>
      </c>
    </row>
    <row r="12109" spans="1:6" hidden="1">
      <c r="A12109">
        <v>20</v>
      </c>
      <c r="B12109" s="226">
        <v>44278</v>
      </c>
      <c r="C12109" s="226">
        <v>44279</v>
      </c>
      <c r="D12109" s="226">
        <v>44280.45380787037</v>
      </c>
      <c r="E12109" t="s">
        <v>6726</v>
      </c>
      <c r="F12109">
        <v>10009.658633083765</v>
      </c>
    </row>
    <row r="12110" spans="1:6" hidden="1">
      <c r="A12110">
        <v>20</v>
      </c>
      <c r="B12110" s="226">
        <v>44278</v>
      </c>
      <c r="C12110" s="226">
        <v>44279</v>
      </c>
      <c r="D12110" s="226">
        <v>44280.45380787037</v>
      </c>
      <c r="E12110" t="s">
        <v>6549</v>
      </c>
      <c r="F12110">
        <v>6.8038021071089414</v>
      </c>
    </row>
    <row r="12111" spans="1:6" hidden="1">
      <c r="A12111">
        <v>20</v>
      </c>
      <c r="B12111" s="226">
        <v>44278</v>
      </c>
      <c r="C12111" s="226">
        <v>44279</v>
      </c>
      <c r="D12111" s="226">
        <v>44280.45380787037</v>
      </c>
      <c r="E12111" t="s">
        <v>6550</v>
      </c>
      <c r="F12111">
        <v>5.5649335990349389</v>
      </c>
    </row>
    <row r="12112" spans="1:6" hidden="1">
      <c r="A12112">
        <v>20</v>
      </c>
      <c r="B12112" s="226">
        <v>44278</v>
      </c>
      <c r="C12112" s="226">
        <v>44279</v>
      </c>
      <c r="D12112" s="226">
        <v>44280.45380787037</v>
      </c>
      <c r="E12112" t="s">
        <v>6551</v>
      </c>
      <c r="F12112">
        <v>28.59866958989031</v>
      </c>
    </row>
    <row r="12113" spans="1:6" hidden="1">
      <c r="A12113">
        <v>20</v>
      </c>
      <c r="B12113" s="226">
        <v>44278</v>
      </c>
      <c r="C12113" s="226">
        <v>44279</v>
      </c>
      <c r="D12113" s="226">
        <v>44280.45380787037</v>
      </c>
      <c r="E12113" t="s">
        <v>6552</v>
      </c>
      <c r="F12113">
        <v>8.6348378025823109</v>
      </c>
    </row>
    <row r="12114" spans="1:6" hidden="1">
      <c r="A12114">
        <v>20</v>
      </c>
      <c r="B12114" s="226">
        <v>44278</v>
      </c>
      <c r="C12114" s="226">
        <v>44279</v>
      </c>
      <c r="D12114" s="226">
        <v>44280.45380787037</v>
      </c>
      <c r="E12114" t="s">
        <v>6727</v>
      </c>
      <c r="F12114">
        <v>18.995778508539555</v>
      </c>
    </row>
    <row r="12115" spans="1:6" hidden="1">
      <c r="A12115">
        <v>20</v>
      </c>
      <c r="B12115" s="226">
        <v>44278</v>
      </c>
      <c r="C12115" s="226">
        <v>44279</v>
      </c>
      <c r="D12115" s="226">
        <v>44280.45380787037</v>
      </c>
      <c r="E12115" t="s">
        <v>6672</v>
      </c>
      <c r="F12115">
        <v>203.44630138748889</v>
      </c>
    </row>
    <row r="12116" spans="1:6" hidden="1">
      <c r="A12116">
        <v>20</v>
      </c>
      <c r="B12116" s="226">
        <v>44278</v>
      </c>
      <c r="C12116" s="226">
        <v>44279</v>
      </c>
      <c r="D12116" s="226">
        <v>44280.45380787037</v>
      </c>
      <c r="E12116" t="s">
        <v>6673</v>
      </c>
      <c r="F12116">
        <v>205.45052002253087</v>
      </c>
    </row>
    <row r="12117" spans="1:6" hidden="1">
      <c r="A12117">
        <v>20</v>
      </c>
      <c r="B12117" s="226">
        <v>44278</v>
      </c>
      <c r="C12117" s="226">
        <v>44279</v>
      </c>
      <c r="D12117" s="226">
        <v>44280.45380787037</v>
      </c>
      <c r="E12117" t="s">
        <v>6674</v>
      </c>
      <c r="F12117">
        <v>-0.98513397460330088</v>
      </c>
    </row>
    <row r="12118" spans="1:6" hidden="1">
      <c r="A12118">
        <v>20</v>
      </c>
      <c r="B12118" s="226">
        <v>44278</v>
      </c>
      <c r="C12118" s="226">
        <v>44279</v>
      </c>
      <c r="D12118" s="226">
        <v>44280.45380787037</v>
      </c>
      <c r="E12118" t="s">
        <v>6635</v>
      </c>
      <c r="F12118">
        <v>0.87</v>
      </c>
    </row>
    <row r="12119" spans="1:6" hidden="1">
      <c r="A12119">
        <v>20</v>
      </c>
      <c r="B12119" s="226">
        <v>44278</v>
      </c>
      <c r="C12119" s="226">
        <v>44279</v>
      </c>
      <c r="D12119" s="226">
        <v>44280.45380787037</v>
      </c>
      <c r="E12119" t="s">
        <v>6637</v>
      </c>
      <c r="F12119">
        <v>0.88</v>
      </c>
    </row>
    <row r="12120" spans="1:6" hidden="1">
      <c r="A12120">
        <v>20</v>
      </c>
      <c r="B12120" s="226">
        <v>44278</v>
      </c>
      <c r="C12120" s="226">
        <v>44279</v>
      </c>
      <c r="D12120" s="226">
        <v>44280.45380787037</v>
      </c>
      <c r="E12120" t="s">
        <v>6638</v>
      </c>
      <c r="F12120">
        <v>0.87728888900000002</v>
      </c>
    </row>
    <row r="12121" spans="1:6" hidden="1">
      <c r="A12121">
        <v>20</v>
      </c>
      <c r="B12121" s="226">
        <v>44278</v>
      </c>
      <c r="C12121" s="226">
        <v>44279</v>
      </c>
      <c r="D12121" s="226">
        <v>44280.45380787037</v>
      </c>
      <c r="E12121" t="s">
        <v>6642</v>
      </c>
      <c r="F12121">
        <v>0.86831666699999999</v>
      </c>
    </row>
    <row r="12122" spans="1:6" hidden="1">
      <c r="A12122">
        <v>20</v>
      </c>
      <c r="B12122" s="226">
        <v>44278</v>
      </c>
      <c r="C12122" s="226">
        <v>44279</v>
      </c>
      <c r="D12122" s="226">
        <v>44280.45380787037</v>
      </c>
      <c r="E12122" t="s">
        <v>6636</v>
      </c>
      <c r="F12122">
        <v>0.87</v>
      </c>
    </row>
    <row r="12123" spans="1:6" hidden="1">
      <c r="A12123">
        <v>20</v>
      </c>
      <c r="B12123" s="226">
        <v>44278</v>
      </c>
      <c r="C12123" s="226">
        <v>44279</v>
      </c>
      <c r="D12123" s="226">
        <v>44280.45380787037</v>
      </c>
      <c r="E12123" t="s">
        <v>6646</v>
      </c>
      <c r="F12123">
        <v>0.87688888899999995</v>
      </c>
    </row>
    <row r="12124" spans="1:6" hidden="1">
      <c r="A12124">
        <v>20</v>
      </c>
      <c r="B12124" s="226">
        <v>44278</v>
      </c>
      <c r="C12124" s="226">
        <v>44279</v>
      </c>
      <c r="D12124" s="226">
        <v>44280.45380787037</v>
      </c>
      <c r="E12124" t="s">
        <v>6647</v>
      </c>
      <c r="F12124">
        <v>0.88706562499999997</v>
      </c>
    </row>
    <row r="12125" spans="1:6" hidden="1">
      <c r="A12125">
        <v>20</v>
      </c>
      <c r="B12125" s="226">
        <v>44278</v>
      </c>
      <c r="C12125" s="226">
        <v>44279</v>
      </c>
      <c r="D12125" s="226">
        <v>44280.45380787037</v>
      </c>
      <c r="E12125" t="s">
        <v>6648</v>
      </c>
      <c r="F12125">
        <v>0.75539321999999998</v>
      </c>
    </row>
    <row r="12126" spans="1:6" hidden="1">
      <c r="A12126">
        <v>20</v>
      </c>
      <c r="B12126" s="226">
        <v>44278</v>
      </c>
      <c r="C12126" s="226">
        <v>44279</v>
      </c>
      <c r="D12126" s="226">
        <v>44280.45380787037</v>
      </c>
      <c r="E12126" t="s">
        <v>6643</v>
      </c>
      <c r="F12126">
        <v>0.87</v>
      </c>
    </row>
    <row r="12127" spans="1:6" hidden="1">
      <c r="A12127">
        <v>20</v>
      </c>
      <c r="B12127" s="226">
        <v>44278</v>
      </c>
      <c r="C12127" s="226">
        <v>44279</v>
      </c>
      <c r="D12127" s="226">
        <v>44280.45380787037</v>
      </c>
      <c r="E12127" t="s">
        <v>6644</v>
      </c>
      <c r="F12127">
        <v>0.67601355900000004</v>
      </c>
    </row>
    <row r="12128" spans="1:6" hidden="1">
      <c r="A12128">
        <v>20</v>
      </c>
      <c r="B12128" s="226">
        <v>44278</v>
      </c>
      <c r="C12128" s="226">
        <v>44279</v>
      </c>
      <c r="D12128" s="226">
        <v>44280.45380787037</v>
      </c>
      <c r="E12128" t="s">
        <v>6649</v>
      </c>
      <c r="F12128">
        <v>0.86760000000000004</v>
      </c>
    </row>
    <row r="12129" spans="1:6" hidden="1">
      <c r="A12129">
        <v>20</v>
      </c>
      <c r="B12129" s="226">
        <v>44278</v>
      </c>
      <c r="C12129" s="226">
        <v>44279</v>
      </c>
      <c r="D12129" s="226">
        <v>44280.45380787037</v>
      </c>
      <c r="E12129" t="s">
        <v>6650</v>
      </c>
      <c r="F12129">
        <v>0.87610468799999996</v>
      </c>
    </row>
    <row r="12130" spans="1:6" hidden="1">
      <c r="A12130">
        <v>20</v>
      </c>
      <c r="B12130" s="226">
        <v>44278</v>
      </c>
      <c r="C12130" s="226">
        <v>44279</v>
      </c>
      <c r="D12130" s="226">
        <v>44280.45380787037</v>
      </c>
      <c r="E12130" t="s">
        <v>6651</v>
      </c>
      <c r="F12130">
        <v>0.894277922</v>
      </c>
    </row>
    <row r="12131" spans="1:6" hidden="1">
      <c r="A12131">
        <v>20</v>
      </c>
      <c r="B12131" s="226">
        <v>44278</v>
      </c>
      <c r="C12131" s="226">
        <v>44279</v>
      </c>
      <c r="D12131" s="226">
        <v>44280.45380787037</v>
      </c>
      <c r="E12131" t="s">
        <v>6645</v>
      </c>
      <c r="F12131">
        <v>0.875</v>
      </c>
    </row>
    <row r="12132" spans="1:6" hidden="1">
      <c r="A12132">
        <v>20</v>
      </c>
      <c r="B12132" s="226">
        <v>44278</v>
      </c>
      <c r="C12132" s="226">
        <v>44279</v>
      </c>
      <c r="D12132" s="226">
        <v>44280.45380787037</v>
      </c>
      <c r="E12132" t="s">
        <v>6652</v>
      </c>
      <c r="F12132">
        <v>0.86570000000000003</v>
      </c>
    </row>
    <row r="12133" spans="1:6" hidden="1">
      <c r="A12133">
        <v>20</v>
      </c>
      <c r="B12133" s="226">
        <v>44278</v>
      </c>
      <c r="C12133" s="226">
        <v>44279</v>
      </c>
      <c r="D12133" s="226">
        <v>44280.45380787037</v>
      </c>
      <c r="E12133" t="s">
        <v>6653</v>
      </c>
      <c r="F12133">
        <v>5.0000000000000001E-4</v>
      </c>
    </row>
    <row r="12134" spans="1:6" hidden="1">
      <c r="A12134">
        <v>20</v>
      </c>
      <c r="B12134" s="226">
        <v>44278</v>
      </c>
      <c r="C12134" s="226">
        <v>44279</v>
      </c>
      <c r="D12134" s="226">
        <v>44280.45380787037</v>
      </c>
      <c r="E12134" t="s">
        <v>6654</v>
      </c>
      <c r="F12134">
        <v>4.6000000000000001E-4</v>
      </c>
    </row>
    <row r="12135" spans="1:6" hidden="1">
      <c r="A12135">
        <v>20</v>
      </c>
      <c r="B12135" s="226">
        <v>44278</v>
      </c>
      <c r="C12135" s="226">
        <v>44279</v>
      </c>
      <c r="D12135" s="226">
        <v>44280.45380787037</v>
      </c>
      <c r="E12135" t="s">
        <v>6655</v>
      </c>
      <c r="F12135">
        <v>1.6999999999999999E-3</v>
      </c>
    </row>
    <row r="12136" spans="1:6" hidden="1">
      <c r="A12136">
        <v>20</v>
      </c>
      <c r="B12136" s="226">
        <v>44278</v>
      </c>
      <c r="C12136" s="226">
        <v>44279</v>
      </c>
      <c r="D12136" s="226">
        <v>44280.45380787037</v>
      </c>
      <c r="E12136" t="s">
        <v>6766</v>
      </c>
      <c r="F12136">
        <v>102.1</v>
      </c>
    </row>
    <row r="12137" spans="1:6" hidden="1">
      <c r="A12137">
        <v>20</v>
      </c>
      <c r="B12137" s="226">
        <v>44278</v>
      </c>
      <c r="C12137" s="226">
        <v>44279</v>
      </c>
      <c r="D12137" s="226">
        <v>44280.45380787037</v>
      </c>
      <c r="E12137" t="s">
        <v>6767</v>
      </c>
      <c r="F12137">
        <v>111</v>
      </c>
    </row>
    <row r="12138" spans="1:6" hidden="1">
      <c r="A12138">
        <v>20</v>
      </c>
      <c r="B12138" s="226">
        <v>44278</v>
      </c>
      <c r="C12138" s="226">
        <v>44279</v>
      </c>
      <c r="D12138" s="226">
        <v>44280.45380787037</v>
      </c>
      <c r="E12138" t="s">
        <v>6764</v>
      </c>
      <c r="F12138">
        <v>99.7</v>
      </c>
    </row>
    <row r="12139" spans="1:6" hidden="1">
      <c r="A12139">
        <v>20</v>
      </c>
      <c r="B12139" s="226">
        <v>44278</v>
      </c>
      <c r="C12139" s="226">
        <v>44279</v>
      </c>
      <c r="D12139" s="226">
        <v>44280.45380787037</v>
      </c>
      <c r="E12139" t="s">
        <v>6765</v>
      </c>
      <c r="F12139">
        <v>110</v>
      </c>
    </row>
    <row r="12140" spans="1:6">
      <c r="A12140">
        <v>7</v>
      </c>
      <c r="B12140" s="226">
        <v>43831</v>
      </c>
      <c r="C12140" s="226">
        <v>43832</v>
      </c>
      <c r="D12140" s="226">
        <v>44386.448831018519</v>
      </c>
      <c r="E12140" t="s">
        <v>5369</v>
      </c>
      <c r="F12140">
        <v>0.96629792594728459</v>
      </c>
    </row>
    <row r="12141" spans="1:6">
      <c r="A12141">
        <v>7</v>
      </c>
      <c r="B12141" s="226">
        <v>43831</v>
      </c>
      <c r="C12141" s="226">
        <v>43832</v>
      </c>
      <c r="D12141" s="226">
        <v>44386.448831018519</v>
      </c>
      <c r="E12141" t="s">
        <v>5521</v>
      </c>
      <c r="F12141">
        <v>210.67810947630139</v>
      </c>
    </row>
    <row r="12142" spans="1:6">
      <c r="A12142">
        <v>7</v>
      </c>
      <c r="B12142" s="226">
        <v>43831</v>
      </c>
      <c r="C12142" s="226">
        <v>43832</v>
      </c>
      <c r="D12142" s="226">
        <v>44386.448831018519</v>
      </c>
      <c r="E12142" t="s">
        <v>6243</v>
      </c>
      <c r="F12142">
        <v>1.6900456621767563</v>
      </c>
    </row>
    <row r="12143" spans="1:6">
      <c r="A12143">
        <v>7</v>
      </c>
      <c r="B12143" s="226">
        <v>43831</v>
      </c>
      <c r="C12143" s="226">
        <v>43832</v>
      </c>
      <c r="D12143" s="226">
        <v>44386.448831018519</v>
      </c>
      <c r="E12143" t="s">
        <v>6327</v>
      </c>
      <c r="F12143">
        <v>-7.4125213140834479E-4</v>
      </c>
    </row>
    <row r="12144" spans="1:6">
      <c r="A12144">
        <v>7</v>
      </c>
      <c r="B12144" s="226">
        <v>43831</v>
      </c>
      <c r="C12144" s="226">
        <v>43832</v>
      </c>
      <c r="D12144" s="226">
        <v>44386.448831018519</v>
      </c>
      <c r="E12144" t="s">
        <v>6432</v>
      </c>
      <c r="F12144">
        <v>2.3861758567030593</v>
      </c>
    </row>
    <row r="12145" spans="1:6">
      <c r="A12145">
        <v>7</v>
      </c>
      <c r="B12145" s="226">
        <v>43831</v>
      </c>
      <c r="C12145" s="226">
        <v>43832</v>
      </c>
      <c r="D12145" s="226">
        <v>44386.448831018519</v>
      </c>
      <c r="E12145" t="s">
        <v>6244</v>
      </c>
      <c r="F12145">
        <v>10.437171420786115</v>
      </c>
    </row>
    <row r="12146" spans="1:6">
      <c r="A12146">
        <v>7</v>
      </c>
      <c r="B12146" s="226">
        <v>43831</v>
      </c>
      <c r="C12146" s="226">
        <v>43832</v>
      </c>
      <c r="D12146" s="226">
        <v>44386.448831018519</v>
      </c>
      <c r="E12146" t="s">
        <v>6246</v>
      </c>
    </row>
    <row r="12147" spans="1:6">
      <c r="A12147">
        <v>7</v>
      </c>
      <c r="B12147" s="226">
        <v>43831</v>
      </c>
      <c r="C12147" s="226">
        <v>43832</v>
      </c>
      <c r="D12147" s="226">
        <v>44386.448831018519</v>
      </c>
      <c r="E12147" t="s">
        <v>6259</v>
      </c>
      <c r="F12147">
        <v>0</v>
      </c>
    </row>
    <row r="12148" spans="1:6">
      <c r="A12148">
        <v>7</v>
      </c>
      <c r="B12148" s="226">
        <v>43831</v>
      </c>
      <c r="C12148" s="226">
        <v>43832</v>
      </c>
      <c r="D12148" s="226">
        <v>44386.448831018519</v>
      </c>
      <c r="E12148" t="s">
        <v>6262</v>
      </c>
      <c r="F12148">
        <v>13.654579346237684</v>
      </c>
    </row>
    <row r="12149" spans="1:6">
      <c r="A12149">
        <v>7</v>
      </c>
      <c r="B12149" s="226">
        <v>43831</v>
      </c>
      <c r="C12149" s="226">
        <v>43832</v>
      </c>
      <c r="D12149" s="226">
        <v>44386.448831018519</v>
      </c>
      <c r="E12149" t="s">
        <v>6665</v>
      </c>
      <c r="F12149">
        <v>-3.257282465799919E-2</v>
      </c>
    </row>
    <row r="12150" spans="1:6">
      <c r="A12150">
        <v>7</v>
      </c>
      <c r="B12150" s="226">
        <v>43831</v>
      </c>
      <c r="C12150" s="226">
        <v>43832</v>
      </c>
      <c r="D12150" s="226">
        <v>44386.448831018519</v>
      </c>
      <c r="E12150" t="s">
        <v>6666</v>
      </c>
      <c r="F12150">
        <v>-2.5229221771264243E-2</v>
      </c>
    </row>
    <row r="12151" spans="1:6">
      <c r="A12151">
        <v>7</v>
      </c>
      <c r="B12151" s="226">
        <v>43831</v>
      </c>
      <c r="C12151" s="226">
        <v>43832</v>
      </c>
      <c r="D12151" s="226">
        <v>44386.448831018519</v>
      </c>
      <c r="E12151" t="s">
        <v>6289</v>
      </c>
      <c r="F12151">
        <v>32.856162087122598</v>
      </c>
    </row>
    <row r="12152" spans="1:6">
      <c r="A12152">
        <v>7</v>
      </c>
      <c r="B12152" s="226">
        <v>43831</v>
      </c>
      <c r="C12152" s="226">
        <v>43832</v>
      </c>
      <c r="D12152" s="226">
        <v>44386.448831018519</v>
      </c>
      <c r="E12152" t="s">
        <v>6290</v>
      </c>
      <c r="F12152">
        <v>4.3155950711005211</v>
      </c>
    </row>
    <row r="12153" spans="1:6">
      <c r="A12153">
        <v>7</v>
      </c>
      <c r="B12153" s="226">
        <v>43831</v>
      </c>
      <c r="C12153" s="226">
        <v>43832</v>
      </c>
      <c r="D12153" s="226">
        <v>44386.448831018519</v>
      </c>
      <c r="E12153" t="s">
        <v>6291</v>
      </c>
      <c r="F12153">
        <v>4.4542602270382359</v>
      </c>
    </row>
    <row r="12154" spans="1:6">
      <c r="A12154">
        <v>7</v>
      </c>
      <c r="B12154" s="226">
        <v>43831</v>
      </c>
      <c r="C12154" s="226">
        <v>43832</v>
      </c>
      <c r="D12154" s="226">
        <v>44386.448831018519</v>
      </c>
      <c r="E12154" t="s">
        <v>6328</v>
      </c>
      <c r="F12154">
        <v>2.0725421681224064E-2</v>
      </c>
    </row>
    <row r="12155" spans="1:6">
      <c r="A12155">
        <v>7</v>
      </c>
      <c r="B12155" s="226">
        <v>43831</v>
      </c>
      <c r="C12155" s="226">
        <v>43832</v>
      </c>
      <c r="D12155" s="226">
        <v>44386.448831018519</v>
      </c>
      <c r="E12155" t="s">
        <v>6329</v>
      </c>
      <c r="F12155">
        <v>3.503364357877444E-3</v>
      </c>
    </row>
    <row r="12156" spans="1:6">
      <c r="A12156">
        <v>7</v>
      </c>
      <c r="B12156" s="226">
        <v>43831</v>
      </c>
      <c r="C12156" s="226">
        <v>43832</v>
      </c>
      <c r="D12156" s="226">
        <v>44386.448831018519</v>
      </c>
      <c r="E12156" t="s">
        <v>6333</v>
      </c>
      <c r="F12156">
        <v>-1.5873697289498414E-2</v>
      </c>
    </row>
    <row r="12157" spans="1:6">
      <c r="A12157">
        <v>7</v>
      </c>
      <c r="B12157" s="226">
        <v>43831</v>
      </c>
      <c r="C12157" s="226">
        <v>43832</v>
      </c>
      <c r="D12157" s="226">
        <v>44386.448831018519</v>
      </c>
      <c r="E12157" t="s">
        <v>6334</v>
      </c>
      <c r="F12157">
        <v>21.287875003284899</v>
      </c>
    </row>
    <row r="12158" spans="1:6">
      <c r="A12158">
        <v>7</v>
      </c>
      <c r="B12158" s="226">
        <v>43831</v>
      </c>
      <c r="C12158" s="226">
        <v>43832</v>
      </c>
      <c r="D12158" s="226">
        <v>44386.448831018519</v>
      </c>
      <c r="E12158" t="s">
        <v>6337</v>
      </c>
      <c r="F12158">
        <v>47.354763009813077</v>
      </c>
    </row>
    <row r="12159" spans="1:6">
      <c r="A12159">
        <v>7</v>
      </c>
      <c r="B12159" s="226">
        <v>43831</v>
      </c>
      <c r="C12159" s="226">
        <v>43832</v>
      </c>
      <c r="D12159" s="226">
        <v>44386.448831018519</v>
      </c>
      <c r="E12159" t="s">
        <v>6340</v>
      </c>
      <c r="F12159">
        <v>18.486274840434362</v>
      </c>
    </row>
    <row r="12160" spans="1:6">
      <c r="A12160">
        <v>7</v>
      </c>
      <c r="B12160" s="226">
        <v>43831</v>
      </c>
      <c r="C12160" s="226">
        <v>43832</v>
      </c>
      <c r="D12160" s="226">
        <v>44386.448831018519</v>
      </c>
      <c r="E12160" t="s">
        <v>6531</v>
      </c>
      <c r="F12160">
        <v>36.279667735099743</v>
      </c>
    </row>
    <row r="12161" spans="1:6">
      <c r="A12161">
        <v>7</v>
      </c>
      <c r="B12161" s="226">
        <v>43831</v>
      </c>
      <c r="C12161" s="226">
        <v>43832</v>
      </c>
      <c r="D12161" s="226">
        <v>44386.448831018519</v>
      </c>
      <c r="E12161" t="s">
        <v>6635</v>
      </c>
    </row>
    <row r="12162" spans="1:6">
      <c r="A12162">
        <v>7</v>
      </c>
      <c r="B12162" s="226">
        <v>43831</v>
      </c>
      <c r="C12162" s="226">
        <v>43832</v>
      </c>
      <c r="D12162" s="226">
        <v>44386.448831018519</v>
      </c>
      <c r="E12162" t="s">
        <v>6637</v>
      </c>
    </row>
    <row r="12163" spans="1:6">
      <c r="A12163">
        <v>7</v>
      </c>
      <c r="B12163" s="226">
        <v>43831</v>
      </c>
      <c r="C12163" s="226">
        <v>43832</v>
      </c>
      <c r="D12163" s="226">
        <v>44386.448831018519</v>
      </c>
      <c r="E12163" t="s">
        <v>6659</v>
      </c>
      <c r="F12163">
        <v>0.82829999923706055</v>
      </c>
    </row>
    <row r="12164" spans="1:6">
      <c r="A12164">
        <v>7</v>
      </c>
      <c r="B12164" s="226">
        <v>43831</v>
      </c>
      <c r="C12164" s="226">
        <v>43832</v>
      </c>
      <c r="D12164" s="226">
        <v>44386.448831018519</v>
      </c>
      <c r="E12164" t="s">
        <v>6639</v>
      </c>
      <c r="F12164">
        <v>0.74409997463224853</v>
      </c>
    </row>
    <row r="12165" spans="1:6">
      <c r="A12165">
        <v>7</v>
      </c>
      <c r="B12165" s="226">
        <v>43831</v>
      </c>
      <c r="C12165" s="226">
        <v>43832</v>
      </c>
      <c r="D12165" s="226">
        <v>44386.448831018519</v>
      </c>
      <c r="E12165" t="s">
        <v>6640</v>
      </c>
      <c r="F12165">
        <v>0.85939997434612891</v>
      </c>
    </row>
    <row r="12166" spans="1:6">
      <c r="A12166">
        <v>7</v>
      </c>
      <c r="B12166" s="226">
        <v>43831</v>
      </c>
      <c r="C12166" s="226">
        <v>43832</v>
      </c>
      <c r="D12166" s="226">
        <v>44386.448831018519</v>
      </c>
      <c r="E12166" t="s">
        <v>6641</v>
      </c>
      <c r="F12166">
        <v>0.87779998779296875</v>
      </c>
    </row>
    <row r="12167" spans="1:6">
      <c r="A12167">
        <v>7</v>
      </c>
      <c r="B12167" s="226">
        <v>43831</v>
      </c>
      <c r="C12167" s="226">
        <v>43832</v>
      </c>
      <c r="D12167" s="226">
        <v>44386.448831018519</v>
      </c>
      <c r="E12167" t="s">
        <v>6638</v>
      </c>
    </row>
    <row r="12168" spans="1:6">
      <c r="A12168">
        <v>7</v>
      </c>
      <c r="B12168" s="226">
        <v>43831</v>
      </c>
      <c r="C12168" s="226">
        <v>43832</v>
      </c>
      <c r="D12168" s="226">
        <v>44386.448831018519</v>
      </c>
      <c r="E12168" t="s">
        <v>6642</v>
      </c>
    </row>
    <row r="12169" spans="1:6">
      <c r="A12169">
        <v>7</v>
      </c>
      <c r="B12169" s="226">
        <v>43831</v>
      </c>
      <c r="C12169" s="226">
        <v>43832</v>
      </c>
      <c r="D12169" s="226">
        <v>44386.448831018519</v>
      </c>
      <c r="E12169" t="s">
        <v>6636</v>
      </c>
    </row>
    <row r="12170" spans="1:6">
      <c r="A12170">
        <v>7</v>
      </c>
      <c r="B12170" s="226">
        <v>43831</v>
      </c>
      <c r="C12170" s="226">
        <v>43832</v>
      </c>
      <c r="D12170" s="226">
        <v>44386.448831018519</v>
      </c>
      <c r="E12170" t="s">
        <v>6646</v>
      </c>
    </row>
    <row r="12171" spans="1:6">
      <c r="A12171">
        <v>7</v>
      </c>
      <c r="B12171" s="226">
        <v>43831</v>
      </c>
      <c r="C12171" s="226">
        <v>43832</v>
      </c>
      <c r="D12171" s="226">
        <v>44386.448831018519</v>
      </c>
      <c r="E12171" t="s">
        <v>6647</v>
      </c>
    </row>
    <row r="12172" spans="1:6">
      <c r="A12172">
        <v>7</v>
      </c>
      <c r="B12172" s="226">
        <v>43831</v>
      </c>
      <c r="C12172" s="226">
        <v>43832</v>
      </c>
      <c r="D12172" s="226">
        <v>44386.448831018519</v>
      </c>
      <c r="E12172" t="s">
        <v>6648</v>
      </c>
    </row>
    <row r="12173" spans="1:6">
      <c r="A12173">
        <v>7</v>
      </c>
      <c r="B12173" s="226">
        <v>43831</v>
      </c>
      <c r="C12173" s="226">
        <v>43832</v>
      </c>
      <c r="D12173" s="226">
        <v>44386.448831018519</v>
      </c>
      <c r="E12173" t="s">
        <v>6643</v>
      </c>
    </row>
    <row r="12174" spans="1:6">
      <c r="A12174">
        <v>7</v>
      </c>
      <c r="B12174" s="226">
        <v>43831</v>
      </c>
      <c r="C12174" s="226">
        <v>43832</v>
      </c>
      <c r="D12174" s="226">
        <v>44386.448831018519</v>
      </c>
      <c r="E12174" t="s">
        <v>6644</v>
      </c>
    </row>
    <row r="12175" spans="1:6">
      <c r="A12175">
        <v>7</v>
      </c>
      <c r="B12175" s="226">
        <v>43831</v>
      </c>
      <c r="C12175" s="226">
        <v>43832</v>
      </c>
      <c r="D12175" s="226">
        <v>44386.448831018519</v>
      </c>
      <c r="E12175" t="s">
        <v>6649</v>
      </c>
    </row>
    <row r="12176" spans="1:6">
      <c r="A12176">
        <v>7</v>
      </c>
      <c r="B12176" s="226">
        <v>43831</v>
      </c>
      <c r="C12176" s="226">
        <v>43832</v>
      </c>
      <c r="D12176" s="226">
        <v>44386.448831018519</v>
      </c>
      <c r="E12176" t="s">
        <v>6650</v>
      </c>
    </row>
    <row r="12177" spans="1:6">
      <c r="A12177">
        <v>7</v>
      </c>
      <c r="B12177" s="226">
        <v>43831</v>
      </c>
      <c r="C12177" s="226">
        <v>43832</v>
      </c>
      <c r="D12177" s="226">
        <v>44386.448831018519</v>
      </c>
      <c r="E12177" t="s">
        <v>6651</v>
      </c>
    </row>
    <row r="12178" spans="1:6">
      <c r="A12178">
        <v>7</v>
      </c>
      <c r="B12178" s="226">
        <v>43831</v>
      </c>
      <c r="C12178" s="226">
        <v>43832</v>
      </c>
      <c r="D12178" s="226">
        <v>44386.448831018519</v>
      </c>
      <c r="E12178" t="s">
        <v>6645</v>
      </c>
    </row>
    <row r="12179" spans="1:6">
      <c r="A12179">
        <v>7</v>
      </c>
      <c r="B12179" s="226">
        <v>43831</v>
      </c>
      <c r="C12179" s="226">
        <v>43832</v>
      </c>
      <c r="D12179" s="226">
        <v>44386.448831018519</v>
      </c>
      <c r="E12179" t="s">
        <v>6652</v>
      </c>
    </row>
    <row r="12180" spans="1:6">
      <c r="A12180">
        <v>7</v>
      </c>
      <c r="B12180" s="226">
        <v>43831</v>
      </c>
      <c r="C12180" s="226">
        <v>43832</v>
      </c>
      <c r="D12180" s="226">
        <v>44386.448831018519</v>
      </c>
      <c r="E12180" t="s">
        <v>6653</v>
      </c>
    </row>
    <row r="12181" spans="1:6">
      <c r="A12181">
        <v>7</v>
      </c>
      <c r="B12181" s="226">
        <v>43831</v>
      </c>
      <c r="C12181" s="226">
        <v>43832</v>
      </c>
      <c r="D12181" s="226">
        <v>44386.448831018519</v>
      </c>
      <c r="E12181" t="s">
        <v>6654</v>
      </c>
    </row>
    <row r="12182" spans="1:6">
      <c r="A12182">
        <v>7</v>
      </c>
      <c r="B12182" s="226">
        <v>43831</v>
      </c>
      <c r="C12182" s="226">
        <v>43832</v>
      </c>
      <c r="D12182" s="226">
        <v>44386.448831018519</v>
      </c>
      <c r="E12182" t="s">
        <v>6655</v>
      </c>
    </row>
    <row r="12183" spans="1:6">
      <c r="A12183">
        <v>7</v>
      </c>
      <c r="B12183" s="226">
        <v>43831</v>
      </c>
      <c r="C12183" s="226">
        <v>43832</v>
      </c>
      <c r="D12183" s="226">
        <v>44386.448831018519</v>
      </c>
      <c r="E12183" t="s">
        <v>5947</v>
      </c>
    </row>
    <row r="12184" spans="1:6">
      <c r="A12184">
        <v>7</v>
      </c>
      <c r="B12184" s="226">
        <v>43831</v>
      </c>
      <c r="C12184" s="226">
        <v>43832</v>
      </c>
      <c r="D12184" s="226">
        <v>44386.448831018519</v>
      </c>
      <c r="E12184" t="s">
        <v>5946</v>
      </c>
    </row>
    <row r="12185" spans="1:6">
      <c r="A12185">
        <v>7</v>
      </c>
      <c r="B12185" s="226">
        <v>43831</v>
      </c>
      <c r="C12185" s="226">
        <v>43832</v>
      </c>
      <c r="D12185" s="226">
        <v>44386.448831018519</v>
      </c>
      <c r="E12185" t="s">
        <v>6676</v>
      </c>
      <c r="F12185">
        <v>210.67810947630139</v>
      </c>
    </row>
    <row r="12186" spans="1:6">
      <c r="A12186">
        <v>7</v>
      </c>
      <c r="B12186" s="226">
        <v>43831</v>
      </c>
      <c r="C12186" s="226">
        <v>43832</v>
      </c>
      <c r="D12186" s="226">
        <v>44386.448831018519</v>
      </c>
      <c r="E12186" t="s">
        <v>5824</v>
      </c>
      <c r="F12186">
        <v>1.2783107428241587</v>
      </c>
    </row>
    <row r="12187" spans="1:6">
      <c r="A12187">
        <v>7</v>
      </c>
      <c r="B12187" s="226">
        <v>43831</v>
      </c>
      <c r="C12187" s="226">
        <v>43832</v>
      </c>
      <c r="D12187" s="226">
        <v>44386.448831018519</v>
      </c>
      <c r="E12187" t="s">
        <v>5825</v>
      </c>
      <c r="F12187">
        <v>1.575428686473048</v>
      </c>
    </row>
    <row r="12188" spans="1:6">
      <c r="A12188">
        <v>7</v>
      </c>
      <c r="B12188" s="226">
        <v>43831</v>
      </c>
      <c r="C12188" s="226">
        <v>43832</v>
      </c>
      <c r="D12188" s="226">
        <v>44386.448831018519</v>
      </c>
      <c r="E12188" t="s">
        <v>5826</v>
      </c>
      <c r="F12188">
        <v>1.0565321256078684</v>
      </c>
    </row>
    <row r="12189" spans="1:6">
      <c r="A12189">
        <v>7</v>
      </c>
      <c r="B12189" s="226">
        <v>43831</v>
      </c>
      <c r="C12189" s="226">
        <v>43832</v>
      </c>
      <c r="D12189" s="226">
        <v>44386.448831018519</v>
      </c>
      <c r="E12189" t="s">
        <v>5827</v>
      </c>
      <c r="F12189">
        <v>0.10000000149011995</v>
      </c>
    </row>
    <row r="12190" spans="1:6">
      <c r="A12190">
        <v>7</v>
      </c>
      <c r="B12190" s="226">
        <v>43831</v>
      </c>
      <c r="C12190" s="226">
        <v>43832</v>
      </c>
      <c r="D12190" s="226">
        <v>44386.448831018519</v>
      </c>
      <c r="E12190" t="s">
        <v>5828</v>
      </c>
      <c r="F12190">
        <v>0</v>
      </c>
    </row>
    <row r="12191" spans="1:6">
      <c r="A12191">
        <v>7</v>
      </c>
      <c r="B12191" s="226">
        <v>43831</v>
      </c>
      <c r="C12191" s="226">
        <v>43832</v>
      </c>
      <c r="D12191" s="226">
        <v>44386.448831018519</v>
      </c>
      <c r="E12191" t="s">
        <v>5829</v>
      </c>
      <c r="F12191">
        <v>0</v>
      </c>
    </row>
    <row r="12192" spans="1:6">
      <c r="A12192">
        <v>7</v>
      </c>
      <c r="B12192" s="226">
        <v>43831</v>
      </c>
      <c r="C12192" s="226">
        <v>43832</v>
      </c>
      <c r="D12192" s="226">
        <v>44386.448831018519</v>
      </c>
      <c r="E12192" t="s">
        <v>5830</v>
      </c>
      <c r="F12192">
        <v>1.7044142824684514</v>
      </c>
    </row>
    <row r="12193" spans="1:6">
      <c r="A12193">
        <v>7</v>
      </c>
      <c r="B12193" s="226">
        <v>43831</v>
      </c>
      <c r="C12193" s="226">
        <v>43832</v>
      </c>
      <c r="D12193" s="226">
        <v>44386.448831018519</v>
      </c>
      <c r="E12193" t="s">
        <v>5831</v>
      </c>
      <c r="F12193">
        <v>3.5322112286465255</v>
      </c>
    </row>
    <row r="12194" spans="1:6">
      <c r="A12194">
        <v>7</v>
      </c>
      <c r="B12194" s="226">
        <v>43831</v>
      </c>
      <c r="C12194" s="226">
        <v>43832</v>
      </c>
      <c r="D12194" s="226">
        <v>44386.448831018519</v>
      </c>
      <c r="E12194" t="s">
        <v>5832</v>
      </c>
      <c r="F12194">
        <v>3.1307534140317612</v>
      </c>
    </row>
    <row r="12195" spans="1:6">
      <c r="A12195">
        <v>7</v>
      </c>
      <c r="B12195" s="226">
        <v>43831</v>
      </c>
      <c r="C12195" s="226">
        <v>43832</v>
      </c>
      <c r="D12195" s="226">
        <v>44386.448831018519</v>
      </c>
      <c r="E12195" t="s">
        <v>5833</v>
      </c>
      <c r="F12195">
        <v>0.44999998807905622</v>
      </c>
    </row>
    <row r="12196" spans="1:6">
      <c r="A12196">
        <v>7</v>
      </c>
      <c r="B12196" s="226">
        <v>43831</v>
      </c>
      <c r="C12196" s="226">
        <v>43832</v>
      </c>
      <c r="D12196" s="226">
        <v>44386.448831018519</v>
      </c>
      <c r="E12196" t="s">
        <v>5834</v>
      </c>
      <c r="F12196">
        <v>0</v>
      </c>
    </row>
    <row r="12197" spans="1:6">
      <c r="A12197">
        <v>7</v>
      </c>
      <c r="B12197" s="226">
        <v>43831</v>
      </c>
      <c r="C12197" s="226">
        <v>43832</v>
      </c>
      <c r="D12197" s="226">
        <v>44386.448831018519</v>
      </c>
      <c r="E12197" t="s">
        <v>5835</v>
      </c>
      <c r="F12197">
        <v>0.21824816540574929</v>
      </c>
    </row>
    <row r="12198" spans="1:6">
      <c r="A12198">
        <v>7</v>
      </c>
      <c r="B12198" s="226">
        <v>43831</v>
      </c>
      <c r="C12198" s="226">
        <v>43832</v>
      </c>
      <c r="D12198" s="226">
        <v>44386.448831018519</v>
      </c>
      <c r="E12198" t="s">
        <v>5836</v>
      </c>
      <c r="F12198">
        <v>0.21880953771774564</v>
      </c>
    </row>
    <row r="12199" spans="1:6">
      <c r="A12199">
        <v>7</v>
      </c>
      <c r="B12199" s="226">
        <v>43831</v>
      </c>
      <c r="C12199" s="226">
        <v>43832</v>
      </c>
      <c r="D12199" s="226">
        <v>44386.448831018519</v>
      </c>
      <c r="E12199" t="s">
        <v>5837</v>
      </c>
      <c r="F12199">
        <v>0.27190164248216736</v>
      </c>
    </row>
    <row r="12200" spans="1:6">
      <c r="A12200">
        <v>7</v>
      </c>
      <c r="B12200" s="226">
        <v>43831</v>
      </c>
      <c r="C12200" s="226">
        <v>43832</v>
      </c>
      <c r="D12200" s="226">
        <v>44386.448831018519</v>
      </c>
      <c r="E12200" t="s">
        <v>5838</v>
      </c>
      <c r="F12200">
        <v>0</v>
      </c>
    </row>
    <row r="12201" spans="1:6">
      <c r="A12201">
        <v>7</v>
      </c>
      <c r="B12201" s="226">
        <v>43831</v>
      </c>
      <c r="C12201" s="226">
        <v>43832</v>
      </c>
      <c r="D12201" s="226">
        <v>44386.448831018519</v>
      </c>
      <c r="E12201" t="s">
        <v>5839</v>
      </c>
      <c r="F12201">
        <v>7.3637211968501131</v>
      </c>
    </row>
    <row r="12202" spans="1:6">
      <c r="A12202">
        <v>7</v>
      </c>
      <c r="B12202" s="226">
        <v>43831</v>
      </c>
      <c r="C12202" s="226">
        <v>43832</v>
      </c>
      <c r="D12202" s="226">
        <v>44386.448831018519</v>
      </c>
      <c r="E12202" t="s">
        <v>5840</v>
      </c>
      <c r="F12202">
        <v>25.904454203777647</v>
      </c>
    </row>
    <row r="12203" spans="1:6">
      <c r="A12203">
        <v>7</v>
      </c>
      <c r="B12203" s="226">
        <v>43831</v>
      </c>
      <c r="C12203" s="226">
        <v>43832</v>
      </c>
      <c r="D12203" s="226">
        <v>44386.448831018519</v>
      </c>
      <c r="E12203" t="s">
        <v>5841</v>
      </c>
      <c r="F12203">
        <v>4.3175983038213781</v>
      </c>
    </row>
    <row r="12204" spans="1:6">
      <c r="A12204">
        <v>7</v>
      </c>
      <c r="B12204" s="226">
        <v>43831</v>
      </c>
      <c r="C12204" s="226">
        <v>43832</v>
      </c>
      <c r="D12204" s="226">
        <v>44386.448831018519</v>
      </c>
      <c r="E12204" t="s">
        <v>5842</v>
      </c>
      <c r="F12204">
        <v>5.587353660663025</v>
      </c>
    </row>
    <row r="12205" spans="1:6">
      <c r="A12205">
        <v>7</v>
      </c>
      <c r="B12205" s="226">
        <v>43831</v>
      </c>
      <c r="C12205" s="226">
        <v>43832</v>
      </c>
      <c r="D12205" s="226">
        <v>44386.448831018519</v>
      </c>
      <c r="E12205" t="s">
        <v>5843</v>
      </c>
      <c r="F12205">
        <v>12.190971291727532</v>
      </c>
    </row>
    <row r="12206" spans="1:6">
      <c r="A12206">
        <v>7</v>
      </c>
      <c r="B12206" s="226">
        <v>43831</v>
      </c>
      <c r="C12206" s="226">
        <v>43832</v>
      </c>
      <c r="D12206" s="226">
        <v>44386.448831018519</v>
      </c>
      <c r="E12206" t="s">
        <v>5844</v>
      </c>
      <c r="F12206">
        <v>7.3123574356238334</v>
      </c>
    </row>
    <row r="12207" spans="1:6">
      <c r="A12207">
        <v>7</v>
      </c>
      <c r="B12207" s="226">
        <v>43831</v>
      </c>
      <c r="C12207" s="226">
        <v>43832</v>
      </c>
      <c r="D12207" s="226">
        <v>44386.448831018519</v>
      </c>
      <c r="E12207" t="s">
        <v>5845</v>
      </c>
      <c r="F12207">
        <v>15.427764079005987</v>
      </c>
    </row>
    <row r="12208" spans="1:6">
      <c r="A12208">
        <v>7</v>
      </c>
      <c r="B12208" s="226">
        <v>43831</v>
      </c>
      <c r="C12208" s="226">
        <v>43832</v>
      </c>
      <c r="D12208" s="226">
        <v>44386.448831018519</v>
      </c>
      <c r="E12208" t="s">
        <v>5846</v>
      </c>
      <c r="F12208">
        <v>4.2191700037670818</v>
      </c>
    </row>
    <row r="12209" spans="1:6">
      <c r="A12209">
        <v>7</v>
      </c>
      <c r="B12209" s="226">
        <v>43831</v>
      </c>
      <c r="C12209" s="226">
        <v>43832</v>
      </c>
      <c r="D12209" s="226">
        <v>44386.448831018519</v>
      </c>
      <c r="E12209" t="s">
        <v>5847</v>
      </c>
      <c r="F12209">
        <v>0.74000000953674316</v>
      </c>
    </row>
    <row r="12210" spans="1:6">
      <c r="A12210">
        <v>7</v>
      </c>
      <c r="B12210" s="226">
        <v>43831</v>
      </c>
      <c r="C12210" s="226">
        <v>43832</v>
      </c>
      <c r="D12210" s="226">
        <v>44386.448831018519</v>
      </c>
      <c r="E12210" t="s">
        <v>5848</v>
      </c>
      <c r="F12210">
        <v>100</v>
      </c>
    </row>
    <row r="12211" spans="1:6">
      <c r="A12211">
        <v>7</v>
      </c>
      <c r="B12211" s="226">
        <v>43831</v>
      </c>
      <c r="C12211" s="226">
        <v>43832</v>
      </c>
      <c r="D12211" s="226">
        <v>44386.448831018519</v>
      </c>
      <c r="E12211" t="s">
        <v>5805</v>
      </c>
      <c r="F12211">
        <v>19.646934082773068</v>
      </c>
    </row>
    <row r="12212" spans="1:6">
      <c r="A12212">
        <v>7</v>
      </c>
      <c r="B12212" s="226">
        <v>43831</v>
      </c>
      <c r="C12212" s="226">
        <v>43832</v>
      </c>
      <c r="D12212" s="226">
        <v>44386.448831018519</v>
      </c>
      <c r="E12212" t="s">
        <v>5797</v>
      </c>
      <c r="F12212">
        <v>7.3637211968501131</v>
      </c>
    </row>
    <row r="12213" spans="1:6">
      <c r="A12213">
        <v>7</v>
      </c>
      <c r="B12213" s="226">
        <v>43831</v>
      </c>
      <c r="C12213" s="226">
        <v>43832</v>
      </c>
      <c r="D12213" s="226">
        <v>44386.448831018519</v>
      </c>
      <c r="E12213" t="s">
        <v>5798</v>
      </c>
      <c r="F12213">
        <v>27.335971976650697</v>
      </c>
    </row>
    <row r="12214" spans="1:6">
      <c r="A12214">
        <v>7</v>
      </c>
      <c r="B12214" s="226">
        <v>43831</v>
      </c>
      <c r="C12214" s="226">
        <v>43832</v>
      </c>
      <c r="D12214" s="226">
        <v>44386.448831018519</v>
      </c>
      <c r="E12214" t="s">
        <v>5799</v>
      </c>
      <c r="F12214">
        <v>4.3175983038213781</v>
      </c>
    </row>
    <row r="12215" spans="1:6">
      <c r="A12215">
        <v>7</v>
      </c>
      <c r="B12215" s="226">
        <v>43831</v>
      </c>
      <c r="C12215" s="226">
        <v>43832</v>
      </c>
      <c r="D12215" s="226">
        <v>44386.448831018519</v>
      </c>
      <c r="E12215" t="s">
        <v>5800</v>
      </c>
      <c r="F12215">
        <v>5.587353660663025</v>
      </c>
    </row>
    <row r="12216" spans="1:6">
      <c r="A12216">
        <v>7</v>
      </c>
      <c r="B12216" s="226">
        <v>43831</v>
      </c>
      <c r="C12216" s="226">
        <v>43832</v>
      </c>
      <c r="D12216" s="226">
        <v>44386.448831018519</v>
      </c>
      <c r="E12216" t="s">
        <v>5801</v>
      </c>
      <c r="F12216">
        <v>12.190971291727532</v>
      </c>
    </row>
    <row r="12217" spans="1:6">
      <c r="A12217">
        <v>7</v>
      </c>
      <c r="B12217" s="226">
        <v>43831</v>
      </c>
      <c r="C12217" s="226">
        <v>43832</v>
      </c>
      <c r="D12217" s="226">
        <v>44386.448831018519</v>
      </c>
      <c r="E12217" t="s">
        <v>5802</v>
      </c>
      <c r="F12217">
        <v>0.35644767307159114</v>
      </c>
    </row>
    <row r="12218" spans="1:6">
      <c r="A12218">
        <v>7</v>
      </c>
      <c r="B12218" s="226">
        <v>43831</v>
      </c>
      <c r="C12218" s="226">
        <v>43832</v>
      </c>
      <c r="D12218" s="226">
        <v>44386.448831018519</v>
      </c>
      <c r="E12218" t="s">
        <v>5803</v>
      </c>
      <c r="F12218">
        <v>7.3123574356238334</v>
      </c>
    </row>
    <row r="12219" spans="1:6">
      <c r="A12219">
        <v>7</v>
      </c>
      <c r="B12219" s="226">
        <v>43831</v>
      </c>
      <c r="C12219" s="226">
        <v>43832</v>
      </c>
      <c r="D12219" s="226">
        <v>44386.448831018519</v>
      </c>
      <c r="E12219" t="s">
        <v>5804</v>
      </c>
      <c r="F12219">
        <v>20.003354950745774</v>
      </c>
    </row>
    <row r="12220" spans="1:6">
      <c r="A12220">
        <v>7</v>
      </c>
      <c r="B12220" s="226">
        <v>43831</v>
      </c>
      <c r="C12220" s="226">
        <v>43832</v>
      </c>
      <c r="D12220" s="226">
        <v>44386.448831018519</v>
      </c>
      <c r="E12220" t="s">
        <v>5913</v>
      </c>
      <c r="F12220">
        <v>3.2009731906983596</v>
      </c>
    </row>
    <row r="12221" spans="1:6">
      <c r="A12221">
        <v>7</v>
      </c>
      <c r="B12221" s="226">
        <v>43831</v>
      </c>
      <c r="C12221" s="226">
        <v>43832</v>
      </c>
      <c r="D12221" s="226">
        <v>44386.448831018519</v>
      </c>
      <c r="E12221" t="s">
        <v>5914</v>
      </c>
      <c r="F12221">
        <v>5.326449452837319</v>
      </c>
    </row>
    <row r="12222" spans="1:6">
      <c r="A12222">
        <v>7</v>
      </c>
      <c r="B12222" s="226">
        <v>43831</v>
      </c>
      <c r="C12222" s="226">
        <v>43832</v>
      </c>
      <c r="D12222" s="226">
        <v>44386.448831018519</v>
      </c>
      <c r="E12222" t="s">
        <v>5915</v>
      </c>
      <c r="F12222">
        <v>4.4591871821217968</v>
      </c>
    </row>
    <row r="12223" spans="1:6">
      <c r="A12223">
        <v>7</v>
      </c>
      <c r="B12223" s="226">
        <v>43831</v>
      </c>
      <c r="C12223" s="226">
        <v>43832</v>
      </c>
      <c r="D12223" s="226">
        <v>44386.448831018519</v>
      </c>
      <c r="E12223" t="s">
        <v>5916</v>
      </c>
      <c r="F12223">
        <v>7.0494786779292315E-2</v>
      </c>
    </row>
    <row r="12224" spans="1:6">
      <c r="A12224">
        <v>7</v>
      </c>
      <c r="B12224" s="226">
        <v>43831</v>
      </c>
      <c r="C12224" s="226">
        <v>43832</v>
      </c>
      <c r="D12224" s="226">
        <v>44386.448831018519</v>
      </c>
      <c r="E12224" t="s">
        <v>6692</v>
      </c>
      <c r="F12224">
        <v>6.943151676872132E-3</v>
      </c>
    </row>
    <row r="12225" spans="1:6">
      <c r="A12225">
        <v>7</v>
      </c>
      <c r="B12225" s="226">
        <v>43831</v>
      </c>
      <c r="C12225" s="226">
        <v>43832</v>
      </c>
      <c r="D12225" s="226">
        <v>44386.448831018519</v>
      </c>
      <c r="E12225" t="s">
        <v>5849</v>
      </c>
      <c r="F12225">
        <v>0.82829999923706055</v>
      </c>
    </row>
    <row r="12226" spans="1:6">
      <c r="A12226">
        <v>7</v>
      </c>
      <c r="B12226" s="226">
        <v>43831</v>
      </c>
      <c r="C12226" s="226">
        <v>43832</v>
      </c>
      <c r="D12226" s="226">
        <v>44386.448831018519</v>
      </c>
      <c r="E12226" t="s">
        <v>5850</v>
      </c>
      <c r="F12226">
        <v>103.6999969482394</v>
      </c>
    </row>
    <row r="12227" spans="1:6">
      <c r="A12227">
        <v>7</v>
      </c>
      <c r="B12227" s="226">
        <v>43831</v>
      </c>
      <c r="C12227" s="226">
        <v>43832</v>
      </c>
      <c r="D12227" s="226">
        <v>44386.448831018519</v>
      </c>
      <c r="E12227" t="s">
        <v>5806</v>
      </c>
      <c r="F12227">
        <v>0.1818392598691089</v>
      </c>
    </row>
    <row r="12228" spans="1:6">
      <c r="A12228">
        <v>7</v>
      </c>
      <c r="B12228" s="226">
        <v>43831</v>
      </c>
      <c r="C12228" s="226">
        <v>43832</v>
      </c>
      <c r="D12228" s="226">
        <v>44386.448831018519</v>
      </c>
      <c r="E12228" t="s">
        <v>5883</v>
      </c>
      <c r="F12228">
        <v>0.47999998927114701</v>
      </c>
    </row>
    <row r="12229" spans="1:6">
      <c r="A12229">
        <v>7</v>
      </c>
      <c r="B12229" s="226">
        <v>43831</v>
      </c>
      <c r="C12229" s="226">
        <v>43832</v>
      </c>
      <c r="D12229" s="226">
        <v>44386.448831018519</v>
      </c>
      <c r="E12229" t="s">
        <v>5884</v>
      </c>
      <c r="F12229">
        <v>1.2300000190734863</v>
      </c>
    </row>
    <row r="12230" spans="1:6">
      <c r="A12230">
        <v>7</v>
      </c>
      <c r="B12230" s="226">
        <v>43831</v>
      </c>
      <c r="C12230" s="226">
        <v>43832</v>
      </c>
      <c r="D12230" s="226">
        <v>44386.448831018519</v>
      </c>
      <c r="E12230" t="s">
        <v>5885</v>
      </c>
      <c r="F12230">
        <v>2.5199999809265137</v>
      </c>
    </row>
    <row r="12231" spans="1:6">
      <c r="A12231">
        <v>7</v>
      </c>
      <c r="B12231" s="226">
        <v>43831</v>
      </c>
      <c r="C12231" s="226">
        <v>43832</v>
      </c>
      <c r="D12231" s="226">
        <v>44386.448831018519</v>
      </c>
      <c r="E12231" t="s">
        <v>5886</v>
      </c>
      <c r="F12231">
        <v>1.3600000143050608</v>
      </c>
    </row>
    <row r="12232" spans="1:6">
      <c r="A12232">
        <v>7</v>
      </c>
      <c r="B12232" s="226">
        <v>43831</v>
      </c>
      <c r="C12232" s="226">
        <v>43832</v>
      </c>
      <c r="D12232" s="226">
        <v>44386.448831018519</v>
      </c>
      <c r="E12232" t="s">
        <v>5887</v>
      </c>
      <c r="F12232">
        <v>0.10000000149011995</v>
      </c>
    </row>
    <row r="12233" spans="1:6">
      <c r="A12233">
        <v>7</v>
      </c>
      <c r="B12233" s="226">
        <v>43831</v>
      </c>
      <c r="C12233" s="226">
        <v>43832</v>
      </c>
      <c r="D12233" s="226">
        <v>44386.448831018519</v>
      </c>
      <c r="E12233" t="s">
        <v>5888</v>
      </c>
      <c r="F12233">
        <v>0</v>
      </c>
    </row>
    <row r="12234" spans="1:6">
      <c r="A12234">
        <v>7</v>
      </c>
      <c r="B12234" s="226">
        <v>43831</v>
      </c>
      <c r="C12234" s="226">
        <v>43832</v>
      </c>
      <c r="D12234" s="226">
        <v>44386.448831018519</v>
      </c>
      <c r="E12234" t="s">
        <v>5889</v>
      </c>
      <c r="F12234">
        <v>0</v>
      </c>
    </row>
    <row r="12235" spans="1:6">
      <c r="A12235">
        <v>7</v>
      </c>
      <c r="B12235" s="226">
        <v>43831</v>
      </c>
      <c r="C12235" s="226">
        <v>43832</v>
      </c>
      <c r="D12235" s="226">
        <v>44386.448831018519</v>
      </c>
      <c r="E12235" t="s">
        <v>5772</v>
      </c>
      <c r="F12235">
        <v>7.0000000298025958E-2</v>
      </c>
    </row>
    <row r="12236" spans="1:6">
      <c r="A12236">
        <v>7</v>
      </c>
      <c r="B12236" s="226">
        <v>43831</v>
      </c>
      <c r="C12236" s="226">
        <v>43832</v>
      </c>
      <c r="D12236" s="226">
        <v>44386.448831018519</v>
      </c>
      <c r="E12236" t="s">
        <v>5773</v>
      </c>
      <c r="F12236">
        <v>1.6399999856949474</v>
      </c>
    </row>
    <row r="12237" spans="1:6">
      <c r="A12237">
        <v>7</v>
      </c>
      <c r="B12237" s="226">
        <v>43831</v>
      </c>
      <c r="C12237" s="226">
        <v>43832</v>
      </c>
      <c r="D12237" s="226">
        <v>44386.448831018519</v>
      </c>
      <c r="E12237" t="s">
        <v>5774</v>
      </c>
      <c r="F12237">
        <v>5.6500000953676555</v>
      </c>
    </row>
    <row r="12238" spans="1:6">
      <c r="A12238">
        <v>7</v>
      </c>
      <c r="B12238" s="226">
        <v>43831</v>
      </c>
      <c r="C12238" s="226">
        <v>43832</v>
      </c>
      <c r="D12238" s="226">
        <v>44386.448831018519</v>
      </c>
      <c r="E12238" t="s">
        <v>5775</v>
      </c>
      <c r="F12238">
        <v>4.0300002098082004</v>
      </c>
    </row>
    <row r="12239" spans="1:6">
      <c r="A12239">
        <v>7</v>
      </c>
      <c r="B12239" s="226">
        <v>43831</v>
      </c>
      <c r="C12239" s="226">
        <v>43832</v>
      </c>
      <c r="D12239" s="226">
        <v>44386.448831018519</v>
      </c>
      <c r="E12239" t="s">
        <v>5776</v>
      </c>
      <c r="F12239">
        <v>0.44999998807905622</v>
      </c>
    </row>
    <row r="12240" spans="1:6">
      <c r="A12240">
        <v>7</v>
      </c>
      <c r="B12240" s="226">
        <v>43831</v>
      </c>
      <c r="C12240" s="226">
        <v>43832</v>
      </c>
      <c r="D12240" s="226">
        <v>44386.448831018519</v>
      </c>
      <c r="E12240" t="s">
        <v>5777</v>
      </c>
      <c r="F12240">
        <v>0</v>
      </c>
    </row>
    <row r="12241" spans="1:6">
      <c r="A12241">
        <v>7</v>
      </c>
      <c r="B12241" s="226">
        <v>43831</v>
      </c>
      <c r="C12241" s="226">
        <v>43832</v>
      </c>
      <c r="D12241" s="226">
        <v>44386.448831018519</v>
      </c>
      <c r="E12241" t="s">
        <v>5778</v>
      </c>
      <c r="F12241">
        <v>3.9999999105930363E-2</v>
      </c>
    </row>
    <row r="12242" spans="1:6">
      <c r="A12242">
        <v>7</v>
      </c>
      <c r="B12242" s="226">
        <v>43831</v>
      </c>
      <c r="C12242" s="226">
        <v>43832</v>
      </c>
      <c r="D12242" s="226">
        <v>44386.448831018519</v>
      </c>
      <c r="E12242" t="s">
        <v>5890</v>
      </c>
      <c r="F12242">
        <v>0.20999999344349696</v>
      </c>
    </row>
    <row r="12243" spans="1:6">
      <c r="A12243">
        <v>7</v>
      </c>
      <c r="B12243" s="226">
        <v>43831</v>
      </c>
      <c r="C12243" s="226">
        <v>43832</v>
      </c>
      <c r="D12243" s="226">
        <v>44386.448831018519</v>
      </c>
      <c r="E12243" t="s">
        <v>5891</v>
      </c>
      <c r="F12243">
        <v>0.3499999940395217</v>
      </c>
    </row>
    <row r="12244" spans="1:6">
      <c r="A12244">
        <v>7</v>
      </c>
      <c r="B12244" s="226">
        <v>43831</v>
      </c>
      <c r="C12244" s="226">
        <v>43832</v>
      </c>
      <c r="D12244" s="226">
        <v>44386.448831018519</v>
      </c>
      <c r="E12244" t="s">
        <v>5892</v>
      </c>
      <c r="F12244">
        <v>0.3499999940395217</v>
      </c>
    </row>
    <row r="12245" spans="1:6">
      <c r="A12245">
        <v>7</v>
      </c>
      <c r="B12245" s="226">
        <v>43831</v>
      </c>
      <c r="C12245" s="226">
        <v>43832</v>
      </c>
      <c r="D12245" s="226">
        <v>44386.448831018519</v>
      </c>
      <c r="E12245" t="s">
        <v>5893</v>
      </c>
      <c r="F12245">
        <v>0</v>
      </c>
    </row>
    <row r="12246" spans="1:6">
      <c r="A12246">
        <v>7</v>
      </c>
      <c r="B12246" s="226">
        <v>43831</v>
      </c>
      <c r="C12246" s="226">
        <v>43832</v>
      </c>
      <c r="D12246" s="226">
        <v>44386.448831018519</v>
      </c>
      <c r="E12246" t="s">
        <v>5783</v>
      </c>
      <c r="F12246">
        <v>0</v>
      </c>
    </row>
    <row r="12247" spans="1:6">
      <c r="A12247">
        <v>7</v>
      </c>
      <c r="B12247" s="226">
        <v>43831</v>
      </c>
      <c r="C12247" s="226">
        <v>43832</v>
      </c>
      <c r="D12247" s="226">
        <v>44386.448831018519</v>
      </c>
      <c r="E12247" t="s">
        <v>5784</v>
      </c>
      <c r="F12247">
        <v>0</v>
      </c>
    </row>
    <row r="12248" spans="1:6">
      <c r="A12248">
        <v>7</v>
      </c>
      <c r="B12248" s="226">
        <v>43831</v>
      </c>
      <c r="C12248" s="226">
        <v>43832</v>
      </c>
      <c r="D12248" s="226">
        <v>44386.448831018519</v>
      </c>
      <c r="E12248" t="s">
        <v>5785</v>
      </c>
      <c r="F12248">
        <v>6.2699999809262721</v>
      </c>
    </row>
    <row r="12249" spans="1:6">
      <c r="A12249">
        <v>7</v>
      </c>
      <c r="B12249" s="226">
        <v>43831</v>
      </c>
      <c r="C12249" s="226">
        <v>43832</v>
      </c>
      <c r="D12249" s="226">
        <v>44386.448831018519</v>
      </c>
      <c r="E12249" t="s">
        <v>5786</v>
      </c>
      <c r="F12249">
        <v>23.229999542236726</v>
      </c>
    </row>
    <row r="12250" spans="1:6">
      <c r="A12250">
        <v>7</v>
      </c>
      <c r="B12250" s="226">
        <v>43831</v>
      </c>
      <c r="C12250" s="226">
        <v>43832</v>
      </c>
      <c r="D12250" s="226">
        <v>44386.448831018519</v>
      </c>
      <c r="E12250" t="s">
        <v>5787</v>
      </c>
      <c r="F12250">
        <v>16.930000305175781</v>
      </c>
    </row>
    <row r="12251" spans="1:6">
      <c r="A12251">
        <v>7</v>
      </c>
      <c r="B12251" s="226">
        <v>43831</v>
      </c>
      <c r="C12251" s="226">
        <v>43832</v>
      </c>
      <c r="D12251" s="226">
        <v>44386.448831018519</v>
      </c>
      <c r="E12251" t="s">
        <v>5788</v>
      </c>
      <c r="F12251">
        <v>4.630000114440918</v>
      </c>
    </row>
    <row r="12252" spans="1:6">
      <c r="A12252">
        <v>7</v>
      </c>
      <c r="B12252" s="226">
        <v>43831</v>
      </c>
      <c r="C12252" s="226">
        <v>43832</v>
      </c>
      <c r="D12252" s="226">
        <v>44386.448831018519</v>
      </c>
      <c r="E12252" t="s">
        <v>5895</v>
      </c>
      <c r="F12252">
        <v>0.74000000953674316</v>
      </c>
    </row>
    <row r="12253" spans="1:6">
      <c r="A12253">
        <v>7</v>
      </c>
      <c r="B12253" s="226">
        <v>43831</v>
      </c>
      <c r="C12253" s="226">
        <v>43832</v>
      </c>
      <c r="D12253" s="226">
        <v>44386.448831018519</v>
      </c>
      <c r="E12253" t="s">
        <v>5790</v>
      </c>
      <c r="F12253">
        <v>4.1100001335142498</v>
      </c>
    </row>
    <row r="12254" spans="1:6">
      <c r="A12254">
        <v>7</v>
      </c>
      <c r="B12254" s="226">
        <v>43831</v>
      </c>
      <c r="C12254" s="226">
        <v>43832</v>
      </c>
      <c r="D12254" s="226">
        <v>44386.448831018519</v>
      </c>
      <c r="E12254" t="s">
        <v>5791</v>
      </c>
      <c r="F12254">
        <v>5</v>
      </c>
    </row>
    <row r="12255" spans="1:6">
      <c r="A12255">
        <v>7</v>
      </c>
      <c r="B12255" s="226">
        <v>43831</v>
      </c>
      <c r="C12255" s="226">
        <v>43832</v>
      </c>
      <c r="D12255" s="226">
        <v>44386.448831018519</v>
      </c>
      <c r="E12255" t="s">
        <v>5792</v>
      </c>
      <c r="F12255">
        <v>11.72000026702835</v>
      </c>
    </row>
    <row r="12256" spans="1:6">
      <c r="A12256">
        <v>7</v>
      </c>
      <c r="B12256" s="226">
        <v>43831</v>
      </c>
      <c r="C12256" s="226">
        <v>43832</v>
      </c>
      <c r="D12256" s="226">
        <v>44386.448831018519</v>
      </c>
      <c r="E12256" t="s">
        <v>5793</v>
      </c>
      <c r="F12256">
        <v>6.6900000572202067</v>
      </c>
    </row>
    <row r="12257" spans="1:6">
      <c r="A12257">
        <v>7</v>
      </c>
      <c r="B12257" s="226">
        <v>43831</v>
      </c>
      <c r="C12257" s="226">
        <v>43832</v>
      </c>
      <c r="D12257" s="226">
        <v>44386.448831018519</v>
      </c>
      <c r="E12257" t="s">
        <v>5794</v>
      </c>
      <c r="F12257">
        <v>27.510000228880809</v>
      </c>
    </row>
    <row r="12258" spans="1:6">
      <c r="A12258">
        <v>7</v>
      </c>
      <c r="B12258" s="226">
        <v>43831</v>
      </c>
      <c r="C12258" s="226">
        <v>43832</v>
      </c>
      <c r="D12258" s="226">
        <v>44386.448831018519</v>
      </c>
      <c r="E12258" t="s">
        <v>5896</v>
      </c>
      <c r="F12258">
        <v>17.840000152587891</v>
      </c>
    </row>
    <row r="12259" spans="1:6">
      <c r="A12259">
        <v>7</v>
      </c>
      <c r="B12259" s="226">
        <v>43831</v>
      </c>
      <c r="C12259" s="226">
        <v>43832</v>
      </c>
      <c r="D12259" s="226">
        <v>44386.448831018519</v>
      </c>
      <c r="E12259" t="s">
        <v>5894</v>
      </c>
      <c r="F12259">
        <v>0</v>
      </c>
    </row>
    <row r="12260" spans="1:6">
      <c r="A12260">
        <v>7</v>
      </c>
      <c r="B12260" s="226">
        <v>43831</v>
      </c>
      <c r="C12260" s="226">
        <v>43832</v>
      </c>
      <c r="D12260" s="226">
        <v>44386.448831018519</v>
      </c>
      <c r="E12260" t="s">
        <v>6455</v>
      </c>
      <c r="F12260">
        <v>45.868361557854584</v>
      </c>
    </row>
    <row r="12261" spans="1:6">
      <c r="A12261">
        <v>7</v>
      </c>
      <c r="B12261" s="226">
        <v>43831</v>
      </c>
      <c r="C12261" s="226">
        <v>43832</v>
      </c>
      <c r="D12261" s="226">
        <v>44386.448831018519</v>
      </c>
      <c r="E12261" t="s">
        <v>6456</v>
      </c>
      <c r="F12261">
        <v>51.456879398557916</v>
      </c>
    </row>
    <row r="12262" spans="1:6">
      <c r="A12262">
        <v>7</v>
      </c>
      <c r="B12262" s="226">
        <v>43831</v>
      </c>
      <c r="C12262" s="226">
        <v>43832</v>
      </c>
      <c r="D12262" s="226">
        <v>44386.448831018519</v>
      </c>
      <c r="E12262" t="s">
        <v>5973</v>
      </c>
      <c r="F12262">
        <v>5.0026698215140186</v>
      </c>
    </row>
    <row r="12263" spans="1:6">
      <c r="A12263">
        <v>7</v>
      </c>
      <c r="B12263" s="226">
        <v>43831</v>
      </c>
      <c r="C12263" s="226">
        <v>43832</v>
      </c>
      <c r="D12263" s="226">
        <v>44386.448831018519</v>
      </c>
      <c r="E12263" t="s">
        <v>6690</v>
      </c>
      <c r="F12263">
        <v>0.63783433789180488</v>
      </c>
    </row>
    <row r="12264" spans="1:6">
      <c r="A12264">
        <v>7</v>
      </c>
      <c r="B12264" s="226">
        <v>43831</v>
      </c>
      <c r="C12264" s="226">
        <v>43832</v>
      </c>
      <c r="D12264" s="226">
        <v>44386.448831018519</v>
      </c>
      <c r="E12264" t="s">
        <v>6691</v>
      </c>
      <c r="F12264">
        <v>0.95610058307647616</v>
      </c>
    </row>
    <row r="12265" spans="1:6">
      <c r="A12265">
        <v>7</v>
      </c>
      <c r="B12265" s="226">
        <v>43831</v>
      </c>
      <c r="C12265" s="226">
        <v>43832</v>
      </c>
      <c r="D12265" s="226">
        <v>44386.448831018519</v>
      </c>
      <c r="E12265" t="s">
        <v>6240</v>
      </c>
      <c r="F12265">
        <v>74.02795935206936</v>
      </c>
    </row>
    <row r="12266" spans="1:6">
      <c r="A12266">
        <v>7</v>
      </c>
      <c r="B12266" s="226">
        <v>43831</v>
      </c>
      <c r="C12266" s="226">
        <v>43832</v>
      </c>
      <c r="D12266" s="226">
        <v>44386.448831018519</v>
      </c>
      <c r="E12266" t="s">
        <v>5902</v>
      </c>
      <c r="F12266">
        <v>18.838600158691406</v>
      </c>
    </row>
    <row r="12267" spans="1:6">
      <c r="A12267">
        <v>7</v>
      </c>
      <c r="B12267" s="226">
        <v>43831</v>
      </c>
      <c r="C12267" s="226">
        <v>43832</v>
      </c>
      <c r="D12267" s="226">
        <v>44386.448831018519</v>
      </c>
      <c r="E12267" t="s">
        <v>5903</v>
      </c>
      <c r="F12267">
        <v>59.310901641847835</v>
      </c>
    </row>
    <row r="12268" spans="1:6">
      <c r="A12268">
        <v>7</v>
      </c>
      <c r="B12268" s="226">
        <v>43831</v>
      </c>
      <c r="C12268" s="226">
        <v>43832</v>
      </c>
      <c r="D12268" s="226">
        <v>44386.448831018519</v>
      </c>
      <c r="E12268" t="s">
        <v>5904</v>
      </c>
      <c r="F12268">
        <v>24.409000396729049</v>
      </c>
    </row>
    <row r="12269" spans="1:6">
      <c r="A12269">
        <v>7</v>
      </c>
      <c r="B12269" s="226">
        <v>43831</v>
      </c>
      <c r="C12269" s="226">
        <v>43832</v>
      </c>
      <c r="D12269" s="226">
        <v>44386.448831018519</v>
      </c>
      <c r="E12269" t="s">
        <v>5905</v>
      </c>
      <c r="F12269">
        <v>0.25999999046325684</v>
      </c>
    </row>
    <row r="12270" spans="1:6">
      <c r="A12270">
        <v>7</v>
      </c>
      <c r="B12270" s="226">
        <v>43831</v>
      </c>
      <c r="C12270" s="226">
        <v>43832</v>
      </c>
      <c r="D12270" s="226">
        <v>44386.448831018519</v>
      </c>
      <c r="E12270" t="s">
        <v>5906</v>
      </c>
      <c r="F12270">
        <v>0.24240000545979401</v>
      </c>
    </row>
    <row r="12271" spans="1:6">
      <c r="A12271">
        <v>7</v>
      </c>
      <c r="B12271" s="226">
        <v>43831</v>
      </c>
      <c r="C12271" s="226">
        <v>43832</v>
      </c>
      <c r="D12271" s="226">
        <v>44386.448831018519</v>
      </c>
      <c r="E12271" t="s">
        <v>5907</v>
      </c>
      <c r="F12271">
        <v>0.46219998598100337</v>
      </c>
    </row>
    <row r="12272" spans="1:6">
      <c r="A12272">
        <v>7</v>
      </c>
      <c r="B12272" s="226">
        <v>43831</v>
      </c>
      <c r="C12272" s="226">
        <v>43832</v>
      </c>
      <c r="D12272" s="226">
        <v>44386.448831018519</v>
      </c>
      <c r="E12272" t="s">
        <v>5908</v>
      </c>
      <c r="F12272">
        <v>0.1291999965906192</v>
      </c>
    </row>
    <row r="12273" spans="1:6">
      <c r="A12273">
        <v>7</v>
      </c>
      <c r="B12273" s="226">
        <v>43831</v>
      </c>
      <c r="C12273" s="226">
        <v>43832</v>
      </c>
      <c r="D12273" s="226">
        <v>44386.448831018519</v>
      </c>
      <c r="E12273" t="s">
        <v>6241</v>
      </c>
      <c r="F12273">
        <v>143.57978601455696</v>
      </c>
    </row>
    <row r="12274" spans="1:6">
      <c r="A12274">
        <v>7</v>
      </c>
      <c r="B12274" s="226">
        <v>43831</v>
      </c>
      <c r="C12274" s="226">
        <v>43832</v>
      </c>
      <c r="D12274" s="226">
        <v>44386.448831018519</v>
      </c>
      <c r="E12274" t="s">
        <v>5909</v>
      </c>
    </row>
    <row r="12275" spans="1:6">
      <c r="A12275">
        <v>7</v>
      </c>
      <c r="B12275" s="226">
        <v>43831</v>
      </c>
      <c r="C12275" s="226">
        <v>43832</v>
      </c>
      <c r="D12275" s="226">
        <v>44386.448831018519</v>
      </c>
      <c r="E12275" t="s">
        <v>5910</v>
      </c>
    </row>
    <row r="12276" spans="1:6">
      <c r="A12276">
        <v>7</v>
      </c>
      <c r="B12276" s="226">
        <v>43831</v>
      </c>
      <c r="C12276" s="226">
        <v>43832</v>
      </c>
      <c r="D12276" s="226">
        <v>44386.448831018519</v>
      </c>
      <c r="E12276" t="s">
        <v>5911</v>
      </c>
    </row>
    <row r="12277" spans="1:6">
      <c r="A12277">
        <v>7</v>
      </c>
      <c r="B12277" s="226">
        <v>43831</v>
      </c>
      <c r="C12277" s="226">
        <v>43832</v>
      </c>
      <c r="D12277" s="226">
        <v>44386.448831018519</v>
      </c>
      <c r="E12277" t="s">
        <v>5912</v>
      </c>
    </row>
    <row r="12278" spans="1:6">
      <c r="A12278">
        <v>7</v>
      </c>
      <c r="B12278" s="226">
        <v>43831</v>
      </c>
      <c r="C12278" s="226">
        <v>43832</v>
      </c>
      <c r="D12278" s="226">
        <v>44386.448831018519</v>
      </c>
      <c r="E12278" t="s">
        <v>6457</v>
      </c>
      <c r="F12278">
        <v>121.74391297234389</v>
      </c>
    </row>
    <row r="12279" spans="1:6">
      <c r="A12279">
        <v>7</v>
      </c>
      <c r="B12279" s="226">
        <v>43831</v>
      </c>
      <c r="C12279" s="226">
        <v>43832</v>
      </c>
      <c r="D12279" s="226">
        <v>44386.448831018519</v>
      </c>
      <c r="E12279" t="s">
        <v>6458</v>
      </c>
      <c r="F12279">
        <v>121.4411908096738</v>
      </c>
    </row>
    <row r="12280" spans="1:6">
      <c r="A12280">
        <v>7</v>
      </c>
      <c r="B12280" s="226">
        <v>43831</v>
      </c>
      <c r="C12280" s="226">
        <v>43832</v>
      </c>
      <c r="D12280" s="226">
        <v>44386.448831018519</v>
      </c>
      <c r="E12280" t="s">
        <v>6459</v>
      </c>
      <c r="F12280">
        <v>89.772515895630818</v>
      </c>
    </row>
    <row r="12281" spans="1:6">
      <c r="A12281">
        <v>7</v>
      </c>
      <c r="B12281" s="226">
        <v>43831</v>
      </c>
      <c r="C12281" s="226">
        <v>43832</v>
      </c>
      <c r="D12281" s="226">
        <v>44386.448831018519</v>
      </c>
      <c r="E12281" t="s">
        <v>5521</v>
      </c>
      <c r="F12281">
        <v>210.67810947630139</v>
      </c>
    </row>
    <row r="12282" spans="1:6">
      <c r="A12282">
        <v>7</v>
      </c>
      <c r="B12282" s="226">
        <v>43831</v>
      </c>
      <c r="C12282" s="226">
        <v>43832</v>
      </c>
      <c r="D12282" s="226">
        <v>44386.448831018519</v>
      </c>
      <c r="E12282" t="s">
        <v>6460</v>
      </c>
      <c r="F12282">
        <v>106.00002094374773</v>
      </c>
    </row>
    <row r="12283" spans="1:6">
      <c r="A12283">
        <v>7</v>
      </c>
      <c r="B12283" s="226">
        <v>43831</v>
      </c>
      <c r="C12283" s="226">
        <v>43832</v>
      </c>
      <c r="D12283" s="226">
        <v>44386.448831018519</v>
      </c>
      <c r="E12283" t="s">
        <v>6461</v>
      </c>
      <c r="F12283">
        <v>117.71146007643758</v>
      </c>
    </row>
    <row r="12284" spans="1:6">
      <c r="A12284">
        <v>7</v>
      </c>
      <c r="B12284" s="226">
        <v>43831</v>
      </c>
      <c r="C12284" s="226">
        <v>43832</v>
      </c>
      <c r="D12284" s="226">
        <v>44386.448831018519</v>
      </c>
      <c r="E12284" t="s">
        <v>6462</v>
      </c>
      <c r="F12284">
        <v>124.55435198148152</v>
      </c>
    </row>
    <row r="12285" spans="1:6">
      <c r="A12285">
        <v>7</v>
      </c>
      <c r="B12285" s="226">
        <v>43831</v>
      </c>
      <c r="C12285" s="226">
        <v>43832</v>
      </c>
      <c r="D12285" s="226">
        <v>44386.448831018519</v>
      </c>
      <c r="E12285" t="s">
        <v>6463</v>
      </c>
      <c r="F12285">
        <v>136.70643107096359</v>
      </c>
    </row>
    <row r="12286" spans="1:6">
      <c r="A12286">
        <v>7</v>
      </c>
      <c r="B12286" s="226">
        <v>43831</v>
      </c>
      <c r="C12286" s="226">
        <v>43832</v>
      </c>
      <c r="D12286" s="226">
        <v>44386.448831018519</v>
      </c>
      <c r="E12286" t="s">
        <v>5974</v>
      </c>
      <c r="F12286">
        <v>6.4552634878291029</v>
      </c>
    </row>
    <row r="12287" spans="1:6">
      <c r="A12287">
        <v>7</v>
      </c>
      <c r="B12287" s="226">
        <v>43831</v>
      </c>
      <c r="C12287" s="226">
        <v>43832</v>
      </c>
      <c r="D12287" s="226">
        <v>44386.448831018519</v>
      </c>
      <c r="E12287" t="s">
        <v>5975</v>
      </c>
      <c r="F12287">
        <v>11.722027913067089</v>
      </c>
    </row>
    <row r="12288" spans="1:6">
      <c r="A12288">
        <v>7</v>
      </c>
      <c r="B12288" s="226">
        <v>43831</v>
      </c>
      <c r="C12288" s="226">
        <v>43832</v>
      </c>
      <c r="D12288" s="226">
        <v>44386.448831018519</v>
      </c>
      <c r="E12288" t="s">
        <v>5934</v>
      </c>
      <c r="F12288">
        <v>20.001502621173852</v>
      </c>
    </row>
    <row r="12289" spans="1:6">
      <c r="A12289">
        <v>7</v>
      </c>
      <c r="B12289" s="226">
        <v>43831</v>
      </c>
      <c r="C12289" s="226">
        <v>43832</v>
      </c>
      <c r="D12289" s="226">
        <v>44386.448831018519</v>
      </c>
      <c r="E12289" t="s">
        <v>6242</v>
      </c>
      <c r="F12289">
        <v>51.52474778758156</v>
      </c>
    </row>
    <row r="12290" spans="1:6">
      <c r="A12290">
        <v>7</v>
      </c>
      <c r="B12290" s="226">
        <v>43831</v>
      </c>
      <c r="C12290" s="226">
        <v>43832</v>
      </c>
      <c r="D12290" s="226">
        <v>44386.448831018519</v>
      </c>
      <c r="E12290" t="s">
        <v>6464</v>
      </c>
      <c r="F12290">
        <v>143.33933679792568</v>
      </c>
    </row>
    <row r="12291" spans="1:6">
      <c r="A12291">
        <v>7</v>
      </c>
      <c r="B12291" s="226">
        <v>43831</v>
      </c>
      <c r="C12291" s="226">
        <v>43832</v>
      </c>
      <c r="D12291" s="226">
        <v>44386.448831018519</v>
      </c>
      <c r="E12291" t="s">
        <v>6465</v>
      </c>
      <c r="F12291">
        <v>149.12241335974869</v>
      </c>
    </row>
    <row r="12292" spans="1:6">
      <c r="A12292">
        <v>7</v>
      </c>
      <c r="B12292" s="226">
        <v>43831</v>
      </c>
      <c r="C12292" s="226">
        <v>43832</v>
      </c>
      <c r="D12292" s="226">
        <v>44386.448831018519</v>
      </c>
      <c r="E12292" t="s">
        <v>6466</v>
      </c>
      <c r="F12292">
        <v>143.54379229015771</v>
      </c>
    </row>
    <row r="12293" spans="1:6">
      <c r="A12293">
        <v>7</v>
      </c>
      <c r="B12293" s="226">
        <v>43831</v>
      </c>
      <c r="C12293" s="226">
        <v>43832</v>
      </c>
      <c r="D12293" s="226">
        <v>44386.448831018519</v>
      </c>
      <c r="E12293" t="s">
        <v>6467</v>
      </c>
      <c r="F12293">
        <v>144.83648509979341</v>
      </c>
    </row>
    <row r="12294" spans="1:6">
      <c r="A12294">
        <v>7</v>
      </c>
      <c r="B12294" s="226">
        <v>43831</v>
      </c>
      <c r="C12294" s="226">
        <v>43832</v>
      </c>
      <c r="D12294" s="226">
        <v>44386.448831018519</v>
      </c>
      <c r="E12294" t="s">
        <v>5935</v>
      </c>
      <c r="F12294">
        <v>9.9108217173152529</v>
      </c>
    </row>
    <row r="12295" spans="1:6">
      <c r="A12295">
        <v>7</v>
      </c>
      <c r="B12295" s="226">
        <v>43831</v>
      </c>
      <c r="C12295" s="226">
        <v>43832</v>
      </c>
      <c r="D12295" s="226">
        <v>44386.448831018519</v>
      </c>
      <c r="E12295" t="s">
        <v>6468</v>
      </c>
      <c r="F12295">
        <v>145.07112243440392</v>
      </c>
    </row>
    <row r="12296" spans="1:6">
      <c r="A12296">
        <v>7</v>
      </c>
      <c r="B12296" s="226">
        <v>43831</v>
      </c>
      <c r="C12296" s="226">
        <v>43832</v>
      </c>
      <c r="D12296" s="226">
        <v>44386.448831018519</v>
      </c>
      <c r="E12296" t="s">
        <v>5948</v>
      </c>
    </row>
    <row r="12297" spans="1:6">
      <c r="A12297">
        <v>7</v>
      </c>
      <c r="B12297" s="226">
        <v>43831</v>
      </c>
      <c r="C12297" s="226">
        <v>43832</v>
      </c>
      <c r="D12297" s="226">
        <v>44386.448831018519</v>
      </c>
      <c r="E12297" t="s">
        <v>5950</v>
      </c>
    </row>
    <row r="12298" spans="1:6">
      <c r="A12298">
        <v>7</v>
      </c>
      <c r="B12298" s="226">
        <v>43831</v>
      </c>
      <c r="C12298" s="226">
        <v>43832</v>
      </c>
      <c r="D12298" s="226">
        <v>44386.448831018519</v>
      </c>
      <c r="E12298" t="s">
        <v>5949</v>
      </c>
    </row>
    <row r="12299" spans="1:6">
      <c r="A12299">
        <v>7</v>
      </c>
      <c r="B12299" s="226">
        <v>43831</v>
      </c>
      <c r="C12299" s="226">
        <v>43832</v>
      </c>
      <c r="D12299" s="226">
        <v>44386.448831018519</v>
      </c>
      <c r="E12299" t="s">
        <v>6521</v>
      </c>
      <c r="F12299">
        <v>0.6861230169629895</v>
      </c>
    </row>
    <row r="12300" spans="1:6">
      <c r="A12300">
        <v>7</v>
      </c>
      <c r="B12300" s="226">
        <v>43831</v>
      </c>
      <c r="C12300" s="226">
        <v>43832</v>
      </c>
      <c r="D12300" s="226">
        <v>44386.448831018519</v>
      </c>
      <c r="E12300" t="s">
        <v>6522</v>
      </c>
      <c r="F12300">
        <v>0.16295701406779681</v>
      </c>
    </row>
    <row r="12301" spans="1:6">
      <c r="A12301">
        <v>7</v>
      </c>
      <c r="B12301" s="226">
        <v>43831</v>
      </c>
      <c r="C12301" s="226">
        <v>43832</v>
      </c>
      <c r="D12301" s="226">
        <v>44386.448831018519</v>
      </c>
      <c r="E12301" t="s">
        <v>6243</v>
      </c>
      <c r="F12301">
        <v>1.6900456621767563</v>
      </c>
    </row>
    <row r="12302" spans="1:6">
      <c r="A12302">
        <v>7</v>
      </c>
      <c r="B12302" s="226">
        <v>43831</v>
      </c>
      <c r="C12302" s="226">
        <v>43832</v>
      </c>
      <c r="D12302" s="226">
        <v>44386.448831018519</v>
      </c>
      <c r="E12302" t="s">
        <v>5963</v>
      </c>
      <c r="F12302">
        <v>54.99983312553821</v>
      </c>
    </row>
    <row r="12303" spans="1:6">
      <c r="A12303">
        <v>7</v>
      </c>
      <c r="B12303" s="226">
        <v>43831</v>
      </c>
      <c r="C12303" s="226">
        <v>43832</v>
      </c>
      <c r="D12303" s="226">
        <v>44386.448831018519</v>
      </c>
      <c r="E12303" t="s">
        <v>6447</v>
      </c>
      <c r="F12303">
        <v>91.991203504138511</v>
      </c>
    </row>
    <row r="12304" spans="1:6">
      <c r="A12304">
        <v>7</v>
      </c>
      <c r="B12304" s="226">
        <v>43831</v>
      </c>
      <c r="C12304" s="226">
        <v>43832</v>
      </c>
      <c r="D12304" s="226">
        <v>44386.448831018519</v>
      </c>
      <c r="E12304" t="s">
        <v>6448</v>
      </c>
      <c r="F12304">
        <v>73.692735854784601</v>
      </c>
    </row>
    <row r="12305" spans="1:6">
      <c r="A12305">
        <v>7</v>
      </c>
      <c r="B12305" s="226">
        <v>43831</v>
      </c>
      <c r="C12305" s="226">
        <v>43832</v>
      </c>
      <c r="D12305" s="226">
        <v>44386.448831018519</v>
      </c>
      <c r="E12305" t="s">
        <v>5964</v>
      </c>
      <c r="F12305">
        <v>15.724359307686488</v>
      </c>
    </row>
    <row r="12306" spans="1:6">
      <c r="A12306">
        <v>7</v>
      </c>
      <c r="B12306" s="226">
        <v>43831</v>
      </c>
      <c r="C12306" s="226">
        <v>43832</v>
      </c>
      <c r="D12306" s="226">
        <v>44386.448831018519</v>
      </c>
      <c r="E12306" t="s">
        <v>6244</v>
      </c>
      <c r="F12306">
        <v>10.437171420786115</v>
      </c>
    </row>
    <row r="12307" spans="1:6">
      <c r="A12307">
        <v>7</v>
      </c>
      <c r="B12307" s="226">
        <v>43831</v>
      </c>
      <c r="C12307" s="226">
        <v>43832</v>
      </c>
      <c r="D12307" s="226">
        <v>44386.448831018519</v>
      </c>
      <c r="E12307" t="s">
        <v>6245</v>
      </c>
      <c r="F12307">
        <v>9.0217162516381944</v>
      </c>
    </row>
    <row r="12308" spans="1:6">
      <c r="A12308">
        <v>7</v>
      </c>
      <c r="B12308" s="226">
        <v>43831</v>
      </c>
      <c r="C12308" s="226">
        <v>43832</v>
      </c>
      <c r="D12308" s="226">
        <v>44386.448831018519</v>
      </c>
      <c r="E12308" t="s">
        <v>6659</v>
      </c>
      <c r="F12308">
        <v>0.82829999923706055</v>
      </c>
    </row>
    <row r="12309" spans="1:6">
      <c r="A12309">
        <v>7</v>
      </c>
      <c r="B12309" s="226">
        <v>43831</v>
      </c>
      <c r="C12309" s="226">
        <v>43832</v>
      </c>
      <c r="D12309" s="226">
        <v>44386.448831018519</v>
      </c>
      <c r="E12309" t="s">
        <v>6639</v>
      </c>
      <c r="F12309">
        <v>0.74409997463224853</v>
      </c>
    </row>
    <row r="12310" spans="1:6">
      <c r="A12310">
        <v>7</v>
      </c>
      <c r="B12310" s="226">
        <v>43831</v>
      </c>
      <c r="C12310" s="226">
        <v>43832</v>
      </c>
      <c r="D12310" s="226">
        <v>44386.448831018519</v>
      </c>
      <c r="E12310" t="s">
        <v>6640</v>
      </c>
      <c r="F12310">
        <v>0.85939997434612891</v>
      </c>
    </row>
    <row r="12311" spans="1:6">
      <c r="A12311">
        <v>7</v>
      </c>
      <c r="B12311" s="226">
        <v>43831</v>
      </c>
      <c r="C12311" s="226">
        <v>43832</v>
      </c>
      <c r="D12311" s="226">
        <v>44386.448831018519</v>
      </c>
      <c r="E12311" t="s">
        <v>6641</v>
      </c>
      <c r="F12311">
        <v>0.87779998779296875</v>
      </c>
    </row>
    <row r="12312" spans="1:6">
      <c r="A12312">
        <v>7</v>
      </c>
      <c r="B12312" s="226">
        <v>43831</v>
      </c>
      <c r="C12312" s="226">
        <v>43832</v>
      </c>
      <c r="D12312" s="226">
        <v>44386.448831018519</v>
      </c>
      <c r="E12312" t="s">
        <v>6613</v>
      </c>
    </row>
    <row r="12313" spans="1:6">
      <c r="A12313">
        <v>7</v>
      </c>
      <c r="B12313" s="226">
        <v>43831</v>
      </c>
      <c r="C12313" s="226">
        <v>43832</v>
      </c>
      <c r="D12313" s="226">
        <v>44386.448831018519</v>
      </c>
      <c r="E12313" t="s">
        <v>6246</v>
      </c>
      <c r="F12313">
        <v>48.321539753427722</v>
      </c>
    </row>
    <row r="12314" spans="1:6">
      <c r="A12314">
        <v>7</v>
      </c>
      <c r="B12314" s="226">
        <v>43831</v>
      </c>
      <c r="C12314" s="226">
        <v>43832</v>
      </c>
      <c r="D12314" s="226">
        <v>44386.448831018519</v>
      </c>
      <c r="E12314" t="s">
        <v>6247</v>
      </c>
      <c r="F12314">
        <v>37.884368332641607</v>
      </c>
    </row>
    <row r="12315" spans="1:6">
      <c r="A12315">
        <v>7</v>
      </c>
      <c r="B12315" s="226">
        <v>43831</v>
      </c>
      <c r="C12315" s="226">
        <v>43832</v>
      </c>
      <c r="D12315" s="226">
        <v>44386.448831018519</v>
      </c>
      <c r="E12315" t="s">
        <v>6441</v>
      </c>
      <c r="F12315">
        <v>126.34234298070304</v>
      </c>
    </row>
    <row r="12316" spans="1:6">
      <c r="A12316">
        <v>7</v>
      </c>
      <c r="B12316" s="226">
        <v>43831</v>
      </c>
      <c r="C12316" s="226">
        <v>43832</v>
      </c>
      <c r="D12316" s="226">
        <v>44386.448831018519</v>
      </c>
      <c r="E12316" t="s">
        <v>6442</v>
      </c>
      <c r="F12316">
        <v>137.30592368443834</v>
      </c>
    </row>
    <row r="12317" spans="1:6">
      <c r="A12317">
        <v>7</v>
      </c>
      <c r="B12317" s="226">
        <v>43831</v>
      </c>
      <c r="C12317" s="226">
        <v>43832</v>
      </c>
      <c r="D12317" s="226">
        <v>44386.448831018519</v>
      </c>
      <c r="E12317" t="s">
        <v>6443</v>
      </c>
      <c r="F12317">
        <v>147.48871985541496</v>
      </c>
    </row>
    <row r="12318" spans="1:6">
      <c r="A12318">
        <v>7</v>
      </c>
      <c r="B12318" s="226">
        <v>43831</v>
      </c>
      <c r="C12318" s="226">
        <v>43832</v>
      </c>
      <c r="D12318" s="226">
        <v>44386.448831018519</v>
      </c>
      <c r="E12318" t="s">
        <v>6444</v>
      </c>
      <c r="F12318">
        <v>153.52586449517094</v>
      </c>
    </row>
    <row r="12319" spans="1:6">
      <c r="A12319">
        <v>7</v>
      </c>
      <c r="B12319" s="226">
        <v>43831</v>
      </c>
      <c r="C12319" s="226">
        <v>43832</v>
      </c>
      <c r="D12319" s="226">
        <v>44386.448831018519</v>
      </c>
      <c r="E12319" t="s">
        <v>6445</v>
      </c>
      <c r="F12319">
        <v>161.29049770567133</v>
      </c>
    </row>
    <row r="12320" spans="1:6">
      <c r="A12320">
        <v>7</v>
      </c>
      <c r="B12320" s="226">
        <v>43831</v>
      </c>
      <c r="C12320" s="226">
        <v>43832</v>
      </c>
      <c r="D12320" s="226">
        <v>44386.448831018519</v>
      </c>
      <c r="E12320" t="s">
        <v>6446</v>
      </c>
      <c r="F12320">
        <v>170.73645461400361</v>
      </c>
    </row>
    <row r="12321" spans="1:6">
      <c r="A12321">
        <v>7</v>
      </c>
      <c r="B12321" s="226">
        <v>43831</v>
      </c>
      <c r="C12321" s="226">
        <v>43832</v>
      </c>
      <c r="D12321" s="226">
        <v>44386.448831018519</v>
      </c>
      <c r="E12321" t="s">
        <v>5971</v>
      </c>
      <c r="F12321">
        <v>8.750909083088235</v>
      </c>
    </row>
    <row r="12322" spans="1:6">
      <c r="A12322">
        <v>7</v>
      </c>
      <c r="B12322" s="226">
        <v>43831</v>
      </c>
      <c r="C12322" s="226">
        <v>43832</v>
      </c>
      <c r="D12322" s="226">
        <v>44386.448831018519</v>
      </c>
      <c r="E12322" t="s">
        <v>5972</v>
      </c>
      <c r="F12322">
        <v>11.312903381718471</v>
      </c>
    </row>
    <row r="12323" spans="1:6">
      <c r="A12323">
        <v>7</v>
      </c>
      <c r="B12323" s="226">
        <v>43831</v>
      </c>
      <c r="C12323" s="226">
        <v>43832</v>
      </c>
      <c r="D12323" s="226">
        <v>44386.448831018519</v>
      </c>
      <c r="E12323" t="s">
        <v>6449</v>
      </c>
      <c r="F12323">
        <v>83.325524764590753</v>
      </c>
    </row>
    <row r="12324" spans="1:6">
      <c r="A12324">
        <v>7</v>
      </c>
      <c r="B12324" s="226">
        <v>43831</v>
      </c>
      <c r="C12324" s="226">
        <v>43832</v>
      </c>
      <c r="D12324" s="226">
        <v>44386.448831018519</v>
      </c>
      <c r="E12324" t="s">
        <v>6248</v>
      </c>
      <c r="F12324">
        <v>132.10071891678709</v>
      </c>
    </row>
    <row r="12325" spans="1:6">
      <c r="A12325">
        <v>7</v>
      </c>
      <c r="B12325" s="226">
        <v>43831</v>
      </c>
      <c r="C12325" s="226">
        <v>43832</v>
      </c>
      <c r="D12325" s="226">
        <v>44386.448831018519</v>
      </c>
      <c r="E12325" t="s">
        <v>6249</v>
      </c>
      <c r="F12325">
        <v>97.706015279557931</v>
      </c>
    </row>
    <row r="12326" spans="1:6">
      <c r="A12326">
        <v>7</v>
      </c>
      <c r="B12326" s="226">
        <v>43831</v>
      </c>
      <c r="C12326" s="226">
        <v>43832</v>
      </c>
      <c r="D12326" s="226">
        <v>44386.448831018519</v>
      </c>
      <c r="E12326" t="s">
        <v>6250</v>
      </c>
      <c r="F12326">
        <v>2.3475531287594773</v>
      </c>
    </row>
    <row r="12327" spans="1:6">
      <c r="A12327">
        <v>7</v>
      </c>
      <c r="B12327" s="226">
        <v>43831</v>
      </c>
      <c r="C12327" s="226">
        <v>43832</v>
      </c>
      <c r="D12327" s="226">
        <v>44386.448831018519</v>
      </c>
      <c r="E12327" t="s">
        <v>6450</v>
      </c>
      <c r="F12327">
        <v>172.20993263456546</v>
      </c>
    </row>
    <row r="12328" spans="1:6">
      <c r="A12328">
        <v>7</v>
      </c>
      <c r="B12328" s="226">
        <v>43831</v>
      </c>
      <c r="C12328" s="226">
        <v>43832</v>
      </c>
      <c r="D12328" s="226">
        <v>44386.448831018519</v>
      </c>
      <c r="E12328" t="s">
        <v>6451</v>
      </c>
      <c r="F12328">
        <v>172.23277675840495</v>
      </c>
    </row>
    <row r="12329" spans="1:6">
      <c r="A12329">
        <v>7</v>
      </c>
      <c r="B12329" s="226">
        <v>43831</v>
      </c>
      <c r="C12329" s="226">
        <v>43832</v>
      </c>
      <c r="D12329" s="226">
        <v>44386.448831018519</v>
      </c>
      <c r="E12329" t="s">
        <v>5976</v>
      </c>
      <c r="F12329">
        <v>1.292372776312166</v>
      </c>
    </row>
    <row r="12330" spans="1:6">
      <c r="A12330">
        <v>7</v>
      </c>
      <c r="B12330" s="226">
        <v>43831</v>
      </c>
      <c r="C12330" s="226">
        <v>43832</v>
      </c>
      <c r="D12330" s="226">
        <v>44386.448831018519</v>
      </c>
      <c r="E12330" t="s">
        <v>6452</v>
      </c>
      <c r="F12330">
        <v>172.46022549735179</v>
      </c>
    </row>
    <row r="12331" spans="1:6">
      <c r="A12331">
        <v>7</v>
      </c>
      <c r="B12331" s="226">
        <v>43831</v>
      </c>
      <c r="C12331" s="226">
        <v>43832</v>
      </c>
      <c r="D12331" s="226">
        <v>44386.448831018519</v>
      </c>
      <c r="E12331" t="s">
        <v>6453</v>
      </c>
      <c r="F12331">
        <v>172.57710960176252</v>
      </c>
    </row>
    <row r="12332" spans="1:6">
      <c r="A12332">
        <v>7</v>
      </c>
      <c r="B12332" s="226">
        <v>43831</v>
      </c>
      <c r="C12332" s="226">
        <v>43832</v>
      </c>
      <c r="D12332" s="226">
        <v>44386.448831018519</v>
      </c>
      <c r="E12332" t="s">
        <v>6454</v>
      </c>
      <c r="F12332">
        <v>172.69217316309641</v>
      </c>
    </row>
    <row r="12333" spans="1:6">
      <c r="A12333">
        <v>7</v>
      </c>
      <c r="B12333" s="226">
        <v>43831</v>
      </c>
      <c r="C12333" s="226">
        <v>43832</v>
      </c>
      <c r="D12333" s="226">
        <v>44386.448831018519</v>
      </c>
      <c r="E12333" t="s">
        <v>5957</v>
      </c>
      <c r="F12333">
        <v>0.85900002717974999</v>
      </c>
    </row>
    <row r="12334" spans="1:6">
      <c r="A12334">
        <v>7</v>
      </c>
      <c r="B12334" s="226">
        <v>43831</v>
      </c>
      <c r="C12334" s="226">
        <v>43832</v>
      </c>
      <c r="D12334" s="226">
        <v>44386.448831018519</v>
      </c>
      <c r="E12334" t="s">
        <v>5977</v>
      </c>
      <c r="F12334">
        <v>6.1539998054506784</v>
      </c>
    </row>
    <row r="12335" spans="1:6">
      <c r="A12335">
        <v>7</v>
      </c>
      <c r="B12335" s="226">
        <v>43831</v>
      </c>
      <c r="C12335" s="226">
        <v>43832</v>
      </c>
      <c r="D12335" s="226">
        <v>44386.448831018519</v>
      </c>
      <c r="E12335" t="s">
        <v>5978</v>
      </c>
      <c r="F12335">
        <v>92.426597595211206</v>
      </c>
    </row>
    <row r="12336" spans="1:6">
      <c r="A12336">
        <v>7</v>
      </c>
      <c r="B12336" s="226">
        <v>43831</v>
      </c>
      <c r="C12336" s="226">
        <v>43832</v>
      </c>
      <c r="D12336" s="226">
        <v>44386.448831018519</v>
      </c>
      <c r="E12336" t="s">
        <v>5979</v>
      </c>
      <c r="F12336">
        <v>0.19589999318123338</v>
      </c>
    </row>
    <row r="12337" spans="1:6">
      <c r="A12337">
        <v>7</v>
      </c>
      <c r="B12337" s="226">
        <v>43831</v>
      </c>
      <c r="C12337" s="226">
        <v>43832</v>
      </c>
      <c r="D12337" s="226">
        <v>44386.448831018519</v>
      </c>
      <c r="E12337" t="s">
        <v>5980</v>
      </c>
      <c r="F12337">
        <v>0.12970000505447388</v>
      </c>
    </row>
    <row r="12338" spans="1:6">
      <c r="A12338">
        <v>7</v>
      </c>
      <c r="B12338" s="226">
        <v>43831</v>
      </c>
      <c r="C12338" s="226">
        <v>43832</v>
      </c>
      <c r="D12338" s="226">
        <v>44386.448831018519</v>
      </c>
      <c r="E12338" t="s">
        <v>5981</v>
      </c>
      <c r="F12338">
        <v>0.21250000596047083</v>
      </c>
    </row>
    <row r="12339" spans="1:6">
      <c r="A12339">
        <v>7</v>
      </c>
      <c r="B12339" s="226">
        <v>43831</v>
      </c>
      <c r="C12339" s="226">
        <v>43832</v>
      </c>
      <c r="D12339" s="226">
        <v>44386.448831018519</v>
      </c>
      <c r="E12339" t="s">
        <v>5982</v>
      </c>
      <c r="F12339">
        <v>2.0899999886751324E-2</v>
      </c>
    </row>
    <row r="12340" spans="1:6">
      <c r="A12340">
        <v>7</v>
      </c>
      <c r="B12340" s="226">
        <v>43831</v>
      </c>
      <c r="C12340" s="226">
        <v>43832</v>
      </c>
      <c r="D12340" s="226">
        <v>44386.448831018519</v>
      </c>
      <c r="E12340" t="s">
        <v>5983</v>
      </c>
      <c r="F12340">
        <v>0</v>
      </c>
    </row>
    <row r="12341" spans="1:6">
      <c r="A12341">
        <v>7</v>
      </c>
      <c r="B12341" s="226">
        <v>43831</v>
      </c>
      <c r="C12341" s="226">
        <v>43832</v>
      </c>
      <c r="D12341" s="226">
        <v>44386.448831018519</v>
      </c>
      <c r="E12341" t="s">
        <v>5984</v>
      </c>
      <c r="F12341">
        <v>0</v>
      </c>
    </row>
    <row r="12342" spans="1:6">
      <c r="A12342">
        <v>7</v>
      </c>
      <c r="B12342" s="226">
        <v>43831</v>
      </c>
      <c r="C12342" s="226">
        <v>43832</v>
      </c>
      <c r="D12342" s="226">
        <v>44386.448831018519</v>
      </c>
      <c r="E12342" t="s">
        <v>5985</v>
      </c>
      <c r="F12342">
        <v>0</v>
      </c>
    </row>
    <row r="12343" spans="1:6">
      <c r="A12343">
        <v>7</v>
      </c>
      <c r="B12343" s="226">
        <v>43831</v>
      </c>
      <c r="C12343" s="226">
        <v>43832</v>
      </c>
      <c r="D12343" s="226">
        <v>44386.448831018519</v>
      </c>
      <c r="E12343" t="s">
        <v>6303</v>
      </c>
      <c r="F12343">
        <v>44.612019000000004</v>
      </c>
    </row>
    <row r="12344" spans="1:6">
      <c r="A12344">
        <v>7</v>
      </c>
      <c r="B12344" s="226">
        <v>43831</v>
      </c>
      <c r="C12344" s="226">
        <v>43832</v>
      </c>
      <c r="D12344" s="226">
        <v>44386.448831018519</v>
      </c>
      <c r="E12344" t="s">
        <v>5986</v>
      </c>
      <c r="F12344">
        <v>45.573023739999996</v>
      </c>
    </row>
    <row r="12345" spans="1:6">
      <c r="A12345">
        <v>7</v>
      </c>
      <c r="B12345" s="226">
        <v>43831</v>
      </c>
      <c r="C12345" s="226">
        <v>43832</v>
      </c>
      <c r="D12345" s="226">
        <v>44386.448831018519</v>
      </c>
      <c r="E12345" t="s">
        <v>5987</v>
      </c>
      <c r="F12345">
        <v>2.7000000700354576E-3</v>
      </c>
    </row>
    <row r="12346" spans="1:6">
      <c r="A12346">
        <v>7</v>
      </c>
      <c r="B12346" s="226">
        <v>43831</v>
      </c>
      <c r="C12346" s="226">
        <v>43832</v>
      </c>
      <c r="D12346" s="226">
        <v>44386.448831018519</v>
      </c>
      <c r="E12346" t="s">
        <v>5988</v>
      </c>
      <c r="F12346">
        <v>0.1168999969959259</v>
      </c>
    </row>
    <row r="12347" spans="1:6">
      <c r="A12347">
        <v>7</v>
      </c>
      <c r="B12347" s="226">
        <v>43831</v>
      </c>
      <c r="C12347" s="226">
        <v>43832</v>
      </c>
      <c r="D12347" s="226">
        <v>44386.448831018519</v>
      </c>
      <c r="E12347" t="s">
        <v>5958</v>
      </c>
      <c r="F12347">
        <v>0.28790000081063455</v>
      </c>
    </row>
    <row r="12348" spans="1:6">
      <c r="A12348">
        <v>7</v>
      </c>
      <c r="B12348" s="226">
        <v>43831</v>
      </c>
      <c r="C12348" s="226">
        <v>43832</v>
      </c>
      <c r="D12348" s="226">
        <v>44386.448831018519</v>
      </c>
      <c r="E12348" t="s">
        <v>5989</v>
      </c>
      <c r="F12348">
        <v>54.423401355744055</v>
      </c>
    </row>
    <row r="12349" spans="1:6">
      <c r="A12349">
        <v>7</v>
      </c>
      <c r="B12349" s="226">
        <v>43831</v>
      </c>
      <c r="C12349" s="226">
        <v>43832</v>
      </c>
      <c r="D12349" s="226">
        <v>44386.448831018519</v>
      </c>
      <c r="E12349" t="s">
        <v>5990</v>
      </c>
      <c r="F12349">
        <v>7.9639000892641931</v>
      </c>
    </row>
    <row r="12350" spans="1:6">
      <c r="A12350">
        <v>7</v>
      </c>
      <c r="B12350" s="226">
        <v>43831</v>
      </c>
      <c r="C12350" s="226">
        <v>43832</v>
      </c>
      <c r="D12350" s="226">
        <v>44386.448831018519</v>
      </c>
      <c r="E12350" t="s">
        <v>5991</v>
      </c>
      <c r="F12350">
        <v>10.303600311279297</v>
      </c>
    </row>
    <row r="12351" spans="1:6">
      <c r="A12351">
        <v>7</v>
      </c>
      <c r="B12351" s="226">
        <v>43831</v>
      </c>
      <c r="C12351" s="226">
        <v>43832</v>
      </c>
      <c r="D12351" s="226">
        <v>44386.448831018519</v>
      </c>
      <c r="E12351" t="s">
        <v>5992</v>
      </c>
      <c r="F12351">
        <v>22.974700927734375</v>
      </c>
    </row>
    <row r="12352" spans="1:6">
      <c r="A12352">
        <v>7</v>
      </c>
      <c r="B12352" s="226">
        <v>43831</v>
      </c>
      <c r="C12352" s="226">
        <v>43832</v>
      </c>
      <c r="D12352" s="226">
        <v>44386.448831018519</v>
      </c>
      <c r="E12352" t="s">
        <v>5993</v>
      </c>
      <c r="F12352">
        <v>13.181200027466192</v>
      </c>
    </row>
    <row r="12353" spans="1:6">
      <c r="A12353">
        <v>7</v>
      </c>
      <c r="B12353" s="226">
        <v>43831</v>
      </c>
      <c r="C12353" s="226">
        <v>43832</v>
      </c>
      <c r="D12353" s="226">
        <v>44386.448831018519</v>
      </c>
      <c r="E12353" t="s">
        <v>5994</v>
      </c>
      <c r="F12353">
        <v>33.634300231933594</v>
      </c>
    </row>
    <row r="12354" spans="1:6">
      <c r="A12354">
        <v>7</v>
      </c>
      <c r="B12354" s="226">
        <v>43831</v>
      </c>
      <c r="C12354" s="226">
        <v>43832</v>
      </c>
      <c r="D12354" s="226">
        <v>44386.448831018519</v>
      </c>
      <c r="E12354" t="s">
        <v>5995</v>
      </c>
      <c r="F12354">
        <v>8.0996999740597548</v>
      </c>
    </row>
    <row r="12355" spans="1:6">
      <c r="A12355">
        <v>7</v>
      </c>
      <c r="B12355" s="226">
        <v>43831</v>
      </c>
      <c r="C12355" s="226">
        <v>43832</v>
      </c>
      <c r="D12355" s="226">
        <v>44386.448831018519</v>
      </c>
      <c r="E12355" t="s">
        <v>5996</v>
      </c>
      <c r="F12355">
        <v>2.4084999561310774</v>
      </c>
    </row>
    <row r="12356" spans="1:6">
      <c r="A12356">
        <v>7</v>
      </c>
      <c r="B12356" s="226">
        <v>43831</v>
      </c>
      <c r="C12356" s="226">
        <v>43832</v>
      </c>
      <c r="D12356" s="226">
        <v>44386.448831018519</v>
      </c>
      <c r="E12356" t="s">
        <v>6044</v>
      </c>
    </row>
    <row r="12357" spans="1:6">
      <c r="A12357">
        <v>7</v>
      </c>
      <c r="B12357" s="226">
        <v>43831</v>
      </c>
      <c r="C12357" s="226">
        <v>43832</v>
      </c>
      <c r="D12357" s="226">
        <v>44386.448831018519</v>
      </c>
      <c r="E12357" t="s">
        <v>6047</v>
      </c>
    </row>
    <row r="12358" spans="1:6">
      <c r="A12358">
        <v>7</v>
      </c>
      <c r="B12358" s="226">
        <v>43831</v>
      </c>
      <c r="C12358" s="226">
        <v>43832</v>
      </c>
      <c r="D12358" s="226">
        <v>44386.448831018519</v>
      </c>
      <c r="E12358" t="s">
        <v>6046</v>
      </c>
    </row>
    <row r="12359" spans="1:6">
      <c r="A12359">
        <v>7</v>
      </c>
      <c r="B12359" s="226">
        <v>43831</v>
      </c>
      <c r="C12359" s="226">
        <v>43832</v>
      </c>
      <c r="D12359" s="226">
        <v>44386.448831018519</v>
      </c>
      <c r="E12359" t="s">
        <v>6045</v>
      </c>
    </row>
    <row r="12360" spans="1:6">
      <c r="A12360">
        <v>7</v>
      </c>
      <c r="B12360" s="226">
        <v>43831</v>
      </c>
      <c r="C12360" s="226">
        <v>43832</v>
      </c>
      <c r="D12360" s="226">
        <v>44386.448831018519</v>
      </c>
      <c r="E12360" t="s">
        <v>6235</v>
      </c>
    </row>
    <row r="12361" spans="1:6">
      <c r="A12361">
        <v>7</v>
      </c>
      <c r="B12361" s="226">
        <v>43831</v>
      </c>
      <c r="C12361" s="226">
        <v>43832</v>
      </c>
      <c r="D12361" s="226">
        <v>44386.448831018519</v>
      </c>
      <c r="E12361" t="s">
        <v>6256</v>
      </c>
    </row>
    <row r="12362" spans="1:6">
      <c r="A12362">
        <v>7</v>
      </c>
      <c r="B12362" s="226">
        <v>43831</v>
      </c>
      <c r="C12362" s="226">
        <v>43832</v>
      </c>
      <c r="D12362" s="226">
        <v>44386.448831018519</v>
      </c>
      <c r="E12362" t="s">
        <v>6315</v>
      </c>
    </row>
    <row r="12363" spans="1:6">
      <c r="A12363">
        <v>7</v>
      </c>
      <c r="B12363" s="226">
        <v>43831</v>
      </c>
      <c r="C12363" s="226">
        <v>43832</v>
      </c>
      <c r="D12363" s="226">
        <v>44386.448831018519</v>
      </c>
      <c r="E12363" t="s">
        <v>6316</v>
      </c>
    </row>
    <row r="12364" spans="1:6">
      <c r="A12364">
        <v>7</v>
      </c>
      <c r="B12364" s="226">
        <v>43831</v>
      </c>
      <c r="C12364" s="226">
        <v>43832</v>
      </c>
      <c r="D12364" s="226">
        <v>44386.448831018519</v>
      </c>
      <c r="E12364" t="s">
        <v>8012</v>
      </c>
    </row>
    <row r="12365" spans="1:6">
      <c r="A12365">
        <v>7</v>
      </c>
      <c r="B12365" s="226">
        <v>43831</v>
      </c>
      <c r="C12365" s="226">
        <v>43832</v>
      </c>
      <c r="D12365" s="226">
        <v>44386.448831018519</v>
      </c>
      <c r="E12365" t="s">
        <v>6553</v>
      </c>
      <c r="F12365">
        <v>0</v>
      </c>
    </row>
    <row r="12366" spans="1:6">
      <c r="A12366">
        <v>7</v>
      </c>
      <c r="B12366" s="226">
        <v>43831</v>
      </c>
      <c r="C12366" s="226">
        <v>43832</v>
      </c>
      <c r="D12366" s="226">
        <v>44386.448831018519</v>
      </c>
      <c r="E12366" t="s">
        <v>6554</v>
      </c>
      <c r="F12366">
        <v>0</v>
      </c>
    </row>
    <row r="12367" spans="1:6">
      <c r="A12367">
        <v>7</v>
      </c>
      <c r="B12367" s="226">
        <v>43831</v>
      </c>
      <c r="C12367" s="226">
        <v>43832</v>
      </c>
      <c r="D12367" s="226">
        <v>44386.448831018519</v>
      </c>
      <c r="E12367" t="s">
        <v>6555</v>
      </c>
      <c r="F12367">
        <v>0</v>
      </c>
    </row>
    <row r="12368" spans="1:6">
      <c r="A12368">
        <v>7</v>
      </c>
      <c r="B12368" s="226">
        <v>43831</v>
      </c>
      <c r="C12368" s="226">
        <v>43832</v>
      </c>
      <c r="D12368" s="226">
        <v>44386.448831018519</v>
      </c>
      <c r="E12368" t="s">
        <v>6556</v>
      </c>
      <c r="F12368">
        <v>0</v>
      </c>
    </row>
    <row r="12369" spans="1:6">
      <c r="A12369">
        <v>7</v>
      </c>
      <c r="B12369" s="226">
        <v>43831</v>
      </c>
      <c r="C12369" s="226">
        <v>43832</v>
      </c>
      <c r="D12369" s="226">
        <v>44386.448831018519</v>
      </c>
      <c r="E12369" t="s">
        <v>6557</v>
      </c>
      <c r="F12369">
        <v>0</v>
      </c>
    </row>
    <row r="12370" spans="1:6">
      <c r="A12370">
        <v>7</v>
      </c>
      <c r="B12370" s="226">
        <v>43831</v>
      </c>
      <c r="C12370" s="226">
        <v>43832</v>
      </c>
      <c r="D12370" s="226">
        <v>44386.448831018519</v>
      </c>
      <c r="E12370" t="s">
        <v>6558</v>
      </c>
      <c r="F12370">
        <v>0</v>
      </c>
    </row>
    <row r="12371" spans="1:6">
      <c r="A12371">
        <v>7</v>
      </c>
      <c r="B12371" s="226">
        <v>43831</v>
      </c>
      <c r="C12371" s="226">
        <v>43832</v>
      </c>
      <c r="D12371" s="226">
        <v>44386.448831018519</v>
      </c>
      <c r="E12371" t="s">
        <v>6559</v>
      </c>
      <c r="F12371">
        <v>0</v>
      </c>
    </row>
    <row r="12372" spans="1:6">
      <c r="A12372">
        <v>7</v>
      </c>
      <c r="B12372" s="226">
        <v>43831</v>
      </c>
      <c r="C12372" s="226">
        <v>43832</v>
      </c>
      <c r="D12372" s="226">
        <v>44386.448831018519</v>
      </c>
      <c r="E12372" t="s">
        <v>6560</v>
      </c>
      <c r="F12372">
        <v>18</v>
      </c>
    </row>
    <row r="12373" spans="1:6">
      <c r="A12373">
        <v>7</v>
      </c>
      <c r="B12373" s="226">
        <v>43831</v>
      </c>
      <c r="C12373" s="226">
        <v>43832</v>
      </c>
      <c r="D12373" s="226">
        <v>44386.448831018519</v>
      </c>
      <c r="E12373" t="s">
        <v>6561</v>
      </c>
      <c r="F12373">
        <v>18</v>
      </c>
    </row>
    <row r="12374" spans="1:6">
      <c r="A12374">
        <v>7</v>
      </c>
      <c r="B12374" s="226">
        <v>43831</v>
      </c>
      <c r="C12374" s="226">
        <v>43832</v>
      </c>
      <c r="D12374" s="226">
        <v>44386.448831018519</v>
      </c>
      <c r="E12374" t="s">
        <v>6562</v>
      </c>
      <c r="F12374">
        <v>2.8</v>
      </c>
    </row>
    <row r="12375" spans="1:6">
      <c r="A12375">
        <v>7</v>
      </c>
      <c r="B12375" s="226">
        <v>43831</v>
      </c>
      <c r="C12375" s="226">
        <v>43832</v>
      </c>
      <c r="D12375" s="226">
        <v>44386.448831018519</v>
      </c>
      <c r="E12375" t="s">
        <v>6563</v>
      </c>
      <c r="F12375">
        <v>2.8</v>
      </c>
    </row>
    <row r="12376" spans="1:6">
      <c r="A12376">
        <v>7</v>
      </c>
      <c r="B12376" s="226">
        <v>43831</v>
      </c>
      <c r="C12376" s="226">
        <v>43832</v>
      </c>
      <c r="D12376" s="226">
        <v>44386.448831018519</v>
      </c>
      <c r="E12376" t="s">
        <v>6564</v>
      </c>
      <c r="F12376">
        <v>2.8</v>
      </c>
    </row>
    <row r="12377" spans="1:6">
      <c r="A12377">
        <v>7</v>
      </c>
      <c r="B12377" s="226">
        <v>43831</v>
      </c>
      <c r="C12377" s="226">
        <v>43832</v>
      </c>
      <c r="D12377" s="226">
        <v>44386.448831018519</v>
      </c>
      <c r="E12377" t="s">
        <v>6565</v>
      </c>
      <c r="F12377">
        <v>2.8</v>
      </c>
    </row>
    <row r="12378" spans="1:6">
      <c r="A12378">
        <v>7</v>
      </c>
      <c r="B12378" s="226">
        <v>43831</v>
      </c>
      <c r="C12378" s="226">
        <v>43832</v>
      </c>
      <c r="D12378" s="226">
        <v>44386.448831018519</v>
      </c>
      <c r="E12378" t="s">
        <v>6566</v>
      </c>
      <c r="F12378">
        <v>18</v>
      </c>
    </row>
    <row r="12379" spans="1:6">
      <c r="A12379">
        <v>7</v>
      </c>
      <c r="B12379" s="226">
        <v>43831</v>
      </c>
      <c r="C12379" s="226">
        <v>43832</v>
      </c>
      <c r="D12379" s="226">
        <v>44386.448831018519</v>
      </c>
      <c r="E12379" t="s">
        <v>6567</v>
      </c>
      <c r="F12379">
        <v>2.8</v>
      </c>
    </row>
    <row r="12380" spans="1:6">
      <c r="A12380">
        <v>7</v>
      </c>
      <c r="B12380" s="226">
        <v>43831</v>
      </c>
      <c r="C12380" s="226">
        <v>43832</v>
      </c>
      <c r="D12380" s="226">
        <v>44386.448831018519</v>
      </c>
      <c r="E12380" t="s">
        <v>6568</v>
      </c>
      <c r="F12380">
        <v>2.8</v>
      </c>
    </row>
    <row r="12381" spans="1:6">
      <c r="A12381">
        <v>7</v>
      </c>
      <c r="B12381" s="226">
        <v>43831</v>
      </c>
      <c r="C12381" s="226">
        <v>43832</v>
      </c>
      <c r="D12381" s="226">
        <v>44386.448831018519</v>
      </c>
      <c r="E12381" t="s">
        <v>6569</v>
      </c>
      <c r="F12381">
        <v>18</v>
      </c>
    </row>
    <row r="12382" spans="1:6">
      <c r="A12382">
        <v>7</v>
      </c>
      <c r="B12382" s="226">
        <v>43831</v>
      </c>
      <c r="C12382" s="226">
        <v>43832</v>
      </c>
      <c r="D12382" s="226">
        <v>44386.448831018519</v>
      </c>
      <c r="E12382" t="s">
        <v>6570</v>
      </c>
      <c r="F12382">
        <v>2.8</v>
      </c>
    </row>
    <row r="12383" spans="1:6">
      <c r="A12383">
        <v>7</v>
      </c>
      <c r="B12383" s="226">
        <v>43831</v>
      </c>
      <c r="C12383" s="226">
        <v>43832</v>
      </c>
      <c r="D12383" s="226">
        <v>44386.448831018519</v>
      </c>
      <c r="E12383" t="s">
        <v>6665</v>
      </c>
      <c r="F12383">
        <v>-3.257282465799919E-2</v>
      </c>
    </row>
    <row r="12384" spans="1:6">
      <c r="A12384">
        <v>7</v>
      </c>
      <c r="B12384" s="226">
        <v>43831</v>
      </c>
      <c r="C12384" s="226">
        <v>43832</v>
      </c>
      <c r="D12384" s="226">
        <v>44386.448831018519</v>
      </c>
      <c r="E12384" t="s">
        <v>6666</v>
      </c>
      <c r="F12384">
        <v>-2.5229221771264243E-2</v>
      </c>
    </row>
    <row r="12385" spans="1:6">
      <c r="A12385">
        <v>7</v>
      </c>
      <c r="B12385" s="226">
        <v>43831</v>
      </c>
      <c r="C12385" s="226">
        <v>43832</v>
      </c>
      <c r="D12385" s="226">
        <v>44386.448831018519</v>
      </c>
      <c r="E12385" t="s">
        <v>6662</v>
      </c>
    </row>
    <row r="12386" spans="1:6">
      <c r="A12386">
        <v>7</v>
      </c>
      <c r="B12386" s="226">
        <v>43831</v>
      </c>
      <c r="C12386" s="226">
        <v>43832</v>
      </c>
      <c r="D12386" s="226">
        <v>44386.448831018519</v>
      </c>
      <c r="E12386" t="s">
        <v>6289</v>
      </c>
      <c r="F12386">
        <v>32.856162087122598</v>
      </c>
    </row>
    <row r="12387" spans="1:6">
      <c r="A12387">
        <v>7</v>
      </c>
      <c r="B12387" s="226">
        <v>43831</v>
      </c>
      <c r="C12387" s="226">
        <v>43832</v>
      </c>
      <c r="D12387" s="226">
        <v>44386.448831018519</v>
      </c>
      <c r="E12387" t="s">
        <v>6290</v>
      </c>
      <c r="F12387">
        <v>4.3155950711005211</v>
      </c>
    </row>
    <row r="12388" spans="1:6">
      <c r="A12388">
        <v>7</v>
      </c>
      <c r="B12388" s="226">
        <v>43831</v>
      </c>
      <c r="C12388" s="226">
        <v>43832</v>
      </c>
      <c r="D12388" s="226">
        <v>44386.448831018519</v>
      </c>
      <c r="E12388" t="s">
        <v>6291</v>
      </c>
      <c r="F12388">
        <v>4.4542602270382359</v>
      </c>
    </row>
    <row r="12389" spans="1:6">
      <c r="A12389">
        <v>7</v>
      </c>
      <c r="B12389" s="226">
        <v>43831</v>
      </c>
      <c r="C12389" s="226">
        <v>43832</v>
      </c>
      <c r="D12389" s="226">
        <v>44386.448831018519</v>
      </c>
      <c r="E12389" t="s">
        <v>6292</v>
      </c>
      <c r="F12389">
        <v>9.9286713398165176</v>
      </c>
    </row>
    <row r="12390" spans="1:6">
      <c r="A12390">
        <v>7</v>
      </c>
      <c r="B12390" s="226">
        <v>43831</v>
      </c>
      <c r="C12390" s="226">
        <v>43832</v>
      </c>
      <c r="D12390" s="226">
        <v>44386.448831018519</v>
      </c>
      <c r="E12390" t="s">
        <v>6293</v>
      </c>
      <c r="F12390">
        <v>0</v>
      </c>
    </row>
    <row r="12391" spans="1:6">
      <c r="A12391">
        <v>7</v>
      </c>
      <c r="B12391" s="226">
        <v>43831</v>
      </c>
      <c r="C12391" s="226">
        <v>43832</v>
      </c>
      <c r="D12391" s="226">
        <v>44386.448831018519</v>
      </c>
      <c r="E12391" t="s">
        <v>6294</v>
      </c>
      <c r="F12391">
        <v>0</v>
      </c>
    </row>
    <row r="12392" spans="1:6">
      <c r="A12392">
        <v>7</v>
      </c>
      <c r="B12392" s="226">
        <v>43831</v>
      </c>
      <c r="C12392" s="226">
        <v>43832</v>
      </c>
      <c r="D12392" s="226">
        <v>44386.448831018519</v>
      </c>
      <c r="E12392" t="s">
        <v>6295</v>
      </c>
      <c r="F12392">
        <v>44.612019000000004</v>
      </c>
    </row>
    <row r="12393" spans="1:6">
      <c r="A12393">
        <v>7</v>
      </c>
      <c r="B12393" s="226">
        <v>43831</v>
      </c>
      <c r="C12393" s="226">
        <v>43832</v>
      </c>
      <c r="D12393" s="226">
        <v>44386.448831018519</v>
      </c>
      <c r="E12393" t="s">
        <v>6296</v>
      </c>
      <c r="F12393">
        <v>45.573023739999996</v>
      </c>
    </row>
    <row r="12394" spans="1:6">
      <c r="A12394">
        <v>7</v>
      </c>
      <c r="B12394" s="226">
        <v>43831</v>
      </c>
      <c r="C12394" s="226">
        <v>43832</v>
      </c>
      <c r="D12394" s="226">
        <v>44386.448831018519</v>
      </c>
      <c r="E12394" t="s">
        <v>6317</v>
      </c>
    </row>
    <row r="12395" spans="1:6">
      <c r="A12395">
        <v>7</v>
      </c>
      <c r="B12395" s="226">
        <v>43831</v>
      </c>
      <c r="C12395" s="226">
        <v>43832</v>
      </c>
      <c r="D12395" s="226">
        <v>44386.448831018519</v>
      </c>
      <c r="E12395" t="s">
        <v>6318</v>
      </c>
    </row>
    <row r="12396" spans="1:6">
      <c r="A12396">
        <v>7</v>
      </c>
      <c r="B12396" s="226">
        <v>43831</v>
      </c>
      <c r="C12396" s="226">
        <v>43832</v>
      </c>
      <c r="D12396" s="226">
        <v>44386.448831018519</v>
      </c>
      <c r="E12396" t="s">
        <v>6319</v>
      </c>
    </row>
    <row r="12397" spans="1:6">
      <c r="A12397">
        <v>7</v>
      </c>
      <c r="B12397" s="226">
        <v>43831</v>
      </c>
      <c r="C12397" s="226">
        <v>43832</v>
      </c>
      <c r="D12397" s="226">
        <v>44386.448831018519</v>
      </c>
      <c r="E12397" t="s">
        <v>6320</v>
      </c>
    </row>
    <row r="12398" spans="1:6">
      <c r="A12398">
        <v>7</v>
      </c>
      <c r="B12398" s="226">
        <v>43831</v>
      </c>
      <c r="C12398" s="226">
        <v>43832</v>
      </c>
      <c r="D12398" s="226">
        <v>44386.448831018519</v>
      </c>
      <c r="E12398" t="s">
        <v>8013</v>
      </c>
    </row>
    <row r="12399" spans="1:6">
      <c r="A12399">
        <v>7</v>
      </c>
      <c r="B12399" s="226">
        <v>43831</v>
      </c>
      <c r="C12399" s="226">
        <v>43832</v>
      </c>
      <c r="D12399" s="226">
        <v>44386.448831018519</v>
      </c>
      <c r="E12399" t="s">
        <v>8014</v>
      </c>
    </row>
    <row r="12400" spans="1:6">
      <c r="A12400">
        <v>7</v>
      </c>
      <c r="B12400" s="226">
        <v>43831</v>
      </c>
      <c r="C12400" s="226">
        <v>43832</v>
      </c>
      <c r="D12400" s="226">
        <v>44386.448831018519</v>
      </c>
      <c r="E12400" t="s">
        <v>6362</v>
      </c>
    </row>
    <row r="12401" spans="1:6">
      <c r="A12401">
        <v>7</v>
      </c>
      <c r="B12401" s="226">
        <v>43831</v>
      </c>
      <c r="C12401" s="226">
        <v>43832</v>
      </c>
      <c r="D12401" s="226">
        <v>44386.448831018519</v>
      </c>
      <c r="E12401" t="s">
        <v>6363</v>
      </c>
    </row>
    <row r="12402" spans="1:6">
      <c r="A12402">
        <v>7</v>
      </c>
      <c r="B12402" s="226">
        <v>43831</v>
      </c>
      <c r="C12402" s="226">
        <v>43832</v>
      </c>
      <c r="D12402" s="226">
        <v>44386.448831018519</v>
      </c>
      <c r="E12402" t="s">
        <v>6525</v>
      </c>
    </row>
    <row r="12403" spans="1:6">
      <c r="A12403">
        <v>7</v>
      </c>
      <c r="B12403" s="226">
        <v>43831</v>
      </c>
      <c r="C12403" s="226">
        <v>43832</v>
      </c>
      <c r="D12403" s="226">
        <v>44386.448831018519</v>
      </c>
      <c r="E12403" t="s">
        <v>6526</v>
      </c>
    </row>
    <row r="12404" spans="1:6">
      <c r="A12404">
        <v>7</v>
      </c>
      <c r="B12404" s="226">
        <v>43831</v>
      </c>
      <c r="C12404" s="226">
        <v>43832</v>
      </c>
      <c r="D12404" s="226">
        <v>44386.448831018519</v>
      </c>
      <c r="E12404" t="s">
        <v>6721</v>
      </c>
      <c r="F12404">
        <v>2.3475531287594773</v>
      </c>
    </row>
    <row r="12405" spans="1:6">
      <c r="A12405">
        <v>7</v>
      </c>
      <c r="B12405" s="226">
        <v>43831</v>
      </c>
      <c r="C12405" s="226">
        <v>43832</v>
      </c>
      <c r="D12405" s="226">
        <v>44386.448831018519</v>
      </c>
      <c r="E12405" t="s">
        <v>6727</v>
      </c>
      <c r="F12405">
        <v>20.965812410248649</v>
      </c>
    </row>
    <row r="12406" spans="1:6">
      <c r="A12406">
        <v>7</v>
      </c>
      <c r="B12406" s="226">
        <v>43831</v>
      </c>
      <c r="C12406" s="226">
        <v>43832</v>
      </c>
      <c r="D12406" s="226">
        <v>44386.448831018519</v>
      </c>
      <c r="E12406" t="s">
        <v>6635</v>
      </c>
      <c r="F12406">
        <v>0.87</v>
      </c>
    </row>
    <row r="12407" spans="1:6">
      <c r="A12407">
        <v>7</v>
      </c>
      <c r="B12407" s="226">
        <v>43831</v>
      </c>
      <c r="C12407" s="226">
        <v>43832</v>
      </c>
      <c r="D12407" s="226">
        <v>44386.448831018519</v>
      </c>
      <c r="E12407" t="s">
        <v>6637</v>
      </c>
      <c r="F12407">
        <v>0.88</v>
      </c>
    </row>
    <row r="12408" spans="1:6">
      <c r="A12408">
        <v>7</v>
      </c>
      <c r="B12408" s="226">
        <v>43831</v>
      </c>
      <c r="C12408" s="226">
        <v>43832</v>
      </c>
      <c r="D12408" s="226">
        <v>44386.448831018519</v>
      </c>
      <c r="E12408" t="s">
        <v>6638</v>
      </c>
      <c r="F12408">
        <v>0.87728888900000002</v>
      </c>
    </row>
    <row r="12409" spans="1:6">
      <c r="A12409">
        <v>7</v>
      </c>
      <c r="B12409" s="226">
        <v>43831</v>
      </c>
      <c r="C12409" s="226">
        <v>43832</v>
      </c>
      <c r="D12409" s="226">
        <v>44386.448831018519</v>
      </c>
      <c r="E12409" t="s">
        <v>6642</v>
      </c>
      <c r="F12409">
        <v>0.86831666699999999</v>
      </c>
    </row>
    <row r="12410" spans="1:6">
      <c r="A12410">
        <v>7</v>
      </c>
      <c r="B12410" s="226">
        <v>43831</v>
      </c>
      <c r="C12410" s="226">
        <v>43832</v>
      </c>
      <c r="D12410" s="226">
        <v>44386.448831018519</v>
      </c>
      <c r="E12410" t="s">
        <v>6636</v>
      </c>
      <c r="F12410">
        <v>0.87</v>
      </c>
    </row>
    <row r="12411" spans="1:6">
      <c r="A12411">
        <v>7</v>
      </c>
      <c r="B12411" s="226">
        <v>43831</v>
      </c>
      <c r="C12411" s="226">
        <v>43832</v>
      </c>
      <c r="D12411" s="226">
        <v>44386.448831018519</v>
      </c>
      <c r="E12411" t="s">
        <v>6646</v>
      </c>
      <c r="F12411">
        <v>0.87688888899999995</v>
      </c>
    </row>
    <row r="12412" spans="1:6">
      <c r="A12412">
        <v>7</v>
      </c>
      <c r="B12412" s="226">
        <v>43831</v>
      </c>
      <c r="C12412" s="226">
        <v>43832</v>
      </c>
      <c r="D12412" s="226">
        <v>44386.448831018519</v>
      </c>
      <c r="E12412" t="s">
        <v>6647</v>
      </c>
      <c r="F12412">
        <v>0.88706562499999997</v>
      </c>
    </row>
    <row r="12413" spans="1:6">
      <c r="A12413">
        <v>7</v>
      </c>
      <c r="B12413" s="226">
        <v>43831</v>
      </c>
      <c r="C12413" s="226">
        <v>43832</v>
      </c>
      <c r="D12413" s="226">
        <v>44386.448831018519</v>
      </c>
      <c r="E12413" t="s">
        <v>6648</v>
      </c>
      <c r="F12413">
        <v>0.75539321999999998</v>
      </c>
    </row>
    <row r="12414" spans="1:6">
      <c r="A12414">
        <v>7</v>
      </c>
      <c r="B12414" s="226">
        <v>43831</v>
      </c>
      <c r="C12414" s="226">
        <v>43832</v>
      </c>
      <c r="D12414" s="226">
        <v>44386.448831018519</v>
      </c>
      <c r="E12414" t="s">
        <v>6643</v>
      </c>
      <c r="F12414">
        <v>0.87</v>
      </c>
    </row>
    <row r="12415" spans="1:6">
      <c r="A12415">
        <v>7</v>
      </c>
      <c r="B12415" s="226">
        <v>43831</v>
      </c>
      <c r="C12415" s="226">
        <v>43832</v>
      </c>
      <c r="D12415" s="226">
        <v>44386.448831018519</v>
      </c>
      <c r="E12415" t="s">
        <v>6644</v>
      </c>
      <c r="F12415">
        <v>0.67601355900000004</v>
      </c>
    </row>
    <row r="12416" spans="1:6">
      <c r="A12416">
        <v>7</v>
      </c>
      <c r="B12416" s="226">
        <v>43831</v>
      </c>
      <c r="C12416" s="226">
        <v>43832</v>
      </c>
      <c r="D12416" s="226">
        <v>44386.448831018519</v>
      </c>
      <c r="E12416" t="s">
        <v>6649</v>
      </c>
      <c r="F12416">
        <v>0.86760000000000004</v>
      </c>
    </row>
    <row r="12417" spans="1:6">
      <c r="A12417">
        <v>7</v>
      </c>
      <c r="B12417" s="226">
        <v>43831</v>
      </c>
      <c r="C12417" s="226">
        <v>43832</v>
      </c>
      <c r="D12417" s="226">
        <v>44386.448831018519</v>
      </c>
      <c r="E12417" t="s">
        <v>6650</v>
      </c>
      <c r="F12417">
        <v>0.87610468799999996</v>
      </c>
    </row>
    <row r="12418" spans="1:6">
      <c r="A12418">
        <v>7</v>
      </c>
      <c r="B12418" s="226">
        <v>43831</v>
      </c>
      <c r="C12418" s="226">
        <v>43832</v>
      </c>
      <c r="D12418" s="226">
        <v>44386.448831018519</v>
      </c>
      <c r="E12418" t="s">
        <v>6651</v>
      </c>
      <c r="F12418">
        <v>0.894277922</v>
      </c>
    </row>
    <row r="12419" spans="1:6">
      <c r="A12419">
        <v>7</v>
      </c>
      <c r="B12419" s="226">
        <v>43831</v>
      </c>
      <c r="C12419" s="226">
        <v>43832</v>
      </c>
      <c r="D12419" s="226">
        <v>44386.448831018519</v>
      </c>
      <c r="E12419" t="s">
        <v>6645</v>
      </c>
      <c r="F12419">
        <v>0.875</v>
      </c>
    </row>
    <row r="12420" spans="1:6">
      <c r="A12420">
        <v>7</v>
      </c>
      <c r="B12420" s="226">
        <v>43831</v>
      </c>
      <c r="C12420" s="226">
        <v>43832</v>
      </c>
      <c r="D12420" s="226">
        <v>44386.448831018519</v>
      </c>
      <c r="E12420" t="s">
        <v>6652</v>
      </c>
      <c r="F12420">
        <v>0.86570000000000003</v>
      </c>
    </row>
    <row r="12421" spans="1:6">
      <c r="A12421">
        <v>7</v>
      </c>
      <c r="B12421" s="226">
        <v>43831</v>
      </c>
      <c r="C12421" s="226">
        <v>43832</v>
      </c>
      <c r="D12421" s="226">
        <v>44386.448831018519</v>
      </c>
      <c r="E12421" t="s">
        <v>6653</v>
      </c>
      <c r="F12421">
        <v>5.0000000000000001E-4</v>
      </c>
    </row>
    <row r="12422" spans="1:6">
      <c r="A12422">
        <v>7</v>
      </c>
      <c r="B12422" s="226">
        <v>43831</v>
      </c>
      <c r="C12422" s="226">
        <v>43832</v>
      </c>
      <c r="D12422" s="226">
        <v>44386.448831018519</v>
      </c>
      <c r="E12422" t="s">
        <v>6654</v>
      </c>
      <c r="F12422">
        <v>4.6000000000000001E-4</v>
      </c>
    </row>
    <row r="12423" spans="1:6">
      <c r="A12423">
        <v>7</v>
      </c>
      <c r="B12423" s="226">
        <v>43831</v>
      </c>
      <c r="C12423" s="226">
        <v>43832</v>
      </c>
      <c r="D12423" s="226">
        <v>44386.448831018519</v>
      </c>
      <c r="E12423" t="s">
        <v>6655</v>
      </c>
      <c r="F12423">
        <v>1.6999999999999999E-3</v>
      </c>
    </row>
    <row r="12424" spans="1:6">
      <c r="A12424">
        <v>7</v>
      </c>
      <c r="B12424" s="226">
        <v>43831</v>
      </c>
      <c r="C12424" s="226">
        <v>43832</v>
      </c>
      <c r="D12424" s="226">
        <v>44386.448831018519</v>
      </c>
      <c r="E12424" t="s">
        <v>6766</v>
      </c>
      <c r="F12424">
        <v>102.1</v>
      </c>
    </row>
    <row r="12425" spans="1:6">
      <c r="A12425">
        <v>7</v>
      </c>
      <c r="B12425" s="226">
        <v>43831</v>
      </c>
      <c r="C12425" s="226">
        <v>43832</v>
      </c>
      <c r="D12425" s="226">
        <v>44386.448831018519</v>
      </c>
      <c r="E12425" t="s">
        <v>6767</v>
      </c>
      <c r="F12425">
        <v>111</v>
      </c>
    </row>
    <row r="12426" spans="1:6">
      <c r="A12426">
        <v>7</v>
      </c>
      <c r="B12426" s="226">
        <v>43831</v>
      </c>
      <c r="C12426" s="226">
        <v>43832</v>
      </c>
      <c r="D12426" s="226">
        <v>44386.448831018519</v>
      </c>
      <c r="E12426" t="s">
        <v>6764</v>
      </c>
      <c r="F12426">
        <v>99.7</v>
      </c>
    </row>
    <row r="12427" spans="1:6">
      <c r="A12427">
        <v>7</v>
      </c>
      <c r="B12427" s="226">
        <v>43831</v>
      </c>
      <c r="C12427" s="226">
        <v>43832</v>
      </c>
      <c r="D12427" s="226">
        <v>44386.448831018519</v>
      </c>
      <c r="E12427" t="s">
        <v>6765</v>
      </c>
      <c r="F12427">
        <v>110</v>
      </c>
    </row>
    <row r="12428" spans="1:6">
      <c r="A12428">
        <v>7</v>
      </c>
      <c r="B12428" s="226">
        <v>43831</v>
      </c>
      <c r="C12428" s="226">
        <v>43832</v>
      </c>
      <c r="D12428" s="226">
        <v>44386.448831018519</v>
      </c>
      <c r="E12428" t="s">
        <v>7567</v>
      </c>
    </row>
    <row r="12429" spans="1:6">
      <c r="A12429">
        <v>7</v>
      </c>
      <c r="B12429" s="226">
        <v>43831</v>
      </c>
      <c r="C12429" s="226">
        <v>43832</v>
      </c>
      <c r="D12429" s="226">
        <v>44386.448831018519</v>
      </c>
      <c r="E12429" t="s">
        <v>7569</v>
      </c>
    </row>
    <row r="12430" spans="1:6">
      <c r="A12430">
        <v>7</v>
      </c>
      <c r="B12430" s="226">
        <v>43831</v>
      </c>
      <c r="C12430" s="226">
        <v>43832</v>
      </c>
      <c r="D12430" s="226">
        <v>44386.448831018519</v>
      </c>
      <c r="E12430" t="s">
        <v>7574</v>
      </c>
    </row>
    <row r="12431" spans="1:6">
      <c r="A12431">
        <v>7</v>
      </c>
      <c r="B12431" s="226">
        <v>43831</v>
      </c>
      <c r="C12431" s="226">
        <v>43832</v>
      </c>
      <c r="D12431" s="226">
        <v>44386.448831018519</v>
      </c>
      <c r="E12431" t="s">
        <v>7578</v>
      </c>
    </row>
    <row r="12432" spans="1:6">
      <c r="A12432">
        <v>7</v>
      </c>
      <c r="B12432" s="226">
        <v>43831</v>
      </c>
      <c r="C12432" s="226">
        <v>43832</v>
      </c>
      <c r="D12432" s="226">
        <v>44386.448831018519</v>
      </c>
      <c r="E12432" t="s">
        <v>8007</v>
      </c>
    </row>
    <row r="12433" spans="1:6">
      <c r="A12433">
        <v>7</v>
      </c>
      <c r="B12433" s="226">
        <v>43831</v>
      </c>
      <c r="C12433" s="226">
        <v>43832</v>
      </c>
      <c r="D12433" s="226">
        <v>44386.448831018519</v>
      </c>
      <c r="E12433" t="s">
        <v>7634</v>
      </c>
    </row>
    <row r="12434" spans="1:6">
      <c r="A12434">
        <v>7</v>
      </c>
      <c r="B12434" s="226">
        <v>43831</v>
      </c>
      <c r="C12434" s="226">
        <v>43832</v>
      </c>
      <c r="D12434" s="226">
        <v>44386.448831018519</v>
      </c>
      <c r="E12434" t="s">
        <v>7539</v>
      </c>
      <c r="F12434">
        <v>1E-3</v>
      </c>
    </row>
    <row r="12435" spans="1:6">
      <c r="A12435">
        <v>7</v>
      </c>
      <c r="B12435" s="226">
        <v>43831</v>
      </c>
      <c r="C12435" s="226">
        <v>43832</v>
      </c>
      <c r="D12435" s="226">
        <v>44386.448831018519</v>
      </c>
      <c r="E12435" t="s">
        <v>7540</v>
      </c>
      <c r="F12435">
        <v>1E-3</v>
      </c>
    </row>
    <row r="12436" spans="1:6">
      <c r="A12436">
        <v>7</v>
      </c>
      <c r="B12436" s="226">
        <v>43831</v>
      </c>
      <c r="C12436" s="226">
        <v>43832</v>
      </c>
      <c r="D12436" s="226">
        <v>44386.448831018519</v>
      </c>
      <c r="E12436" t="s">
        <v>6816</v>
      </c>
      <c r="F12436">
        <v>75.981706953048715</v>
      </c>
    </row>
    <row r="12437" spans="1:6">
      <c r="A12437">
        <v>7</v>
      </c>
      <c r="B12437" s="226">
        <v>43831</v>
      </c>
      <c r="C12437" s="226">
        <v>43832</v>
      </c>
      <c r="D12437" s="226">
        <v>44386.448831018519</v>
      </c>
      <c r="E12437" t="s">
        <v>6818</v>
      </c>
      <c r="F12437">
        <v>266.94654500749391</v>
      </c>
    </row>
    <row r="12438" spans="1:6">
      <c r="A12438">
        <v>7</v>
      </c>
      <c r="B12438" s="226">
        <v>43831</v>
      </c>
      <c r="C12438" s="226">
        <v>43832</v>
      </c>
      <c r="D12438" s="226">
        <v>44386.448831018519</v>
      </c>
      <c r="E12438" t="s">
        <v>6820</v>
      </c>
      <c r="F12438">
        <v>1901.2791534423789</v>
      </c>
    </row>
    <row r="12439" spans="1:6">
      <c r="A12439">
        <v>7</v>
      </c>
      <c r="B12439" s="226">
        <v>43831</v>
      </c>
      <c r="C12439" s="226">
        <v>43832</v>
      </c>
      <c r="D12439" s="226">
        <v>44386.448831018519</v>
      </c>
      <c r="E12439" t="s">
        <v>6822</v>
      </c>
      <c r="F12439">
        <v>33.091665010982055</v>
      </c>
    </row>
    <row r="12440" spans="1:6">
      <c r="A12440">
        <v>7</v>
      </c>
      <c r="B12440" s="226">
        <v>43831</v>
      </c>
      <c r="C12440" s="226">
        <v>43832</v>
      </c>
      <c r="D12440" s="226">
        <v>44386.448831018519</v>
      </c>
      <c r="E12440" t="s">
        <v>6824</v>
      </c>
      <c r="F12440">
        <v>143.90556818644211</v>
      </c>
    </row>
    <row r="12441" spans="1:6">
      <c r="A12441">
        <v>7</v>
      </c>
      <c r="B12441" s="226">
        <v>43831</v>
      </c>
      <c r="C12441" s="226">
        <v>43832</v>
      </c>
      <c r="D12441" s="226">
        <v>44386.448831018519</v>
      </c>
      <c r="E12441" t="s">
        <v>6826</v>
      </c>
      <c r="F12441">
        <v>57.969073412153449</v>
      </c>
    </row>
    <row r="12442" spans="1:6">
      <c r="A12442">
        <v>7</v>
      </c>
      <c r="B12442" s="226">
        <v>43831</v>
      </c>
      <c r="C12442" s="226">
        <v>43832</v>
      </c>
      <c r="D12442" s="226">
        <v>44386.448831018519</v>
      </c>
      <c r="E12442" t="s">
        <v>6828</v>
      </c>
      <c r="F12442">
        <v>51.355562178293845</v>
      </c>
    </row>
    <row r="12443" spans="1:6">
      <c r="A12443">
        <v>7</v>
      </c>
      <c r="B12443" s="226">
        <v>43831</v>
      </c>
      <c r="C12443" s="226">
        <v>43832</v>
      </c>
      <c r="D12443" s="226">
        <v>44386.448831018519</v>
      </c>
      <c r="E12443" t="s">
        <v>8021</v>
      </c>
      <c r="F12443">
        <v>625.86323861016194</v>
      </c>
    </row>
    <row r="12444" spans="1:6">
      <c r="A12444">
        <v>7</v>
      </c>
      <c r="B12444" s="226">
        <v>43831</v>
      </c>
      <c r="C12444" s="226">
        <v>43832</v>
      </c>
      <c r="D12444" s="226">
        <v>44386.448831018519</v>
      </c>
      <c r="E12444" t="s">
        <v>8022</v>
      </c>
      <c r="F12444">
        <v>630.12644458346813</v>
      </c>
    </row>
    <row r="12445" spans="1:6">
      <c r="A12445">
        <v>7</v>
      </c>
      <c r="B12445" s="226">
        <v>43831</v>
      </c>
      <c r="C12445" s="226">
        <v>43832</v>
      </c>
      <c r="D12445" s="226">
        <v>44386.448831018519</v>
      </c>
      <c r="E12445" t="s">
        <v>6834</v>
      </c>
      <c r="F12445">
        <v>0</v>
      </c>
    </row>
    <row r="12446" spans="1:6">
      <c r="A12446">
        <v>7</v>
      </c>
      <c r="B12446" s="226">
        <v>43831</v>
      </c>
      <c r="C12446" s="226">
        <v>43832</v>
      </c>
      <c r="D12446" s="226">
        <v>44386.448831018519</v>
      </c>
      <c r="E12446" t="s">
        <v>8023</v>
      </c>
    </row>
    <row r="12447" spans="1:6">
      <c r="A12447">
        <v>7</v>
      </c>
      <c r="B12447" s="226">
        <v>43831</v>
      </c>
      <c r="C12447" s="226">
        <v>43832</v>
      </c>
      <c r="D12447" s="226">
        <v>44386.448831018519</v>
      </c>
      <c r="E12447" t="s">
        <v>8024</v>
      </c>
    </row>
    <row r="12448" spans="1:6">
      <c r="A12448">
        <v>7</v>
      </c>
      <c r="B12448" s="226">
        <v>43831</v>
      </c>
      <c r="C12448" s="226">
        <v>43832</v>
      </c>
      <c r="D12448" s="226">
        <v>44386.448831018519</v>
      </c>
      <c r="E12448" t="s">
        <v>8025</v>
      </c>
    </row>
    <row r="12449" spans="1:5">
      <c r="A12449">
        <v>7</v>
      </c>
      <c r="B12449" s="226">
        <v>43831</v>
      </c>
      <c r="C12449" s="226">
        <v>43832</v>
      </c>
      <c r="D12449" s="226">
        <v>44386.448831018519</v>
      </c>
      <c r="E12449" t="s">
        <v>8026</v>
      </c>
    </row>
    <row r="12450" spans="1:5">
      <c r="A12450">
        <v>7</v>
      </c>
      <c r="B12450" s="226">
        <v>43831</v>
      </c>
      <c r="C12450" s="226">
        <v>43832</v>
      </c>
      <c r="D12450" s="226">
        <v>44386.448831018519</v>
      </c>
      <c r="E12450" t="s">
        <v>8027</v>
      </c>
    </row>
    <row r="12451" spans="1:5">
      <c r="A12451">
        <v>7</v>
      </c>
      <c r="B12451" s="226">
        <v>43831</v>
      </c>
      <c r="C12451" s="226">
        <v>43832</v>
      </c>
      <c r="D12451" s="226">
        <v>44386.448831018519</v>
      </c>
      <c r="E12451" t="s">
        <v>8028</v>
      </c>
    </row>
    <row r="12452" spans="1:5">
      <c r="A12452">
        <v>7</v>
      </c>
      <c r="B12452" s="226">
        <v>43831</v>
      </c>
      <c r="C12452" s="226">
        <v>43832</v>
      </c>
      <c r="D12452" s="226">
        <v>44386.448831018519</v>
      </c>
      <c r="E12452" t="s">
        <v>8029</v>
      </c>
    </row>
    <row r="12453" spans="1:5">
      <c r="A12453">
        <v>7</v>
      </c>
      <c r="B12453" s="226">
        <v>43831</v>
      </c>
      <c r="C12453" s="226">
        <v>43832</v>
      </c>
      <c r="D12453" s="226">
        <v>44386.448831018519</v>
      </c>
      <c r="E12453" t="s">
        <v>8030</v>
      </c>
    </row>
    <row r="12454" spans="1:5">
      <c r="A12454">
        <v>7</v>
      </c>
      <c r="B12454" s="226">
        <v>43831</v>
      </c>
      <c r="C12454" s="226">
        <v>43832</v>
      </c>
      <c r="D12454" s="226">
        <v>44386.448831018519</v>
      </c>
      <c r="E12454" t="s">
        <v>8031</v>
      </c>
    </row>
    <row r="12455" spans="1:5">
      <c r="A12455">
        <v>7</v>
      </c>
      <c r="B12455" s="226">
        <v>43831</v>
      </c>
      <c r="C12455" s="226">
        <v>43832</v>
      </c>
      <c r="D12455" s="226">
        <v>44386.448831018519</v>
      </c>
      <c r="E12455" t="s">
        <v>8032</v>
      </c>
    </row>
    <row r="12456" spans="1:5">
      <c r="A12456">
        <v>7</v>
      </c>
      <c r="B12456" s="226">
        <v>43831</v>
      </c>
      <c r="C12456" s="226">
        <v>43832</v>
      </c>
      <c r="D12456" s="226">
        <v>44386.448831018519</v>
      </c>
      <c r="E12456" t="s">
        <v>8033</v>
      </c>
    </row>
    <row r="12457" spans="1:5">
      <c r="A12457">
        <v>7</v>
      </c>
      <c r="B12457" s="226">
        <v>43831</v>
      </c>
      <c r="C12457" s="226">
        <v>43832</v>
      </c>
      <c r="D12457" s="226">
        <v>44386.448831018519</v>
      </c>
      <c r="E12457" t="s">
        <v>8034</v>
      </c>
    </row>
    <row r="12458" spans="1:5">
      <c r="A12458">
        <v>7</v>
      </c>
      <c r="B12458" s="226">
        <v>43831</v>
      </c>
      <c r="C12458" s="226">
        <v>43832</v>
      </c>
      <c r="D12458" s="226">
        <v>44386.448831018519</v>
      </c>
      <c r="E12458" t="s">
        <v>8035</v>
      </c>
    </row>
    <row r="12459" spans="1:5">
      <c r="A12459">
        <v>7</v>
      </c>
      <c r="B12459" s="226">
        <v>43831</v>
      </c>
      <c r="C12459" s="226">
        <v>43832</v>
      </c>
      <c r="D12459" s="226">
        <v>44386.448831018519</v>
      </c>
      <c r="E12459" t="s">
        <v>8036</v>
      </c>
    </row>
    <row r="12460" spans="1:5">
      <c r="A12460">
        <v>7</v>
      </c>
      <c r="B12460" s="226">
        <v>43831</v>
      </c>
      <c r="C12460" s="226">
        <v>43832</v>
      </c>
      <c r="D12460" s="226">
        <v>44386.448831018519</v>
      </c>
      <c r="E12460" t="s">
        <v>8037</v>
      </c>
    </row>
    <row r="12461" spans="1:5">
      <c r="A12461">
        <v>7</v>
      </c>
      <c r="B12461" s="226">
        <v>43831</v>
      </c>
      <c r="C12461" s="226">
        <v>43832</v>
      </c>
      <c r="D12461" s="226">
        <v>44386.448831018519</v>
      </c>
      <c r="E12461" t="s">
        <v>8038</v>
      </c>
    </row>
    <row r="12462" spans="1:5">
      <c r="A12462">
        <v>7</v>
      </c>
      <c r="B12462" s="226">
        <v>43831</v>
      </c>
      <c r="C12462" s="226">
        <v>43832</v>
      </c>
      <c r="D12462" s="226">
        <v>44386.448831018519</v>
      </c>
      <c r="E12462" t="s">
        <v>8039</v>
      </c>
    </row>
    <row r="12463" spans="1:5">
      <c r="A12463">
        <v>7</v>
      </c>
      <c r="B12463" s="226">
        <v>43831</v>
      </c>
      <c r="C12463" s="226">
        <v>43832</v>
      </c>
      <c r="D12463" s="226">
        <v>44386.448831018519</v>
      </c>
      <c r="E12463" t="s">
        <v>8040</v>
      </c>
    </row>
    <row r="12464" spans="1:5">
      <c r="A12464">
        <v>7</v>
      </c>
      <c r="B12464" s="226">
        <v>43831</v>
      </c>
      <c r="C12464" s="226">
        <v>43832</v>
      </c>
      <c r="D12464" s="226">
        <v>44386.448831018519</v>
      </c>
      <c r="E12464" t="s">
        <v>8041</v>
      </c>
    </row>
    <row r="12465" spans="1:6">
      <c r="A12465">
        <v>7</v>
      </c>
      <c r="B12465" s="226">
        <v>43831</v>
      </c>
      <c r="C12465" s="226">
        <v>43832</v>
      </c>
      <c r="D12465" s="226">
        <v>44386.448831018519</v>
      </c>
      <c r="E12465" t="s">
        <v>8042</v>
      </c>
    </row>
    <row r="12466" spans="1:6">
      <c r="A12466">
        <v>7</v>
      </c>
      <c r="B12466" s="226">
        <v>43831</v>
      </c>
      <c r="C12466" s="226">
        <v>43832</v>
      </c>
      <c r="D12466" s="226">
        <v>44386.448831018519</v>
      </c>
      <c r="E12466" t="s">
        <v>8043</v>
      </c>
    </row>
    <row r="12467" spans="1:6">
      <c r="A12467">
        <v>7</v>
      </c>
      <c r="B12467" s="226">
        <v>43831</v>
      </c>
      <c r="C12467" s="226">
        <v>43832</v>
      </c>
      <c r="D12467" s="226">
        <v>44386.448831018519</v>
      </c>
      <c r="E12467" t="s">
        <v>8044</v>
      </c>
    </row>
    <row r="12468" spans="1:6">
      <c r="A12468">
        <v>7</v>
      </c>
      <c r="B12468" s="226">
        <v>43831</v>
      </c>
      <c r="C12468" s="226">
        <v>43832</v>
      </c>
      <c r="D12468" s="226">
        <v>44386.448831018519</v>
      </c>
      <c r="E12468" t="s">
        <v>8045</v>
      </c>
    </row>
    <row r="12469" spans="1:6">
      <c r="A12469">
        <v>7</v>
      </c>
      <c r="B12469" s="226">
        <v>43831</v>
      </c>
      <c r="C12469" s="226">
        <v>43832</v>
      </c>
      <c r="D12469" s="226">
        <v>44386.448831018519</v>
      </c>
      <c r="E12469" t="s">
        <v>8046</v>
      </c>
    </row>
    <row r="12470" spans="1:6">
      <c r="A12470">
        <v>7</v>
      </c>
      <c r="B12470" s="226">
        <v>43831</v>
      </c>
      <c r="C12470" s="226">
        <v>43832</v>
      </c>
      <c r="D12470" s="226">
        <v>44386.448831018519</v>
      </c>
      <c r="E12470" t="s">
        <v>8047</v>
      </c>
    </row>
    <row r="12471" spans="1:6">
      <c r="A12471">
        <v>7</v>
      </c>
      <c r="B12471" s="226">
        <v>43831</v>
      </c>
      <c r="C12471" s="226">
        <v>43832</v>
      </c>
      <c r="D12471" s="226">
        <v>44386.448831018519</v>
      </c>
      <c r="E12471" t="s">
        <v>8048</v>
      </c>
    </row>
    <row r="12472" spans="1:6">
      <c r="A12472">
        <v>7</v>
      </c>
      <c r="B12472" s="226">
        <v>43831</v>
      </c>
      <c r="C12472" s="226">
        <v>43832</v>
      </c>
      <c r="D12472" s="226">
        <v>44386.448831018519</v>
      </c>
      <c r="E12472" t="s">
        <v>8049</v>
      </c>
    </row>
    <row r="12473" spans="1:6">
      <c r="A12473">
        <v>7</v>
      </c>
      <c r="B12473" s="226">
        <v>43831</v>
      </c>
      <c r="C12473" s="226">
        <v>43832</v>
      </c>
      <c r="D12473" s="226">
        <v>44386.448831018519</v>
      </c>
      <c r="E12473" t="s">
        <v>8050</v>
      </c>
    </row>
    <row r="12474" spans="1:6">
      <c r="A12474">
        <v>7</v>
      </c>
      <c r="B12474" s="226">
        <v>43831</v>
      </c>
      <c r="C12474" s="226">
        <v>43832</v>
      </c>
      <c r="D12474" s="226">
        <v>44386.448831018519</v>
      </c>
      <c r="E12474" t="s">
        <v>8051</v>
      </c>
    </row>
    <row r="12475" spans="1:6">
      <c r="A12475">
        <v>7</v>
      </c>
      <c r="B12475" s="226">
        <v>43831</v>
      </c>
      <c r="C12475" s="226">
        <v>43832</v>
      </c>
      <c r="D12475" s="226">
        <v>44386.448831018519</v>
      </c>
      <c r="E12475" t="s">
        <v>6894</v>
      </c>
    </row>
    <row r="12476" spans="1:6">
      <c r="A12476">
        <v>7</v>
      </c>
      <c r="B12476" s="226">
        <v>43831</v>
      </c>
      <c r="C12476" s="226">
        <v>43832</v>
      </c>
      <c r="D12476" s="226">
        <v>44386.448831018519</v>
      </c>
      <c r="E12476" t="s">
        <v>6896</v>
      </c>
    </row>
    <row r="12477" spans="1:6">
      <c r="A12477">
        <v>7</v>
      </c>
      <c r="B12477" s="226">
        <v>43831</v>
      </c>
      <c r="C12477" s="226">
        <v>43832</v>
      </c>
      <c r="D12477" s="226">
        <v>44386.448831018519</v>
      </c>
      <c r="E12477" t="s">
        <v>6898</v>
      </c>
    </row>
    <row r="12478" spans="1:6">
      <c r="A12478">
        <v>7</v>
      </c>
      <c r="B12478" s="226">
        <v>43831</v>
      </c>
      <c r="C12478" s="226">
        <v>43832</v>
      </c>
      <c r="D12478" s="226">
        <v>44386.448831018519</v>
      </c>
      <c r="E12478" t="s">
        <v>7315</v>
      </c>
      <c r="F12478">
        <v>37.828326772318924</v>
      </c>
    </row>
    <row r="12479" spans="1:6">
      <c r="A12479">
        <v>7</v>
      </c>
      <c r="B12479" s="226">
        <v>43831</v>
      </c>
      <c r="C12479" s="226">
        <v>43832</v>
      </c>
      <c r="D12479" s="226">
        <v>44386.448831018519</v>
      </c>
      <c r="E12479" t="s">
        <v>7317</v>
      </c>
      <c r="F12479">
        <v>22.059000015259667</v>
      </c>
    </row>
    <row r="12480" spans="1:6">
      <c r="A12480">
        <v>7</v>
      </c>
      <c r="B12480" s="226">
        <v>43831</v>
      </c>
      <c r="C12480" s="226">
        <v>43832</v>
      </c>
      <c r="D12480" s="226">
        <v>44386.448831018519</v>
      </c>
      <c r="E12480" t="s">
        <v>7319</v>
      </c>
      <c r="F12480">
        <v>32.060001373292202</v>
      </c>
    </row>
    <row r="12481" spans="1:6">
      <c r="A12481">
        <v>7</v>
      </c>
      <c r="B12481" s="226">
        <v>43831</v>
      </c>
      <c r="C12481" s="226">
        <v>43832</v>
      </c>
      <c r="D12481" s="226">
        <v>44386.448831018519</v>
      </c>
      <c r="E12481" t="s">
        <v>7321</v>
      </c>
      <c r="F12481">
        <v>625.86323861016194</v>
      </c>
    </row>
    <row r="12482" spans="1:6">
      <c r="A12482">
        <v>7</v>
      </c>
      <c r="B12482" s="226">
        <v>43831</v>
      </c>
      <c r="C12482" s="226">
        <v>43832</v>
      </c>
      <c r="D12482" s="226">
        <v>44386.448831018519</v>
      </c>
      <c r="E12482" t="s">
        <v>7322</v>
      </c>
    </row>
    <row r="12483" spans="1:6">
      <c r="A12483">
        <v>7</v>
      </c>
      <c r="B12483" s="226">
        <v>43831</v>
      </c>
      <c r="C12483" s="226">
        <v>43832</v>
      </c>
      <c r="D12483" s="226">
        <v>44386.448831018519</v>
      </c>
      <c r="E12483" t="s">
        <v>7324</v>
      </c>
    </row>
    <row r="12484" spans="1:6">
      <c r="A12484">
        <v>7</v>
      </c>
      <c r="B12484" s="226">
        <v>43831</v>
      </c>
      <c r="C12484" s="226">
        <v>43832</v>
      </c>
      <c r="D12484" s="226">
        <v>44386.448831018519</v>
      </c>
      <c r="E12484" t="s">
        <v>7326</v>
      </c>
    </row>
    <row r="12485" spans="1:6">
      <c r="A12485">
        <v>7</v>
      </c>
      <c r="B12485" s="226">
        <v>43831</v>
      </c>
      <c r="C12485" s="226">
        <v>43832</v>
      </c>
      <c r="D12485" s="226">
        <v>44386.448831018519</v>
      </c>
      <c r="E12485" t="s">
        <v>7328</v>
      </c>
    </row>
    <row r="12486" spans="1:6">
      <c r="A12486">
        <v>7</v>
      </c>
      <c r="B12486" s="226">
        <v>43831</v>
      </c>
      <c r="C12486" s="226">
        <v>43832</v>
      </c>
      <c r="D12486" s="226">
        <v>44386.448831018519</v>
      </c>
      <c r="E12486" t="s">
        <v>7330</v>
      </c>
      <c r="F12486">
        <v>54.236412885453973</v>
      </c>
    </row>
    <row r="12487" spans="1:6">
      <c r="A12487">
        <v>7</v>
      </c>
      <c r="B12487" s="226">
        <v>43831</v>
      </c>
      <c r="C12487" s="226">
        <v>43832</v>
      </c>
      <c r="D12487" s="226">
        <v>44386.448831018519</v>
      </c>
      <c r="E12487" t="s">
        <v>8052</v>
      </c>
      <c r="F12487">
        <v>10.308677226967246</v>
      </c>
    </row>
    <row r="12488" spans="1:6">
      <c r="A12488">
        <v>7</v>
      </c>
      <c r="B12488" s="226">
        <v>43831</v>
      </c>
      <c r="C12488" s="226">
        <v>43832</v>
      </c>
      <c r="D12488" s="226">
        <v>44386.448831018519</v>
      </c>
      <c r="E12488" t="s">
        <v>8053</v>
      </c>
      <c r="F12488">
        <v>11.974452542596396</v>
      </c>
    </row>
    <row r="12489" spans="1:6">
      <c r="A12489">
        <v>7</v>
      </c>
      <c r="B12489" s="226">
        <v>43831</v>
      </c>
      <c r="C12489" s="226">
        <v>43832</v>
      </c>
      <c r="D12489" s="226">
        <v>44386.448831018519</v>
      </c>
      <c r="E12489" t="s">
        <v>8054</v>
      </c>
      <c r="F12489">
        <v>26.540885950459327</v>
      </c>
    </row>
    <row r="12490" spans="1:6">
      <c r="A12490">
        <v>7</v>
      </c>
      <c r="B12490" s="226">
        <v>43831</v>
      </c>
      <c r="C12490" s="226">
        <v>43832</v>
      </c>
      <c r="D12490" s="226">
        <v>44386.448831018519</v>
      </c>
      <c r="E12490" t="s">
        <v>8055</v>
      </c>
      <c r="F12490">
        <v>15.255311086442699</v>
      </c>
    </row>
    <row r="12491" spans="1:6">
      <c r="A12491">
        <v>7</v>
      </c>
      <c r="B12491" s="226">
        <v>43831</v>
      </c>
      <c r="C12491" s="226">
        <v>43832</v>
      </c>
      <c r="D12491" s="226">
        <v>44386.448831018519</v>
      </c>
      <c r="E12491" t="s">
        <v>8056</v>
      </c>
      <c r="F12491">
        <v>71.887414007716714</v>
      </c>
    </row>
    <row r="12492" spans="1:6">
      <c r="A12492">
        <v>7</v>
      </c>
      <c r="B12492" s="226">
        <v>43831</v>
      </c>
      <c r="C12492" s="226">
        <v>43832</v>
      </c>
      <c r="D12492" s="226">
        <v>44386.448831018519</v>
      </c>
      <c r="E12492" t="s">
        <v>8057</v>
      </c>
      <c r="F12492">
        <v>29.60899925231827</v>
      </c>
    </row>
    <row r="12493" spans="1:6">
      <c r="A12493">
        <v>7</v>
      </c>
      <c r="B12493" s="226">
        <v>43831</v>
      </c>
      <c r="C12493" s="226">
        <v>43832</v>
      </c>
      <c r="D12493" s="226">
        <v>44386.448831018519</v>
      </c>
      <c r="E12493" t="s">
        <v>8058</v>
      </c>
    </row>
    <row r="12494" spans="1:6">
      <c r="A12494">
        <v>7</v>
      </c>
      <c r="B12494" s="226">
        <v>43831</v>
      </c>
      <c r="C12494" s="226">
        <v>43832</v>
      </c>
      <c r="D12494" s="226">
        <v>44386.448831018519</v>
      </c>
      <c r="E12494" t="s">
        <v>8059</v>
      </c>
      <c r="F12494">
        <v>3.1940000057219238</v>
      </c>
    </row>
    <row r="12495" spans="1:6">
      <c r="A12495">
        <v>7</v>
      </c>
      <c r="B12495" s="226">
        <v>43831</v>
      </c>
      <c r="C12495" s="226">
        <v>43832</v>
      </c>
      <c r="D12495" s="226">
        <v>44386.448831018519</v>
      </c>
      <c r="E12495" t="s">
        <v>8060</v>
      </c>
    </row>
    <row r="12496" spans="1:6">
      <c r="A12496">
        <v>7</v>
      </c>
      <c r="B12496" s="226">
        <v>43831</v>
      </c>
      <c r="C12496" s="226">
        <v>43832</v>
      </c>
      <c r="D12496" s="226">
        <v>44386.448831018519</v>
      </c>
      <c r="E12496" t="s">
        <v>8015</v>
      </c>
    </row>
    <row r="12497" spans="1:5">
      <c r="A12497">
        <v>7</v>
      </c>
      <c r="B12497" s="226">
        <v>43831</v>
      </c>
      <c r="C12497" s="226">
        <v>43832</v>
      </c>
      <c r="D12497" s="226">
        <v>44386.448831018519</v>
      </c>
      <c r="E12497" t="s">
        <v>8016</v>
      </c>
    </row>
    <row r="12498" spans="1:5">
      <c r="A12498">
        <v>7</v>
      </c>
      <c r="B12498" s="226">
        <v>43831</v>
      </c>
      <c r="C12498" s="226">
        <v>43832</v>
      </c>
      <c r="D12498" s="226">
        <v>44386.448831018519</v>
      </c>
      <c r="E12498" t="s">
        <v>8008</v>
      </c>
    </row>
    <row r="12499" spans="1:5">
      <c r="A12499">
        <v>7</v>
      </c>
      <c r="B12499" s="226">
        <v>43831</v>
      </c>
      <c r="C12499" s="226">
        <v>43832</v>
      </c>
      <c r="D12499" s="226">
        <v>44386.448831018519</v>
      </c>
      <c r="E12499" t="s">
        <v>7641</v>
      </c>
    </row>
    <row r="12500" spans="1:5">
      <c r="A12500">
        <v>7</v>
      </c>
      <c r="B12500" s="226">
        <v>43831</v>
      </c>
      <c r="C12500" s="226">
        <v>43832</v>
      </c>
      <c r="D12500" s="226">
        <v>44386.448831018519</v>
      </c>
      <c r="E12500" t="s">
        <v>7648</v>
      </c>
    </row>
    <row r="12501" spans="1:5">
      <c r="A12501">
        <v>7</v>
      </c>
      <c r="B12501" s="226">
        <v>43831</v>
      </c>
      <c r="C12501" s="226">
        <v>43832</v>
      </c>
      <c r="D12501" s="226">
        <v>44386.448831018519</v>
      </c>
      <c r="E12501" t="s">
        <v>6900</v>
      </c>
    </row>
    <row r="12502" spans="1:5">
      <c r="A12502">
        <v>7</v>
      </c>
      <c r="B12502" s="226">
        <v>43831</v>
      </c>
      <c r="C12502" s="226">
        <v>43832</v>
      </c>
      <c r="D12502" s="226">
        <v>44386.448831018519</v>
      </c>
      <c r="E12502" t="s">
        <v>6902</v>
      </c>
    </row>
    <row r="12503" spans="1:5">
      <c r="A12503">
        <v>7</v>
      </c>
      <c r="B12503" s="226">
        <v>43831</v>
      </c>
      <c r="C12503" s="226">
        <v>43832</v>
      </c>
      <c r="D12503" s="226">
        <v>44386.448831018519</v>
      </c>
      <c r="E12503" t="s">
        <v>8061</v>
      </c>
    </row>
    <row r="12504" spans="1:5">
      <c r="A12504">
        <v>7</v>
      </c>
      <c r="B12504" s="226">
        <v>43831</v>
      </c>
      <c r="C12504" s="226">
        <v>43832</v>
      </c>
      <c r="D12504" s="226">
        <v>44386.448831018519</v>
      </c>
      <c r="E12504" t="s">
        <v>8062</v>
      </c>
    </row>
    <row r="12505" spans="1:5">
      <c r="A12505">
        <v>7</v>
      </c>
      <c r="B12505" s="226">
        <v>43831</v>
      </c>
      <c r="C12505" s="226">
        <v>43832</v>
      </c>
      <c r="D12505" s="226">
        <v>44386.448831018519</v>
      </c>
      <c r="E12505" t="s">
        <v>8063</v>
      </c>
    </row>
    <row r="12506" spans="1:5">
      <c r="A12506">
        <v>7</v>
      </c>
      <c r="B12506" s="226">
        <v>43831</v>
      </c>
      <c r="C12506" s="226">
        <v>43832</v>
      </c>
      <c r="D12506" s="226">
        <v>44386.448831018519</v>
      </c>
      <c r="E12506" t="s">
        <v>8064</v>
      </c>
    </row>
    <row r="12507" spans="1:5">
      <c r="A12507">
        <v>7</v>
      </c>
      <c r="B12507" s="226">
        <v>43831</v>
      </c>
      <c r="C12507" s="226">
        <v>43832</v>
      </c>
      <c r="D12507" s="226">
        <v>44386.448831018519</v>
      </c>
      <c r="E12507" t="s">
        <v>8065</v>
      </c>
    </row>
    <row r="12508" spans="1:5">
      <c r="A12508">
        <v>7</v>
      </c>
      <c r="B12508" s="226">
        <v>43831</v>
      </c>
      <c r="C12508" s="226">
        <v>43832</v>
      </c>
      <c r="D12508" s="226">
        <v>44386.448831018519</v>
      </c>
      <c r="E12508" t="s">
        <v>8066</v>
      </c>
    </row>
    <row r="12509" spans="1:5">
      <c r="A12509">
        <v>7</v>
      </c>
      <c r="B12509" s="226">
        <v>43831</v>
      </c>
      <c r="C12509" s="226">
        <v>43832</v>
      </c>
      <c r="D12509" s="226">
        <v>44386.448831018519</v>
      </c>
      <c r="E12509" t="s">
        <v>8067</v>
      </c>
    </row>
    <row r="12510" spans="1:5">
      <c r="A12510">
        <v>7</v>
      </c>
      <c r="B12510" s="226">
        <v>43831</v>
      </c>
      <c r="C12510" s="226">
        <v>43832</v>
      </c>
      <c r="D12510" s="226">
        <v>44386.448831018519</v>
      </c>
      <c r="E12510" t="s">
        <v>8068</v>
      </c>
    </row>
    <row r="12511" spans="1:5">
      <c r="A12511">
        <v>7</v>
      </c>
      <c r="B12511" s="226">
        <v>43831</v>
      </c>
      <c r="C12511" s="226">
        <v>43832</v>
      </c>
      <c r="D12511" s="226">
        <v>44386.448831018519</v>
      </c>
      <c r="E12511" t="s">
        <v>8069</v>
      </c>
    </row>
    <row r="12512" spans="1:5">
      <c r="A12512">
        <v>7</v>
      </c>
      <c r="B12512" s="226">
        <v>43831</v>
      </c>
      <c r="C12512" s="226">
        <v>43832</v>
      </c>
      <c r="D12512" s="226">
        <v>44386.448831018519</v>
      </c>
      <c r="E12512" t="s">
        <v>8070</v>
      </c>
    </row>
    <row r="12513" spans="1:5">
      <c r="A12513">
        <v>7</v>
      </c>
      <c r="B12513" s="226">
        <v>43831</v>
      </c>
      <c r="C12513" s="226">
        <v>43832</v>
      </c>
      <c r="D12513" s="226">
        <v>44386.448831018519</v>
      </c>
      <c r="E12513" t="s">
        <v>8071</v>
      </c>
    </row>
    <row r="12514" spans="1:5">
      <c r="A12514">
        <v>7</v>
      </c>
      <c r="B12514" s="226">
        <v>43831</v>
      </c>
      <c r="C12514" s="226">
        <v>43832</v>
      </c>
      <c r="D12514" s="226">
        <v>44386.448831018519</v>
      </c>
      <c r="E12514" t="s">
        <v>8072</v>
      </c>
    </row>
    <row r="12515" spans="1:5">
      <c r="A12515">
        <v>7</v>
      </c>
      <c r="B12515" s="226">
        <v>43831</v>
      </c>
      <c r="C12515" s="226">
        <v>43832</v>
      </c>
      <c r="D12515" s="226">
        <v>44386.448831018519</v>
      </c>
      <c r="E12515" t="s">
        <v>8073</v>
      </c>
    </row>
    <row r="12516" spans="1:5">
      <c r="A12516">
        <v>7</v>
      </c>
      <c r="B12516" s="226">
        <v>43831</v>
      </c>
      <c r="C12516" s="226">
        <v>43832</v>
      </c>
      <c r="D12516" s="226">
        <v>44386.448831018519</v>
      </c>
      <c r="E12516" t="s">
        <v>8074</v>
      </c>
    </row>
    <row r="12517" spans="1:5">
      <c r="A12517">
        <v>7</v>
      </c>
      <c r="B12517" s="226">
        <v>43831</v>
      </c>
      <c r="C12517" s="226">
        <v>43832</v>
      </c>
      <c r="D12517" s="226">
        <v>44386.448831018519</v>
      </c>
      <c r="E12517" t="s">
        <v>8075</v>
      </c>
    </row>
    <row r="12518" spans="1:5">
      <c r="A12518">
        <v>7</v>
      </c>
      <c r="B12518" s="226">
        <v>43831</v>
      </c>
      <c r="C12518" s="226">
        <v>43832</v>
      </c>
      <c r="D12518" s="226">
        <v>44386.448831018519</v>
      </c>
      <c r="E12518" t="s">
        <v>8076</v>
      </c>
    </row>
    <row r="12519" spans="1:5">
      <c r="A12519">
        <v>7</v>
      </c>
      <c r="B12519" s="226">
        <v>43831</v>
      </c>
      <c r="C12519" s="226">
        <v>43832</v>
      </c>
      <c r="D12519" s="226">
        <v>44386.448831018519</v>
      </c>
      <c r="E12519" t="s">
        <v>8077</v>
      </c>
    </row>
    <row r="12520" spans="1:5">
      <c r="A12520">
        <v>7</v>
      </c>
      <c r="B12520" s="226">
        <v>43831</v>
      </c>
      <c r="C12520" s="226">
        <v>43832</v>
      </c>
      <c r="D12520" s="226">
        <v>44386.448831018519</v>
      </c>
      <c r="E12520" t="s">
        <v>8078</v>
      </c>
    </row>
    <row r="12521" spans="1:5">
      <c r="A12521">
        <v>7</v>
      </c>
      <c r="B12521" s="226">
        <v>43831</v>
      </c>
      <c r="C12521" s="226">
        <v>43832</v>
      </c>
      <c r="D12521" s="226">
        <v>44386.448831018519</v>
      </c>
      <c r="E12521" t="s">
        <v>8079</v>
      </c>
    </row>
    <row r="12522" spans="1:5">
      <c r="A12522">
        <v>7</v>
      </c>
      <c r="B12522" s="226">
        <v>43831</v>
      </c>
      <c r="C12522" s="226">
        <v>43832</v>
      </c>
      <c r="D12522" s="226">
        <v>44386.448831018519</v>
      </c>
      <c r="E12522" t="s">
        <v>8080</v>
      </c>
    </row>
    <row r="12523" spans="1:5">
      <c r="A12523">
        <v>7</v>
      </c>
      <c r="B12523" s="226">
        <v>43831</v>
      </c>
      <c r="C12523" s="226">
        <v>43832</v>
      </c>
      <c r="D12523" s="226">
        <v>44386.448831018519</v>
      </c>
      <c r="E12523" t="s">
        <v>8081</v>
      </c>
    </row>
    <row r="12524" spans="1:5">
      <c r="A12524">
        <v>7</v>
      </c>
      <c r="B12524" s="226">
        <v>43831</v>
      </c>
      <c r="C12524" s="226">
        <v>43832</v>
      </c>
      <c r="D12524" s="226">
        <v>44386.448831018519</v>
      </c>
      <c r="E12524" t="s">
        <v>8082</v>
      </c>
    </row>
    <row r="12525" spans="1:5">
      <c r="A12525">
        <v>7</v>
      </c>
      <c r="B12525" s="226">
        <v>43831</v>
      </c>
      <c r="C12525" s="226">
        <v>43832</v>
      </c>
      <c r="D12525" s="226">
        <v>44386.448831018519</v>
      </c>
      <c r="E12525" t="s">
        <v>8083</v>
      </c>
    </row>
    <row r="12526" spans="1:5">
      <c r="A12526">
        <v>7</v>
      </c>
      <c r="B12526" s="226">
        <v>43831</v>
      </c>
      <c r="C12526" s="226">
        <v>43832</v>
      </c>
      <c r="D12526" s="226">
        <v>44386.448831018519</v>
      </c>
      <c r="E12526" t="s">
        <v>8084</v>
      </c>
    </row>
    <row r="12527" spans="1:5">
      <c r="A12527">
        <v>7</v>
      </c>
      <c r="B12527" s="226">
        <v>43831</v>
      </c>
      <c r="C12527" s="226">
        <v>43832</v>
      </c>
      <c r="D12527" s="226">
        <v>44386.448831018519</v>
      </c>
      <c r="E12527" t="s">
        <v>8085</v>
      </c>
    </row>
    <row r="12528" spans="1:5">
      <c r="A12528">
        <v>7</v>
      </c>
      <c r="B12528" s="226">
        <v>43831</v>
      </c>
      <c r="C12528" s="226">
        <v>43832</v>
      </c>
      <c r="D12528" s="226">
        <v>44386.448831018519</v>
      </c>
      <c r="E12528" t="s">
        <v>8086</v>
      </c>
    </row>
    <row r="12529" spans="1:5">
      <c r="A12529">
        <v>7</v>
      </c>
      <c r="B12529" s="226">
        <v>43831</v>
      </c>
      <c r="C12529" s="226">
        <v>43832</v>
      </c>
      <c r="D12529" s="226">
        <v>44386.448831018519</v>
      </c>
      <c r="E12529" t="s">
        <v>8087</v>
      </c>
    </row>
    <row r="12530" spans="1:5">
      <c r="A12530">
        <v>7</v>
      </c>
      <c r="B12530" s="226">
        <v>43831</v>
      </c>
      <c r="C12530" s="226">
        <v>43832</v>
      </c>
      <c r="D12530" s="226">
        <v>44386.448831018519</v>
      </c>
      <c r="E12530" t="s">
        <v>8088</v>
      </c>
    </row>
    <row r="12531" spans="1:5">
      <c r="A12531">
        <v>7</v>
      </c>
      <c r="B12531" s="226">
        <v>43831</v>
      </c>
      <c r="C12531" s="226">
        <v>43832</v>
      </c>
      <c r="D12531" s="226">
        <v>44386.448831018519</v>
      </c>
      <c r="E12531" t="s">
        <v>8089</v>
      </c>
    </row>
    <row r="12532" spans="1:5">
      <c r="A12532">
        <v>7</v>
      </c>
      <c r="B12532" s="226">
        <v>43831</v>
      </c>
      <c r="C12532" s="226">
        <v>43832</v>
      </c>
      <c r="D12532" s="226">
        <v>44386.448831018519</v>
      </c>
      <c r="E12532" t="s">
        <v>8090</v>
      </c>
    </row>
    <row r="12533" spans="1:5">
      <c r="A12533">
        <v>7</v>
      </c>
      <c r="B12533" s="226">
        <v>43831</v>
      </c>
      <c r="C12533" s="226">
        <v>43832</v>
      </c>
      <c r="D12533" s="226">
        <v>44386.448831018519</v>
      </c>
      <c r="E12533" t="s">
        <v>8091</v>
      </c>
    </row>
    <row r="12534" spans="1:5">
      <c r="A12534">
        <v>7</v>
      </c>
      <c r="B12534" s="226">
        <v>43831</v>
      </c>
      <c r="C12534" s="226">
        <v>43832</v>
      </c>
      <c r="D12534" s="226">
        <v>44386.448831018519</v>
      </c>
      <c r="E12534" t="s">
        <v>8092</v>
      </c>
    </row>
    <row r="12535" spans="1:5">
      <c r="A12535">
        <v>7</v>
      </c>
      <c r="B12535" s="226">
        <v>43831</v>
      </c>
      <c r="C12535" s="226">
        <v>43832</v>
      </c>
      <c r="D12535" s="226">
        <v>44386.448831018519</v>
      </c>
      <c r="E12535" t="s">
        <v>8093</v>
      </c>
    </row>
    <row r="12536" spans="1:5">
      <c r="A12536">
        <v>7</v>
      </c>
      <c r="B12536" s="226">
        <v>43831</v>
      </c>
      <c r="C12536" s="226">
        <v>43832</v>
      </c>
      <c r="D12536" s="226">
        <v>44386.448831018519</v>
      </c>
      <c r="E12536" t="s">
        <v>8094</v>
      </c>
    </row>
    <row r="12537" spans="1:5">
      <c r="A12537">
        <v>7</v>
      </c>
      <c r="B12537" s="226">
        <v>43831</v>
      </c>
      <c r="C12537" s="226">
        <v>43832</v>
      </c>
      <c r="D12537" s="226">
        <v>44386.448831018519</v>
      </c>
      <c r="E12537" t="s">
        <v>8095</v>
      </c>
    </row>
    <row r="12538" spans="1:5">
      <c r="A12538">
        <v>7</v>
      </c>
      <c r="B12538" s="226">
        <v>43831</v>
      </c>
      <c r="C12538" s="226">
        <v>43832</v>
      </c>
      <c r="D12538" s="226">
        <v>44386.448831018519</v>
      </c>
      <c r="E12538" t="s">
        <v>8096</v>
      </c>
    </row>
    <row r="12539" spans="1:5">
      <c r="A12539">
        <v>7</v>
      </c>
      <c r="B12539" s="226">
        <v>43831</v>
      </c>
      <c r="C12539" s="226">
        <v>43832</v>
      </c>
      <c r="D12539" s="226">
        <v>44386.448831018519</v>
      </c>
      <c r="E12539" t="s">
        <v>8097</v>
      </c>
    </row>
    <row r="12540" spans="1:5">
      <c r="A12540">
        <v>7</v>
      </c>
      <c r="B12540" s="226">
        <v>43831</v>
      </c>
      <c r="C12540" s="226">
        <v>43832</v>
      </c>
      <c r="D12540" s="226">
        <v>44386.448831018519</v>
      </c>
      <c r="E12540" t="s">
        <v>8098</v>
      </c>
    </row>
    <row r="12541" spans="1:5">
      <c r="A12541">
        <v>7</v>
      </c>
      <c r="B12541" s="226">
        <v>43831</v>
      </c>
      <c r="C12541" s="226">
        <v>43832</v>
      </c>
      <c r="D12541" s="226">
        <v>44386.448831018519</v>
      </c>
      <c r="E12541" t="s">
        <v>8099</v>
      </c>
    </row>
    <row r="12542" spans="1:5">
      <c r="A12542">
        <v>7</v>
      </c>
      <c r="B12542" s="226">
        <v>43831</v>
      </c>
      <c r="C12542" s="226">
        <v>43832</v>
      </c>
      <c r="D12542" s="226">
        <v>44386.448831018519</v>
      </c>
      <c r="E12542" t="s">
        <v>8100</v>
      </c>
    </row>
    <row r="12543" spans="1:5">
      <c r="A12543">
        <v>7</v>
      </c>
      <c r="B12543" s="226">
        <v>43831</v>
      </c>
      <c r="C12543" s="226">
        <v>43832</v>
      </c>
      <c r="D12543" s="226">
        <v>44386.448831018519</v>
      </c>
      <c r="E12543" t="s">
        <v>8101</v>
      </c>
    </row>
    <row r="12544" spans="1:5">
      <c r="A12544">
        <v>7</v>
      </c>
      <c r="B12544" s="226">
        <v>43831</v>
      </c>
      <c r="C12544" s="226">
        <v>43832</v>
      </c>
      <c r="D12544" s="226">
        <v>44386.448831018519</v>
      </c>
      <c r="E12544" t="s">
        <v>8102</v>
      </c>
    </row>
    <row r="12545" spans="1:5">
      <c r="A12545">
        <v>7</v>
      </c>
      <c r="B12545" s="226">
        <v>43831</v>
      </c>
      <c r="C12545" s="226">
        <v>43832</v>
      </c>
      <c r="D12545" s="226">
        <v>44386.448831018519</v>
      </c>
      <c r="E12545" t="s">
        <v>8103</v>
      </c>
    </row>
    <row r="12546" spans="1:5">
      <c r="A12546">
        <v>7</v>
      </c>
      <c r="B12546" s="226">
        <v>43831</v>
      </c>
      <c r="C12546" s="226">
        <v>43832</v>
      </c>
      <c r="D12546" s="226">
        <v>44386.448831018519</v>
      </c>
      <c r="E12546" t="s">
        <v>8104</v>
      </c>
    </row>
    <row r="12547" spans="1:5">
      <c r="A12547">
        <v>7</v>
      </c>
      <c r="B12547" s="226">
        <v>43831</v>
      </c>
      <c r="C12547" s="226">
        <v>43832</v>
      </c>
      <c r="D12547" s="226">
        <v>44386.448831018519</v>
      </c>
      <c r="E12547" t="s">
        <v>8105</v>
      </c>
    </row>
    <row r="12548" spans="1:5">
      <c r="A12548">
        <v>7</v>
      </c>
      <c r="B12548" s="226">
        <v>43831</v>
      </c>
      <c r="C12548" s="226">
        <v>43832</v>
      </c>
      <c r="D12548" s="226">
        <v>44386.448831018519</v>
      </c>
      <c r="E12548" t="s">
        <v>8106</v>
      </c>
    </row>
    <row r="12549" spans="1:5">
      <c r="A12549">
        <v>7</v>
      </c>
      <c r="B12549" s="226">
        <v>43831</v>
      </c>
      <c r="C12549" s="226">
        <v>43832</v>
      </c>
      <c r="D12549" s="226">
        <v>44386.448831018519</v>
      </c>
      <c r="E12549" t="s">
        <v>8107</v>
      </c>
    </row>
    <row r="12550" spans="1:5">
      <c r="A12550">
        <v>7</v>
      </c>
      <c r="B12550" s="226">
        <v>43831</v>
      </c>
      <c r="C12550" s="226">
        <v>43832</v>
      </c>
      <c r="D12550" s="226">
        <v>44386.448831018519</v>
      </c>
      <c r="E12550" t="s">
        <v>8108</v>
      </c>
    </row>
    <row r="12551" spans="1:5">
      <c r="A12551">
        <v>7</v>
      </c>
      <c r="B12551" s="226">
        <v>43831</v>
      </c>
      <c r="C12551" s="226">
        <v>43832</v>
      </c>
      <c r="D12551" s="226">
        <v>44386.448831018519</v>
      </c>
      <c r="E12551" t="s">
        <v>8109</v>
      </c>
    </row>
    <row r="12552" spans="1:5">
      <c r="A12552">
        <v>7</v>
      </c>
      <c r="B12552" s="226">
        <v>43831</v>
      </c>
      <c r="C12552" s="226">
        <v>43832</v>
      </c>
      <c r="D12552" s="226">
        <v>44386.448831018519</v>
      </c>
      <c r="E12552" t="s">
        <v>8110</v>
      </c>
    </row>
    <row r="12553" spans="1:5">
      <c r="A12553">
        <v>7</v>
      </c>
      <c r="B12553" s="226">
        <v>43831</v>
      </c>
      <c r="C12553" s="226">
        <v>43832</v>
      </c>
      <c r="D12553" s="226">
        <v>44386.448831018519</v>
      </c>
      <c r="E12553" t="s">
        <v>8111</v>
      </c>
    </row>
    <row r="12554" spans="1:5">
      <c r="A12554">
        <v>7</v>
      </c>
      <c r="B12554" s="226">
        <v>43831</v>
      </c>
      <c r="C12554" s="226">
        <v>43832</v>
      </c>
      <c r="D12554" s="226">
        <v>44386.448831018519</v>
      </c>
      <c r="E12554" t="s">
        <v>8112</v>
      </c>
    </row>
    <row r="12555" spans="1:5">
      <c r="A12555">
        <v>7</v>
      </c>
      <c r="B12555" s="226">
        <v>43831</v>
      </c>
      <c r="C12555" s="226">
        <v>43832</v>
      </c>
      <c r="D12555" s="226">
        <v>44386.448831018519</v>
      </c>
      <c r="E12555" t="s">
        <v>8113</v>
      </c>
    </row>
    <row r="12556" spans="1:5">
      <c r="A12556">
        <v>7</v>
      </c>
      <c r="B12556" s="226">
        <v>43831</v>
      </c>
      <c r="C12556" s="226">
        <v>43832</v>
      </c>
      <c r="D12556" s="226">
        <v>44386.448831018519</v>
      </c>
      <c r="E12556" t="s">
        <v>8114</v>
      </c>
    </row>
    <row r="12557" spans="1:5">
      <c r="A12557">
        <v>7</v>
      </c>
      <c r="B12557" s="226">
        <v>43831</v>
      </c>
      <c r="C12557" s="226">
        <v>43832</v>
      </c>
      <c r="D12557" s="226">
        <v>44386.448831018519</v>
      </c>
      <c r="E12557" t="s">
        <v>7341</v>
      </c>
    </row>
    <row r="12558" spans="1:5">
      <c r="A12558">
        <v>7</v>
      </c>
      <c r="B12558" s="226">
        <v>43831</v>
      </c>
      <c r="C12558" s="226">
        <v>43832</v>
      </c>
      <c r="D12558" s="226">
        <v>44386.448831018519</v>
      </c>
      <c r="E12558" t="s">
        <v>7343</v>
      </c>
    </row>
    <row r="12559" spans="1:5">
      <c r="A12559">
        <v>7</v>
      </c>
      <c r="B12559" s="226">
        <v>43831</v>
      </c>
      <c r="C12559" s="226">
        <v>43832</v>
      </c>
      <c r="D12559" s="226">
        <v>44386.448831018519</v>
      </c>
      <c r="E12559" t="s">
        <v>8116</v>
      </c>
    </row>
    <row r="12560" spans="1:5">
      <c r="A12560">
        <v>7</v>
      </c>
      <c r="B12560" s="226">
        <v>43831</v>
      </c>
      <c r="C12560" s="226">
        <v>43832</v>
      </c>
      <c r="D12560" s="226">
        <v>44386.448831018519</v>
      </c>
      <c r="E12560" t="s">
        <v>7346</v>
      </c>
    </row>
    <row r="12561" spans="1:6">
      <c r="A12561">
        <v>7</v>
      </c>
      <c r="B12561" s="226">
        <v>43831</v>
      </c>
      <c r="C12561" s="226">
        <v>43832</v>
      </c>
      <c r="D12561" s="226">
        <v>44386.448831018519</v>
      </c>
      <c r="E12561" t="s">
        <v>7348</v>
      </c>
    </row>
    <row r="12562" spans="1:6">
      <c r="A12562">
        <v>7</v>
      </c>
      <c r="B12562" s="226">
        <v>43831</v>
      </c>
      <c r="C12562" s="226">
        <v>43832</v>
      </c>
      <c r="D12562" s="226">
        <v>44386.448831018519</v>
      </c>
      <c r="E12562" t="s">
        <v>8115</v>
      </c>
    </row>
    <row r="12563" spans="1:6">
      <c r="A12563">
        <v>7</v>
      </c>
      <c r="B12563" s="226">
        <v>43831</v>
      </c>
      <c r="C12563" s="226">
        <v>43832</v>
      </c>
      <c r="D12563" s="226">
        <v>44386.448831018519</v>
      </c>
      <c r="E12563" t="s">
        <v>8117</v>
      </c>
    </row>
    <row r="12564" spans="1:6">
      <c r="A12564">
        <v>7</v>
      </c>
      <c r="B12564" s="226">
        <v>43831</v>
      </c>
      <c r="C12564" s="226">
        <v>43832</v>
      </c>
      <c r="D12564" s="226">
        <v>44386.448831018519</v>
      </c>
      <c r="E12564" t="s">
        <v>8118</v>
      </c>
      <c r="F12564">
        <v>20.430000305175781</v>
      </c>
    </row>
    <row r="12565" spans="1:6">
      <c r="A12565">
        <v>7</v>
      </c>
      <c r="B12565" s="226">
        <v>43831</v>
      </c>
      <c r="C12565" s="226">
        <v>43832</v>
      </c>
      <c r="D12565" s="226">
        <v>44386.448831018519</v>
      </c>
      <c r="E12565" t="s">
        <v>8119</v>
      </c>
      <c r="F12565">
        <v>70.010002136227754</v>
      </c>
    </row>
    <row r="12566" spans="1:6">
      <c r="A12566">
        <v>7</v>
      </c>
      <c r="B12566" s="226">
        <v>43831</v>
      </c>
      <c r="C12566" s="226">
        <v>43832</v>
      </c>
      <c r="D12566" s="226">
        <v>44386.448831018519</v>
      </c>
      <c r="E12566" t="s">
        <v>7718</v>
      </c>
    </row>
    <row r="12567" spans="1:6">
      <c r="A12567">
        <v>7</v>
      </c>
      <c r="B12567" s="226">
        <v>43831</v>
      </c>
      <c r="C12567" s="226">
        <v>43832</v>
      </c>
      <c r="D12567" s="226">
        <v>44386.448831018519</v>
      </c>
      <c r="E12567" t="s">
        <v>7719</v>
      </c>
    </row>
    <row r="12568" spans="1:6">
      <c r="A12568">
        <v>7</v>
      </c>
      <c r="B12568" s="226">
        <v>43831</v>
      </c>
      <c r="C12568" s="226">
        <v>43832</v>
      </c>
      <c r="D12568" s="226">
        <v>44386.448831018519</v>
      </c>
      <c r="E12568" t="s">
        <v>7722</v>
      </c>
    </row>
    <row r="12569" spans="1:6">
      <c r="A12569">
        <v>7</v>
      </c>
      <c r="B12569" s="226">
        <v>43831</v>
      </c>
      <c r="C12569" s="226">
        <v>43832</v>
      </c>
      <c r="D12569" s="226">
        <v>44386.448831018519</v>
      </c>
      <c r="E12569" t="s">
        <v>7723</v>
      </c>
    </row>
    <row r="12570" spans="1:6">
      <c r="A12570">
        <v>7</v>
      </c>
      <c r="B12570" s="226">
        <v>43831</v>
      </c>
      <c r="C12570" s="226">
        <v>43832</v>
      </c>
      <c r="D12570" s="226">
        <v>44386.448831018519</v>
      </c>
      <c r="E12570" t="s">
        <v>7724</v>
      </c>
    </row>
    <row r="12571" spans="1:6">
      <c r="A12571">
        <v>7</v>
      </c>
      <c r="B12571" s="226">
        <v>43831</v>
      </c>
      <c r="C12571" s="226">
        <v>43832</v>
      </c>
      <c r="D12571" s="226">
        <v>44386.448831018519</v>
      </c>
      <c r="E12571" t="s">
        <v>7725</v>
      </c>
    </row>
    <row r="12572" spans="1:6">
      <c r="A12572">
        <v>7</v>
      </c>
      <c r="B12572" s="226">
        <v>43831</v>
      </c>
      <c r="C12572" s="226">
        <v>43832</v>
      </c>
      <c r="D12572" s="226">
        <v>44386.448831018519</v>
      </c>
      <c r="E12572" t="s">
        <v>7024</v>
      </c>
    </row>
    <row r="12573" spans="1:6">
      <c r="A12573">
        <v>7</v>
      </c>
      <c r="B12573" s="226">
        <v>43831</v>
      </c>
      <c r="C12573" s="226">
        <v>43832</v>
      </c>
      <c r="D12573" s="226">
        <v>44386.448831018519</v>
      </c>
      <c r="E12573" t="s">
        <v>8120</v>
      </c>
    </row>
    <row r="12574" spans="1:6">
      <c r="A12574">
        <v>7</v>
      </c>
      <c r="B12574" s="226">
        <v>43831</v>
      </c>
      <c r="C12574" s="226">
        <v>43832</v>
      </c>
      <c r="D12574" s="226">
        <v>44386.448831018519</v>
      </c>
      <c r="E12574" t="s">
        <v>8121</v>
      </c>
    </row>
    <row r="12575" spans="1:6">
      <c r="A12575">
        <v>7</v>
      </c>
      <c r="B12575" s="226">
        <v>43831</v>
      </c>
      <c r="C12575" s="226">
        <v>43832</v>
      </c>
      <c r="D12575" s="226">
        <v>44386.448831018519</v>
      </c>
      <c r="E12575" t="s">
        <v>8122</v>
      </c>
    </row>
    <row r="12576" spans="1:6">
      <c r="A12576">
        <v>7</v>
      </c>
      <c r="B12576" s="226">
        <v>43831</v>
      </c>
      <c r="C12576" s="226">
        <v>43832</v>
      </c>
      <c r="D12576" s="226">
        <v>44386.448831018519</v>
      </c>
      <c r="E12576" t="s">
        <v>8123</v>
      </c>
    </row>
    <row r="12577" spans="1:5">
      <c r="A12577">
        <v>7</v>
      </c>
      <c r="B12577" s="226">
        <v>43831</v>
      </c>
      <c r="C12577" s="226">
        <v>43832</v>
      </c>
      <c r="D12577" s="226">
        <v>44386.448831018519</v>
      </c>
      <c r="E12577" t="s">
        <v>8124</v>
      </c>
    </row>
    <row r="12578" spans="1:5">
      <c r="A12578">
        <v>7</v>
      </c>
      <c r="B12578" s="226">
        <v>43831</v>
      </c>
      <c r="C12578" s="226">
        <v>43832</v>
      </c>
      <c r="D12578" s="226">
        <v>44386.448831018519</v>
      </c>
      <c r="E12578" t="s">
        <v>8125</v>
      </c>
    </row>
    <row r="12579" spans="1:5">
      <c r="A12579">
        <v>7</v>
      </c>
      <c r="B12579" s="226">
        <v>43831</v>
      </c>
      <c r="C12579" s="226">
        <v>43832</v>
      </c>
      <c r="D12579" s="226">
        <v>44386.448831018519</v>
      </c>
      <c r="E12579" t="s">
        <v>8126</v>
      </c>
    </row>
    <row r="12580" spans="1:5">
      <c r="A12580">
        <v>7</v>
      </c>
      <c r="B12580" s="226">
        <v>43831</v>
      </c>
      <c r="C12580" s="226">
        <v>43832</v>
      </c>
      <c r="D12580" s="226">
        <v>44386.448831018519</v>
      </c>
      <c r="E12580" t="s">
        <v>8127</v>
      </c>
    </row>
    <row r="12581" spans="1:5">
      <c r="A12581">
        <v>7</v>
      </c>
      <c r="B12581" s="226">
        <v>43831</v>
      </c>
      <c r="C12581" s="226">
        <v>43832</v>
      </c>
      <c r="D12581" s="226">
        <v>44386.448831018519</v>
      </c>
      <c r="E12581" t="s">
        <v>8128</v>
      </c>
    </row>
    <row r="12582" spans="1:5">
      <c r="A12582">
        <v>7</v>
      </c>
      <c r="B12582" s="226">
        <v>43831</v>
      </c>
      <c r="C12582" s="226">
        <v>43832</v>
      </c>
      <c r="D12582" s="226">
        <v>44386.448831018519</v>
      </c>
      <c r="E12582" t="s">
        <v>8129</v>
      </c>
    </row>
    <row r="12583" spans="1:5">
      <c r="A12583">
        <v>7</v>
      </c>
      <c r="B12583" s="226">
        <v>43831</v>
      </c>
      <c r="C12583" s="226">
        <v>43832</v>
      </c>
      <c r="D12583" s="226">
        <v>44386.448831018519</v>
      </c>
      <c r="E12583" t="s">
        <v>8130</v>
      </c>
    </row>
    <row r="12584" spans="1:5">
      <c r="A12584">
        <v>7</v>
      </c>
      <c r="B12584" s="226">
        <v>43831</v>
      </c>
      <c r="C12584" s="226">
        <v>43832</v>
      </c>
      <c r="D12584" s="226">
        <v>44386.448831018519</v>
      </c>
      <c r="E12584" t="s">
        <v>8131</v>
      </c>
    </row>
    <row r="12585" spans="1:5">
      <c r="A12585">
        <v>7</v>
      </c>
      <c r="B12585" s="226">
        <v>43831</v>
      </c>
      <c r="C12585" s="226">
        <v>43832</v>
      </c>
      <c r="D12585" s="226">
        <v>44386.448831018519</v>
      </c>
      <c r="E12585" t="s">
        <v>8132</v>
      </c>
    </row>
    <row r="12586" spans="1:5">
      <c r="A12586">
        <v>7</v>
      </c>
      <c r="B12586" s="226">
        <v>43831</v>
      </c>
      <c r="C12586" s="226">
        <v>43832</v>
      </c>
      <c r="D12586" s="226">
        <v>44386.448831018519</v>
      </c>
      <c r="E12586" t="s">
        <v>8133</v>
      </c>
    </row>
    <row r="12587" spans="1:5">
      <c r="A12587">
        <v>7</v>
      </c>
      <c r="B12587" s="226">
        <v>43831</v>
      </c>
      <c r="C12587" s="226">
        <v>43832</v>
      </c>
      <c r="D12587" s="226">
        <v>44386.448831018519</v>
      </c>
      <c r="E12587" t="s">
        <v>7054</v>
      </c>
    </row>
    <row r="12588" spans="1:5">
      <c r="A12588">
        <v>7</v>
      </c>
      <c r="B12588" s="226">
        <v>43831</v>
      </c>
      <c r="C12588" s="226">
        <v>43832</v>
      </c>
      <c r="D12588" s="226">
        <v>44386.448831018519</v>
      </c>
      <c r="E12588" t="s">
        <v>7354</v>
      </c>
    </row>
    <row r="12589" spans="1:5">
      <c r="A12589">
        <v>7</v>
      </c>
      <c r="B12589" s="226">
        <v>43831</v>
      </c>
      <c r="C12589" s="226">
        <v>43832</v>
      </c>
      <c r="D12589" s="226">
        <v>44386.448831018519</v>
      </c>
      <c r="E12589" t="s">
        <v>7356</v>
      </c>
    </row>
    <row r="12590" spans="1:5">
      <c r="A12590">
        <v>7</v>
      </c>
      <c r="B12590" s="226">
        <v>43831</v>
      </c>
      <c r="C12590" s="226">
        <v>43832</v>
      </c>
      <c r="D12590" s="226">
        <v>44386.448831018519</v>
      </c>
      <c r="E12590" t="s">
        <v>7358</v>
      </c>
    </row>
    <row r="12591" spans="1:5">
      <c r="A12591">
        <v>7</v>
      </c>
      <c r="B12591" s="226">
        <v>43831</v>
      </c>
      <c r="C12591" s="226">
        <v>43832</v>
      </c>
      <c r="D12591" s="226">
        <v>44386.448831018519</v>
      </c>
      <c r="E12591" t="s">
        <v>7360</v>
      </c>
    </row>
    <row r="12592" spans="1:5">
      <c r="A12592">
        <v>7</v>
      </c>
      <c r="B12592" s="226">
        <v>43831</v>
      </c>
      <c r="C12592" s="226">
        <v>43832</v>
      </c>
      <c r="D12592" s="226">
        <v>44386.448831018519</v>
      </c>
      <c r="E12592" t="s">
        <v>7362</v>
      </c>
    </row>
    <row r="12593" spans="1:5">
      <c r="A12593">
        <v>7</v>
      </c>
      <c r="B12593" s="226">
        <v>43831</v>
      </c>
      <c r="C12593" s="226">
        <v>43832</v>
      </c>
      <c r="D12593" s="226">
        <v>44386.448831018519</v>
      </c>
      <c r="E12593" t="s">
        <v>7364</v>
      </c>
    </row>
    <row r="12594" spans="1:5">
      <c r="A12594">
        <v>7</v>
      </c>
      <c r="B12594" s="226">
        <v>43831</v>
      </c>
      <c r="C12594" s="226">
        <v>43832</v>
      </c>
      <c r="D12594" s="226">
        <v>44386.448831018519</v>
      </c>
      <c r="E12594" t="s">
        <v>8134</v>
      </c>
    </row>
    <row r="12595" spans="1:5">
      <c r="A12595">
        <v>7</v>
      </c>
      <c r="B12595" s="226">
        <v>43831</v>
      </c>
      <c r="C12595" s="226">
        <v>43832</v>
      </c>
      <c r="D12595" s="226">
        <v>44386.448831018519</v>
      </c>
      <c r="E12595" t="s">
        <v>8135</v>
      </c>
    </row>
    <row r="12596" spans="1:5">
      <c r="A12596">
        <v>7</v>
      </c>
      <c r="B12596" s="226">
        <v>43831</v>
      </c>
      <c r="C12596" s="226">
        <v>43832</v>
      </c>
      <c r="D12596" s="226">
        <v>44386.448831018519</v>
      </c>
      <c r="E12596" t="s">
        <v>8136</v>
      </c>
    </row>
    <row r="12597" spans="1:5">
      <c r="A12597">
        <v>7</v>
      </c>
      <c r="B12597" s="226">
        <v>43831</v>
      </c>
      <c r="C12597" s="226">
        <v>43832</v>
      </c>
      <c r="D12597" s="226">
        <v>44386.448831018519</v>
      </c>
      <c r="E12597" t="s">
        <v>8137</v>
      </c>
    </row>
    <row r="12598" spans="1:5">
      <c r="A12598">
        <v>7</v>
      </c>
      <c r="B12598" s="226">
        <v>43831</v>
      </c>
      <c r="C12598" s="226">
        <v>43832</v>
      </c>
      <c r="D12598" s="226">
        <v>44386.448831018519</v>
      </c>
      <c r="E12598" t="s">
        <v>8138</v>
      </c>
    </row>
    <row r="12599" spans="1:5">
      <c r="A12599">
        <v>7</v>
      </c>
      <c r="B12599" s="226">
        <v>43831</v>
      </c>
      <c r="C12599" s="226">
        <v>43832</v>
      </c>
      <c r="D12599" s="226">
        <v>44386.448831018519</v>
      </c>
      <c r="E12599" t="s">
        <v>7752</v>
      </c>
    </row>
    <row r="12600" spans="1:5">
      <c r="A12600">
        <v>7</v>
      </c>
      <c r="B12600" s="226">
        <v>43831</v>
      </c>
      <c r="C12600" s="226">
        <v>43832</v>
      </c>
      <c r="D12600" s="226">
        <v>44386.448831018519</v>
      </c>
      <c r="E12600" t="s">
        <v>7753</v>
      </c>
    </row>
    <row r="12601" spans="1:5">
      <c r="A12601">
        <v>7</v>
      </c>
      <c r="B12601" s="226">
        <v>43831</v>
      </c>
      <c r="C12601" s="226">
        <v>43832</v>
      </c>
      <c r="D12601" s="226">
        <v>44386.448831018519</v>
      </c>
      <c r="E12601" t="s">
        <v>7754</v>
      </c>
    </row>
    <row r="12602" spans="1:5">
      <c r="A12602">
        <v>7</v>
      </c>
      <c r="B12602" s="226">
        <v>43831</v>
      </c>
      <c r="C12602" s="226">
        <v>43832</v>
      </c>
      <c r="D12602" s="226">
        <v>44386.448831018519</v>
      </c>
      <c r="E12602" t="s">
        <v>7755</v>
      </c>
    </row>
    <row r="12603" spans="1:5">
      <c r="A12603">
        <v>7</v>
      </c>
      <c r="B12603" s="226">
        <v>43831</v>
      </c>
      <c r="C12603" s="226">
        <v>43832</v>
      </c>
      <c r="D12603" s="226">
        <v>44386.448831018519</v>
      </c>
      <c r="E12603" t="s">
        <v>7758</v>
      </c>
    </row>
    <row r="12604" spans="1:5">
      <c r="A12604">
        <v>7</v>
      </c>
      <c r="B12604" s="226">
        <v>43831</v>
      </c>
      <c r="C12604" s="226">
        <v>43832</v>
      </c>
      <c r="D12604" s="226">
        <v>44386.448831018519</v>
      </c>
      <c r="E12604" t="s">
        <v>7759</v>
      </c>
    </row>
    <row r="12605" spans="1:5">
      <c r="A12605">
        <v>7</v>
      </c>
      <c r="B12605" s="226">
        <v>43831</v>
      </c>
      <c r="C12605" s="226">
        <v>43832</v>
      </c>
      <c r="D12605" s="226">
        <v>44386.448831018519</v>
      </c>
      <c r="E12605" t="s">
        <v>7760</v>
      </c>
    </row>
    <row r="12606" spans="1:5">
      <c r="A12606">
        <v>7</v>
      </c>
      <c r="B12606" s="226">
        <v>43831</v>
      </c>
      <c r="C12606" s="226">
        <v>43832</v>
      </c>
      <c r="D12606" s="226">
        <v>44386.448831018519</v>
      </c>
      <c r="E12606" t="s">
        <v>7535</v>
      </c>
    </row>
    <row r="12607" spans="1:5">
      <c r="A12607">
        <v>7</v>
      </c>
      <c r="B12607" s="226">
        <v>43831</v>
      </c>
      <c r="C12607" s="226">
        <v>43832</v>
      </c>
      <c r="D12607" s="226">
        <v>44386.448831018519</v>
      </c>
      <c r="E12607" t="s">
        <v>8139</v>
      </c>
    </row>
    <row r="12608" spans="1:5">
      <c r="A12608">
        <v>7</v>
      </c>
      <c r="B12608" s="226">
        <v>43831</v>
      </c>
      <c r="C12608" s="226">
        <v>43832</v>
      </c>
      <c r="D12608" s="226">
        <v>44386.448831018519</v>
      </c>
      <c r="E12608" t="s">
        <v>7014</v>
      </c>
    </row>
    <row r="12609" spans="1:5">
      <c r="A12609">
        <v>7</v>
      </c>
      <c r="B12609" s="226">
        <v>43831</v>
      </c>
      <c r="C12609" s="226">
        <v>43832</v>
      </c>
      <c r="D12609" s="226">
        <v>44386.448831018519</v>
      </c>
      <c r="E12609" t="s">
        <v>7016</v>
      </c>
    </row>
    <row r="12610" spans="1:5">
      <c r="A12610">
        <v>7</v>
      </c>
      <c r="B12610" s="226">
        <v>43831</v>
      </c>
      <c r="C12610" s="226">
        <v>43832</v>
      </c>
      <c r="D12610" s="226">
        <v>44386.448831018519</v>
      </c>
      <c r="E12610" t="s">
        <v>7018</v>
      </c>
    </row>
    <row r="12611" spans="1:5">
      <c r="A12611">
        <v>7</v>
      </c>
      <c r="B12611" s="226">
        <v>43831</v>
      </c>
      <c r="C12611" s="226">
        <v>43832</v>
      </c>
      <c r="D12611" s="226">
        <v>44386.448831018519</v>
      </c>
      <c r="E12611" t="s">
        <v>8140</v>
      </c>
    </row>
    <row r="12612" spans="1:5">
      <c r="A12612">
        <v>7</v>
      </c>
      <c r="B12612" s="226">
        <v>43831</v>
      </c>
      <c r="C12612" s="226">
        <v>43832</v>
      </c>
      <c r="D12612" s="226">
        <v>44386.448831018519</v>
      </c>
      <c r="E12612" t="s">
        <v>8020</v>
      </c>
    </row>
    <row r="12613" spans="1:5">
      <c r="A12613">
        <v>7</v>
      </c>
      <c r="B12613" s="226">
        <v>43831</v>
      </c>
      <c r="C12613" s="226">
        <v>43832</v>
      </c>
      <c r="D12613" s="226">
        <v>44386.448831018519</v>
      </c>
      <c r="E12613" t="s">
        <v>7371</v>
      </c>
    </row>
    <row r="12614" spans="1:5">
      <c r="A12614">
        <v>7</v>
      </c>
      <c r="B12614" s="226">
        <v>43831</v>
      </c>
      <c r="C12614" s="226">
        <v>43832</v>
      </c>
      <c r="D12614" s="226">
        <v>44386.448831018519</v>
      </c>
      <c r="E12614" t="s">
        <v>7373</v>
      </c>
    </row>
    <row r="12615" spans="1:5">
      <c r="A12615">
        <v>7</v>
      </c>
      <c r="B12615" s="226">
        <v>43831</v>
      </c>
      <c r="C12615" s="226">
        <v>43832</v>
      </c>
      <c r="D12615" s="226">
        <v>44386.448831018519</v>
      </c>
      <c r="E12615" t="s">
        <v>7375</v>
      </c>
    </row>
    <row r="12616" spans="1:5">
      <c r="A12616">
        <v>7</v>
      </c>
      <c r="B12616" s="226">
        <v>43831</v>
      </c>
      <c r="C12616" s="226">
        <v>43832</v>
      </c>
      <c r="D12616" s="226">
        <v>44386.448831018519</v>
      </c>
      <c r="E12616" t="s">
        <v>7377</v>
      </c>
    </row>
    <row r="12617" spans="1:5">
      <c r="A12617">
        <v>7</v>
      </c>
      <c r="B12617" s="226">
        <v>43831</v>
      </c>
      <c r="C12617" s="226">
        <v>43832</v>
      </c>
      <c r="D12617" s="226">
        <v>44386.448831018519</v>
      </c>
      <c r="E12617" t="s">
        <v>8141</v>
      </c>
    </row>
    <row r="12618" spans="1:5">
      <c r="A12618">
        <v>7</v>
      </c>
      <c r="B12618" s="226">
        <v>43831</v>
      </c>
      <c r="C12618" s="226">
        <v>43832</v>
      </c>
      <c r="D12618" s="226">
        <v>44386.448831018519</v>
      </c>
      <c r="E12618" t="s">
        <v>8142</v>
      </c>
    </row>
    <row r="12619" spans="1:5">
      <c r="A12619">
        <v>7</v>
      </c>
      <c r="B12619" s="226">
        <v>43831</v>
      </c>
      <c r="C12619" s="226">
        <v>43832</v>
      </c>
      <c r="D12619" s="226">
        <v>44386.448831018519</v>
      </c>
      <c r="E12619" t="s">
        <v>8143</v>
      </c>
    </row>
    <row r="12620" spans="1:5">
      <c r="A12620">
        <v>7</v>
      </c>
      <c r="B12620" s="226">
        <v>43831</v>
      </c>
      <c r="C12620" s="226">
        <v>43832</v>
      </c>
      <c r="D12620" s="226">
        <v>44386.448831018519</v>
      </c>
      <c r="E12620" t="s">
        <v>8144</v>
      </c>
    </row>
    <row r="12621" spans="1:5">
      <c r="A12621">
        <v>7</v>
      </c>
      <c r="B12621" s="226">
        <v>43831</v>
      </c>
      <c r="C12621" s="226">
        <v>43832</v>
      </c>
      <c r="D12621" s="226">
        <v>44386.448831018519</v>
      </c>
      <c r="E12621" t="s">
        <v>8145</v>
      </c>
    </row>
    <row r="12622" spans="1:5">
      <c r="A12622">
        <v>7</v>
      </c>
      <c r="B12622" s="226">
        <v>43831</v>
      </c>
      <c r="C12622" s="226">
        <v>43832</v>
      </c>
      <c r="D12622" s="226">
        <v>44386.448831018519</v>
      </c>
      <c r="E12622" t="s">
        <v>7778</v>
      </c>
    </row>
    <row r="12623" spans="1:5">
      <c r="A12623">
        <v>7</v>
      </c>
      <c r="B12623" s="226">
        <v>43831</v>
      </c>
      <c r="C12623" s="226">
        <v>43832</v>
      </c>
      <c r="D12623" s="226">
        <v>44386.448831018519</v>
      </c>
      <c r="E12623" t="s">
        <v>7779</v>
      </c>
    </row>
    <row r="12624" spans="1:5">
      <c r="A12624">
        <v>7</v>
      </c>
      <c r="B12624" s="226">
        <v>43831</v>
      </c>
      <c r="C12624" s="226">
        <v>43832</v>
      </c>
      <c r="D12624" s="226">
        <v>44386.448831018519</v>
      </c>
      <c r="E12624" t="s">
        <v>7056</v>
      </c>
    </row>
    <row r="12625" spans="1:6">
      <c r="A12625">
        <v>7</v>
      </c>
      <c r="B12625" s="226">
        <v>43831</v>
      </c>
      <c r="C12625" s="226">
        <v>43832</v>
      </c>
      <c r="D12625" s="226">
        <v>44386.448831018519</v>
      </c>
      <c r="E12625" t="s">
        <v>7058</v>
      </c>
    </row>
    <row r="12626" spans="1:6">
      <c r="A12626">
        <v>7</v>
      </c>
      <c r="B12626" s="226">
        <v>43831</v>
      </c>
      <c r="C12626" s="226">
        <v>43832</v>
      </c>
      <c r="D12626" s="226">
        <v>44386.448831018519</v>
      </c>
      <c r="E12626" t="s">
        <v>8017</v>
      </c>
    </row>
    <row r="12627" spans="1:6">
      <c r="A12627">
        <v>7</v>
      </c>
      <c r="B12627" s="226">
        <v>43831</v>
      </c>
      <c r="C12627" s="226">
        <v>43832</v>
      </c>
      <c r="D12627" s="226">
        <v>44386.448831018519</v>
      </c>
      <c r="E12627" t="s">
        <v>7062</v>
      </c>
    </row>
    <row r="12628" spans="1:6">
      <c r="A12628">
        <v>7</v>
      </c>
      <c r="B12628" s="226">
        <v>43831</v>
      </c>
      <c r="C12628" s="226">
        <v>43832</v>
      </c>
      <c r="D12628" s="226">
        <v>44386.448831018519</v>
      </c>
      <c r="E12628" t="s">
        <v>8146</v>
      </c>
      <c r="F12628">
        <v>92.209999084476294</v>
      </c>
    </row>
    <row r="12629" spans="1:6">
      <c r="A12629">
        <v>7</v>
      </c>
      <c r="B12629" s="226">
        <v>43831</v>
      </c>
      <c r="C12629" s="226">
        <v>43832</v>
      </c>
      <c r="D12629" s="226">
        <v>44386.448831018519</v>
      </c>
      <c r="E12629" t="s">
        <v>8147</v>
      </c>
      <c r="F12629">
        <v>2.8399999141691996</v>
      </c>
    </row>
    <row r="12630" spans="1:6">
      <c r="A12630">
        <v>7</v>
      </c>
      <c r="B12630" s="226">
        <v>43831</v>
      </c>
      <c r="C12630" s="226">
        <v>43832</v>
      </c>
      <c r="D12630" s="226">
        <v>44386.448831018519</v>
      </c>
      <c r="E12630" t="s">
        <v>8148</v>
      </c>
      <c r="F12630">
        <v>3.2009999752043452</v>
      </c>
    </row>
    <row r="12631" spans="1:6">
      <c r="A12631">
        <v>7</v>
      </c>
      <c r="B12631" s="226">
        <v>43831</v>
      </c>
      <c r="C12631" s="226">
        <v>43832</v>
      </c>
      <c r="D12631" s="226">
        <v>44386.448831018519</v>
      </c>
      <c r="E12631" t="s">
        <v>8149</v>
      </c>
      <c r="F12631">
        <v>1.0930000543594784</v>
      </c>
    </row>
    <row r="12632" spans="1:6">
      <c r="A12632">
        <v>7</v>
      </c>
      <c r="B12632" s="226">
        <v>43831</v>
      </c>
      <c r="C12632" s="226">
        <v>43832</v>
      </c>
      <c r="D12632" s="226">
        <v>44386.448831018519</v>
      </c>
      <c r="E12632" t="s">
        <v>8150</v>
      </c>
      <c r="F12632">
        <v>0.21199999749659698</v>
      </c>
    </row>
    <row r="12633" spans="1:6">
      <c r="A12633">
        <v>7</v>
      </c>
      <c r="B12633" s="226">
        <v>43831</v>
      </c>
      <c r="C12633" s="226">
        <v>43832</v>
      </c>
      <c r="D12633" s="226">
        <v>44386.448831018519</v>
      </c>
      <c r="E12633" t="s">
        <v>8151</v>
      </c>
      <c r="F12633">
        <v>0.17900000512599237</v>
      </c>
    </row>
    <row r="12634" spans="1:6">
      <c r="A12634">
        <v>7</v>
      </c>
      <c r="B12634" s="226">
        <v>43831</v>
      </c>
      <c r="C12634" s="226">
        <v>43832</v>
      </c>
      <c r="D12634" s="226">
        <v>44386.448831018519</v>
      </c>
      <c r="E12634" t="s">
        <v>8152</v>
      </c>
      <c r="F12634">
        <v>6.5999999642372131E-2</v>
      </c>
    </row>
    <row r="12635" spans="1:6">
      <c r="A12635">
        <v>7</v>
      </c>
      <c r="B12635" s="226">
        <v>43831</v>
      </c>
      <c r="C12635" s="226">
        <v>43832</v>
      </c>
      <c r="D12635" s="226">
        <v>44386.448831018519</v>
      </c>
      <c r="E12635" t="s">
        <v>8153</v>
      </c>
      <c r="F12635">
        <v>3.2000001519917241E-2</v>
      </c>
    </row>
    <row r="12636" spans="1:6">
      <c r="A12636">
        <v>7</v>
      </c>
      <c r="B12636" s="226">
        <v>43831</v>
      </c>
      <c r="C12636" s="226">
        <v>43832</v>
      </c>
      <c r="D12636" s="226">
        <v>44386.448831018519</v>
      </c>
      <c r="E12636" t="s">
        <v>7080</v>
      </c>
    </row>
    <row r="12637" spans="1:6">
      <c r="A12637">
        <v>7</v>
      </c>
      <c r="B12637" s="226">
        <v>43831</v>
      </c>
      <c r="C12637" s="226">
        <v>43832</v>
      </c>
      <c r="D12637" s="226">
        <v>44386.448831018519</v>
      </c>
      <c r="E12637" t="s">
        <v>7082</v>
      </c>
    </row>
    <row r="12638" spans="1:6">
      <c r="A12638">
        <v>7</v>
      </c>
      <c r="B12638" s="226">
        <v>43831</v>
      </c>
      <c r="C12638" s="226">
        <v>43832</v>
      </c>
      <c r="D12638" s="226">
        <v>44386.448831018519</v>
      </c>
      <c r="E12638" t="s">
        <v>8019</v>
      </c>
    </row>
    <row r="12639" spans="1:6">
      <c r="A12639">
        <v>7</v>
      </c>
      <c r="B12639" s="226">
        <v>43831</v>
      </c>
      <c r="C12639" s="226">
        <v>43832</v>
      </c>
      <c r="D12639" s="226">
        <v>44386.448831018519</v>
      </c>
      <c r="E12639" t="s">
        <v>7085</v>
      </c>
    </row>
    <row r="12640" spans="1:6">
      <c r="A12640">
        <v>7</v>
      </c>
      <c r="B12640" s="226">
        <v>43831</v>
      </c>
      <c r="C12640" s="226">
        <v>43832</v>
      </c>
      <c r="D12640" s="226">
        <v>44386.448831018519</v>
      </c>
      <c r="E12640" t="s">
        <v>7087</v>
      </c>
    </row>
    <row r="12641" spans="1:5">
      <c r="A12641">
        <v>7</v>
      </c>
      <c r="B12641" s="226">
        <v>43831</v>
      </c>
      <c r="C12641" s="226">
        <v>43832</v>
      </c>
      <c r="D12641" s="226">
        <v>44386.448831018519</v>
      </c>
      <c r="E12641" t="s">
        <v>8154</v>
      </c>
    </row>
    <row r="12642" spans="1:5">
      <c r="A12642">
        <v>7</v>
      </c>
      <c r="B12642" s="226">
        <v>43831</v>
      </c>
      <c r="C12642" s="226">
        <v>43832</v>
      </c>
      <c r="D12642" s="226">
        <v>44386.448831018519</v>
      </c>
      <c r="E12642" t="s">
        <v>7091</v>
      </c>
    </row>
    <row r="12643" spans="1:5">
      <c r="A12643">
        <v>7</v>
      </c>
      <c r="B12643" s="226">
        <v>43831</v>
      </c>
      <c r="C12643" s="226">
        <v>43832</v>
      </c>
      <c r="D12643" s="226">
        <v>44386.448831018519</v>
      </c>
      <c r="E12643" t="s">
        <v>7093</v>
      </c>
    </row>
    <row r="12644" spans="1:5">
      <c r="A12644">
        <v>7</v>
      </c>
      <c r="B12644" s="226">
        <v>43831</v>
      </c>
      <c r="C12644" s="226">
        <v>43832</v>
      </c>
      <c r="D12644" s="226">
        <v>44386.448831018519</v>
      </c>
      <c r="E12644" t="s">
        <v>7095</v>
      </c>
    </row>
    <row r="12645" spans="1:5">
      <c r="A12645">
        <v>7</v>
      </c>
      <c r="B12645" s="226">
        <v>43831</v>
      </c>
      <c r="C12645" s="226">
        <v>43832</v>
      </c>
      <c r="D12645" s="226">
        <v>44386.448831018519</v>
      </c>
      <c r="E12645" t="s">
        <v>7097</v>
      </c>
    </row>
    <row r="12646" spans="1:5">
      <c r="A12646">
        <v>7</v>
      </c>
      <c r="B12646" s="226">
        <v>43831</v>
      </c>
      <c r="C12646" s="226">
        <v>43832</v>
      </c>
      <c r="D12646" s="226">
        <v>44386.448831018519</v>
      </c>
      <c r="E12646" t="s">
        <v>7099</v>
      </c>
    </row>
    <row r="12647" spans="1:5">
      <c r="A12647">
        <v>7</v>
      </c>
      <c r="B12647" s="226">
        <v>43831</v>
      </c>
      <c r="C12647" s="226">
        <v>43832</v>
      </c>
      <c r="D12647" s="226">
        <v>44386.448831018519</v>
      </c>
      <c r="E12647" t="s">
        <v>7101</v>
      </c>
    </row>
    <row r="12648" spans="1:5">
      <c r="A12648">
        <v>7</v>
      </c>
      <c r="B12648" s="226">
        <v>43831</v>
      </c>
      <c r="C12648" s="226">
        <v>43832</v>
      </c>
      <c r="D12648" s="226">
        <v>44386.448831018519</v>
      </c>
      <c r="E12648" t="s">
        <v>7103</v>
      </c>
    </row>
    <row r="12649" spans="1:5">
      <c r="A12649">
        <v>7</v>
      </c>
      <c r="B12649" s="226">
        <v>43831</v>
      </c>
      <c r="C12649" s="226">
        <v>43832</v>
      </c>
      <c r="D12649" s="226">
        <v>44386.448831018519</v>
      </c>
      <c r="E12649" t="s">
        <v>7105</v>
      </c>
    </row>
    <row r="12650" spans="1:5">
      <c r="A12650">
        <v>7</v>
      </c>
      <c r="B12650" s="226">
        <v>43831</v>
      </c>
      <c r="C12650" s="226">
        <v>43832</v>
      </c>
      <c r="D12650" s="226">
        <v>44386.448831018519</v>
      </c>
      <c r="E12650" t="s">
        <v>7107</v>
      </c>
    </row>
    <row r="12651" spans="1:5">
      <c r="A12651">
        <v>7</v>
      </c>
      <c r="B12651" s="226">
        <v>43831</v>
      </c>
      <c r="C12651" s="226">
        <v>43832</v>
      </c>
      <c r="D12651" s="226">
        <v>44386.448831018519</v>
      </c>
      <c r="E12651" t="s">
        <v>8155</v>
      </c>
    </row>
    <row r="12652" spans="1:5">
      <c r="A12652">
        <v>7</v>
      </c>
      <c r="B12652" s="226">
        <v>43831</v>
      </c>
      <c r="C12652" s="226">
        <v>43832</v>
      </c>
      <c r="D12652" s="226">
        <v>44386.448831018519</v>
      </c>
      <c r="E12652" t="s">
        <v>8156</v>
      </c>
    </row>
    <row r="12653" spans="1:5">
      <c r="A12653">
        <v>7</v>
      </c>
      <c r="B12653" s="226">
        <v>43831</v>
      </c>
      <c r="C12653" s="226">
        <v>43832</v>
      </c>
      <c r="D12653" s="226">
        <v>44386.448831018519</v>
      </c>
      <c r="E12653" t="s">
        <v>7113</v>
      </c>
    </row>
    <row r="12654" spans="1:5">
      <c r="A12654">
        <v>7</v>
      </c>
      <c r="B12654" s="226">
        <v>43831</v>
      </c>
      <c r="C12654" s="226">
        <v>43832</v>
      </c>
      <c r="D12654" s="226">
        <v>44386.448831018519</v>
      </c>
      <c r="E12654" t="s">
        <v>8018</v>
      </c>
    </row>
    <row r="12655" spans="1:5">
      <c r="A12655">
        <v>7</v>
      </c>
      <c r="B12655" s="226">
        <v>43831</v>
      </c>
      <c r="C12655" s="226">
        <v>43832</v>
      </c>
      <c r="D12655" s="226">
        <v>44386.448831018519</v>
      </c>
      <c r="E12655" t="s">
        <v>7116</v>
      </c>
    </row>
    <row r="12656" spans="1:5">
      <c r="A12656">
        <v>7</v>
      </c>
      <c r="B12656" s="226">
        <v>43831</v>
      </c>
      <c r="C12656" s="226">
        <v>43832</v>
      </c>
      <c r="D12656" s="226">
        <v>44386.448831018519</v>
      </c>
      <c r="E12656" t="s">
        <v>7118</v>
      </c>
    </row>
    <row r="12657" spans="1:6">
      <c r="A12657">
        <v>7</v>
      </c>
      <c r="B12657" s="226">
        <v>43831</v>
      </c>
      <c r="C12657" s="226">
        <v>43832</v>
      </c>
      <c r="D12657" s="226">
        <v>44386.448831018519</v>
      </c>
      <c r="E12657" t="s">
        <v>7384</v>
      </c>
    </row>
    <row r="12658" spans="1:6">
      <c r="A12658">
        <v>7</v>
      </c>
      <c r="B12658" s="226">
        <v>43831</v>
      </c>
      <c r="C12658" s="226">
        <v>43832</v>
      </c>
      <c r="D12658" s="226">
        <v>44386.448831018519</v>
      </c>
      <c r="E12658" t="s">
        <v>8157</v>
      </c>
    </row>
    <row r="12659" spans="1:6">
      <c r="A12659">
        <v>7</v>
      </c>
      <c r="B12659" s="226">
        <v>43831</v>
      </c>
      <c r="C12659" s="226">
        <v>43832</v>
      </c>
      <c r="D12659" s="226">
        <v>44386.448831018519</v>
      </c>
      <c r="E12659" t="s">
        <v>8158</v>
      </c>
    </row>
    <row r="12660" spans="1:6">
      <c r="A12660">
        <v>7</v>
      </c>
      <c r="B12660" s="226">
        <v>43831</v>
      </c>
      <c r="C12660" s="226">
        <v>43832</v>
      </c>
      <c r="D12660" s="226">
        <v>44386.448831018519</v>
      </c>
      <c r="E12660" t="s">
        <v>8159</v>
      </c>
    </row>
    <row r="12661" spans="1:6">
      <c r="A12661">
        <v>7</v>
      </c>
      <c r="B12661" s="226">
        <v>43831</v>
      </c>
      <c r="C12661" s="226">
        <v>43832</v>
      </c>
      <c r="D12661" s="226">
        <v>44386.448831018519</v>
      </c>
      <c r="E12661" t="s">
        <v>8160</v>
      </c>
    </row>
    <row r="12662" spans="1:6">
      <c r="A12662">
        <v>7</v>
      </c>
      <c r="B12662" s="226">
        <v>43831</v>
      </c>
      <c r="C12662" s="226">
        <v>43832</v>
      </c>
      <c r="D12662" s="226">
        <v>44386.448831018519</v>
      </c>
      <c r="E12662" t="s">
        <v>8161</v>
      </c>
    </row>
    <row r="12663" spans="1:6">
      <c r="A12663">
        <v>7</v>
      </c>
      <c r="B12663" s="226">
        <v>43831</v>
      </c>
      <c r="C12663" s="226">
        <v>43832</v>
      </c>
      <c r="D12663" s="226">
        <v>44386.448831018519</v>
      </c>
      <c r="E12663" t="s">
        <v>7391</v>
      </c>
    </row>
    <row r="12664" spans="1:6">
      <c r="A12664">
        <v>7</v>
      </c>
      <c r="B12664" s="226">
        <v>43831</v>
      </c>
      <c r="C12664" s="226">
        <v>43832</v>
      </c>
      <c r="D12664" s="226">
        <v>44386.448831018519</v>
      </c>
      <c r="E12664" t="s">
        <v>8162</v>
      </c>
    </row>
    <row r="12665" spans="1:6">
      <c r="A12665">
        <v>7</v>
      </c>
      <c r="B12665" s="226">
        <v>43831</v>
      </c>
      <c r="C12665" s="226">
        <v>43832</v>
      </c>
      <c r="D12665" s="226">
        <v>44386.448831018519</v>
      </c>
      <c r="E12665" t="s">
        <v>8163</v>
      </c>
      <c r="F12665">
        <v>0.61100000143048716</v>
      </c>
    </row>
    <row r="12666" spans="1:6">
      <c r="A12666">
        <v>7</v>
      </c>
      <c r="B12666" s="226">
        <v>43831</v>
      </c>
      <c r="C12666" s="226">
        <v>43832</v>
      </c>
      <c r="D12666" s="226">
        <v>44386.448831018519</v>
      </c>
      <c r="E12666" t="s">
        <v>8164</v>
      </c>
      <c r="F12666">
        <v>10.96300029754595</v>
      </c>
    </row>
    <row r="12667" spans="1:6">
      <c r="A12667">
        <v>7</v>
      </c>
      <c r="B12667" s="226">
        <v>43831</v>
      </c>
      <c r="C12667" s="226">
        <v>43832</v>
      </c>
      <c r="D12667" s="226">
        <v>44386.448831018519</v>
      </c>
      <c r="E12667" t="s">
        <v>8165</v>
      </c>
    </row>
    <row r="12668" spans="1:6">
      <c r="A12668">
        <v>7</v>
      </c>
      <c r="B12668" s="226">
        <v>43831</v>
      </c>
      <c r="C12668" s="226">
        <v>43832</v>
      </c>
      <c r="D12668" s="226">
        <v>44386.448831018519</v>
      </c>
      <c r="E12668" t="s">
        <v>7060</v>
      </c>
    </row>
    <row r="12669" spans="1:6">
      <c r="A12669">
        <v>7</v>
      </c>
      <c r="B12669" s="226">
        <v>43831</v>
      </c>
      <c r="C12669" s="226">
        <v>43832</v>
      </c>
      <c r="D12669" s="226">
        <v>44386.448831018519</v>
      </c>
      <c r="E12669" t="s">
        <v>7397</v>
      </c>
    </row>
    <row r="12670" spans="1:6">
      <c r="A12670">
        <v>7</v>
      </c>
      <c r="B12670" s="226">
        <v>43831</v>
      </c>
      <c r="C12670" s="226">
        <v>43832</v>
      </c>
      <c r="D12670" s="226">
        <v>44386.448831018519</v>
      </c>
      <c r="E12670" t="s">
        <v>8166</v>
      </c>
    </row>
    <row r="12671" spans="1:6">
      <c r="A12671">
        <v>7</v>
      </c>
      <c r="B12671" s="226">
        <v>43831</v>
      </c>
      <c r="C12671" s="226">
        <v>43832</v>
      </c>
      <c r="D12671" s="226">
        <v>44386.448831018519</v>
      </c>
      <c r="E12671" t="s">
        <v>8167</v>
      </c>
      <c r="F12671">
        <v>71.610000610351563</v>
      </c>
    </row>
    <row r="12672" spans="1:6">
      <c r="A12672">
        <v>7</v>
      </c>
      <c r="B12672" s="226">
        <v>43831</v>
      </c>
      <c r="C12672" s="226">
        <v>43832</v>
      </c>
      <c r="D12672" s="226">
        <v>44386.448831018519</v>
      </c>
      <c r="E12672" t="s">
        <v>8168</v>
      </c>
    </row>
    <row r="12673" spans="1:6">
      <c r="A12673">
        <v>7</v>
      </c>
      <c r="B12673" s="226">
        <v>43831</v>
      </c>
      <c r="C12673" s="226">
        <v>43832</v>
      </c>
      <c r="D12673" s="226">
        <v>44386.448831018519</v>
      </c>
      <c r="E12673" t="s">
        <v>8169</v>
      </c>
      <c r="F12673">
        <v>21.459999084472656</v>
      </c>
    </row>
    <row r="12674" spans="1:6">
      <c r="A12674">
        <v>7</v>
      </c>
      <c r="B12674" s="226">
        <v>43831</v>
      </c>
      <c r="C12674" s="226">
        <v>43832</v>
      </c>
      <c r="D12674" s="226">
        <v>44386.448831018519</v>
      </c>
      <c r="E12674" t="s">
        <v>8170</v>
      </c>
    </row>
    <row r="12675" spans="1:6">
      <c r="A12675">
        <v>7</v>
      </c>
      <c r="B12675" s="226">
        <v>43831</v>
      </c>
      <c r="C12675" s="226">
        <v>43832</v>
      </c>
      <c r="D12675" s="226">
        <v>44386.448831018519</v>
      </c>
      <c r="E12675" t="s">
        <v>8171</v>
      </c>
    </row>
    <row r="12676" spans="1:6">
      <c r="A12676">
        <v>7</v>
      </c>
      <c r="B12676" s="226">
        <v>43831</v>
      </c>
      <c r="C12676" s="226">
        <v>43832</v>
      </c>
      <c r="D12676" s="226">
        <v>44386.448831018519</v>
      </c>
      <c r="E12676" t="s">
        <v>8172</v>
      </c>
    </row>
    <row r="12677" spans="1:6">
      <c r="A12677">
        <v>7</v>
      </c>
      <c r="B12677" s="226">
        <v>43831</v>
      </c>
      <c r="C12677" s="226">
        <v>43832</v>
      </c>
      <c r="D12677" s="226">
        <v>44386.448831018519</v>
      </c>
      <c r="E12677" t="s">
        <v>8173</v>
      </c>
      <c r="F12677">
        <v>4.0700001716615297</v>
      </c>
    </row>
    <row r="12678" spans="1:6">
      <c r="A12678">
        <v>7</v>
      </c>
      <c r="B12678" s="226">
        <v>43831</v>
      </c>
      <c r="C12678" s="226">
        <v>43832</v>
      </c>
      <c r="D12678" s="226">
        <v>44386.448831018519</v>
      </c>
      <c r="E12678" t="s">
        <v>7406</v>
      </c>
    </row>
    <row r="12679" spans="1:6">
      <c r="A12679">
        <v>7</v>
      </c>
      <c r="B12679" s="226">
        <v>43831</v>
      </c>
      <c r="C12679" s="226">
        <v>43832</v>
      </c>
      <c r="D12679" s="226">
        <v>44386.448831018519</v>
      </c>
      <c r="E12679" t="s">
        <v>7408</v>
      </c>
    </row>
    <row r="12680" spans="1:6">
      <c r="A12680">
        <v>7</v>
      </c>
      <c r="B12680" s="226">
        <v>43831</v>
      </c>
      <c r="C12680" s="226">
        <v>43832</v>
      </c>
      <c r="D12680" s="226">
        <v>44386.448831018519</v>
      </c>
      <c r="E12680" t="s">
        <v>8174</v>
      </c>
      <c r="F12680">
        <v>21.68899917602559</v>
      </c>
    </row>
    <row r="12681" spans="1:6">
      <c r="A12681">
        <v>7</v>
      </c>
      <c r="B12681" s="226">
        <v>43831</v>
      </c>
      <c r="C12681" s="226">
        <v>43832</v>
      </c>
      <c r="D12681" s="226">
        <v>44386.448831018519</v>
      </c>
      <c r="E12681" t="s">
        <v>8175</v>
      </c>
      <c r="F12681">
        <v>22.565000534056725</v>
      </c>
    </row>
    <row r="12682" spans="1:6">
      <c r="A12682">
        <v>7</v>
      </c>
      <c r="B12682" s="226">
        <v>43831</v>
      </c>
      <c r="C12682" s="226">
        <v>43832</v>
      </c>
      <c r="D12682" s="226">
        <v>44386.448831018519</v>
      </c>
      <c r="E12682" t="s">
        <v>8176</v>
      </c>
      <c r="F12682">
        <v>39.99399948119958</v>
      </c>
    </row>
    <row r="12683" spans="1:6">
      <c r="A12683">
        <v>7</v>
      </c>
      <c r="B12683" s="226">
        <v>43831</v>
      </c>
      <c r="C12683" s="226">
        <v>43832</v>
      </c>
      <c r="D12683" s="226">
        <v>44386.448831018519</v>
      </c>
      <c r="E12683" t="s">
        <v>8177</v>
      </c>
      <c r="F12683">
        <v>14.701000213623047</v>
      </c>
    </row>
    <row r="12684" spans="1:6">
      <c r="A12684">
        <v>7</v>
      </c>
      <c r="B12684" s="226">
        <v>43831</v>
      </c>
      <c r="C12684" s="226">
        <v>43832</v>
      </c>
      <c r="D12684" s="226">
        <v>44386.448831018519</v>
      </c>
      <c r="E12684" t="s">
        <v>8178</v>
      </c>
    </row>
    <row r="12685" spans="1:6">
      <c r="A12685">
        <v>7</v>
      </c>
      <c r="B12685" s="226">
        <v>43831</v>
      </c>
      <c r="C12685" s="226">
        <v>43832</v>
      </c>
      <c r="D12685" s="226">
        <v>44386.448831018519</v>
      </c>
      <c r="E12685" t="s">
        <v>8179</v>
      </c>
      <c r="F12685">
        <v>0.30000001192092896</v>
      </c>
    </row>
    <row r="12686" spans="1:6">
      <c r="A12686">
        <v>7</v>
      </c>
      <c r="B12686" s="226">
        <v>43831</v>
      </c>
      <c r="C12686" s="226">
        <v>43832</v>
      </c>
      <c r="D12686" s="226">
        <v>44386.448831018519</v>
      </c>
      <c r="E12686" t="s">
        <v>8180</v>
      </c>
      <c r="F12686">
        <v>0.18000000715255737</v>
      </c>
    </row>
    <row r="12687" spans="1:6">
      <c r="A12687">
        <v>7</v>
      </c>
      <c r="B12687" s="226">
        <v>43831</v>
      </c>
      <c r="C12687" s="226">
        <v>43832</v>
      </c>
      <c r="D12687" s="226">
        <v>44386.448831018519</v>
      </c>
      <c r="E12687" t="s">
        <v>8181</v>
      </c>
    </row>
    <row r="12688" spans="1:6">
      <c r="A12688">
        <v>7</v>
      </c>
      <c r="B12688" s="226">
        <v>43831</v>
      </c>
      <c r="C12688" s="226">
        <v>43832</v>
      </c>
      <c r="D12688" s="226">
        <v>44386.448831018519</v>
      </c>
      <c r="E12688" t="s">
        <v>8182</v>
      </c>
      <c r="F12688">
        <v>6.8000003695487976E-2</v>
      </c>
    </row>
    <row r="12689" spans="1:6">
      <c r="A12689">
        <v>7</v>
      </c>
      <c r="B12689" s="226">
        <v>43831</v>
      </c>
      <c r="C12689" s="226">
        <v>43832</v>
      </c>
      <c r="D12689" s="226">
        <v>44386.448831018519</v>
      </c>
      <c r="E12689" t="s">
        <v>8183</v>
      </c>
    </row>
    <row r="12690" spans="1:6">
      <c r="A12690">
        <v>7</v>
      </c>
      <c r="B12690" s="226">
        <v>43831</v>
      </c>
      <c r="C12690" s="226">
        <v>43832</v>
      </c>
      <c r="D12690" s="226">
        <v>44386.448831018519</v>
      </c>
      <c r="E12690" t="s">
        <v>8184</v>
      </c>
      <c r="F12690">
        <v>4.6999998390675563E-2</v>
      </c>
    </row>
    <row r="12691" spans="1:6">
      <c r="A12691">
        <v>7</v>
      </c>
      <c r="B12691" s="226">
        <v>43831</v>
      </c>
      <c r="C12691" s="226">
        <v>43832</v>
      </c>
      <c r="D12691" s="226">
        <v>44386.448831018519</v>
      </c>
      <c r="E12691" t="s">
        <v>8185</v>
      </c>
    </row>
    <row r="12692" spans="1:6">
      <c r="A12692">
        <v>7</v>
      </c>
      <c r="B12692" s="226">
        <v>43831</v>
      </c>
      <c r="C12692" s="226">
        <v>43832</v>
      </c>
      <c r="D12692" s="226">
        <v>44386.448831018519</v>
      </c>
      <c r="E12692" t="s">
        <v>8186</v>
      </c>
      <c r="F12692">
        <v>13.847000122070313</v>
      </c>
    </row>
    <row r="12693" spans="1:6">
      <c r="A12693">
        <v>7</v>
      </c>
      <c r="B12693" s="226">
        <v>43831</v>
      </c>
      <c r="C12693" s="226">
        <v>43832</v>
      </c>
      <c r="D12693" s="226">
        <v>44386.448831018519</v>
      </c>
      <c r="E12693" t="s">
        <v>8187</v>
      </c>
    </row>
    <row r="12694" spans="1:6">
      <c r="A12694">
        <v>7</v>
      </c>
      <c r="B12694" s="226">
        <v>43831</v>
      </c>
      <c r="C12694" s="226">
        <v>43832</v>
      </c>
      <c r="D12694" s="226">
        <v>44386.448831018519</v>
      </c>
      <c r="E12694" t="s">
        <v>8188</v>
      </c>
      <c r="F12694">
        <v>18.48200035095142</v>
      </c>
    </row>
    <row r="12695" spans="1:6">
      <c r="A12695">
        <v>7</v>
      </c>
      <c r="B12695" s="226">
        <v>43831</v>
      </c>
      <c r="C12695" s="226">
        <v>43832</v>
      </c>
      <c r="D12695" s="226">
        <v>44386.448831018519</v>
      </c>
      <c r="E12695" t="s">
        <v>8189</v>
      </c>
    </row>
    <row r="12696" spans="1:6">
      <c r="A12696">
        <v>7</v>
      </c>
      <c r="B12696" s="226">
        <v>43831</v>
      </c>
      <c r="C12696" s="226">
        <v>43832</v>
      </c>
      <c r="D12696" s="226">
        <v>44386.448831018519</v>
      </c>
      <c r="E12696" t="s">
        <v>8190</v>
      </c>
      <c r="F12696">
        <v>41.249000549316477</v>
      </c>
    </row>
    <row r="12697" spans="1:6">
      <c r="A12697">
        <v>7</v>
      </c>
      <c r="B12697" s="226">
        <v>43831</v>
      </c>
      <c r="C12697" s="226">
        <v>43832</v>
      </c>
      <c r="D12697" s="226">
        <v>44386.448831018519</v>
      </c>
      <c r="E12697" t="s">
        <v>8191</v>
      </c>
    </row>
    <row r="12698" spans="1:6">
      <c r="A12698">
        <v>7</v>
      </c>
      <c r="B12698" s="226">
        <v>43831</v>
      </c>
      <c r="C12698" s="226">
        <v>43832</v>
      </c>
      <c r="D12698" s="226">
        <v>44386.448831018519</v>
      </c>
      <c r="E12698" t="s">
        <v>8192</v>
      </c>
      <c r="F12698">
        <v>25.076000213622439</v>
      </c>
    </row>
    <row r="12699" spans="1:6">
      <c r="A12699">
        <v>7</v>
      </c>
      <c r="B12699" s="226">
        <v>43831</v>
      </c>
      <c r="C12699" s="226">
        <v>43832</v>
      </c>
      <c r="D12699" s="226">
        <v>44386.448831018519</v>
      </c>
      <c r="E12699" t="s">
        <v>8193</v>
      </c>
    </row>
    <row r="12700" spans="1:6">
      <c r="A12700">
        <v>7</v>
      </c>
      <c r="B12700" s="226">
        <v>43831</v>
      </c>
      <c r="C12700" s="226">
        <v>43832</v>
      </c>
      <c r="D12700" s="226">
        <v>44386.448831018519</v>
      </c>
      <c r="E12700" t="s">
        <v>8194</v>
      </c>
      <c r="F12700">
        <v>0.22800000011921756</v>
      </c>
    </row>
    <row r="12701" spans="1:6">
      <c r="A12701">
        <v>7</v>
      </c>
      <c r="B12701" s="226">
        <v>43831</v>
      </c>
      <c r="C12701" s="226">
        <v>43832</v>
      </c>
      <c r="D12701" s="226">
        <v>44386.448831018519</v>
      </c>
      <c r="E12701" t="s">
        <v>8195</v>
      </c>
      <c r="F12701">
        <v>0.15999999642372145</v>
      </c>
    </row>
    <row r="12702" spans="1:6">
      <c r="A12702">
        <v>7</v>
      </c>
      <c r="B12702" s="226">
        <v>43831</v>
      </c>
      <c r="C12702" s="226">
        <v>43832</v>
      </c>
      <c r="D12702" s="226">
        <v>44386.448831018519</v>
      </c>
      <c r="E12702" t="s">
        <v>8196</v>
      </c>
    </row>
    <row r="12703" spans="1:6">
      <c r="A12703">
        <v>7</v>
      </c>
      <c r="B12703" s="226">
        <v>43831</v>
      </c>
      <c r="C12703" s="226">
        <v>43832</v>
      </c>
      <c r="D12703" s="226">
        <v>44386.448831018519</v>
      </c>
      <c r="E12703" t="s">
        <v>7433</v>
      </c>
    </row>
    <row r="12704" spans="1:6">
      <c r="A12704">
        <v>7</v>
      </c>
      <c r="B12704" s="226">
        <v>43831</v>
      </c>
      <c r="C12704" s="226">
        <v>43832</v>
      </c>
      <c r="D12704" s="226">
        <v>44386.448831018519</v>
      </c>
      <c r="E12704" t="s">
        <v>7435</v>
      </c>
    </row>
    <row r="12705" spans="1:5">
      <c r="A12705">
        <v>7</v>
      </c>
      <c r="B12705" s="226">
        <v>43831</v>
      </c>
      <c r="C12705" s="226">
        <v>43832</v>
      </c>
      <c r="D12705" s="226">
        <v>44386.448831018519</v>
      </c>
      <c r="E12705" t="s">
        <v>7437</v>
      </c>
    </row>
    <row r="12706" spans="1:5">
      <c r="A12706">
        <v>7</v>
      </c>
      <c r="B12706" s="226">
        <v>43831</v>
      </c>
      <c r="C12706" s="226">
        <v>43832</v>
      </c>
      <c r="D12706" s="226">
        <v>44386.448831018519</v>
      </c>
      <c r="E12706" t="s">
        <v>7439</v>
      </c>
    </row>
    <row r="12707" spans="1:5">
      <c r="A12707">
        <v>7</v>
      </c>
      <c r="B12707" s="226">
        <v>43831</v>
      </c>
      <c r="C12707" s="226">
        <v>43832</v>
      </c>
      <c r="D12707" s="226">
        <v>44386.448831018519</v>
      </c>
      <c r="E12707" t="s">
        <v>7441</v>
      </c>
    </row>
    <row r="12708" spans="1:5">
      <c r="A12708">
        <v>7</v>
      </c>
      <c r="B12708" s="226">
        <v>43831</v>
      </c>
      <c r="C12708" s="226">
        <v>43832</v>
      </c>
      <c r="D12708" s="226">
        <v>44386.448831018519</v>
      </c>
      <c r="E12708" t="s">
        <v>7443</v>
      </c>
    </row>
    <row r="12709" spans="1:5">
      <c r="A12709">
        <v>7</v>
      </c>
      <c r="B12709" s="226">
        <v>43831</v>
      </c>
      <c r="C12709" s="226">
        <v>43832</v>
      </c>
      <c r="D12709" s="226">
        <v>44386.448831018519</v>
      </c>
      <c r="E12709" t="s">
        <v>7445</v>
      </c>
    </row>
    <row r="12710" spans="1:5">
      <c r="A12710">
        <v>7</v>
      </c>
      <c r="B12710" s="226">
        <v>43831</v>
      </c>
      <c r="C12710" s="226">
        <v>43832</v>
      </c>
      <c r="D12710" s="226">
        <v>44386.448831018519</v>
      </c>
      <c r="E12710" t="s">
        <v>7447</v>
      </c>
    </row>
    <row r="12711" spans="1:5">
      <c r="A12711">
        <v>7</v>
      </c>
      <c r="B12711" s="226">
        <v>43831</v>
      </c>
      <c r="C12711" s="226">
        <v>43832</v>
      </c>
      <c r="D12711" s="226">
        <v>44386.448831018519</v>
      </c>
      <c r="E12711" t="s">
        <v>7449</v>
      </c>
    </row>
    <row r="12712" spans="1:5">
      <c r="A12712">
        <v>7</v>
      </c>
      <c r="B12712" s="226">
        <v>43831</v>
      </c>
      <c r="C12712" s="226">
        <v>43832</v>
      </c>
      <c r="D12712" s="226">
        <v>44386.448831018519</v>
      </c>
      <c r="E12712" t="s">
        <v>7451</v>
      </c>
    </row>
    <row r="12713" spans="1:5">
      <c r="A12713">
        <v>7</v>
      </c>
      <c r="B12713" s="226">
        <v>43831</v>
      </c>
      <c r="C12713" s="226">
        <v>43832</v>
      </c>
      <c r="D12713" s="226">
        <v>44386.448831018519</v>
      </c>
      <c r="E12713" t="s">
        <v>7453</v>
      </c>
    </row>
    <row r="12714" spans="1:5">
      <c r="A12714">
        <v>7</v>
      </c>
      <c r="B12714" s="226">
        <v>43831</v>
      </c>
      <c r="C12714" s="226">
        <v>43832</v>
      </c>
      <c r="D12714" s="226">
        <v>44386.448831018519</v>
      </c>
      <c r="E12714" t="s">
        <v>7455</v>
      </c>
    </row>
    <row r="12715" spans="1:5">
      <c r="A12715">
        <v>7</v>
      </c>
      <c r="B12715" s="226">
        <v>43831</v>
      </c>
      <c r="C12715" s="226">
        <v>43832</v>
      </c>
      <c r="D12715" s="226">
        <v>44386.448831018519</v>
      </c>
      <c r="E12715" t="s">
        <v>7457</v>
      </c>
    </row>
    <row r="12716" spans="1:5">
      <c r="A12716">
        <v>7</v>
      </c>
      <c r="B12716" s="226">
        <v>43831</v>
      </c>
      <c r="C12716" s="226">
        <v>43832</v>
      </c>
      <c r="D12716" s="226">
        <v>44386.448831018519</v>
      </c>
      <c r="E12716" t="s">
        <v>7459</v>
      </c>
    </row>
    <row r="12717" spans="1:5">
      <c r="A12717">
        <v>7</v>
      </c>
      <c r="B12717" s="226">
        <v>43831</v>
      </c>
      <c r="C12717" s="226">
        <v>43832</v>
      </c>
      <c r="D12717" s="226">
        <v>44386.448831018519</v>
      </c>
      <c r="E12717" t="s">
        <v>7461</v>
      </c>
    </row>
    <row r="12718" spans="1:5">
      <c r="A12718">
        <v>7</v>
      </c>
      <c r="B12718" s="226">
        <v>43831</v>
      </c>
      <c r="C12718" s="226">
        <v>43832</v>
      </c>
      <c r="D12718" s="226">
        <v>44386.448831018519</v>
      </c>
      <c r="E12718" t="s">
        <v>7463</v>
      </c>
    </row>
    <row r="12719" spans="1:5">
      <c r="A12719">
        <v>7</v>
      </c>
      <c r="B12719" s="226">
        <v>43831</v>
      </c>
      <c r="C12719" s="226">
        <v>43832</v>
      </c>
      <c r="D12719" s="226">
        <v>44386.448831018519</v>
      </c>
      <c r="E12719" t="s">
        <v>7465</v>
      </c>
    </row>
    <row r="12720" spans="1:5">
      <c r="A12720">
        <v>7</v>
      </c>
      <c r="B12720" s="226">
        <v>43831</v>
      </c>
      <c r="C12720" s="226">
        <v>43832</v>
      </c>
      <c r="D12720" s="226">
        <v>44386.448831018519</v>
      </c>
      <c r="E12720" t="s">
        <v>7467</v>
      </c>
    </row>
    <row r="12721" spans="1:6">
      <c r="A12721">
        <v>7</v>
      </c>
      <c r="B12721" s="226">
        <v>43831</v>
      </c>
      <c r="C12721" s="226">
        <v>43832</v>
      </c>
      <c r="D12721" s="226">
        <v>44386.448831018519</v>
      </c>
      <c r="E12721" t="s">
        <v>8198</v>
      </c>
    </row>
    <row r="12722" spans="1:6">
      <c r="A12722">
        <v>7</v>
      </c>
      <c r="B12722" s="226">
        <v>43831</v>
      </c>
      <c r="C12722" s="226">
        <v>43832</v>
      </c>
      <c r="D12722" s="226">
        <v>44386.448831018519</v>
      </c>
      <c r="E12722" t="s">
        <v>8197</v>
      </c>
      <c r="F12722">
        <v>0.10599999874829849</v>
      </c>
    </row>
    <row r="12723" spans="1:6">
      <c r="A12723">
        <v>7</v>
      </c>
      <c r="B12723" s="226">
        <v>43831</v>
      </c>
      <c r="C12723" s="226">
        <v>43832</v>
      </c>
      <c r="D12723" s="226">
        <v>44386.448831018519</v>
      </c>
      <c r="E12723" t="s">
        <v>8199</v>
      </c>
      <c r="F12723">
        <v>0.20399999618530273</v>
      </c>
    </row>
    <row r="12724" spans="1:6">
      <c r="A12724">
        <v>7</v>
      </c>
      <c r="B12724" s="226">
        <v>43831</v>
      </c>
      <c r="C12724" s="226">
        <v>43832</v>
      </c>
      <c r="D12724" s="226">
        <v>44386.448831018519</v>
      </c>
      <c r="E12724" t="s">
        <v>8200</v>
      </c>
      <c r="F12724">
        <v>21.100000381470569</v>
      </c>
    </row>
    <row r="12725" spans="1:6">
      <c r="A12725">
        <v>7</v>
      </c>
      <c r="B12725" s="226">
        <v>43831</v>
      </c>
      <c r="C12725" s="226">
        <v>43832</v>
      </c>
      <c r="D12725" s="226">
        <v>44386.448831018519</v>
      </c>
      <c r="E12725" t="s">
        <v>8201</v>
      </c>
      <c r="F12725">
        <v>21.118000030517695</v>
      </c>
    </row>
    <row r="12726" spans="1:6">
      <c r="A12726">
        <v>7</v>
      </c>
      <c r="B12726" s="226">
        <v>43831</v>
      </c>
      <c r="C12726" s="226">
        <v>43832</v>
      </c>
      <c r="D12726" s="226">
        <v>44386.448831018519</v>
      </c>
      <c r="E12726" t="s">
        <v>8202</v>
      </c>
      <c r="F12726">
        <v>47.970001220703125</v>
      </c>
    </row>
    <row r="12727" spans="1:6">
      <c r="A12727">
        <v>7</v>
      </c>
      <c r="B12727" s="226">
        <v>43831</v>
      </c>
      <c r="C12727" s="226">
        <v>43832</v>
      </c>
      <c r="D12727" s="226">
        <v>44386.448831018519</v>
      </c>
      <c r="E12727" t="s">
        <v>8203</v>
      </c>
      <c r="F12727">
        <v>8.1120004653933702</v>
      </c>
    </row>
    <row r="12728" spans="1:6">
      <c r="A12728">
        <v>7</v>
      </c>
      <c r="B12728" s="226">
        <v>43831</v>
      </c>
      <c r="C12728" s="226">
        <v>43832</v>
      </c>
      <c r="D12728" s="226">
        <v>44386.448831018519</v>
      </c>
      <c r="E12728" t="s">
        <v>8204</v>
      </c>
    </row>
    <row r="12729" spans="1:6">
      <c r="A12729">
        <v>7</v>
      </c>
      <c r="B12729" s="226">
        <v>43831</v>
      </c>
      <c r="C12729" s="226">
        <v>43832</v>
      </c>
      <c r="D12729" s="226">
        <v>44386.448831018519</v>
      </c>
      <c r="E12729" t="s">
        <v>8205</v>
      </c>
      <c r="F12729">
        <v>8.5000000894066299E-2</v>
      </c>
    </row>
    <row r="12730" spans="1:6">
      <c r="A12730">
        <v>7</v>
      </c>
      <c r="B12730" s="226">
        <v>43831</v>
      </c>
      <c r="C12730" s="226">
        <v>43832</v>
      </c>
      <c r="D12730" s="226">
        <v>44386.448831018519</v>
      </c>
      <c r="E12730" t="s">
        <v>8206</v>
      </c>
    </row>
    <row r="12731" spans="1:6">
      <c r="A12731">
        <v>7</v>
      </c>
      <c r="B12731" s="226">
        <v>43831</v>
      </c>
      <c r="C12731" s="226">
        <v>43832</v>
      </c>
      <c r="D12731" s="226">
        <v>44386.462592592594</v>
      </c>
      <c r="E12731" t="s">
        <v>5369</v>
      </c>
      <c r="F12731">
        <v>0.96629792594728459</v>
      </c>
    </row>
    <row r="12732" spans="1:6">
      <c r="A12732">
        <v>7</v>
      </c>
      <c r="B12732" s="226">
        <v>43831</v>
      </c>
      <c r="C12732" s="226">
        <v>43832</v>
      </c>
      <c r="D12732" s="226">
        <v>44386.462592592594</v>
      </c>
      <c r="E12732" t="s">
        <v>5521</v>
      </c>
      <c r="F12732">
        <v>210.67810947630139</v>
      </c>
    </row>
    <row r="12733" spans="1:6">
      <c r="A12733">
        <v>7</v>
      </c>
      <c r="B12733" s="226">
        <v>43831</v>
      </c>
      <c r="C12733" s="226">
        <v>43832</v>
      </c>
      <c r="D12733" s="226">
        <v>44386.462592592594</v>
      </c>
      <c r="E12733" t="s">
        <v>6243</v>
      </c>
      <c r="F12733">
        <v>1.6900456621767563</v>
      </c>
    </row>
    <row r="12734" spans="1:6">
      <c r="A12734">
        <v>7</v>
      </c>
      <c r="B12734" s="226">
        <v>43831</v>
      </c>
      <c r="C12734" s="226">
        <v>43832</v>
      </c>
      <c r="D12734" s="226">
        <v>44386.462592592594</v>
      </c>
      <c r="E12734" t="s">
        <v>6327</v>
      </c>
      <c r="F12734">
        <v>-7.4125213140834479E-4</v>
      </c>
    </row>
    <row r="12735" spans="1:6">
      <c r="A12735">
        <v>7</v>
      </c>
      <c r="B12735" s="226">
        <v>43831</v>
      </c>
      <c r="C12735" s="226">
        <v>43832</v>
      </c>
      <c r="D12735" s="226">
        <v>44386.462592592594</v>
      </c>
      <c r="E12735" t="s">
        <v>6432</v>
      </c>
      <c r="F12735">
        <v>2.3861758567030593</v>
      </c>
    </row>
    <row r="12736" spans="1:6">
      <c r="A12736">
        <v>7</v>
      </c>
      <c r="B12736" s="226">
        <v>43831</v>
      </c>
      <c r="C12736" s="226">
        <v>43832</v>
      </c>
      <c r="D12736" s="226">
        <v>44386.462592592594</v>
      </c>
      <c r="E12736" t="s">
        <v>6244</v>
      </c>
      <c r="F12736">
        <v>10.437171420786115</v>
      </c>
    </row>
    <row r="12737" spans="1:6">
      <c r="A12737">
        <v>7</v>
      </c>
      <c r="B12737" s="226">
        <v>43831</v>
      </c>
      <c r="C12737" s="226">
        <v>43832</v>
      </c>
      <c r="D12737" s="226">
        <v>44386.462592592594</v>
      </c>
      <c r="E12737" t="s">
        <v>6246</v>
      </c>
    </row>
    <row r="12738" spans="1:6">
      <c r="A12738">
        <v>7</v>
      </c>
      <c r="B12738" s="226">
        <v>43831</v>
      </c>
      <c r="C12738" s="226">
        <v>43832</v>
      </c>
      <c r="D12738" s="226">
        <v>44386.462592592594</v>
      </c>
      <c r="E12738" t="s">
        <v>6259</v>
      </c>
      <c r="F12738">
        <v>0</v>
      </c>
    </row>
    <row r="12739" spans="1:6">
      <c r="A12739">
        <v>7</v>
      </c>
      <c r="B12739" s="226">
        <v>43831</v>
      </c>
      <c r="C12739" s="226">
        <v>43832</v>
      </c>
      <c r="D12739" s="226">
        <v>44386.462592592594</v>
      </c>
      <c r="E12739" t="s">
        <v>6262</v>
      </c>
      <c r="F12739">
        <v>13.654579346237684</v>
      </c>
    </row>
    <row r="12740" spans="1:6">
      <c r="A12740">
        <v>7</v>
      </c>
      <c r="B12740" s="226">
        <v>43831</v>
      </c>
      <c r="C12740" s="226">
        <v>43832</v>
      </c>
      <c r="D12740" s="226">
        <v>44386.462592592594</v>
      </c>
      <c r="E12740" t="s">
        <v>6665</v>
      </c>
      <c r="F12740">
        <v>-3.257282465799919E-2</v>
      </c>
    </row>
    <row r="12741" spans="1:6">
      <c r="A12741">
        <v>7</v>
      </c>
      <c r="B12741" s="226">
        <v>43831</v>
      </c>
      <c r="C12741" s="226">
        <v>43832</v>
      </c>
      <c r="D12741" s="226">
        <v>44386.462592592594</v>
      </c>
      <c r="E12741" t="s">
        <v>6666</v>
      </c>
      <c r="F12741">
        <v>-2.5229221771264243E-2</v>
      </c>
    </row>
    <row r="12742" spans="1:6">
      <c r="A12742">
        <v>7</v>
      </c>
      <c r="B12742" s="226">
        <v>43831</v>
      </c>
      <c r="C12742" s="226">
        <v>43832</v>
      </c>
      <c r="D12742" s="226">
        <v>44386.462592592594</v>
      </c>
      <c r="E12742" t="s">
        <v>6289</v>
      </c>
      <c r="F12742">
        <v>32.856162087122598</v>
      </c>
    </row>
    <row r="12743" spans="1:6">
      <c r="A12743">
        <v>7</v>
      </c>
      <c r="B12743" s="226">
        <v>43831</v>
      </c>
      <c r="C12743" s="226">
        <v>43832</v>
      </c>
      <c r="D12743" s="226">
        <v>44386.462592592594</v>
      </c>
      <c r="E12743" t="s">
        <v>6290</v>
      </c>
      <c r="F12743">
        <v>4.3155950711005211</v>
      </c>
    </row>
    <row r="12744" spans="1:6">
      <c r="A12744">
        <v>7</v>
      </c>
      <c r="B12744" s="226">
        <v>43831</v>
      </c>
      <c r="C12744" s="226">
        <v>43832</v>
      </c>
      <c r="D12744" s="226">
        <v>44386.462592592594</v>
      </c>
      <c r="E12744" t="s">
        <v>6291</v>
      </c>
      <c r="F12744">
        <v>4.4542602270382359</v>
      </c>
    </row>
    <row r="12745" spans="1:6">
      <c r="A12745">
        <v>7</v>
      </c>
      <c r="B12745" s="226">
        <v>43831</v>
      </c>
      <c r="C12745" s="226">
        <v>43832</v>
      </c>
      <c r="D12745" s="226">
        <v>44386.462592592594</v>
      </c>
      <c r="E12745" t="s">
        <v>6328</v>
      </c>
      <c r="F12745">
        <v>2.0725421681224064E-2</v>
      </c>
    </row>
    <row r="12746" spans="1:6">
      <c r="A12746">
        <v>7</v>
      </c>
      <c r="B12746" s="226">
        <v>43831</v>
      </c>
      <c r="C12746" s="226">
        <v>43832</v>
      </c>
      <c r="D12746" s="226">
        <v>44386.462592592594</v>
      </c>
      <c r="E12746" t="s">
        <v>6329</v>
      </c>
      <c r="F12746">
        <v>3.503364357877444E-3</v>
      </c>
    </row>
    <row r="12747" spans="1:6">
      <c r="A12747">
        <v>7</v>
      </c>
      <c r="B12747" s="226">
        <v>43831</v>
      </c>
      <c r="C12747" s="226">
        <v>43832</v>
      </c>
      <c r="D12747" s="226">
        <v>44386.462592592594</v>
      </c>
      <c r="E12747" t="s">
        <v>6333</v>
      </c>
      <c r="F12747">
        <v>-1.5873697289498414E-2</v>
      </c>
    </row>
    <row r="12748" spans="1:6">
      <c r="A12748">
        <v>7</v>
      </c>
      <c r="B12748" s="226">
        <v>43831</v>
      </c>
      <c r="C12748" s="226">
        <v>43832</v>
      </c>
      <c r="D12748" s="226">
        <v>44386.462592592594</v>
      </c>
      <c r="E12748" t="s">
        <v>6334</v>
      </c>
      <c r="F12748">
        <v>21.287875003284899</v>
      </c>
    </row>
    <row r="12749" spans="1:6">
      <c r="A12749">
        <v>7</v>
      </c>
      <c r="B12749" s="226">
        <v>43831</v>
      </c>
      <c r="C12749" s="226">
        <v>43832</v>
      </c>
      <c r="D12749" s="226">
        <v>44386.462592592594</v>
      </c>
      <c r="E12749" t="s">
        <v>6337</v>
      </c>
      <c r="F12749">
        <v>47.354763009813077</v>
      </c>
    </row>
    <row r="12750" spans="1:6">
      <c r="A12750">
        <v>7</v>
      </c>
      <c r="B12750" s="226">
        <v>43831</v>
      </c>
      <c r="C12750" s="226">
        <v>43832</v>
      </c>
      <c r="D12750" s="226">
        <v>44386.462592592594</v>
      </c>
      <c r="E12750" t="s">
        <v>6340</v>
      </c>
      <c r="F12750">
        <v>18.486274840434362</v>
      </c>
    </row>
    <row r="12751" spans="1:6">
      <c r="A12751">
        <v>7</v>
      </c>
      <c r="B12751" s="226">
        <v>43831</v>
      </c>
      <c r="C12751" s="226">
        <v>43832</v>
      </c>
      <c r="D12751" s="226">
        <v>44386.462592592594</v>
      </c>
      <c r="E12751" t="s">
        <v>6531</v>
      </c>
      <c r="F12751">
        <v>36.279667735099743</v>
      </c>
    </row>
    <row r="12752" spans="1:6">
      <c r="A12752">
        <v>7</v>
      </c>
      <c r="B12752" s="226">
        <v>43831</v>
      </c>
      <c r="C12752" s="226">
        <v>43832</v>
      </c>
      <c r="D12752" s="226">
        <v>44386.462592592594</v>
      </c>
      <c r="E12752" t="s">
        <v>6635</v>
      </c>
    </row>
    <row r="12753" spans="1:6">
      <c r="A12753">
        <v>7</v>
      </c>
      <c r="B12753" s="226">
        <v>43831</v>
      </c>
      <c r="C12753" s="226">
        <v>43832</v>
      </c>
      <c r="D12753" s="226">
        <v>44386.462592592594</v>
      </c>
      <c r="E12753" t="s">
        <v>6637</v>
      </c>
    </row>
    <row r="12754" spans="1:6">
      <c r="A12754">
        <v>7</v>
      </c>
      <c r="B12754" s="226">
        <v>43831</v>
      </c>
      <c r="C12754" s="226">
        <v>43832</v>
      </c>
      <c r="D12754" s="226">
        <v>44386.462592592594</v>
      </c>
      <c r="E12754" t="s">
        <v>6659</v>
      </c>
      <c r="F12754">
        <v>0.82829999923706055</v>
      </c>
    </row>
    <row r="12755" spans="1:6">
      <c r="A12755">
        <v>7</v>
      </c>
      <c r="B12755" s="226">
        <v>43831</v>
      </c>
      <c r="C12755" s="226">
        <v>43832</v>
      </c>
      <c r="D12755" s="226">
        <v>44386.462592592594</v>
      </c>
      <c r="E12755" t="s">
        <v>6639</v>
      </c>
      <c r="F12755">
        <v>0.74409997463224853</v>
      </c>
    </row>
    <row r="12756" spans="1:6">
      <c r="A12756">
        <v>7</v>
      </c>
      <c r="B12756" s="226">
        <v>43831</v>
      </c>
      <c r="C12756" s="226">
        <v>43832</v>
      </c>
      <c r="D12756" s="226">
        <v>44386.462592592594</v>
      </c>
      <c r="E12756" t="s">
        <v>6640</v>
      </c>
      <c r="F12756">
        <v>0.85939997434612891</v>
      </c>
    </row>
    <row r="12757" spans="1:6">
      <c r="A12757">
        <v>7</v>
      </c>
      <c r="B12757" s="226">
        <v>43831</v>
      </c>
      <c r="C12757" s="226">
        <v>43832</v>
      </c>
      <c r="D12757" s="226">
        <v>44386.462592592594</v>
      </c>
      <c r="E12757" t="s">
        <v>6641</v>
      </c>
      <c r="F12757">
        <v>0.87779998779296875</v>
      </c>
    </row>
    <row r="12758" spans="1:6">
      <c r="A12758">
        <v>7</v>
      </c>
      <c r="B12758" s="226">
        <v>43831</v>
      </c>
      <c r="C12758" s="226">
        <v>43832</v>
      </c>
      <c r="D12758" s="226">
        <v>44386.462592592594</v>
      </c>
      <c r="E12758" t="s">
        <v>6638</v>
      </c>
    </row>
    <row r="12759" spans="1:6">
      <c r="A12759">
        <v>7</v>
      </c>
      <c r="B12759" s="226">
        <v>43831</v>
      </c>
      <c r="C12759" s="226">
        <v>43832</v>
      </c>
      <c r="D12759" s="226">
        <v>44386.462592592594</v>
      </c>
      <c r="E12759" t="s">
        <v>6642</v>
      </c>
    </row>
    <row r="12760" spans="1:6">
      <c r="A12760">
        <v>7</v>
      </c>
      <c r="B12760" s="226">
        <v>43831</v>
      </c>
      <c r="C12760" s="226">
        <v>43832</v>
      </c>
      <c r="D12760" s="226">
        <v>44386.462592592594</v>
      </c>
      <c r="E12760" t="s">
        <v>6636</v>
      </c>
    </row>
    <row r="12761" spans="1:6">
      <c r="A12761">
        <v>7</v>
      </c>
      <c r="B12761" s="226">
        <v>43831</v>
      </c>
      <c r="C12761" s="226">
        <v>43832</v>
      </c>
      <c r="D12761" s="226">
        <v>44386.462592592594</v>
      </c>
      <c r="E12761" t="s">
        <v>6646</v>
      </c>
    </row>
    <row r="12762" spans="1:6">
      <c r="A12762">
        <v>7</v>
      </c>
      <c r="B12762" s="226">
        <v>43831</v>
      </c>
      <c r="C12762" s="226">
        <v>43832</v>
      </c>
      <c r="D12762" s="226">
        <v>44386.462592592594</v>
      </c>
      <c r="E12762" t="s">
        <v>6647</v>
      </c>
    </row>
    <row r="12763" spans="1:6">
      <c r="A12763">
        <v>7</v>
      </c>
      <c r="B12763" s="226">
        <v>43831</v>
      </c>
      <c r="C12763" s="226">
        <v>43832</v>
      </c>
      <c r="D12763" s="226">
        <v>44386.462592592594</v>
      </c>
      <c r="E12763" t="s">
        <v>6648</v>
      </c>
    </row>
    <row r="12764" spans="1:6">
      <c r="A12764">
        <v>7</v>
      </c>
      <c r="B12764" s="226">
        <v>43831</v>
      </c>
      <c r="C12764" s="226">
        <v>43832</v>
      </c>
      <c r="D12764" s="226">
        <v>44386.462592592594</v>
      </c>
      <c r="E12764" t="s">
        <v>6643</v>
      </c>
    </row>
    <row r="12765" spans="1:6">
      <c r="A12765">
        <v>7</v>
      </c>
      <c r="B12765" s="226">
        <v>43831</v>
      </c>
      <c r="C12765" s="226">
        <v>43832</v>
      </c>
      <c r="D12765" s="226">
        <v>44386.462592592594</v>
      </c>
      <c r="E12765" t="s">
        <v>6644</v>
      </c>
    </row>
    <row r="12766" spans="1:6">
      <c r="A12766">
        <v>7</v>
      </c>
      <c r="B12766" s="226">
        <v>43831</v>
      </c>
      <c r="C12766" s="226">
        <v>43832</v>
      </c>
      <c r="D12766" s="226">
        <v>44386.462592592594</v>
      </c>
      <c r="E12766" t="s">
        <v>6649</v>
      </c>
    </row>
    <row r="12767" spans="1:6">
      <c r="A12767">
        <v>7</v>
      </c>
      <c r="B12767" s="226">
        <v>43831</v>
      </c>
      <c r="C12767" s="226">
        <v>43832</v>
      </c>
      <c r="D12767" s="226">
        <v>44386.462592592594</v>
      </c>
      <c r="E12767" t="s">
        <v>6650</v>
      </c>
    </row>
    <row r="12768" spans="1:6">
      <c r="A12768">
        <v>7</v>
      </c>
      <c r="B12768" s="226">
        <v>43831</v>
      </c>
      <c r="C12768" s="226">
        <v>43832</v>
      </c>
      <c r="D12768" s="226">
        <v>44386.462592592594</v>
      </c>
      <c r="E12768" t="s">
        <v>6651</v>
      </c>
    </row>
    <row r="12769" spans="1:6">
      <c r="A12769">
        <v>7</v>
      </c>
      <c r="B12769" s="226">
        <v>43831</v>
      </c>
      <c r="C12769" s="226">
        <v>43832</v>
      </c>
      <c r="D12769" s="226">
        <v>44386.462592592594</v>
      </c>
      <c r="E12769" t="s">
        <v>6645</v>
      </c>
    </row>
    <row r="12770" spans="1:6">
      <c r="A12770">
        <v>7</v>
      </c>
      <c r="B12770" s="226">
        <v>43831</v>
      </c>
      <c r="C12770" s="226">
        <v>43832</v>
      </c>
      <c r="D12770" s="226">
        <v>44386.462592592594</v>
      </c>
      <c r="E12770" t="s">
        <v>6652</v>
      </c>
    </row>
    <row r="12771" spans="1:6">
      <c r="A12771">
        <v>7</v>
      </c>
      <c r="B12771" s="226">
        <v>43831</v>
      </c>
      <c r="C12771" s="226">
        <v>43832</v>
      </c>
      <c r="D12771" s="226">
        <v>44386.462592592594</v>
      </c>
      <c r="E12771" t="s">
        <v>6653</v>
      </c>
    </row>
    <row r="12772" spans="1:6">
      <c r="A12772">
        <v>7</v>
      </c>
      <c r="B12772" s="226">
        <v>43831</v>
      </c>
      <c r="C12772" s="226">
        <v>43832</v>
      </c>
      <c r="D12772" s="226">
        <v>44386.462592592594</v>
      </c>
      <c r="E12772" t="s">
        <v>6654</v>
      </c>
    </row>
    <row r="12773" spans="1:6">
      <c r="A12773">
        <v>7</v>
      </c>
      <c r="B12773" s="226">
        <v>43831</v>
      </c>
      <c r="C12773" s="226">
        <v>43832</v>
      </c>
      <c r="D12773" s="226">
        <v>44386.462592592594</v>
      </c>
      <c r="E12773" t="s">
        <v>6655</v>
      </c>
    </row>
    <row r="12774" spans="1:6">
      <c r="A12774">
        <v>7</v>
      </c>
      <c r="B12774" s="226">
        <v>43831</v>
      </c>
      <c r="C12774" s="226">
        <v>43832</v>
      </c>
      <c r="D12774" s="226">
        <v>44386.462592592594</v>
      </c>
      <c r="E12774" t="s">
        <v>5947</v>
      </c>
    </row>
    <row r="12775" spans="1:6">
      <c r="A12775">
        <v>7</v>
      </c>
      <c r="B12775" s="226">
        <v>43831</v>
      </c>
      <c r="C12775" s="226">
        <v>43832</v>
      </c>
      <c r="D12775" s="226">
        <v>44386.462592592594</v>
      </c>
      <c r="E12775" t="s">
        <v>5946</v>
      </c>
    </row>
    <row r="12776" spans="1:6">
      <c r="A12776">
        <v>7</v>
      </c>
      <c r="B12776" s="226">
        <v>43831</v>
      </c>
      <c r="C12776" s="226">
        <v>43832</v>
      </c>
      <c r="D12776" s="226">
        <v>44386.462592592594</v>
      </c>
      <c r="E12776" t="s">
        <v>6676</v>
      </c>
      <c r="F12776">
        <v>210.67810947630139</v>
      </c>
    </row>
    <row r="12777" spans="1:6">
      <c r="A12777">
        <v>7</v>
      </c>
      <c r="B12777" s="226">
        <v>43831</v>
      </c>
      <c r="C12777" s="226">
        <v>43832</v>
      </c>
      <c r="D12777" s="226">
        <v>44386.462592592594</v>
      </c>
      <c r="E12777" t="s">
        <v>5824</v>
      </c>
      <c r="F12777">
        <v>1.2783107428241587</v>
      </c>
    </row>
    <row r="12778" spans="1:6">
      <c r="A12778">
        <v>7</v>
      </c>
      <c r="B12778" s="226">
        <v>43831</v>
      </c>
      <c r="C12778" s="226">
        <v>43832</v>
      </c>
      <c r="D12778" s="226">
        <v>44386.462592592594</v>
      </c>
      <c r="E12778" t="s">
        <v>5825</v>
      </c>
      <c r="F12778">
        <v>1.575428686473048</v>
      </c>
    </row>
    <row r="12779" spans="1:6">
      <c r="A12779">
        <v>7</v>
      </c>
      <c r="B12779" s="226">
        <v>43831</v>
      </c>
      <c r="C12779" s="226">
        <v>43832</v>
      </c>
      <c r="D12779" s="226">
        <v>44386.462592592594</v>
      </c>
      <c r="E12779" t="s">
        <v>5826</v>
      </c>
      <c r="F12779">
        <v>1.0565321256078684</v>
      </c>
    </row>
    <row r="12780" spans="1:6">
      <c r="A12780">
        <v>7</v>
      </c>
      <c r="B12780" s="226">
        <v>43831</v>
      </c>
      <c r="C12780" s="226">
        <v>43832</v>
      </c>
      <c r="D12780" s="226">
        <v>44386.462592592594</v>
      </c>
      <c r="E12780" t="s">
        <v>5827</v>
      </c>
      <c r="F12780">
        <v>0.10000000149011995</v>
      </c>
    </row>
    <row r="12781" spans="1:6">
      <c r="A12781">
        <v>7</v>
      </c>
      <c r="B12781" s="226">
        <v>43831</v>
      </c>
      <c r="C12781" s="226">
        <v>43832</v>
      </c>
      <c r="D12781" s="226">
        <v>44386.462592592594</v>
      </c>
      <c r="E12781" t="s">
        <v>5828</v>
      </c>
      <c r="F12781">
        <v>0</v>
      </c>
    </row>
    <row r="12782" spans="1:6">
      <c r="A12782">
        <v>7</v>
      </c>
      <c r="B12782" s="226">
        <v>43831</v>
      </c>
      <c r="C12782" s="226">
        <v>43832</v>
      </c>
      <c r="D12782" s="226">
        <v>44386.462592592594</v>
      </c>
      <c r="E12782" t="s">
        <v>5829</v>
      </c>
      <c r="F12782">
        <v>0</v>
      </c>
    </row>
    <row r="12783" spans="1:6">
      <c r="A12783">
        <v>7</v>
      </c>
      <c r="B12783" s="226">
        <v>43831</v>
      </c>
      <c r="C12783" s="226">
        <v>43832</v>
      </c>
      <c r="D12783" s="226">
        <v>44386.462592592594</v>
      </c>
      <c r="E12783" t="s">
        <v>5830</v>
      </c>
      <c r="F12783">
        <v>1.7044142824684514</v>
      </c>
    </row>
    <row r="12784" spans="1:6">
      <c r="A12784">
        <v>7</v>
      </c>
      <c r="B12784" s="226">
        <v>43831</v>
      </c>
      <c r="C12784" s="226">
        <v>43832</v>
      </c>
      <c r="D12784" s="226">
        <v>44386.462592592594</v>
      </c>
      <c r="E12784" t="s">
        <v>5831</v>
      </c>
      <c r="F12784">
        <v>3.5322112286465255</v>
      </c>
    </row>
    <row r="12785" spans="1:6">
      <c r="A12785">
        <v>7</v>
      </c>
      <c r="B12785" s="226">
        <v>43831</v>
      </c>
      <c r="C12785" s="226">
        <v>43832</v>
      </c>
      <c r="D12785" s="226">
        <v>44386.462592592594</v>
      </c>
      <c r="E12785" t="s">
        <v>5832</v>
      </c>
      <c r="F12785">
        <v>3.1307534140317612</v>
      </c>
    </row>
    <row r="12786" spans="1:6">
      <c r="A12786">
        <v>7</v>
      </c>
      <c r="B12786" s="226">
        <v>43831</v>
      </c>
      <c r="C12786" s="226">
        <v>43832</v>
      </c>
      <c r="D12786" s="226">
        <v>44386.462592592594</v>
      </c>
      <c r="E12786" t="s">
        <v>5833</v>
      </c>
      <c r="F12786">
        <v>0.44999998807905622</v>
      </c>
    </row>
    <row r="12787" spans="1:6">
      <c r="A12787">
        <v>7</v>
      </c>
      <c r="B12787" s="226">
        <v>43831</v>
      </c>
      <c r="C12787" s="226">
        <v>43832</v>
      </c>
      <c r="D12787" s="226">
        <v>44386.462592592594</v>
      </c>
      <c r="E12787" t="s">
        <v>5834</v>
      </c>
      <c r="F12787">
        <v>0</v>
      </c>
    </row>
    <row r="12788" spans="1:6">
      <c r="A12788">
        <v>7</v>
      </c>
      <c r="B12788" s="226">
        <v>43831</v>
      </c>
      <c r="C12788" s="226">
        <v>43832</v>
      </c>
      <c r="D12788" s="226">
        <v>44386.462592592594</v>
      </c>
      <c r="E12788" t="s">
        <v>5835</v>
      </c>
      <c r="F12788">
        <v>0.21824816540574929</v>
      </c>
    </row>
    <row r="12789" spans="1:6">
      <c r="A12789">
        <v>7</v>
      </c>
      <c r="B12789" s="226">
        <v>43831</v>
      </c>
      <c r="C12789" s="226">
        <v>43832</v>
      </c>
      <c r="D12789" s="226">
        <v>44386.462592592594</v>
      </c>
      <c r="E12789" t="s">
        <v>5836</v>
      </c>
      <c r="F12789">
        <v>0.21880953771774564</v>
      </c>
    </row>
    <row r="12790" spans="1:6">
      <c r="A12790">
        <v>7</v>
      </c>
      <c r="B12790" s="226">
        <v>43831</v>
      </c>
      <c r="C12790" s="226">
        <v>43832</v>
      </c>
      <c r="D12790" s="226">
        <v>44386.462592592594</v>
      </c>
      <c r="E12790" t="s">
        <v>5837</v>
      </c>
      <c r="F12790">
        <v>0.27190164248216736</v>
      </c>
    </row>
    <row r="12791" spans="1:6">
      <c r="A12791">
        <v>7</v>
      </c>
      <c r="B12791" s="226">
        <v>43831</v>
      </c>
      <c r="C12791" s="226">
        <v>43832</v>
      </c>
      <c r="D12791" s="226">
        <v>44386.462592592594</v>
      </c>
      <c r="E12791" t="s">
        <v>5838</v>
      </c>
      <c r="F12791">
        <v>0</v>
      </c>
    </row>
    <row r="12792" spans="1:6">
      <c r="A12792">
        <v>7</v>
      </c>
      <c r="B12792" s="226">
        <v>43831</v>
      </c>
      <c r="C12792" s="226">
        <v>43832</v>
      </c>
      <c r="D12792" s="226">
        <v>44386.462592592594</v>
      </c>
      <c r="E12792" t="s">
        <v>5839</v>
      </c>
      <c r="F12792">
        <v>7.3637211968501131</v>
      </c>
    </row>
    <row r="12793" spans="1:6">
      <c r="A12793">
        <v>7</v>
      </c>
      <c r="B12793" s="226">
        <v>43831</v>
      </c>
      <c r="C12793" s="226">
        <v>43832</v>
      </c>
      <c r="D12793" s="226">
        <v>44386.462592592594</v>
      </c>
      <c r="E12793" t="s">
        <v>5840</v>
      </c>
      <c r="F12793">
        <v>25.904454203777647</v>
      </c>
    </row>
    <row r="12794" spans="1:6">
      <c r="A12794">
        <v>7</v>
      </c>
      <c r="B12794" s="226">
        <v>43831</v>
      </c>
      <c r="C12794" s="226">
        <v>43832</v>
      </c>
      <c r="D12794" s="226">
        <v>44386.462592592594</v>
      </c>
      <c r="E12794" t="s">
        <v>5841</v>
      </c>
      <c r="F12794">
        <v>4.3175983038213781</v>
      </c>
    </row>
    <row r="12795" spans="1:6">
      <c r="A12795">
        <v>7</v>
      </c>
      <c r="B12795" s="226">
        <v>43831</v>
      </c>
      <c r="C12795" s="226">
        <v>43832</v>
      </c>
      <c r="D12795" s="226">
        <v>44386.462592592594</v>
      </c>
      <c r="E12795" t="s">
        <v>5842</v>
      </c>
      <c r="F12795">
        <v>5.587353660663025</v>
      </c>
    </row>
    <row r="12796" spans="1:6">
      <c r="A12796">
        <v>7</v>
      </c>
      <c r="B12796" s="226">
        <v>43831</v>
      </c>
      <c r="C12796" s="226">
        <v>43832</v>
      </c>
      <c r="D12796" s="226">
        <v>44386.462592592594</v>
      </c>
      <c r="E12796" t="s">
        <v>5843</v>
      </c>
      <c r="F12796">
        <v>12.190971291727532</v>
      </c>
    </row>
    <row r="12797" spans="1:6">
      <c r="A12797">
        <v>7</v>
      </c>
      <c r="B12797" s="226">
        <v>43831</v>
      </c>
      <c r="C12797" s="226">
        <v>43832</v>
      </c>
      <c r="D12797" s="226">
        <v>44386.462592592594</v>
      </c>
      <c r="E12797" t="s">
        <v>5844</v>
      </c>
      <c r="F12797">
        <v>7.3123574356238334</v>
      </c>
    </row>
    <row r="12798" spans="1:6">
      <c r="A12798">
        <v>7</v>
      </c>
      <c r="B12798" s="226">
        <v>43831</v>
      </c>
      <c r="C12798" s="226">
        <v>43832</v>
      </c>
      <c r="D12798" s="226">
        <v>44386.462592592594</v>
      </c>
      <c r="E12798" t="s">
        <v>5845</v>
      </c>
      <c r="F12798">
        <v>15.427764079005987</v>
      </c>
    </row>
    <row r="12799" spans="1:6">
      <c r="A12799">
        <v>7</v>
      </c>
      <c r="B12799" s="226">
        <v>43831</v>
      </c>
      <c r="C12799" s="226">
        <v>43832</v>
      </c>
      <c r="D12799" s="226">
        <v>44386.462592592594</v>
      </c>
      <c r="E12799" t="s">
        <v>5846</v>
      </c>
      <c r="F12799">
        <v>4.2191700037670818</v>
      </c>
    </row>
    <row r="12800" spans="1:6">
      <c r="A12800">
        <v>7</v>
      </c>
      <c r="B12800" s="226">
        <v>43831</v>
      </c>
      <c r="C12800" s="226">
        <v>43832</v>
      </c>
      <c r="D12800" s="226">
        <v>44386.462592592594</v>
      </c>
      <c r="E12800" t="s">
        <v>5847</v>
      </c>
      <c r="F12800">
        <v>0.74000000953674316</v>
      </c>
    </row>
    <row r="12801" spans="1:6">
      <c r="A12801">
        <v>7</v>
      </c>
      <c r="B12801" s="226">
        <v>43831</v>
      </c>
      <c r="C12801" s="226">
        <v>43832</v>
      </c>
      <c r="D12801" s="226">
        <v>44386.462592592594</v>
      </c>
      <c r="E12801" t="s">
        <v>5848</v>
      </c>
      <c r="F12801">
        <v>100</v>
      </c>
    </row>
    <row r="12802" spans="1:6">
      <c r="A12802">
        <v>7</v>
      </c>
      <c r="B12802" s="226">
        <v>43831</v>
      </c>
      <c r="C12802" s="226">
        <v>43832</v>
      </c>
      <c r="D12802" s="226">
        <v>44386.462592592594</v>
      </c>
      <c r="E12802" t="s">
        <v>5805</v>
      </c>
      <c r="F12802">
        <v>19.646934082773068</v>
      </c>
    </row>
    <row r="12803" spans="1:6">
      <c r="A12803">
        <v>7</v>
      </c>
      <c r="B12803" s="226">
        <v>43831</v>
      </c>
      <c r="C12803" s="226">
        <v>43832</v>
      </c>
      <c r="D12803" s="226">
        <v>44386.462592592594</v>
      </c>
      <c r="E12803" t="s">
        <v>5797</v>
      </c>
      <c r="F12803">
        <v>7.3637211968501131</v>
      </c>
    </row>
    <row r="12804" spans="1:6">
      <c r="A12804">
        <v>7</v>
      </c>
      <c r="B12804" s="226">
        <v>43831</v>
      </c>
      <c r="C12804" s="226">
        <v>43832</v>
      </c>
      <c r="D12804" s="226">
        <v>44386.462592592594</v>
      </c>
      <c r="E12804" t="s">
        <v>5798</v>
      </c>
      <c r="F12804">
        <v>27.335971976650697</v>
      </c>
    </row>
    <row r="12805" spans="1:6">
      <c r="A12805">
        <v>7</v>
      </c>
      <c r="B12805" s="226">
        <v>43831</v>
      </c>
      <c r="C12805" s="226">
        <v>43832</v>
      </c>
      <c r="D12805" s="226">
        <v>44386.462592592594</v>
      </c>
      <c r="E12805" t="s">
        <v>5799</v>
      </c>
      <c r="F12805">
        <v>4.3175983038213781</v>
      </c>
    </row>
    <row r="12806" spans="1:6">
      <c r="A12806">
        <v>7</v>
      </c>
      <c r="B12806" s="226">
        <v>43831</v>
      </c>
      <c r="C12806" s="226">
        <v>43832</v>
      </c>
      <c r="D12806" s="226">
        <v>44386.462592592594</v>
      </c>
      <c r="E12806" t="s">
        <v>5800</v>
      </c>
      <c r="F12806">
        <v>5.587353660663025</v>
      </c>
    </row>
    <row r="12807" spans="1:6">
      <c r="A12807">
        <v>7</v>
      </c>
      <c r="B12807" s="226">
        <v>43831</v>
      </c>
      <c r="C12807" s="226">
        <v>43832</v>
      </c>
      <c r="D12807" s="226">
        <v>44386.462592592594</v>
      </c>
      <c r="E12807" t="s">
        <v>5801</v>
      </c>
      <c r="F12807">
        <v>12.190971291727532</v>
      </c>
    </row>
    <row r="12808" spans="1:6">
      <c r="A12808">
        <v>7</v>
      </c>
      <c r="B12808" s="226">
        <v>43831</v>
      </c>
      <c r="C12808" s="226">
        <v>43832</v>
      </c>
      <c r="D12808" s="226">
        <v>44386.462592592594</v>
      </c>
      <c r="E12808" t="s">
        <v>5802</v>
      </c>
      <c r="F12808">
        <v>0.35644767307159114</v>
      </c>
    </row>
    <row r="12809" spans="1:6">
      <c r="A12809">
        <v>7</v>
      </c>
      <c r="B12809" s="226">
        <v>43831</v>
      </c>
      <c r="C12809" s="226">
        <v>43832</v>
      </c>
      <c r="D12809" s="226">
        <v>44386.462592592594</v>
      </c>
      <c r="E12809" t="s">
        <v>5803</v>
      </c>
      <c r="F12809">
        <v>7.3123574356238334</v>
      </c>
    </row>
    <row r="12810" spans="1:6">
      <c r="A12810">
        <v>7</v>
      </c>
      <c r="B12810" s="226">
        <v>43831</v>
      </c>
      <c r="C12810" s="226">
        <v>43832</v>
      </c>
      <c r="D12810" s="226">
        <v>44386.462592592594</v>
      </c>
      <c r="E12810" t="s">
        <v>5804</v>
      </c>
      <c r="F12810">
        <v>20.003354950745774</v>
      </c>
    </row>
    <row r="12811" spans="1:6">
      <c r="A12811">
        <v>7</v>
      </c>
      <c r="B12811" s="226">
        <v>43831</v>
      </c>
      <c r="C12811" s="226">
        <v>43832</v>
      </c>
      <c r="D12811" s="226">
        <v>44386.462592592594</v>
      </c>
      <c r="E12811" t="s">
        <v>5913</v>
      </c>
      <c r="F12811">
        <v>3.2009731906983596</v>
      </c>
    </row>
    <row r="12812" spans="1:6">
      <c r="A12812">
        <v>7</v>
      </c>
      <c r="B12812" s="226">
        <v>43831</v>
      </c>
      <c r="C12812" s="226">
        <v>43832</v>
      </c>
      <c r="D12812" s="226">
        <v>44386.462592592594</v>
      </c>
      <c r="E12812" t="s">
        <v>5914</v>
      </c>
      <c r="F12812">
        <v>5.326449452837319</v>
      </c>
    </row>
    <row r="12813" spans="1:6">
      <c r="A12813">
        <v>7</v>
      </c>
      <c r="B12813" s="226">
        <v>43831</v>
      </c>
      <c r="C12813" s="226">
        <v>43832</v>
      </c>
      <c r="D12813" s="226">
        <v>44386.462592592594</v>
      </c>
      <c r="E12813" t="s">
        <v>5915</v>
      </c>
      <c r="F12813">
        <v>4.4591871821217968</v>
      </c>
    </row>
    <row r="12814" spans="1:6">
      <c r="A12814">
        <v>7</v>
      </c>
      <c r="B12814" s="226">
        <v>43831</v>
      </c>
      <c r="C12814" s="226">
        <v>43832</v>
      </c>
      <c r="D12814" s="226">
        <v>44386.462592592594</v>
      </c>
      <c r="E12814" t="s">
        <v>5916</v>
      </c>
      <c r="F12814">
        <v>7.0494786779292315E-2</v>
      </c>
    </row>
    <row r="12815" spans="1:6">
      <c r="A12815">
        <v>7</v>
      </c>
      <c r="B12815" s="226">
        <v>43831</v>
      </c>
      <c r="C12815" s="226">
        <v>43832</v>
      </c>
      <c r="D12815" s="226">
        <v>44386.462592592594</v>
      </c>
      <c r="E12815" t="s">
        <v>6692</v>
      </c>
      <c r="F12815">
        <v>6.943151676872132E-3</v>
      </c>
    </row>
    <row r="12816" spans="1:6">
      <c r="A12816">
        <v>7</v>
      </c>
      <c r="B12816" s="226">
        <v>43831</v>
      </c>
      <c r="C12816" s="226">
        <v>43832</v>
      </c>
      <c r="D12816" s="226">
        <v>44386.462592592594</v>
      </c>
      <c r="E12816" t="s">
        <v>5849</v>
      </c>
      <c r="F12816">
        <v>0.82829999923706055</v>
      </c>
    </row>
    <row r="12817" spans="1:6">
      <c r="A12817">
        <v>7</v>
      </c>
      <c r="B12817" s="226">
        <v>43831</v>
      </c>
      <c r="C12817" s="226">
        <v>43832</v>
      </c>
      <c r="D12817" s="226">
        <v>44386.462592592594</v>
      </c>
      <c r="E12817" t="s">
        <v>5850</v>
      </c>
      <c r="F12817">
        <v>103.6999969482394</v>
      </c>
    </row>
    <row r="12818" spans="1:6">
      <c r="A12818">
        <v>7</v>
      </c>
      <c r="B12818" s="226">
        <v>43831</v>
      </c>
      <c r="C12818" s="226">
        <v>43832</v>
      </c>
      <c r="D12818" s="226">
        <v>44386.462592592594</v>
      </c>
      <c r="E12818" t="s">
        <v>5806</v>
      </c>
      <c r="F12818">
        <v>0.1818392598691089</v>
      </c>
    </row>
    <row r="12819" spans="1:6">
      <c r="A12819">
        <v>7</v>
      </c>
      <c r="B12819" s="226">
        <v>43831</v>
      </c>
      <c r="C12819" s="226">
        <v>43832</v>
      </c>
      <c r="D12819" s="226">
        <v>44386.462592592594</v>
      </c>
      <c r="E12819" t="s">
        <v>5883</v>
      </c>
      <c r="F12819">
        <v>0.47999998927114701</v>
      </c>
    </row>
    <row r="12820" spans="1:6">
      <c r="A12820">
        <v>7</v>
      </c>
      <c r="B12820" s="226">
        <v>43831</v>
      </c>
      <c r="C12820" s="226">
        <v>43832</v>
      </c>
      <c r="D12820" s="226">
        <v>44386.462592592594</v>
      </c>
      <c r="E12820" t="s">
        <v>5884</v>
      </c>
      <c r="F12820">
        <v>1.2300000190734863</v>
      </c>
    </row>
    <row r="12821" spans="1:6">
      <c r="A12821">
        <v>7</v>
      </c>
      <c r="B12821" s="226">
        <v>43831</v>
      </c>
      <c r="C12821" s="226">
        <v>43832</v>
      </c>
      <c r="D12821" s="226">
        <v>44386.462592592594</v>
      </c>
      <c r="E12821" t="s">
        <v>5885</v>
      </c>
      <c r="F12821">
        <v>2.5199999809265137</v>
      </c>
    </row>
    <row r="12822" spans="1:6">
      <c r="A12822">
        <v>7</v>
      </c>
      <c r="B12822" s="226">
        <v>43831</v>
      </c>
      <c r="C12822" s="226">
        <v>43832</v>
      </c>
      <c r="D12822" s="226">
        <v>44386.462592592594</v>
      </c>
      <c r="E12822" t="s">
        <v>5886</v>
      </c>
      <c r="F12822">
        <v>1.3600000143050608</v>
      </c>
    </row>
    <row r="12823" spans="1:6">
      <c r="A12823">
        <v>7</v>
      </c>
      <c r="B12823" s="226">
        <v>43831</v>
      </c>
      <c r="C12823" s="226">
        <v>43832</v>
      </c>
      <c r="D12823" s="226">
        <v>44386.462592592594</v>
      </c>
      <c r="E12823" t="s">
        <v>5887</v>
      </c>
      <c r="F12823">
        <v>0.10000000149011995</v>
      </c>
    </row>
    <row r="12824" spans="1:6">
      <c r="A12824">
        <v>7</v>
      </c>
      <c r="B12824" s="226">
        <v>43831</v>
      </c>
      <c r="C12824" s="226">
        <v>43832</v>
      </c>
      <c r="D12824" s="226">
        <v>44386.462592592594</v>
      </c>
      <c r="E12824" t="s">
        <v>5888</v>
      </c>
      <c r="F12824">
        <v>0</v>
      </c>
    </row>
    <row r="12825" spans="1:6">
      <c r="A12825">
        <v>7</v>
      </c>
      <c r="B12825" s="226">
        <v>43831</v>
      </c>
      <c r="C12825" s="226">
        <v>43832</v>
      </c>
      <c r="D12825" s="226">
        <v>44386.462592592594</v>
      </c>
      <c r="E12825" t="s">
        <v>5889</v>
      </c>
      <c r="F12825">
        <v>0</v>
      </c>
    </row>
    <row r="12826" spans="1:6">
      <c r="A12826">
        <v>7</v>
      </c>
      <c r="B12826" s="226">
        <v>43831</v>
      </c>
      <c r="C12826" s="226">
        <v>43832</v>
      </c>
      <c r="D12826" s="226">
        <v>44386.462592592594</v>
      </c>
      <c r="E12826" t="s">
        <v>5772</v>
      </c>
      <c r="F12826">
        <v>7.0000000298025958E-2</v>
      </c>
    </row>
    <row r="12827" spans="1:6">
      <c r="A12827">
        <v>7</v>
      </c>
      <c r="B12827" s="226">
        <v>43831</v>
      </c>
      <c r="C12827" s="226">
        <v>43832</v>
      </c>
      <c r="D12827" s="226">
        <v>44386.462592592594</v>
      </c>
      <c r="E12827" t="s">
        <v>5773</v>
      </c>
      <c r="F12827">
        <v>1.6399999856949474</v>
      </c>
    </row>
    <row r="12828" spans="1:6">
      <c r="A12828">
        <v>7</v>
      </c>
      <c r="B12828" s="226">
        <v>43831</v>
      </c>
      <c r="C12828" s="226">
        <v>43832</v>
      </c>
      <c r="D12828" s="226">
        <v>44386.462592592594</v>
      </c>
      <c r="E12828" t="s">
        <v>5774</v>
      </c>
      <c r="F12828">
        <v>5.6500000953676555</v>
      </c>
    </row>
    <row r="12829" spans="1:6">
      <c r="A12829">
        <v>7</v>
      </c>
      <c r="B12829" s="226">
        <v>43831</v>
      </c>
      <c r="C12829" s="226">
        <v>43832</v>
      </c>
      <c r="D12829" s="226">
        <v>44386.462592592594</v>
      </c>
      <c r="E12829" t="s">
        <v>5775</v>
      </c>
      <c r="F12829">
        <v>4.0300002098082004</v>
      </c>
    </row>
    <row r="12830" spans="1:6">
      <c r="A12830">
        <v>7</v>
      </c>
      <c r="B12830" s="226">
        <v>43831</v>
      </c>
      <c r="C12830" s="226">
        <v>43832</v>
      </c>
      <c r="D12830" s="226">
        <v>44386.462592592594</v>
      </c>
      <c r="E12830" t="s">
        <v>5776</v>
      </c>
      <c r="F12830">
        <v>0.44999998807905622</v>
      </c>
    </row>
    <row r="12831" spans="1:6">
      <c r="A12831">
        <v>7</v>
      </c>
      <c r="B12831" s="226">
        <v>43831</v>
      </c>
      <c r="C12831" s="226">
        <v>43832</v>
      </c>
      <c r="D12831" s="226">
        <v>44386.462592592594</v>
      </c>
      <c r="E12831" t="s">
        <v>5777</v>
      </c>
      <c r="F12831">
        <v>0</v>
      </c>
    </row>
    <row r="12832" spans="1:6">
      <c r="A12832">
        <v>7</v>
      </c>
      <c r="B12832" s="226">
        <v>43831</v>
      </c>
      <c r="C12832" s="226">
        <v>43832</v>
      </c>
      <c r="D12832" s="226">
        <v>44386.462592592594</v>
      </c>
      <c r="E12832" t="s">
        <v>5778</v>
      </c>
      <c r="F12832">
        <v>3.9999999105930363E-2</v>
      </c>
    </row>
    <row r="12833" spans="1:6">
      <c r="A12833">
        <v>7</v>
      </c>
      <c r="B12833" s="226">
        <v>43831</v>
      </c>
      <c r="C12833" s="226">
        <v>43832</v>
      </c>
      <c r="D12833" s="226">
        <v>44386.462592592594</v>
      </c>
      <c r="E12833" t="s">
        <v>5890</v>
      </c>
      <c r="F12833">
        <v>0.20999999344349696</v>
      </c>
    </row>
    <row r="12834" spans="1:6">
      <c r="A12834">
        <v>7</v>
      </c>
      <c r="B12834" s="226">
        <v>43831</v>
      </c>
      <c r="C12834" s="226">
        <v>43832</v>
      </c>
      <c r="D12834" s="226">
        <v>44386.462592592594</v>
      </c>
      <c r="E12834" t="s">
        <v>5891</v>
      </c>
      <c r="F12834">
        <v>0.3499999940395217</v>
      </c>
    </row>
    <row r="12835" spans="1:6">
      <c r="A12835">
        <v>7</v>
      </c>
      <c r="B12835" s="226">
        <v>43831</v>
      </c>
      <c r="C12835" s="226">
        <v>43832</v>
      </c>
      <c r="D12835" s="226">
        <v>44386.462592592594</v>
      </c>
      <c r="E12835" t="s">
        <v>5892</v>
      </c>
      <c r="F12835">
        <v>0.3499999940395217</v>
      </c>
    </row>
    <row r="12836" spans="1:6">
      <c r="A12836">
        <v>7</v>
      </c>
      <c r="B12836" s="226">
        <v>43831</v>
      </c>
      <c r="C12836" s="226">
        <v>43832</v>
      </c>
      <c r="D12836" s="226">
        <v>44386.462592592594</v>
      </c>
      <c r="E12836" t="s">
        <v>5893</v>
      </c>
      <c r="F12836">
        <v>0</v>
      </c>
    </row>
    <row r="12837" spans="1:6">
      <c r="A12837">
        <v>7</v>
      </c>
      <c r="B12837" s="226">
        <v>43831</v>
      </c>
      <c r="C12837" s="226">
        <v>43832</v>
      </c>
      <c r="D12837" s="226">
        <v>44386.462592592594</v>
      </c>
      <c r="E12837" t="s">
        <v>5783</v>
      </c>
      <c r="F12837">
        <v>0</v>
      </c>
    </row>
    <row r="12838" spans="1:6">
      <c r="A12838">
        <v>7</v>
      </c>
      <c r="B12838" s="226">
        <v>43831</v>
      </c>
      <c r="C12838" s="226">
        <v>43832</v>
      </c>
      <c r="D12838" s="226">
        <v>44386.462592592594</v>
      </c>
      <c r="E12838" t="s">
        <v>5784</v>
      </c>
      <c r="F12838">
        <v>0</v>
      </c>
    </row>
    <row r="12839" spans="1:6">
      <c r="A12839">
        <v>7</v>
      </c>
      <c r="B12839" s="226">
        <v>43831</v>
      </c>
      <c r="C12839" s="226">
        <v>43832</v>
      </c>
      <c r="D12839" s="226">
        <v>44386.462592592594</v>
      </c>
      <c r="E12839" t="s">
        <v>5785</v>
      </c>
      <c r="F12839">
        <v>6.2699999809262721</v>
      </c>
    </row>
    <row r="12840" spans="1:6">
      <c r="A12840">
        <v>7</v>
      </c>
      <c r="B12840" s="226">
        <v>43831</v>
      </c>
      <c r="C12840" s="226">
        <v>43832</v>
      </c>
      <c r="D12840" s="226">
        <v>44386.462592592594</v>
      </c>
      <c r="E12840" t="s">
        <v>5786</v>
      </c>
      <c r="F12840">
        <v>23.229999542236726</v>
      </c>
    </row>
    <row r="12841" spans="1:6">
      <c r="A12841">
        <v>7</v>
      </c>
      <c r="B12841" s="226">
        <v>43831</v>
      </c>
      <c r="C12841" s="226">
        <v>43832</v>
      </c>
      <c r="D12841" s="226">
        <v>44386.462592592594</v>
      </c>
      <c r="E12841" t="s">
        <v>5787</v>
      </c>
      <c r="F12841">
        <v>16.930000305175781</v>
      </c>
    </row>
    <row r="12842" spans="1:6">
      <c r="A12842">
        <v>7</v>
      </c>
      <c r="B12842" s="226">
        <v>43831</v>
      </c>
      <c r="C12842" s="226">
        <v>43832</v>
      </c>
      <c r="D12842" s="226">
        <v>44386.462592592594</v>
      </c>
      <c r="E12842" t="s">
        <v>5788</v>
      </c>
      <c r="F12842">
        <v>4.630000114440918</v>
      </c>
    </row>
    <row r="12843" spans="1:6">
      <c r="A12843">
        <v>7</v>
      </c>
      <c r="B12843" s="226">
        <v>43831</v>
      </c>
      <c r="C12843" s="226">
        <v>43832</v>
      </c>
      <c r="D12843" s="226">
        <v>44386.462592592594</v>
      </c>
      <c r="E12843" t="s">
        <v>5895</v>
      </c>
      <c r="F12843">
        <v>0.74000000953674316</v>
      </c>
    </row>
    <row r="12844" spans="1:6">
      <c r="A12844">
        <v>7</v>
      </c>
      <c r="B12844" s="226">
        <v>43831</v>
      </c>
      <c r="C12844" s="226">
        <v>43832</v>
      </c>
      <c r="D12844" s="226">
        <v>44386.462592592594</v>
      </c>
      <c r="E12844" t="s">
        <v>5790</v>
      </c>
      <c r="F12844">
        <v>4.1100001335142498</v>
      </c>
    </row>
    <row r="12845" spans="1:6">
      <c r="A12845">
        <v>7</v>
      </c>
      <c r="B12845" s="226">
        <v>43831</v>
      </c>
      <c r="C12845" s="226">
        <v>43832</v>
      </c>
      <c r="D12845" s="226">
        <v>44386.462592592594</v>
      </c>
      <c r="E12845" t="s">
        <v>5791</v>
      </c>
      <c r="F12845">
        <v>5</v>
      </c>
    </row>
    <row r="12846" spans="1:6">
      <c r="A12846">
        <v>7</v>
      </c>
      <c r="B12846" s="226">
        <v>43831</v>
      </c>
      <c r="C12846" s="226">
        <v>43832</v>
      </c>
      <c r="D12846" s="226">
        <v>44386.462592592594</v>
      </c>
      <c r="E12846" t="s">
        <v>5792</v>
      </c>
      <c r="F12846">
        <v>11.72000026702835</v>
      </c>
    </row>
    <row r="12847" spans="1:6">
      <c r="A12847">
        <v>7</v>
      </c>
      <c r="B12847" s="226">
        <v>43831</v>
      </c>
      <c r="C12847" s="226">
        <v>43832</v>
      </c>
      <c r="D12847" s="226">
        <v>44386.462592592594</v>
      </c>
      <c r="E12847" t="s">
        <v>5793</v>
      </c>
      <c r="F12847">
        <v>6.6900000572202067</v>
      </c>
    </row>
    <row r="12848" spans="1:6">
      <c r="A12848">
        <v>7</v>
      </c>
      <c r="B12848" s="226">
        <v>43831</v>
      </c>
      <c r="C12848" s="226">
        <v>43832</v>
      </c>
      <c r="D12848" s="226">
        <v>44386.462592592594</v>
      </c>
      <c r="E12848" t="s">
        <v>5794</v>
      </c>
      <c r="F12848">
        <v>27.510000228880809</v>
      </c>
    </row>
    <row r="12849" spans="1:6">
      <c r="A12849">
        <v>7</v>
      </c>
      <c r="B12849" s="226">
        <v>43831</v>
      </c>
      <c r="C12849" s="226">
        <v>43832</v>
      </c>
      <c r="D12849" s="226">
        <v>44386.462592592594</v>
      </c>
      <c r="E12849" t="s">
        <v>5896</v>
      </c>
      <c r="F12849">
        <v>17.840000152587891</v>
      </c>
    </row>
    <row r="12850" spans="1:6">
      <c r="A12850">
        <v>7</v>
      </c>
      <c r="B12850" s="226">
        <v>43831</v>
      </c>
      <c r="C12850" s="226">
        <v>43832</v>
      </c>
      <c r="D12850" s="226">
        <v>44386.462592592594</v>
      </c>
      <c r="E12850" t="s">
        <v>5894</v>
      </c>
      <c r="F12850">
        <v>0</v>
      </c>
    </row>
    <row r="12851" spans="1:6">
      <c r="A12851">
        <v>7</v>
      </c>
      <c r="B12851" s="226">
        <v>43831</v>
      </c>
      <c r="C12851" s="226">
        <v>43832</v>
      </c>
      <c r="D12851" s="226">
        <v>44386.462592592594</v>
      </c>
      <c r="E12851" t="s">
        <v>6455</v>
      </c>
      <c r="F12851">
        <v>45.868361557854584</v>
      </c>
    </row>
    <row r="12852" spans="1:6">
      <c r="A12852">
        <v>7</v>
      </c>
      <c r="B12852" s="226">
        <v>43831</v>
      </c>
      <c r="C12852" s="226">
        <v>43832</v>
      </c>
      <c r="D12852" s="226">
        <v>44386.462592592594</v>
      </c>
      <c r="E12852" t="s">
        <v>6456</v>
      </c>
      <c r="F12852">
        <v>51.456879398557916</v>
      </c>
    </row>
    <row r="12853" spans="1:6">
      <c r="A12853">
        <v>7</v>
      </c>
      <c r="B12853" s="226">
        <v>43831</v>
      </c>
      <c r="C12853" s="226">
        <v>43832</v>
      </c>
      <c r="D12853" s="226">
        <v>44386.462592592594</v>
      </c>
      <c r="E12853" t="s">
        <v>5973</v>
      </c>
      <c r="F12853">
        <v>5.0026698215140186</v>
      </c>
    </row>
    <row r="12854" spans="1:6">
      <c r="A12854">
        <v>7</v>
      </c>
      <c r="B12854" s="226">
        <v>43831</v>
      </c>
      <c r="C12854" s="226">
        <v>43832</v>
      </c>
      <c r="D12854" s="226">
        <v>44386.462592592594</v>
      </c>
      <c r="E12854" t="s">
        <v>6690</v>
      </c>
      <c r="F12854">
        <v>0.63783433789180488</v>
      </c>
    </row>
    <row r="12855" spans="1:6">
      <c r="A12855">
        <v>7</v>
      </c>
      <c r="B12855" s="226">
        <v>43831</v>
      </c>
      <c r="C12855" s="226">
        <v>43832</v>
      </c>
      <c r="D12855" s="226">
        <v>44386.462592592594</v>
      </c>
      <c r="E12855" t="s">
        <v>6691</v>
      </c>
      <c r="F12855">
        <v>0.95610058307647616</v>
      </c>
    </row>
    <row r="12856" spans="1:6">
      <c r="A12856">
        <v>7</v>
      </c>
      <c r="B12856" s="226">
        <v>43831</v>
      </c>
      <c r="C12856" s="226">
        <v>43832</v>
      </c>
      <c r="D12856" s="226">
        <v>44386.462592592594</v>
      </c>
      <c r="E12856" t="s">
        <v>6240</v>
      </c>
      <c r="F12856">
        <v>74.02795935206936</v>
      </c>
    </row>
    <row r="12857" spans="1:6">
      <c r="A12857">
        <v>7</v>
      </c>
      <c r="B12857" s="226">
        <v>43831</v>
      </c>
      <c r="C12857" s="226">
        <v>43832</v>
      </c>
      <c r="D12857" s="226">
        <v>44386.462592592594</v>
      </c>
      <c r="E12857" t="s">
        <v>5902</v>
      </c>
      <c r="F12857">
        <v>18.838600158691406</v>
      </c>
    </row>
    <row r="12858" spans="1:6">
      <c r="A12858">
        <v>7</v>
      </c>
      <c r="B12858" s="226">
        <v>43831</v>
      </c>
      <c r="C12858" s="226">
        <v>43832</v>
      </c>
      <c r="D12858" s="226">
        <v>44386.462592592594</v>
      </c>
      <c r="E12858" t="s">
        <v>5903</v>
      </c>
      <c r="F12858">
        <v>59.310901641847835</v>
      </c>
    </row>
    <row r="12859" spans="1:6">
      <c r="A12859">
        <v>7</v>
      </c>
      <c r="B12859" s="226">
        <v>43831</v>
      </c>
      <c r="C12859" s="226">
        <v>43832</v>
      </c>
      <c r="D12859" s="226">
        <v>44386.462592592594</v>
      </c>
      <c r="E12859" t="s">
        <v>5904</v>
      </c>
      <c r="F12859">
        <v>24.409000396729049</v>
      </c>
    </row>
    <row r="12860" spans="1:6">
      <c r="A12860">
        <v>7</v>
      </c>
      <c r="B12860" s="226">
        <v>43831</v>
      </c>
      <c r="C12860" s="226">
        <v>43832</v>
      </c>
      <c r="D12860" s="226">
        <v>44386.462592592594</v>
      </c>
      <c r="E12860" t="s">
        <v>5905</v>
      </c>
      <c r="F12860">
        <v>0.25999999046325684</v>
      </c>
    </row>
    <row r="12861" spans="1:6">
      <c r="A12861">
        <v>7</v>
      </c>
      <c r="B12861" s="226">
        <v>43831</v>
      </c>
      <c r="C12861" s="226">
        <v>43832</v>
      </c>
      <c r="D12861" s="226">
        <v>44386.462592592594</v>
      </c>
      <c r="E12861" t="s">
        <v>5906</v>
      </c>
      <c r="F12861">
        <v>0.24240000545979401</v>
      </c>
    </row>
    <row r="12862" spans="1:6">
      <c r="A12862">
        <v>7</v>
      </c>
      <c r="B12862" s="226">
        <v>43831</v>
      </c>
      <c r="C12862" s="226">
        <v>43832</v>
      </c>
      <c r="D12862" s="226">
        <v>44386.462592592594</v>
      </c>
      <c r="E12862" t="s">
        <v>5907</v>
      </c>
      <c r="F12862">
        <v>0.46219998598100337</v>
      </c>
    </row>
    <row r="12863" spans="1:6">
      <c r="A12863">
        <v>7</v>
      </c>
      <c r="B12863" s="226">
        <v>43831</v>
      </c>
      <c r="C12863" s="226">
        <v>43832</v>
      </c>
      <c r="D12863" s="226">
        <v>44386.462592592594</v>
      </c>
      <c r="E12863" t="s">
        <v>5908</v>
      </c>
      <c r="F12863">
        <v>0.1291999965906192</v>
      </c>
    </row>
    <row r="12864" spans="1:6">
      <c r="A12864">
        <v>7</v>
      </c>
      <c r="B12864" s="226">
        <v>43831</v>
      </c>
      <c r="C12864" s="226">
        <v>43832</v>
      </c>
      <c r="D12864" s="226">
        <v>44386.462592592594</v>
      </c>
      <c r="E12864" t="s">
        <v>6241</v>
      </c>
      <c r="F12864">
        <v>143.57978601455696</v>
      </c>
    </row>
    <row r="12865" spans="1:6">
      <c r="A12865">
        <v>7</v>
      </c>
      <c r="B12865" s="226">
        <v>43831</v>
      </c>
      <c r="C12865" s="226">
        <v>43832</v>
      </c>
      <c r="D12865" s="226">
        <v>44386.462592592594</v>
      </c>
      <c r="E12865" t="s">
        <v>5909</v>
      </c>
    </row>
    <row r="12866" spans="1:6">
      <c r="A12866">
        <v>7</v>
      </c>
      <c r="B12866" s="226">
        <v>43831</v>
      </c>
      <c r="C12866" s="226">
        <v>43832</v>
      </c>
      <c r="D12866" s="226">
        <v>44386.462592592594</v>
      </c>
      <c r="E12866" t="s">
        <v>5910</v>
      </c>
    </row>
    <row r="12867" spans="1:6">
      <c r="A12867">
        <v>7</v>
      </c>
      <c r="B12867" s="226">
        <v>43831</v>
      </c>
      <c r="C12867" s="226">
        <v>43832</v>
      </c>
      <c r="D12867" s="226">
        <v>44386.462592592594</v>
      </c>
      <c r="E12867" t="s">
        <v>5911</v>
      </c>
    </row>
    <row r="12868" spans="1:6">
      <c r="A12868">
        <v>7</v>
      </c>
      <c r="B12868" s="226">
        <v>43831</v>
      </c>
      <c r="C12868" s="226">
        <v>43832</v>
      </c>
      <c r="D12868" s="226">
        <v>44386.462592592594</v>
      </c>
      <c r="E12868" t="s">
        <v>5912</v>
      </c>
    </row>
    <row r="12869" spans="1:6">
      <c r="A12869">
        <v>7</v>
      </c>
      <c r="B12869" s="226">
        <v>43831</v>
      </c>
      <c r="C12869" s="226">
        <v>43832</v>
      </c>
      <c r="D12869" s="226">
        <v>44386.462592592594</v>
      </c>
      <c r="E12869" t="s">
        <v>6457</v>
      </c>
      <c r="F12869">
        <v>121.74391297234389</v>
      </c>
    </row>
    <row r="12870" spans="1:6">
      <c r="A12870">
        <v>7</v>
      </c>
      <c r="B12870" s="226">
        <v>43831</v>
      </c>
      <c r="C12870" s="226">
        <v>43832</v>
      </c>
      <c r="D12870" s="226">
        <v>44386.462592592594</v>
      </c>
      <c r="E12870" t="s">
        <v>6458</v>
      </c>
      <c r="F12870">
        <v>121.4411908096738</v>
      </c>
    </row>
    <row r="12871" spans="1:6">
      <c r="A12871">
        <v>7</v>
      </c>
      <c r="B12871" s="226">
        <v>43831</v>
      </c>
      <c r="C12871" s="226">
        <v>43832</v>
      </c>
      <c r="D12871" s="226">
        <v>44386.462592592594</v>
      </c>
      <c r="E12871" t="s">
        <v>6459</v>
      </c>
      <c r="F12871">
        <v>89.772515895630818</v>
      </c>
    </row>
    <row r="12872" spans="1:6">
      <c r="A12872">
        <v>7</v>
      </c>
      <c r="B12872" s="226">
        <v>43831</v>
      </c>
      <c r="C12872" s="226">
        <v>43832</v>
      </c>
      <c r="D12872" s="226">
        <v>44386.462592592594</v>
      </c>
      <c r="E12872" t="s">
        <v>5521</v>
      </c>
      <c r="F12872">
        <v>210.67810947630139</v>
      </c>
    </row>
    <row r="12873" spans="1:6">
      <c r="A12873">
        <v>7</v>
      </c>
      <c r="B12873" s="226">
        <v>43831</v>
      </c>
      <c r="C12873" s="226">
        <v>43832</v>
      </c>
      <c r="D12873" s="226">
        <v>44386.462592592594</v>
      </c>
      <c r="E12873" t="s">
        <v>6460</v>
      </c>
      <c r="F12873">
        <v>106.00002094374773</v>
      </c>
    </row>
    <row r="12874" spans="1:6">
      <c r="A12874">
        <v>7</v>
      </c>
      <c r="B12874" s="226">
        <v>43831</v>
      </c>
      <c r="C12874" s="226">
        <v>43832</v>
      </c>
      <c r="D12874" s="226">
        <v>44386.462592592594</v>
      </c>
      <c r="E12874" t="s">
        <v>6461</v>
      </c>
      <c r="F12874">
        <v>117.71146007643758</v>
      </c>
    </row>
    <row r="12875" spans="1:6">
      <c r="A12875">
        <v>7</v>
      </c>
      <c r="B12875" s="226">
        <v>43831</v>
      </c>
      <c r="C12875" s="226">
        <v>43832</v>
      </c>
      <c r="D12875" s="226">
        <v>44386.462592592594</v>
      </c>
      <c r="E12875" t="s">
        <v>6462</v>
      </c>
      <c r="F12875">
        <v>124.55435198148152</v>
      </c>
    </row>
    <row r="12876" spans="1:6">
      <c r="A12876">
        <v>7</v>
      </c>
      <c r="B12876" s="226">
        <v>43831</v>
      </c>
      <c r="C12876" s="226">
        <v>43832</v>
      </c>
      <c r="D12876" s="226">
        <v>44386.462592592594</v>
      </c>
      <c r="E12876" t="s">
        <v>6463</v>
      </c>
      <c r="F12876">
        <v>136.70643107096359</v>
      </c>
    </row>
    <row r="12877" spans="1:6">
      <c r="A12877">
        <v>7</v>
      </c>
      <c r="B12877" s="226">
        <v>43831</v>
      </c>
      <c r="C12877" s="226">
        <v>43832</v>
      </c>
      <c r="D12877" s="226">
        <v>44386.462592592594</v>
      </c>
      <c r="E12877" t="s">
        <v>5974</v>
      </c>
      <c r="F12877">
        <v>6.4552634878291029</v>
      </c>
    </row>
    <row r="12878" spans="1:6">
      <c r="A12878">
        <v>7</v>
      </c>
      <c r="B12878" s="226">
        <v>43831</v>
      </c>
      <c r="C12878" s="226">
        <v>43832</v>
      </c>
      <c r="D12878" s="226">
        <v>44386.462592592594</v>
      </c>
      <c r="E12878" t="s">
        <v>5975</v>
      </c>
      <c r="F12878">
        <v>11.722027913067089</v>
      </c>
    </row>
    <row r="12879" spans="1:6">
      <c r="A12879">
        <v>7</v>
      </c>
      <c r="B12879" s="226">
        <v>43831</v>
      </c>
      <c r="C12879" s="226">
        <v>43832</v>
      </c>
      <c r="D12879" s="226">
        <v>44386.462592592594</v>
      </c>
      <c r="E12879" t="s">
        <v>5934</v>
      </c>
      <c r="F12879">
        <v>20.001502621173852</v>
      </c>
    </row>
    <row r="12880" spans="1:6">
      <c r="A12880">
        <v>7</v>
      </c>
      <c r="B12880" s="226">
        <v>43831</v>
      </c>
      <c r="C12880" s="226">
        <v>43832</v>
      </c>
      <c r="D12880" s="226">
        <v>44386.462592592594</v>
      </c>
      <c r="E12880" t="s">
        <v>6242</v>
      </c>
      <c r="F12880">
        <v>51.52474778758156</v>
      </c>
    </row>
    <row r="12881" spans="1:6">
      <c r="A12881">
        <v>7</v>
      </c>
      <c r="B12881" s="226">
        <v>43831</v>
      </c>
      <c r="C12881" s="226">
        <v>43832</v>
      </c>
      <c r="D12881" s="226">
        <v>44386.462592592594</v>
      </c>
      <c r="E12881" t="s">
        <v>6464</v>
      </c>
      <c r="F12881">
        <v>143.33933679792568</v>
      </c>
    </row>
    <row r="12882" spans="1:6">
      <c r="A12882">
        <v>7</v>
      </c>
      <c r="B12882" s="226">
        <v>43831</v>
      </c>
      <c r="C12882" s="226">
        <v>43832</v>
      </c>
      <c r="D12882" s="226">
        <v>44386.462592592594</v>
      </c>
      <c r="E12882" t="s">
        <v>6465</v>
      </c>
      <c r="F12882">
        <v>149.12241335974869</v>
      </c>
    </row>
    <row r="12883" spans="1:6">
      <c r="A12883">
        <v>7</v>
      </c>
      <c r="B12883" s="226">
        <v>43831</v>
      </c>
      <c r="C12883" s="226">
        <v>43832</v>
      </c>
      <c r="D12883" s="226">
        <v>44386.462592592594</v>
      </c>
      <c r="E12883" t="s">
        <v>6466</v>
      </c>
      <c r="F12883">
        <v>143.54379229015771</v>
      </c>
    </row>
    <row r="12884" spans="1:6">
      <c r="A12884">
        <v>7</v>
      </c>
      <c r="B12884" s="226">
        <v>43831</v>
      </c>
      <c r="C12884" s="226">
        <v>43832</v>
      </c>
      <c r="D12884" s="226">
        <v>44386.462592592594</v>
      </c>
      <c r="E12884" t="s">
        <v>6467</v>
      </c>
      <c r="F12884">
        <v>144.83648509979341</v>
      </c>
    </row>
    <row r="12885" spans="1:6">
      <c r="A12885">
        <v>7</v>
      </c>
      <c r="B12885" s="226">
        <v>43831</v>
      </c>
      <c r="C12885" s="226">
        <v>43832</v>
      </c>
      <c r="D12885" s="226">
        <v>44386.462592592594</v>
      </c>
      <c r="E12885" t="s">
        <v>5935</v>
      </c>
      <c r="F12885">
        <v>9.9108217173152529</v>
      </c>
    </row>
    <row r="12886" spans="1:6">
      <c r="A12886">
        <v>7</v>
      </c>
      <c r="B12886" s="226">
        <v>43831</v>
      </c>
      <c r="C12886" s="226">
        <v>43832</v>
      </c>
      <c r="D12886" s="226">
        <v>44386.462592592594</v>
      </c>
      <c r="E12886" t="s">
        <v>6468</v>
      </c>
      <c r="F12886">
        <v>145.07112243440392</v>
      </c>
    </row>
    <row r="12887" spans="1:6">
      <c r="A12887">
        <v>7</v>
      </c>
      <c r="B12887" s="226">
        <v>43831</v>
      </c>
      <c r="C12887" s="226">
        <v>43832</v>
      </c>
      <c r="D12887" s="226">
        <v>44386.462592592594</v>
      </c>
      <c r="E12887" t="s">
        <v>5948</v>
      </c>
    </row>
    <row r="12888" spans="1:6">
      <c r="A12888">
        <v>7</v>
      </c>
      <c r="B12888" s="226">
        <v>43831</v>
      </c>
      <c r="C12888" s="226">
        <v>43832</v>
      </c>
      <c r="D12888" s="226">
        <v>44386.462592592594</v>
      </c>
      <c r="E12888" t="s">
        <v>5950</v>
      </c>
    </row>
    <row r="12889" spans="1:6">
      <c r="A12889">
        <v>7</v>
      </c>
      <c r="B12889" s="226">
        <v>43831</v>
      </c>
      <c r="C12889" s="226">
        <v>43832</v>
      </c>
      <c r="D12889" s="226">
        <v>44386.462592592594</v>
      </c>
      <c r="E12889" t="s">
        <v>5949</v>
      </c>
    </row>
    <row r="12890" spans="1:6">
      <c r="A12890">
        <v>7</v>
      </c>
      <c r="B12890" s="226">
        <v>43831</v>
      </c>
      <c r="C12890" s="226">
        <v>43832</v>
      </c>
      <c r="D12890" s="226">
        <v>44386.462592592594</v>
      </c>
      <c r="E12890" t="s">
        <v>6521</v>
      </c>
      <c r="F12890">
        <v>0.6861230169629895</v>
      </c>
    </row>
    <row r="12891" spans="1:6">
      <c r="A12891">
        <v>7</v>
      </c>
      <c r="B12891" s="226">
        <v>43831</v>
      </c>
      <c r="C12891" s="226">
        <v>43832</v>
      </c>
      <c r="D12891" s="226">
        <v>44386.462592592594</v>
      </c>
      <c r="E12891" t="s">
        <v>6522</v>
      </c>
      <c r="F12891">
        <v>0.16295701406779681</v>
      </c>
    </row>
    <row r="12892" spans="1:6">
      <c r="A12892">
        <v>7</v>
      </c>
      <c r="B12892" s="226">
        <v>43831</v>
      </c>
      <c r="C12892" s="226">
        <v>43832</v>
      </c>
      <c r="D12892" s="226">
        <v>44386.462592592594</v>
      </c>
      <c r="E12892" t="s">
        <v>6243</v>
      </c>
      <c r="F12892">
        <v>1.6900456621767563</v>
      </c>
    </row>
    <row r="12893" spans="1:6">
      <c r="A12893">
        <v>7</v>
      </c>
      <c r="B12893" s="226">
        <v>43831</v>
      </c>
      <c r="C12893" s="226">
        <v>43832</v>
      </c>
      <c r="D12893" s="226">
        <v>44386.462592592594</v>
      </c>
      <c r="E12893" t="s">
        <v>5963</v>
      </c>
      <c r="F12893">
        <v>54.99983312553821</v>
      </c>
    </row>
    <row r="12894" spans="1:6">
      <c r="A12894">
        <v>7</v>
      </c>
      <c r="B12894" s="226">
        <v>43831</v>
      </c>
      <c r="C12894" s="226">
        <v>43832</v>
      </c>
      <c r="D12894" s="226">
        <v>44386.462592592594</v>
      </c>
      <c r="E12894" t="s">
        <v>6447</v>
      </c>
      <c r="F12894">
        <v>91.991203504138511</v>
      </c>
    </row>
    <row r="12895" spans="1:6">
      <c r="A12895">
        <v>7</v>
      </c>
      <c r="B12895" s="226">
        <v>43831</v>
      </c>
      <c r="C12895" s="226">
        <v>43832</v>
      </c>
      <c r="D12895" s="226">
        <v>44386.462592592594</v>
      </c>
      <c r="E12895" t="s">
        <v>6448</v>
      </c>
      <c r="F12895">
        <v>73.692735854784601</v>
      </c>
    </row>
    <row r="12896" spans="1:6">
      <c r="A12896">
        <v>7</v>
      </c>
      <c r="B12896" s="226">
        <v>43831</v>
      </c>
      <c r="C12896" s="226">
        <v>43832</v>
      </c>
      <c r="D12896" s="226">
        <v>44386.462592592594</v>
      </c>
      <c r="E12896" t="s">
        <v>5964</v>
      </c>
      <c r="F12896">
        <v>15.724359307686488</v>
      </c>
    </row>
    <row r="12897" spans="1:6">
      <c r="A12897">
        <v>7</v>
      </c>
      <c r="B12897" s="226">
        <v>43831</v>
      </c>
      <c r="C12897" s="226">
        <v>43832</v>
      </c>
      <c r="D12897" s="226">
        <v>44386.462592592594</v>
      </c>
      <c r="E12897" t="s">
        <v>6244</v>
      </c>
      <c r="F12897">
        <v>10.437171420786115</v>
      </c>
    </row>
    <row r="12898" spans="1:6">
      <c r="A12898">
        <v>7</v>
      </c>
      <c r="B12898" s="226">
        <v>43831</v>
      </c>
      <c r="C12898" s="226">
        <v>43832</v>
      </c>
      <c r="D12898" s="226">
        <v>44386.462592592594</v>
      </c>
      <c r="E12898" t="s">
        <v>6245</v>
      </c>
      <c r="F12898">
        <v>9.0217162516381944</v>
      </c>
    </row>
    <row r="12899" spans="1:6">
      <c r="A12899">
        <v>7</v>
      </c>
      <c r="B12899" s="226">
        <v>43831</v>
      </c>
      <c r="C12899" s="226">
        <v>43832</v>
      </c>
      <c r="D12899" s="226">
        <v>44386.462592592594</v>
      </c>
      <c r="E12899" t="s">
        <v>6659</v>
      </c>
      <c r="F12899">
        <v>0.82829999923706055</v>
      </c>
    </row>
    <row r="12900" spans="1:6">
      <c r="A12900">
        <v>7</v>
      </c>
      <c r="B12900" s="226">
        <v>43831</v>
      </c>
      <c r="C12900" s="226">
        <v>43832</v>
      </c>
      <c r="D12900" s="226">
        <v>44386.462592592594</v>
      </c>
      <c r="E12900" t="s">
        <v>6639</v>
      </c>
      <c r="F12900">
        <v>0.74409997463224853</v>
      </c>
    </row>
    <row r="12901" spans="1:6">
      <c r="A12901">
        <v>7</v>
      </c>
      <c r="B12901" s="226">
        <v>43831</v>
      </c>
      <c r="C12901" s="226">
        <v>43832</v>
      </c>
      <c r="D12901" s="226">
        <v>44386.462592592594</v>
      </c>
      <c r="E12901" t="s">
        <v>6640</v>
      </c>
      <c r="F12901">
        <v>0.85939997434612891</v>
      </c>
    </row>
    <row r="12902" spans="1:6">
      <c r="A12902">
        <v>7</v>
      </c>
      <c r="B12902" s="226">
        <v>43831</v>
      </c>
      <c r="C12902" s="226">
        <v>43832</v>
      </c>
      <c r="D12902" s="226">
        <v>44386.462592592594</v>
      </c>
      <c r="E12902" t="s">
        <v>6641</v>
      </c>
      <c r="F12902">
        <v>0.87779998779296875</v>
      </c>
    </row>
    <row r="12903" spans="1:6">
      <c r="A12903">
        <v>7</v>
      </c>
      <c r="B12903" s="226">
        <v>43831</v>
      </c>
      <c r="C12903" s="226">
        <v>43832</v>
      </c>
      <c r="D12903" s="226">
        <v>44386.462592592594</v>
      </c>
      <c r="E12903" t="s">
        <v>6613</v>
      </c>
    </row>
    <row r="12904" spans="1:6">
      <c r="A12904">
        <v>7</v>
      </c>
      <c r="B12904" s="226">
        <v>43831</v>
      </c>
      <c r="C12904" s="226">
        <v>43832</v>
      </c>
      <c r="D12904" s="226">
        <v>44386.462592592594</v>
      </c>
      <c r="E12904" t="s">
        <v>6246</v>
      </c>
      <c r="F12904">
        <v>48.321539753427722</v>
      </c>
    </row>
    <row r="12905" spans="1:6">
      <c r="A12905">
        <v>7</v>
      </c>
      <c r="B12905" s="226">
        <v>43831</v>
      </c>
      <c r="C12905" s="226">
        <v>43832</v>
      </c>
      <c r="D12905" s="226">
        <v>44386.462592592594</v>
      </c>
      <c r="E12905" t="s">
        <v>6247</v>
      </c>
      <c r="F12905">
        <v>37.884368332641607</v>
      </c>
    </row>
    <row r="12906" spans="1:6">
      <c r="A12906">
        <v>7</v>
      </c>
      <c r="B12906" s="226">
        <v>43831</v>
      </c>
      <c r="C12906" s="226">
        <v>43832</v>
      </c>
      <c r="D12906" s="226">
        <v>44386.462592592594</v>
      </c>
      <c r="E12906" t="s">
        <v>6441</v>
      </c>
      <c r="F12906">
        <v>126.34234298070304</v>
      </c>
    </row>
    <row r="12907" spans="1:6">
      <c r="A12907">
        <v>7</v>
      </c>
      <c r="B12907" s="226">
        <v>43831</v>
      </c>
      <c r="C12907" s="226">
        <v>43832</v>
      </c>
      <c r="D12907" s="226">
        <v>44386.462592592594</v>
      </c>
      <c r="E12907" t="s">
        <v>6442</v>
      </c>
      <c r="F12907">
        <v>137.30592368443834</v>
      </c>
    </row>
    <row r="12908" spans="1:6">
      <c r="A12908">
        <v>7</v>
      </c>
      <c r="B12908" s="226">
        <v>43831</v>
      </c>
      <c r="C12908" s="226">
        <v>43832</v>
      </c>
      <c r="D12908" s="226">
        <v>44386.462592592594</v>
      </c>
      <c r="E12908" t="s">
        <v>6443</v>
      </c>
      <c r="F12908">
        <v>147.48871985541496</v>
      </c>
    </row>
    <row r="12909" spans="1:6">
      <c r="A12909">
        <v>7</v>
      </c>
      <c r="B12909" s="226">
        <v>43831</v>
      </c>
      <c r="C12909" s="226">
        <v>43832</v>
      </c>
      <c r="D12909" s="226">
        <v>44386.462592592594</v>
      </c>
      <c r="E12909" t="s">
        <v>6444</v>
      </c>
      <c r="F12909">
        <v>153.52586449517094</v>
      </c>
    </row>
    <row r="12910" spans="1:6">
      <c r="A12910">
        <v>7</v>
      </c>
      <c r="B12910" s="226">
        <v>43831</v>
      </c>
      <c r="C12910" s="226">
        <v>43832</v>
      </c>
      <c r="D12910" s="226">
        <v>44386.462592592594</v>
      </c>
      <c r="E12910" t="s">
        <v>6445</v>
      </c>
      <c r="F12910">
        <v>161.29049770567133</v>
      </c>
    </row>
    <row r="12911" spans="1:6">
      <c r="A12911">
        <v>7</v>
      </c>
      <c r="B12911" s="226">
        <v>43831</v>
      </c>
      <c r="C12911" s="226">
        <v>43832</v>
      </c>
      <c r="D12911" s="226">
        <v>44386.462592592594</v>
      </c>
      <c r="E12911" t="s">
        <v>6446</v>
      </c>
      <c r="F12911">
        <v>170.73645461400361</v>
      </c>
    </row>
    <row r="12912" spans="1:6">
      <c r="A12912">
        <v>7</v>
      </c>
      <c r="B12912" s="226">
        <v>43831</v>
      </c>
      <c r="C12912" s="226">
        <v>43832</v>
      </c>
      <c r="D12912" s="226">
        <v>44386.462592592594</v>
      </c>
      <c r="E12912" t="s">
        <v>5971</v>
      </c>
      <c r="F12912">
        <v>8.750909083088235</v>
      </c>
    </row>
    <row r="12913" spans="1:6">
      <c r="A12913">
        <v>7</v>
      </c>
      <c r="B12913" s="226">
        <v>43831</v>
      </c>
      <c r="C12913" s="226">
        <v>43832</v>
      </c>
      <c r="D12913" s="226">
        <v>44386.462592592594</v>
      </c>
      <c r="E12913" t="s">
        <v>5972</v>
      </c>
      <c r="F12913">
        <v>11.312903381718471</v>
      </c>
    </row>
    <row r="12914" spans="1:6">
      <c r="A12914">
        <v>7</v>
      </c>
      <c r="B12914" s="226">
        <v>43831</v>
      </c>
      <c r="C12914" s="226">
        <v>43832</v>
      </c>
      <c r="D12914" s="226">
        <v>44386.462592592594</v>
      </c>
      <c r="E12914" t="s">
        <v>6449</v>
      </c>
      <c r="F12914">
        <v>83.325524764590753</v>
      </c>
    </row>
    <row r="12915" spans="1:6">
      <c r="A12915">
        <v>7</v>
      </c>
      <c r="B12915" s="226">
        <v>43831</v>
      </c>
      <c r="C12915" s="226">
        <v>43832</v>
      </c>
      <c r="D12915" s="226">
        <v>44386.462592592594</v>
      </c>
      <c r="E12915" t="s">
        <v>6248</v>
      </c>
      <c r="F12915">
        <v>132.10071891678709</v>
      </c>
    </row>
    <row r="12916" spans="1:6">
      <c r="A12916">
        <v>7</v>
      </c>
      <c r="B12916" s="226">
        <v>43831</v>
      </c>
      <c r="C12916" s="226">
        <v>43832</v>
      </c>
      <c r="D12916" s="226">
        <v>44386.462592592594</v>
      </c>
      <c r="E12916" t="s">
        <v>6249</v>
      </c>
      <c r="F12916">
        <v>97.706015279557931</v>
      </c>
    </row>
    <row r="12917" spans="1:6">
      <c r="A12917">
        <v>7</v>
      </c>
      <c r="B12917" s="226">
        <v>43831</v>
      </c>
      <c r="C12917" s="226">
        <v>43832</v>
      </c>
      <c r="D12917" s="226">
        <v>44386.462592592594</v>
      </c>
      <c r="E12917" t="s">
        <v>6250</v>
      </c>
      <c r="F12917">
        <v>2.3475531287594773</v>
      </c>
    </row>
    <row r="12918" spans="1:6">
      <c r="A12918">
        <v>7</v>
      </c>
      <c r="B12918" s="226">
        <v>43831</v>
      </c>
      <c r="C12918" s="226">
        <v>43832</v>
      </c>
      <c r="D12918" s="226">
        <v>44386.462592592594</v>
      </c>
      <c r="E12918" t="s">
        <v>6450</v>
      </c>
      <c r="F12918">
        <v>172.20993263456546</v>
      </c>
    </row>
    <row r="12919" spans="1:6">
      <c r="A12919">
        <v>7</v>
      </c>
      <c r="B12919" s="226">
        <v>43831</v>
      </c>
      <c r="C12919" s="226">
        <v>43832</v>
      </c>
      <c r="D12919" s="226">
        <v>44386.462592592594</v>
      </c>
      <c r="E12919" t="s">
        <v>6451</v>
      </c>
      <c r="F12919">
        <v>172.23277675840495</v>
      </c>
    </row>
    <row r="12920" spans="1:6">
      <c r="A12920">
        <v>7</v>
      </c>
      <c r="B12920" s="226">
        <v>43831</v>
      </c>
      <c r="C12920" s="226">
        <v>43832</v>
      </c>
      <c r="D12920" s="226">
        <v>44386.462592592594</v>
      </c>
      <c r="E12920" t="s">
        <v>5976</v>
      </c>
      <c r="F12920">
        <v>1.292372776312166</v>
      </c>
    </row>
    <row r="12921" spans="1:6">
      <c r="A12921">
        <v>7</v>
      </c>
      <c r="B12921" s="226">
        <v>43831</v>
      </c>
      <c r="C12921" s="226">
        <v>43832</v>
      </c>
      <c r="D12921" s="226">
        <v>44386.462592592594</v>
      </c>
      <c r="E12921" t="s">
        <v>6452</v>
      </c>
      <c r="F12921">
        <v>172.46022549735179</v>
      </c>
    </row>
    <row r="12922" spans="1:6">
      <c r="A12922">
        <v>7</v>
      </c>
      <c r="B12922" s="226">
        <v>43831</v>
      </c>
      <c r="C12922" s="226">
        <v>43832</v>
      </c>
      <c r="D12922" s="226">
        <v>44386.462592592594</v>
      </c>
      <c r="E12922" t="s">
        <v>6453</v>
      </c>
      <c r="F12922">
        <v>172.57710960176252</v>
      </c>
    </row>
    <row r="12923" spans="1:6">
      <c r="A12923">
        <v>7</v>
      </c>
      <c r="B12923" s="226">
        <v>43831</v>
      </c>
      <c r="C12923" s="226">
        <v>43832</v>
      </c>
      <c r="D12923" s="226">
        <v>44386.462592592594</v>
      </c>
      <c r="E12923" t="s">
        <v>6454</v>
      </c>
      <c r="F12923">
        <v>172.69217316309641</v>
      </c>
    </row>
    <row r="12924" spans="1:6">
      <c r="A12924">
        <v>7</v>
      </c>
      <c r="B12924" s="226">
        <v>43831</v>
      </c>
      <c r="C12924" s="226">
        <v>43832</v>
      </c>
      <c r="D12924" s="226">
        <v>44386.462592592594</v>
      </c>
      <c r="E12924" t="s">
        <v>5957</v>
      </c>
      <c r="F12924">
        <v>0.85900002717974999</v>
      </c>
    </row>
    <row r="12925" spans="1:6">
      <c r="A12925">
        <v>7</v>
      </c>
      <c r="B12925" s="226">
        <v>43831</v>
      </c>
      <c r="C12925" s="226">
        <v>43832</v>
      </c>
      <c r="D12925" s="226">
        <v>44386.462592592594</v>
      </c>
      <c r="E12925" t="s">
        <v>5977</v>
      </c>
      <c r="F12925">
        <v>6.1539998054506784</v>
      </c>
    </row>
    <row r="12926" spans="1:6">
      <c r="A12926">
        <v>7</v>
      </c>
      <c r="B12926" s="226">
        <v>43831</v>
      </c>
      <c r="C12926" s="226">
        <v>43832</v>
      </c>
      <c r="D12926" s="226">
        <v>44386.462592592594</v>
      </c>
      <c r="E12926" t="s">
        <v>5978</v>
      </c>
      <c r="F12926">
        <v>92.426597595211206</v>
      </c>
    </row>
    <row r="12927" spans="1:6">
      <c r="A12927">
        <v>7</v>
      </c>
      <c r="B12927" s="226">
        <v>43831</v>
      </c>
      <c r="C12927" s="226">
        <v>43832</v>
      </c>
      <c r="D12927" s="226">
        <v>44386.462592592594</v>
      </c>
      <c r="E12927" t="s">
        <v>5979</v>
      </c>
      <c r="F12927">
        <v>0.19589999318123338</v>
      </c>
    </row>
    <row r="12928" spans="1:6">
      <c r="A12928">
        <v>7</v>
      </c>
      <c r="B12928" s="226">
        <v>43831</v>
      </c>
      <c r="C12928" s="226">
        <v>43832</v>
      </c>
      <c r="D12928" s="226">
        <v>44386.462592592594</v>
      </c>
      <c r="E12928" t="s">
        <v>5980</v>
      </c>
      <c r="F12928">
        <v>0.12970000505447388</v>
      </c>
    </row>
    <row r="12929" spans="1:6">
      <c r="A12929">
        <v>7</v>
      </c>
      <c r="B12929" s="226">
        <v>43831</v>
      </c>
      <c r="C12929" s="226">
        <v>43832</v>
      </c>
      <c r="D12929" s="226">
        <v>44386.462592592594</v>
      </c>
      <c r="E12929" t="s">
        <v>5981</v>
      </c>
      <c r="F12929">
        <v>0.21250000596047083</v>
      </c>
    </row>
    <row r="12930" spans="1:6">
      <c r="A12930">
        <v>7</v>
      </c>
      <c r="B12930" s="226">
        <v>43831</v>
      </c>
      <c r="C12930" s="226">
        <v>43832</v>
      </c>
      <c r="D12930" s="226">
        <v>44386.462592592594</v>
      </c>
      <c r="E12930" t="s">
        <v>5982</v>
      </c>
      <c r="F12930">
        <v>2.0899999886751324E-2</v>
      </c>
    </row>
    <row r="12931" spans="1:6">
      <c r="A12931">
        <v>7</v>
      </c>
      <c r="B12931" s="226">
        <v>43831</v>
      </c>
      <c r="C12931" s="226">
        <v>43832</v>
      </c>
      <c r="D12931" s="226">
        <v>44386.462592592594</v>
      </c>
      <c r="E12931" t="s">
        <v>5983</v>
      </c>
      <c r="F12931">
        <v>0</v>
      </c>
    </row>
    <row r="12932" spans="1:6">
      <c r="A12932">
        <v>7</v>
      </c>
      <c r="B12932" s="226">
        <v>43831</v>
      </c>
      <c r="C12932" s="226">
        <v>43832</v>
      </c>
      <c r="D12932" s="226">
        <v>44386.462592592594</v>
      </c>
      <c r="E12932" t="s">
        <v>5984</v>
      </c>
      <c r="F12932">
        <v>0</v>
      </c>
    </row>
    <row r="12933" spans="1:6">
      <c r="A12933">
        <v>7</v>
      </c>
      <c r="B12933" s="226">
        <v>43831</v>
      </c>
      <c r="C12933" s="226">
        <v>43832</v>
      </c>
      <c r="D12933" s="226">
        <v>44386.462592592594</v>
      </c>
      <c r="E12933" t="s">
        <v>5985</v>
      </c>
      <c r="F12933">
        <v>0</v>
      </c>
    </row>
    <row r="12934" spans="1:6">
      <c r="A12934">
        <v>7</v>
      </c>
      <c r="B12934" s="226">
        <v>43831</v>
      </c>
      <c r="C12934" s="226">
        <v>43832</v>
      </c>
      <c r="D12934" s="226">
        <v>44386.462592592594</v>
      </c>
      <c r="E12934" t="s">
        <v>6303</v>
      </c>
      <c r="F12934">
        <v>44.612019000000004</v>
      </c>
    </row>
    <row r="12935" spans="1:6">
      <c r="A12935">
        <v>7</v>
      </c>
      <c r="B12935" s="226">
        <v>43831</v>
      </c>
      <c r="C12935" s="226">
        <v>43832</v>
      </c>
      <c r="D12935" s="226">
        <v>44386.462592592594</v>
      </c>
      <c r="E12935" t="s">
        <v>5986</v>
      </c>
      <c r="F12935">
        <v>45.573023739999996</v>
      </c>
    </row>
    <row r="12936" spans="1:6">
      <c r="A12936">
        <v>7</v>
      </c>
      <c r="B12936" s="226">
        <v>43831</v>
      </c>
      <c r="C12936" s="226">
        <v>43832</v>
      </c>
      <c r="D12936" s="226">
        <v>44386.462592592594</v>
      </c>
      <c r="E12936" t="s">
        <v>5987</v>
      </c>
      <c r="F12936">
        <v>2.7000000700354576E-3</v>
      </c>
    </row>
    <row r="12937" spans="1:6">
      <c r="A12937">
        <v>7</v>
      </c>
      <c r="B12937" s="226">
        <v>43831</v>
      </c>
      <c r="C12937" s="226">
        <v>43832</v>
      </c>
      <c r="D12937" s="226">
        <v>44386.462592592594</v>
      </c>
      <c r="E12937" t="s">
        <v>5988</v>
      </c>
      <c r="F12937">
        <v>0.1168999969959259</v>
      </c>
    </row>
    <row r="12938" spans="1:6">
      <c r="A12938">
        <v>7</v>
      </c>
      <c r="B12938" s="226">
        <v>43831</v>
      </c>
      <c r="C12938" s="226">
        <v>43832</v>
      </c>
      <c r="D12938" s="226">
        <v>44386.462592592594</v>
      </c>
      <c r="E12938" t="s">
        <v>5958</v>
      </c>
      <c r="F12938">
        <v>0.28790000081063455</v>
      </c>
    </row>
    <row r="12939" spans="1:6">
      <c r="A12939">
        <v>7</v>
      </c>
      <c r="B12939" s="226">
        <v>43831</v>
      </c>
      <c r="C12939" s="226">
        <v>43832</v>
      </c>
      <c r="D12939" s="226">
        <v>44386.462592592594</v>
      </c>
      <c r="E12939" t="s">
        <v>5989</v>
      </c>
      <c r="F12939">
        <v>54.423401355744055</v>
      </c>
    </row>
    <row r="12940" spans="1:6">
      <c r="A12940">
        <v>7</v>
      </c>
      <c r="B12940" s="226">
        <v>43831</v>
      </c>
      <c r="C12940" s="226">
        <v>43832</v>
      </c>
      <c r="D12940" s="226">
        <v>44386.462592592594</v>
      </c>
      <c r="E12940" t="s">
        <v>5990</v>
      </c>
      <c r="F12940">
        <v>7.9639000892641931</v>
      </c>
    </row>
    <row r="12941" spans="1:6">
      <c r="A12941">
        <v>7</v>
      </c>
      <c r="B12941" s="226">
        <v>43831</v>
      </c>
      <c r="C12941" s="226">
        <v>43832</v>
      </c>
      <c r="D12941" s="226">
        <v>44386.462592592594</v>
      </c>
      <c r="E12941" t="s">
        <v>5991</v>
      </c>
      <c r="F12941">
        <v>10.303600311279297</v>
      </c>
    </row>
    <row r="12942" spans="1:6">
      <c r="A12942">
        <v>7</v>
      </c>
      <c r="B12942" s="226">
        <v>43831</v>
      </c>
      <c r="C12942" s="226">
        <v>43832</v>
      </c>
      <c r="D12942" s="226">
        <v>44386.462592592594</v>
      </c>
      <c r="E12942" t="s">
        <v>5992</v>
      </c>
      <c r="F12942">
        <v>22.974700927734375</v>
      </c>
    </row>
    <row r="12943" spans="1:6">
      <c r="A12943">
        <v>7</v>
      </c>
      <c r="B12943" s="226">
        <v>43831</v>
      </c>
      <c r="C12943" s="226">
        <v>43832</v>
      </c>
      <c r="D12943" s="226">
        <v>44386.462592592594</v>
      </c>
      <c r="E12943" t="s">
        <v>5993</v>
      </c>
      <c r="F12943">
        <v>13.181200027466192</v>
      </c>
    </row>
    <row r="12944" spans="1:6">
      <c r="A12944">
        <v>7</v>
      </c>
      <c r="B12944" s="226">
        <v>43831</v>
      </c>
      <c r="C12944" s="226">
        <v>43832</v>
      </c>
      <c r="D12944" s="226">
        <v>44386.462592592594</v>
      </c>
      <c r="E12944" t="s">
        <v>5994</v>
      </c>
      <c r="F12944">
        <v>33.634300231933594</v>
      </c>
    </row>
    <row r="12945" spans="1:6">
      <c r="A12945">
        <v>7</v>
      </c>
      <c r="B12945" s="226">
        <v>43831</v>
      </c>
      <c r="C12945" s="226">
        <v>43832</v>
      </c>
      <c r="D12945" s="226">
        <v>44386.462592592594</v>
      </c>
      <c r="E12945" t="s">
        <v>5995</v>
      </c>
      <c r="F12945">
        <v>8.0996999740597548</v>
      </c>
    </row>
    <row r="12946" spans="1:6">
      <c r="A12946">
        <v>7</v>
      </c>
      <c r="B12946" s="226">
        <v>43831</v>
      </c>
      <c r="C12946" s="226">
        <v>43832</v>
      </c>
      <c r="D12946" s="226">
        <v>44386.462592592594</v>
      </c>
      <c r="E12946" t="s">
        <v>5996</v>
      </c>
      <c r="F12946">
        <v>2.4084999561310774</v>
      </c>
    </row>
    <row r="12947" spans="1:6">
      <c r="A12947">
        <v>7</v>
      </c>
      <c r="B12947" s="226">
        <v>43831</v>
      </c>
      <c r="C12947" s="226">
        <v>43832</v>
      </c>
      <c r="D12947" s="226">
        <v>44386.462592592594</v>
      </c>
      <c r="E12947" t="s">
        <v>6044</v>
      </c>
    </row>
    <row r="12948" spans="1:6">
      <c r="A12948">
        <v>7</v>
      </c>
      <c r="B12948" s="226">
        <v>43831</v>
      </c>
      <c r="C12948" s="226">
        <v>43832</v>
      </c>
      <c r="D12948" s="226">
        <v>44386.462592592594</v>
      </c>
      <c r="E12948" t="s">
        <v>6047</v>
      </c>
    </row>
    <row r="12949" spans="1:6">
      <c r="A12949">
        <v>7</v>
      </c>
      <c r="B12949" s="226">
        <v>43831</v>
      </c>
      <c r="C12949" s="226">
        <v>43832</v>
      </c>
      <c r="D12949" s="226">
        <v>44386.462592592594</v>
      </c>
      <c r="E12949" t="s">
        <v>6046</v>
      </c>
    </row>
    <row r="12950" spans="1:6">
      <c r="A12950">
        <v>7</v>
      </c>
      <c r="B12950" s="226">
        <v>43831</v>
      </c>
      <c r="C12950" s="226">
        <v>43832</v>
      </c>
      <c r="D12950" s="226">
        <v>44386.462592592594</v>
      </c>
      <c r="E12950" t="s">
        <v>6045</v>
      </c>
    </row>
    <row r="12951" spans="1:6">
      <c r="A12951">
        <v>7</v>
      </c>
      <c r="B12951" s="226">
        <v>43831</v>
      </c>
      <c r="C12951" s="226">
        <v>43832</v>
      </c>
      <c r="D12951" s="226">
        <v>44386.462592592594</v>
      </c>
      <c r="E12951" t="s">
        <v>6235</v>
      </c>
    </row>
    <row r="12952" spans="1:6">
      <c r="A12952">
        <v>7</v>
      </c>
      <c r="B12952" s="226">
        <v>43831</v>
      </c>
      <c r="C12952" s="226">
        <v>43832</v>
      </c>
      <c r="D12952" s="226">
        <v>44386.462592592594</v>
      </c>
      <c r="E12952" t="s">
        <v>6315</v>
      </c>
    </row>
    <row r="12953" spans="1:6">
      <c r="A12953">
        <v>7</v>
      </c>
      <c r="B12953" s="226">
        <v>43831</v>
      </c>
      <c r="C12953" s="226">
        <v>43832</v>
      </c>
      <c r="D12953" s="226">
        <v>44386.462592592594</v>
      </c>
      <c r="E12953" t="s">
        <v>6316</v>
      </c>
    </row>
    <row r="12954" spans="1:6">
      <c r="A12954">
        <v>7</v>
      </c>
      <c r="B12954" s="226">
        <v>43831</v>
      </c>
      <c r="C12954" s="226">
        <v>43832</v>
      </c>
      <c r="D12954" s="226">
        <v>44386.462592592594</v>
      </c>
      <c r="E12954" t="s">
        <v>8012</v>
      </c>
    </row>
    <row r="12955" spans="1:6">
      <c r="A12955">
        <v>7</v>
      </c>
      <c r="B12955" s="226">
        <v>43831</v>
      </c>
      <c r="C12955" s="226">
        <v>43832</v>
      </c>
      <c r="D12955" s="226">
        <v>44386.462592592594</v>
      </c>
      <c r="E12955" t="s">
        <v>6269</v>
      </c>
      <c r="F12955">
        <v>39.977405398421851</v>
      </c>
    </row>
    <row r="12956" spans="1:6">
      <c r="A12956">
        <v>7</v>
      </c>
      <c r="B12956" s="226">
        <v>43831</v>
      </c>
      <c r="C12956" s="226">
        <v>43832</v>
      </c>
      <c r="D12956" s="226">
        <v>44386.462592592594</v>
      </c>
      <c r="E12956" t="s">
        <v>6553</v>
      </c>
      <c r="F12956">
        <v>0</v>
      </c>
    </row>
    <row r="12957" spans="1:6">
      <c r="A12957">
        <v>7</v>
      </c>
      <c r="B12957" s="226">
        <v>43831</v>
      </c>
      <c r="C12957" s="226">
        <v>43832</v>
      </c>
      <c r="D12957" s="226">
        <v>44386.462592592594</v>
      </c>
      <c r="E12957" t="s">
        <v>6554</v>
      </c>
      <c r="F12957">
        <v>0</v>
      </c>
    </row>
    <row r="12958" spans="1:6">
      <c r="A12958">
        <v>7</v>
      </c>
      <c r="B12958" s="226">
        <v>43831</v>
      </c>
      <c r="C12958" s="226">
        <v>43832</v>
      </c>
      <c r="D12958" s="226">
        <v>44386.462592592594</v>
      </c>
      <c r="E12958" t="s">
        <v>6555</v>
      </c>
      <c r="F12958">
        <v>0</v>
      </c>
    </row>
    <row r="12959" spans="1:6">
      <c r="A12959">
        <v>7</v>
      </c>
      <c r="B12959" s="226">
        <v>43831</v>
      </c>
      <c r="C12959" s="226">
        <v>43832</v>
      </c>
      <c r="D12959" s="226">
        <v>44386.462592592594</v>
      </c>
      <c r="E12959" t="s">
        <v>6556</v>
      </c>
      <c r="F12959">
        <v>0</v>
      </c>
    </row>
    <row r="12960" spans="1:6">
      <c r="A12960">
        <v>7</v>
      </c>
      <c r="B12960" s="226">
        <v>43831</v>
      </c>
      <c r="C12960" s="226">
        <v>43832</v>
      </c>
      <c r="D12960" s="226">
        <v>44386.462592592594</v>
      </c>
      <c r="E12960" t="s">
        <v>6557</v>
      </c>
      <c r="F12960">
        <v>0</v>
      </c>
    </row>
    <row r="12961" spans="1:6">
      <c r="A12961">
        <v>7</v>
      </c>
      <c r="B12961" s="226">
        <v>43831</v>
      </c>
      <c r="C12961" s="226">
        <v>43832</v>
      </c>
      <c r="D12961" s="226">
        <v>44386.462592592594</v>
      </c>
      <c r="E12961" t="s">
        <v>6558</v>
      </c>
      <c r="F12961">
        <v>0</v>
      </c>
    </row>
    <row r="12962" spans="1:6">
      <c r="A12962">
        <v>7</v>
      </c>
      <c r="B12962" s="226">
        <v>43831</v>
      </c>
      <c r="C12962" s="226">
        <v>43832</v>
      </c>
      <c r="D12962" s="226">
        <v>44386.462592592594</v>
      </c>
      <c r="E12962" t="s">
        <v>6559</v>
      </c>
      <c r="F12962">
        <v>0</v>
      </c>
    </row>
    <row r="12963" spans="1:6">
      <c r="A12963">
        <v>7</v>
      </c>
      <c r="B12963" s="226">
        <v>43831</v>
      </c>
      <c r="C12963" s="226">
        <v>43832</v>
      </c>
      <c r="D12963" s="226">
        <v>44386.462592592594</v>
      </c>
      <c r="E12963" t="s">
        <v>6560</v>
      </c>
      <c r="F12963">
        <v>18</v>
      </c>
    </row>
    <row r="12964" spans="1:6">
      <c r="A12964">
        <v>7</v>
      </c>
      <c r="B12964" s="226">
        <v>43831</v>
      </c>
      <c r="C12964" s="226">
        <v>43832</v>
      </c>
      <c r="D12964" s="226">
        <v>44386.462592592594</v>
      </c>
      <c r="E12964" t="s">
        <v>6561</v>
      </c>
      <c r="F12964">
        <v>18</v>
      </c>
    </row>
    <row r="12965" spans="1:6">
      <c r="A12965">
        <v>7</v>
      </c>
      <c r="B12965" s="226">
        <v>43831</v>
      </c>
      <c r="C12965" s="226">
        <v>43832</v>
      </c>
      <c r="D12965" s="226">
        <v>44386.462592592594</v>
      </c>
      <c r="E12965" t="s">
        <v>6562</v>
      </c>
      <c r="F12965">
        <v>2.8</v>
      </c>
    </row>
    <row r="12966" spans="1:6">
      <c r="A12966">
        <v>7</v>
      </c>
      <c r="B12966" s="226">
        <v>43831</v>
      </c>
      <c r="C12966" s="226">
        <v>43832</v>
      </c>
      <c r="D12966" s="226">
        <v>44386.462592592594</v>
      </c>
      <c r="E12966" t="s">
        <v>6563</v>
      </c>
      <c r="F12966">
        <v>2.8</v>
      </c>
    </row>
    <row r="12967" spans="1:6">
      <c r="A12967">
        <v>7</v>
      </c>
      <c r="B12967" s="226">
        <v>43831</v>
      </c>
      <c r="C12967" s="226">
        <v>43832</v>
      </c>
      <c r="D12967" s="226">
        <v>44386.462592592594</v>
      </c>
      <c r="E12967" t="s">
        <v>6564</v>
      </c>
      <c r="F12967">
        <v>2.8</v>
      </c>
    </row>
    <row r="12968" spans="1:6">
      <c r="A12968">
        <v>7</v>
      </c>
      <c r="B12968" s="226">
        <v>43831</v>
      </c>
      <c r="C12968" s="226">
        <v>43832</v>
      </c>
      <c r="D12968" s="226">
        <v>44386.462592592594</v>
      </c>
      <c r="E12968" t="s">
        <v>6565</v>
      </c>
      <c r="F12968">
        <v>2.8</v>
      </c>
    </row>
    <row r="12969" spans="1:6">
      <c r="A12969">
        <v>7</v>
      </c>
      <c r="B12969" s="226">
        <v>43831</v>
      </c>
      <c r="C12969" s="226">
        <v>43832</v>
      </c>
      <c r="D12969" s="226">
        <v>44386.462592592594</v>
      </c>
      <c r="E12969" t="s">
        <v>6566</v>
      </c>
      <c r="F12969">
        <v>18</v>
      </c>
    </row>
    <row r="12970" spans="1:6">
      <c r="A12970">
        <v>7</v>
      </c>
      <c r="B12970" s="226">
        <v>43831</v>
      </c>
      <c r="C12970" s="226">
        <v>43832</v>
      </c>
      <c r="D12970" s="226">
        <v>44386.462592592594</v>
      </c>
      <c r="E12970" t="s">
        <v>6567</v>
      </c>
      <c r="F12970">
        <v>2.8</v>
      </c>
    </row>
    <row r="12971" spans="1:6">
      <c r="A12971">
        <v>7</v>
      </c>
      <c r="B12971" s="226">
        <v>43831</v>
      </c>
      <c r="C12971" s="226">
        <v>43832</v>
      </c>
      <c r="D12971" s="226">
        <v>44386.462592592594</v>
      </c>
      <c r="E12971" t="s">
        <v>6568</v>
      </c>
      <c r="F12971">
        <v>2.8</v>
      </c>
    </row>
    <row r="12972" spans="1:6">
      <c r="A12972">
        <v>7</v>
      </c>
      <c r="B12972" s="226">
        <v>43831</v>
      </c>
      <c r="C12972" s="226">
        <v>43832</v>
      </c>
      <c r="D12972" s="226">
        <v>44386.462592592594</v>
      </c>
      <c r="E12972" t="s">
        <v>6569</v>
      </c>
      <c r="F12972">
        <v>18</v>
      </c>
    </row>
    <row r="12973" spans="1:6">
      <c r="A12973">
        <v>7</v>
      </c>
      <c r="B12973" s="226">
        <v>43831</v>
      </c>
      <c r="C12973" s="226">
        <v>43832</v>
      </c>
      <c r="D12973" s="226">
        <v>44386.462592592594</v>
      </c>
      <c r="E12973" t="s">
        <v>6570</v>
      </c>
      <c r="F12973">
        <v>2.8</v>
      </c>
    </row>
    <row r="12974" spans="1:6">
      <c r="A12974">
        <v>7</v>
      </c>
      <c r="B12974" s="226">
        <v>43831</v>
      </c>
      <c r="C12974" s="226">
        <v>43832</v>
      </c>
      <c r="D12974" s="226">
        <v>44386.462592592594</v>
      </c>
      <c r="E12974" t="s">
        <v>6665</v>
      </c>
      <c r="F12974">
        <v>-3.257282465799919E-2</v>
      </c>
    </row>
    <row r="12975" spans="1:6">
      <c r="A12975">
        <v>7</v>
      </c>
      <c r="B12975" s="226">
        <v>43831</v>
      </c>
      <c r="C12975" s="226">
        <v>43832</v>
      </c>
      <c r="D12975" s="226">
        <v>44386.462592592594</v>
      </c>
      <c r="E12975" t="s">
        <v>6666</v>
      </c>
      <c r="F12975">
        <v>-2.5229221771264243E-2</v>
      </c>
    </row>
    <row r="12976" spans="1:6">
      <c r="A12976">
        <v>7</v>
      </c>
      <c r="B12976" s="226">
        <v>43831</v>
      </c>
      <c r="C12976" s="226">
        <v>43832</v>
      </c>
      <c r="D12976" s="226">
        <v>44386.462592592594</v>
      </c>
      <c r="E12976" t="s">
        <v>6662</v>
      </c>
      <c r="F12976">
        <v>1.3649561104002788</v>
      </c>
    </row>
    <row r="12977" spans="1:6">
      <c r="A12977">
        <v>7</v>
      </c>
      <c r="B12977" s="226">
        <v>43831</v>
      </c>
      <c r="C12977" s="226">
        <v>43832</v>
      </c>
      <c r="D12977" s="226">
        <v>44386.462592592594</v>
      </c>
      <c r="E12977" t="s">
        <v>6289</v>
      </c>
      <c r="F12977">
        <v>32.856162087122598</v>
      </c>
    </row>
    <row r="12978" spans="1:6">
      <c r="A12978">
        <v>7</v>
      </c>
      <c r="B12978" s="226">
        <v>43831</v>
      </c>
      <c r="C12978" s="226">
        <v>43832</v>
      </c>
      <c r="D12978" s="226">
        <v>44386.462592592594</v>
      </c>
      <c r="E12978" t="s">
        <v>6290</v>
      </c>
      <c r="F12978">
        <v>4.3155950711005211</v>
      </c>
    </row>
    <row r="12979" spans="1:6">
      <c r="A12979">
        <v>7</v>
      </c>
      <c r="B12979" s="226">
        <v>43831</v>
      </c>
      <c r="C12979" s="226">
        <v>43832</v>
      </c>
      <c r="D12979" s="226">
        <v>44386.462592592594</v>
      </c>
      <c r="E12979" t="s">
        <v>6291</v>
      </c>
      <c r="F12979">
        <v>4.4542602270382359</v>
      </c>
    </row>
    <row r="12980" spans="1:6">
      <c r="A12980">
        <v>7</v>
      </c>
      <c r="B12980" s="226">
        <v>43831</v>
      </c>
      <c r="C12980" s="226">
        <v>43832</v>
      </c>
      <c r="D12980" s="226">
        <v>44386.462592592594</v>
      </c>
      <c r="E12980" t="s">
        <v>6292</v>
      </c>
      <c r="F12980">
        <v>9.9286713398165176</v>
      </c>
    </row>
    <row r="12981" spans="1:6">
      <c r="A12981">
        <v>7</v>
      </c>
      <c r="B12981" s="226">
        <v>43831</v>
      </c>
      <c r="C12981" s="226">
        <v>43832</v>
      </c>
      <c r="D12981" s="226">
        <v>44386.462592592594</v>
      </c>
      <c r="E12981" t="s">
        <v>6293</v>
      </c>
      <c r="F12981">
        <v>0</v>
      </c>
    </row>
    <row r="12982" spans="1:6">
      <c r="A12982">
        <v>7</v>
      </c>
      <c r="B12982" s="226">
        <v>43831</v>
      </c>
      <c r="C12982" s="226">
        <v>43832</v>
      </c>
      <c r="D12982" s="226">
        <v>44386.462592592594</v>
      </c>
      <c r="E12982" t="s">
        <v>6294</v>
      </c>
      <c r="F12982">
        <v>0</v>
      </c>
    </row>
    <row r="12983" spans="1:6">
      <c r="A12983">
        <v>7</v>
      </c>
      <c r="B12983" s="226">
        <v>43831</v>
      </c>
      <c r="C12983" s="226">
        <v>43832</v>
      </c>
      <c r="D12983" s="226">
        <v>44386.462592592594</v>
      </c>
      <c r="E12983" t="s">
        <v>6295</v>
      </c>
      <c r="F12983">
        <v>44.612019000000004</v>
      </c>
    </row>
    <row r="12984" spans="1:6">
      <c r="A12984">
        <v>7</v>
      </c>
      <c r="B12984" s="226">
        <v>43831</v>
      </c>
      <c r="C12984" s="226">
        <v>43832</v>
      </c>
      <c r="D12984" s="226">
        <v>44386.462592592594</v>
      </c>
      <c r="E12984" t="s">
        <v>6296</v>
      </c>
      <c r="F12984">
        <v>45.573023739999996</v>
      </c>
    </row>
    <row r="12985" spans="1:6">
      <c r="A12985">
        <v>7</v>
      </c>
      <c r="B12985" s="226">
        <v>43831</v>
      </c>
      <c r="C12985" s="226">
        <v>43832</v>
      </c>
      <c r="D12985" s="226">
        <v>44386.462592592594</v>
      </c>
      <c r="E12985" t="s">
        <v>6317</v>
      </c>
    </row>
    <row r="12986" spans="1:6">
      <c r="A12986">
        <v>7</v>
      </c>
      <c r="B12986" s="226">
        <v>43831</v>
      </c>
      <c r="C12986" s="226">
        <v>43832</v>
      </c>
      <c r="D12986" s="226">
        <v>44386.462592592594</v>
      </c>
      <c r="E12986" t="s">
        <v>6318</v>
      </c>
    </row>
    <row r="12987" spans="1:6">
      <c r="A12987">
        <v>7</v>
      </c>
      <c r="B12987" s="226">
        <v>43831</v>
      </c>
      <c r="C12987" s="226">
        <v>43832</v>
      </c>
      <c r="D12987" s="226">
        <v>44386.462592592594</v>
      </c>
      <c r="E12987" t="s">
        <v>6319</v>
      </c>
    </row>
    <row r="12988" spans="1:6">
      <c r="A12988">
        <v>7</v>
      </c>
      <c r="B12988" s="226">
        <v>43831</v>
      </c>
      <c r="C12988" s="226">
        <v>43832</v>
      </c>
      <c r="D12988" s="226">
        <v>44386.462592592594</v>
      </c>
      <c r="E12988" t="s">
        <v>6320</v>
      </c>
    </row>
    <row r="12989" spans="1:6">
      <c r="A12989">
        <v>7</v>
      </c>
      <c r="B12989" s="226">
        <v>43831</v>
      </c>
      <c r="C12989" s="226">
        <v>43832</v>
      </c>
      <c r="D12989" s="226">
        <v>44386.462592592594</v>
      </c>
      <c r="E12989" t="s">
        <v>8013</v>
      </c>
    </row>
    <row r="12990" spans="1:6">
      <c r="A12990">
        <v>7</v>
      </c>
      <c r="B12990" s="226">
        <v>43831</v>
      </c>
      <c r="C12990" s="226">
        <v>43832</v>
      </c>
      <c r="D12990" s="226">
        <v>44386.462592592594</v>
      </c>
      <c r="E12990" t="s">
        <v>8014</v>
      </c>
    </row>
    <row r="12991" spans="1:6">
      <c r="A12991">
        <v>7</v>
      </c>
      <c r="B12991" s="226">
        <v>43831</v>
      </c>
      <c r="C12991" s="226">
        <v>43832</v>
      </c>
      <c r="D12991" s="226">
        <v>44386.462592592594</v>
      </c>
      <c r="E12991" t="s">
        <v>6362</v>
      </c>
    </row>
    <row r="12992" spans="1:6">
      <c r="A12992">
        <v>7</v>
      </c>
      <c r="B12992" s="226">
        <v>43831</v>
      </c>
      <c r="C12992" s="226">
        <v>43832</v>
      </c>
      <c r="D12992" s="226">
        <v>44386.462592592594</v>
      </c>
      <c r="E12992" t="s">
        <v>6363</v>
      </c>
    </row>
    <row r="12993" spans="1:6">
      <c r="A12993">
        <v>7</v>
      </c>
      <c r="B12993" s="226">
        <v>43831</v>
      </c>
      <c r="C12993" s="226">
        <v>43832</v>
      </c>
      <c r="D12993" s="226">
        <v>44386.462592592594</v>
      </c>
      <c r="E12993" t="s">
        <v>6525</v>
      </c>
    </row>
    <row r="12994" spans="1:6">
      <c r="A12994">
        <v>7</v>
      </c>
      <c r="B12994" s="226">
        <v>43831</v>
      </c>
      <c r="C12994" s="226">
        <v>43832</v>
      </c>
      <c r="D12994" s="226">
        <v>44386.462592592594</v>
      </c>
      <c r="E12994" t="s">
        <v>6526</v>
      </c>
    </row>
    <row r="12995" spans="1:6">
      <c r="A12995">
        <v>7</v>
      </c>
      <c r="B12995" s="226">
        <v>43831</v>
      </c>
      <c r="C12995" s="226">
        <v>43832</v>
      </c>
      <c r="D12995" s="226">
        <v>44386.462592592594</v>
      </c>
      <c r="E12995" t="s">
        <v>6721</v>
      </c>
      <c r="F12995">
        <v>2.3475531287594773</v>
      </c>
    </row>
    <row r="12996" spans="1:6">
      <c r="A12996">
        <v>7</v>
      </c>
      <c r="B12996" s="226">
        <v>43831</v>
      </c>
      <c r="C12996" s="226">
        <v>43832</v>
      </c>
      <c r="D12996" s="226">
        <v>44386.462592592594</v>
      </c>
      <c r="E12996" t="s">
        <v>6727</v>
      </c>
      <c r="F12996">
        <v>20.965812410248649</v>
      </c>
    </row>
    <row r="12997" spans="1:6">
      <c r="A12997">
        <v>7</v>
      </c>
      <c r="B12997" s="226">
        <v>43831</v>
      </c>
      <c r="C12997" s="226">
        <v>43832</v>
      </c>
      <c r="D12997" s="226">
        <v>44386.462592592594</v>
      </c>
      <c r="E12997" t="s">
        <v>6635</v>
      </c>
      <c r="F12997">
        <v>0.87</v>
      </c>
    </row>
    <row r="12998" spans="1:6">
      <c r="A12998">
        <v>7</v>
      </c>
      <c r="B12998" s="226">
        <v>43831</v>
      </c>
      <c r="C12998" s="226">
        <v>43832</v>
      </c>
      <c r="D12998" s="226">
        <v>44386.462592592594</v>
      </c>
      <c r="E12998" t="s">
        <v>6637</v>
      </c>
      <c r="F12998">
        <v>0.88</v>
      </c>
    </row>
    <row r="12999" spans="1:6">
      <c r="A12999">
        <v>7</v>
      </c>
      <c r="B12999" s="226">
        <v>43831</v>
      </c>
      <c r="C12999" s="226">
        <v>43832</v>
      </c>
      <c r="D12999" s="226">
        <v>44386.462592592594</v>
      </c>
      <c r="E12999" t="s">
        <v>6638</v>
      </c>
      <c r="F12999">
        <v>0.87728888900000002</v>
      </c>
    </row>
    <row r="13000" spans="1:6">
      <c r="A13000">
        <v>7</v>
      </c>
      <c r="B13000" s="226">
        <v>43831</v>
      </c>
      <c r="C13000" s="226">
        <v>43832</v>
      </c>
      <c r="D13000" s="226">
        <v>44386.462592592594</v>
      </c>
      <c r="E13000" t="s">
        <v>6642</v>
      </c>
      <c r="F13000">
        <v>0.86831666699999999</v>
      </c>
    </row>
    <row r="13001" spans="1:6">
      <c r="A13001">
        <v>7</v>
      </c>
      <c r="B13001" s="226">
        <v>43831</v>
      </c>
      <c r="C13001" s="226">
        <v>43832</v>
      </c>
      <c r="D13001" s="226">
        <v>44386.462592592594</v>
      </c>
      <c r="E13001" t="s">
        <v>6636</v>
      </c>
      <c r="F13001">
        <v>0.87</v>
      </c>
    </row>
    <row r="13002" spans="1:6">
      <c r="A13002">
        <v>7</v>
      </c>
      <c r="B13002" s="226">
        <v>43831</v>
      </c>
      <c r="C13002" s="226">
        <v>43832</v>
      </c>
      <c r="D13002" s="226">
        <v>44386.462592592594</v>
      </c>
      <c r="E13002" t="s">
        <v>6646</v>
      </c>
      <c r="F13002">
        <v>0.87688888899999995</v>
      </c>
    </row>
    <row r="13003" spans="1:6">
      <c r="A13003">
        <v>7</v>
      </c>
      <c r="B13003" s="226">
        <v>43831</v>
      </c>
      <c r="C13003" s="226">
        <v>43832</v>
      </c>
      <c r="D13003" s="226">
        <v>44386.462592592594</v>
      </c>
      <c r="E13003" t="s">
        <v>6647</v>
      </c>
      <c r="F13003">
        <v>0.88706562499999997</v>
      </c>
    </row>
    <row r="13004" spans="1:6">
      <c r="A13004">
        <v>7</v>
      </c>
      <c r="B13004" s="226">
        <v>43831</v>
      </c>
      <c r="C13004" s="226">
        <v>43832</v>
      </c>
      <c r="D13004" s="226">
        <v>44386.462592592594</v>
      </c>
      <c r="E13004" t="s">
        <v>6648</v>
      </c>
      <c r="F13004">
        <v>0.75539321999999998</v>
      </c>
    </row>
    <row r="13005" spans="1:6">
      <c r="A13005">
        <v>7</v>
      </c>
      <c r="B13005" s="226">
        <v>43831</v>
      </c>
      <c r="C13005" s="226">
        <v>43832</v>
      </c>
      <c r="D13005" s="226">
        <v>44386.462592592594</v>
      </c>
      <c r="E13005" t="s">
        <v>6643</v>
      </c>
      <c r="F13005">
        <v>0.87</v>
      </c>
    </row>
    <row r="13006" spans="1:6">
      <c r="A13006">
        <v>7</v>
      </c>
      <c r="B13006" s="226">
        <v>43831</v>
      </c>
      <c r="C13006" s="226">
        <v>43832</v>
      </c>
      <c r="D13006" s="226">
        <v>44386.462592592594</v>
      </c>
      <c r="E13006" t="s">
        <v>6644</v>
      </c>
      <c r="F13006">
        <v>0.67601355900000004</v>
      </c>
    </row>
    <row r="13007" spans="1:6">
      <c r="A13007">
        <v>7</v>
      </c>
      <c r="B13007" s="226">
        <v>43831</v>
      </c>
      <c r="C13007" s="226">
        <v>43832</v>
      </c>
      <c r="D13007" s="226">
        <v>44386.462592592594</v>
      </c>
      <c r="E13007" t="s">
        <v>6649</v>
      </c>
      <c r="F13007">
        <v>0.86760000000000004</v>
      </c>
    </row>
    <row r="13008" spans="1:6">
      <c r="A13008">
        <v>7</v>
      </c>
      <c r="B13008" s="226">
        <v>43831</v>
      </c>
      <c r="C13008" s="226">
        <v>43832</v>
      </c>
      <c r="D13008" s="226">
        <v>44386.462592592594</v>
      </c>
      <c r="E13008" t="s">
        <v>6650</v>
      </c>
      <c r="F13008">
        <v>0.87610468799999996</v>
      </c>
    </row>
    <row r="13009" spans="1:6">
      <c r="A13009">
        <v>7</v>
      </c>
      <c r="B13009" s="226">
        <v>43831</v>
      </c>
      <c r="C13009" s="226">
        <v>43832</v>
      </c>
      <c r="D13009" s="226">
        <v>44386.462592592594</v>
      </c>
      <c r="E13009" t="s">
        <v>6651</v>
      </c>
      <c r="F13009">
        <v>0.894277922</v>
      </c>
    </row>
    <row r="13010" spans="1:6">
      <c r="A13010">
        <v>7</v>
      </c>
      <c r="B13010" s="226">
        <v>43831</v>
      </c>
      <c r="C13010" s="226">
        <v>43832</v>
      </c>
      <c r="D13010" s="226">
        <v>44386.462592592594</v>
      </c>
      <c r="E13010" t="s">
        <v>6645</v>
      </c>
      <c r="F13010">
        <v>0.875</v>
      </c>
    </row>
    <row r="13011" spans="1:6">
      <c r="A13011">
        <v>7</v>
      </c>
      <c r="B13011" s="226">
        <v>43831</v>
      </c>
      <c r="C13011" s="226">
        <v>43832</v>
      </c>
      <c r="D13011" s="226">
        <v>44386.462592592594</v>
      </c>
      <c r="E13011" t="s">
        <v>6652</v>
      </c>
      <c r="F13011">
        <v>0.86570000000000003</v>
      </c>
    </row>
    <row r="13012" spans="1:6">
      <c r="A13012">
        <v>7</v>
      </c>
      <c r="B13012" s="226">
        <v>43831</v>
      </c>
      <c r="C13012" s="226">
        <v>43832</v>
      </c>
      <c r="D13012" s="226">
        <v>44386.462592592594</v>
      </c>
      <c r="E13012" t="s">
        <v>6653</v>
      </c>
      <c r="F13012">
        <v>5.0000000000000001E-4</v>
      </c>
    </row>
    <row r="13013" spans="1:6">
      <c r="A13013">
        <v>7</v>
      </c>
      <c r="B13013" s="226">
        <v>43831</v>
      </c>
      <c r="C13013" s="226">
        <v>43832</v>
      </c>
      <c r="D13013" s="226">
        <v>44386.462592592594</v>
      </c>
      <c r="E13013" t="s">
        <v>6654</v>
      </c>
      <c r="F13013">
        <v>4.6000000000000001E-4</v>
      </c>
    </row>
    <row r="13014" spans="1:6">
      <c r="A13014">
        <v>7</v>
      </c>
      <c r="B13014" s="226">
        <v>43831</v>
      </c>
      <c r="C13014" s="226">
        <v>43832</v>
      </c>
      <c r="D13014" s="226">
        <v>44386.462592592594</v>
      </c>
      <c r="E13014" t="s">
        <v>6655</v>
      </c>
      <c r="F13014">
        <v>1.6999999999999999E-3</v>
      </c>
    </row>
    <row r="13015" spans="1:6">
      <c r="A13015">
        <v>7</v>
      </c>
      <c r="B13015" s="226">
        <v>43831</v>
      </c>
      <c r="C13015" s="226">
        <v>43832</v>
      </c>
      <c r="D13015" s="226">
        <v>44386.462592592594</v>
      </c>
      <c r="E13015" t="s">
        <v>6766</v>
      </c>
      <c r="F13015">
        <v>102.1</v>
      </c>
    </row>
    <row r="13016" spans="1:6">
      <c r="A13016">
        <v>7</v>
      </c>
      <c r="B13016" s="226">
        <v>43831</v>
      </c>
      <c r="C13016" s="226">
        <v>43832</v>
      </c>
      <c r="D13016" s="226">
        <v>44386.462592592594</v>
      </c>
      <c r="E13016" t="s">
        <v>6767</v>
      </c>
      <c r="F13016">
        <v>111</v>
      </c>
    </row>
    <row r="13017" spans="1:6">
      <c r="A13017">
        <v>7</v>
      </c>
      <c r="B13017" s="226">
        <v>43831</v>
      </c>
      <c r="C13017" s="226">
        <v>43832</v>
      </c>
      <c r="D13017" s="226">
        <v>44386.462592592594</v>
      </c>
      <c r="E13017" t="s">
        <v>6764</v>
      </c>
      <c r="F13017">
        <v>99.7</v>
      </c>
    </row>
    <row r="13018" spans="1:6">
      <c r="A13018">
        <v>7</v>
      </c>
      <c r="B13018" s="226">
        <v>43831</v>
      </c>
      <c r="C13018" s="226">
        <v>43832</v>
      </c>
      <c r="D13018" s="226">
        <v>44386.462592592594</v>
      </c>
      <c r="E13018" t="s">
        <v>6765</v>
      </c>
      <c r="F13018">
        <v>110</v>
      </c>
    </row>
    <row r="13019" spans="1:6">
      <c r="A13019">
        <v>7</v>
      </c>
      <c r="B13019" s="226">
        <v>43831</v>
      </c>
      <c r="C13019" s="226">
        <v>43832</v>
      </c>
      <c r="D13019" s="226">
        <v>44386.462592592594</v>
      </c>
      <c r="E13019" t="s">
        <v>7567</v>
      </c>
    </row>
    <row r="13020" spans="1:6">
      <c r="A13020">
        <v>7</v>
      </c>
      <c r="B13020" s="226">
        <v>43831</v>
      </c>
      <c r="C13020" s="226">
        <v>43832</v>
      </c>
      <c r="D13020" s="226">
        <v>44386.462592592594</v>
      </c>
      <c r="E13020" t="s">
        <v>7569</v>
      </c>
    </row>
    <row r="13021" spans="1:6">
      <c r="A13021">
        <v>7</v>
      </c>
      <c r="B13021" s="226">
        <v>43831</v>
      </c>
      <c r="C13021" s="226">
        <v>43832</v>
      </c>
      <c r="D13021" s="226">
        <v>44386.462592592594</v>
      </c>
      <c r="E13021" t="s">
        <v>7574</v>
      </c>
    </row>
    <row r="13022" spans="1:6">
      <c r="A13022">
        <v>7</v>
      </c>
      <c r="B13022" s="226">
        <v>43831</v>
      </c>
      <c r="C13022" s="226">
        <v>43832</v>
      </c>
      <c r="D13022" s="226">
        <v>44386.462592592594</v>
      </c>
      <c r="E13022" t="s">
        <v>7578</v>
      </c>
    </row>
    <row r="13023" spans="1:6">
      <c r="A13023">
        <v>7</v>
      </c>
      <c r="B13023" s="226">
        <v>43831</v>
      </c>
      <c r="C13023" s="226">
        <v>43832</v>
      </c>
      <c r="D13023" s="226">
        <v>44386.462592592594</v>
      </c>
      <c r="E13023" t="s">
        <v>8007</v>
      </c>
    </row>
    <row r="13024" spans="1:6">
      <c r="A13024">
        <v>7</v>
      </c>
      <c r="B13024" s="226">
        <v>43831</v>
      </c>
      <c r="C13024" s="226">
        <v>43832</v>
      </c>
      <c r="D13024" s="226">
        <v>44386.462592592594</v>
      </c>
      <c r="E13024" t="s">
        <v>7634</v>
      </c>
    </row>
    <row r="13025" spans="1:6">
      <c r="A13025">
        <v>7</v>
      </c>
      <c r="B13025" s="226">
        <v>43831</v>
      </c>
      <c r="C13025" s="226">
        <v>43832</v>
      </c>
      <c r="D13025" s="226">
        <v>44386.462592592594</v>
      </c>
      <c r="E13025" t="s">
        <v>7539</v>
      </c>
      <c r="F13025">
        <v>1E-3</v>
      </c>
    </row>
    <row r="13026" spans="1:6">
      <c r="A13026">
        <v>7</v>
      </c>
      <c r="B13026" s="226">
        <v>43831</v>
      </c>
      <c r="C13026" s="226">
        <v>43832</v>
      </c>
      <c r="D13026" s="226">
        <v>44386.462592592594</v>
      </c>
      <c r="E13026" t="s">
        <v>7540</v>
      </c>
      <c r="F13026">
        <v>1E-3</v>
      </c>
    </row>
    <row r="13027" spans="1:6">
      <c r="A13027">
        <v>7</v>
      </c>
      <c r="B13027" s="226">
        <v>43831</v>
      </c>
      <c r="C13027" s="226">
        <v>43832</v>
      </c>
      <c r="D13027" s="226">
        <v>44386.462592592594</v>
      </c>
      <c r="E13027" t="s">
        <v>6816</v>
      </c>
      <c r="F13027">
        <v>75.981706953048715</v>
      </c>
    </row>
    <row r="13028" spans="1:6">
      <c r="A13028">
        <v>7</v>
      </c>
      <c r="B13028" s="226">
        <v>43831</v>
      </c>
      <c r="C13028" s="226">
        <v>43832</v>
      </c>
      <c r="D13028" s="226">
        <v>44386.462592592594</v>
      </c>
      <c r="E13028" t="s">
        <v>6818</v>
      </c>
      <c r="F13028">
        <v>266.94654500749391</v>
      </c>
    </row>
    <row r="13029" spans="1:6">
      <c r="A13029">
        <v>7</v>
      </c>
      <c r="B13029" s="226">
        <v>43831</v>
      </c>
      <c r="C13029" s="226">
        <v>43832</v>
      </c>
      <c r="D13029" s="226">
        <v>44386.462592592594</v>
      </c>
      <c r="E13029" t="s">
        <v>6820</v>
      </c>
      <c r="F13029">
        <v>1901.2791534423789</v>
      </c>
    </row>
    <row r="13030" spans="1:6">
      <c r="A13030">
        <v>7</v>
      </c>
      <c r="B13030" s="226">
        <v>43831</v>
      </c>
      <c r="C13030" s="226">
        <v>43832</v>
      </c>
      <c r="D13030" s="226">
        <v>44386.462592592594</v>
      </c>
      <c r="E13030" t="s">
        <v>6822</v>
      </c>
      <c r="F13030">
        <v>33.091665010982055</v>
      </c>
    </row>
    <row r="13031" spans="1:6">
      <c r="A13031">
        <v>7</v>
      </c>
      <c r="B13031" s="226">
        <v>43831</v>
      </c>
      <c r="C13031" s="226">
        <v>43832</v>
      </c>
      <c r="D13031" s="226">
        <v>44386.462592592594</v>
      </c>
      <c r="E13031" t="s">
        <v>6824</v>
      </c>
      <c r="F13031">
        <v>143.90556818644211</v>
      </c>
    </row>
    <row r="13032" spans="1:6">
      <c r="A13032">
        <v>7</v>
      </c>
      <c r="B13032" s="226">
        <v>43831</v>
      </c>
      <c r="C13032" s="226">
        <v>43832</v>
      </c>
      <c r="D13032" s="226">
        <v>44386.462592592594</v>
      </c>
      <c r="E13032" t="s">
        <v>6826</v>
      </c>
      <c r="F13032">
        <v>57.969073412153449</v>
      </c>
    </row>
    <row r="13033" spans="1:6">
      <c r="A13033">
        <v>7</v>
      </c>
      <c r="B13033" s="226">
        <v>43831</v>
      </c>
      <c r="C13033" s="226">
        <v>43832</v>
      </c>
      <c r="D13033" s="226">
        <v>44386.462592592594</v>
      </c>
      <c r="E13033" t="s">
        <v>6828</v>
      </c>
      <c r="F13033">
        <v>51.355562178293845</v>
      </c>
    </row>
    <row r="13034" spans="1:6">
      <c r="A13034">
        <v>7</v>
      </c>
      <c r="B13034" s="226">
        <v>43831</v>
      </c>
      <c r="C13034" s="226">
        <v>43832</v>
      </c>
      <c r="D13034" s="226">
        <v>44386.462592592594</v>
      </c>
      <c r="E13034" t="s">
        <v>8021</v>
      </c>
      <c r="F13034">
        <v>625.86323861016194</v>
      </c>
    </row>
    <row r="13035" spans="1:6">
      <c r="A13035">
        <v>7</v>
      </c>
      <c r="B13035" s="226">
        <v>43831</v>
      </c>
      <c r="C13035" s="226">
        <v>43832</v>
      </c>
      <c r="D13035" s="226">
        <v>44386.462592592594</v>
      </c>
      <c r="E13035" t="s">
        <v>8022</v>
      </c>
      <c r="F13035">
        <v>630.12644458346813</v>
      </c>
    </row>
    <row r="13036" spans="1:6">
      <c r="A13036">
        <v>7</v>
      </c>
      <c r="B13036" s="226">
        <v>43831</v>
      </c>
      <c r="C13036" s="226">
        <v>43832</v>
      </c>
      <c r="D13036" s="226">
        <v>44386.462592592594</v>
      </c>
      <c r="E13036" t="s">
        <v>6834</v>
      </c>
      <c r="F13036">
        <v>0</v>
      </c>
    </row>
    <row r="13037" spans="1:6">
      <c r="A13037">
        <v>7</v>
      </c>
      <c r="B13037" s="226">
        <v>43831</v>
      </c>
      <c r="C13037" s="226">
        <v>43832</v>
      </c>
      <c r="D13037" s="226">
        <v>44386.462592592594</v>
      </c>
      <c r="E13037" t="s">
        <v>8023</v>
      </c>
    </row>
    <row r="13038" spans="1:6">
      <c r="A13038">
        <v>7</v>
      </c>
      <c r="B13038" s="226">
        <v>43831</v>
      </c>
      <c r="C13038" s="226">
        <v>43832</v>
      </c>
      <c r="D13038" s="226">
        <v>44386.462592592594</v>
      </c>
      <c r="E13038" t="s">
        <v>8024</v>
      </c>
    </row>
    <row r="13039" spans="1:6">
      <c r="A13039">
        <v>7</v>
      </c>
      <c r="B13039" s="226">
        <v>43831</v>
      </c>
      <c r="C13039" s="226">
        <v>43832</v>
      </c>
      <c r="D13039" s="226">
        <v>44386.462592592594</v>
      </c>
      <c r="E13039" t="s">
        <v>8025</v>
      </c>
    </row>
    <row r="13040" spans="1:6">
      <c r="A13040">
        <v>7</v>
      </c>
      <c r="B13040" s="226">
        <v>43831</v>
      </c>
      <c r="C13040" s="226">
        <v>43832</v>
      </c>
      <c r="D13040" s="226">
        <v>44386.462592592594</v>
      </c>
      <c r="E13040" t="s">
        <v>8026</v>
      </c>
    </row>
    <row r="13041" spans="1:5">
      <c r="A13041">
        <v>7</v>
      </c>
      <c r="B13041" s="226">
        <v>43831</v>
      </c>
      <c r="C13041" s="226">
        <v>43832</v>
      </c>
      <c r="D13041" s="226">
        <v>44386.462592592594</v>
      </c>
      <c r="E13041" t="s">
        <v>8027</v>
      </c>
    </row>
    <row r="13042" spans="1:5">
      <c r="A13042">
        <v>7</v>
      </c>
      <c r="B13042" s="226">
        <v>43831</v>
      </c>
      <c r="C13042" s="226">
        <v>43832</v>
      </c>
      <c r="D13042" s="226">
        <v>44386.462592592594</v>
      </c>
      <c r="E13042" t="s">
        <v>8028</v>
      </c>
    </row>
    <row r="13043" spans="1:5">
      <c r="A13043">
        <v>7</v>
      </c>
      <c r="B13043" s="226">
        <v>43831</v>
      </c>
      <c r="C13043" s="226">
        <v>43832</v>
      </c>
      <c r="D13043" s="226">
        <v>44386.462592592594</v>
      </c>
      <c r="E13043" t="s">
        <v>8029</v>
      </c>
    </row>
    <row r="13044" spans="1:5">
      <c r="A13044">
        <v>7</v>
      </c>
      <c r="B13044" s="226">
        <v>43831</v>
      </c>
      <c r="C13044" s="226">
        <v>43832</v>
      </c>
      <c r="D13044" s="226">
        <v>44386.462592592594</v>
      </c>
      <c r="E13044" t="s">
        <v>8030</v>
      </c>
    </row>
    <row r="13045" spans="1:5">
      <c r="A13045">
        <v>7</v>
      </c>
      <c r="B13045" s="226">
        <v>43831</v>
      </c>
      <c r="C13045" s="226">
        <v>43832</v>
      </c>
      <c r="D13045" s="226">
        <v>44386.462592592594</v>
      </c>
      <c r="E13045" t="s">
        <v>8031</v>
      </c>
    </row>
    <row r="13046" spans="1:5">
      <c r="A13046">
        <v>7</v>
      </c>
      <c r="B13046" s="226">
        <v>43831</v>
      </c>
      <c r="C13046" s="226">
        <v>43832</v>
      </c>
      <c r="D13046" s="226">
        <v>44386.462592592594</v>
      </c>
      <c r="E13046" t="s">
        <v>8032</v>
      </c>
    </row>
    <row r="13047" spans="1:5">
      <c r="A13047">
        <v>7</v>
      </c>
      <c r="B13047" s="226">
        <v>43831</v>
      </c>
      <c r="C13047" s="226">
        <v>43832</v>
      </c>
      <c r="D13047" s="226">
        <v>44386.462592592594</v>
      </c>
      <c r="E13047" t="s">
        <v>8033</v>
      </c>
    </row>
    <row r="13048" spans="1:5">
      <c r="A13048">
        <v>7</v>
      </c>
      <c r="B13048" s="226">
        <v>43831</v>
      </c>
      <c r="C13048" s="226">
        <v>43832</v>
      </c>
      <c r="D13048" s="226">
        <v>44386.462592592594</v>
      </c>
      <c r="E13048" t="s">
        <v>8034</v>
      </c>
    </row>
    <row r="13049" spans="1:5">
      <c r="A13049">
        <v>7</v>
      </c>
      <c r="B13049" s="226">
        <v>43831</v>
      </c>
      <c r="C13049" s="226">
        <v>43832</v>
      </c>
      <c r="D13049" s="226">
        <v>44386.462592592594</v>
      </c>
      <c r="E13049" t="s">
        <v>8035</v>
      </c>
    </row>
    <row r="13050" spans="1:5">
      <c r="A13050">
        <v>7</v>
      </c>
      <c r="B13050" s="226">
        <v>43831</v>
      </c>
      <c r="C13050" s="226">
        <v>43832</v>
      </c>
      <c r="D13050" s="226">
        <v>44386.462592592594</v>
      </c>
      <c r="E13050" t="s">
        <v>8036</v>
      </c>
    </row>
    <row r="13051" spans="1:5">
      <c r="A13051">
        <v>7</v>
      </c>
      <c r="B13051" s="226">
        <v>43831</v>
      </c>
      <c r="C13051" s="226">
        <v>43832</v>
      </c>
      <c r="D13051" s="226">
        <v>44386.462592592594</v>
      </c>
      <c r="E13051" t="s">
        <v>8037</v>
      </c>
    </row>
    <row r="13052" spans="1:5">
      <c r="A13052">
        <v>7</v>
      </c>
      <c r="B13052" s="226">
        <v>43831</v>
      </c>
      <c r="C13052" s="226">
        <v>43832</v>
      </c>
      <c r="D13052" s="226">
        <v>44386.462592592594</v>
      </c>
      <c r="E13052" t="s">
        <v>8038</v>
      </c>
    </row>
    <row r="13053" spans="1:5">
      <c r="A13053">
        <v>7</v>
      </c>
      <c r="B13053" s="226">
        <v>43831</v>
      </c>
      <c r="C13053" s="226">
        <v>43832</v>
      </c>
      <c r="D13053" s="226">
        <v>44386.462592592594</v>
      </c>
      <c r="E13053" t="s">
        <v>8039</v>
      </c>
    </row>
    <row r="13054" spans="1:5">
      <c r="A13054">
        <v>7</v>
      </c>
      <c r="B13054" s="226">
        <v>43831</v>
      </c>
      <c r="C13054" s="226">
        <v>43832</v>
      </c>
      <c r="D13054" s="226">
        <v>44386.462592592594</v>
      </c>
      <c r="E13054" t="s">
        <v>8040</v>
      </c>
    </row>
    <row r="13055" spans="1:5">
      <c r="A13055">
        <v>7</v>
      </c>
      <c r="B13055" s="226">
        <v>43831</v>
      </c>
      <c r="C13055" s="226">
        <v>43832</v>
      </c>
      <c r="D13055" s="226">
        <v>44386.462592592594</v>
      </c>
      <c r="E13055" t="s">
        <v>8041</v>
      </c>
    </row>
    <row r="13056" spans="1:5">
      <c r="A13056">
        <v>7</v>
      </c>
      <c r="B13056" s="226">
        <v>43831</v>
      </c>
      <c r="C13056" s="226">
        <v>43832</v>
      </c>
      <c r="D13056" s="226">
        <v>44386.462592592594</v>
      </c>
      <c r="E13056" t="s">
        <v>8042</v>
      </c>
    </row>
    <row r="13057" spans="1:6">
      <c r="A13057">
        <v>7</v>
      </c>
      <c r="B13057" s="226">
        <v>43831</v>
      </c>
      <c r="C13057" s="226">
        <v>43832</v>
      </c>
      <c r="D13057" s="226">
        <v>44386.462592592594</v>
      </c>
      <c r="E13057" t="s">
        <v>8043</v>
      </c>
    </row>
    <row r="13058" spans="1:6">
      <c r="A13058">
        <v>7</v>
      </c>
      <c r="B13058" s="226">
        <v>43831</v>
      </c>
      <c r="C13058" s="226">
        <v>43832</v>
      </c>
      <c r="D13058" s="226">
        <v>44386.462592592594</v>
      </c>
      <c r="E13058" t="s">
        <v>8044</v>
      </c>
    </row>
    <row r="13059" spans="1:6">
      <c r="A13059">
        <v>7</v>
      </c>
      <c r="B13059" s="226">
        <v>43831</v>
      </c>
      <c r="C13059" s="226">
        <v>43832</v>
      </c>
      <c r="D13059" s="226">
        <v>44386.462592592594</v>
      </c>
      <c r="E13059" t="s">
        <v>8045</v>
      </c>
    </row>
    <row r="13060" spans="1:6">
      <c r="A13060">
        <v>7</v>
      </c>
      <c r="B13060" s="226">
        <v>43831</v>
      </c>
      <c r="C13060" s="226">
        <v>43832</v>
      </c>
      <c r="D13060" s="226">
        <v>44386.462592592594</v>
      </c>
      <c r="E13060" t="s">
        <v>8046</v>
      </c>
    </row>
    <row r="13061" spans="1:6">
      <c r="A13061">
        <v>7</v>
      </c>
      <c r="B13061" s="226">
        <v>43831</v>
      </c>
      <c r="C13061" s="226">
        <v>43832</v>
      </c>
      <c r="D13061" s="226">
        <v>44386.462592592594</v>
      </c>
      <c r="E13061" t="s">
        <v>8047</v>
      </c>
    </row>
    <row r="13062" spans="1:6">
      <c r="A13062">
        <v>7</v>
      </c>
      <c r="B13062" s="226">
        <v>43831</v>
      </c>
      <c r="C13062" s="226">
        <v>43832</v>
      </c>
      <c r="D13062" s="226">
        <v>44386.462592592594</v>
      </c>
      <c r="E13062" t="s">
        <v>8048</v>
      </c>
    </row>
    <row r="13063" spans="1:6">
      <c r="A13063">
        <v>7</v>
      </c>
      <c r="B13063" s="226">
        <v>43831</v>
      </c>
      <c r="C13063" s="226">
        <v>43832</v>
      </c>
      <c r="D13063" s="226">
        <v>44386.462592592594</v>
      </c>
      <c r="E13063" t="s">
        <v>8049</v>
      </c>
    </row>
    <row r="13064" spans="1:6">
      <c r="A13064">
        <v>7</v>
      </c>
      <c r="B13064" s="226">
        <v>43831</v>
      </c>
      <c r="C13064" s="226">
        <v>43832</v>
      </c>
      <c r="D13064" s="226">
        <v>44386.462592592594</v>
      </c>
      <c r="E13064" t="s">
        <v>8050</v>
      </c>
    </row>
    <row r="13065" spans="1:6">
      <c r="A13065">
        <v>7</v>
      </c>
      <c r="B13065" s="226">
        <v>43831</v>
      </c>
      <c r="C13065" s="226">
        <v>43832</v>
      </c>
      <c r="D13065" s="226">
        <v>44386.462592592594</v>
      </c>
      <c r="E13065" t="s">
        <v>8051</v>
      </c>
    </row>
    <row r="13066" spans="1:6">
      <c r="A13066">
        <v>7</v>
      </c>
      <c r="B13066" s="226">
        <v>43831</v>
      </c>
      <c r="C13066" s="226">
        <v>43832</v>
      </c>
      <c r="D13066" s="226">
        <v>44386.462592592594</v>
      </c>
      <c r="E13066" t="s">
        <v>6894</v>
      </c>
    </row>
    <row r="13067" spans="1:6">
      <c r="A13067">
        <v>7</v>
      </c>
      <c r="B13067" s="226">
        <v>43831</v>
      </c>
      <c r="C13067" s="226">
        <v>43832</v>
      </c>
      <c r="D13067" s="226">
        <v>44386.462592592594</v>
      </c>
      <c r="E13067" t="s">
        <v>6896</v>
      </c>
    </row>
    <row r="13068" spans="1:6">
      <c r="A13068">
        <v>7</v>
      </c>
      <c r="B13068" s="226">
        <v>43831</v>
      </c>
      <c r="C13068" s="226">
        <v>43832</v>
      </c>
      <c r="D13068" s="226">
        <v>44386.462592592594</v>
      </c>
      <c r="E13068" t="s">
        <v>6898</v>
      </c>
    </row>
    <row r="13069" spans="1:6">
      <c r="A13069">
        <v>7</v>
      </c>
      <c r="B13069" s="226">
        <v>43831</v>
      </c>
      <c r="C13069" s="226">
        <v>43832</v>
      </c>
      <c r="D13069" s="226">
        <v>44386.462592592594</v>
      </c>
      <c r="E13069" t="s">
        <v>7315</v>
      </c>
      <c r="F13069">
        <v>37.828326772318924</v>
      </c>
    </row>
    <row r="13070" spans="1:6">
      <c r="A13070">
        <v>7</v>
      </c>
      <c r="B13070" s="226">
        <v>43831</v>
      </c>
      <c r="C13070" s="226">
        <v>43832</v>
      </c>
      <c r="D13070" s="226">
        <v>44386.462592592594</v>
      </c>
      <c r="E13070" t="s">
        <v>7317</v>
      </c>
      <c r="F13070">
        <v>22.059000015259667</v>
      </c>
    </row>
    <row r="13071" spans="1:6">
      <c r="A13071">
        <v>7</v>
      </c>
      <c r="B13071" s="226">
        <v>43831</v>
      </c>
      <c r="C13071" s="226">
        <v>43832</v>
      </c>
      <c r="D13071" s="226">
        <v>44386.462592592594</v>
      </c>
      <c r="E13071" t="s">
        <v>7319</v>
      </c>
      <c r="F13071">
        <v>32.060001373292202</v>
      </c>
    </row>
    <row r="13072" spans="1:6">
      <c r="A13072">
        <v>7</v>
      </c>
      <c r="B13072" s="226">
        <v>43831</v>
      </c>
      <c r="C13072" s="226">
        <v>43832</v>
      </c>
      <c r="D13072" s="226">
        <v>44386.462592592594</v>
      </c>
      <c r="E13072" t="s">
        <v>7321</v>
      </c>
      <c r="F13072">
        <v>625.86323861016194</v>
      </c>
    </row>
    <row r="13073" spans="1:6">
      <c r="A13073">
        <v>7</v>
      </c>
      <c r="B13073" s="226">
        <v>43831</v>
      </c>
      <c r="C13073" s="226">
        <v>43832</v>
      </c>
      <c r="D13073" s="226">
        <v>44386.462592592594</v>
      </c>
      <c r="E13073" t="s">
        <v>7322</v>
      </c>
    </row>
    <row r="13074" spans="1:6">
      <c r="A13074">
        <v>7</v>
      </c>
      <c r="B13074" s="226">
        <v>43831</v>
      </c>
      <c r="C13074" s="226">
        <v>43832</v>
      </c>
      <c r="D13074" s="226">
        <v>44386.462592592594</v>
      </c>
      <c r="E13074" t="s">
        <v>7324</v>
      </c>
    </row>
    <row r="13075" spans="1:6">
      <c r="A13075">
        <v>7</v>
      </c>
      <c r="B13075" s="226">
        <v>43831</v>
      </c>
      <c r="C13075" s="226">
        <v>43832</v>
      </c>
      <c r="D13075" s="226">
        <v>44386.462592592594</v>
      </c>
      <c r="E13075" t="s">
        <v>7326</v>
      </c>
    </row>
    <row r="13076" spans="1:6">
      <c r="A13076">
        <v>7</v>
      </c>
      <c r="B13076" s="226">
        <v>43831</v>
      </c>
      <c r="C13076" s="226">
        <v>43832</v>
      </c>
      <c r="D13076" s="226">
        <v>44386.462592592594</v>
      </c>
      <c r="E13076" t="s">
        <v>7328</v>
      </c>
    </row>
    <row r="13077" spans="1:6">
      <c r="A13077">
        <v>7</v>
      </c>
      <c r="B13077" s="226">
        <v>43831</v>
      </c>
      <c r="C13077" s="226">
        <v>43832</v>
      </c>
      <c r="D13077" s="226">
        <v>44386.462592592594</v>
      </c>
      <c r="E13077" t="s">
        <v>7330</v>
      </c>
      <c r="F13077">
        <v>54.236412885453973</v>
      </c>
    </row>
    <row r="13078" spans="1:6">
      <c r="A13078">
        <v>7</v>
      </c>
      <c r="B13078" s="226">
        <v>43831</v>
      </c>
      <c r="C13078" s="226">
        <v>43832</v>
      </c>
      <c r="D13078" s="226">
        <v>44386.462592592594</v>
      </c>
      <c r="E13078" t="s">
        <v>8052</v>
      </c>
      <c r="F13078">
        <v>10.308677226967246</v>
      </c>
    </row>
    <row r="13079" spans="1:6">
      <c r="A13079">
        <v>7</v>
      </c>
      <c r="B13079" s="226">
        <v>43831</v>
      </c>
      <c r="C13079" s="226">
        <v>43832</v>
      </c>
      <c r="D13079" s="226">
        <v>44386.462592592594</v>
      </c>
      <c r="E13079" t="s">
        <v>8053</v>
      </c>
      <c r="F13079">
        <v>11.974452542596396</v>
      </c>
    </row>
    <row r="13080" spans="1:6">
      <c r="A13080">
        <v>7</v>
      </c>
      <c r="B13080" s="226">
        <v>43831</v>
      </c>
      <c r="C13080" s="226">
        <v>43832</v>
      </c>
      <c r="D13080" s="226">
        <v>44386.462592592594</v>
      </c>
      <c r="E13080" t="s">
        <v>8054</v>
      </c>
      <c r="F13080">
        <v>26.540885950459327</v>
      </c>
    </row>
    <row r="13081" spans="1:6">
      <c r="A13081">
        <v>7</v>
      </c>
      <c r="B13081" s="226">
        <v>43831</v>
      </c>
      <c r="C13081" s="226">
        <v>43832</v>
      </c>
      <c r="D13081" s="226">
        <v>44386.462592592594</v>
      </c>
      <c r="E13081" t="s">
        <v>8055</v>
      </c>
      <c r="F13081">
        <v>15.255311086442699</v>
      </c>
    </row>
    <row r="13082" spans="1:6">
      <c r="A13082">
        <v>7</v>
      </c>
      <c r="B13082" s="226">
        <v>43831</v>
      </c>
      <c r="C13082" s="226">
        <v>43832</v>
      </c>
      <c r="D13082" s="226">
        <v>44386.462592592594</v>
      </c>
      <c r="E13082" t="s">
        <v>8056</v>
      </c>
      <c r="F13082">
        <v>71.887414007716714</v>
      </c>
    </row>
    <row r="13083" spans="1:6">
      <c r="A13083">
        <v>7</v>
      </c>
      <c r="B13083" s="226">
        <v>43831</v>
      </c>
      <c r="C13083" s="226">
        <v>43832</v>
      </c>
      <c r="D13083" s="226">
        <v>44386.462592592594</v>
      </c>
      <c r="E13083" t="s">
        <v>8057</v>
      </c>
      <c r="F13083">
        <v>29.60899925231827</v>
      </c>
    </row>
    <row r="13084" spans="1:6">
      <c r="A13084">
        <v>7</v>
      </c>
      <c r="B13084" s="226">
        <v>43831</v>
      </c>
      <c r="C13084" s="226">
        <v>43832</v>
      </c>
      <c r="D13084" s="226">
        <v>44386.462592592594</v>
      </c>
      <c r="E13084" t="s">
        <v>8058</v>
      </c>
    </row>
    <row r="13085" spans="1:6">
      <c r="A13085">
        <v>7</v>
      </c>
      <c r="B13085" s="226">
        <v>43831</v>
      </c>
      <c r="C13085" s="226">
        <v>43832</v>
      </c>
      <c r="D13085" s="226">
        <v>44386.462592592594</v>
      </c>
      <c r="E13085" t="s">
        <v>8059</v>
      </c>
      <c r="F13085">
        <v>3.1940000057219238</v>
      </c>
    </row>
    <row r="13086" spans="1:6">
      <c r="A13086">
        <v>7</v>
      </c>
      <c r="B13086" s="226">
        <v>43831</v>
      </c>
      <c r="C13086" s="226">
        <v>43832</v>
      </c>
      <c r="D13086" s="226">
        <v>44386.462592592594</v>
      </c>
      <c r="E13086" t="s">
        <v>8060</v>
      </c>
    </row>
    <row r="13087" spans="1:6">
      <c r="A13087">
        <v>7</v>
      </c>
      <c r="B13087" s="226">
        <v>43831</v>
      </c>
      <c r="C13087" s="226">
        <v>43832</v>
      </c>
      <c r="D13087" s="226">
        <v>44386.462592592594</v>
      </c>
      <c r="E13087" t="s">
        <v>8015</v>
      </c>
    </row>
    <row r="13088" spans="1:6">
      <c r="A13088">
        <v>7</v>
      </c>
      <c r="B13088" s="226">
        <v>43831</v>
      </c>
      <c r="C13088" s="226">
        <v>43832</v>
      </c>
      <c r="D13088" s="226">
        <v>44386.462592592594</v>
      </c>
      <c r="E13088" t="s">
        <v>8016</v>
      </c>
    </row>
    <row r="13089" spans="1:5">
      <c r="A13089">
        <v>7</v>
      </c>
      <c r="B13089" s="226">
        <v>43831</v>
      </c>
      <c r="C13089" s="226">
        <v>43832</v>
      </c>
      <c r="D13089" s="226">
        <v>44386.462592592594</v>
      </c>
      <c r="E13089" t="s">
        <v>8008</v>
      </c>
    </row>
    <row r="13090" spans="1:5">
      <c r="A13090">
        <v>7</v>
      </c>
      <c r="B13090" s="226">
        <v>43831</v>
      </c>
      <c r="C13090" s="226">
        <v>43832</v>
      </c>
      <c r="D13090" s="226">
        <v>44386.462592592594</v>
      </c>
      <c r="E13090" t="s">
        <v>7641</v>
      </c>
    </row>
    <row r="13091" spans="1:5">
      <c r="A13091">
        <v>7</v>
      </c>
      <c r="B13091" s="226">
        <v>43831</v>
      </c>
      <c r="C13091" s="226">
        <v>43832</v>
      </c>
      <c r="D13091" s="226">
        <v>44386.462592592594</v>
      </c>
      <c r="E13091" t="s">
        <v>7648</v>
      </c>
    </row>
    <row r="13092" spans="1:5">
      <c r="A13092">
        <v>7</v>
      </c>
      <c r="B13092" s="226">
        <v>43831</v>
      </c>
      <c r="C13092" s="226">
        <v>43832</v>
      </c>
      <c r="D13092" s="226">
        <v>44386.462592592594</v>
      </c>
      <c r="E13092" t="s">
        <v>6900</v>
      </c>
    </row>
    <row r="13093" spans="1:5">
      <c r="A13093">
        <v>7</v>
      </c>
      <c r="B13093" s="226">
        <v>43831</v>
      </c>
      <c r="C13093" s="226">
        <v>43832</v>
      </c>
      <c r="D13093" s="226">
        <v>44386.462592592594</v>
      </c>
      <c r="E13093" t="s">
        <v>6902</v>
      </c>
    </row>
    <row r="13094" spans="1:5">
      <c r="A13094">
        <v>7</v>
      </c>
      <c r="B13094" s="226">
        <v>43831</v>
      </c>
      <c r="C13094" s="226">
        <v>43832</v>
      </c>
      <c r="D13094" s="226">
        <v>44386.462592592594</v>
      </c>
      <c r="E13094" t="s">
        <v>8061</v>
      </c>
    </row>
    <row r="13095" spans="1:5">
      <c r="A13095">
        <v>7</v>
      </c>
      <c r="B13095" s="226">
        <v>43831</v>
      </c>
      <c r="C13095" s="226">
        <v>43832</v>
      </c>
      <c r="D13095" s="226">
        <v>44386.462592592594</v>
      </c>
      <c r="E13095" t="s">
        <v>8062</v>
      </c>
    </row>
    <row r="13096" spans="1:5">
      <c r="A13096">
        <v>7</v>
      </c>
      <c r="B13096" s="226">
        <v>43831</v>
      </c>
      <c r="C13096" s="226">
        <v>43832</v>
      </c>
      <c r="D13096" s="226">
        <v>44386.462592592594</v>
      </c>
      <c r="E13096" t="s">
        <v>8063</v>
      </c>
    </row>
    <row r="13097" spans="1:5">
      <c r="A13097">
        <v>7</v>
      </c>
      <c r="B13097" s="226">
        <v>43831</v>
      </c>
      <c r="C13097" s="226">
        <v>43832</v>
      </c>
      <c r="D13097" s="226">
        <v>44386.462592592594</v>
      </c>
      <c r="E13097" t="s">
        <v>8064</v>
      </c>
    </row>
    <row r="13098" spans="1:5">
      <c r="A13098">
        <v>7</v>
      </c>
      <c r="B13098" s="226">
        <v>43831</v>
      </c>
      <c r="C13098" s="226">
        <v>43832</v>
      </c>
      <c r="D13098" s="226">
        <v>44386.462592592594</v>
      </c>
      <c r="E13098" t="s">
        <v>8065</v>
      </c>
    </row>
    <row r="13099" spans="1:5">
      <c r="A13099">
        <v>7</v>
      </c>
      <c r="B13099" s="226">
        <v>43831</v>
      </c>
      <c r="C13099" s="226">
        <v>43832</v>
      </c>
      <c r="D13099" s="226">
        <v>44386.462592592594</v>
      </c>
      <c r="E13099" t="s">
        <v>8066</v>
      </c>
    </row>
    <row r="13100" spans="1:5">
      <c r="A13100">
        <v>7</v>
      </c>
      <c r="B13100" s="226">
        <v>43831</v>
      </c>
      <c r="C13100" s="226">
        <v>43832</v>
      </c>
      <c r="D13100" s="226">
        <v>44386.462592592594</v>
      </c>
      <c r="E13100" t="s">
        <v>8067</v>
      </c>
    </row>
    <row r="13101" spans="1:5">
      <c r="A13101">
        <v>7</v>
      </c>
      <c r="B13101" s="226">
        <v>43831</v>
      </c>
      <c r="C13101" s="226">
        <v>43832</v>
      </c>
      <c r="D13101" s="226">
        <v>44386.462592592594</v>
      </c>
      <c r="E13101" t="s">
        <v>8068</v>
      </c>
    </row>
    <row r="13102" spans="1:5">
      <c r="A13102">
        <v>7</v>
      </c>
      <c r="B13102" s="226">
        <v>43831</v>
      </c>
      <c r="C13102" s="226">
        <v>43832</v>
      </c>
      <c r="D13102" s="226">
        <v>44386.462592592594</v>
      </c>
      <c r="E13102" t="s">
        <v>8069</v>
      </c>
    </row>
    <row r="13103" spans="1:5">
      <c r="A13103">
        <v>7</v>
      </c>
      <c r="B13103" s="226">
        <v>43831</v>
      </c>
      <c r="C13103" s="226">
        <v>43832</v>
      </c>
      <c r="D13103" s="226">
        <v>44386.462592592594</v>
      </c>
      <c r="E13103" t="s">
        <v>8070</v>
      </c>
    </row>
    <row r="13104" spans="1:5">
      <c r="A13104">
        <v>7</v>
      </c>
      <c r="B13104" s="226">
        <v>43831</v>
      </c>
      <c r="C13104" s="226">
        <v>43832</v>
      </c>
      <c r="D13104" s="226">
        <v>44386.462592592594</v>
      </c>
      <c r="E13104" t="s">
        <v>8071</v>
      </c>
    </row>
    <row r="13105" spans="1:5">
      <c r="A13105">
        <v>7</v>
      </c>
      <c r="B13105" s="226">
        <v>43831</v>
      </c>
      <c r="C13105" s="226">
        <v>43832</v>
      </c>
      <c r="D13105" s="226">
        <v>44386.462592592594</v>
      </c>
      <c r="E13105" t="s">
        <v>8072</v>
      </c>
    </row>
    <row r="13106" spans="1:5">
      <c r="A13106">
        <v>7</v>
      </c>
      <c r="B13106" s="226">
        <v>43831</v>
      </c>
      <c r="C13106" s="226">
        <v>43832</v>
      </c>
      <c r="D13106" s="226">
        <v>44386.462592592594</v>
      </c>
      <c r="E13106" t="s">
        <v>8073</v>
      </c>
    </row>
    <row r="13107" spans="1:5">
      <c r="A13107">
        <v>7</v>
      </c>
      <c r="B13107" s="226">
        <v>43831</v>
      </c>
      <c r="C13107" s="226">
        <v>43832</v>
      </c>
      <c r="D13107" s="226">
        <v>44386.462592592594</v>
      </c>
      <c r="E13107" t="s">
        <v>8074</v>
      </c>
    </row>
    <row r="13108" spans="1:5">
      <c r="A13108">
        <v>7</v>
      </c>
      <c r="B13108" s="226">
        <v>43831</v>
      </c>
      <c r="C13108" s="226">
        <v>43832</v>
      </c>
      <c r="D13108" s="226">
        <v>44386.462592592594</v>
      </c>
      <c r="E13108" t="s">
        <v>8075</v>
      </c>
    </row>
    <row r="13109" spans="1:5">
      <c r="A13109">
        <v>7</v>
      </c>
      <c r="B13109" s="226">
        <v>43831</v>
      </c>
      <c r="C13109" s="226">
        <v>43832</v>
      </c>
      <c r="D13109" s="226">
        <v>44386.462592592594</v>
      </c>
      <c r="E13109" t="s">
        <v>8076</v>
      </c>
    </row>
    <row r="13110" spans="1:5">
      <c r="A13110">
        <v>7</v>
      </c>
      <c r="B13110" s="226">
        <v>43831</v>
      </c>
      <c r="C13110" s="226">
        <v>43832</v>
      </c>
      <c r="D13110" s="226">
        <v>44386.462592592594</v>
      </c>
      <c r="E13110" t="s">
        <v>8077</v>
      </c>
    </row>
    <row r="13111" spans="1:5">
      <c r="A13111">
        <v>7</v>
      </c>
      <c r="B13111" s="226">
        <v>43831</v>
      </c>
      <c r="C13111" s="226">
        <v>43832</v>
      </c>
      <c r="D13111" s="226">
        <v>44386.462592592594</v>
      </c>
      <c r="E13111" t="s">
        <v>8078</v>
      </c>
    </row>
    <row r="13112" spans="1:5">
      <c r="A13112">
        <v>7</v>
      </c>
      <c r="B13112" s="226">
        <v>43831</v>
      </c>
      <c r="C13112" s="226">
        <v>43832</v>
      </c>
      <c r="D13112" s="226">
        <v>44386.462592592594</v>
      </c>
      <c r="E13112" t="s">
        <v>8079</v>
      </c>
    </row>
    <row r="13113" spans="1:5">
      <c r="A13113">
        <v>7</v>
      </c>
      <c r="B13113" s="226">
        <v>43831</v>
      </c>
      <c r="C13113" s="226">
        <v>43832</v>
      </c>
      <c r="D13113" s="226">
        <v>44386.462592592594</v>
      </c>
      <c r="E13113" t="s">
        <v>8080</v>
      </c>
    </row>
    <row r="13114" spans="1:5">
      <c r="A13114">
        <v>7</v>
      </c>
      <c r="B13114" s="226">
        <v>43831</v>
      </c>
      <c r="C13114" s="226">
        <v>43832</v>
      </c>
      <c r="D13114" s="226">
        <v>44386.462592592594</v>
      </c>
      <c r="E13114" t="s">
        <v>8081</v>
      </c>
    </row>
    <row r="13115" spans="1:5">
      <c r="A13115">
        <v>7</v>
      </c>
      <c r="B13115" s="226">
        <v>43831</v>
      </c>
      <c r="C13115" s="226">
        <v>43832</v>
      </c>
      <c r="D13115" s="226">
        <v>44386.462592592594</v>
      </c>
      <c r="E13115" t="s">
        <v>8082</v>
      </c>
    </row>
    <row r="13116" spans="1:5">
      <c r="A13116">
        <v>7</v>
      </c>
      <c r="B13116" s="226">
        <v>43831</v>
      </c>
      <c r="C13116" s="226">
        <v>43832</v>
      </c>
      <c r="D13116" s="226">
        <v>44386.462592592594</v>
      </c>
      <c r="E13116" t="s">
        <v>8083</v>
      </c>
    </row>
    <row r="13117" spans="1:5">
      <c r="A13117">
        <v>7</v>
      </c>
      <c r="B13117" s="226">
        <v>43831</v>
      </c>
      <c r="C13117" s="226">
        <v>43832</v>
      </c>
      <c r="D13117" s="226">
        <v>44386.462592592594</v>
      </c>
      <c r="E13117" t="s">
        <v>8084</v>
      </c>
    </row>
    <row r="13118" spans="1:5">
      <c r="A13118">
        <v>7</v>
      </c>
      <c r="B13118" s="226">
        <v>43831</v>
      </c>
      <c r="C13118" s="226">
        <v>43832</v>
      </c>
      <c r="D13118" s="226">
        <v>44386.462592592594</v>
      </c>
      <c r="E13118" t="s">
        <v>8085</v>
      </c>
    </row>
    <row r="13119" spans="1:5">
      <c r="A13119">
        <v>7</v>
      </c>
      <c r="B13119" s="226">
        <v>43831</v>
      </c>
      <c r="C13119" s="226">
        <v>43832</v>
      </c>
      <c r="D13119" s="226">
        <v>44386.462592592594</v>
      </c>
      <c r="E13119" t="s">
        <v>8086</v>
      </c>
    </row>
    <row r="13120" spans="1:5">
      <c r="A13120">
        <v>7</v>
      </c>
      <c r="B13120" s="226">
        <v>43831</v>
      </c>
      <c r="C13120" s="226">
        <v>43832</v>
      </c>
      <c r="D13120" s="226">
        <v>44386.462592592594</v>
      </c>
      <c r="E13120" t="s">
        <v>8087</v>
      </c>
    </row>
    <row r="13121" spans="1:5">
      <c r="A13121">
        <v>7</v>
      </c>
      <c r="B13121" s="226">
        <v>43831</v>
      </c>
      <c r="C13121" s="226">
        <v>43832</v>
      </c>
      <c r="D13121" s="226">
        <v>44386.462592592594</v>
      </c>
      <c r="E13121" t="s">
        <v>8088</v>
      </c>
    </row>
    <row r="13122" spans="1:5">
      <c r="A13122">
        <v>7</v>
      </c>
      <c r="B13122" s="226">
        <v>43831</v>
      </c>
      <c r="C13122" s="226">
        <v>43832</v>
      </c>
      <c r="D13122" s="226">
        <v>44386.462592592594</v>
      </c>
      <c r="E13122" t="s">
        <v>8089</v>
      </c>
    </row>
    <row r="13123" spans="1:5">
      <c r="A13123">
        <v>7</v>
      </c>
      <c r="B13123" s="226">
        <v>43831</v>
      </c>
      <c r="C13123" s="226">
        <v>43832</v>
      </c>
      <c r="D13123" s="226">
        <v>44386.462592592594</v>
      </c>
      <c r="E13123" t="s">
        <v>8090</v>
      </c>
    </row>
    <row r="13124" spans="1:5">
      <c r="A13124">
        <v>7</v>
      </c>
      <c r="B13124" s="226">
        <v>43831</v>
      </c>
      <c r="C13124" s="226">
        <v>43832</v>
      </c>
      <c r="D13124" s="226">
        <v>44386.462592592594</v>
      </c>
      <c r="E13124" t="s">
        <v>8091</v>
      </c>
    </row>
    <row r="13125" spans="1:5">
      <c r="A13125">
        <v>7</v>
      </c>
      <c r="B13125" s="226">
        <v>43831</v>
      </c>
      <c r="C13125" s="226">
        <v>43832</v>
      </c>
      <c r="D13125" s="226">
        <v>44386.462592592594</v>
      </c>
      <c r="E13125" t="s">
        <v>8092</v>
      </c>
    </row>
    <row r="13126" spans="1:5">
      <c r="A13126">
        <v>7</v>
      </c>
      <c r="B13126" s="226">
        <v>43831</v>
      </c>
      <c r="C13126" s="226">
        <v>43832</v>
      </c>
      <c r="D13126" s="226">
        <v>44386.462592592594</v>
      </c>
      <c r="E13126" t="s">
        <v>8093</v>
      </c>
    </row>
    <row r="13127" spans="1:5">
      <c r="A13127">
        <v>7</v>
      </c>
      <c r="B13127" s="226">
        <v>43831</v>
      </c>
      <c r="C13127" s="226">
        <v>43832</v>
      </c>
      <c r="D13127" s="226">
        <v>44386.462592592594</v>
      </c>
      <c r="E13127" t="s">
        <v>8094</v>
      </c>
    </row>
    <row r="13128" spans="1:5">
      <c r="A13128">
        <v>7</v>
      </c>
      <c r="B13128" s="226">
        <v>43831</v>
      </c>
      <c r="C13128" s="226">
        <v>43832</v>
      </c>
      <c r="D13128" s="226">
        <v>44386.462592592594</v>
      </c>
      <c r="E13128" t="s">
        <v>8095</v>
      </c>
    </row>
    <row r="13129" spans="1:5">
      <c r="A13129">
        <v>7</v>
      </c>
      <c r="B13129" s="226">
        <v>43831</v>
      </c>
      <c r="C13129" s="226">
        <v>43832</v>
      </c>
      <c r="D13129" s="226">
        <v>44386.462592592594</v>
      </c>
      <c r="E13129" t="s">
        <v>8096</v>
      </c>
    </row>
    <row r="13130" spans="1:5">
      <c r="A13130">
        <v>7</v>
      </c>
      <c r="B13130" s="226">
        <v>43831</v>
      </c>
      <c r="C13130" s="226">
        <v>43832</v>
      </c>
      <c r="D13130" s="226">
        <v>44386.462592592594</v>
      </c>
      <c r="E13130" t="s">
        <v>8097</v>
      </c>
    </row>
    <row r="13131" spans="1:5">
      <c r="A13131">
        <v>7</v>
      </c>
      <c r="B13131" s="226">
        <v>43831</v>
      </c>
      <c r="C13131" s="226">
        <v>43832</v>
      </c>
      <c r="D13131" s="226">
        <v>44386.462592592594</v>
      </c>
      <c r="E13131" t="s">
        <v>8098</v>
      </c>
    </row>
    <row r="13132" spans="1:5">
      <c r="A13132">
        <v>7</v>
      </c>
      <c r="B13132" s="226">
        <v>43831</v>
      </c>
      <c r="C13132" s="226">
        <v>43832</v>
      </c>
      <c r="D13132" s="226">
        <v>44386.462592592594</v>
      </c>
      <c r="E13132" t="s">
        <v>8099</v>
      </c>
    </row>
    <row r="13133" spans="1:5">
      <c r="A13133">
        <v>7</v>
      </c>
      <c r="B13133" s="226">
        <v>43831</v>
      </c>
      <c r="C13133" s="226">
        <v>43832</v>
      </c>
      <c r="D13133" s="226">
        <v>44386.462592592594</v>
      </c>
      <c r="E13133" t="s">
        <v>8100</v>
      </c>
    </row>
    <row r="13134" spans="1:5">
      <c r="A13134">
        <v>7</v>
      </c>
      <c r="B13134" s="226">
        <v>43831</v>
      </c>
      <c r="C13134" s="226">
        <v>43832</v>
      </c>
      <c r="D13134" s="226">
        <v>44386.462592592594</v>
      </c>
      <c r="E13134" t="s">
        <v>8101</v>
      </c>
    </row>
    <row r="13135" spans="1:5">
      <c r="A13135">
        <v>7</v>
      </c>
      <c r="B13135" s="226">
        <v>43831</v>
      </c>
      <c r="C13135" s="226">
        <v>43832</v>
      </c>
      <c r="D13135" s="226">
        <v>44386.462592592594</v>
      </c>
      <c r="E13135" t="s">
        <v>8102</v>
      </c>
    </row>
    <row r="13136" spans="1:5">
      <c r="A13136">
        <v>7</v>
      </c>
      <c r="B13136" s="226">
        <v>43831</v>
      </c>
      <c r="C13136" s="226">
        <v>43832</v>
      </c>
      <c r="D13136" s="226">
        <v>44386.462592592594</v>
      </c>
      <c r="E13136" t="s">
        <v>8103</v>
      </c>
    </row>
    <row r="13137" spans="1:5">
      <c r="A13137">
        <v>7</v>
      </c>
      <c r="B13137" s="226">
        <v>43831</v>
      </c>
      <c r="C13137" s="226">
        <v>43832</v>
      </c>
      <c r="D13137" s="226">
        <v>44386.462592592594</v>
      </c>
      <c r="E13137" t="s">
        <v>8104</v>
      </c>
    </row>
    <row r="13138" spans="1:5">
      <c r="A13138">
        <v>7</v>
      </c>
      <c r="B13138" s="226">
        <v>43831</v>
      </c>
      <c r="C13138" s="226">
        <v>43832</v>
      </c>
      <c r="D13138" s="226">
        <v>44386.462592592594</v>
      </c>
      <c r="E13138" t="s">
        <v>8105</v>
      </c>
    </row>
    <row r="13139" spans="1:5">
      <c r="A13139">
        <v>7</v>
      </c>
      <c r="B13139" s="226">
        <v>43831</v>
      </c>
      <c r="C13139" s="226">
        <v>43832</v>
      </c>
      <c r="D13139" s="226">
        <v>44386.462592592594</v>
      </c>
      <c r="E13139" t="s">
        <v>8106</v>
      </c>
    </row>
    <row r="13140" spans="1:5">
      <c r="A13140">
        <v>7</v>
      </c>
      <c r="B13140" s="226">
        <v>43831</v>
      </c>
      <c r="C13140" s="226">
        <v>43832</v>
      </c>
      <c r="D13140" s="226">
        <v>44386.462592592594</v>
      </c>
      <c r="E13140" t="s">
        <v>8107</v>
      </c>
    </row>
    <row r="13141" spans="1:5">
      <c r="A13141">
        <v>7</v>
      </c>
      <c r="B13141" s="226">
        <v>43831</v>
      </c>
      <c r="C13141" s="226">
        <v>43832</v>
      </c>
      <c r="D13141" s="226">
        <v>44386.462592592594</v>
      </c>
      <c r="E13141" t="s">
        <v>8108</v>
      </c>
    </row>
    <row r="13142" spans="1:5">
      <c r="A13142">
        <v>7</v>
      </c>
      <c r="B13142" s="226">
        <v>43831</v>
      </c>
      <c r="C13142" s="226">
        <v>43832</v>
      </c>
      <c r="D13142" s="226">
        <v>44386.462592592594</v>
      </c>
      <c r="E13142" t="s">
        <v>8109</v>
      </c>
    </row>
    <row r="13143" spans="1:5">
      <c r="A13143">
        <v>7</v>
      </c>
      <c r="B13143" s="226">
        <v>43831</v>
      </c>
      <c r="C13143" s="226">
        <v>43832</v>
      </c>
      <c r="D13143" s="226">
        <v>44386.462592592594</v>
      </c>
      <c r="E13143" t="s">
        <v>8110</v>
      </c>
    </row>
    <row r="13144" spans="1:5">
      <c r="A13144">
        <v>7</v>
      </c>
      <c r="B13144" s="226">
        <v>43831</v>
      </c>
      <c r="C13144" s="226">
        <v>43832</v>
      </c>
      <c r="D13144" s="226">
        <v>44386.462592592594</v>
      </c>
      <c r="E13144" t="s">
        <v>8111</v>
      </c>
    </row>
    <row r="13145" spans="1:5">
      <c r="A13145">
        <v>7</v>
      </c>
      <c r="B13145" s="226">
        <v>43831</v>
      </c>
      <c r="C13145" s="226">
        <v>43832</v>
      </c>
      <c r="D13145" s="226">
        <v>44386.462592592594</v>
      </c>
      <c r="E13145" t="s">
        <v>8112</v>
      </c>
    </row>
    <row r="13146" spans="1:5">
      <c r="A13146">
        <v>7</v>
      </c>
      <c r="B13146" s="226">
        <v>43831</v>
      </c>
      <c r="C13146" s="226">
        <v>43832</v>
      </c>
      <c r="D13146" s="226">
        <v>44386.462592592594</v>
      </c>
      <c r="E13146" t="s">
        <v>8113</v>
      </c>
    </row>
    <row r="13147" spans="1:5">
      <c r="A13147">
        <v>7</v>
      </c>
      <c r="B13147" s="226">
        <v>43831</v>
      </c>
      <c r="C13147" s="226">
        <v>43832</v>
      </c>
      <c r="D13147" s="226">
        <v>44386.462592592594</v>
      </c>
      <c r="E13147" t="s">
        <v>8114</v>
      </c>
    </row>
    <row r="13148" spans="1:5">
      <c r="A13148">
        <v>7</v>
      </c>
      <c r="B13148" s="226">
        <v>43831</v>
      </c>
      <c r="C13148" s="226">
        <v>43832</v>
      </c>
      <c r="D13148" s="226">
        <v>44386.462592592594</v>
      </c>
      <c r="E13148" t="s">
        <v>7341</v>
      </c>
    </row>
    <row r="13149" spans="1:5">
      <c r="A13149">
        <v>7</v>
      </c>
      <c r="B13149" s="226">
        <v>43831</v>
      </c>
      <c r="C13149" s="226">
        <v>43832</v>
      </c>
      <c r="D13149" s="226">
        <v>44386.462592592594</v>
      </c>
      <c r="E13149" t="s">
        <v>7343</v>
      </c>
    </row>
    <row r="13150" spans="1:5">
      <c r="A13150">
        <v>7</v>
      </c>
      <c r="B13150" s="226">
        <v>43831</v>
      </c>
      <c r="C13150" s="226">
        <v>43832</v>
      </c>
      <c r="D13150" s="226">
        <v>44386.462592592594</v>
      </c>
      <c r="E13150" t="s">
        <v>8116</v>
      </c>
    </row>
    <row r="13151" spans="1:5">
      <c r="A13151">
        <v>7</v>
      </c>
      <c r="B13151" s="226">
        <v>43831</v>
      </c>
      <c r="C13151" s="226">
        <v>43832</v>
      </c>
      <c r="D13151" s="226">
        <v>44386.462592592594</v>
      </c>
      <c r="E13151" t="s">
        <v>7346</v>
      </c>
    </row>
    <row r="13152" spans="1:5">
      <c r="A13152">
        <v>7</v>
      </c>
      <c r="B13152" s="226">
        <v>43831</v>
      </c>
      <c r="C13152" s="226">
        <v>43832</v>
      </c>
      <c r="D13152" s="226">
        <v>44386.462592592594</v>
      </c>
      <c r="E13152" t="s">
        <v>7348</v>
      </c>
    </row>
    <row r="13153" spans="1:6">
      <c r="A13153">
        <v>7</v>
      </c>
      <c r="B13153" s="226">
        <v>43831</v>
      </c>
      <c r="C13153" s="226">
        <v>43832</v>
      </c>
      <c r="D13153" s="226">
        <v>44386.462592592594</v>
      </c>
      <c r="E13153" t="s">
        <v>8115</v>
      </c>
    </row>
    <row r="13154" spans="1:6">
      <c r="A13154">
        <v>7</v>
      </c>
      <c r="B13154" s="226">
        <v>43831</v>
      </c>
      <c r="C13154" s="226">
        <v>43832</v>
      </c>
      <c r="D13154" s="226">
        <v>44386.462592592594</v>
      </c>
      <c r="E13154" t="s">
        <v>8117</v>
      </c>
    </row>
    <row r="13155" spans="1:6">
      <c r="A13155">
        <v>7</v>
      </c>
      <c r="B13155" s="226">
        <v>43831</v>
      </c>
      <c r="C13155" s="226">
        <v>43832</v>
      </c>
      <c r="D13155" s="226">
        <v>44386.462592592594</v>
      </c>
      <c r="E13155" t="s">
        <v>8118</v>
      </c>
      <c r="F13155">
        <v>20.430000305175781</v>
      </c>
    </row>
    <row r="13156" spans="1:6">
      <c r="A13156">
        <v>7</v>
      </c>
      <c r="B13156" s="226">
        <v>43831</v>
      </c>
      <c r="C13156" s="226">
        <v>43832</v>
      </c>
      <c r="D13156" s="226">
        <v>44386.462592592594</v>
      </c>
      <c r="E13156" t="s">
        <v>8119</v>
      </c>
      <c r="F13156">
        <v>70.010002136227754</v>
      </c>
    </row>
    <row r="13157" spans="1:6">
      <c r="A13157">
        <v>7</v>
      </c>
      <c r="B13157" s="226">
        <v>43831</v>
      </c>
      <c r="C13157" s="226">
        <v>43832</v>
      </c>
      <c r="D13157" s="226">
        <v>44386.462592592594</v>
      </c>
      <c r="E13157" t="s">
        <v>7718</v>
      </c>
    </row>
    <row r="13158" spans="1:6">
      <c r="A13158">
        <v>7</v>
      </c>
      <c r="B13158" s="226">
        <v>43831</v>
      </c>
      <c r="C13158" s="226">
        <v>43832</v>
      </c>
      <c r="D13158" s="226">
        <v>44386.462592592594</v>
      </c>
      <c r="E13158" t="s">
        <v>7719</v>
      </c>
    </row>
    <row r="13159" spans="1:6">
      <c r="A13159">
        <v>7</v>
      </c>
      <c r="B13159" s="226">
        <v>43831</v>
      </c>
      <c r="C13159" s="226">
        <v>43832</v>
      </c>
      <c r="D13159" s="226">
        <v>44386.462592592594</v>
      </c>
      <c r="E13159" t="s">
        <v>7722</v>
      </c>
    </row>
    <row r="13160" spans="1:6">
      <c r="A13160">
        <v>7</v>
      </c>
      <c r="B13160" s="226">
        <v>43831</v>
      </c>
      <c r="C13160" s="226">
        <v>43832</v>
      </c>
      <c r="D13160" s="226">
        <v>44386.462592592594</v>
      </c>
      <c r="E13160" t="s">
        <v>7723</v>
      </c>
    </row>
    <row r="13161" spans="1:6">
      <c r="A13161">
        <v>7</v>
      </c>
      <c r="B13161" s="226">
        <v>43831</v>
      </c>
      <c r="C13161" s="226">
        <v>43832</v>
      </c>
      <c r="D13161" s="226">
        <v>44386.462592592594</v>
      </c>
      <c r="E13161" t="s">
        <v>7724</v>
      </c>
    </row>
    <row r="13162" spans="1:6">
      <c r="A13162">
        <v>7</v>
      </c>
      <c r="B13162" s="226">
        <v>43831</v>
      </c>
      <c r="C13162" s="226">
        <v>43832</v>
      </c>
      <c r="D13162" s="226">
        <v>44386.462592592594</v>
      </c>
      <c r="E13162" t="s">
        <v>7725</v>
      </c>
    </row>
    <row r="13163" spans="1:6">
      <c r="A13163">
        <v>7</v>
      </c>
      <c r="B13163" s="226">
        <v>43831</v>
      </c>
      <c r="C13163" s="226">
        <v>43832</v>
      </c>
      <c r="D13163" s="226">
        <v>44386.462592592594</v>
      </c>
      <c r="E13163" t="s">
        <v>7024</v>
      </c>
    </row>
    <row r="13164" spans="1:6">
      <c r="A13164">
        <v>7</v>
      </c>
      <c r="B13164" s="226">
        <v>43831</v>
      </c>
      <c r="C13164" s="226">
        <v>43832</v>
      </c>
      <c r="D13164" s="226">
        <v>44386.462592592594</v>
      </c>
      <c r="E13164" t="s">
        <v>8120</v>
      </c>
    </row>
    <row r="13165" spans="1:6">
      <c r="A13165">
        <v>7</v>
      </c>
      <c r="B13165" s="226">
        <v>43831</v>
      </c>
      <c r="C13165" s="226">
        <v>43832</v>
      </c>
      <c r="D13165" s="226">
        <v>44386.462592592594</v>
      </c>
      <c r="E13165" t="s">
        <v>8121</v>
      </c>
    </row>
    <row r="13166" spans="1:6">
      <c r="A13166">
        <v>7</v>
      </c>
      <c r="B13166" s="226">
        <v>43831</v>
      </c>
      <c r="C13166" s="226">
        <v>43832</v>
      </c>
      <c r="D13166" s="226">
        <v>44386.462592592594</v>
      </c>
      <c r="E13166" t="s">
        <v>8122</v>
      </c>
    </row>
    <row r="13167" spans="1:6">
      <c r="A13167">
        <v>7</v>
      </c>
      <c r="B13167" s="226">
        <v>43831</v>
      </c>
      <c r="C13167" s="226">
        <v>43832</v>
      </c>
      <c r="D13167" s="226">
        <v>44386.462592592594</v>
      </c>
      <c r="E13167" t="s">
        <v>8123</v>
      </c>
    </row>
    <row r="13168" spans="1:6">
      <c r="A13168">
        <v>7</v>
      </c>
      <c r="B13168" s="226">
        <v>43831</v>
      </c>
      <c r="C13168" s="226">
        <v>43832</v>
      </c>
      <c r="D13168" s="226">
        <v>44386.462592592594</v>
      </c>
      <c r="E13168" t="s">
        <v>8124</v>
      </c>
    </row>
    <row r="13169" spans="1:5">
      <c r="A13169">
        <v>7</v>
      </c>
      <c r="B13169" s="226">
        <v>43831</v>
      </c>
      <c r="C13169" s="226">
        <v>43832</v>
      </c>
      <c r="D13169" s="226">
        <v>44386.462592592594</v>
      </c>
      <c r="E13169" t="s">
        <v>8125</v>
      </c>
    </row>
    <row r="13170" spans="1:5">
      <c r="A13170">
        <v>7</v>
      </c>
      <c r="B13170" s="226">
        <v>43831</v>
      </c>
      <c r="C13170" s="226">
        <v>43832</v>
      </c>
      <c r="D13170" s="226">
        <v>44386.462592592594</v>
      </c>
      <c r="E13170" t="s">
        <v>8126</v>
      </c>
    </row>
    <row r="13171" spans="1:5">
      <c r="A13171">
        <v>7</v>
      </c>
      <c r="B13171" s="226">
        <v>43831</v>
      </c>
      <c r="C13171" s="226">
        <v>43832</v>
      </c>
      <c r="D13171" s="226">
        <v>44386.462592592594</v>
      </c>
      <c r="E13171" t="s">
        <v>8127</v>
      </c>
    </row>
    <row r="13172" spans="1:5">
      <c r="A13172">
        <v>7</v>
      </c>
      <c r="B13172" s="226">
        <v>43831</v>
      </c>
      <c r="C13172" s="226">
        <v>43832</v>
      </c>
      <c r="D13172" s="226">
        <v>44386.462592592594</v>
      </c>
      <c r="E13172" t="s">
        <v>8128</v>
      </c>
    </row>
    <row r="13173" spans="1:5">
      <c r="A13173">
        <v>7</v>
      </c>
      <c r="B13173" s="226">
        <v>43831</v>
      </c>
      <c r="C13173" s="226">
        <v>43832</v>
      </c>
      <c r="D13173" s="226">
        <v>44386.462592592594</v>
      </c>
      <c r="E13173" t="s">
        <v>8129</v>
      </c>
    </row>
    <row r="13174" spans="1:5">
      <c r="A13174">
        <v>7</v>
      </c>
      <c r="B13174" s="226">
        <v>43831</v>
      </c>
      <c r="C13174" s="226">
        <v>43832</v>
      </c>
      <c r="D13174" s="226">
        <v>44386.462592592594</v>
      </c>
      <c r="E13174" t="s">
        <v>8130</v>
      </c>
    </row>
    <row r="13175" spans="1:5">
      <c r="A13175">
        <v>7</v>
      </c>
      <c r="B13175" s="226">
        <v>43831</v>
      </c>
      <c r="C13175" s="226">
        <v>43832</v>
      </c>
      <c r="D13175" s="226">
        <v>44386.462592592594</v>
      </c>
      <c r="E13175" t="s">
        <v>8131</v>
      </c>
    </row>
    <row r="13176" spans="1:5">
      <c r="A13176">
        <v>7</v>
      </c>
      <c r="B13176" s="226">
        <v>43831</v>
      </c>
      <c r="C13176" s="226">
        <v>43832</v>
      </c>
      <c r="D13176" s="226">
        <v>44386.462592592594</v>
      </c>
      <c r="E13176" t="s">
        <v>8132</v>
      </c>
    </row>
    <row r="13177" spans="1:5">
      <c r="A13177">
        <v>7</v>
      </c>
      <c r="B13177" s="226">
        <v>43831</v>
      </c>
      <c r="C13177" s="226">
        <v>43832</v>
      </c>
      <c r="D13177" s="226">
        <v>44386.462592592594</v>
      </c>
      <c r="E13177" t="s">
        <v>8133</v>
      </c>
    </row>
    <row r="13178" spans="1:5">
      <c r="A13178">
        <v>7</v>
      </c>
      <c r="B13178" s="226">
        <v>43831</v>
      </c>
      <c r="C13178" s="226">
        <v>43832</v>
      </c>
      <c r="D13178" s="226">
        <v>44386.462592592594</v>
      </c>
      <c r="E13178" t="s">
        <v>7054</v>
      </c>
    </row>
    <row r="13179" spans="1:5">
      <c r="A13179">
        <v>7</v>
      </c>
      <c r="B13179" s="226">
        <v>43831</v>
      </c>
      <c r="C13179" s="226">
        <v>43832</v>
      </c>
      <c r="D13179" s="226">
        <v>44386.462592592594</v>
      </c>
      <c r="E13179" t="s">
        <v>7354</v>
      </c>
    </row>
    <row r="13180" spans="1:5">
      <c r="A13180">
        <v>7</v>
      </c>
      <c r="B13180" s="226">
        <v>43831</v>
      </c>
      <c r="C13180" s="226">
        <v>43832</v>
      </c>
      <c r="D13180" s="226">
        <v>44386.462592592594</v>
      </c>
      <c r="E13180" t="s">
        <v>7356</v>
      </c>
    </row>
    <row r="13181" spans="1:5">
      <c r="A13181">
        <v>7</v>
      </c>
      <c r="B13181" s="226">
        <v>43831</v>
      </c>
      <c r="C13181" s="226">
        <v>43832</v>
      </c>
      <c r="D13181" s="226">
        <v>44386.462592592594</v>
      </c>
      <c r="E13181" t="s">
        <v>7358</v>
      </c>
    </row>
    <row r="13182" spans="1:5">
      <c r="A13182">
        <v>7</v>
      </c>
      <c r="B13182" s="226">
        <v>43831</v>
      </c>
      <c r="C13182" s="226">
        <v>43832</v>
      </c>
      <c r="D13182" s="226">
        <v>44386.462592592594</v>
      </c>
      <c r="E13182" t="s">
        <v>7360</v>
      </c>
    </row>
    <row r="13183" spans="1:5">
      <c r="A13183">
        <v>7</v>
      </c>
      <c r="B13183" s="226">
        <v>43831</v>
      </c>
      <c r="C13183" s="226">
        <v>43832</v>
      </c>
      <c r="D13183" s="226">
        <v>44386.462592592594</v>
      </c>
      <c r="E13183" t="s">
        <v>7362</v>
      </c>
    </row>
    <row r="13184" spans="1:5">
      <c r="A13184">
        <v>7</v>
      </c>
      <c r="B13184" s="226">
        <v>43831</v>
      </c>
      <c r="C13184" s="226">
        <v>43832</v>
      </c>
      <c r="D13184" s="226">
        <v>44386.462592592594</v>
      </c>
      <c r="E13184" t="s">
        <v>7364</v>
      </c>
    </row>
    <row r="13185" spans="1:5">
      <c r="A13185">
        <v>7</v>
      </c>
      <c r="B13185" s="226">
        <v>43831</v>
      </c>
      <c r="C13185" s="226">
        <v>43832</v>
      </c>
      <c r="D13185" s="226">
        <v>44386.462592592594</v>
      </c>
      <c r="E13185" t="s">
        <v>8134</v>
      </c>
    </row>
    <row r="13186" spans="1:5">
      <c r="A13186">
        <v>7</v>
      </c>
      <c r="B13186" s="226">
        <v>43831</v>
      </c>
      <c r="C13186" s="226">
        <v>43832</v>
      </c>
      <c r="D13186" s="226">
        <v>44386.462592592594</v>
      </c>
      <c r="E13186" t="s">
        <v>8135</v>
      </c>
    </row>
    <row r="13187" spans="1:5">
      <c r="A13187">
        <v>7</v>
      </c>
      <c r="B13187" s="226">
        <v>43831</v>
      </c>
      <c r="C13187" s="226">
        <v>43832</v>
      </c>
      <c r="D13187" s="226">
        <v>44386.462592592594</v>
      </c>
      <c r="E13187" t="s">
        <v>8136</v>
      </c>
    </row>
    <row r="13188" spans="1:5">
      <c r="A13188">
        <v>7</v>
      </c>
      <c r="B13188" s="226">
        <v>43831</v>
      </c>
      <c r="C13188" s="226">
        <v>43832</v>
      </c>
      <c r="D13188" s="226">
        <v>44386.462592592594</v>
      </c>
      <c r="E13188" t="s">
        <v>8137</v>
      </c>
    </row>
    <row r="13189" spans="1:5">
      <c r="A13189">
        <v>7</v>
      </c>
      <c r="B13189" s="226">
        <v>43831</v>
      </c>
      <c r="C13189" s="226">
        <v>43832</v>
      </c>
      <c r="D13189" s="226">
        <v>44386.462592592594</v>
      </c>
      <c r="E13189" t="s">
        <v>8138</v>
      </c>
    </row>
    <row r="13190" spans="1:5">
      <c r="A13190">
        <v>7</v>
      </c>
      <c r="B13190" s="226">
        <v>43831</v>
      </c>
      <c r="C13190" s="226">
        <v>43832</v>
      </c>
      <c r="D13190" s="226">
        <v>44386.462592592594</v>
      </c>
      <c r="E13190" t="s">
        <v>7752</v>
      </c>
    </row>
    <row r="13191" spans="1:5">
      <c r="A13191">
        <v>7</v>
      </c>
      <c r="B13191" s="226">
        <v>43831</v>
      </c>
      <c r="C13191" s="226">
        <v>43832</v>
      </c>
      <c r="D13191" s="226">
        <v>44386.462592592594</v>
      </c>
      <c r="E13191" t="s">
        <v>7753</v>
      </c>
    </row>
    <row r="13192" spans="1:5">
      <c r="A13192">
        <v>7</v>
      </c>
      <c r="B13192" s="226">
        <v>43831</v>
      </c>
      <c r="C13192" s="226">
        <v>43832</v>
      </c>
      <c r="D13192" s="226">
        <v>44386.462592592594</v>
      </c>
      <c r="E13192" t="s">
        <v>7754</v>
      </c>
    </row>
    <row r="13193" spans="1:5">
      <c r="A13193">
        <v>7</v>
      </c>
      <c r="B13193" s="226">
        <v>43831</v>
      </c>
      <c r="C13193" s="226">
        <v>43832</v>
      </c>
      <c r="D13193" s="226">
        <v>44386.462592592594</v>
      </c>
      <c r="E13193" t="s">
        <v>7755</v>
      </c>
    </row>
    <row r="13194" spans="1:5">
      <c r="A13194">
        <v>7</v>
      </c>
      <c r="B13194" s="226">
        <v>43831</v>
      </c>
      <c r="C13194" s="226">
        <v>43832</v>
      </c>
      <c r="D13194" s="226">
        <v>44386.462592592594</v>
      </c>
      <c r="E13194" t="s">
        <v>7758</v>
      </c>
    </row>
    <row r="13195" spans="1:5">
      <c r="A13195">
        <v>7</v>
      </c>
      <c r="B13195" s="226">
        <v>43831</v>
      </c>
      <c r="C13195" s="226">
        <v>43832</v>
      </c>
      <c r="D13195" s="226">
        <v>44386.462592592594</v>
      </c>
      <c r="E13195" t="s">
        <v>7759</v>
      </c>
    </row>
    <row r="13196" spans="1:5">
      <c r="A13196">
        <v>7</v>
      </c>
      <c r="B13196" s="226">
        <v>43831</v>
      </c>
      <c r="C13196" s="226">
        <v>43832</v>
      </c>
      <c r="D13196" s="226">
        <v>44386.462592592594</v>
      </c>
      <c r="E13196" t="s">
        <v>7760</v>
      </c>
    </row>
    <row r="13197" spans="1:5">
      <c r="A13197">
        <v>7</v>
      </c>
      <c r="B13197" s="226">
        <v>43831</v>
      </c>
      <c r="C13197" s="226">
        <v>43832</v>
      </c>
      <c r="D13197" s="226">
        <v>44386.462592592594</v>
      </c>
      <c r="E13197" t="s">
        <v>7535</v>
      </c>
    </row>
    <row r="13198" spans="1:5">
      <c r="A13198">
        <v>7</v>
      </c>
      <c r="B13198" s="226">
        <v>43831</v>
      </c>
      <c r="C13198" s="226">
        <v>43832</v>
      </c>
      <c r="D13198" s="226">
        <v>44386.462592592594</v>
      </c>
      <c r="E13198" t="s">
        <v>8139</v>
      </c>
    </row>
    <row r="13199" spans="1:5">
      <c r="A13199">
        <v>7</v>
      </c>
      <c r="B13199" s="226">
        <v>43831</v>
      </c>
      <c r="C13199" s="226">
        <v>43832</v>
      </c>
      <c r="D13199" s="226">
        <v>44386.462592592594</v>
      </c>
      <c r="E13199" t="s">
        <v>7014</v>
      </c>
    </row>
    <row r="13200" spans="1:5">
      <c r="A13200">
        <v>7</v>
      </c>
      <c r="B13200" s="226">
        <v>43831</v>
      </c>
      <c r="C13200" s="226">
        <v>43832</v>
      </c>
      <c r="D13200" s="226">
        <v>44386.462592592594</v>
      </c>
      <c r="E13200" t="s">
        <v>7016</v>
      </c>
    </row>
    <row r="13201" spans="1:5">
      <c r="A13201">
        <v>7</v>
      </c>
      <c r="B13201" s="226">
        <v>43831</v>
      </c>
      <c r="C13201" s="226">
        <v>43832</v>
      </c>
      <c r="D13201" s="226">
        <v>44386.462592592594</v>
      </c>
      <c r="E13201" t="s">
        <v>7018</v>
      </c>
    </row>
    <row r="13202" spans="1:5">
      <c r="A13202">
        <v>7</v>
      </c>
      <c r="B13202" s="226">
        <v>43831</v>
      </c>
      <c r="C13202" s="226">
        <v>43832</v>
      </c>
      <c r="D13202" s="226">
        <v>44386.462592592594</v>
      </c>
      <c r="E13202" t="s">
        <v>8140</v>
      </c>
    </row>
    <row r="13203" spans="1:5">
      <c r="A13203">
        <v>7</v>
      </c>
      <c r="B13203" s="226">
        <v>43831</v>
      </c>
      <c r="C13203" s="226">
        <v>43832</v>
      </c>
      <c r="D13203" s="226">
        <v>44386.462592592594</v>
      </c>
      <c r="E13203" t="s">
        <v>8020</v>
      </c>
    </row>
    <row r="13204" spans="1:5">
      <c r="A13204">
        <v>7</v>
      </c>
      <c r="B13204" s="226">
        <v>43831</v>
      </c>
      <c r="C13204" s="226">
        <v>43832</v>
      </c>
      <c r="D13204" s="226">
        <v>44386.462592592594</v>
      </c>
      <c r="E13204" t="s">
        <v>7371</v>
      </c>
    </row>
    <row r="13205" spans="1:5">
      <c r="A13205">
        <v>7</v>
      </c>
      <c r="B13205" s="226">
        <v>43831</v>
      </c>
      <c r="C13205" s="226">
        <v>43832</v>
      </c>
      <c r="D13205" s="226">
        <v>44386.462592592594</v>
      </c>
      <c r="E13205" t="s">
        <v>7373</v>
      </c>
    </row>
    <row r="13206" spans="1:5">
      <c r="A13206">
        <v>7</v>
      </c>
      <c r="B13206" s="226">
        <v>43831</v>
      </c>
      <c r="C13206" s="226">
        <v>43832</v>
      </c>
      <c r="D13206" s="226">
        <v>44386.462592592594</v>
      </c>
      <c r="E13206" t="s">
        <v>7375</v>
      </c>
    </row>
    <row r="13207" spans="1:5">
      <c r="A13207">
        <v>7</v>
      </c>
      <c r="B13207" s="226">
        <v>43831</v>
      </c>
      <c r="C13207" s="226">
        <v>43832</v>
      </c>
      <c r="D13207" s="226">
        <v>44386.462592592594</v>
      </c>
      <c r="E13207" t="s">
        <v>7377</v>
      </c>
    </row>
    <row r="13208" spans="1:5">
      <c r="A13208">
        <v>7</v>
      </c>
      <c r="B13208" s="226">
        <v>43831</v>
      </c>
      <c r="C13208" s="226">
        <v>43832</v>
      </c>
      <c r="D13208" s="226">
        <v>44386.462592592594</v>
      </c>
      <c r="E13208" t="s">
        <v>8141</v>
      </c>
    </row>
    <row r="13209" spans="1:5">
      <c r="A13209">
        <v>7</v>
      </c>
      <c r="B13209" s="226">
        <v>43831</v>
      </c>
      <c r="C13209" s="226">
        <v>43832</v>
      </c>
      <c r="D13209" s="226">
        <v>44386.462592592594</v>
      </c>
      <c r="E13209" t="s">
        <v>8142</v>
      </c>
    </row>
    <row r="13210" spans="1:5">
      <c r="A13210">
        <v>7</v>
      </c>
      <c r="B13210" s="226">
        <v>43831</v>
      </c>
      <c r="C13210" s="226">
        <v>43832</v>
      </c>
      <c r="D13210" s="226">
        <v>44386.462592592594</v>
      </c>
      <c r="E13210" t="s">
        <v>8143</v>
      </c>
    </row>
    <row r="13211" spans="1:5">
      <c r="A13211">
        <v>7</v>
      </c>
      <c r="B13211" s="226">
        <v>43831</v>
      </c>
      <c r="C13211" s="226">
        <v>43832</v>
      </c>
      <c r="D13211" s="226">
        <v>44386.462592592594</v>
      </c>
      <c r="E13211" t="s">
        <v>8144</v>
      </c>
    </row>
    <row r="13212" spans="1:5">
      <c r="A13212">
        <v>7</v>
      </c>
      <c r="B13212" s="226">
        <v>43831</v>
      </c>
      <c r="C13212" s="226">
        <v>43832</v>
      </c>
      <c r="D13212" s="226">
        <v>44386.462592592594</v>
      </c>
      <c r="E13212" t="s">
        <v>8145</v>
      </c>
    </row>
    <row r="13213" spans="1:5">
      <c r="A13213">
        <v>7</v>
      </c>
      <c r="B13213" s="226">
        <v>43831</v>
      </c>
      <c r="C13213" s="226">
        <v>43832</v>
      </c>
      <c r="D13213" s="226">
        <v>44386.462592592594</v>
      </c>
      <c r="E13213" t="s">
        <v>7778</v>
      </c>
    </row>
    <row r="13214" spans="1:5">
      <c r="A13214">
        <v>7</v>
      </c>
      <c r="B13214" s="226">
        <v>43831</v>
      </c>
      <c r="C13214" s="226">
        <v>43832</v>
      </c>
      <c r="D13214" s="226">
        <v>44386.462592592594</v>
      </c>
      <c r="E13214" t="s">
        <v>7779</v>
      </c>
    </row>
    <row r="13215" spans="1:5">
      <c r="A13215">
        <v>7</v>
      </c>
      <c r="B13215" s="226">
        <v>43831</v>
      </c>
      <c r="C13215" s="226">
        <v>43832</v>
      </c>
      <c r="D13215" s="226">
        <v>44386.462592592594</v>
      </c>
      <c r="E13215" t="s">
        <v>7056</v>
      </c>
    </row>
    <row r="13216" spans="1:5">
      <c r="A13216">
        <v>7</v>
      </c>
      <c r="B13216" s="226">
        <v>43831</v>
      </c>
      <c r="C13216" s="226">
        <v>43832</v>
      </c>
      <c r="D13216" s="226">
        <v>44386.462592592594</v>
      </c>
      <c r="E13216" t="s">
        <v>7058</v>
      </c>
    </row>
    <row r="13217" spans="1:6">
      <c r="A13217">
        <v>7</v>
      </c>
      <c r="B13217" s="226">
        <v>43831</v>
      </c>
      <c r="C13217" s="226">
        <v>43832</v>
      </c>
      <c r="D13217" s="226">
        <v>44386.462592592594</v>
      </c>
      <c r="E13217" t="s">
        <v>8017</v>
      </c>
    </row>
    <row r="13218" spans="1:6">
      <c r="A13218">
        <v>7</v>
      </c>
      <c r="B13218" s="226">
        <v>43831</v>
      </c>
      <c r="C13218" s="226">
        <v>43832</v>
      </c>
      <c r="D13218" s="226">
        <v>44386.462592592594</v>
      </c>
      <c r="E13218" t="s">
        <v>7062</v>
      </c>
    </row>
    <row r="13219" spans="1:6">
      <c r="A13219">
        <v>7</v>
      </c>
      <c r="B13219" s="226">
        <v>43831</v>
      </c>
      <c r="C13219" s="226">
        <v>43832</v>
      </c>
      <c r="D13219" s="226">
        <v>44386.462592592594</v>
      </c>
      <c r="E13219" t="s">
        <v>8146</v>
      </c>
      <c r="F13219">
        <v>92.209999084476294</v>
      </c>
    </row>
    <row r="13220" spans="1:6">
      <c r="A13220">
        <v>7</v>
      </c>
      <c r="B13220" s="226">
        <v>43831</v>
      </c>
      <c r="C13220" s="226">
        <v>43832</v>
      </c>
      <c r="D13220" s="226">
        <v>44386.462592592594</v>
      </c>
      <c r="E13220" t="s">
        <v>8147</v>
      </c>
      <c r="F13220">
        <v>2.8399999141691996</v>
      </c>
    </row>
    <row r="13221" spans="1:6">
      <c r="A13221">
        <v>7</v>
      </c>
      <c r="B13221" s="226">
        <v>43831</v>
      </c>
      <c r="C13221" s="226">
        <v>43832</v>
      </c>
      <c r="D13221" s="226">
        <v>44386.462592592594</v>
      </c>
      <c r="E13221" t="s">
        <v>8148</v>
      </c>
      <c r="F13221">
        <v>3.2009999752043452</v>
      </c>
    </row>
    <row r="13222" spans="1:6">
      <c r="A13222">
        <v>7</v>
      </c>
      <c r="B13222" s="226">
        <v>43831</v>
      </c>
      <c r="C13222" s="226">
        <v>43832</v>
      </c>
      <c r="D13222" s="226">
        <v>44386.462592592594</v>
      </c>
      <c r="E13222" t="s">
        <v>8149</v>
      </c>
      <c r="F13222">
        <v>1.0930000543594784</v>
      </c>
    </row>
    <row r="13223" spans="1:6">
      <c r="A13223">
        <v>7</v>
      </c>
      <c r="B13223" s="226">
        <v>43831</v>
      </c>
      <c r="C13223" s="226">
        <v>43832</v>
      </c>
      <c r="D13223" s="226">
        <v>44386.462592592594</v>
      </c>
      <c r="E13223" t="s">
        <v>8150</v>
      </c>
      <c r="F13223">
        <v>0.21199999749659698</v>
      </c>
    </row>
    <row r="13224" spans="1:6">
      <c r="A13224">
        <v>7</v>
      </c>
      <c r="B13224" s="226">
        <v>43831</v>
      </c>
      <c r="C13224" s="226">
        <v>43832</v>
      </c>
      <c r="D13224" s="226">
        <v>44386.462592592594</v>
      </c>
      <c r="E13224" t="s">
        <v>8151</v>
      </c>
      <c r="F13224">
        <v>0.17900000512599237</v>
      </c>
    </row>
    <row r="13225" spans="1:6">
      <c r="A13225">
        <v>7</v>
      </c>
      <c r="B13225" s="226">
        <v>43831</v>
      </c>
      <c r="C13225" s="226">
        <v>43832</v>
      </c>
      <c r="D13225" s="226">
        <v>44386.462592592594</v>
      </c>
      <c r="E13225" t="s">
        <v>8152</v>
      </c>
      <c r="F13225">
        <v>6.5999999642372131E-2</v>
      </c>
    </row>
    <row r="13226" spans="1:6">
      <c r="A13226">
        <v>7</v>
      </c>
      <c r="B13226" s="226">
        <v>43831</v>
      </c>
      <c r="C13226" s="226">
        <v>43832</v>
      </c>
      <c r="D13226" s="226">
        <v>44386.462592592594</v>
      </c>
      <c r="E13226" t="s">
        <v>8153</v>
      </c>
      <c r="F13226">
        <v>3.2000001519917241E-2</v>
      </c>
    </row>
    <row r="13227" spans="1:6">
      <c r="A13227">
        <v>7</v>
      </c>
      <c r="B13227" s="226">
        <v>43831</v>
      </c>
      <c r="C13227" s="226">
        <v>43832</v>
      </c>
      <c r="D13227" s="226">
        <v>44386.462592592594</v>
      </c>
      <c r="E13227" t="s">
        <v>7080</v>
      </c>
    </row>
    <row r="13228" spans="1:6">
      <c r="A13228">
        <v>7</v>
      </c>
      <c r="B13228" s="226">
        <v>43831</v>
      </c>
      <c r="C13228" s="226">
        <v>43832</v>
      </c>
      <c r="D13228" s="226">
        <v>44386.462592592594</v>
      </c>
      <c r="E13228" t="s">
        <v>7082</v>
      </c>
    </row>
    <row r="13229" spans="1:6">
      <c r="A13229">
        <v>7</v>
      </c>
      <c r="B13229" s="226">
        <v>43831</v>
      </c>
      <c r="C13229" s="226">
        <v>43832</v>
      </c>
      <c r="D13229" s="226">
        <v>44386.462592592594</v>
      </c>
      <c r="E13229" t="s">
        <v>8019</v>
      </c>
    </row>
    <row r="13230" spans="1:6">
      <c r="A13230">
        <v>7</v>
      </c>
      <c r="B13230" s="226">
        <v>43831</v>
      </c>
      <c r="C13230" s="226">
        <v>43832</v>
      </c>
      <c r="D13230" s="226">
        <v>44386.462592592594</v>
      </c>
      <c r="E13230" t="s">
        <v>7085</v>
      </c>
    </row>
    <row r="13231" spans="1:6">
      <c r="A13231">
        <v>7</v>
      </c>
      <c r="B13231" s="226">
        <v>43831</v>
      </c>
      <c r="C13231" s="226">
        <v>43832</v>
      </c>
      <c r="D13231" s="226">
        <v>44386.462592592594</v>
      </c>
      <c r="E13231" t="s">
        <v>7087</v>
      </c>
    </row>
    <row r="13232" spans="1:6">
      <c r="A13232">
        <v>7</v>
      </c>
      <c r="B13232" s="226">
        <v>43831</v>
      </c>
      <c r="C13232" s="226">
        <v>43832</v>
      </c>
      <c r="D13232" s="226">
        <v>44386.462592592594</v>
      </c>
      <c r="E13232" t="s">
        <v>8154</v>
      </c>
    </row>
    <row r="13233" spans="1:5">
      <c r="A13233">
        <v>7</v>
      </c>
      <c r="B13233" s="226">
        <v>43831</v>
      </c>
      <c r="C13233" s="226">
        <v>43832</v>
      </c>
      <c r="D13233" s="226">
        <v>44386.462592592594</v>
      </c>
      <c r="E13233" t="s">
        <v>7091</v>
      </c>
    </row>
    <row r="13234" spans="1:5">
      <c r="A13234">
        <v>7</v>
      </c>
      <c r="B13234" s="226">
        <v>43831</v>
      </c>
      <c r="C13234" s="226">
        <v>43832</v>
      </c>
      <c r="D13234" s="226">
        <v>44386.462592592594</v>
      </c>
      <c r="E13234" t="s">
        <v>7093</v>
      </c>
    </row>
    <row r="13235" spans="1:5">
      <c r="A13235">
        <v>7</v>
      </c>
      <c r="B13235" s="226">
        <v>43831</v>
      </c>
      <c r="C13235" s="226">
        <v>43832</v>
      </c>
      <c r="D13235" s="226">
        <v>44386.462592592594</v>
      </c>
      <c r="E13235" t="s">
        <v>7095</v>
      </c>
    </row>
    <row r="13236" spans="1:5">
      <c r="A13236">
        <v>7</v>
      </c>
      <c r="B13236" s="226">
        <v>43831</v>
      </c>
      <c r="C13236" s="226">
        <v>43832</v>
      </c>
      <c r="D13236" s="226">
        <v>44386.462592592594</v>
      </c>
      <c r="E13236" t="s">
        <v>7097</v>
      </c>
    </row>
    <row r="13237" spans="1:5">
      <c r="A13237">
        <v>7</v>
      </c>
      <c r="B13237" s="226">
        <v>43831</v>
      </c>
      <c r="C13237" s="226">
        <v>43832</v>
      </c>
      <c r="D13237" s="226">
        <v>44386.462592592594</v>
      </c>
      <c r="E13237" t="s">
        <v>7099</v>
      </c>
    </row>
    <row r="13238" spans="1:5">
      <c r="A13238">
        <v>7</v>
      </c>
      <c r="B13238" s="226">
        <v>43831</v>
      </c>
      <c r="C13238" s="226">
        <v>43832</v>
      </c>
      <c r="D13238" s="226">
        <v>44386.462592592594</v>
      </c>
      <c r="E13238" t="s">
        <v>7101</v>
      </c>
    </row>
    <row r="13239" spans="1:5">
      <c r="A13239">
        <v>7</v>
      </c>
      <c r="B13239" s="226">
        <v>43831</v>
      </c>
      <c r="C13239" s="226">
        <v>43832</v>
      </c>
      <c r="D13239" s="226">
        <v>44386.462592592594</v>
      </c>
      <c r="E13239" t="s">
        <v>7103</v>
      </c>
    </row>
    <row r="13240" spans="1:5">
      <c r="A13240">
        <v>7</v>
      </c>
      <c r="B13240" s="226">
        <v>43831</v>
      </c>
      <c r="C13240" s="226">
        <v>43832</v>
      </c>
      <c r="D13240" s="226">
        <v>44386.462592592594</v>
      </c>
      <c r="E13240" t="s">
        <v>7105</v>
      </c>
    </row>
    <row r="13241" spans="1:5">
      <c r="A13241">
        <v>7</v>
      </c>
      <c r="B13241" s="226">
        <v>43831</v>
      </c>
      <c r="C13241" s="226">
        <v>43832</v>
      </c>
      <c r="D13241" s="226">
        <v>44386.462592592594</v>
      </c>
      <c r="E13241" t="s">
        <v>7107</v>
      </c>
    </row>
    <row r="13242" spans="1:5">
      <c r="A13242">
        <v>7</v>
      </c>
      <c r="B13242" s="226">
        <v>43831</v>
      </c>
      <c r="C13242" s="226">
        <v>43832</v>
      </c>
      <c r="D13242" s="226">
        <v>44386.462592592594</v>
      </c>
      <c r="E13242" t="s">
        <v>8155</v>
      </c>
    </row>
    <row r="13243" spans="1:5">
      <c r="A13243">
        <v>7</v>
      </c>
      <c r="B13243" s="226">
        <v>43831</v>
      </c>
      <c r="C13243" s="226">
        <v>43832</v>
      </c>
      <c r="D13243" s="226">
        <v>44386.462592592594</v>
      </c>
      <c r="E13243" t="s">
        <v>8156</v>
      </c>
    </row>
    <row r="13244" spans="1:5">
      <c r="A13244">
        <v>7</v>
      </c>
      <c r="B13244" s="226">
        <v>43831</v>
      </c>
      <c r="C13244" s="226">
        <v>43832</v>
      </c>
      <c r="D13244" s="226">
        <v>44386.462592592594</v>
      </c>
      <c r="E13244" t="s">
        <v>7113</v>
      </c>
    </row>
    <row r="13245" spans="1:5">
      <c r="A13245">
        <v>7</v>
      </c>
      <c r="B13245" s="226">
        <v>43831</v>
      </c>
      <c r="C13245" s="226">
        <v>43832</v>
      </c>
      <c r="D13245" s="226">
        <v>44386.462592592594</v>
      </c>
      <c r="E13245" t="s">
        <v>8018</v>
      </c>
    </row>
    <row r="13246" spans="1:5">
      <c r="A13246">
        <v>7</v>
      </c>
      <c r="B13246" s="226">
        <v>43831</v>
      </c>
      <c r="C13246" s="226">
        <v>43832</v>
      </c>
      <c r="D13246" s="226">
        <v>44386.462592592594</v>
      </c>
      <c r="E13246" t="s">
        <v>7116</v>
      </c>
    </row>
    <row r="13247" spans="1:5">
      <c r="A13247">
        <v>7</v>
      </c>
      <c r="B13247" s="226">
        <v>43831</v>
      </c>
      <c r="C13247" s="226">
        <v>43832</v>
      </c>
      <c r="D13247" s="226">
        <v>44386.462592592594</v>
      </c>
      <c r="E13247" t="s">
        <v>7118</v>
      </c>
    </row>
    <row r="13248" spans="1:5">
      <c r="A13248">
        <v>7</v>
      </c>
      <c r="B13248" s="226">
        <v>43831</v>
      </c>
      <c r="C13248" s="226">
        <v>43832</v>
      </c>
      <c r="D13248" s="226">
        <v>44386.462592592594</v>
      </c>
      <c r="E13248" t="s">
        <v>7384</v>
      </c>
    </row>
    <row r="13249" spans="1:6">
      <c r="A13249">
        <v>7</v>
      </c>
      <c r="B13249" s="226">
        <v>43831</v>
      </c>
      <c r="C13249" s="226">
        <v>43832</v>
      </c>
      <c r="D13249" s="226">
        <v>44386.462592592594</v>
      </c>
      <c r="E13249" t="s">
        <v>8157</v>
      </c>
    </row>
    <row r="13250" spans="1:6">
      <c r="A13250">
        <v>7</v>
      </c>
      <c r="B13250" s="226">
        <v>43831</v>
      </c>
      <c r="C13250" s="226">
        <v>43832</v>
      </c>
      <c r="D13250" s="226">
        <v>44386.462592592594</v>
      </c>
      <c r="E13250" t="s">
        <v>8158</v>
      </c>
    </row>
    <row r="13251" spans="1:6">
      <c r="A13251">
        <v>7</v>
      </c>
      <c r="B13251" s="226">
        <v>43831</v>
      </c>
      <c r="C13251" s="226">
        <v>43832</v>
      </c>
      <c r="D13251" s="226">
        <v>44386.462592592594</v>
      </c>
      <c r="E13251" t="s">
        <v>8159</v>
      </c>
    </row>
    <row r="13252" spans="1:6">
      <c r="A13252">
        <v>7</v>
      </c>
      <c r="B13252" s="226">
        <v>43831</v>
      </c>
      <c r="C13252" s="226">
        <v>43832</v>
      </c>
      <c r="D13252" s="226">
        <v>44386.462592592594</v>
      </c>
      <c r="E13252" t="s">
        <v>8160</v>
      </c>
    </row>
    <row r="13253" spans="1:6">
      <c r="A13253">
        <v>7</v>
      </c>
      <c r="B13253" s="226">
        <v>43831</v>
      </c>
      <c r="C13253" s="226">
        <v>43832</v>
      </c>
      <c r="D13253" s="226">
        <v>44386.462592592594</v>
      </c>
      <c r="E13253" t="s">
        <v>8161</v>
      </c>
    </row>
    <row r="13254" spans="1:6">
      <c r="A13254">
        <v>7</v>
      </c>
      <c r="B13254" s="226">
        <v>43831</v>
      </c>
      <c r="C13254" s="226">
        <v>43832</v>
      </c>
      <c r="D13254" s="226">
        <v>44386.462592592594</v>
      </c>
      <c r="E13254" t="s">
        <v>7391</v>
      </c>
    </row>
    <row r="13255" spans="1:6">
      <c r="A13255">
        <v>7</v>
      </c>
      <c r="B13255" s="226">
        <v>43831</v>
      </c>
      <c r="C13255" s="226">
        <v>43832</v>
      </c>
      <c r="D13255" s="226">
        <v>44386.462592592594</v>
      </c>
      <c r="E13255" t="s">
        <v>8162</v>
      </c>
    </row>
    <row r="13256" spans="1:6">
      <c r="A13256">
        <v>7</v>
      </c>
      <c r="B13256" s="226">
        <v>43831</v>
      </c>
      <c r="C13256" s="226">
        <v>43832</v>
      </c>
      <c r="D13256" s="226">
        <v>44386.462592592594</v>
      </c>
      <c r="E13256" t="s">
        <v>8163</v>
      </c>
      <c r="F13256">
        <v>0.61100000143048716</v>
      </c>
    </row>
    <row r="13257" spans="1:6">
      <c r="A13257">
        <v>7</v>
      </c>
      <c r="B13257" s="226">
        <v>43831</v>
      </c>
      <c r="C13257" s="226">
        <v>43832</v>
      </c>
      <c r="D13257" s="226">
        <v>44386.462592592594</v>
      </c>
      <c r="E13257" t="s">
        <v>8164</v>
      </c>
      <c r="F13257">
        <v>10.96300029754595</v>
      </c>
    </row>
    <row r="13258" spans="1:6">
      <c r="A13258">
        <v>7</v>
      </c>
      <c r="B13258" s="226">
        <v>43831</v>
      </c>
      <c r="C13258" s="226">
        <v>43832</v>
      </c>
      <c r="D13258" s="226">
        <v>44386.462592592594</v>
      </c>
      <c r="E13258" t="s">
        <v>8165</v>
      </c>
    </row>
    <row r="13259" spans="1:6">
      <c r="A13259">
        <v>7</v>
      </c>
      <c r="B13259" s="226">
        <v>43831</v>
      </c>
      <c r="C13259" s="226">
        <v>43832</v>
      </c>
      <c r="D13259" s="226">
        <v>44386.462592592594</v>
      </c>
      <c r="E13259" t="s">
        <v>7060</v>
      </c>
    </row>
    <row r="13260" spans="1:6">
      <c r="A13260">
        <v>7</v>
      </c>
      <c r="B13260" s="226">
        <v>43831</v>
      </c>
      <c r="C13260" s="226">
        <v>43832</v>
      </c>
      <c r="D13260" s="226">
        <v>44386.462592592594</v>
      </c>
      <c r="E13260" t="s">
        <v>7397</v>
      </c>
    </row>
    <row r="13261" spans="1:6">
      <c r="A13261">
        <v>7</v>
      </c>
      <c r="B13261" s="226">
        <v>43831</v>
      </c>
      <c r="C13261" s="226">
        <v>43832</v>
      </c>
      <c r="D13261" s="226">
        <v>44386.462592592594</v>
      </c>
      <c r="E13261" t="s">
        <v>8166</v>
      </c>
    </row>
    <row r="13262" spans="1:6">
      <c r="A13262">
        <v>7</v>
      </c>
      <c r="B13262" s="226">
        <v>43831</v>
      </c>
      <c r="C13262" s="226">
        <v>43832</v>
      </c>
      <c r="D13262" s="226">
        <v>44386.462592592594</v>
      </c>
      <c r="E13262" t="s">
        <v>8167</v>
      </c>
      <c r="F13262">
        <v>71.610000610351563</v>
      </c>
    </row>
    <row r="13263" spans="1:6">
      <c r="A13263">
        <v>7</v>
      </c>
      <c r="B13263" s="226">
        <v>43831</v>
      </c>
      <c r="C13263" s="226">
        <v>43832</v>
      </c>
      <c r="D13263" s="226">
        <v>44386.462592592594</v>
      </c>
      <c r="E13263" t="s">
        <v>8168</v>
      </c>
    </row>
    <row r="13264" spans="1:6">
      <c r="A13264">
        <v>7</v>
      </c>
      <c r="B13264" s="226">
        <v>43831</v>
      </c>
      <c r="C13264" s="226">
        <v>43832</v>
      </c>
      <c r="D13264" s="226">
        <v>44386.462592592594</v>
      </c>
      <c r="E13264" t="s">
        <v>8169</v>
      </c>
      <c r="F13264">
        <v>21.459999084472656</v>
      </c>
    </row>
    <row r="13265" spans="1:6">
      <c r="A13265">
        <v>7</v>
      </c>
      <c r="B13265" s="226">
        <v>43831</v>
      </c>
      <c r="C13265" s="226">
        <v>43832</v>
      </c>
      <c r="D13265" s="226">
        <v>44386.462592592594</v>
      </c>
      <c r="E13265" t="s">
        <v>8170</v>
      </c>
    </row>
    <row r="13266" spans="1:6">
      <c r="A13266">
        <v>7</v>
      </c>
      <c r="B13266" s="226">
        <v>43831</v>
      </c>
      <c r="C13266" s="226">
        <v>43832</v>
      </c>
      <c r="D13266" s="226">
        <v>44386.462592592594</v>
      </c>
      <c r="E13266" t="s">
        <v>8171</v>
      </c>
    </row>
    <row r="13267" spans="1:6">
      <c r="A13267">
        <v>7</v>
      </c>
      <c r="B13267" s="226">
        <v>43831</v>
      </c>
      <c r="C13267" s="226">
        <v>43832</v>
      </c>
      <c r="D13267" s="226">
        <v>44386.462592592594</v>
      </c>
      <c r="E13267" t="s">
        <v>8172</v>
      </c>
    </row>
    <row r="13268" spans="1:6">
      <c r="A13268">
        <v>7</v>
      </c>
      <c r="B13268" s="226">
        <v>43831</v>
      </c>
      <c r="C13268" s="226">
        <v>43832</v>
      </c>
      <c r="D13268" s="226">
        <v>44386.462592592594</v>
      </c>
      <c r="E13268" t="s">
        <v>8173</v>
      </c>
      <c r="F13268">
        <v>4.0700001716615297</v>
      </c>
    </row>
    <row r="13269" spans="1:6">
      <c r="A13269">
        <v>7</v>
      </c>
      <c r="B13269" s="226">
        <v>43831</v>
      </c>
      <c r="C13269" s="226">
        <v>43832</v>
      </c>
      <c r="D13269" s="226">
        <v>44386.462592592594</v>
      </c>
      <c r="E13269" t="s">
        <v>7406</v>
      </c>
    </row>
    <row r="13270" spans="1:6">
      <c r="A13270">
        <v>7</v>
      </c>
      <c r="B13270" s="226">
        <v>43831</v>
      </c>
      <c r="C13270" s="226">
        <v>43832</v>
      </c>
      <c r="D13270" s="226">
        <v>44386.462592592594</v>
      </c>
      <c r="E13270" t="s">
        <v>7408</v>
      </c>
    </row>
    <row r="13271" spans="1:6">
      <c r="A13271">
        <v>7</v>
      </c>
      <c r="B13271" s="226">
        <v>43831</v>
      </c>
      <c r="C13271" s="226">
        <v>43832</v>
      </c>
      <c r="D13271" s="226">
        <v>44386.462592592594</v>
      </c>
      <c r="E13271" t="s">
        <v>8174</v>
      </c>
      <c r="F13271">
        <v>21.68899917602559</v>
      </c>
    </row>
    <row r="13272" spans="1:6">
      <c r="A13272">
        <v>7</v>
      </c>
      <c r="B13272" s="226">
        <v>43831</v>
      </c>
      <c r="C13272" s="226">
        <v>43832</v>
      </c>
      <c r="D13272" s="226">
        <v>44386.462592592594</v>
      </c>
      <c r="E13272" t="s">
        <v>8175</v>
      </c>
      <c r="F13272">
        <v>22.565000534056725</v>
      </c>
    </row>
    <row r="13273" spans="1:6">
      <c r="A13273">
        <v>7</v>
      </c>
      <c r="B13273" s="226">
        <v>43831</v>
      </c>
      <c r="C13273" s="226">
        <v>43832</v>
      </c>
      <c r="D13273" s="226">
        <v>44386.462592592594</v>
      </c>
      <c r="E13273" t="s">
        <v>8176</v>
      </c>
      <c r="F13273">
        <v>39.99399948119958</v>
      </c>
    </row>
    <row r="13274" spans="1:6">
      <c r="A13274">
        <v>7</v>
      </c>
      <c r="B13274" s="226">
        <v>43831</v>
      </c>
      <c r="C13274" s="226">
        <v>43832</v>
      </c>
      <c r="D13274" s="226">
        <v>44386.462592592594</v>
      </c>
      <c r="E13274" t="s">
        <v>8177</v>
      </c>
      <c r="F13274">
        <v>14.701000213623047</v>
      </c>
    </row>
    <row r="13275" spans="1:6">
      <c r="A13275">
        <v>7</v>
      </c>
      <c r="B13275" s="226">
        <v>43831</v>
      </c>
      <c r="C13275" s="226">
        <v>43832</v>
      </c>
      <c r="D13275" s="226">
        <v>44386.462592592594</v>
      </c>
      <c r="E13275" t="s">
        <v>8178</v>
      </c>
    </row>
    <row r="13276" spans="1:6">
      <c r="A13276">
        <v>7</v>
      </c>
      <c r="B13276" s="226">
        <v>43831</v>
      </c>
      <c r="C13276" s="226">
        <v>43832</v>
      </c>
      <c r="D13276" s="226">
        <v>44386.462592592594</v>
      </c>
      <c r="E13276" t="s">
        <v>8179</v>
      </c>
      <c r="F13276">
        <v>0.30000001192092896</v>
      </c>
    </row>
    <row r="13277" spans="1:6">
      <c r="A13277">
        <v>7</v>
      </c>
      <c r="B13277" s="226">
        <v>43831</v>
      </c>
      <c r="C13277" s="226">
        <v>43832</v>
      </c>
      <c r="D13277" s="226">
        <v>44386.462592592594</v>
      </c>
      <c r="E13277" t="s">
        <v>8180</v>
      </c>
      <c r="F13277">
        <v>0.18000000715255737</v>
      </c>
    </row>
    <row r="13278" spans="1:6">
      <c r="A13278">
        <v>7</v>
      </c>
      <c r="B13278" s="226">
        <v>43831</v>
      </c>
      <c r="C13278" s="226">
        <v>43832</v>
      </c>
      <c r="D13278" s="226">
        <v>44386.462592592594</v>
      </c>
      <c r="E13278" t="s">
        <v>8181</v>
      </c>
    </row>
    <row r="13279" spans="1:6">
      <c r="A13279">
        <v>7</v>
      </c>
      <c r="B13279" s="226">
        <v>43831</v>
      </c>
      <c r="C13279" s="226">
        <v>43832</v>
      </c>
      <c r="D13279" s="226">
        <v>44386.462592592594</v>
      </c>
      <c r="E13279" t="s">
        <v>8182</v>
      </c>
      <c r="F13279">
        <v>6.8000003695487976E-2</v>
      </c>
    </row>
    <row r="13280" spans="1:6">
      <c r="A13280">
        <v>7</v>
      </c>
      <c r="B13280" s="226">
        <v>43831</v>
      </c>
      <c r="C13280" s="226">
        <v>43832</v>
      </c>
      <c r="D13280" s="226">
        <v>44386.462592592594</v>
      </c>
      <c r="E13280" t="s">
        <v>8183</v>
      </c>
    </row>
    <row r="13281" spans="1:6">
      <c r="A13281">
        <v>7</v>
      </c>
      <c r="B13281" s="226">
        <v>43831</v>
      </c>
      <c r="C13281" s="226">
        <v>43832</v>
      </c>
      <c r="D13281" s="226">
        <v>44386.462592592594</v>
      </c>
      <c r="E13281" t="s">
        <v>8184</v>
      </c>
      <c r="F13281">
        <v>4.6999998390675563E-2</v>
      </c>
    </row>
    <row r="13282" spans="1:6">
      <c r="A13282">
        <v>7</v>
      </c>
      <c r="B13282" s="226">
        <v>43831</v>
      </c>
      <c r="C13282" s="226">
        <v>43832</v>
      </c>
      <c r="D13282" s="226">
        <v>44386.462592592594</v>
      </c>
      <c r="E13282" t="s">
        <v>8185</v>
      </c>
    </row>
    <row r="13283" spans="1:6">
      <c r="A13283">
        <v>7</v>
      </c>
      <c r="B13283" s="226">
        <v>43831</v>
      </c>
      <c r="C13283" s="226">
        <v>43832</v>
      </c>
      <c r="D13283" s="226">
        <v>44386.462592592594</v>
      </c>
      <c r="E13283" t="s">
        <v>8186</v>
      </c>
      <c r="F13283">
        <v>13.847000122070313</v>
      </c>
    </row>
    <row r="13284" spans="1:6">
      <c r="A13284">
        <v>7</v>
      </c>
      <c r="B13284" s="226">
        <v>43831</v>
      </c>
      <c r="C13284" s="226">
        <v>43832</v>
      </c>
      <c r="D13284" s="226">
        <v>44386.462592592594</v>
      </c>
      <c r="E13284" t="s">
        <v>8187</v>
      </c>
    </row>
    <row r="13285" spans="1:6">
      <c r="A13285">
        <v>7</v>
      </c>
      <c r="B13285" s="226">
        <v>43831</v>
      </c>
      <c r="C13285" s="226">
        <v>43832</v>
      </c>
      <c r="D13285" s="226">
        <v>44386.462592592594</v>
      </c>
      <c r="E13285" t="s">
        <v>8188</v>
      </c>
      <c r="F13285">
        <v>18.48200035095142</v>
      </c>
    </row>
    <row r="13286" spans="1:6">
      <c r="A13286">
        <v>7</v>
      </c>
      <c r="B13286" s="226">
        <v>43831</v>
      </c>
      <c r="C13286" s="226">
        <v>43832</v>
      </c>
      <c r="D13286" s="226">
        <v>44386.462592592594</v>
      </c>
      <c r="E13286" t="s">
        <v>8189</v>
      </c>
    </row>
    <row r="13287" spans="1:6">
      <c r="A13287">
        <v>7</v>
      </c>
      <c r="B13287" s="226">
        <v>43831</v>
      </c>
      <c r="C13287" s="226">
        <v>43832</v>
      </c>
      <c r="D13287" s="226">
        <v>44386.462592592594</v>
      </c>
      <c r="E13287" t="s">
        <v>8190</v>
      </c>
      <c r="F13287">
        <v>41.249000549316477</v>
      </c>
    </row>
    <row r="13288" spans="1:6">
      <c r="A13288">
        <v>7</v>
      </c>
      <c r="B13288" s="226">
        <v>43831</v>
      </c>
      <c r="C13288" s="226">
        <v>43832</v>
      </c>
      <c r="D13288" s="226">
        <v>44386.462592592594</v>
      </c>
      <c r="E13288" t="s">
        <v>8191</v>
      </c>
    </row>
    <row r="13289" spans="1:6">
      <c r="A13289">
        <v>7</v>
      </c>
      <c r="B13289" s="226">
        <v>43831</v>
      </c>
      <c r="C13289" s="226">
        <v>43832</v>
      </c>
      <c r="D13289" s="226">
        <v>44386.462592592594</v>
      </c>
      <c r="E13289" t="s">
        <v>8192</v>
      </c>
      <c r="F13289">
        <v>25.076000213622439</v>
      </c>
    </row>
    <row r="13290" spans="1:6">
      <c r="A13290">
        <v>7</v>
      </c>
      <c r="B13290" s="226">
        <v>43831</v>
      </c>
      <c r="C13290" s="226">
        <v>43832</v>
      </c>
      <c r="D13290" s="226">
        <v>44386.462592592594</v>
      </c>
      <c r="E13290" t="s">
        <v>8193</v>
      </c>
    </row>
    <row r="13291" spans="1:6">
      <c r="A13291">
        <v>7</v>
      </c>
      <c r="B13291" s="226">
        <v>43831</v>
      </c>
      <c r="C13291" s="226">
        <v>43832</v>
      </c>
      <c r="D13291" s="226">
        <v>44386.462592592594</v>
      </c>
      <c r="E13291" t="s">
        <v>8194</v>
      </c>
      <c r="F13291">
        <v>0.22800000011921756</v>
      </c>
    </row>
    <row r="13292" spans="1:6">
      <c r="A13292">
        <v>7</v>
      </c>
      <c r="B13292" s="226">
        <v>43831</v>
      </c>
      <c r="C13292" s="226">
        <v>43832</v>
      </c>
      <c r="D13292" s="226">
        <v>44386.462592592594</v>
      </c>
      <c r="E13292" t="s">
        <v>8195</v>
      </c>
      <c r="F13292">
        <v>0.15999999642372145</v>
      </c>
    </row>
    <row r="13293" spans="1:6">
      <c r="A13293">
        <v>7</v>
      </c>
      <c r="B13293" s="226">
        <v>43831</v>
      </c>
      <c r="C13293" s="226">
        <v>43832</v>
      </c>
      <c r="D13293" s="226">
        <v>44386.462592592594</v>
      </c>
      <c r="E13293" t="s">
        <v>8196</v>
      </c>
    </row>
    <row r="13294" spans="1:6">
      <c r="A13294">
        <v>7</v>
      </c>
      <c r="B13294" s="226">
        <v>43831</v>
      </c>
      <c r="C13294" s="226">
        <v>43832</v>
      </c>
      <c r="D13294" s="226">
        <v>44386.462592592594</v>
      </c>
      <c r="E13294" t="s">
        <v>7433</v>
      </c>
    </row>
    <row r="13295" spans="1:6">
      <c r="A13295">
        <v>7</v>
      </c>
      <c r="B13295" s="226">
        <v>43831</v>
      </c>
      <c r="C13295" s="226">
        <v>43832</v>
      </c>
      <c r="D13295" s="226">
        <v>44386.462592592594</v>
      </c>
      <c r="E13295" t="s">
        <v>7435</v>
      </c>
    </row>
    <row r="13296" spans="1:6">
      <c r="A13296">
        <v>7</v>
      </c>
      <c r="B13296" s="226">
        <v>43831</v>
      </c>
      <c r="C13296" s="226">
        <v>43832</v>
      </c>
      <c r="D13296" s="226">
        <v>44386.462592592594</v>
      </c>
      <c r="E13296" t="s">
        <v>7437</v>
      </c>
    </row>
    <row r="13297" spans="1:5">
      <c r="A13297">
        <v>7</v>
      </c>
      <c r="B13297" s="226">
        <v>43831</v>
      </c>
      <c r="C13297" s="226">
        <v>43832</v>
      </c>
      <c r="D13297" s="226">
        <v>44386.462592592594</v>
      </c>
      <c r="E13297" t="s">
        <v>7439</v>
      </c>
    </row>
    <row r="13298" spans="1:5">
      <c r="A13298">
        <v>7</v>
      </c>
      <c r="B13298" s="226">
        <v>43831</v>
      </c>
      <c r="C13298" s="226">
        <v>43832</v>
      </c>
      <c r="D13298" s="226">
        <v>44386.462592592594</v>
      </c>
      <c r="E13298" t="s">
        <v>7441</v>
      </c>
    </row>
    <row r="13299" spans="1:5">
      <c r="A13299">
        <v>7</v>
      </c>
      <c r="B13299" s="226">
        <v>43831</v>
      </c>
      <c r="C13299" s="226">
        <v>43832</v>
      </c>
      <c r="D13299" s="226">
        <v>44386.462592592594</v>
      </c>
      <c r="E13299" t="s">
        <v>7443</v>
      </c>
    </row>
    <row r="13300" spans="1:5">
      <c r="A13300">
        <v>7</v>
      </c>
      <c r="B13300" s="226">
        <v>43831</v>
      </c>
      <c r="C13300" s="226">
        <v>43832</v>
      </c>
      <c r="D13300" s="226">
        <v>44386.462592592594</v>
      </c>
      <c r="E13300" t="s">
        <v>7445</v>
      </c>
    </row>
    <row r="13301" spans="1:5">
      <c r="A13301">
        <v>7</v>
      </c>
      <c r="B13301" s="226">
        <v>43831</v>
      </c>
      <c r="C13301" s="226">
        <v>43832</v>
      </c>
      <c r="D13301" s="226">
        <v>44386.462592592594</v>
      </c>
      <c r="E13301" t="s">
        <v>7447</v>
      </c>
    </row>
    <row r="13302" spans="1:5">
      <c r="A13302">
        <v>7</v>
      </c>
      <c r="B13302" s="226">
        <v>43831</v>
      </c>
      <c r="C13302" s="226">
        <v>43832</v>
      </c>
      <c r="D13302" s="226">
        <v>44386.462592592594</v>
      </c>
      <c r="E13302" t="s">
        <v>7449</v>
      </c>
    </row>
    <row r="13303" spans="1:5">
      <c r="A13303">
        <v>7</v>
      </c>
      <c r="B13303" s="226">
        <v>43831</v>
      </c>
      <c r="C13303" s="226">
        <v>43832</v>
      </c>
      <c r="D13303" s="226">
        <v>44386.462592592594</v>
      </c>
      <c r="E13303" t="s">
        <v>7451</v>
      </c>
    </row>
    <row r="13304" spans="1:5">
      <c r="A13304">
        <v>7</v>
      </c>
      <c r="B13304" s="226">
        <v>43831</v>
      </c>
      <c r="C13304" s="226">
        <v>43832</v>
      </c>
      <c r="D13304" s="226">
        <v>44386.462592592594</v>
      </c>
      <c r="E13304" t="s">
        <v>7453</v>
      </c>
    </row>
    <row r="13305" spans="1:5">
      <c r="A13305">
        <v>7</v>
      </c>
      <c r="B13305" s="226">
        <v>43831</v>
      </c>
      <c r="C13305" s="226">
        <v>43832</v>
      </c>
      <c r="D13305" s="226">
        <v>44386.462592592594</v>
      </c>
      <c r="E13305" t="s">
        <v>7455</v>
      </c>
    </row>
    <row r="13306" spans="1:5">
      <c r="A13306">
        <v>7</v>
      </c>
      <c r="B13306" s="226">
        <v>43831</v>
      </c>
      <c r="C13306" s="226">
        <v>43832</v>
      </c>
      <c r="D13306" s="226">
        <v>44386.462592592594</v>
      </c>
      <c r="E13306" t="s">
        <v>7457</v>
      </c>
    </row>
    <row r="13307" spans="1:5">
      <c r="A13307">
        <v>7</v>
      </c>
      <c r="B13307" s="226">
        <v>43831</v>
      </c>
      <c r="C13307" s="226">
        <v>43832</v>
      </c>
      <c r="D13307" s="226">
        <v>44386.462592592594</v>
      </c>
      <c r="E13307" t="s">
        <v>7459</v>
      </c>
    </row>
    <row r="13308" spans="1:5">
      <c r="A13308">
        <v>7</v>
      </c>
      <c r="B13308" s="226">
        <v>43831</v>
      </c>
      <c r="C13308" s="226">
        <v>43832</v>
      </c>
      <c r="D13308" s="226">
        <v>44386.462592592594</v>
      </c>
      <c r="E13308" t="s">
        <v>7461</v>
      </c>
    </row>
    <row r="13309" spans="1:5">
      <c r="A13309">
        <v>7</v>
      </c>
      <c r="B13309" s="226">
        <v>43831</v>
      </c>
      <c r="C13309" s="226">
        <v>43832</v>
      </c>
      <c r="D13309" s="226">
        <v>44386.462592592594</v>
      </c>
      <c r="E13309" t="s">
        <v>7463</v>
      </c>
    </row>
    <row r="13310" spans="1:5">
      <c r="A13310">
        <v>7</v>
      </c>
      <c r="B13310" s="226">
        <v>43831</v>
      </c>
      <c r="C13310" s="226">
        <v>43832</v>
      </c>
      <c r="D13310" s="226">
        <v>44386.462592592594</v>
      </c>
      <c r="E13310" t="s">
        <v>7465</v>
      </c>
    </row>
    <row r="13311" spans="1:5">
      <c r="A13311">
        <v>7</v>
      </c>
      <c r="B13311" s="226">
        <v>43831</v>
      </c>
      <c r="C13311" s="226">
        <v>43832</v>
      </c>
      <c r="D13311" s="226">
        <v>44386.462592592594</v>
      </c>
      <c r="E13311" t="s">
        <v>7467</v>
      </c>
    </row>
    <row r="13312" spans="1:5">
      <c r="A13312">
        <v>7</v>
      </c>
      <c r="B13312" s="226">
        <v>43831</v>
      </c>
      <c r="C13312" s="226">
        <v>43832</v>
      </c>
      <c r="D13312" s="226">
        <v>44386.462592592594</v>
      </c>
      <c r="E13312" t="s">
        <v>8198</v>
      </c>
    </row>
    <row r="13313" spans="1:6">
      <c r="A13313">
        <v>7</v>
      </c>
      <c r="B13313" s="226">
        <v>43831</v>
      </c>
      <c r="C13313" s="226">
        <v>43832</v>
      </c>
      <c r="D13313" s="226">
        <v>44386.462592592594</v>
      </c>
      <c r="E13313" t="s">
        <v>8197</v>
      </c>
      <c r="F13313">
        <v>0.10599999874829849</v>
      </c>
    </row>
    <row r="13314" spans="1:6">
      <c r="A13314">
        <v>7</v>
      </c>
      <c r="B13314" s="226">
        <v>43831</v>
      </c>
      <c r="C13314" s="226">
        <v>43832</v>
      </c>
      <c r="D13314" s="226">
        <v>44386.462592592594</v>
      </c>
      <c r="E13314" t="s">
        <v>8199</v>
      </c>
      <c r="F13314">
        <v>0.20399999618530273</v>
      </c>
    </row>
    <row r="13315" spans="1:6">
      <c r="A13315">
        <v>7</v>
      </c>
      <c r="B13315" s="226">
        <v>43831</v>
      </c>
      <c r="C13315" s="226">
        <v>43832</v>
      </c>
      <c r="D13315" s="226">
        <v>44386.462592592594</v>
      </c>
      <c r="E13315" t="s">
        <v>8200</v>
      </c>
      <c r="F13315">
        <v>21.100000381470569</v>
      </c>
    </row>
    <row r="13316" spans="1:6">
      <c r="A13316">
        <v>7</v>
      </c>
      <c r="B13316" s="226">
        <v>43831</v>
      </c>
      <c r="C13316" s="226">
        <v>43832</v>
      </c>
      <c r="D13316" s="226">
        <v>44386.462592592594</v>
      </c>
      <c r="E13316" t="s">
        <v>8201</v>
      </c>
      <c r="F13316">
        <v>21.118000030517695</v>
      </c>
    </row>
    <row r="13317" spans="1:6">
      <c r="A13317">
        <v>7</v>
      </c>
      <c r="B13317" s="226">
        <v>43831</v>
      </c>
      <c r="C13317" s="226">
        <v>43832</v>
      </c>
      <c r="D13317" s="226">
        <v>44386.462592592594</v>
      </c>
      <c r="E13317" t="s">
        <v>8202</v>
      </c>
      <c r="F13317">
        <v>47.970001220703125</v>
      </c>
    </row>
    <row r="13318" spans="1:6">
      <c r="A13318">
        <v>7</v>
      </c>
      <c r="B13318" s="226">
        <v>43831</v>
      </c>
      <c r="C13318" s="226">
        <v>43832</v>
      </c>
      <c r="D13318" s="226">
        <v>44386.462592592594</v>
      </c>
      <c r="E13318" t="s">
        <v>8203</v>
      </c>
      <c r="F13318">
        <v>8.1120004653933702</v>
      </c>
    </row>
    <row r="13319" spans="1:6">
      <c r="A13319">
        <v>7</v>
      </c>
      <c r="B13319" s="226">
        <v>43831</v>
      </c>
      <c r="C13319" s="226">
        <v>43832</v>
      </c>
      <c r="D13319" s="226">
        <v>44386.462592592594</v>
      </c>
      <c r="E13319" t="s">
        <v>8204</v>
      </c>
    </row>
    <row r="13320" spans="1:6">
      <c r="A13320">
        <v>7</v>
      </c>
      <c r="B13320" s="226">
        <v>43831</v>
      </c>
      <c r="C13320" s="226">
        <v>43832</v>
      </c>
      <c r="D13320" s="226">
        <v>44386.462592592594</v>
      </c>
      <c r="E13320" t="s">
        <v>8205</v>
      </c>
      <c r="F13320">
        <v>8.5000000894066299E-2</v>
      </c>
    </row>
    <row r="13321" spans="1:6">
      <c r="A13321">
        <v>7</v>
      </c>
      <c r="B13321" s="226">
        <v>43831</v>
      </c>
      <c r="C13321" s="226">
        <v>43832</v>
      </c>
      <c r="D13321" s="226">
        <v>44386.462592592594</v>
      </c>
      <c r="E13321" t="s">
        <v>8206</v>
      </c>
    </row>
    <row r="13322" spans="1:6">
      <c r="A13322">
        <v>7</v>
      </c>
      <c r="B13322" s="226">
        <v>43831</v>
      </c>
      <c r="C13322" s="226">
        <v>43832</v>
      </c>
      <c r="D13322" s="226">
        <v>44389.640381944446</v>
      </c>
      <c r="E13322" t="s">
        <v>5369</v>
      </c>
      <c r="F13322">
        <v>0.96629792594728459</v>
      </c>
    </row>
    <row r="13323" spans="1:6">
      <c r="A13323">
        <v>7</v>
      </c>
      <c r="B13323" s="226">
        <v>43831</v>
      </c>
      <c r="C13323" s="226">
        <v>43832</v>
      </c>
      <c r="D13323" s="226">
        <v>44389.640381944446</v>
      </c>
      <c r="E13323" t="s">
        <v>5521</v>
      </c>
      <c r="F13323">
        <v>210.67810947630139</v>
      </c>
    </row>
    <row r="13324" spans="1:6">
      <c r="A13324">
        <v>7</v>
      </c>
      <c r="B13324" s="226">
        <v>43831</v>
      </c>
      <c r="C13324" s="226">
        <v>43832</v>
      </c>
      <c r="D13324" s="226">
        <v>44389.640381944446</v>
      </c>
      <c r="E13324" t="s">
        <v>6243</v>
      </c>
      <c r="F13324">
        <v>1.6900456621767563</v>
      </c>
    </row>
    <row r="13325" spans="1:6">
      <c r="A13325">
        <v>7</v>
      </c>
      <c r="B13325" s="226">
        <v>43831</v>
      </c>
      <c r="C13325" s="226">
        <v>43832</v>
      </c>
      <c r="D13325" s="226">
        <v>44389.640381944446</v>
      </c>
      <c r="E13325" t="s">
        <v>6327</v>
      </c>
      <c r="F13325">
        <v>-7.4125213140834479E-4</v>
      </c>
    </row>
    <row r="13326" spans="1:6">
      <c r="A13326">
        <v>7</v>
      </c>
      <c r="B13326" s="226">
        <v>43831</v>
      </c>
      <c r="C13326" s="226">
        <v>43832</v>
      </c>
      <c r="D13326" s="226">
        <v>44389.640381944446</v>
      </c>
      <c r="E13326" t="s">
        <v>6432</v>
      </c>
      <c r="F13326">
        <v>2.3861758567030593</v>
      </c>
    </row>
    <row r="13327" spans="1:6">
      <c r="A13327">
        <v>7</v>
      </c>
      <c r="B13327" s="226">
        <v>43831</v>
      </c>
      <c r="C13327" s="226">
        <v>43832</v>
      </c>
      <c r="D13327" s="226">
        <v>44389.640381944446</v>
      </c>
      <c r="E13327" t="s">
        <v>6244</v>
      </c>
      <c r="F13327">
        <v>10.437171420786115</v>
      </c>
    </row>
    <row r="13328" spans="1:6">
      <c r="A13328">
        <v>7</v>
      </c>
      <c r="B13328" s="226">
        <v>43831</v>
      </c>
      <c r="C13328" s="226">
        <v>43832</v>
      </c>
      <c r="D13328" s="226">
        <v>44389.640381944446</v>
      </c>
      <c r="E13328" t="s">
        <v>6246</v>
      </c>
    </row>
    <row r="13329" spans="1:6">
      <c r="A13329">
        <v>7</v>
      </c>
      <c r="B13329" s="226">
        <v>43831</v>
      </c>
      <c r="C13329" s="226">
        <v>43832</v>
      </c>
      <c r="D13329" s="226">
        <v>44389.640381944446</v>
      </c>
      <c r="E13329" t="s">
        <v>6259</v>
      </c>
      <c r="F13329">
        <v>0</v>
      </c>
    </row>
    <row r="13330" spans="1:6">
      <c r="A13330">
        <v>7</v>
      </c>
      <c r="B13330" s="226">
        <v>43831</v>
      </c>
      <c r="C13330" s="226">
        <v>43832</v>
      </c>
      <c r="D13330" s="226">
        <v>44389.640381944446</v>
      </c>
      <c r="E13330" t="s">
        <v>6262</v>
      </c>
      <c r="F13330">
        <v>13.654579346237684</v>
      </c>
    </row>
    <row r="13331" spans="1:6">
      <c r="A13331">
        <v>7</v>
      </c>
      <c r="B13331" s="226">
        <v>43831</v>
      </c>
      <c r="C13331" s="226">
        <v>43832</v>
      </c>
      <c r="D13331" s="226">
        <v>44389.640381944446</v>
      </c>
      <c r="E13331" t="s">
        <v>6665</v>
      </c>
      <c r="F13331">
        <v>-3.257282465799919E-2</v>
      </c>
    </row>
    <row r="13332" spans="1:6">
      <c r="A13332">
        <v>7</v>
      </c>
      <c r="B13332" s="226">
        <v>43831</v>
      </c>
      <c r="C13332" s="226">
        <v>43832</v>
      </c>
      <c r="D13332" s="226">
        <v>44389.640381944446</v>
      </c>
      <c r="E13332" t="s">
        <v>6666</v>
      </c>
      <c r="F13332">
        <v>-2.5229221771264243E-2</v>
      </c>
    </row>
    <row r="13333" spans="1:6">
      <c r="A13333">
        <v>7</v>
      </c>
      <c r="B13333" s="226">
        <v>43831</v>
      </c>
      <c r="C13333" s="226">
        <v>43832</v>
      </c>
      <c r="D13333" s="226">
        <v>44389.640381944446</v>
      </c>
      <c r="E13333" t="s">
        <v>6289</v>
      </c>
      <c r="F13333">
        <v>32.856162087122598</v>
      </c>
    </row>
    <row r="13334" spans="1:6">
      <c r="A13334">
        <v>7</v>
      </c>
      <c r="B13334" s="226">
        <v>43831</v>
      </c>
      <c r="C13334" s="226">
        <v>43832</v>
      </c>
      <c r="D13334" s="226">
        <v>44389.640381944446</v>
      </c>
      <c r="E13334" t="s">
        <v>6290</v>
      </c>
      <c r="F13334">
        <v>4.3155950711005211</v>
      </c>
    </row>
    <row r="13335" spans="1:6">
      <c r="A13335">
        <v>7</v>
      </c>
      <c r="B13335" s="226">
        <v>43831</v>
      </c>
      <c r="C13335" s="226">
        <v>43832</v>
      </c>
      <c r="D13335" s="226">
        <v>44389.640381944446</v>
      </c>
      <c r="E13335" t="s">
        <v>6291</v>
      </c>
      <c r="F13335">
        <v>4.4542602270382359</v>
      </c>
    </row>
    <row r="13336" spans="1:6">
      <c r="A13336">
        <v>7</v>
      </c>
      <c r="B13336" s="226">
        <v>43831</v>
      </c>
      <c r="C13336" s="226">
        <v>43832</v>
      </c>
      <c r="D13336" s="226">
        <v>44389.640381944446</v>
      </c>
      <c r="E13336" t="s">
        <v>6328</v>
      </c>
      <c r="F13336">
        <v>2.0725421681224064E-2</v>
      </c>
    </row>
    <row r="13337" spans="1:6">
      <c r="A13337">
        <v>7</v>
      </c>
      <c r="B13337" s="226">
        <v>43831</v>
      </c>
      <c r="C13337" s="226">
        <v>43832</v>
      </c>
      <c r="D13337" s="226">
        <v>44389.640381944446</v>
      </c>
      <c r="E13337" t="s">
        <v>6329</v>
      </c>
      <c r="F13337">
        <v>3.503364357877444E-3</v>
      </c>
    </row>
    <row r="13338" spans="1:6">
      <c r="A13338">
        <v>7</v>
      </c>
      <c r="B13338" s="226">
        <v>43831</v>
      </c>
      <c r="C13338" s="226">
        <v>43832</v>
      </c>
      <c r="D13338" s="226">
        <v>44389.640381944446</v>
      </c>
      <c r="E13338" t="s">
        <v>6333</v>
      </c>
      <c r="F13338">
        <v>-1.5873697289498414E-2</v>
      </c>
    </row>
    <row r="13339" spans="1:6">
      <c r="A13339">
        <v>7</v>
      </c>
      <c r="B13339" s="226">
        <v>43831</v>
      </c>
      <c r="C13339" s="226">
        <v>43832</v>
      </c>
      <c r="D13339" s="226">
        <v>44389.640381944446</v>
      </c>
      <c r="E13339" t="s">
        <v>6334</v>
      </c>
      <c r="F13339">
        <v>21.287875003284899</v>
      </c>
    </row>
    <row r="13340" spans="1:6">
      <c r="A13340">
        <v>7</v>
      </c>
      <c r="B13340" s="226">
        <v>43831</v>
      </c>
      <c r="C13340" s="226">
        <v>43832</v>
      </c>
      <c r="D13340" s="226">
        <v>44389.640381944446</v>
      </c>
      <c r="E13340" t="s">
        <v>6337</v>
      </c>
      <c r="F13340">
        <v>47.354763009813077</v>
      </c>
    </row>
    <row r="13341" spans="1:6">
      <c r="A13341">
        <v>7</v>
      </c>
      <c r="B13341" s="226">
        <v>43831</v>
      </c>
      <c r="C13341" s="226">
        <v>43832</v>
      </c>
      <c r="D13341" s="226">
        <v>44389.640381944446</v>
      </c>
      <c r="E13341" t="s">
        <v>6340</v>
      </c>
      <c r="F13341">
        <v>18.486274840434362</v>
      </c>
    </row>
    <row r="13342" spans="1:6">
      <c r="A13342">
        <v>7</v>
      </c>
      <c r="B13342" s="226">
        <v>43831</v>
      </c>
      <c r="C13342" s="226">
        <v>43832</v>
      </c>
      <c r="D13342" s="226">
        <v>44389.640381944446</v>
      </c>
      <c r="E13342" t="s">
        <v>6531</v>
      </c>
      <c r="F13342">
        <v>36.279667735099743</v>
      </c>
    </row>
    <row r="13343" spans="1:6">
      <c r="A13343">
        <v>7</v>
      </c>
      <c r="B13343" s="226">
        <v>43831</v>
      </c>
      <c r="C13343" s="226">
        <v>43832</v>
      </c>
      <c r="D13343" s="226">
        <v>44389.640381944446</v>
      </c>
      <c r="E13343" t="s">
        <v>6635</v>
      </c>
    </row>
    <row r="13344" spans="1:6">
      <c r="A13344">
        <v>7</v>
      </c>
      <c r="B13344" s="226">
        <v>43831</v>
      </c>
      <c r="C13344" s="226">
        <v>43832</v>
      </c>
      <c r="D13344" s="226">
        <v>44389.640381944446</v>
      </c>
      <c r="E13344" t="s">
        <v>6637</v>
      </c>
    </row>
    <row r="13345" spans="1:6">
      <c r="A13345">
        <v>7</v>
      </c>
      <c r="B13345" s="226">
        <v>43831</v>
      </c>
      <c r="C13345" s="226">
        <v>43832</v>
      </c>
      <c r="D13345" s="226">
        <v>44389.640381944446</v>
      </c>
      <c r="E13345" t="s">
        <v>6659</v>
      </c>
      <c r="F13345">
        <v>0.82829999923706055</v>
      </c>
    </row>
    <row r="13346" spans="1:6">
      <c r="A13346">
        <v>7</v>
      </c>
      <c r="B13346" s="226">
        <v>43831</v>
      </c>
      <c r="C13346" s="226">
        <v>43832</v>
      </c>
      <c r="D13346" s="226">
        <v>44389.640381944446</v>
      </c>
      <c r="E13346" t="s">
        <v>6639</v>
      </c>
      <c r="F13346">
        <v>0.74409997463224853</v>
      </c>
    </row>
    <row r="13347" spans="1:6">
      <c r="A13347">
        <v>7</v>
      </c>
      <c r="B13347" s="226">
        <v>43831</v>
      </c>
      <c r="C13347" s="226">
        <v>43832</v>
      </c>
      <c r="D13347" s="226">
        <v>44389.640381944446</v>
      </c>
      <c r="E13347" t="s">
        <v>6640</v>
      </c>
      <c r="F13347">
        <v>0.85939997434612891</v>
      </c>
    </row>
    <row r="13348" spans="1:6">
      <c r="A13348">
        <v>7</v>
      </c>
      <c r="B13348" s="226">
        <v>43831</v>
      </c>
      <c r="C13348" s="226">
        <v>43832</v>
      </c>
      <c r="D13348" s="226">
        <v>44389.640381944446</v>
      </c>
      <c r="E13348" t="s">
        <v>6641</v>
      </c>
      <c r="F13348">
        <v>0.87779998779296875</v>
      </c>
    </row>
    <row r="13349" spans="1:6">
      <c r="A13349">
        <v>7</v>
      </c>
      <c r="B13349" s="226">
        <v>43831</v>
      </c>
      <c r="C13349" s="226">
        <v>43832</v>
      </c>
      <c r="D13349" s="226">
        <v>44389.640381944446</v>
      </c>
      <c r="E13349" t="s">
        <v>6638</v>
      </c>
    </row>
    <row r="13350" spans="1:6">
      <c r="A13350">
        <v>7</v>
      </c>
      <c r="B13350" s="226">
        <v>43831</v>
      </c>
      <c r="C13350" s="226">
        <v>43832</v>
      </c>
      <c r="D13350" s="226">
        <v>44389.640381944446</v>
      </c>
      <c r="E13350" t="s">
        <v>6642</v>
      </c>
    </row>
    <row r="13351" spans="1:6">
      <c r="A13351">
        <v>7</v>
      </c>
      <c r="B13351" s="226">
        <v>43831</v>
      </c>
      <c r="C13351" s="226">
        <v>43832</v>
      </c>
      <c r="D13351" s="226">
        <v>44389.640381944446</v>
      </c>
      <c r="E13351" t="s">
        <v>6636</v>
      </c>
    </row>
    <row r="13352" spans="1:6">
      <c r="A13352">
        <v>7</v>
      </c>
      <c r="B13352" s="226">
        <v>43831</v>
      </c>
      <c r="C13352" s="226">
        <v>43832</v>
      </c>
      <c r="D13352" s="226">
        <v>44389.640381944446</v>
      </c>
      <c r="E13352" t="s">
        <v>6646</v>
      </c>
    </row>
    <row r="13353" spans="1:6">
      <c r="A13353">
        <v>7</v>
      </c>
      <c r="B13353" s="226">
        <v>43831</v>
      </c>
      <c r="C13353" s="226">
        <v>43832</v>
      </c>
      <c r="D13353" s="226">
        <v>44389.640381944446</v>
      </c>
      <c r="E13353" t="s">
        <v>6647</v>
      </c>
    </row>
    <row r="13354" spans="1:6">
      <c r="A13354">
        <v>7</v>
      </c>
      <c r="B13354" s="226">
        <v>43831</v>
      </c>
      <c r="C13354" s="226">
        <v>43832</v>
      </c>
      <c r="D13354" s="226">
        <v>44389.640381944446</v>
      </c>
      <c r="E13354" t="s">
        <v>6648</v>
      </c>
    </row>
    <row r="13355" spans="1:6">
      <c r="A13355">
        <v>7</v>
      </c>
      <c r="B13355" s="226">
        <v>43831</v>
      </c>
      <c r="C13355" s="226">
        <v>43832</v>
      </c>
      <c r="D13355" s="226">
        <v>44389.640381944446</v>
      </c>
      <c r="E13355" t="s">
        <v>6643</v>
      </c>
    </row>
    <row r="13356" spans="1:6">
      <c r="A13356">
        <v>7</v>
      </c>
      <c r="B13356" s="226">
        <v>43831</v>
      </c>
      <c r="C13356" s="226">
        <v>43832</v>
      </c>
      <c r="D13356" s="226">
        <v>44389.640381944446</v>
      </c>
      <c r="E13356" t="s">
        <v>6644</v>
      </c>
    </row>
    <row r="13357" spans="1:6">
      <c r="A13357">
        <v>7</v>
      </c>
      <c r="B13357" s="226">
        <v>43831</v>
      </c>
      <c r="C13357" s="226">
        <v>43832</v>
      </c>
      <c r="D13357" s="226">
        <v>44389.640381944446</v>
      </c>
      <c r="E13357" t="s">
        <v>6649</v>
      </c>
    </row>
    <row r="13358" spans="1:6">
      <c r="A13358">
        <v>7</v>
      </c>
      <c r="B13358" s="226">
        <v>43831</v>
      </c>
      <c r="C13358" s="226">
        <v>43832</v>
      </c>
      <c r="D13358" s="226">
        <v>44389.640381944446</v>
      </c>
      <c r="E13358" t="s">
        <v>6650</v>
      </c>
    </row>
    <row r="13359" spans="1:6">
      <c r="A13359">
        <v>7</v>
      </c>
      <c r="B13359" s="226">
        <v>43831</v>
      </c>
      <c r="C13359" s="226">
        <v>43832</v>
      </c>
      <c r="D13359" s="226">
        <v>44389.640381944446</v>
      </c>
      <c r="E13359" t="s">
        <v>6651</v>
      </c>
    </row>
    <row r="13360" spans="1:6">
      <c r="A13360">
        <v>7</v>
      </c>
      <c r="B13360" s="226">
        <v>43831</v>
      </c>
      <c r="C13360" s="226">
        <v>43832</v>
      </c>
      <c r="D13360" s="226">
        <v>44389.640381944446</v>
      </c>
      <c r="E13360" t="s">
        <v>6645</v>
      </c>
    </row>
    <row r="13361" spans="1:6">
      <c r="A13361">
        <v>7</v>
      </c>
      <c r="B13361" s="226">
        <v>43831</v>
      </c>
      <c r="C13361" s="226">
        <v>43832</v>
      </c>
      <c r="D13361" s="226">
        <v>44389.640381944446</v>
      </c>
      <c r="E13361" t="s">
        <v>6652</v>
      </c>
    </row>
    <row r="13362" spans="1:6">
      <c r="A13362">
        <v>7</v>
      </c>
      <c r="B13362" s="226">
        <v>43831</v>
      </c>
      <c r="C13362" s="226">
        <v>43832</v>
      </c>
      <c r="D13362" s="226">
        <v>44389.640381944446</v>
      </c>
      <c r="E13362" t="s">
        <v>6653</v>
      </c>
    </row>
    <row r="13363" spans="1:6">
      <c r="A13363">
        <v>7</v>
      </c>
      <c r="B13363" s="226">
        <v>43831</v>
      </c>
      <c r="C13363" s="226">
        <v>43832</v>
      </c>
      <c r="D13363" s="226">
        <v>44389.640381944446</v>
      </c>
      <c r="E13363" t="s">
        <v>6654</v>
      </c>
    </row>
    <row r="13364" spans="1:6">
      <c r="A13364">
        <v>7</v>
      </c>
      <c r="B13364" s="226">
        <v>43831</v>
      </c>
      <c r="C13364" s="226">
        <v>43832</v>
      </c>
      <c r="D13364" s="226">
        <v>44389.640381944446</v>
      </c>
      <c r="E13364" t="s">
        <v>6655</v>
      </c>
    </row>
    <row r="13365" spans="1:6">
      <c r="A13365">
        <v>7</v>
      </c>
      <c r="B13365" s="226">
        <v>43831</v>
      </c>
      <c r="C13365" s="226">
        <v>43832</v>
      </c>
      <c r="D13365" s="226">
        <v>44389.640381944446</v>
      </c>
      <c r="E13365" t="s">
        <v>5947</v>
      </c>
    </row>
    <row r="13366" spans="1:6">
      <c r="A13366">
        <v>7</v>
      </c>
      <c r="B13366" s="226">
        <v>43831</v>
      </c>
      <c r="C13366" s="226">
        <v>43832</v>
      </c>
      <c r="D13366" s="226">
        <v>44389.640381944446</v>
      </c>
      <c r="E13366" t="s">
        <v>5946</v>
      </c>
    </row>
    <row r="13367" spans="1:6">
      <c r="A13367">
        <v>7</v>
      </c>
      <c r="B13367" s="226">
        <v>43831</v>
      </c>
      <c r="C13367" s="226">
        <v>43832</v>
      </c>
      <c r="D13367" s="226">
        <v>44389.640381944446</v>
      </c>
      <c r="E13367" t="s">
        <v>6676</v>
      </c>
      <c r="F13367">
        <v>210.67810947630139</v>
      </c>
    </row>
    <row r="13368" spans="1:6">
      <c r="A13368">
        <v>7</v>
      </c>
      <c r="B13368" s="226">
        <v>43831</v>
      </c>
      <c r="C13368" s="226">
        <v>43832</v>
      </c>
      <c r="D13368" s="226">
        <v>44389.640381944446</v>
      </c>
      <c r="E13368" t="s">
        <v>5824</v>
      </c>
      <c r="F13368">
        <v>1.2783107428241587</v>
      </c>
    </row>
    <row r="13369" spans="1:6">
      <c r="A13369">
        <v>7</v>
      </c>
      <c r="B13369" s="226">
        <v>43831</v>
      </c>
      <c r="C13369" s="226">
        <v>43832</v>
      </c>
      <c r="D13369" s="226">
        <v>44389.640381944446</v>
      </c>
      <c r="E13369" t="s">
        <v>5825</v>
      </c>
      <c r="F13369">
        <v>1.575428686473048</v>
      </c>
    </row>
    <row r="13370" spans="1:6">
      <c r="A13370">
        <v>7</v>
      </c>
      <c r="B13370" s="226">
        <v>43831</v>
      </c>
      <c r="C13370" s="226">
        <v>43832</v>
      </c>
      <c r="D13370" s="226">
        <v>44389.640381944446</v>
      </c>
      <c r="E13370" t="s">
        <v>5826</v>
      </c>
      <c r="F13370">
        <v>1.0565321256078684</v>
      </c>
    </row>
    <row r="13371" spans="1:6">
      <c r="A13371">
        <v>7</v>
      </c>
      <c r="B13371" s="226">
        <v>43831</v>
      </c>
      <c r="C13371" s="226">
        <v>43832</v>
      </c>
      <c r="D13371" s="226">
        <v>44389.640381944446</v>
      </c>
      <c r="E13371" t="s">
        <v>5827</v>
      </c>
      <c r="F13371">
        <v>0.10000000149011995</v>
      </c>
    </row>
    <row r="13372" spans="1:6">
      <c r="A13372">
        <v>7</v>
      </c>
      <c r="B13372" s="226">
        <v>43831</v>
      </c>
      <c r="C13372" s="226">
        <v>43832</v>
      </c>
      <c r="D13372" s="226">
        <v>44389.640381944446</v>
      </c>
      <c r="E13372" t="s">
        <v>5828</v>
      </c>
      <c r="F13372">
        <v>0</v>
      </c>
    </row>
    <row r="13373" spans="1:6">
      <c r="A13373">
        <v>7</v>
      </c>
      <c r="B13373" s="226">
        <v>43831</v>
      </c>
      <c r="C13373" s="226">
        <v>43832</v>
      </c>
      <c r="D13373" s="226">
        <v>44389.640381944446</v>
      </c>
      <c r="E13373" t="s">
        <v>5829</v>
      </c>
      <c r="F13373">
        <v>0</v>
      </c>
    </row>
    <row r="13374" spans="1:6">
      <c r="A13374">
        <v>7</v>
      </c>
      <c r="B13374" s="226">
        <v>43831</v>
      </c>
      <c r="C13374" s="226">
        <v>43832</v>
      </c>
      <c r="D13374" s="226">
        <v>44389.640381944446</v>
      </c>
      <c r="E13374" t="s">
        <v>5830</v>
      </c>
      <c r="F13374">
        <v>1.7044142824684514</v>
      </c>
    </row>
    <row r="13375" spans="1:6">
      <c r="A13375">
        <v>7</v>
      </c>
      <c r="B13375" s="226">
        <v>43831</v>
      </c>
      <c r="C13375" s="226">
        <v>43832</v>
      </c>
      <c r="D13375" s="226">
        <v>44389.640381944446</v>
      </c>
      <c r="E13375" t="s">
        <v>5831</v>
      </c>
      <c r="F13375">
        <v>3.5322112286465255</v>
      </c>
    </row>
    <row r="13376" spans="1:6">
      <c r="A13376">
        <v>7</v>
      </c>
      <c r="B13376" s="226">
        <v>43831</v>
      </c>
      <c r="C13376" s="226">
        <v>43832</v>
      </c>
      <c r="D13376" s="226">
        <v>44389.640381944446</v>
      </c>
      <c r="E13376" t="s">
        <v>5832</v>
      </c>
      <c r="F13376">
        <v>3.1307534140317612</v>
      </c>
    </row>
    <row r="13377" spans="1:6">
      <c r="A13377">
        <v>7</v>
      </c>
      <c r="B13377" s="226">
        <v>43831</v>
      </c>
      <c r="C13377" s="226">
        <v>43832</v>
      </c>
      <c r="D13377" s="226">
        <v>44389.640381944446</v>
      </c>
      <c r="E13377" t="s">
        <v>5833</v>
      </c>
      <c r="F13377">
        <v>0.44999998807905622</v>
      </c>
    </row>
    <row r="13378" spans="1:6">
      <c r="A13378">
        <v>7</v>
      </c>
      <c r="B13378" s="226">
        <v>43831</v>
      </c>
      <c r="C13378" s="226">
        <v>43832</v>
      </c>
      <c r="D13378" s="226">
        <v>44389.640381944446</v>
      </c>
      <c r="E13378" t="s">
        <v>5834</v>
      </c>
      <c r="F13378">
        <v>0</v>
      </c>
    </row>
    <row r="13379" spans="1:6">
      <c r="A13379">
        <v>7</v>
      </c>
      <c r="B13379" s="226">
        <v>43831</v>
      </c>
      <c r="C13379" s="226">
        <v>43832</v>
      </c>
      <c r="D13379" s="226">
        <v>44389.640381944446</v>
      </c>
      <c r="E13379" t="s">
        <v>5835</v>
      </c>
      <c r="F13379">
        <v>0.21824816540574929</v>
      </c>
    </row>
    <row r="13380" spans="1:6">
      <c r="A13380">
        <v>7</v>
      </c>
      <c r="B13380" s="226">
        <v>43831</v>
      </c>
      <c r="C13380" s="226">
        <v>43832</v>
      </c>
      <c r="D13380" s="226">
        <v>44389.640381944446</v>
      </c>
      <c r="E13380" t="s">
        <v>5836</v>
      </c>
      <c r="F13380">
        <v>0.21880953771774564</v>
      </c>
    </row>
    <row r="13381" spans="1:6">
      <c r="A13381">
        <v>7</v>
      </c>
      <c r="B13381" s="226">
        <v>43831</v>
      </c>
      <c r="C13381" s="226">
        <v>43832</v>
      </c>
      <c r="D13381" s="226">
        <v>44389.640381944446</v>
      </c>
      <c r="E13381" t="s">
        <v>5837</v>
      </c>
      <c r="F13381">
        <v>0.27190164248216736</v>
      </c>
    </row>
    <row r="13382" spans="1:6">
      <c r="A13382">
        <v>7</v>
      </c>
      <c r="B13382" s="226">
        <v>43831</v>
      </c>
      <c r="C13382" s="226">
        <v>43832</v>
      </c>
      <c r="D13382" s="226">
        <v>44389.640381944446</v>
      </c>
      <c r="E13382" t="s">
        <v>5838</v>
      </c>
      <c r="F13382">
        <v>0</v>
      </c>
    </row>
    <row r="13383" spans="1:6">
      <c r="A13383">
        <v>7</v>
      </c>
      <c r="B13383" s="226">
        <v>43831</v>
      </c>
      <c r="C13383" s="226">
        <v>43832</v>
      </c>
      <c r="D13383" s="226">
        <v>44389.640381944446</v>
      </c>
      <c r="E13383" t="s">
        <v>5839</v>
      </c>
      <c r="F13383">
        <v>7.3637211968501131</v>
      </c>
    </row>
    <row r="13384" spans="1:6">
      <c r="A13384">
        <v>7</v>
      </c>
      <c r="B13384" s="226">
        <v>43831</v>
      </c>
      <c r="C13384" s="226">
        <v>43832</v>
      </c>
      <c r="D13384" s="226">
        <v>44389.640381944446</v>
      </c>
      <c r="E13384" t="s">
        <v>5840</v>
      </c>
      <c r="F13384">
        <v>25.904454203777647</v>
      </c>
    </row>
    <row r="13385" spans="1:6">
      <c r="A13385">
        <v>7</v>
      </c>
      <c r="B13385" s="226">
        <v>43831</v>
      </c>
      <c r="C13385" s="226">
        <v>43832</v>
      </c>
      <c r="D13385" s="226">
        <v>44389.640381944446</v>
      </c>
      <c r="E13385" t="s">
        <v>5841</v>
      </c>
      <c r="F13385">
        <v>4.3175983038213781</v>
      </c>
    </row>
    <row r="13386" spans="1:6">
      <c r="A13386">
        <v>7</v>
      </c>
      <c r="B13386" s="226">
        <v>43831</v>
      </c>
      <c r="C13386" s="226">
        <v>43832</v>
      </c>
      <c r="D13386" s="226">
        <v>44389.640381944446</v>
      </c>
      <c r="E13386" t="s">
        <v>5842</v>
      </c>
      <c r="F13386">
        <v>5.587353660663025</v>
      </c>
    </row>
    <row r="13387" spans="1:6">
      <c r="A13387">
        <v>7</v>
      </c>
      <c r="B13387" s="226">
        <v>43831</v>
      </c>
      <c r="C13387" s="226">
        <v>43832</v>
      </c>
      <c r="D13387" s="226">
        <v>44389.640381944446</v>
      </c>
      <c r="E13387" t="s">
        <v>5843</v>
      </c>
      <c r="F13387">
        <v>12.190971291727532</v>
      </c>
    </row>
    <row r="13388" spans="1:6">
      <c r="A13388">
        <v>7</v>
      </c>
      <c r="B13388" s="226">
        <v>43831</v>
      </c>
      <c r="C13388" s="226">
        <v>43832</v>
      </c>
      <c r="D13388" s="226">
        <v>44389.640381944446</v>
      </c>
      <c r="E13388" t="s">
        <v>5844</v>
      </c>
      <c r="F13388">
        <v>7.3123574356238334</v>
      </c>
    </row>
    <row r="13389" spans="1:6">
      <c r="A13389">
        <v>7</v>
      </c>
      <c r="B13389" s="226">
        <v>43831</v>
      </c>
      <c r="C13389" s="226">
        <v>43832</v>
      </c>
      <c r="D13389" s="226">
        <v>44389.640381944446</v>
      </c>
      <c r="E13389" t="s">
        <v>5845</v>
      </c>
      <c r="F13389">
        <v>15.427764079005987</v>
      </c>
    </row>
    <row r="13390" spans="1:6">
      <c r="A13390">
        <v>7</v>
      </c>
      <c r="B13390" s="226">
        <v>43831</v>
      </c>
      <c r="C13390" s="226">
        <v>43832</v>
      </c>
      <c r="D13390" s="226">
        <v>44389.640381944446</v>
      </c>
      <c r="E13390" t="s">
        <v>5846</v>
      </c>
      <c r="F13390">
        <v>4.2191700037670818</v>
      </c>
    </row>
    <row r="13391" spans="1:6">
      <c r="A13391">
        <v>7</v>
      </c>
      <c r="B13391" s="226">
        <v>43831</v>
      </c>
      <c r="C13391" s="226">
        <v>43832</v>
      </c>
      <c r="D13391" s="226">
        <v>44389.640381944446</v>
      </c>
      <c r="E13391" t="s">
        <v>5847</v>
      </c>
      <c r="F13391">
        <v>0.74000000953674316</v>
      </c>
    </row>
    <row r="13392" spans="1:6">
      <c r="A13392">
        <v>7</v>
      </c>
      <c r="B13392" s="226">
        <v>43831</v>
      </c>
      <c r="C13392" s="226">
        <v>43832</v>
      </c>
      <c r="D13392" s="226">
        <v>44389.640381944446</v>
      </c>
      <c r="E13392" t="s">
        <v>5848</v>
      </c>
      <c r="F13392">
        <v>100</v>
      </c>
    </row>
    <row r="13393" spans="1:6">
      <c r="A13393">
        <v>7</v>
      </c>
      <c r="B13393" s="226">
        <v>43831</v>
      </c>
      <c r="C13393" s="226">
        <v>43832</v>
      </c>
      <c r="D13393" s="226">
        <v>44389.640381944446</v>
      </c>
      <c r="E13393" t="s">
        <v>5805</v>
      </c>
      <c r="F13393">
        <v>19.646934082773068</v>
      </c>
    </row>
    <row r="13394" spans="1:6">
      <c r="A13394">
        <v>7</v>
      </c>
      <c r="B13394" s="226">
        <v>43831</v>
      </c>
      <c r="C13394" s="226">
        <v>43832</v>
      </c>
      <c r="D13394" s="226">
        <v>44389.640381944446</v>
      </c>
      <c r="E13394" t="s">
        <v>5797</v>
      </c>
      <c r="F13394">
        <v>7.3637211968501131</v>
      </c>
    </row>
    <row r="13395" spans="1:6">
      <c r="A13395">
        <v>7</v>
      </c>
      <c r="B13395" s="226">
        <v>43831</v>
      </c>
      <c r="C13395" s="226">
        <v>43832</v>
      </c>
      <c r="D13395" s="226">
        <v>44389.640381944446</v>
      </c>
      <c r="E13395" t="s">
        <v>5798</v>
      </c>
      <c r="F13395">
        <v>27.335971976650697</v>
      </c>
    </row>
    <row r="13396" spans="1:6">
      <c r="A13396">
        <v>7</v>
      </c>
      <c r="B13396" s="226">
        <v>43831</v>
      </c>
      <c r="C13396" s="226">
        <v>43832</v>
      </c>
      <c r="D13396" s="226">
        <v>44389.640381944446</v>
      </c>
      <c r="E13396" t="s">
        <v>5799</v>
      </c>
      <c r="F13396">
        <v>4.3175983038213781</v>
      </c>
    </row>
    <row r="13397" spans="1:6">
      <c r="A13397">
        <v>7</v>
      </c>
      <c r="B13397" s="226">
        <v>43831</v>
      </c>
      <c r="C13397" s="226">
        <v>43832</v>
      </c>
      <c r="D13397" s="226">
        <v>44389.640381944446</v>
      </c>
      <c r="E13397" t="s">
        <v>5800</v>
      </c>
      <c r="F13397">
        <v>5.587353660663025</v>
      </c>
    </row>
    <row r="13398" spans="1:6">
      <c r="A13398">
        <v>7</v>
      </c>
      <c r="B13398" s="226">
        <v>43831</v>
      </c>
      <c r="C13398" s="226">
        <v>43832</v>
      </c>
      <c r="D13398" s="226">
        <v>44389.640381944446</v>
      </c>
      <c r="E13398" t="s">
        <v>5801</v>
      </c>
      <c r="F13398">
        <v>12.190971291727532</v>
      </c>
    </row>
    <row r="13399" spans="1:6">
      <c r="A13399">
        <v>7</v>
      </c>
      <c r="B13399" s="226">
        <v>43831</v>
      </c>
      <c r="C13399" s="226">
        <v>43832</v>
      </c>
      <c r="D13399" s="226">
        <v>44389.640381944446</v>
      </c>
      <c r="E13399" t="s">
        <v>5802</v>
      </c>
      <c r="F13399">
        <v>0.35644767307159114</v>
      </c>
    </row>
    <row r="13400" spans="1:6">
      <c r="A13400">
        <v>7</v>
      </c>
      <c r="B13400" s="226">
        <v>43831</v>
      </c>
      <c r="C13400" s="226">
        <v>43832</v>
      </c>
      <c r="D13400" s="226">
        <v>44389.640381944446</v>
      </c>
      <c r="E13400" t="s">
        <v>5803</v>
      </c>
      <c r="F13400">
        <v>7.3123574356238334</v>
      </c>
    </row>
    <row r="13401" spans="1:6">
      <c r="A13401">
        <v>7</v>
      </c>
      <c r="B13401" s="226">
        <v>43831</v>
      </c>
      <c r="C13401" s="226">
        <v>43832</v>
      </c>
      <c r="D13401" s="226">
        <v>44389.640381944446</v>
      </c>
      <c r="E13401" t="s">
        <v>5804</v>
      </c>
      <c r="F13401">
        <v>20.003354950745774</v>
      </c>
    </row>
    <row r="13402" spans="1:6">
      <c r="A13402">
        <v>7</v>
      </c>
      <c r="B13402" s="226">
        <v>43831</v>
      </c>
      <c r="C13402" s="226">
        <v>43832</v>
      </c>
      <c r="D13402" s="226">
        <v>44389.640381944446</v>
      </c>
      <c r="E13402" t="s">
        <v>5913</v>
      </c>
      <c r="F13402">
        <v>3.2009731906983596</v>
      </c>
    </row>
    <row r="13403" spans="1:6">
      <c r="A13403">
        <v>7</v>
      </c>
      <c r="B13403" s="226">
        <v>43831</v>
      </c>
      <c r="C13403" s="226">
        <v>43832</v>
      </c>
      <c r="D13403" s="226">
        <v>44389.640381944446</v>
      </c>
      <c r="E13403" t="s">
        <v>5914</v>
      </c>
      <c r="F13403">
        <v>5.326449452837319</v>
      </c>
    </row>
    <row r="13404" spans="1:6">
      <c r="A13404">
        <v>7</v>
      </c>
      <c r="B13404" s="226">
        <v>43831</v>
      </c>
      <c r="C13404" s="226">
        <v>43832</v>
      </c>
      <c r="D13404" s="226">
        <v>44389.640381944446</v>
      </c>
      <c r="E13404" t="s">
        <v>5915</v>
      </c>
      <c r="F13404">
        <v>4.4591871821217968</v>
      </c>
    </row>
    <row r="13405" spans="1:6">
      <c r="A13405">
        <v>7</v>
      </c>
      <c r="B13405" s="226">
        <v>43831</v>
      </c>
      <c r="C13405" s="226">
        <v>43832</v>
      </c>
      <c r="D13405" s="226">
        <v>44389.640381944446</v>
      </c>
      <c r="E13405" t="s">
        <v>5916</v>
      </c>
      <c r="F13405">
        <v>7.0494786779292315E-2</v>
      </c>
    </row>
    <row r="13406" spans="1:6">
      <c r="A13406">
        <v>7</v>
      </c>
      <c r="B13406" s="226">
        <v>43831</v>
      </c>
      <c r="C13406" s="226">
        <v>43832</v>
      </c>
      <c r="D13406" s="226">
        <v>44389.640381944446</v>
      </c>
      <c r="E13406" t="s">
        <v>6692</v>
      </c>
      <c r="F13406">
        <v>6.943151676872132E-3</v>
      </c>
    </row>
    <row r="13407" spans="1:6">
      <c r="A13407">
        <v>7</v>
      </c>
      <c r="B13407" s="226">
        <v>43831</v>
      </c>
      <c r="C13407" s="226">
        <v>43832</v>
      </c>
      <c r="D13407" s="226">
        <v>44389.640381944446</v>
      </c>
      <c r="E13407" t="s">
        <v>5849</v>
      </c>
      <c r="F13407">
        <v>0.82829999923706055</v>
      </c>
    </row>
    <row r="13408" spans="1:6">
      <c r="A13408">
        <v>7</v>
      </c>
      <c r="B13408" s="226">
        <v>43831</v>
      </c>
      <c r="C13408" s="226">
        <v>43832</v>
      </c>
      <c r="D13408" s="226">
        <v>44389.640381944446</v>
      </c>
      <c r="E13408" t="s">
        <v>5850</v>
      </c>
      <c r="F13408">
        <v>103.6999969482394</v>
      </c>
    </row>
    <row r="13409" spans="1:6">
      <c r="A13409">
        <v>7</v>
      </c>
      <c r="B13409" s="226">
        <v>43831</v>
      </c>
      <c r="C13409" s="226">
        <v>43832</v>
      </c>
      <c r="D13409" s="226">
        <v>44389.640381944446</v>
      </c>
      <c r="E13409" t="s">
        <v>5806</v>
      </c>
      <c r="F13409">
        <v>0.1818392598691089</v>
      </c>
    </row>
    <row r="13410" spans="1:6">
      <c r="A13410">
        <v>7</v>
      </c>
      <c r="B13410" s="226">
        <v>43831</v>
      </c>
      <c r="C13410" s="226">
        <v>43832</v>
      </c>
      <c r="D13410" s="226">
        <v>44389.640381944446</v>
      </c>
      <c r="E13410" t="s">
        <v>5883</v>
      </c>
      <c r="F13410">
        <v>0.47999998927114701</v>
      </c>
    </row>
    <row r="13411" spans="1:6">
      <c r="A13411">
        <v>7</v>
      </c>
      <c r="B13411" s="226">
        <v>43831</v>
      </c>
      <c r="C13411" s="226">
        <v>43832</v>
      </c>
      <c r="D13411" s="226">
        <v>44389.640381944446</v>
      </c>
      <c r="E13411" t="s">
        <v>5884</v>
      </c>
      <c r="F13411">
        <v>1.2300000190734863</v>
      </c>
    </row>
    <row r="13412" spans="1:6">
      <c r="A13412">
        <v>7</v>
      </c>
      <c r="B13412" s="226">
        <v>43831</v>
      </c>
      <c r="C13412" s="226">
        <v>43832</v>
      </c>
      <c r="D13412" s="226">
        <v>44389.640381944446</v>
      </c>
      <c r="E13412" t="s">
        <v>5885</v>
      </c>
      <c r="F13412">
        <v>2.5199999809265137</v>
      </c>
    </row>
    <row r="13413" spans="1:6">
      <c r="A13413">
        <v>7</v>
      </c>
      <c r="B13413" s="226">
        <v>43831</v>
      </c>
      <c r="C13413" s="226">
        <v>43832</v>
      </c>
      <c r="D13413" s="226">
        <v>44389.640381944446</v>
      </c>
      <c r="E13413" t="s">
        <v>5886</v>
      </c>
      <c r="F13413">
        <v>1.3600000143050608</v>
      </c>
    </row>
    <row r="13414" spans="1:6">
      <c r="A13414">
        <v>7</v>
      </c>
      <c r="B13414" s="226">
        <v>43831</v>
      </c>
      <c r="C13414" s="226">
        <v>43832</v>
      </c>
      <c r="D13414" s="226">
        <v>44389.640381944446</v>
      </c>
      <c r="E13414" t="s">
        <v>5887</v>
      </c>
      <c r="F13414">
        <v>0.10000000149011995</v>
      </c>
    </row>
    <row r="13415" spans="1:6">
      <c r="A13415">
        <v>7</v>
      </c>
      <c r="B13415" s="226">
        <v>43831</v>
      </c>
      <c r="C13415" s="226">
        <v>43832</v>
      </c>
      <c r="D13415" s="226">
        <v>44389.640381944446</v>
      </c>
      <c r="E13415" t="s">
        <v>5888</v>
      </c>
      <c r="F13415">
        <v>0</v>
      </c>
    </row>
    <row r="13416" spans="1:6">
      <c r="A13416">
        <v>7</v>
      </c>
      <c r="B13416" s="226">
        <v>43831</v>
      </c>
      <c r="C13416" s="226">
        <v>43832</v>
      </c>
      <c r="D13416" s="226">
        <v>44389.640381944446</v>
      </c>
      <c r="E13416" t="s">
        <v>5889</v>
      </c>
      <c r="F13416">
        <v>0</v>
      </c>
    </row>
    <row r="13417" spans="1:6">
      <c r="A13417">
        <v>7</v>
      </c>
      <c r="B13417" s="226">
        <v>43831</v>
      </c>
      <c r="C13417" s="226">
        <v>43832</v>
      </c>
      <c r="D13417" s="226">
        <v>44389.640381944446</v>
      </c>
      <c r="E13417" t="s">
        <v>5772</v>
      </c>
      <c r="F13417">
        <v>7.0000000298025958E-2</v>
      </c>
    </row>
    <row r="13418" spans="1:6">
      <c r="A13418">
        <v>7</v>
      </c>
      <c r="B13418" s="226">
        <v>43831</v>
      </c>
      <c r="C13418" s="226">
        <v>43832</v>
      </c>
      <c r="D13418" s="226">
        <v>44389.640381944446</v>
      </c>
      <c r="E13418" t="s">
        <v>5773</v>
      </c>
      <c r="F13418">
        <v>1.6399999856949474</v>
      </c>
    </row>
    <row r="13419" spans="1:6">
      <c r="A13419">
        <v>7</v>
      </c>
      <c r="B13419" s="226">
        <v>43831</v>
      </c>
      <c r="C13419" s="226">
        <v>43832</v>
      </c>
      <c r="D13419" s="226">
        <v>44389.640381944446</v>
      </c>
      <c r="E13419" t="s">
        <v>5774</v>
      </c>
      <c r="F13419">
        <v>5.6500000953676555</v>
      </c>
    </row>
    <row r="13420" spans="1:6">
      <c r="A13420">
        <v>7</v>
      </c>
      <c r="B13420" s="226">
        <v>43831</v>
      </c>
      <c r="C13420" s="226">
        <v>43832</v>
      </c>
      <c r="D13420" s="226">
        <v>44389.640381944446</v>
      </c>
      <c r="E13420" t="s">
        <v>5775</v>
      </c>
      <c r="F13420">
        <v>4.0300002098082004</v>
      </c>
    </row>
    <row r="13421" spans="1:6">
      <c r="A13421">
        <v>7</v>
      </c>
      <c r="B13421" s="226">
        <v>43831</v>
      </c>
      <c r="C13421" s="226">
        <v>43832</v>
      </c>
      <c r="D13421" s="226">
        <v>44389.640381944446</v>
      </c>
      <c r="E13421" t="s">
        <v>5776</v>
      </c>
      <c r="F13421">
        <v>0.44999998807905622</v>
      </c>
    </row>
    <row r="13422" spans="1:6">
      <c r="A13422">
        <v>7</v>
      </c>
      <c r="B13422" s="226">
        <v>43831</v>
      </c>
      <c r="C13422" s="226">
        <v>43832</v>
      </c>
      <c r="D13422" s="226">
        <v>44389.640381944446</v>
      </c>
      <c r="E13422" t="s">
        <v>5777</v>
      </c>
      <c r="F13422">
        <v>0</v>
      </c>
    </row>
    <row r="13423" spans="1:6">
      <c r="A13423">
        <v>7</v>
      </c>
      <c r="B13423" s="226">
        <v>43831</v>
      </c>
      <c r="C13423" s="226">
        <v>43832</v>
      </c>
      <c r="D13423" s="226">
        <v>44389.640381944446</v>
      </c>
      <c r="E13423" t="s">
        <v>5778</v>
      </c>
      <c r="F13423">
        <v>3.9999999105930363E-2</v>
      </c>
    </row>
    <row r="13424" spans="1:6">
      <c r="A13424">
        <v>7</v>
      </c>
      <c r="B13424" s="226">
        <v>43831</v>
      </c>
      <c r="C13424" s="226">
        <v>43832</v>
      </c>
      <c r="D13424" s="226">
        <v>44389.640381944446</v>
      </c>
      <c r="E13424" t="s">
        <v>5890</v>
      </c>
      <c r="F13424">
        <v>0.20999999344349696</v>
      </c>
    </row>
    <row r="13425" spans="1:6">
      <c r="A13425">
        <v>7</v>
      </c>
      <c r="B13425" s="226">
        <v>43831</v>
      </c>
      <c r="C13425" s="226">
        <v>43832</v>
      </c>
      <c r="D13425" s="226">
        <v>44389.640381944446</v>
      </c>
      <c r="E13425" t="s">
        <v>5891</v>
      </c>
      <c r="F13425">
        <v>0.3499999940395217</v>
      </c>
    </row>
    <row r="13426" spans="1:6">
      <c r="A13426">
        <v>7</v>
      </c>
      <c r="B13426" s="226">
        <v>43831</v>
      </c>
      <c r="C13426" s="226">
        <v>43832</v>
      </c>
      <c r="D13426" s="226">
        <v>44389.640381944446</v>
      </c>
      <c r="E13426" t="s">
        <v>5892</v>
      </c>
      <c r="F13426">
        <v>0.3499999940395217</v>
      </c>
    </row>
    <row r="13427" spans="1:6">
      <c r="A13427">
        <v>7</v>
      </c>
      <c r="B13427" s="226">
        <v>43831</v>
      </c>
      <c r="C13427" s="226">
        <v>43832</v>
      </c>
      <c r="D13427" s="226">
        <v>44389.640381944446</v>
      </c>
      <c r="E13427" t="s">
        <v>5893</v>
      </c>
      <c r="F13427">
        <v>0</v>
      </c>
    </row>
    <row r="13428" spans="1:6">
      <c r="A13428">
        <v>7</v>
      </c>
      <c r="B13428" s="226">
        <v>43831</v>
      </c>
      <c r="C13428" s="226">
        <v>43832</v>
      </c>
      <c r="D13428" s="226">
        <v>44389.640381944446</v>
      </c>
      <c r="E13428" t="s">
        <v>5783</v>
      </c>
      <c r="F13428">
        <v>0</v>
      </c>
    </row>
    <row r="13429" spans="1:6">
      <c r="A13429">
        <v>7</v>
      </c>
      <c r="B13429" s="226">
        <v>43831</v>
      </c>
      <c r="C13429" s="226">
        <v>43832</v>
      </c>
      <c r="D13429" s="226">
        <v>44389.640381944446</v>
      </c>
      <c r="E13429" t="s">
        <v>5784</v>
      </c>
      <c r="F13429">
        <v>0</v>
      </c>
    </row>
    <row r="13430" spans="1:6">
      <c r="A13430">
        <v>7</v>
      </c>
      <c r="B13430" s="226">
        <v>43831</v>
      </c>
      <c r="C13430" s="226">
        <v>43832</v>
      </c>
      <c r="D13430" s="226">
        <v>44389.640381944446</v>
      </c>
      <c r="E13430" t="s">
        <v>5785</v>
      </c>
      <c r="F13430">
        <v>6.2699999809262721</v>
      </c>
    </row>
    <row r="13431" spans="1:6">
      <c r="A13431">
        <v>7</v>
      </c>
      <c r="B13431" s="226">
        <v>43831</v>
      </c>
      <c r="C13431" s="226">
        <v>43832</v>
      </c>
      <c r="D13431" s="226">
        <v>44389.640381944446</v>
      </c>
      <c r="E13431" t="s">
        <v>5786</v>
      </c>
      <c r="F13431">
        <v>23.229999542236726</v>
      </c>
    </row>
    <row r="13432" spans="1:6">
      <c r="A13432">
        <v>7</v>
      </c>
      <c r="B13432" s="226">
        <v>43831</v>
      </c>
      <c r="C13432" s="226">
        <v>43832</v>
      </c>
      <c r="D13432" s="226">
        <v>44389.640381944446</v>
      </c>
      <c r="E13432" t="s">
        <v>5787</v>
      </c>
      <c r="F13432">
        <v>16.930000305175781</v>
      </c>
    </row>
    <row r="13433" spans="1:6">
      <c r="A13433">
        <v>7</v>
      </c>
      <c r="B13433" s="226">
        <v>43831</v>
      </c>
      <c r="C13433" s="226">
        <v>43832</v>
      </c>
      <c r="D13433" s="226">
        <v>44389.640381944446</v>
      </c>
      <c r="E13433" t="s">
        <v>5788</v>
      </c>
      <c r="F13433">
        <v>4.630000114440918</v>
      </c>
    </row>
    <row r="13434" spans="1:6">
      <c r="A13434">
        <v>7</v>
      </c>
      <c r="B13434" s="226">
        <v>43831</v>
      </c>
      <c r="C13434" s="226">
        <v>43832</v>
      </c>
      <c r="D13434" s="226">
        <v>44389.640381944446</v>
      </c>
      <c r="E13434" t="s">
        <v>5895</v>
      </c>
      <c r="F13434">
        <v>0.74000000953674316</v>
      </c>
    </row>
    <row r="13435" spans="1:6">
      <c r="A13435">
        <v>7</v>
      </c>
      <c r="B13435" s="226">
        <v>43831</v>
      </c>
      <c r="C13435" s="226">
        <v>43832</v>
      </c>
      <c r="D13435" s="226">
        <v>44389.640381944446</v>
      </c>
      <c r="E13435" t="s">
        <v>5790</v>
      </c>
      <c r="F13435">
        <v>4.1100001335142498</v>
      </c>
    </row>
    <row r="13436" spans="1:6">
      <c r="A13436">
        <v>7</v>
      </c>
      <c r="B13436" s="226">
        <v>43831</v>
      </c>
      <c r="C13436" s="226">
        <v>43832</v>
      </c>
      <c r="D13436" s="226">
        <v>44389.640381944446</v>
      </c>
      <c r="E13436" t="s">
        <v>5791</v>
      </c>
      <c r="F13436">
        <v>5</v>
      </c>
    </row>
    <row r="13437" spans="1:6">
      <c r="A13437">
        <v>7</v>
      </c>
      <c r="B13437" s="226">
        <v>43831</v>
      </c>
      <c r="C13437" s="226">
        <v>43832</v>
      </c>
      <c r="D13437" s="226">
        <v>44389.640381944446</v>
      </c>
      <c r="E13437" t="s">
        <v>5792</v>
      </c>
      <c r="F13437">
        <v>11.72000026702835</v>
      </c>
    </row>
    <row r="13438" spans="1:6">
      <c r="A13438">
        <v>7</v>
      </c>
      <c r="B13438" s="226">
        <v>43831</v>
      </c>
      <c r="C13438" s="226">
        <v>43832</v>
      </c>
      <c r="D13438" s="226">
        <v>44389.640381944446</v>
      </c>
      <c r="E13438" t="s">
        <v>5793</v>
      </c>
      <c r="F13438">
        <v>6.6900000572202067</v>
      </c>
    </row>
    <row r="13439" spans="1:6">
      <c r="A13439">
        <v>7</v>
      </c>
      <c r="B13439" s="226">
        <v>43831</v>
      </c>
      <c r="C13439" s="226">
        <v>43832</v>
      </c>
      <c r="D13439" s="226">
        <v>44389.640381944446</v>
      </c>
      <c r="E13439" t="s">
        <v>5794</v>
      </c>
      <c r="F13439">
        <v>27.510000228880809</v>
      </c>
    </row>
    <row r="13440" spans="1:6">
      <c r="A13440">
        <v>7</v>
      </c>
      <c r="B13440" s="226">
        <v>43831</v>
      </c>
      <c r="C13440" s="226">
        <v>43832</v>
      </c>
      <c r="D13440" s="226">
        <v>44389.640381944446</v>
      </c>
      <c r="E13440" t="s">
        <v>5896</v>
      </c>
      <c r="F13440">
        <v>17.840000152587891</v>
      </c>
    </row>
    <row r="13441" spans="1:6">
      <c r="A13441">
        <v>7</v>
      </c>
      <c r="B13441" s="226">
        <v>43831</v>
      </c>
      <c r="C13441" s="226">
        <v>43832</v>
      </c>
      <c r="D13441" s="226">
        <v>44389.640381944446</v>
      </c>
      <c r="E13441" t="s">
        <v>5894</v>
      </c>
      <c r="F13441">
        <v>0</v>
      </c>
    </row>
    <row r="13442" spans="1:6">
      <c r="A13442">
        <v>7</v>
      </c>
      <c r="B13442" s="226">
        <v>43831</v>
      </c>
      <c r="C13442" s="226">
        <v>43832</v>
      </c>
      <c r="D13442" s="226">
        <v>44389.640381944446</v>
      </c>
      <c r="E13442" t="s">
        <v>6455</v>
      </c>
      <c r="F13442">
        <v>45.868361557854584</v>
      </c>
    </row>
    <row r="13443" spans="1:6">
      <c r="A13443">
        <v>7</v>
      </c>
      <c r="B13443" s="226">
        <v>43831</v>
      </c>
      <c r="C13443" s="226">
        <v>43832</v>
      </c>
      <c r="D13443" s="226">
        <v>44389.640381944446</v>
      </c>
      <c r="E13443" t="s">
        <v>6456</v>
      </c>
      <c r="F13443">
        <v>51.456879398557916</v>
      </c>
    </row>
    <row r="13444" spans="1:6">
      <c r="A13444">
        <v>7</v>
      </c>
      <c r="B13444" s="226">
        <v>43831</v>
      </c>
      <c r="C13444" s="226">
        <v>43832</v>
      </c>
      <c r="D13444" s="226">
        <v>44389.640381944446</v>
      </c>
      <c r="E13444" t="s">
        <v>5973</v>
      </c>
      <c r="F13444">
        <v>5.0026698215140186</v>
      </c>
    </row>
    <row r="13445" spans="1:6">
      <c r="A13445">
        <v>7</v>
      </c>
      <c r="B13445" s="226">
        <v>43831</v>
      </c>
      <c r="C13445" s="226">
        <v>43832</v>
      </c>
      <c r="D13445" s="226">
        <v>44389.640381944446</v>
      </c>
      <c r="E13445" t="s">
        <v>6690</v>
      </c>
      <c r="F13445">
        <v>0.63783433789180488</v>
      </c>
    </row>
    <row r="13446" spans="1:6">
      <c r="A13446">
        <v>7</v>
      </c>
      <c r="B13446" s="226">
        <v>43831</v>
      </c>
      <c r="C13446" s="226">
        <v>43832</v>
      </c>
      <c r="D13446" s="226">
        <v>44389.640381944446</v>
      </c>
      <c r="E13446" t="s">
        <v>6691</v>
      </c>
      <c r="F13446">
        <v>0.95610058307647616</v>
      </c>
    </row>
    <row r="13447" spans="1:6">
      <c r="A13447">
        <v>7</v>
      </c>
      <c r="B13447" s="226">
        <v>43831</v>
      </c>
      <c r="C13447" s="226">
        <v>43832</v>
      </c>
      <c r="D13447" s="226">
        <v>44389.640381944446</v>
      </c>
      <c r="E13447" t="s">
        <v>6240</v>
      </c>
      <c r="F13447">
        <v>74.02795935206936</v>
      </c>
    </row>
    <row r="13448" spans="1:6">
      <c r="A13448">
        <v>7</v>
      </c>
      <c r="B13448" s="226">
        <v>43831</v>
      </c>
      <c r="C13448" s="226">
        <v>43832</v>
      </c>
      <c r="D13448" s="226">
        <v>44389.640381944446</v>
      </c>
      <c r="E13448" t="s">
        <v>5902</v>
      </c>
      <c r="F13448">
        <v>18.838600158691406</v>
      </c>
    </row>
    <row r="13449" spans="1:6">
      <c r="A13449">
        <v>7</v>
      </c>
      <c r="B13449" s="226">
        <v>43831</v>
      </c>
      <c r="C13449" s="226">
        <v>43832</v>
      </c>
      <c r="D13449" s="226">
        <v>44389.640381944446</v>
      </c>
      <c r="E13449" t="s">
        <v>5903</v>
      </c>
      <c r="F13449">
        <v>59.310901641847835</v>
      </c>
    </row>
    <row r="13450" spans="1:6">
      <c r="A13450">
        <v>7</v>
      </c>
      <c r="B13450" s="226">
        <v>43831</v>
      </c>
      <c r="C13450" s="226">
        <v>43832</v>
      </c>
      <c r="D13450" s="226">
        <v>44389.640381944446</v>
      </c>
      <c r="E13450" t="s">
        <v>5904</v>
      </c>
      <c r="F13450">
        <v>24.409000396729049</v>
      </c>
    </row>
    <row r="13451" spans="1:6">
      <c r="A13451">
        <v>7</v>
      </c>
      <c r="B13451" s="226">
        <v>43831</v>
      </c>
      <c r="C13451" s="226">
        <v>43832</v>
      </c>
      <c r="D13451" s="226">
        <v>44389.640381944446</v>
      </c>
      <c r="E13451" t="s">
        <v>5905</v>
      </c>
      <c r="F13451">
        <v>0.25999999046325684</v>
      </c>
    </row>
    <row r="13452" spans="1:6">
      <c r="A13452">
        <v>7</v>
      </c>
      <c r="B13452" s="226">
        <v>43831</v>
      </c>
      <c r="C13452" s="226">
        <v>43832</v>
      </c>
      <c r="D13452" s="226">
        <v>44389.640381944446</v>
      </c>
      <c r="E13452" t="s">
        <v>5906</v>
      </c>
      <c r="F13452">
        <v>0.24240000545979401</v>
      </c>
    </row>
    <row r="13453" spans="1:6">
      <c r="A13453">
        <v>7</v>
      </c>
      <c r="B13453" s="226">
        <v>43831</v>
      </c>
      <c r="C13453" s="226">
        <v>43832</v>
      </c>
      <c r="D13453" s="226">
        <v>44389.640381944446</v>
      </c>
      <c r="E13453" t="s">
        <v>5907</v>
      </c>
      <c r="F13453">
        <v>0.46219998598100337</v>
      </c>
    </row>
    <row r="13454" spans="1:6">
      <c r="A13454">
        <v>7</v>
      </c>
      <c r="B13454" s="226">
        <v>43831</v>
      </c>
      <c r="C13454" s="226">
        <v>43832</v>
      </c>
      <c r="D13454" s="226">
        <v>44389.640381944446</v>
      </c>
      <c r="E13454" t="s">
        <v>5908</v>
      </c>
      <c r="F13454">
        <v>0.1291999965906192</v>
      </c>
    </row>
    <row r="13455" spans="1:6">
      <c r="A13455">
        <v>7</v>
      </c>
      <c r="B13455" s="226">
        <v>43831</v>
      </c>
      <c r="C13455" s="226">
        <v>43832</v>
      </c>
      <c r="D13455" s="226">
        <v>44389.640381944446</v>
      </c>
      <c r="E13455" t="s">
        <v>6241</v>
      </c>
      <c r="F13455">
        <v>143.57978601455696</v>
      </c>
    </row>
    <row r="13456" spans="1:6">
      <c r="A13456">
        <v>7</v>
      </c>
      <c r="B13456" s="226">
        <v>43831</v>
      </c>
      <c r="C13456" s="226">
        <v>43832</v>
      </c>
      <c r="D13456" s="226">
        <v>44389.640381944446</v>
      </c>
      <c r="E13456" t="s">
        <v>5909</v>
      </c>
    </row>
    <row r="13457" spans="1:6">
      <c r="A13457">
        <v>7</v>
      </c>
      <c r="B13457" s="226">
        <v>43831</v>
      </c>
      <c r="C13457" s="226">
        <v>43832</v>
      </c>
      <c r="D13457" s="226">
        <v>44389.640381944446</v>
      </c>
      <c r="E13457" t="s">
        <v>5910</v>
      </c>
    </row>
    <row r="13458" spans="1:6">
      <c r="A13458">
        <v>7</v>
      </c>
      <c r="B13458" s="226">
        <v>43831</v>
      </c>
      <c r="C13458" s="226">
        <v>43832</v>
      </c>
      <c r="D13458" s="226">
        <v>44389.640381944446</v>
      </c>
      <c r="E13458" t="s">
        <v>5911</v>
      </c>
    </row>
    <row r="13459" spans="1:6">
      <c r="A13459">
        <v>7</v>
      </c>
      <c r="B13459" s="226">
        <v>43831</v>
      </c>
      <c r="C13459" s="226">
        <v>43832</v>
      </c>
      <c r="D13459" s="226">
        <v>44389.640381944446</v>
      </c>
      <c r="E13459" t="s">
        <v>5912</v>
      </c>
    </row>
    <row r="13460" spans="1:6">
      <c r="A13460">
        <v>7</v>
      </c>
      <c r="B13460" s="226">
        <v>43831</v>
      </c>
      <c r="C13460" s="226">
        <v>43832</v>
      </c>
      <c r="D13460" s="226">
        <v>44389.640381944446</v>
      </c>
      <c r="E13460" t="s">
        <v>6457</v>
      </c>
      <c r="F13460">
        <v>121.74391297234389</v>
      </c>
    </row>
    <row r="13461" spans="1:6">
      <c r="A13461">
        <v>7</v>
      </c>
      <c r="B13461" s="226">
        <v>43831</v>
      </c>
      <c r="C13461" s="226">
        <v>43832</v>
      </c>
      <c r="D13461" s="226">
        <v>44389.640381944446</v>
      </c>
      <c r="E13461" t="s">
        <v>6458</v>
      </c>
      <c r="F13461">
        <v>121.4411908096738</v>
      </c>
    </row>
    <row r="13462" spans="1:6">
      <c r="A13462">
        <v>7</v>
      </c>
      <c r="B13462" s="226">
        <v>43831</v>
      </c>
      <c r="C13462" s="226">
        <v>43832</v>
      </c>
      <c r="D13462" s="226">
        <v>44389.640381944446</v>
      </c>
      <c r="E13462" t="s">
        <v>6459</v>
      </c>
      <c r="F13462">
        <v>89.772515895630818</v>
      </c>
    </row>
    <row r="13463" spans="1:6">
      <c r="A13463">
        <v>7</v>
      </c>
      <c r="B13463" s="226">
        <v>43831</v>
      </c>
      <c r="C13463" s="226">
        <v>43832</v>
      </c>
      <c r="D13463" s="226">
        <v>44389.640381944446</v>
      </c>
      <c r="E13463" t="s">
        <v>5521</v>
      </c>
      <c r="F13463">
        <v>210.67810947630139</v>
      </c>
    </row>
    <row r="13464" spans="1:6">
      <c r="A13464">
        <v>7</v>
      </c>
      <c r="B13464" s="226">
        <v>43831</v>
      </c>
      <c r="C13464" s="226">
        <v>43832</v>
      </c>
      <c r="D13464" s="226">
        <v>44389.640381944446</v>
      </c>
      <c r="E13464" t="s">
        <v>6460</v>
      </c>
      <c r="F13464">
        <v>106.00002094374773</v>
      </c>
    </row>
    <row r="13465" spans="1:6">
      <c r="A13465">
        <v>7</v>
      </c>
      <c r="B13465" s="226">
        <v>43831</v>
      </c>
      <c r="C13465" s="226">
        <v>43832</v>
      </c>
      <c r="D13465" s="226">
        <v>44389.640381944446</v>
      </c>
      <c r="E13465" t="s">
        <v>6461</v>
      </c>
      <c r="F13465">
        <v>117.71146007643758</v>
      </c>
    </row>
    <row r="13466" spans="1:6">
      <c r="A13466">
        <v>7</v>
      </c>
      <c r="B13466" s="226">
        <v>43831</v>
      </c>
      <c r="C13466" s="226">
        <v>43832</v>
      </c>
      <c r="D13466" s="226">
        <v>44389.640381944446</v>
      </c>
      <c r="E13466" t="s">
        <v>6462</v>
      </c>
      <c r="F13466">
        <v>124.55435198148152</v>
      </c>
    </row>
    <row r="13467" spans="1:6">
      <c r="A13467">
        <v>7</v>
      </c>
      <c r="B13467" s="226">
        <v>43831</v>
      </c>
      <c r="C13467" s="226">
        <v>43832</v>
      </c>
      <c r="D13467" s="226">
        <v>44389.640381944446</v>
      </c>
      <c r="E13467" t="s">
        <v>6463</v>
      </c>
      <c r="F13467">
        <v>136.70643107096359</v>
      </c>
    </row>
    <row r="13468" spans="1:6">
      <c r="A13468">
        <v>7</v>
      </c>
      <c r="B13468" s="226">
        <v>43831</v>
      </c>
      <c r="C13468" s="226">
        <v>43832</v>
      </c>
      <c r="D13468" s="226">
        <v>44389.640381944446</v>
      </c>
      <c r="E13468" t="s">
        <v>5974</v>
      </c>
      <c r="F13468">
        <v>6.4552634878291029</v>
      </c>
    </row>
    <row r="13469" spans="1:6">
      <c r="A13469">
        <v>7</v>
      </c>
      <c r="B13469" s="226">
        <v>43831</v>
      </c>
      <c r="C13469" s="226">
        <v>43832</v>
      </c>
      <c r="D13469" s="226">
        <v>44389.640381944446</v>
      </c>
      <c r="E13469" t="s">
        <v>5975</v>
      </c>
      <c r="F13469">
        <v>11.722027913067089</v>
      </c>
    </row>
    <row r="13470" spans="1:6">
      <c r="A13470">
        <v>7</v>
      </c>
      <c r="B13470" s="226">
        <v>43831</v>
      </c>
      <c r="C13470" s="226">
        <v>43832</v>
      </c>
      <c r="D13470" s="226">
        <v>44389.640381944446</v>
      </c>
      <c r="E13470" t="s">
        <v>5934</v>
      </c>
      <c r="F13470">
        <v>20.001502621173852</v>
      </c>
    </row>
    <row r="13471" spans="1:6">
      <c r="A13471">
        <v>7</v>
      </c>
      <c r="B13471" s="226">
        <v>43831</v>
      </c>
      <c r="C13471" s="226">
        <v>43832</v>
      </c>
      <c r="D13471" s="226">
        <v>44389.640381944446</v>
      </c>
      <c r="E13471" t="s">
        <v>6242</v>
      </c>
      <c r="F13471">
        <v>51.52474778758156</v>
      </c>
    </row>
    <row r="13472" spans="1:6">
      <c r="A13472">
        <v>7</v>
      </c>
      <c r="B13472" s="226">
        <v>43831</v>
      </c>
      <c r="C13472" s="226">
        <v>43832</v>
      </c>
      <c r="D13472" s="226">
        <v>44389.640381944446</v>
      </c>
      <c r="E13472" t="s">
        <v>6464</v>
      </c>
      <c r="F13472">
        <v>143.33933679792568</v>
      </c>
    </row>
    <row r="13473" spans="1:6">
      <c r="A13473">
        <v>7</v>
      </c>
      <c r="B13473" s="226">
        <v>43831</v>
      </c>
      <c r="C13473" s="226">
        <v>43832</v>
      </c>
      <c r="D13473" s="226">
        <v>44389.640381944446</v>
      </c>
      <c r="E13473" t="s">
        <v>6465</v>
      </c>
      <c r="F13473">
        <v>149.12241335974869</v>
      </c>
    </row>
    <row r="13474" spans="1:6">
      <c r="A13474">
        <v>7</v>
      </c>
      <c r="B13474" s="226">
        <v>43831</v>
      </c>
      <c r="C13474" s="226">
        <v>43832</v>
      </c>
      <c r="D13474" s="226">
        <v>44389.640381944446</v>
      </c>
      <c r="E13474" t="s">
        <v>6466</v>
      </c>
      <c r="F13474">
        <v>143.54379229015771</v>
      </c>
    </row>
    <row r="13475" spans="1:6">
      <c r="A13475">
        <v>7</v>
      </c>
      <c r="B13475" s="226">
        <v>43831</v>
      </c>
      <c r="C13475" s="226">
        <v>43832</v>
      </c>
      <c r="D13475" s="226">
        <v>44389.640381944446</v>
      </c>
      <c r="E13475" t="s">
        <v>6467</v>
      </c>
      <c r="F13475">
        <v>144.83648509979341</v>
      </c>
    </row>
    <row r="13476" spans="1:6">
      <c r="A13476">
        <v>7</v>
      </c>
      <c r="B13476" s="226">
        <v>43831</v>
      </c>
      <c r="C13476" s="226">
        <v>43832</v>
      </c>
      <c r="D13476" s="226">
        <v>44389.640381944446</v>
      </c>
      <c r="E13476" t="s">
        <v>5935</v>
      </c>
      <c r="F13476">
        <v>9.9108217173152529</v>
      </c>
    </row>
    <row r="13477" spans="1:6">
      <c r="A13477">
        <v>7</v>
      </c>
      <c r="B13477" s="226">
        <v>43831</v>
      </c>
      <c r="C13477" s="226">
        <v>43832</v>
      </c>
      <c r="D13477" s="226">
        <v>44389.640381944446</v>
      </c>
      <c r="E13477" t="s">
        <v>6468</v>
      </c>
      <c r="F13477">
        <v>145.07112243440392</v>
      </c>
    </row>
    <row r="13478" spans="1:6">
      <c r="A13478">
        <v>7</v>
      </c>
      <c r="B13478" s="226">
        <v>43831</v>
      </c>
      <c r="C13478" s="226">
        <v>43832</v>
      </c>
      <c r="D13478" s="226">
        <v>44389.640381944446</v>
      </c>
      <c r="E13478" t="s">
        <v>5948</v>
      </c>
    </row>
    <row r="13479" spans="1:6">
      <c r="A13479">
        <v>7</v>
      </c>
      <c r="B13479" s="226">
        <v>43831</v>
      </c>
      <c r="C13479" s="226">
        <v>43832</v>
      </c>
      <c r="D13479" s="226">
        <v>44389.640381944446</v>
      </c>
      <c r="E13479" t="s">
        <v>5950</v>
      </c>
    </row>
    <row r="13480" spans="1:6">
      <c r="A13480">
        <v>7</v>
      </c>
      <c r="B13480" s="226">
        <v>43831</v>
      </c>
      <c r="C13480" s="226">
        <v>43832</v>
      </c>
      <c r="D13480" s="226">
        <v>44389.640381944446</v>
      </c>
      <c r="E13480" t="s">
        <v>5949</v>
      </c>
    </row>
    <row r="13481" spans="1:6">
      <c r="A13481">
        <v>7</v>
      </c>
      <c r="B13481" s="226">
        <v>43831</v>
      </c>
      <c r="C13481" s="226">
        <v>43832</v>
      </c>
      <c r="D13481" s="226">
        <v>44389.640381944446</v>
      </c>
      <c r="E13481" t="s">
        <v>6521</v>
      </c>
      <c r="F13481">
        <v>0.6861230169629895</v>
      </c>
    </row>
    <row r="13482" spans="1:6">
      <c r="A13482">
        <v>7</v>
      </c>
      <c r="B13482" s="226">
        <v>43831</v>
      </c>
      <c r="C13482" s="226">
        <v>43832</v>
      </c>
      <c r="D13482" s="226">
        <v>44389.640381944446</v>
      </c>
      <c r="E13482" t="s">
        <v>6522</v>
      </c>
      <c r="F13482">
        <v>0.16295701406779681</v>
      </c>
    </row>
    <row r="13483" spans="1:6">
      <c r="A13483">
        <v>7</v>
      </c>
      <c r="B13483" s="226">
        <v>43831</v>
      </c>
      <c r="C13483" s="226">
        <v>43832</v>
      </c>
      <c r="D13483" s="226">
        <v>44389.640381944446</v>
      </c>
      <c r="E13483" t="s">
        <v>6243</v>
      </c>
      <c r="F13483">
        <v>1.6900456621767563</v>
      </c>
    </row>
    <row r="13484" spans="1:6">
      <c r="A13484">
        <v>7</v>
      </c>
      <c r="B13484" s="226">
        <v>43831</v>
      </c>
      <c r="C13484" s="226">
        <v>43832</v>
      </c>
      <c r="D13484" s="226">
        <v>44389.640381944446</v>
      </c>
      <c r="E13484" t="s">
        <v>5963</v>
      </c>
      <c r="F13484">
        <v>54.99983312553821</v>
      </c>
    </row>
    <row r="13485" spans="1:6">
      <c r="A13485">
        <v>7</v>
      </c>
      <c r="B13485" s="226">
        <v>43831</v>
      </c>
      <c r="C13485" s="226">
        <v>43832</v>
      </c>
      <c r="D13485" s="226">
        <v>44389.640381944446</v>
      </c>
      <c r="E13485" t="s">
        <v>6447</v>
      </c>
      <c r="F13485">
        <v>91.991203504138511</v>
      </c>
    </row>
    <row r="13486" spans="1:6">
      <c r="A13486">
        <v>7</v>
      </c>
      <c r="B13486" s="226">
        <v>43831</v>
      </c>
      <c r="C13486" s="226">
        <v>43832</v>
      </c>
      <c r="D13486" s="226">
        <v>44389.640381944446</v>
      </c>
      <c r="E13486" t="s">
        <v>6448</v>
      </c>
      <c r="F13486">
        <v>73.692735854784601</v>
      </c>
    </row>
    <row r="13487" spans="1:6">
      <c r="A13487">
        <v>7</v>
      </c>
      <c r="B13487" s="226">
        <v>43831</v>
      </c>
      <c r="C13487" s="226">
        <v>43832</v>
      </c>
      <c r="D13487" s="226">
        <v>44389.640381944446</v>
      </c>
      <c r="E13487" t="s">
        <v>5964</v>
      </c>
      <c r="F13487">
        <v>15.724359307686488</v>
      </c>
    </row>
    <row r="13488" spans="1:6">
      <c r="A13488">
        <v>7</v>
      </c>
      <c r="B13488" s="226">
        <v>43831</v>
      </c>
      <c r="C13488" s="226">
        <v>43832</v>
      </c>
      <c r="D13488" s="226">
        <v>44389.640381944446</v>
      </c>
      <c r="E13488" t="s">
        <v>6244</v>
      </c>
      <c r="F13488">
        <v>10.437171420786115</v>
      </c>
    </row>
    <row r="13489" spans="1:6">
      <c r="A13489">
        <v>7</v>
      </c>
      <c r="B13489" s="226">
        <v>43831</v>
      </c>
      <c r="C13489" s="226">
        <v>43832</v>
      </c>
      <c r="D13489" s="226">
        <v>44389.640381944446</v>
      </c>
      <c r="E13489" t="s">
        <v>6245</v>
      </c>
      <c r="F13489">
        <v>9.0217162516381944</v>
      </c>
    </row>
    <row r="13490" spans="1:6">
      <c r="A13490">
        <v>7</v>
      </c>
      <c r="B13490" s="226">
        <v>43831</v>
      </c>
      <c r="C13490" s="226">
        <v>43832</v>
      </c>
      <c r="D13490" s="226">
        <v>44389.640381944446</v>
      </c>
      <c r="E13490" t="s">
        <v>6659</v>
      </c>
      <c r="F13490">
        <v>0.82829999923706055</v>
      </c>
    </row>
    <row r="13491" spans="1:6">
      <c r="A13491">
        <v>7</v>
      </c>
      <c r="B13491" s="226">
        <v>43831</v>
      </c>
      <c r="C13491" s="226">
        <v>43832</v>
      </c>
      <c r="D13491" s="226">
        <v>44389.640381944446</v>
      </c>
      <c r="E13491" t="s">
        <v>6639</v>
      </c>
      <c r="F13491">
        <v>0.74409997463224853</v>
      </c>
    </row>
    <row r="13492" spans="1:6">
      <c r="A13492">
        <v>7</v>
      </c>
      <c r="B13492" s="226">
        <v>43831</v>
      </c>
      <c r="C13492" s="226">
        <v>43832</v>
      </c>
      <c r="D13492" s="226">
        <v>44389.640381944446</v>
      </c>
      <c r="E13492" t="s">
        <v>6640</v>
      </c>
      <c r="F13492">
        <v>0.85939997434612891</v>
      </c>
    </row>
    <row r="13493" spans="1:6">
      <c r="A13493">
        <v>7</v>
      </c>
      <c r="B13493" s="226">
        <v>43831</v>
      </c>
      <c r="C13493" s="226">
        <v>43832</v>
      </c>
      <c r="D13493" s="226">
        <v>44389.640381944446</v>
      </c>
      <c r="E13493" t="s">
        <v>6641</v>
      </c>
      <c r="F13493">
        <v>0.87779998779296875</v>
      </c>
    </row>
    <row r="13494" spans="1:6">
      <c r="A13494">
        <v>7</v>
      </c>
      <c r="B13494" s="226">
        <v>43831</v>
      </c>
      <c r="C13494" s="226">
        <v>43832</v>
      </c>
      <c r="D13494" s="226">
        <v>44389.640381944446</v>
      </c>
      <c r="E13494" t="s">
        <v>6613</v>
      </c>
    </row>
    <row r="13495" spans="1:6">
      <c r="A13495">
        <v>7</v>
      </c>
      <c r="B13495" s="226">
        <v>43831</v>
      </c>
      <c r="C13495" s="226">
        <v>43832</v>
      </c>
      <c r="D13495" s="226">
        <v>44389.640381944446</v>
      </c>
      <c r="E13495" t="s">
        <v>6246</v>
      </c>
      <c r="F13495">
        <v>48.321539753427722</v>
      </c>
    </row>
    <row r="13496" spans="1:6">
      <c r="A13496">
        <v>7</v>
      </c>
      <c r="B13496" s="226">
        <v>43831</v>
      </c>
      <c r="C13496" s="226">
        <v>43832</v>
      </c>
      <c r="D13496" s="226">
        <v>44389.640381944446</v>
      </c>
      <c r="E13496" t="s">
        <v>6247</v>
      </c>
      <c r="F13496">
        <v>37.884368332641607</v>
      </c>
    </row>
    <row r="13497" spans="1:6">
      <c r="A13497">
        <v>7</v>
      </c>
      <c r="B13497" s="226">
        <v>43831</v>
      </c>
      <c r="C13497" s="226">
        <v>43832</v>
      </c>
      <c r="D13497" s="226">
        <v>44389.640381944446</v>
      </c>
      <c r="E13497" t="s">
        <v>6441</v>
      </c>
      <c r="F13497">
        <v>126.34234298070304</v>
      </c>
    </row>
    <row r="13498" spans="1:6">
      <c r="A13498">
        <v>7</v>
      </c>
      <c r="B13498" s="226">
        <v>43831</v>
      </c>
      <c r="C13498" s="226">
        <v>43832</v>
      </c>
      <c r="D13498" s="226">
        <v>44389.640381944446</v>
      </c>
      <c r="E13498" t="s">
        <v>6442</v>
      </c>
      <c r="F13498">
        <v>137.30592368443834</v>
      </c>
    </row>
    <row r="13499" spans="1:6">
      <c r="A13499">
        <v>7</v>
      </c>
      <c r="B13499" s="226">
        <v>43831</v>
      </c>
      <c r="C13499" s="226">
        <v>43832</v>
      </c>
      <c r="D13499" s="226">
        <v>44389.640381944446</v>
      </c>
      <c r="E13499" t="s">
        <v>6443</v>
      </c>
      <c r="F13499">
        <v>147.48871985541496</v>
      </c>
    </row>
    <row r="13500" spans="1:6">
      <c r="A13500">
        <v>7</v>
      </c>
      <c r="B13500" s="226">
        <v>43831</v>
      </c>
      <c r="C13500" s="226">
        <v>43832</v>
      </c>
      <c r="D13500" s="226">
        <v>44389.640381944446</v>
      </c>
      <c r="E13500" t="s">
        <v>6444</v>
      </c>
      <c r="F13500">
        <v>153.52586449517094</v>
      </c>
    </row>
    <row r="13501" spans="1:6">
      <c r="A13501">
        <v>7</v>
      </c>
      <c r="B13501" s="226">
        <v>43831</v>
      </c>
      <c r="C13501" s="226">
        <v>43832</v>
      </c>
      <c r="D13501" s="226">
        <v>44389.640381944446</v>
      </c>
      <c r="E13501" t="s">
        <v>6445</v>
      </c>
      <c r="F13501">
        <v>161.29049770567133</v>
      </c>
    </row>
    <row r="13502" spans="1:6">
      <c r="A13502">
        <v>7</v>
      </c>
      <c r="B13502" s="226">
        <v>43831</v>
      </c>
      <c r="C13502" s="226">
        <v>43832</v>
      </c>
      <c r="D13502" s="226">
        <v>44389.640381944446</v>
      </c>
      <c r="E13502" t="s">
        <v>6446</v>
      </c>
      <c r="F13502">
        <v>170.73645461400361</v>
      </c>
    </row>
    <row r="13503" spans="1:6">
      <c r="A13503">
        <v>7</v>
      </c>
      <c r="B13503" s="226">
        <v>43831</v>
      </c>
      <c r="C13503" s="226">
        <v>43832</v>
      </c>
      <c r="D13503" s="226">
        <v>44389.640381944446</v>
      </c>
      <c r="E13503" t="s">
        <v>5971</v>
      </c>
      <c r="F13503">
        <v>8.750909083088235</v>
      </c>
    </row>
    <row r="13504" spans="1:6">
      <c r="A13504">
        <v>7</v>
      </c>
      <c r="B13504" s="226">
        <v>43831</v>
      </c>
      <c r="C13504" s="226">
        <v>43832</v>
      </c>
      <c r="D13504" s="226">
        <v>44389.640381944446</v>
      </c>
      <c r="E13504" t="s">
        <v>5972</v>
      </c>
      <c r="F13504">
        <v>11.312903381718471</v>
      </c>
    </row>
    <row r="13505" spans="1:6">
      <c r="A13505">
        <v>7</v>
      </c>
      <c r="B13505" s="226">
        <v>43831</v>
      </c>
      <c r="C13505" s="226">
        <v>43832</v>
      </c>
      <c r="D13505" s="226">
        <v>44389.640381944446</v>
      </c>
      <c r="E13505" t="s">
        <v>6449</v>
      </c>
      <c r="F13505">
        <v>83.325524764590753</v>
      </c>
    </row>
    <row r="13506" spans="1:6">
      <c r="A13506">
        <v>7</v>
      </c>
      <c r="B13506" s="226">
        <v>43831</v>
      </c>
      <c r="C13506" s="226">
        <v>43832</v>
      </c>
      <c r="D13506" s="226">
        <v>44389.640381944446</v>
      </c>
      <c r="E13506" t="s">
        <v>6248</v>
      </c>
      <c r="F13506">
        <v>132.10071891678709</v>
      </c>
    </row>
    <row r="13507" spans="1:6">
      <c r="A13507">
        <v>7</v>
      </c>
      <c r="B13507" s="226">
        <v>43831</v>
      </c>
      <c r="C13507" s="226">
        <v>43832</v>
      </c>
      <c r="D13507" s="226">
        <v>44389.640381944446</v>
      </c>
      <c r="E13507" t="s">
        <v>6249</v>
      </c>
      <c r="F13507">
        <v>97.706015279557931</v>
      </c>
    </row>
    <row r="13508" spans="1:6">
      <c r="A13508">
        <v>7</v>
      </c>
      <c r="B13508" s="226">
        <v>43831</v>
      </c>
      <c r="C13508" s="226">
        <v>43832</v>
      </c>
      <c r="D13508" s="226">
        <v>44389.640381944446</v>
      </c>
      <c r="E13508" t="s">
        <v>6250</v>
      </c>
      <c r="F13508">
        <v>2.3475531287594773</v>
      </c>
    </row>
    <row r="13509" spans="1:6">
      <c r="A13509">
        <v>7</v>
      </c>
      <c r="B13509" s="226">
        <v>43831</v>
      </c>
      <c r="C13509" s="226">
        <v>43832</v>
      </c>
      <c r="D13509" s="226">
        <v>44389.640381944446</v>
      </c>
      <c r="E13509" t="s">
        <v>6450</v>
      </c>
      <c r="F13509">
        <v>172.20993263456546</v>
      </c>
    </row>
    <row r="13510" spans="1:6">
      <c r="A13510">
        <v>7</v>
      </c>
      <c r="B13510" s="226">
        <v>43831</v>
      </c>
      <c r="C13510" s="226">
        <v>43832</v>
      </c>
      <c r="D13510" s="226">
        <v>44389.640381944446</v>
      </c>
      <c r="E13510" t="s">
        <v>6451</v>
      </c>
      <c r="F13510">
        <v>172.23277675840495</v>
      </c>
    </row>
    <row r="13511" spans="1:6">
      <c r="A13511">
        <v>7</v>
      </c>
      <c r="B13511" s="226">
        <v>43831</v>
      </c>
      <c r="C13511" s="226">
        <v>43832</v>
      </c>
      <c r="D13511" s="226">
        <v>44389.640381944446</v>
      </c>
      <c r="E13511" t="s">
        <v>5976</v>
      </c>
      <c r="F13511">
        <v>1.292372776312166</v>
      </c>
    </row>
    <row r="13512" spans="1:6">
      <c r="A13512">
        <v>7</v>
      </c>
      <c r="B13512" s="226">
        <v>43831</v>
      </c>
      <c r="C13512" s="226">
        <v>43832</v>
      </c>
      <c r="D13512" s="226">
        <v>44389.640381944446</v>
      </c>
      <c r="E13512" t="s">
        <v>6452</v>
      </c>
      <c r="F13512">
        <v>172.46022549735179</v>
      </c>
    </row>
    <row r="13513" spans="1:6">
      <c r="A13513">
        <v>7</v>
      </c>
      <c r="B13513" s="226">
        <v>43831</v>
      </c>
      <c r="C13513" s="226">
        <v>43832</v>
      </c>
      <c r="D13513" s="226">
        <v>44389.640381944446</v>
      </c>
      <c r="E13513" t="s">
        <v>6453</v>
      </c>
      <c r="F13513">
        <v>172.57710960176252</v>
      </c>
    </row>
    <row r="13514" spans="1:6">
      <c r="A13514">
        <v>7</v>
      </c>
      <c r="B13514" s="226">
        <v>43831</v>
      </c>
      <c r="C13514" s="226">
        <v>43832</v>
      </c>
      <c r="D13514" s="226">
        <v>44389.640381944446</v>
      </c>
      <c r="E13514" t="s">
        <v>6454</v>
      </c>
      <c r="F13514">
        <v>172.69217316309641</v>
      </c>
    </row>
    <row r="13515" spans="1:6">
      <c r="A13515">
        <v>7</v>
      </c>
      <c r="B13515" s="226">
        <v>43831</v>
      </c>
      <c r="C13515" s="226">
        <v>43832</v>
      </c>
      <c r="D13515" s="226">
        <v>44389.640381944446</v>
      </c>
      <c r="E13515" t="s">
        <v>5957</v>
      </c>
      <c r="F13515">
        <v>0.85900002717974999</v>
      </c>
    </row>
    <row r="13516" spans="1:6">
      <c r="A13516">
        <v>7</v>
      </c>
      <c r="B13516" s="226">
        <v>43831</v>
      </c>
      <c r="C13516" s="226">
        <v>43832</v>
      </c>
      <c r="D13516" s="226">
        <v>44389.640381944446</v>
      </c>
      <c r="E13516" t="s">
        <v>5977</v>
      </c>
      <c r="F13516">
        <v>6.1539998054506784</v>
      </c>
    </row>
    <row r="13517" spans="1:6">
      <c r="A13517">
        <v>7</v>
      </c>
      <c r="B13517" s="226">
        <v>43831</v>
      </c>
      <c r="C13517" s="226">
        <v>43832</v>
      </c>
      <c r="D13517" s="226">
        <v>44389.640381944446</v>
      </c>
      <c r="E13517" t="s">
        <v>5978</v>
      </c>
      <c r="F13517">
        <v>92.426597595211206</v>
      </c>
    </row>
    <row r="13518" spans="1:6">
      <c r="A13518">
        <v>7</v>
      </c>
      <c r="B13518" s="226">
        <v>43831</v>
      </c>
      <c r="C13518" s="226">
        <v>43832</v>
      </c>
      <c r="D13518" s="226">
        <v>44389.640381944446</v>
      </c>
      <c r="E13518" t="s">
        <v>5979</v>
      </c>
      <c r="F13518">
        <v>0.19589999318123338</v>
      </c>
    </row>
    <row r="13519" spans="1:6">
      <c r="A13519">
        <v>7</v>
      </c>
      <c r="B13519" s="226">
        <v>43831</v>
      </c>
      <c r="C13519" s="226">
        <v>43832</v>
      </c>
      <c r="D13519" s="226">
        <v>44389.640381944446</v>
      </c>
      <c r="E13519" t="s">
        <v>5980</v>
      </c>
      <c r="F13519">
        <v>0.12970000505447388</v>
      </c>
    </row>
    <row r="13520" spans="1:6">
      <c r="A13520">
        <v>7</v>
      </c>
      <c r="B13520" s="226">
        <v>43831</v>
      </c>
      <c r="C13520" s="226">
        <v>43832</v>
      </c>
      <c r="D13520" s="226">
        <v>44389.640381944446</v>
      </c>
      <c r="E13520" t="s">
        <v>5981</v>
      </c>
      <c r="F13520">
        <v>0.21250000596047083</v>
      </c>
    </row>
    <row r="13521" spans="1:6">
      <c r="A13521">
        <v>7</v>
      </c>
      <c r="B13521" s="226">
        <v>43831</v>
      </c>
      <c r="C13521" s="226">
        <v>43832</v>
      </c>
      <c r="D13521" s="226">
        <v>44389.640381944446</v>
      </c>
      <c r="E13521" t="s">
        <v>5982</v>
      </c>
      <c r="F13521">
        <v>2.0899999886751324E-2</v>
      </c>
    </row>
    <row r="13522" spans="1:6">
      <c r="A13522">
        <v>7</v>
      </c>
      <c r="B13522" s="226">
        <v>43831</v>
      </c>
      <c r="C13522" s="226">
        <v>43832</v>
      </c>
      <c r="D13522" s="226">
        <v>44389.640381944446</v>
      </c>
      <c r="E13522" t="s">
        <v>5983</v>
      </c>
      <c r="F13522">
        <v>0</v>
      </c>
    </row>
    <row r="13523" spans="1:6">
      <c r="A13523">
        <v>7</v>
      </c>
      <c r="B13523" s="226">
        <v>43831</v>
      </c>
      <c r="C13523" s="226">
        <v>43832</v>
      </c>
      <c r="D13523" s="226">
        <v>44389.640381944446</v>
      </c>
      <c r="E13523" t="s">
        <v>5984</v>
      </c>
      <c r="F13523">
        <v>0</v>
      </c>
    </row>
    <row r="13524" spans="1:6">
      <c r="A13524">
        <v>7</v>
      </c>
      <c r="B13524" s="226">
        <v>43831</v>
      </c>
      <c r="C13524" s="226">
        <v>43832</v>
      </c>
      <c r="D13524" s="226">
        <v>44389.640381944446</v>
      </c>
      <c r="E13524" t="s">
        <v>5985</v>
      </c>
      <c r="F13524">
        <v>0</v>
      </c>
    </row>
    <row r="13525" spans="1:6">
      <c r="A13525">
        <v>7</v>
      </c>
      <c r="B13525" s="226">
        <v>43831</v>
      </c>
      <c r="C13525" s="226">
        <v>43832</v>
      </c>
      <c r="D13525" s="226">
        <v>44389.640381944446</v>
      </c>
      <c r="E13525" t="s">
        <v>6303</v>
      </c>
      <c r="F13525">
        <v>44.612019000000004</v>
      </c>
    </row>
    <row r="13526" spans="1:6">
      <c r="A13526">
        <v>7</v>
      </c>
      <c r="B13526" s="226">
        <v>43831</v>
      </c>
      <c r="C13526" s="226">
        <v>43832</v>
      </c>
      <c r="D13526" s="226">
        <v>44389.640381944446</v>
      </c>
      <c r="E13526" t="s">
        <v>5986</v>
      </c>
      <c r="F13526">
        <v>45.573023739999996</v>
      </c>
    </row>
    <row r="13527" spans="1:6">
      <c r="A13527">
        <v>7</v>
      </c>
      <c r="B13527" s="226">
        <v>43831</v>
      </c>
      <c r="C13527" s="226">
        <v>43832</v>
      </c>
      <c r="D13527" s="226">
        <v>44389.640381944446</v>
      </c>
      <c r="E13527" t="s">
        <v>5987</v>
      </c>
      <c r="F13527">
        <v>2.7000000700354576E-3</v>
      </c>
    </row>
    <row r="13528" spans="1:6">
      <c r="A13528">
        <v>7</v>
      </c>
      <c r="B13528" s="226">
        <v>43831</v>
      </c>
      <c r="C13528" s="226">
        <v>43832</v>
      </c>
      <c r="D13528" s="226">
        <v>44389.640381944446</v>
      </c>
      <c r="E13528" t="s">
        <v>5988</v>
      </c>
      <c r="F13528">
        <v>0.1168999969959259</v>
      </c>
    </row>
    <row r="13529" spans="1:6">
      <c r="A13529">
        <v>7</v>
      </c>
      <c r="B13529" s="226">
        <v>43831</v>
      </c>
      <c r="C13529" s="226">
        <v>43832</v>
      </c>
      <c r="D13529" s="226">
        <v>44389.640381944446</v>
      </c>
      <c r="E13529" t="s">
        <v>5958</v>
      </c>
      <c r="F13529">
        <v>0.28790000081063455</v>
      </c>
    </row>
    <row r="13530" spans="1:6">
      <c r="A13530">
        <v>7</v>
      </c>
      <c r="B13530" s="226">
        <v>43831</v>
      </c>
      <c r="C13530" s="226">
        <v>43832</v>
      </c>
      <c r="D13530" s="226">
        <v>44389.640381944446</v>
      </c>
      <c r="E13530" t="s">
        <v>5989</v>
      </c>
      <c r="F13530">
        <v>54.423401355744055</v>
      </c>
    </row>
    <row r="13531" spans="1:6">
      <c r="A13531">
        <v>7</v>
      </c>
      <c r="B13531" s="226">
        <v>43831</v>
      </c>
      <c r="C13531" s="226">
        <v>43832</v>
      </c>
      <c r="D13531" s="226">
        <v>44389.640381944446</v>
      </c>
      <c r="E13531" t="s">
        <v>5990</v>
      </c>
      <c r="F13531">
        <v>7.9639000892641931</v>
      </c>
    </row>
    <row r="13532" spans="1:6">
      <c r="A13532">
        <v>7</v>
      </c>
      <c r="B13532" s="226">
        <v>43831</v>
      </c>
      <c r="C13532" s="226">
        <v>43832</v>
      </c>
      <c r="D13532" s="226">
        <v>44389.640381944446</v>
      </c>
      <c r="E13532" t="s">
        <v>5991</v>
      </c>
      <c r="F13532">
        <v>10.303600311279297</v>
      </c>
    </row>
    <row r="13533" spans="1:6">
      <c r="A13533">
        <v>7</v>
      </c>
      <c r="B13533" s="226">
        <v>43831</v>
      </c>
      <c r="C13533" s="226">
        <v>43832</v>
      </c>
      <c r="D13533" s="226">
        <v>44389.640381944446</v>
      </c>
      <c r="E13533" t="s">
        <v>5992</v>
      </c>
      <c r="F13533">
        <v>22.974700927734375</v>
      </c>
    </row>
    <row r="13534" spans="1:6">
      <c r="A13534">
        <v>7</v>
      </c>
      <c r="B13534" s="226">
        <v>43831</v>
      </c>
      <c r="C13534" s="226">
        <v>43832</v>
      </c>
      <c r="D13534" s="226">
        <v>44389.640381944446</v>
      </c>
      <c r="E13534" t="s">
        <v>5993</v>
      </c>
      <c r="F13534">
        <v>13.181200027466192</v>
      </c>
    </row>
    <row r="13535" spans="1:6">
      <c r="A13535">
        <v>7</v>
      </c>
      <c r="B13535" s="226">
        <v>43831</v>
      </c>
      <c r="C13535" s="226">
        <v>43832</v>
      </c>
      <c r="D13535" s="226">
        <v>44389.640381944446</v>
      </c>
      <c r="E13535" t="s">
        <v>5994</v>
      </c>
      <c r="F13535">
        <v>33.634300231933594</v>
      </c>
    </row>
    <row r="13536" spans="1:6">
      <c r="A13536">
        <v>7</v>
      </c>
      <c r="B13536" s="226">
        <v>43831</v>
      </c>
      <c r="C13536" s="226">
        <v>43832</v>
      </c>
      <c r="D13536" s="226">
        <v>44389.640381944446</v>
      </c>
      <c r="E13536" t="s">
        <v>5995</v>
      </c>
      <c r="F13536">
        <v>8.0996999740597548</v>
      </c>
    </row>
    <row r="13537" spans="1:6">
      <c r="A13537">
        <v>7</v>
      </c>
      <c r="B13537" s="226">
        <v>43831</v>
      </c>
      <c r="C13537" s="226">
        <v>43832</v>
      </c>
      <c r="D13537" s="226">
        <v>44389.640381944446</v>
      </c>
      <c r="E13537" t="s">
        <v>5996</v>
      </c>
      <c r="F13537">
        <v>2.4084999561310774</v>
      </c>
    </row>
    <row r="13538" spans="1:6">
      <c r="A13538">
        <v>7</v>
      </c>
      <c r="B13538" s="226">
        <v>43831</v>
      </c>
      <c r="C13538" s="226">
        <v>43832</v>
      </c>
      <c r="D13538" s="226">
        <v>44389.640381944446</v>
      </c>
      <c r="E13538" t="s">
        <v>6044</v>
      </c>
    </row>
    <row r="13539" spans="1:6">
      <c r="A13539">
        <v>7</v>
      </c>
      <c r="B13539" s="226">
        <v>43831</v>
      </c>
      <c r="C13539" s="226">
        <v>43832</v>
      </c>
      <c r="D13539" s="226">
        <v>44389.640381944446</v>
      </c>
      <c r="E13539" t="s">
        <v>6047</v>
      </c>
    </row>
    <row r="13540" spans="1:6">
      <c r="A13540">
        <v>7</v>
      </c>
      <c r="B13540" s="226">
        <v>43831</v>
      </c>
      <c r="C13540" s="226">
        <v>43832</v>
      </c>
      <c r="D13540" s="226">
        <v>44389.640381944446</v>
      </c>
      <c r="E13540" t="s">
        <v>6046</v>
      </c>
    </row>
    <row r="13541" spans="1:6">
      <c r="A13541">
        <v>7</v>
      </c>
      <c r="B13541" s="226">
        <v>43831</v>
      </c>
      <c r="C13541" s="226">
        <v>43832</v>
      </c>
      <c r="D13541" s="226">
        <v>44389.640381944446</v>
      </c>
      <c r="E13541" t="s">
        <v>6045</v>
      </c>
    </row>
    <row r="13542" spans="1:6">
      <c r="A13542">
        <v>7</v>
      </c>
      <c r="B13542" s="226">
        <v>43831</v>
      </c>
      <c r="C13542" s="226">
        <v>43832</v>
      </c>
      <c r="D13542" s="226">
        <v>44389.640381944446</v>
      </c>
      <c r="E13542" t="s">
        <v>6235</v>
      </c>
    </row>
    <row r="13543" spans="1:6">
      <c r="A13543">
        <v>7</v>
      </c>
      <c r="B13543" s="226">
        <v>43831</v>
      </c>
      <c r="C13543" s="226">
        <v>43832</v>
      </c>
      <c r="D13543" s="226">
        <v>44389.640381944446</v>
      </c>
      <c r="E13543" t="s">
        <v>6315</v>
      </c>
    </row>
    <row r="13544" spans="1:6">
      <c r="A13544">
        <v>7</v>
      </c>
      <c r="B13544" s="226">
        <v>43831</v>
      </c>
      <c r="C13544" s="226">
        <v>43832</v>
      </c>
      <c r="D13544" s="226">
        <v>44389.640381944446</v>
      </c>
      <c r="E13544" t="s">
        <v>6316</v>
      </c>
    </row>
    <row r="13545" spans="1:6">
      <c r="A13545">
        <v>7</v>
      </c>
      <c r="B13545" s="226">
        <v>43831</v>
      </c>
      <c r="C13545" s="226">
        <v>43832</v>
      </c>
      <c r="D13545" s="226">
        <v>44389.640381944446</v>
      </c>
      <c r="E13545" t="s">
        <v>8012</v>
      </c>
    </row>
    <row r="13546" spans="1:6">
      <c r="A13546">
        <v>7</v>
      </c>
      <c r="B13546" s="226">
        <v>43831</v>
      </c>
      <c r="C13546" s="226">
        <v>43832</v>
      </c>
      <c r="D13546" s="226">
        <v>44389.640381944446</v>
      </c>
      <c r="E13546" t="s">
        <v>6269</v>
      </c>
      <c r="F13546">
        <v>39.977405398421851</v>
      </c>
    </row>
    <row r="13547" spans="1:6">
      <c r="A13547">
        <v>7</v>
      </c>
      <c r="B13547" s="226">
        <v>43831</v>
      </c>
      <c r="C13547" s="226">
        <v>43832</v>
      </c>
      <c r="D13547" s="226">
        <v>44389.640381944446</v>
      </c>
      <c r="E13547" t="s">
        <v>6553</v>
      </c>
      <c r="F13547">
        <v>0</v>
      </c>
    </row>
    <row r="13548" spans="1:6">
      <c r="A13548">
        <v>7</v>
      </c>
      <c r="B13548" s="226">
        <v>43831</v>
      </c>
      <c r="C13548" s="226">
        <v>43832</v>
      </c>
      <c r="D13548" s="226">
        <v>44389.640381944446</v>
      </c>
      <c r="E13548" t="s">
        <v>6554</v>
      </c>
      <c r="F13548">
        <v>0</v>
      </c>
    </row>
    <row r="13549" spans="1:6">
      <c r="A13549">
        <v>7</v>
      </c>
      <c r="B13549" s="226">
        <v>43831</v>
      </c>
      <c r="C13549" s="226">
        <v>43832</v>
      </c>
      <c r="D13549" s="226">
        <v>44389.640381944446</v>
      </c>
      <c r="E13549" t="s">
        <v>6555</v>
      </c>
      <c r="F13549">
        <v>0</v>
      </c>
    </row>
    <row r="13550" spans="1:6">
      <c r="A13550">
        <v>7</v>
      </c>
      <c r="B13550" s="226">
        <v>43831</v>
      </c>
      <c r="C13550" s="226">
        <v>43832</v>
      </c>
      <c r="D13550" s="226">
        <v>44389.640381944446</v>
      </c>
      <c r="E13550" t="s">
        <v>6556</v>
      </c>
      <c r="F13550">
        <v>0</v>
      </c>
    </row>
    <row r="13551" spans="1:6">
      <c r="A13551">
        <v>7</v>
      </c>
      <c r="B13551" s="226">
        <v>43831</v>
      </c>
      <c r="C13551" s="226">
        <v>43832</v>
      </c>
      <c r="D13551" s="226">
        <v>44389.640381944446</v>
      </c>
      <c r="E13551" t="s">
        <v>6557</v>
      </c>
      <c r="F13551">
        <v>0</v>
      </c>
    </row>
    <row r="13552" spans="1:6">
      <c r="A13552">
        <v>7</v>
      </c>
      <c r="B13552" s="226">
        <v>43831</v>
      </c>
      <c r="C13552" s="226">
        <v>43832</v>
      </c>
      <c r="D13552" s="226">
        <v>44389.640381944446</v>
      </c>
      <c r="E13552" t="s">
        <v>6558</v>
      </c>
      <c r="F13552">
        <v>0</v>
      </c>
    </row>
    <row r="13553" spans="1:6">
      <c r="A13553">
        <v>7</v>
      </c>
      <c r="B13553" s="226">
        <v>43831</v>
      </c>
      <c r="C13553" s="226">
        <v>43832</v>
      </c>
      <c r="D13553" s="226">
        <v>44389.640381944446</v>
      </c>
      <c r="E13553" t="s">
        <v>6559</v>
      </c>
      <c r="F13553">
        <v>0</v>
      </c>
    </row>
    <row r="13554" spans="1:6">
      <c r="A13554">
        <v>7</v>
      </c>
      <c r="B13554" s="226">
        <v>43831</v>
      </c>
      <c r="C13554" s="226">
        <v>43832</v>
      </c>
      <c r="D13554" s="226">
        <v>44389.640381944446</v>
      </c>
      <c r="E13554" t="s">
        <v>6560</v>
      </c>
      <c r="F13554">
        <v>18</v>
      </c>
    </row>
    <row r="13555" spans="1:6">
      <c r="A13555">
        <v>7</v>
      </c>
      <c r="B13555" s="226">
        <v>43831</v>
      </c>
      <c r="C13555" s="226">
        <v>43832</v>
      </c>
      <c r="D13555" s="226">
        <v>44389.640381944446</v>
      </c>
      <c r="E13555" t="s">
        <v>6561</v>
      </c>
      <c r="F13555">
        <v>18</v>
      </c>
    </row>
    <row r="13556" spans="1:6">
      <c r="A13556">
        <v>7</v>
      </c>
      <c r="B13556" s="226">
        <v>43831</v>
      </c>
      <c r="C13556" s="226">
        <v>43832</v>
      </c>
      <c r="D13556" s="226">
        <v>44389.640381944446</v>
      </c>
      <c r="E13556" t="s">
        <v>6562</v>
      </c>
      <c r="F13556">
        <v>2.8</v>
      </c>
    </row>
    <row r="13557" spans="1:6">
      <c r="A13557">
        <v>7</v>
      </c>
      <c r="B13557" s="226">
        <v>43831</v>
      </c>
      <c r="C13557" s="226">
        <v>43832</v>
      </c>
      <c r="D13557" s="226">
        <v>44389.640381944446</v>
      </c>
      <c r="E13557" t="s">
        <v>6563</v>
      </c>
      <c r="F13557">
        <v>2.8</v>
      </c>
    </row>
    <row r="13558" spans="1:6">
      <c r="A13558">
        <v>7</v>
      </c>
      <c r="B13558" s="226">
        <v>43831</v>
      </c>
      <c r="C13558" s="226">
        <v>43832</v>
      </c>
      <c r="D13558" s="226">
        <v>44389.640381944446</v>
      </c>
      <c r="E13558" t="s">
        <v>6564</v>
      </c>
      <c r="F13558">
        <v>2.8</v>
      </c>
    </row>
    <row r="13559" spans="1:6">
      <c r="A13559">
        <v>7</v>
      </c>
      <c r="B13559" s="226">
        <v>43831</v>
      </c>
      <c r="C13559" s="226">
        <v>43832</v>
      </c>
      <c r="D13559" s="226">
        <v>44389.640381944446</v>
      </c>
      <c r="E13559" t="s">
        <v>6565</v>
      </c>
      <c r="F13559">
        <v>2.8</v>
      </c>
    </row>
    <row r="13560" spans="1:6">
      <c r="A13560">
        <v>7</v>
      </c>
      <c r="B13560" s="226">
        <v>43831</v>
      </c>
      <c r="C13560" s="226">
        <v>43832</v>
      </c>
      <c r="D13560" s="226">
        <v>44389.640381944446</v>
      </c>
      <c r="E13560" t="s">
        <v>6566</v>
      </c>
      <c r="F13560">
        <v>18</v>
      </c>
    </row>
    <row r="13561" spans="1:6">
      <c r="A13561">
        <v>7</v>
      </c>
      <c r="B13561" s="226">
        <v>43831</v>
      </c>
      <c r="C13561" s="226">
        <v>43832</v>
      </c>
      <c r="D13561" s="226">
        <v>44389.640381944446</v>
      </c>
      <c r="E13561" t="s">
        <v>6567</v>
      </c>
      <c r="F13561">
        <v>2.8</v>
      </c>
    </row>
    <row r="13562" spans="1:6">
      <c r="A13562">
        <v>7</v>
      </c>
      <c r="B13562" s="226">
        <v>43831</v>
      </c>
      <c r="C13562" s="226">
        <v>43832</v>
      </c>
      <c r="D13562" s="226">
        <v>44389.640381944446</v>
      </c>
      <c r="E13562" t="s">
        <v>6568</v>
      </c>
      <c r="F13562">
        <v>2.8</v>
      </c>
    </row>
    <row r="13563" spans="1:6">
      <c r="A13563">
        <v>7</v>
      </c>
      <c r="B13563" s="226">
        <v>43831</v>
      </c>
      <c r="C13563" s="226">
        <v>43832</v>
      </c>
      <c r="D13563" s="226">
        <v>44389.640381944446</v>
      </c>
      <c r="E13563" t="s">
        <v>6569</v>
      </c>
      <c r="F13563">
        <v>18</v>
      </c>
    </row>
    <row r="13564" spans="1:6">
      <c r="A13564">
        <v>7</v>
      </c>
      <c r="B13564" s="226">
        <v>43831</v>
      </c>
      <c r="C13564" s="226">
        <v>43832</v>
      </c>
      <c r="D13564" s="226">
        <v>44389.640381944446</v>
      </c>
      <c r="E13564" t="s">
        <v>6570</v>
      </c>
      <c r="F13564">
        <v>2.8</v>
      </c>
    </row>
    <row r="13565" spans="1:6">
      <c r="A13565">
        <v>7</v>
      </c>
      <c r="B13565" s="226">
        <v>43831</v>
      </c>
      <c r="C13565" s="226">
        <v>43832</v>
      </c>
      <c r="D13565" s="226">
        <v>44389.640381944446</v>
      </c>
      <c r="E13565" t="s">
        <v>6665</v>
      </c>
      <c r="F13565">
        <v>-3.257282465799919E-2</v>
      </c>
    </row>
    <row r="13566" spans="1:6">
      <c r="A13566">
        <v>7</v>
      </c>
      <c r="B13566" s="226">
        <v>43831</v>
      </c>
      <c r="C13566" s="226">
        <v>43832</v>
      </c>
      <c r="D13566" s="226">
        <v>44389.640381944446</v>
      </c>
      <c r="E13566" t="s">
        <v>6666</v>
      </c>
      <c r="F13566">
        <v>-2.5229221771264243E-2</v>
      </c>
    </row>
    <row r="13567" spans="1:6">
      <c r="A13567">
        <v>7</v>
      </c>
      <c r="B13567" s="226">
        <v>43831</v>
      </c>
      <c r="C13567" s="226">
        <v>43832</v>
      </c>
      <c r="D13567" s="226">
        <v>44389.640381944446</v>
      </c>
      <c r="E13567" t="s">
        <v>6662</v>
      </c>
      <c r="F13567">
        <v>1.3649561104002788</v>
      </c>
    </row>
    <row r="13568" spans="1:6">
      <c r="A13568">
        <v>7</v>
      </c>
      <c r="B13568" s="226">
        <v>43831</v>
      </c>
      <c r="C13568" s="226">
        <v>43832</v>
      </c>
      <c r="D13568" s="226">
        <v>44389.640381944446</v>
      </c>
      <c r="E13568" t="s">
        <v>6289</v>
      </c>
      <c r="F13568">
        <v>32.856162087122598</v>
      </c>
    </row>
    <row r="13569" spans="1:6">
      <c r="A13569">
        <v>7</v>
      </c>
      <c r="B13569" s="226">
        <v>43831</v>
      </c>
      <c r="C13569" s="226">
        <v>43832</v>
      </c>
      <c r="D13569" s="226">
        <v>44389.640381944446</v>
      </c>
      <c r="E13569" t="s">
        <v>6290</v>
      </c>
      <c r="F13569">
        <v>4.3155950711005211</v>
      </c>
    </row>
    <row r="13570" spans="1:6">
      <c r="A13570">
        <v>7</v>
      </c>
      <c r="B13570" s="226">
        <v>43831</v>
      </c>
      <c r="C13570" s="226">
        <v>43832</v>
      </c>
      <c r="D13570" s="226">
        <v>44389.640381944446</v>
      </c>
      <c r="E13570" t="s">
        <v>6291</v>
      </c>
      <c r="F13570">
        <v>4.4542602270382359</v>
      </c>
    </row>
    <row r="13571" spans="1:6">
      <c r="A13571">
        <v>7</v>
      </c>
      <c r="B13571" s="226">
        <v>43831</v>
      </c>
      <c r="C13571" s="226">
        <v>43832</v>
      </c>
      <c r="D13571" s="226">
        <v>44389.640381944446</v>
      </c>
      <c r="E13571" t="s">
        <v>6292</v>
      </c>
      <c r="F13571">
        <v>9.9286713398165176</v>
      </c>
    </row>
    <row r="13572" spans="1:6">
      <c r="A13572">
        <v>7</v>
      </c>
      <c r="B13572" s="226">
        <v>43831</v>
      </c>
      <c r="C13572" s="226">
        <v>43832</v>
      </c>
      <c r="D13572" s="226">
        <v>44389.640381944446</v>
      </c>
      <c r="E13572" t="s">
        <v>6293</v>
      </c>
      <c r="F13572">
        <v>0</v>
      </c>
    </row>
    <row r="13573" spans="1:6">
      <c r="A13573">
        <v>7</v>
      </c>
      <c r="B13573" s="226">
        <v>43831</v>
      </c>
      <c r="C13573" s="226">
        <v>43832</v>
      </c>
      <c r="D13573" s="226">
        <v>44389.640381944446</v>
      </c>
      <c r="E13573" t="s">
        <v>6294</v>
      </c>
      <c r="F13573">
        <v>0</v>
      </c>
    </row>
    <row r="13574" spans="1:6">
      <c r="A13574">
        <v>7</v>
      </c>
      <c r="B13574" s="226">
        <v>43831</v>
      </c>
      <c r="C13574" s="226">
        <v>43832</v>
      </c>
      <c r="D13574" s="226">
        <v>44389.640381944446</v>
      </c>
      <c r="E13574" t="s">
        <v>6295</v>
      </c>
      <c r="F13574">
        <v>44.612019000000004</v>
      </c>
    </row>
    <row r="13575" spans="1:6">
      <c r="A13575">
        <v>7</v>
      </c>
      <c r="B13575" s="226">
        <v>43831</v>
      </c>
      <c r="C13575" s="226">
        <v>43832</v>
      </c>
      <c r="D13575" s="226">
        <v>44389.640381944446</v>
      </c>
      <c r="E13575" t="s">
        <v>6296</v>
      </c>
      <c r="F13575">
        <v>45.573023739999996</v>
      </c>
    </row>
    <row r="13576" spans="1:6">
      <c r="A13576">
        <v>7</v>
      </c>
      <c r="B13576" s="226">
        <v>43831</v>
      </c>
      <c r="C13576" s="226">
        <v>43832</v>
      </c>
      <c r="D13576" s="226">
        <v>44389.640381944446</v>
      </c>
      <c r="E13576" t="s">
        <v>6317</v>
      </c>
    </row>
    <row r="13577" spans="1:6">
      <c r="A13577">
        <v>7</v>
      </c>
      <c r="B13577" s="226">
        <v>43831</v>
      </c>
      <c r="C13577" s="226">
        <v>43832</v>
      </c>
      <c r="D13577" s="226">
        <v>44389.640381944446</v>
      </c>
      <c r="E13577" t="s">
        <v>6318</v>
      </c>
    </row>
    <row r="13578" spans="1:6">
      <c r="A13578">
        <v>7</v>
      </c>
      <c r="B13578" s="226">
        <v>43831</v>
      </c>
      <c r="C13578" s="226">
        <v>43832</v>
      </c>
      <c r="D13578" s="226">
        <v>44389.640381944446</v>
      </c>
      <c r="E13578" t="s">
        <v>6319</v>
      </c>
    </row>
    <row r="13579" spans="1:6">
      <c r="A13579">
        <v>7</v>
      </c>
      <c r="B13579" s="226">
        <v>43831</v>
      </c>
      <c r="C13579" s="226">
        <v>43832</v>
      </c>
      <c r="D13579" s="226">
        <v>44389.640381944446</v>
      </c>
      <c r="E13579" t="s">
        <v>6320</v>
      </c>
    </row>
    <row r="13580" spans="1:6">
      <c r="A13580">
        <v>7</v>
      </c>
      <c r="B13580" s="226">
        <v>43831</v>
      </c>
      <c r="C13580" s="226">
        <v>43832</v>
      </c>
      <c r="D13580" s="226">
        <v>44389.640381944446</v>
      </c>
      <c r="E13580" t="s">
        <v>8013</v>
      </c>
    </row>
    <row r="13581" spans="1:6">
      <c r="A13581">
        <v>7</v>
      </c>
      <c r="B13581" s="226">
        <v>43831</v>
      </c>
      <c r="C13581" s="226">
        <v>43832</v>
      </c>
      <c r="D13581" s="226">
        <v>44389.640381944446</v>
      </c>
      <c r="E13581" t="s">
        <v>8014</v>
      </c>
    </row>
    <row r="13582" spans="1:6">
      <c r="A13582">
        <v>7</v>
      </c>
      <c r="B13582" s="226">
        <v>43831</v>
      </c>
      <c r="C13582" s="226">
        <v>43832</v>
      </c>
      <c r="D13582" s="226">
        <v>44389.640381944446</v>
      </c>
      <c r="E13582" t="s">
        <v>6362</v>
      </c>
    </row>
    <row r="13583" spans="1:6">
      <c r="A13583">
        <v>7</v>
      </c>
      <c r="B13583" s="226">
        <v>43831</v>
      </c>
      <c r="C13583" s="226">
        <v>43832</v>
      </c>
      <c r="D13583" s="226">
        <v>44389.640381944446</v>
      </c>
      <c r="E13583" t="s">
        <v>6363</v>
      </c>
    </row>
    <row r="13584" spans="1:6">
      <c r="A13584">
        <v>7</v>
      </c>
      <c r="B13584" s="226">
        <v>43831</v>
      </c>
      <c r="C13584" s="226">
        <v>43832</v>
      </c>
      <c r="D13584" s="226">
        <v>44389.640381944446</v>
      </c>
      <c r="E13584" t="s">
        <v>6525</v>
      </c>
    </row>
    <row r="13585" spans="1:6">
      <c r="A13585">
        <v>7</v>
      </c>
      <c r="B13585" s="226">
        <v>43831</v>
      </c>
      <c r="C13585" s="226">
        <v>43832</v>
      </c>
      <c r="D13585" s="226">
        <v>44389.640381944446</v>
      </c>
      <c r="E13585" t="s">
        <v>6526</v>
      </c>
    </row>
    <row r="13586" spans="1:6">
      <c r="A13586">
        <v>7</v>
      </c>
      <c r="B13586" s="226">
        <v>43831</v>
      </c>
      <c r="C13586" s="226">
        <v>43832</v>
      </c>
      <c r="D13586" s="226">
        <v>44389.640381944446</v>
      </c>
      <c r="E13586" t="s">
        <v>6721</v>
      </c>
      <c r="F13586">
        <v>2.3475531287594773</v>
      </c>
    </row>
    <row r="13587" spans="1:6">
      <c r="A13587">
        <v>7</v>
      </c>
      <c r="B13587" s="226">
        <v>43831</v>
      </c>
      <c r="C13587" s="226">
        <v>43832</v>
      </c>
      <c r="D13587" s="226">
        <v>44389.640381944446</v>
      </c>
      <c r="E13587" t="s">
        <v>6727</v>
      </c>
      <c r="F13587">
        <v>20.965812410248649</v>
      </c>
    </row>
    <row r="13588" spans="1:6">
      <c r="A13588">
        <v>7</v>
      </c>
      <c r="B13588" s="226">
        <v>43831</v>
      </c>
      <c r="C13588" s="226">
        <v>43832</v>
      </c>
      <c r="D13588" s="226">
        <v>44389.640381944446</v>
      </c>
      <c r="E13588" t="s">
        <v>7567</v>
      </c>
    </row>
    <row r="13589" spans="1:6">
      <c r="A13589">
        <v>7</v>
      </c>
      <c r="B13589" s="226">
        <v>43831</v>
      </c>
      <c r="C13589" s="226">
        <v>43832</v>
      </c>
      <c r="D13589" s="226">
        <v>44389.640381944446</v>
      </c>
      <c r="E13589" t="s">
        <v>7569</v>
      </c>
    </row>
    <row r="13590" spans="1:6">
      <c r="A13590">
        <v>7</v>
      </c>
      <c r="B13590" s="226">
        <v>43831</v>
      </c>
      <c r="C13590" s="226">
        <v>43832</v>
      </c>
      <c r="D13590" s="226">
        <v>44389.640381944446</v>
      </c>
      <c r="E13590" t="s">
        <v>7574</v>
      </c>
    </row>
    <row r="13591" spans="1:6">
      <c r="A13591">
        <v>7</v>
      </c>
      <c r="B13591" s="226">
        <v>43831</v>
      </c>
      <c r="C13591" s="226">
        <v>43832</v>
      </c>
      <c r="D13591" s="226">
        <v>44389.640381944446</v>
      </c>
      <c r="E13591" t="s">
        <v>7578</v>
      </c>
    </row>
    <row r="13592" spans="1:6">
      <c r="A13592">
        <v>7</v>
      </c>
      <c r="B13592" s="226">
        <v>43831</v>
      </c>
      <c r="C13592" s="226">
        <v>43832</v>
      </c>
      <c r="D13592" s="226">
        <v>44389.640381944446</v>
      </c>
      <c r="E13592" t="s">
        <v>8007</v>
      </c>
    </row>
    <row r="13593" spans="1:6">
      <c r="A13593">
        <v>7</v>
      </c>
      <c r="B13593" s="226">
        <v>43831</v>
      </c>
      <c r="C13593" s="226">
        <v>43832</v>
      </c>
      <c r="D13593" s="226">
        <v>44389.640381944446</v>
      </c>
      <c r="E13593" t="s">
        <v>7634</v>
      </c>
    </row>
    <row r="13594" spans="1:6">
      <c r="A13594">
        <v>7</v>
      </c>
      <c r="B13594" s="226">
        <v>43831</v>
      </c>
      <c r="C13594" s="226">
        <v>43832</v>
      </c>
      <c r="D13594" s="226">
        <v>44389.640381944446</v>
      </c>
      <c r="E13594" t="s">
        <v>7539</v>
      </c>
      <c r="F13594">
        <v>1E-3</v>
      </c>
    </row>
    <row r="13595" spans="1:6">
      <c r="A13595">
        <v>7</v>
      </c>
      <c r="B13595" s="226">
        <v>43831</v>
      </c>
      <c r="C13595" s="226">
        <v>43832</v>
      </c>
      <c r="D13595" s="226">
        <v>44389.640381944446</v>
      </c>
      <c r="E13595" t="s">
        <v>7540</v>
      </c>
      <c r="F13595">
        <v>1E-3</v>
      </c>
    </row>
    <row r="13596" spans="1:6">
      <c r="A13596">
        <v>7</v>
      </c>
      <c r="B13596" s="226">
        <v>43831</v>
      </c>
      <c r="C13596" s="226">
        <v>43832</v>
      </c>
      <c r="D13596" s="226">
        <v>44389.640381944446</v>
      </c>
      <c r="E13596" t="s">
        <v>6816</v>
      </c>
      <c r="F13596">
        <v>75.981706953048715</v>
      </c>
    </row>
    <row r="13597" spans="1:6">
      <c r="A13597">
        <v>7</v>
      </c>
      <c r="B13597" s="226">
        <v>43831</v>
      </c>
      <c r="C13597" s="226">
        <v>43832</v>
      </c>
      <c r="D13597" s="226">
        <v>44389.640381944446</v>
      </c>
      <c r="E13597" t="s">
        <v>6818</v>
      </c>
      <c r="F13597">
        <v>266.94654500749391</v>
      </c>
    </row>
    <row r="13598" spans="1:6">
      <c r="A13598">
        <v>7</v>
      </c>
      <c r="B13598" s="226">
        <v>43831</v>
      </c>
      <c r="C13598" s="226">
        <v>43832</v>
      </c>
      <c r="D13598" s="226">
        <v>44389.640381944446</v>
      </c>
      <c r="E13598" t="s">
        <v>6820</v>
      </c>
      <c r="F13598">
        <v>1901.2791534423789</v>
      </c>
    </row>
    <row r="13599" spans="1:6">
      <c r="A13599">
        <v>7</v>
      </c>
      <c r="B13599" s="226">
        <v>43831</v>
      </c>
      <c r="C13599" s="226">
        <v>43832</v>
      </c>
      <c r="D13599" s="226">
        <v>44389.640381944446</v>
      </c>
      <c r="E13599" t="s">
        <v>6822</v>
      </c>
      <c r="F13599">
        <v>33.091665010982055</v>
      </c>
    </row>
    <row r="13600" spans="1:6">
      <c r="A13600">
        <v>7</v>
      </c>
      <c r="B13600" s="226">
        <v>43831</v>
      </c>
      <c r="C13600" s="226">
        <v>43832</v>
      </c>
      <c r="D13600" s="226">
        <v>44389.640381944446</v>
      </c>
      <c r="E13600" t="s">
        <v>6824</v>
      </c>
      <c r="F13600">
        <v>143.90556818644211</v>
      </c>
    </row>
    <row r="13601" spans="1:6">
      <c r="A13601">
        <v>7</v>
      </c>
      <c r="B13601" s="226">
        <v>43831</v>
      </c>
      <c r="C13601" s="226">
        <v>43832</v>
      </c>
      <c r="D13601" s="226">
        <v>44389.640381944446</v>
      </c>
      <c r="E13601" t="s">
        <v>6826</v>
      </c>
      <c r="F13601">
        <v>57.969073412153449</v>
      </c>
    </row>
    <row r="13602" spans="1:6">
      <c r="A13602">
        <v>7</v>
      </c>
      <c r="B13602" s="226">
        <v>43831</v>
      </c>
      <c r="C13602" s="226">
        <v>43832</v>
      </c>
      <c r="D13602" s="226">
        <v>44389.640381944446</v>
      </c>
      <c r="E13602" t="s">
        <v>6828</v>
      </c>
      <c r="F13602">
        <v>51.355562178293845</v>
      </c>
    </row>
    <row r="13603" spans="1:6">
      <c r="A13603">
        <v>7</v>
      </c>
      <c r="B13603" s="226">
        <v>43831</v>
      </c>
      <c r="C13603" s="226">
        <v>43832</v>
      </c>
      <c r="D13603" s="226">
        <v>44389.640381944446</v>
      </c>
      <c r="E13603" t="s">
        <v>8021</v>
      </c>
      <c r="F13603">
        <v>625.86323861016194</v>
      </c>
    </row>
    <row r="13604" spans="1:6">
      <c r="A13604">
        <v>7</v>
      </c>
      <c r="B13604" s="226">
        <v>43831</v>
      </c>
      <c r="C13604" s="226">
        <v>43832</v>
      </c>
      <c r="D13604" s="226">
        <v>44389.640381944446</v>
      </c>
      <c r="E13604" t="s">
        <v>8022</v>
      </c>
      <c r="F13604">
        <v>630.12644458346813</v>
      </c>
    </row>
    <row r="13605" spans="1:6">
      <c r="A13605">
        <v>7</v>
      </c>
      <c r="B13605" s="226">
        <v>43831</v>
      </c>
      <c r="C13605" s="226">
        <v>43832</v>
      </c>
      <c r="D13605" s="226">
        <v>44389.640381944446</v>
      </c>
      <c r="E13605" t="s">
        <v>6834</v>
      </c>
      <c r="F13605">
        <v>0</v>
      </c>
    </row>
    <row r="13606" spans="1:6">
      <c r="A13606">
        <v>7</v>
      </c>
      <c r="B13606" s="226">
        <v>43831</v>
      </c>
      <c r="C13606" s="226">
        <v>43832</v>
      </c>
      <c r="D13606" s="226">
        <v>44389.640381944446</v>
      </c>
      <c r="E13606" t="s">
        <v>8023</v>
      </c>
    </row>
    <row r="13607" spans="1:6">
      <c r="A13607">
        <v>7</v>
      </c>
      <c r="B13607" s="226">
        <v>43831</v>
      </c>
      <c r="C13607" s="226">
        <v>43832</v>
      </c>
      <c r="D13607" s="226">
        <v>44389.640381944446</v>
      </c>
      <c r="E13607" t="s">
        <v>8024</v>
      </c>
    </row>
    <row r="13608" spans="1:6">
      <c r="A13608">
        <v>7</v>
      </c>
      <c r="B13608" s="226">
        <v>43831</v>
      </c>
      <c r="C13608" s="226">
        <v>43832</v>
      </c>
      <c r="D13608" s="226">
        <v>44389.640381944446</v>
      </c>
      <c r="E13608" t="s">
        <v>8025</v>
      </c>
    </row>
    <row r="13609" spans="1:6">
      <c r="A13609">
        <v>7</v>
      </c>
      <c r="B13609" s="226">
        <v>43831</v>
      </c>
      <c r="C13609" s="226">
        <v>43832</v>
      </c>
      <c r="D13609" s="226">
        <v>44389.640381944446</v>
      </c>
      <c r="E13609" t="s">
        <v>8026</v>
      </c>
    </row>
    <row r="13610" spans="1:6">
      <c r="A13610">
        <v>7</v>
      </c>
      <c r="B13610" s="226">
        <v>43831</v>
      </c>
      <c r="C13610" s="226">
        <v>43832</v>
      </c>
      <c r="D13610" s="226">
        <v>44389.640381944446</v>
      </c>
      <c r="E13610" t="s">
        <v>8027</v>
      </c>
    </row>
    <row r="13611" spans="1:6">
      <c r="A13611">
        <v>7</v>
      </c>
      <c r="B13611" s="226">
        <v>43831</v>
      </c>
      <c r="C13611" s="226">
        <v>43832</v>
      </c>
      <c r="D13611" s="226">
        <v>44389.640381944446</v>
      </c>
      <c r="E13611" t="s">
        <v>8028</v>
      </c>
    </row>
    <row r="13612" spans="1:6">
      <c r="A13612">
        <v>7</v>
      </c>
      <c r="B13612" s="226">
        <v>43831</v>
      </c>
      <c r="C13612" s="226">
        <v>43832</v>
      </c>
      <c r="D13612" s="226">
        <v>44389.640381944446</v>
      </c>
      <c r="E13612" t="s">
        <v>8029</v>
      </c>
    </row>
    <row r="13613" spans="1:6">
      <c r="A13613">
        <v>7</v>
      </c>
      <c r="B13613" s="226">
        <v>43831</v>
      </c>
      <c r="C13613" s="226">
        <v>43832</v>
      </c>
      <c r="D13613" s="226">
        <v>44389.640381944446</v>
      </c>
      <c r="E13613" t="s">
        <v>8030</v>
      </c>
    </row>
    <row r="13614" spans="1:6">
      <c r="A13614">
        <v>7</v>
      </c>
      <c r="B13614" s="226">
        <v>43831</v>
      </c>
      <c r="C13614" s="226">
        <v>43832</v>
      </c>
      <c r="D13614" s="226">
        <v>44389.640381944446</v>
      </c>
      <c r="E13614" t="s">
        <v>8031</v>
      </c>
    </row>
    <row r="13615" spans="1:6">
      <c r="A13615">
        <v>7</v>
      </c>
      <c r="B13615" s="226">
        <v>43831</v>
      </c>
      <c r="C13615" s="226">
        <v>43832</v>
      </c>
      <c r="D13615" s="226">
        <v>44389.640381944446</v>
      </c>
      <c r="E13615" t="s">
        <v>8032</v>
      </c>
    </row>
    <row r="13616" spans="1:6">
      <c r="A13616">
        <v>7</v>
      </c>
      <c r="B13616" s="226">
        <v>43831</v>
      </c>
      <c r="C13616" s="226">
        <v>43832</v>
      </c>
      <c r="D13616" s="226">
        <v>44389.640381944446</v>
      </c>
      <c r="E13616" t="s">
        <v>8033</v>
      </c>
    </row>
    <row r="13617" spans="1:5">
      <c r="A13617">
        <v>7</v>
      </c>
      <c r="B13617" s="226">
        <v>43831</v>
      </c>
      <c r="C13617" s="226">
        <v>43832</v>
      </c>
      <c r="D13617" s="226">
        <v>44389.640381944446</v>
      </c>
      <c r="E13617" t="s">
        <v>8034</v>
      </c>
    </row>
    <row r="13618" spans="1:5">
      <c r="A13618">
        <v>7</v>
      </c>
      <c r="B13618" s="226">
        <v>43831</v>
      </c>
      <c r="C13618" s="226">
        <v>43832</v>
      </c>
      <c r="D13618" s="226">
        <v>44389.640381944446</v>
      </c>
      <c r="E13618" t="s">
        <v>8035</v>
      </c>
    </row>
    <row r="13619" spans="1:5">
      <c r="A13619">
        <v>7</v>
      </c>
      <c r="B13619" s="226">
        <v>43831</v>
      </c>
      <c r="C13619" s="226">
        <v>43832</v>
      </c>
      <c r="D13619" s="226">
        <v>44389.640381944446</v>
      </c>
      <c r="E13619" t="s">
        <v>8036</v>
      </c>
    </row>
    <row r="13620" spans="1:5">
      <c r="A13620">
        <v>7</v>
      </c>
      <c r="B13620" s="226">
        <v>43831</v>
      </c>
      <c r="C13620" s="226">
        <v>43832</v>
      </c>
      <c r="D13620" s="226">
        <v>44389.640381944446</v>
      </c>
      <c r="E13620" t="s">
        <v>8037</v>
      </c>
    </row>
    <row r="13621" spans="1:5">
      <c r="A13621">
        <v>7</v>
      </c>
      <c r="B13621" s="226">
        <v>43831</v>
      </c>
      <c r="C13621" s="226">
        <v>43832</v>
      </c>
      <c r="D13621" s="226">
        <v>44389.640381944446</v>
      </c>
      <c r="E13621" t="s">
        <v>8038</v>
      </c>
    </row>
    <row r="13622" spans="1:5">
      <c r="A13622">
        <v>7</v>
      </c>
      <c r="B13622" s="226">
        <v>43831</v>
      </c>
      <c r="C13622" s="226">
        <v>43832</v>
      </c>
      <c r="D13622" s="226">
        <v>44389.640381944446</v>
      </c>
      <c r="E13622" t="s">
        <v>8039</v>
      </c>
    </row>
    <row r="13623" spans="1:5">
      <c r="A13623">
        <v>7</v>
      </c>
      <c r="B13623" s="226">
        <v>43831</v>
      </c>
      <c r="C13623" s="226">
        <v>43832</v>
      </c>
      <c r="D13623" s="226">
        <v>44389.640381944446</v>
      </c>
      <c r="E13623" t="s">
        <v>8040</v>
      </c>
    </row>
    <row r="13624" spans="1:5">
      <c r="A13624">
        <v>7</v>
      </c>
      <c r="B13624" s="226">
        <v>43831</v>
      </c>
      <c r="C13624" s="226">
        <v>43832</v>
      </c>
      <c r="D13624" s="226">
        <v>44389.640381944446</v>
      </c>
      <c r="E13624" t="s">
        <v>8041</v>
      </c>
    </row>
    <row r="13625" spans="1:5">
      <c r="A13625">
        <v>7</v>
      </c>
      <c r="B13625" s="226">
        <v>43831</v>
      </c>
      <c r="C13625" s="226">
        <v>43832</v>
      </c>
      <c r="D13625" s="226">
        <v>44389.640381944446</v>
      </c>
      <c r="E13625" t="s">
        <v>8042</v>
      </c>
    </row>
    <row r="13626" spans="1:5">
      <c r="A13626">
        <v>7</v>
      </c>
      <c r="B13626" s="226">
        <v>43831</v>
      </c>
      <c r="C13626" s="226">
        <v>43832</v>
      </c>
      <c r="D13626" s="226">
        <v>44389.640381944446</v>
      </c>
      <c r="E13626" t="s">
        <v>8043</v>
      </c>
    </row>
    <row r="13627" spans="1:5">
      <c r="A13627">
        <v>7</v>
      </c>
      <c r="B13627" s="226">
        <v>43831</v>
      </c>
      <c r="C13627" s="226">
        <v>43832</v>
      </c>
      <c r="D13627" s="226">
        <v>44389.640381944446</v>
      </c>
      <c r="E13627" t="s">
        <v>8044</v>
      </c>
    </row>
    <row r="13628" spans="1:5">
      <c r="A13628">
        <v>7</v>
      </c>
      <c r="B13628" s="226">
        <v>43831</v>
      </c>
      <c r="C13628" s="226">
        <v>43832</v>
      </c>
      <c r="D13628" s="226">
        <v>44389.640381944446</v>
      </c>
      <c r="E13628" t="s">
        <v>8045</v>
      </c>
    </row>
    <row r="13629" spans="1:5">
      <c r="A13629">
        <v>7</v>
      </c>
      <c r="B13629" s="226">
        <v>43831</v>
      </c>
      <c r="C13629" s="226">
        <v>43832</v>
      </c>
      <c r="D13629" s="226">
        <v>44389.640381944446</v>
      </c>
      <c r="E13629" t="s">
        <v>8046</v>
      </c>
    </row>
    <row r="13630" spans="1:5">
      <c r="A13630">
        <v>7</v>
      </c>
      <c r="B13630" s="226">
        <v>43831</v>
      </c>
      <c r="C13630" s="226">
        <v>43832</v>
      </c>
      <c r="D13630" s="226">
        <v>44389.640381944446</v>
      </c>
      <c r="E13630" t="s">
        <v>8047</v>
      </c>
    </row>
    <row r="13631" spans="1:5">
      <c r="A13631">
        <v>7</v>
      </c>
      <c r="B13631" s="226">
        <v>43831</v>
      </c>
      <c r="C13631" s="226">
        <v>43832</v>
      </c>
      <c r="D13631" s="226">
        <v>44389.640381944446</v>
      </c>
      <c r="E13631" t="s">
        <v>8048</v>
      </c>
    </row>
    <row r="13632" spans="1:5">
      <c r="A13632">
        <v>7</v>
      </c>
      <c r="B13632" s="226">
        <v>43831</v>
      </c>
      <c r="C13632" s="226">
        <v>43832</v>
      </c>
      <c r="D13632" s="226">
        <v>44389.640381944446</v>
      </c>
      <c r="E13632" t="s">
        <v>8049</v>
      </c>
    </row>
    <row r="13633" spans="1:6">
      <c r="A13633">
        <v>7</v>
      </c>
      <c r="B13633" s="226">
        <v>43831</v>
      </c>
      <c r="C13633" s="226">
        <v>43832</v>
      </c>
      <c r="D13633" s="226">
        <v>44389.640381944446</v>
      </c>
      <c r="E13633" t="s">
        <v>8050</v>
      </c>
    </row>
    <row r="13634" spans="1:6">
      <c r="A13634">
        <v>7</v>
      </c>
      <c r="B13634" s="226">
        <v>43831</v>
      </c>
      <c r="C13634" s="226">
        <v>43832</v>
      </c>
      <c r="D13634" s="226">
        <v>44389.640381944446</v>
      </c>
      <c r="E13634" t="s">
        <v>8051</v>
      </c>
    </row>
    <row r="13635" spans="1:6">
      <c r="A13635">
        <v>7</v>
      </c>
      <c r="B13635" s="226">
        <v>43831</v>
      </c>
      <c r="C13635" s="226">
        <v>43832</v>
      </c>
      <c r="D13635" s="226">
        <v>44389.640381944446</v>
      </c>
      <c r="E13635" t="s">
        <v>6894</v>
      </c>
    </row>
    <row r="13636" spans="1:6">
      <c r="A13636">
        <v>7</v>
      </c>
      <c r="B13636" s="226">
        <v>43831</v>
      </c>
      <c r="C13636" s="226">
        <v>43832</v>
      </c>
      <c r="D13636" s="226">
        <v>44389.640381944446</v>
      </c>
      <c r="E13636" t="s">
        <v>6896</v>
      </c>
    </row>
    <row r="13637" spans="1:6">
      <c r="A13637">
        <v>7</v>
      </c>
      <c r="B13637" s="226">
        <v>43831</v>
      </c>
      <c r="C13637" s="226">
        <v>43832</v>
      </c>
      <c r="D13637" s="226">
        <v>44389.640381944446</v>
      </c>
      <c r="E13637" t="s">
        <v>6898</v>
      </c>
    </row>
    <row r="13638" spans="1:6">
      <c r="A13638">
        <v>7</v>
      </c>
      <c r="B13638" s="226">
        <v>43831</v>
      </c>
      <c r="C13638" s="226">
        <v>43832</v>
      </c>
      <c r="D13638" s="226">
        <v>44389.640381944446</v>
      </c>
      <c r="E13638" t="s">
        <v>7315</v>
      </c>
      <c r="F13638">
        <v>37.828326772318924</v>
      </c>
    </row>
    <row r="13639" spans="1:6">
      <c r="A13639">
        <v>7</v>
      </c>
      <c r="B13639" s="226">
        <v>43831</v>
      </c>
      <c r="C13639" s="226">
        <v>43832</v>
      </c>
      <c r="D13639" s="226">
        <v>44389.640381944446</v>
      </c>
      <c r="E13639" t="s">
        <v>7317</v>
      </c>
      <c r="F13639">
        <v>22.059000015259667</v>
      </c>
    </row>
    <row r="13640" spans="1:6">
      <c r="A13640">
        <v>7</v>
      </c>
      <c r="B13640" s="226">
        <v>43831</v>
      </c>
      <c r="C13640" s="226">
        <v>43832</v>
      </c>
      <c r="D13640" s="226">
        <v>44389.640381944446</v>
      </c>
      <c r="E13640" t="s">
        <v>7319</v>
      </c>
      <c r="F13640">
        <v>32.060001373292202</v>
      </c>
    </row>
    <row r="13641" spans="1:6">
      <c r="A13641">
        <v>7</v>
      </c>
      <c r="B13641" s="226">
        <v>43831</v>
      </c>
      <c r="C13641" s="226">
        <v>43832</v>
      </c>
      <c r="D13641" s="226">
        <v>44389.640381944446</v>
      </c>
      <c r="E13641" t="s">
        <v>7321</v>
      </c>
      <c r="F13641">
        <v>625.86323861016194</v>
      </c>
    </row>
    <row r="13642" spans="1:6">
      <c r="A13642">
        <v>7</v>
      </c>
      <c r="B13642" s="226">
        <v>43831</v>
      </c>
      <c r="C13642" s="226">
        <v>43832</v>
      </c>
      <c r="D13642" s="226">
        <v>44389.640381944446</v>
      </c>
      <c r="E13642" t="s">
        <v>7322</v>
      </c>
    </row>
    <row r="13643" spans="1:6">
      <c r="A13643">
        <v>7</v>
      </c>
      <c r="B13643" s="226">
        <v>43831</v>
      </c>
      <c r="C13643" s="226">
        <v>43832</v>
      </c>
      <c r="D13643" s="226">
        <v>44389.640381944446</v>
      </c>
      <c r="E13643" t="s">
        <v>7324</v>
      </c>
    </row>
    <row r="13644" spans="1:6">
      <c r="A13644">
        <v>7</v>
      </c>
      <c r="B13644" s="226">
        <v>43831</v>
      </c>
      <c r="C13644" s="226">
        <v>43832</v>
      </c>
      <c r="D13644" s="226">
        <v>44389.640381944446</v>
      </c>
      <c r="E13644" t="s">
        <v>7326</v>
      </c>
    </row>
    <row r="13645" spans="1:6">
      <c r="A13645">
        <v>7</v>
      </c>
      <c r="B13645" s="226">
        <v>43831</v>
      </c>
      <c r="C13645" s="226">
        <v>43832</v>
      </c>
      <c r="D13645" s="226">
        <v>44389.640381944446</v>
      </c>
      <c r="E13645" t="s">
        <v>7328</v>
      </c>
    </row>
    <row r="13646" spans="1:6">
      <c r="A13646">
        <v>7</v>
      </c>
      <c r="B13646" s="226">
        <v>43831</v>
      </c>
      <c r="C13646" s="226">
        <v>43832</v>
      </c>
      <c r="D13646" s="226">
        <v>44389.640381944446</v>
      </c>
      <c r="E13646" t="s">
        <v>7330</v>
      </c>
      <c r="F13646">
        <v>54.236412885453973</v>
      </c>
    </row>
    <row r="13647" spans="1:6">
      <c r="A13647">
        <v>7</v>
      </c>
      <c r="B13647" s="226">
        <v>43831</v>
      </c>
      <c r="C13647" s="226">
        <v>43832</v>
      </c>
      <c r="D13647" s="226">
        <v>44389.640381944446</v>
      </c>
      <c r="E13647" t="s">
        <v>8052</v>
      </c>
      <c r="F13647">
        <v>10.308677226967246</v>
      </c>
    </row>
    <row r="13648" spans="1:6">
      <c r="A13648">
        <v>7</v>
      </c>
      <c r="B13648" s="226">
        <v>43831</v>
      </c>
      <c r="C13648" s="226">
        <v>43832</v>
      </c>
      <c r="D13648" s="226">
        <v>44389.640381944446</v>
      </c>
      <c r="E13648" t="s">
        <v>8053</v>
      </c>
      <c r="F13648">
        <v>11.974452542596396</v>
      </c>
    </row>
    <row r="13649" spans="1:6">
      <c r="A13649">
        <v>7</v>
      </c>
      <c r="B13649" s="226">
        <v>43831</v>
      </c>
      <c r="C13649" s="226">
        <v>43832</v>
      </c>
      <c r="D13649" s="226">
        <v>44389.640381944446</v>
      </c>
      <c r="E13649" t="s">
        <v>8054</v>
      </c>
      <c r="F13649">
        <v>26.540885950459327</v>
      </c>
    </row>
    <row r="13650" spans="1:6">
      <c r="A13650">
        <v>7</v>
      </c>
      <c r="B13650" s="226">
        <v>43831</v>
      </c>
      <c r="C13650" s="226">
        <v>43832</v>
      </c>
      <c r="D13650" s="226">
        <v>44389.640381944446</v>
      </c>
      <c r="E13650" t="s">
        <v>8055</v>
      </c>
      <c r="F13650">
        <v>15.255311086442699</v>
      </c>
    </row>
    <row r="13651" spans="1:6">
      <c r="A13651">
        <v>7</v>
      </c>
      <c r="B13651" s="226">
        <v>43831</v>
      </c>
      <c r="C13651" s="226">
        <v>43832</v>
      </c>
      <c r="D13651" s="226">
        <v>44389.640381944446</v>
      </c>
      <c r="E13651" t="s">
        <v>8056</v>
      </c>
      <c r="F13651">
        <v>71.887414007716714</v>
      </c>
    </row>
    <row r="13652" spans="1:6">
      <c r="A13652">
        <v>7</v>
      </c>
      <c r="B13652" s="226">
        <v>43831</v>
      </c>
      <c r="C13652" s="226">
        <v>43832</v>
      </c>
      <c r="D13652" s="226">
        <v>44389.640381944446</v>
      </c>
      <c r="E13652" t="s">
        <v>8057</v>
      </c>
      <c r="F13652">
        <v>29.60899925231827</v>
      </c>
    </row>
    <row r="13653" spans="1:6">
      <c r="A13653">
        <v>7</v>
      </c>
      <c r="B13653" s="226">
        <v>43831</v>
      </c>
      <c r="C13653" s="226">
        <v>43832</v>
      </c>
      <c r="D13653" s="226">
        <v>44389.640381944446</v>
      </c>
      <c r="E13653" t="s">
        <v>8058</v>
      </c>
    </row>
    <row r="13654" spans="1:6">
      <c r="A13654">
        <v>7</v>
      </c>
      <c r="B13654" s="226">
        <v>43831</v>
      </c>
      <c r="C13654" s="226">
        <v>43832</v>
      </c>
      <c r="D13654" s="226">
        <v>44389.640381944446</v>
      </c>
      <c r="E13654" t="s">
        <v>8059</v>
      </c>
      <c r="F13654">
        <v>3.1940000057219238</v>
      </c>
    </row>
    <row r="13655" spans="1:6">
      <c r="A13655">
        <v>7</v>
      </c>
      <c r="B13655" s="226">
        <v>43831</v>
      </c>
      <c r="C13655" s="226">
        <v>43832</v>
      </c>
      <c r="D13655" s="226">
        <v>44389.640381944446</v>
      </c>
      <c r="E13655" t="s">
        <v>8060</v>
      </c>
    </row>
    <row r="13656" spans="1:6">
      <c r="A13656">
        <v>7</v>
      </c>
      <c r="B13656" s="226">
        <v>43831</v>
      </c>
      <c r="C13656" s="226">
        <v>43832</v>
      </c>
      <c r="D13656" s="226">
        <v>44389.640381944446</v>
      </c>
      <c r="E13656" t="s">
        <v>8265</v>
      </c>
      <c r="F13656">
        <v>216.83224864869624</v>
      </c>
    </row>
    <row r="13657" spans="1:6">
      <c r="A13657">
        <v>7</v>
      </c>
      <c r="B13657" s="226">
        <v>43831</v>
      </c>
      <c r="C13657" s="226">
        <v>43832</v>
      </c>
      <c r="D13657" s="226">
        <v>44389.640381944446</v>
      </c>
      <c r="E13657" t="s">
        <v>8262</v>
      </c>
      <c r="F13657">
        <v>77.750184615378259</v>
      </c>
    </row>
    <row r="13658" spans="1:6">
      <c r="A13658">
        <v>7</v>
      </c>
      <c r="B13658" s="226">
        <v>43831</v>
      </c>
      <c r="C13658" s="226">
        <v>43832</v>
      </c>
      <c r="D13658" s="226">
        <v>44389.640381944446</v>
      </c>
      <c r="E13658" t="s">
        <v>8266</v>
      </c>
      <c r="F13658">
        <v>64.142702434753474</v>
      </c>
    </row>
    <row r="13659" spans="1:6">
      <c r="A13659">
        <v>7</v>
      </c>
      <c r="B13659" s="226">
        <v>43831</v>
      </c>
      <c r="C13659" s="226">
        <v>43832</v>
      </c>
      <c r="D13659" s="226">
        <v>44389.640381944446</v>
      </c>
      <c r="E13659" t="s">
        <v>8015</v>
      </c>
    </row>
    <row r="13660" spans="1:6">
      <c r="A13660">
        <v>7</v>
      </c>
      <c r="B13660" s="226">
        <v>43831</v>
      </c>
      <c r="C13660" s="226">
        <v>43832</v>
      </c>
      <c r="D13660" s="226">
        <v>44389.640381944446</v>
      </c>
      <c r="E13660" t="s">
        <v>8016</v>
      </c>
    </row>
    <row r="13661" spans="1:6">
      <c r="A13661">
        <v>7</v>
      </c>
      <c r="B13661" s="226">
        <v>43831</v>
      </c>
      <c r="C13661" s="226">
        <v>43832</v>
      </c>
      <c r="D13661" s="226">
        <v>44389.640381944446</v>
      </c>
      <c r="E13661" t="s">
        <v>8008</v>
      </c>
    </row>
    <row r="13662" spans="1:6">
      <c r="A13662">
        <v>7</v>
      </c>
      <c r="B13662" s="226">
        <v>43831</v>
      </c>
      <c r="C13662" s="226">
        <v>43832</v>
      </c>
      <c r="D13662" s="226">
        <v>44389.640381944446</v>
      </c>
      <c r="E13662" t="s">
        <v>7641</v>
      </c>
    </row>
    <row r="13663" spans="1:6">
      <c r="A13663">
        <v>7</v>
      </c>
      <c r="B13663" s="226">
        <v>43831</v>
      </c>
      <c r="C13663" s="226">
        <v>43832</v>
      </c>
      <c r="D13663" s="226">
        <v>44389.640381944446</v>
      </c>
      <c r="E13663" t="s">
        <v>7648</v>
      </c>
    </row>
    <row r="13664" spans="1:6">
      <c r="A13664">
        <v>7</v>
      </c>
      <c r="B13664" s="226">
        <v>43831</v>
      </c>
      <c r="C13664" s="226">
        <v>43832</v>
      </c>
      <c r="D13664" s="226">
        <v>44389.640381944446</v>
      </c>
      <c r="E13664" t="s">
        <v>6900</v>
      </c>
    </row>
    <row r="13665" spans="1:5">
      <c r="A13665">
        <v>7</v>
      </c>
      <c r="B13665" s="226">
        <v>43831</v>
      </c>
      <c r="C13665" s="226">
        <v>43832</v>
      </c>
      <c r="D13665" s="226">
        <v>44389.640381944446</v>
      </c>
      <c r="E13665" t="s">
        <v>6902</v>
      </c>
    </row>
    <row r="13666" spans="1:5">
      <c r="A13666">
        <v>7</v>
      </c>
      <c r="B13666" s="226">
        <v>43831</v>
      </c>
      <c r="C13666" s="226">
        <v>43832</v>
      </c>
      <c r="D13666" s="226">
        <v>44389.640381944446</v>
      </c>
      <c r="E13666" t="s">
        <v>8061</v>
      </c>
    </row>
    <row r="13667" spans="1:5">
      <c r="A13667">
        <v>7</v>
      </c>
      <c r="B13667" s="226">
        <v>43831</v>
      </c>
      <c r="C13667" s="226">
        <v>43832</v>
      </c>
      <c r="D13667" s="226">
        <v>44389.640381944446</v>
      </c>
      <c r="E13667" t="s">
        <v>8062</v>
      </c>
    </row>
    <row r="13668" spans="1:5">
      <c r="A13668">
        <v>7</v>
      </c>
      <c r="B13668" s="226">
        <v>43831</v>
      </c>
      <c r="C13668" s="226">
        <v>43832</v>
      </c>
      <c r="D13668" s="226">
        <v>44389.640381944446</v>
      </c>
      <c r="E13668" t="s">
        <v>8063</v>
      </c>
    </row>
    <row r="13669" spans="1:5">
      <c r="A13669">
        <v>7</v>
      </c>
      <c r="B13669" s="226">
        <v>43831</v>
      </c>
      <c r="C13669" s="226">
        <v>43832</v>
      </c>
      <c r="D13669" s="226">
        <v>44389.640381944446</v>
      </c>
      <c r="E13669" t="s">
        <v>8064</v>
      </c>
    </row>
    <row r="13670" spans="1:5">
      <c r="A13670">
        <v>7</v>
      </c>
      <c r="B13670" s="226">
        <v>43831</v>
      </c>
      <c r="C13670" s="226">
        <v>43832</v>
      </c>
      <c r="D13670" s="226">
        <v>44389.640381944446</v>
      </c>
      <c r="E13670" t="s">
        <v>8065</v>
      </c>
    </row>
    <row r="13671" spans="1:5">
      <c r="A13671">
        <v>7</v>
      </c>
      <c r="B13671" s="226">
        <v>43831</v>
      </c>
      <c r="C13671" s="226">
        <v>43832</v>
      </c>
      <c r="D13671" s="226">
        <v>44389.640381944446</v>
      </c>
      <c r="E13671" t="s">
        <v>8066</v>
      </c>
    </row>
    <row r="13672" spans="1:5">
      <c r="A13672">
        <v>7</v>
      </c>
      <c r="B13672" s="226">
        <v>43831</v>
      </c>
      <c r="C13672" s="226">
        <v>43832</v>
      </c>
      <c r="D13672" s="226">
        <v>44389.640381944446</v>
      </c>
      <c r="E13672" t="s">
        <v>8067</v>
      </c>
    </row>
    <row r="13673" spans="1:5">
      <c r="A13673">
        <v>7</v>
      </c>
      <c r="B13673" s="226">
        <v>43831</v>
      </c>
      <c r="C13673" s="226">
        <v>43832</v>
      </c>
      <c r="D13673" s="226">
        <v>44389.640381944446</v>
      </c>
      <c r="E13673" t="s">
        <v>8068</v>
      </c>
    </row>
    <row r="13674" spans="1:5">
      <c r="A13674">
        <v>7</v>
      </c>
      <c r="B13674" s="226">
        <v>43831</v>
      </c>
      <c r="C13674" s="226">
        <v>43832</v>
      </c>
      <c r="D13674" s="226">
        <v>44389.640381944446</v>
      </c>
      <c r="E13674" t="s">
        <v>8069</v>
      </c>
    </row>
    <row r="13675" spans="1:5">
      <c r="A13675">
        <v>7</v>
      </c>
      <c r="B13675" s="226">
        <v>43831</v>
      </c>
      <c r="C13675" s="226">
        <v>43832</v>
      </c>
      <c r="D13675" s="226">
        <v>44389.640381944446</v>
      </c>
      <c r="E13675" t="s">
        <v>8070</v>
      </c>
    </row>
    <row r="13676" spans="1:5">
      <c r="A13676">
        <v>7</v>
      </c>
      <c r="B13676" s="226">
        <v>43831</v>
      </c>
      <c r="C13676" s="226">
        <v>43832</v>
      </c>
      <c r="D13676" s="226">
        <v>44389.640381944446</v>
      </c>
      <c r="E13676" t="s">
        <v>8071</v>
      </c>
    </row>
    <row r="13677" spans="1:5">
      <c r="A13677">
        <v>7</v>
      </c>
      <c r="B13677" s="226">
        <v>43831</v>
      </c>
      <c r="C13677" s="226">
        <v>43832</v>
      </c>
      <c r="D13677" s="226">
        <v>44389.640381944446</v>
      </c>
      <c r="E13677" t="s">
        <v>8072</v>
      </c>
    </row>
    <row r="13678" spans="1:5">
      <c r="A13678">
        <v>7</v>
      </c>
      <c r="B13678" s="226">
        <v>43831</v>
      </c>
      <c r="C13678" s="226">
        <v>43832</v>
      </c>
      <c r="D13678" s="226">
        <v>44389.640381944446</v>
      </c>
      <c r="E13678" t="s">
        <v>8073</v>
      </c>
    </row>
    <row r="13679" spans="1:5">
      <c r="A13679">
        <v>7</v>
      </c>
      <c r="B13679" s="226">
        <v>43831</v>
      </c>
      <c r="C13679" s="226">
        <v>43832</v>
      </c>
      <c r="D13679" s="226">
        <v>44389.640381944446</v>
      </c>
      <c r="E13679" t="s">
        <v>8074</v>
      </c>
    </row>
    <row r="13680" spans="1:5">
      <c r="A13680">
        <v>7</v>
      </c>
      <c r="B13680" s="226">
        <v>43831</v>
      </c>
      <c r="C13680" s="226">
        <v>43832</v>
      </c>
      <c r="D13680" s="226">
        <v>44389.640381944446</v>
      </c>
      <c r="E13680" t="s">
        <v>8075</v>
      </c>
    </row>
    <row r="13681" spans="1:5">
      <c r="A13681">
        <v>7</v>
      </c>
      <c r="B13681" s="226">
        <v>43831</v>
      </c>
      <c r="C13681" s="226">
        <v>43832</v>
      </c>
      <c r="D13681" s="226">
        <v>44389.640381944446</v>
      </c>
      <c r="E13681" t="s">
        <v>8076</v>
      </c>
    </row>
    <row r="13682" spans="1:5">
      <c r="A13682">
        <v>7</v>
      </c>
      <c r="B13682" s="226">
        <v>43831</v>
      </c>
      <c r="C13682" s="226">
        <v>43832</v>
      </c>
      <c r="D13682" s="226">
        <v>44389.640381944446</v>
      </c>
      <c r="E13682" t="s">
        <v>8077</v>
      </c>
    </row>
    <row r="13683" spans="1:5">
      <c r="A13683">
        <v>7</v>
      </c>
      <c r="B13683" s="226">
        <v>43831</v>
      </c>
      <c r="C13683" s="226">
        <v>43832</v>
      </c>
      <c r="D13683" s="226">
        <v>44389.640381944446</v>
      </c>
      <c r="E13683" t="s">
        <v>8078</v>
      </c>
    </row>
    <row r="13684" spans="1:5">
      <c r="A13684">
        <v>7</v>
      </c>
      <c r="B13684" s="226">
        <v>43831</v>
      </c>
      <c r="C13684" s="226">
        <v>43832</v>
      </c>
      <c r="D13684" s="226">
        <v>44389.640381944446</v>
      </c>
      <c r="E13684" t="s">
        <v>8079</v>
      </c>
    </row>
    <row r="13685" spans="1:5">
      <c r="A13685">
        <v>7</v>
      </c>
      <c r="B13685" s="226">
        <v>43831</v>
      </c>
      <c r="C13685" s="226">
        <v>43832</v>
      </c>
      <c r="D13685" s="226">
        <v>44389.640381944446</v>
      </c>
      <c r="E13685" t="s">
        <v>8080</v>
      </c>
    </row>
    <row r="13686" spans="1:5">
      <c r="A13686">
        <v>7</v>
      </c>
      <c r="B13686" s="226">
        <v>43831</v>
      </c>
      <c r="C13686" s="226">
        <v>43832</v>
      </c>
      <c r="D13686" s="226">
        <v>44389.640381944446</v>
      </c>
      <c r="E13686" t="s">
        <v>8081</v>
      </c>
    </row>
    <row r="13687" spans="1:5">
      <c r="A13687">
        <v>7</v>
      </c>
      <c r="B13687" s="226">
        <v>43831</v>
      </c>
      <c r="C13687" s="226">
        <v>43832</v>
      </c>
      <c r="D13687" s="226">
        <v>44389.640381944446</v>
      </c>
      <c r="E13687" t="s">
        <v>8082</v>
      </c>
    </row>
    <row r="13688" spans="1:5">
      <c r="A13688">
        <v>7</v>
      </c>
      <c r="B13688" s="226">
        <v>43831</v>
      </c>
      <c r="C13688" s="226">
        <v>43832</v>
      </c>
      <c r="D13688" s="226">
        <v>44389.640381944446</v>
      </c>
      <c r="E13688" t="s">
        <v>8083</v>
      </c>
    </row>
    <row r="13689" spans="1:5">
      <c r="A13689">
        <v>7</v>
      </c>
      <c r="B13689" s="226">
        <v>43831</v>
      </c>
      <c r="C13689" s="226">
        <v>43832</v>
      </c>
      <c r="D13689" s="226">
        <v>44389.640381944446</v>
      </c>
      <c r="E13689" t="s">
        <v>8084</v>
      </c>
    </row>
    <row r="13690" spans="1:5">
      <c r="A13690">
        <v>7</v>
      </c>
      <c r="B13690" s="226">
        <v>43831</v>
      </c>
      <c r="C13690" s="226">
        <v>43832</v>
      </c>
      <c r="D13690" s="226">
        <v>44389.640381944446</v>
      </c>
      <c r="E13690" t="s">
        <v>8085</v>
      </c>
    </row>
    <row r="13691" spans="1:5">
      <c r="A13691">
        <v>7</v>
      </c>
      <c r="B13691" s="226">
        <v>43831</v>
      </c>
      <c r="C13691" s="226">
        <v>43832</v>
      </c>
      <c r="D13691" s="226">
        <v>44389.640381944446</v>
      </c>
      <c r="E13691" t="s">
        <v>8086</v>
      </c>
    </row>
    <row r="13692" spans="1:5">
      <c r="A13692">
        <v>7</v>
      </c>
      <c r="B13692" s="226">
        <v>43831</v>
      </c>
      <c r="C13692" s="226">
        <v>43832</v>
      </c>
      <c r="D13692" s="226">
        <v>44389.640381944446</v>
      </c>
      <c r="E13692" t="s">
        <v>8087</v>
      </c>
    </row>
    <row r="13693" spans="1:5">
      <c r="A13693">
        <v>7</v>
      </c>
      <c r="B13693" s="226">
        <v>43831</v>
      </c>
      <c r="C13693" s="226">
        <v>43832</v>
      </c>
      <c r="D13693" s="226">
        <v>44389.640381944446</v>
      </c>
      <c r="E13693" t="s">
        <v>8088</v>
      </c>
    </row>
    <row r="13694" spans="1:5">
      <c r="A13694">
        <v>7</v>
      </c>
      <c r="B13694" s="226">
        <v>43831</v>
      </c>
      <c r="C13694" s="226">
        <v>43832</v>
      </c>
      <c r="D13694" s="226">
        <v>44389.640381944446</v>
      </c>
      <c r="E13694" t="s">
        <v>8089</v>
      </c>
    </row>
    <row r="13695" spans="1:5">
      <c r="A13695">
        <v>7</v>
      </c>
      <c r="B13695" s="226">
        <v>43831</v>
      </c>
      <c r="C13695" s="226">
        <v>43832</v>
      </c>
      <c r="D13695" s="226">
        <v>44389.640381944446</v>
      </c>
      <c r="E13695" t="s">
        <v>8090</v>
      </c>
    </row>
    <row r="13696" spans="1:5">
      <c r="A13696">
        <v>7</v>
      </c>
      <c r="B13696" s="226">
        <v>43831</v>
      </c>
      <c r="C13696" s="226">
        <v>43832</v>
      </c>
      <c r="D13696" s="226">
        <v>44389.640381944446</v>
      </c>
      <c r="E13696" t="s">
        <v>8091</v>
      </c>
    </row>
    <row r="13697" spans="1:5">
      <c r="A13697">
        <v>7</v>
      </c>
      <c r="B13697" s="226">
        <v>43831</v>
      </c>
      <c r="C13697" s="226">
        <v>43832</v>
      </c>
      <c r="D13697" s="226">
        <v>44389.640381944446</v>
      </c>
      <c r="E13697" t="s">
        <v>8092</v>
      </c>
    </row>
    <row r="13698" spans="1:5">
      <c r="A13698">
        <v>7</v>
      </c>
      <c r="B13698" s="226">
        <v>43831</v>
      </c>
      <c r="C13698" s="226">
        <v>43832</v>
      </c>
      <c r="D13698" s="226">
        <v>44389.640381944446</v>
      </c>
      <c r="E13698" t="s">
        <v>8093</v>
      </c>
    </row>
    <row r="13699" spans="1:5">
      <c r="A13699">
        <v>7</v>
      </c>
      <c r="B13699" s="226">
        <v>43831</v>
      </c>
      <c r="C13699" s="226">
        <v>43832</v>
      </c>
      <c r="D13699" s="226">
        <v>44389.640381944446</v>
      </c>
      <c r="E13699" t="s">
        <v>8094</v>
      </c>
    </row>
    <row r="13700" spans="1:5">
      <c r="A13700">
        <v>7</v>
      </c>
      <c r="B13700" s="226">
        <v>43831</v>
      </c>
      <c r="C13700" s="226">
        <v>43832</v>
      </c>
      <c r="D13700" s="226">
        <v>44389.640381944446</v>
      </c>
      <c r="E13700" t="s">
        <v>8095</v>
      </c>
    </row>
    <row r="13701" spans="1:5">
      <c r="A13701">
        <v>7</v>
      </c>
      <c r="B13701" s="226">
        <v>43831</v>
      </c>
      <c r="C13701" s="226">
        <v>43832</v>
      </c>
      <c r="D13701" s="226">
        <v>44389.640381944446</v>
      </c>
      <c r="E13701" t="s">
        <v>8096</v>
      </c>
    </row>
    <row r="13702" spans="1:5">
      <c r="A13702">
        <v>7</v>
      </c>
      <c r="B13702" s="226">
        <v>43831</v>
      </c>
      <c r="C13702" s="226">
        <v>43832</v>
      </c>
      <c r="D13702" s="226">
        <v>44389.640381944446</v>
      </c>
      <c r="E13702" t="s">
        <v>8097</v>
      </c>
    </row>
    <row r="13703" spans="1:5">
      <c r="A13703">
        <v>7</v>
      </c>
      <c r="B13703" s="226">
        <v>43831</v>
      </c>
      <c r="C13703" s="226">
        <v>43832</v>
      </c>
      <c r="D13703" s="226">
        <v>44389.640381944446</v>
      </c>
      <c r="E13703" t="s">
        <v>8098</v>
      </c>
    </row>
    <row r="13704" spans="1:5">
      <c r="A13704">
        <v>7</v>
      </c>
      <c r="B13704" s="226">
        <v>43831</v>
      </c>
      <c r="C13704" s="226">
        <v>43832</v>
      </c>
      <c r="D13704" s="226">
        <v>44389.640381944446</v>
      </c>
      <c r="E13704" t="s">
        <v>8099</v>
      </c>
    </row>
    <row r="13705" spans="1:5">
      <c r="A13705">
        <v>7</v>
      </c>
      <c r="B13705" s="226">
        <v>43831</v>
      </c>
      <c r="C13705" s="226">
        <v>43832</v>
      </c>
      <c r="D13705" s="226">
        <v>44389.640381944446</v>
      </c>
      <c r="E13705" t="s">
        <v>8100</v>
      </c>
    </row>
    <row r="13706" spans="1:5">
      <c r="A13706">
        <v>7</v>
      </c>
      <c r="B13706" s="226">
        <v>43831</v>
      </c>
      <c r="C13706" s="226">
        <v>43832</v>
      </c>
      <c r="D13706" s="226">
        <v>44389.640381944446</v>
      </c>
      <c r="E13706" t="s">
        <v>8101</v>
      </c>
    </row>
    <row r="13707" spans="1:5">
      <c r="A13707">
        <v>7</v>
      </c>
      <c r="B13707" s="226">
        <v>43831</v>
      </c>
      <c r="C13707" s="226">
        <v>43832</v>
      </c>
      <c r="D13707" s="226">
        <v>44389.640381944446</v>
      </c>
      <c r="E13707" t="s">
        <v>8102</v>
      </c>
    </row>
    <row r="13708" spans="1:5">
      <c r="A13708">
        <v>7</v>
      </c>
      <c r="B13708" s="226">
        <v>43831</v>
      </c>
      <c r="C13708" s="226">
        <v>43832</v>
      </c>
      <c r="D13708" s="226">
        <v>44389.640381944446</v>
      </c>
      <c r="E13708" t="s">
        <v>8103</v>
      </c>
    </row>
    <row r="13709" spans="1:5">
      <c r="A13709">
        <v>7</v>
      </c>
      <c r="B13709" s="226">
        <v>43831</v>
      </c>
      <c r="C13709" s="226">
        <v>43832</v>
      </c>
      <c r="D13709" s="226">
        <v>44389.640381944446</v>
      </c>
      <c r="E13709" t="s">
        <v>8104</v>
      </c>
    </row>
    <row r="13710" spans="1:5">
      <c r="A13710">
        <v>7</v>
      </c>
      <c r="B13710" s="226">
        <v>43831</v>
      </c>
      <c r="C13710" s="226">
        <v>43832</v>
      </c>
      <c r="D13710" s="226">
        <v>44389.640381944446</v>
      </c>
      <c r="E13710" t="s">
        <v>8105</v>
      </c>
    </row>
    <row r="13711" spans="1:5">
      <c r="A13711">
        <v>7</v>
      </c>
      <c r="B13711" s="226">
        <v>43831</v>
      </c>
      <c r="C13711" s="226">
        <v>43832</v>
      </c>
      <c r="D13711" s="226">
        <v>44389.640381944446</v>
      </c>
      <c r="E13711" t="s">
        <v>8106</v>
      </c>
    </row>
    <row r="13712" spans="1:5">
      <c r="A13712">
        <v>7</v>
      </c>
      <c r="B13712" s="226">
        <v>43831</v>
      </c>
      <c r="C13712" s="226">
        <v>43832</v>
      </c>
      <c r="D13712" s="226">
        <v>44389.640381944446</v>
      </c>
      <c r="E13712" t="s">
        <v>8107</v>
      </c>
    </row>
    <row r="13713" spans="1:6">
      <c r="A13713">
        <v>7</v>
      </c>
      <c r="B13713" s="226">
        <v>43831</v>
      </c>
      <c r="C13713" s="226">
        <v>43832</v>
      </c>
      <c r="D13713" s="226">
        <v>44389.640381944446</v>
      </c>
      <c r="E13713" t="s">
        <v>8108</v>
      </c>
    </row>
    <row r="13714" spans="1:6">
      <c r="A13714">
        <v>7</v>
      </c>
      <c r="B13714" s="226">
        <v>43831</v>
      </c>
      <c r="C13714" s="226">
        <v>43832</v>
      </c>
      <c r="D13714" s="226">
        <v>44389.640381944446</v>
      </c>
      <c r="E13714" t="s">
        <v>8109</v>
      </c>
    </row>
    <row r="13715" spans="1:6">
      <c r="A13715">
        <v>7</v>
      </c>
      <c r="B13715" s="226">
        <v>43831</v>
      </c>
      <c r="C13715" s="226">
        <v>43832</v>
      </c>
      <c r="D13715" s="226">
        <v>44389.640381944446</v>
      </c>
      <c r="E13715" t="s">
        <v>8110</v>
      </c>
    </row>
    <row r="13716" spans="1:6">
      <c r="A13716">
        <v>7</v>
      </c>
      <c r="B13716" s="226">
        <v>43831</v>
      </c>
      <c r="C13716" s="226">
        <v>43832</v>
      </c>
      <c r="D13716" s="226">
        <v>44389.640381944446</v>
      </c>
      <c r="E13716" t="s">
        <v>8111</v>
      </c>
    </row>
    <row r="13717" spans="1:6">
      <c r="A13717">
        <v>7</v>
      </c>
      <c r="B13717" s="226">
        <v>43831</v>
      </c>
      <c r="C13717" s="226">
        <v>43832</v>
      </c>
      <c r="D13717" s="226">
        <v>44389.640381944446</v>
      </c>
      <c r="E13717" t="s">
        <v>8112</v>
      </c>
    </row>
    <row r="13718" spans="1:6">
      <c r="A13718">
        <v>7</v>
      </c>
      <c r="B13718" s="226">
        <v>43831</v>
      </c>
      <c r="C13718" s="226">
        <v>43832</v>
      </c>
      <c r="D13718" s="226">
        <v>44389.640381944446</v>
      </c>
      <c r="E13718" t="s">
        <v>8113</v>
      </c>
    </row>
    <row r="13719" spans="1:6">
      <c r="A13719">
        <v>7</v>
      </c>
      <c r="B13719" s="226">
        <v>43831</v>
      </c>
      <c r="C13719" s="226">
        <v>43832</v>
      </c>
      <c r="D13719" s="226">
        <v>44389.640381944446</v>
      </c>
      <c r="E13719" t="s">
        <v>8114</v>
      </c>
    </row>
    <row r="13720" spans="1:6">
      <c r="A13720">
        <v>7</v>
      </c>
      <c r="B13720" s="226">
        <v>43831</v>
      </c>
      <c r="C13720" s="226">
        <v>43832</v>
      </c>
      <c r="D13720" s="226">
        <v>44389.640381944446</v>
      </c>
      <c r="E13720" t="s">
        <v>7341</v>
      </c>
    </row>
    <row r="13721" spans="1:6">
      <c r="A13721">
        <v>7</v>
      </c>
      <c r="B13721" s="226">
        <v>43831</v>
      </c>
      <c r="C13721" s="226">
        <v>43832</v>
      </c>
      <c r="D13721" s="226">
        <v>44389.640381944446</v>
      </c>
      <c r="E13721" t="s">
        <v>7343</v>
      </c>
    </row>
    <row r="13722" spans="1:6">
      <c r="A13722">
        <v>7</v>
      </c>
      <c r="B13722" s="226">
        <v>43831</v>
      </c>
      <c r="C13722" s="226">
        <v>43832</v>
      </c>
      <c r="D13722" s="226">
        <v>44389.640381944446</v>
      </c>
      <c r="E13722" t="s">
        <v>8116</v>
      </c>
    </row>
    <row r="13723" spans="1:6">
      <c r="A13723">
        <v>7</v>
      </c>
      <c r="B13723" s="226">
        <v>43831</v>
      </c>
      <c r="C13723" s="226">
        <v>43832</v>
      </c>
      <c r="D13723" s="226">
        <v>44389.640381944446</v>
      </c>
      <c r="E13723" t="s">
        <v>7346</v>
      </c>
    </row>
    <row r="13724" spans="1:6">
      <c r="A13724">
        <v>7</v>
      </c>
      <c r="B13724" s="226">
        <v>43831</v>
      </c>
      <c r="C13724" s="226">
        <v>43832</v>
      </c>
      <c r="D13724" s="226">
        <v>44389.640381944446</v>
      </c>
      <c r="E13724" t="s">
        <v>7348</v>
      </c>
    </row>
    <row r="13725" spans="1:6">
      <c r="A13725">
        <v>7</v>
      </c>
      <c r="B13725" s="226">
        <v>43831</v>
      </c>
      <c r="C13725" s="226">
        <v>43832</v>
      </c>
      <c r="D13725" s="226">
        <v>44389.640381944446</v>
      </c>
      <c r="E13725" t="s">
        <v>8115</v>
      </c>
    </row>
    <row r="13726" spans="1:6">
      <c r="A13726">
        <v>7</v>
      </c>
      <c r="B13726" s="226">
        <v>43831</v>
      </c>
      <c r="C13726" s="226">
        <v>43832</v>
      </c>
      <c r="D13726" s="226">
        <v>44389.640381944446</v>
      </c>
      <c r="E13726" t="s">
        <v>8117</v>
      </c>
    </row>
    <row r="13727" spans="1:6">
      <c r="A13727">
        <v>7</v>
      </c>
      <c r="B13727" s="226">
        <v>43831</v>
      </c>
      <c r="C13727" s="226">
        <v>43832</v>
      </c>
      <c r="D13727" s="226">
        <v>44389.640381944446</v>
      </c>
      <c r="E13727" t="s">
        <v>8118</v>
      </c>
      <c r="F13727">
        <v>20.430000305175781</v>
      </c>
    </row>
    <row r="13728" spans="1:6">
      <c r="A13728">
        <v>7</v>
      </c>
      <c r="B13728" s="226">
        <v>43831</v>
      </c>
      <c r="C13728" s="226">
        <v>43832</v>
      </c>
      <c r="D13728" s="226">
        <v>44389.640381944446</v>
      </c>
      <c r="E13728" t="s">
        <v>8119</v>
      </c>
      <c r="F13728">
        <v>70.010002136227754</v>
      </c>
    </row>
    <row r="13729" spans="1:6">
      <c r="A13729">
        <v>7</v>
      </c>
      <c r="B13729" s="226">
        <v>43831</v>
      </c>
      <c r="C13729" s="226">
        <v>43832</v>
      </c>
      <c r="D13729" s="226">
        <v>44389.640381944446</v>
      </c>
      <c r="E13729" t="s">
        <v>8267</v>
      </c>
      <c r="F13729">
        <v>0</v>
      </c>
    </row>
    <row r="13730" spans="1:6">
      <c r="A13730">
        <v>7</v>
      </c>
      <c r="B13730" s="226">
        <v>43831</v>
      </c>
      <c r="C13730" s="226">
        <v>43832</v>
      </c>
      <c r="D13730" s="226">
        <v>44389.640381944446</v>
      </c>
      <c r="E13730" t="s">
        <v>8268</v>
      </c>
      <c r="F13730">
        <v>0</v>
      </c>
    </row>
    <row r="13731" spans="1:6">
      <c r="A13731">
        <v>7</v>
      </c>
      <c r="B13731" s="226">
        <v>43831</v>
      </c>
      <c r="C13731" s="226">
        <v>43832</v>
      </c>
      <c r="D13731" s="226">
        <v>44389.640381944446</v>
      </c>
      <c r="E13731" t="s">
        <v>8269</v>
      </c>
    </row>
    <row r="13732" spans="1:6">
      <c r="A13732">
        <v>7</v>
      </c>
      <c r="B13732" s="226">
        <v>43831</v>
      </c>
      <c r="C13732" s="226">
        <v>43832</v>
      </c>
      <c r="D13732" s="226">
        <v>44389.640381944446</v>
      </c>
      <c r="E13732" t="s">
        <v>8272</v>
      </c>
      <c r="F13732">
        <v>0</v>
      </c>
    </row>
    <row r="13733" spans="1:6">
      <c r="A13733">
        <v>7</v>
      </c>
      <c r="B13733" s="226">
        <v>43831</v>
      </c>
      <c r="C13733" s="226">
        <v>43832</v>
      </c>
      <c r="D13733" s="226">
        <v>44389.640381944446</v>
      </c>
      <c r="E13733" t="s">
        <v>8273</v>
      </c>
      <c r="F13733">
        <v>0</v>
      </c>
    </row>
    <row r="13734" spans="1:6">
      <c r="A13734">
        <v>7</v>
      </c>
      <c r="B13734" s="226">
        <v>43831</v>
      </c>
      <c r="C13734" s="226">
        <v>43832</v>
      </c>
      <c r="D13734" s="226">
        <v>44389.640381944446</v>
      </c>
      <c r="E13734" t="s">
        <v>8274</v>
      </c>
    </row>
    <row r="13735" spans="1:6">
      <c r="A13735">
        <v>7</v>
      </c>
      <c r="B13735" s="226">
        <v>43831</v>
      </c>
      <c r="C13735" s="226">
        <v>43832</v>
      </c>
      <c r="D13735" s="226">
        <v>44389.640381944446</v>
      </c>
      <c r="E13735" t="s">
        <v>7718</v>
      </c>
    </row>
    <row r="13736" spans="1:6">
      <c r="A13736">
        <v>7</v>
      </c>
      <c r="B13736" s="226">
        <v>43831</v>
      </c>
      <c r="C13736" s="226">
        <v>43832</v>
      </c>
      <c r="D13736" s="226">
        <v>44389.640381944446</v>
      </c>
      <c r="E13736" t="s">
        <v>7719</v>
      </c>
    </row>
    <row r="13737" spans="1:6">
      <c r="A13737">
        <v>7</v>
      </c>
      <c r="B13737" s="226">
        <v>43831</v>
      </c>
      <c r="C13737" s="226">
        <v>43832</v>
      </c>
      <c r="D13737" s="226">
        <v>44389.640381944446</v>
      </c>
      <c r="E13737" t="s">
        <v>7722</v>
      </c>
    </row>
    <row r="13738" spans="1:6">
      <c r="A13738">
        <v>7</v>
      </c>
      <c r="B13738" s="226">
        <v>43831</v>
      </c>
      <c r="C13738" s="226">
        <v>43832</v>
      </c>
      <c r="D13738" s="226">
        <v>44389.640381944446</v>
      </c>
      <c r="E13738" t="s">
        <v>7723</v>
      </c>
    </row>
    <row r="13739" spans="1:6">
      <c r="A13739">
        <v>7</v>
      </c>
      <c r="B13739" s="226">
        <v>43831</v>
      </c>
      <c r="C13739" s="226">
        <v>43832</v>
      </c>
      <c r="D13739" s="226">
        <v>44389.640381944446</v>
      </c>
      <c r="E13739" t="s">
        <v>7724</v>
      </c>
    </row>
    <row r="13740" spans="1:6">
      <c r="A13740">
        <v>7</v>
      </c>
      <c r="B13740" s="226">
        <v>43831</v>
      </c>
      <c r="C13740" s="226">
        <v>43832</v>
      </c>
      <c r="D13740" s="226">
        <v>44389.640381944446</v>
      </c>
      <c r="E13740" t="s">
        <v>7725</v>
      </c>
    </row>
    <row r="13741" spans="1:6">
      <c r="A13741">
        <v>7</v>
      </c>
      <c r="B13741" s="226">
        <v>43831</v>
      </c>
      <c r="C13741" s="226">
        <v>43832</v>
      </c>
      <c r="D13741" s="226">
        <v>44389.640381944446</v>
      </c>
      <c r="E13741" t="s">
        <v>7024</v>
      </c>
    </row>
    <row r="13742" spans="1:6">
      <c r="A13742">
        <v>7</v>
      </c>
      <c r="B13742" s="226">
        <v>43831</v>
      </c>
      <c r="C13742" s="226">
        <v>43832</v>
      </c>
      <c r="D13742" s="226">
        <v>44389.640381944446</v>
      </c>
      <c r="E13742" t="s">
        <v>8120</v>
      </c>
    </row>
    <row r="13743" spans="1:6">
      <c r="A13743">
        <v>7</v>
      </c>
      <c r="B13743" s="226">
        <v>43831</v>
      </c>
      <c r="C13743" s="226">
        <v>43832</v>
      </c>
      <c r="D13743" s="226">
        <v>44389.640381944446</v>
      </c>
      <c r="E13743" t="s">
        <v>8121</v>
      </c>
    </row>
    <row r="13744" spans="1:6">
      <c r="A13744">
        <v>7</v>
      </c>
      <c r="B13744" s="226">
        <v>43831</v>
      </c>
      <c r="C13744" s="226">
        <v>43832</v>
      </c>
      <c r="D13744" s="226">
        <v>44389.640381944446</v>
      </c>
      <c r="E13744" t="s">
        <v>8122</v>
      </c>
    </row>
    <row r="13745" spans="1:5">
      <c r="A13745">
        <v>7</v>
      </c>
      <c r="B13745" s="226">
        <v>43831</v>
      </c>
      <c r="C13745" s="226">
        <v>43832</v>
      </c>
      <c r="D13745" s="226">
        <v>44389.640381944446</v>
      </c>
      <c r="E13745" t="s">
        <v>8123</v>
      </c>
    </row>
    <row r="13746" spans="1:5">
      <c r="A13746">
        <v>7</v>
      </c>
      <c r="B13746" s="226">
        <v>43831</v>
      </c>
      <c r="C13746" s="226">
        <v>43832</v>
      </c>
      <c r="D13746" s="226">
        <v>44389.640381944446</v>
      </c>
      <c r="E13746" t="s">
        <v>8124</v>
      </c>
    </row>
    <row r="13747" spans="1:5">
      <c r="A13747">
        <v>7</v>
      </c>
      <c r="B13747" s="226">
        <v>43831</v>
      </c>
      <c r="C13747" s="226">
        <v>43832</v>
      </c>
      <c r="D13747" s="226">
        <v>44389.640381944446</v>
      </c>
      <c r="E13747" t="s">
        <v>8125</v>
      </c>
    </row>
    <row r="13748" spans="1:5">
      <c r="A13748">
        <v>7</v>
      </c>
      <c r="B13748" s="226">
        <v>43831</v>
      </c>
      <c r="C13748" s="226">
        <v>43832</v>
      </c>
      <c r="D13748" s="226">
        <v>44389.640381944446</v>
      </c>
      <c r="E13748" t="s">
        <v>8126</v>
      </c>
    </row>
    <row r="13749" spans="1:5">
      <c r="A13749">
        <v>7</v>
      </c>
      <c r="B13749" s="226">
        <v>43831</v>
      </c>
      <c r="C13749" s="226">
        <v>43832</v>
      </c>
      <c r="D13749" s="226">
        <v>44389.640381944446</v>
      </c>
      <c r="E13749" t="s">
        <v>8127</v>
      </c>
    </row>
    <row r="13750" spans="1:5">
      <c r="A13750">
        <v>7</v>
      </c>
      <c r="B13750" s="226">
        <v>43831</v>
      </c>
      <c r="C13750" s="226">
        <v>43832</v>
      </c>
      <c r="D13750" s="226">
        <v>44389.640381944446</v>
      </c>
      <c r="E13750" t="s">
        <v>8128</v>
      </c>
    </row>
    <row r="13751" spans="1:5">
      <c r="A13751">
        <v>7</v>
      </c>
      <c r="B13751" s="226">
        <v>43831</v>
      </c>
      <c r="C13751" s="226">
        <v>43832</v>
      </c>
      <c r="D13751" s="226">
        <v>44389.640381944446</v>
      </c>
      <c r="E13751" t="s">
        <v>8129</v>
      </c>
    </row>
    <row r="13752" spans="1:5">
      <c r="A13752">
        <v>7</v>
      </c>
      <c r="B13752" s="226">
        <v>43831</v>
      </c>
      <c r="C13752" s="226">
        <v>43832</v>
      </c>
      <c r="D13752" s="226">
        <v>44389.640381944446</v>
      </c>
      <c r="E13752" t="s">
        <v>8130</v>
      </c>
    </row>
    <row r="13753" spans="1:5">
      <c r="A13753">
        <v>7</v>
      </c>
      <c r="B13753" s="226">
        <v>43831</v>
      </c>
      <c r="C13753" s="226">
        <v>43832</v>
      </c>
      <c r="D13753" s="226">
        <v>44389.640381944446</v>
      </c>
      <c r="E13753" t="s">
        <v>8131</v>
      </c>
    </row>
    <row r="13754" spans="1:5">
      <c r="A13754">
        <v>7</v>
      </c>
      <c r="B13754" s="226">
        <v>43831</v>
      </c>
      <c r="C13754" s="226">
        <v>43832</v>
      </c>
      <c r="D13754" s="226">
        <v>44389.640381944446</v>
      </c>
      <c r="E13754" t="s">
        <v>8132</v>
      </c>
    </row>
    <row r="13755" spans="1:5">
      <c r="A13755">
        <v>7</v>
      </c>
      <c r="B13755" s="226">
        <v>43831</v>
      </c>
      <c r="C13755" s="226">
        <v>43832</v>
      </c>
      <c r="D13755" s="226">
        <v>44389.640381944446</v>
      </c>
      <c r="E13755" t="s">
        <v>8133</v>
      </c>
    </row>
    <row r="13756" spans="1:5">
      <c r="A13756">
        <v>7</v>
      </c>
      <c r="B13756" s="226">
        <v>43831</v>
      </c>
      <c r="C13756" s="226">
        <v>43832</v>
      </c>
      <c r="D13756" s="226">
        <v>44389.640381944446</v>
      </c>
      <c r="E13756" t="s">
        <v>7054</v>
      </c>
    </row>
    <row r="13757" spans="1:5">
      <c r="A13757">
        <v>7</v>
      </c>
      <c r="B13757" s="226">
        <v>43831</v>
      </c>
      <c r="C13757" s="226">
        <v>43832</v>
      </c>
      <c r="D13757" s="226">
        <v>44389.640381944446</v>
      </c>
      <c r="E13757" t="s">
        <v>7354</v>
      </c>
    </row>
    <row r="13758" spans="1:5">
      <c r="A13758">
        <v>7</v>
      </c>
      <c r="B13758" s="226">
        <v>43831</v>
      </c>
      <c r="C13758" s="226">
        <v>43832</v>
      </c>
      <c r="D13758" s="226">
        <v>44389.640381944446</v>
      </c>
      <c r="E13758" t="s">
        <v>7356</v>
      </c>
    </row>
    <row r="13759" spans="1:5">
      <c r="A13759">
        <v>7</v>
      </c>
      <c r="B13759" s="226">
        <v>43831</v>
      </c>
      <c r="C13759" s="226">
        <v>43832</v>
      </c>
      <c r="D13759" s="226">
        <v>44389.640381944446</v>
      </c>
      <c r="E13759" t="s">
        <v>7358</v>
      </c>
    </row>
    <row r="13760" spans="1:5">
      <c r="A13760">
        <v>7</v>
      </c>
      <c r="B13760" s="226">
        <v>43831</v>
      </c>
      <c r="C13760" s="226">
        <v>43832</v>
      </c>
      <c r="D13760" s="226">
        <v>44389.640381944446</v>
      </c>
      <c r="E13760" t="s">
        <v>7360</v>
      </c>
    </row>
    <row r="13761" spans="1:6">
      <c r="A13761">
        <v>7</v>
      </c>
      <c r="B13761" s="226">
        <v>43831</v>
      </c>
      <c r="C13761" s="226">
        <v>43832</v>
      </c>
      <c r="D13761" s="226">
        <v>44389.640381944446</v>
      </c>
      <c r="E13761" t="s">
        <v>7362</v>
      </c>
    </row>
    <row r="13762" spans="1:6">
      <c r="A13762">
        <v>7</v>
      </c>
      <c r="B13762" s="226">
        <v>43831</v>
      </c>
      <c r="C13762" s="226">
        <v>43832</v>
      </c>
      <c r="D13762" s="226">
        <v>44389.640381944446</v>
      </c>
      <c r="E13762" t="s">
        <v>7364</v>
      </c>
    </row>
    <row r="13763" spans="1:6">
      <c r="A13763">
        <v>7</v>
      </c>
      <c r="B13763" s="226">
        <v>43831</v>
      </c>
      <c r="C13763" s="226">
        <v>43832</v>
      </c>
      <c r="D13763" s="226">
        <v>44389.640381944446</v>
      </c>
      <c r="E13763" t="s">
        <v>8134</v>
      </c>
    </row>
    <row r="13764" spans="1:6">
      <c r="A13764">
        <v>7</v>
      </c>
      <c r="B13764" s="226">
        <v>43831</v>
      </c>
      <c r="C13764" s="226">
        <v>43832</v>
      </c>
      <c r="D13764" s="226">
        <v>44389.640381944446</v>
      </c>
      <c r="E13764" t="s">
        <v>8135</v>
      </c>
    </row>
    <row r="13765" spans="1:6">
      <c r="A13765">
        <v>7</v>
      </c>
      <c r="B13765" s="226">
        <v>43831</v>
      </c>
      <c r="C13765" s="226">
        <v>43832</v>
      </c>
      <c r="D13765" s="226">
        <v>44389.640381944446</v>
      </c>
      <c r="E13765" t="s">
        <v>8136</v>
      </c>
    </row>
    <row r="13766" spans="1:6">
      <c r="A13766">
        <v>7</v>
      </c>
      <c r="B13766" s="226">
        <v>43831</v>
      </c>
      <c r="C13766" s="226">
        <v>43832</v>
      </c>
      <c r="D13766" s="226">
        <v>44389.640381944446</v>
      </c>
      <c r="E13766" t="s">
        <v>8137</v>
      </c>
    </row>
    <row r="13767" spans="1:6">
      <c r="A13767">
        <v>7</v>
      </c>
      <c r="B13767" s="226">
        <v>43831</v>
      </c>
      <c r="C13767" s="226">
        <v>43832</v>
      </c>
      <c r="D13767" s="226">
        <v>44389.640381944446</v>
      </c>
      <c r="E13767" t="s">
        <v>8138</v>
      </c>
    </row>
    <row r="13768" spans="1:6">
      <c r="A13768">
        <v>7</v>
      </c>
      <c r="B13768" s="226">
        <v>43831</v>
      </c>
      <c r="C13768" s="226">
        <v>43832</v>
      </c>
      <c r="D13768" s="226">
        <v>44389.640381944446</v>
      </c>
      <c r="E13768" t="s">
        <v>8292</v>
      </c>
    </row>
    <row r="13769" spans="1:6">
      <c r="A13769">
        <v>7</v>
      </c>
      <c r="B13769" s="226">
        <v>43831</v>
      </c>
      <c r="C13769" s="226">
        <v>43832</v>
      </c>
      <c r="D13769" s="226">
        <v>44389.640381944446</v>
      </c>
      <c r="E13769" t="s">
        <v>8293</v>
      </c>
    </row>
    <row r="13770" spans="1:6">
      <c r="A13770">
        <v>7</v>
      </c>
      <c r="B13770" s="226">
        <v>43831</v>
      </c>
      <c r="C13770" s="226">
        <v>43832</v>
      </c>
      <c r="D13770" s="226">
        <v>44389.640381944446</v>
      </c>
      <c r="E13770" t="s">
        <v>8285</v>
      </c>
      <c r="F13770">
        <v>0</v>
      </c>
    </row>
    <row r="13771" spans="1:6">
      <c r="A13771">
        <v>7</v>
      </c>
      <c r="B13771" s="226">
        <v>43831</v>
      </c>
      <c r="C13771" s="226">
        <v>43832</v>
      </c>
      <c r="D13771" s="226">
        <v>44389.640381944446</v>
      </c>
      <c r="E13771" t="s">
        <v>8286</v>
      </c>
      <c r="F13771">
        <v>0</v>
      </c>
    </row>
    <row r="13772" spans="1:6">
      <c r="A13772">
        <v>7</v>
      </c>
      <c r="B13772" s="226">
        <v>43831</v>
      </c>
      <c r="C13772" s="226">
        <v>43832</v>
      </c>
      <c r="D13772" s="226">
        <v>44389.640381944446</v>
      </c>
      <c r="E13772" t="s">
        <v>8287</v>
      </c>
    </row>
    <row r="13773" spans="1:6">
      <c r="A13773">
        <v>7</v>
      </c>
      <c r="B13773" s="226">
        <v>43831</v>
      </c>
      <c r="C13773" s="226">
        <v>43832</v>
      </c>
      <c r="D13773" s="226">
        <v>44389.640381944446</v>
      </c>
      <c r="E13773" t="s">
        <v>7752</v>
      </c>
    </row>
    <row r="13774" spans="1:6">
      <c r="A13774">
        <v>7</v>
      </c>
      <c r="B13774" s="226">
        <v>43831</v>
      </c>
      <c r="C13774" s="226">
        <v>43832</v>
      </c>
      <c r="D13774" s="226">
        <v>44389.640381944446</v>
      </c>
      <c r="E13774" t="s">
        <v>7753</v>
      </c>
    </row>
    <row r="13775" spans="1:6">
      <c r="A13775">
        <v>7</v>
      </c>
      <c r="B13775" s="226">
        <v>43831</v>
      </c>
      <c r="C13775" s="226">
        <v>43832</v>
      </c>
      <c r="D13775" s="226">
        <v>44389.640381944446</v>
      </c>
      <c r="E13775" t="s">
        <v>7754</v>
      </c>
    </row>
    <row r="13776" spans="1:6">
      <c r="A13776">
        <v>7</v>
      </c>
      <c r="B13776" s="226">
        <v>43831</v>
      </c>
      <c r="C13776" s="226">
        <v>43832</v>
      </c>
      <c r="D13776" s="226">
        <v>44389.640381944446</v>
      </c>
      <c r="E13776" t="s">
        <v>7755</v>
      </c>
    </row>
    <row r="13777" spans="1:5">
      <c r="A13777">
        <v>7</v>
      </c>
      <c r="B13777" s="226">
        <v>43831</v>
      </c>
      <c r="C13777" s="226">
        <v>43832</v>
      </c>
      <c r="D13777" s="226">
        <v>44389.640381944446</v>
      </c>
      <c r="E13777" t="s">
        <v>7758</v>
      </c>
    </row>
    <row r="13778" spans="1:5">
      <c r="A13778">
        <v>7</v>
      </c>
      <c r="B13778" s="226">
        <v>43831</v>
      </c>
      <c r="C13778" s="226">
        <v>43832</v>
      </c>
      <c r="D13778" s="226">
        <v>44389.640381944446</v>
      </c>
      <c r="E13778" t="s">
        <v>7759</v>
      </c>
    </row>
    <row r="13779" spans="1:5">
      <c r="A13779">
        <v>7</v>
      </c>
      <c r="B13779" s="226">
        <v>43831</v>
      </c>
      <c r="C13779" s="226">
        <v>43832</v>
      </c>
      <c r="D13779" s="226">
        <v>44389.640381944446</v>
      </c>
      <c r="E13779" t="s">
        <v>7760</v>
      </c>
    </row>
    <row r="13780" spans="1:5">
      <c r="A13780">
        <v>7</v>
      </c>
      <c r="B13780" s="226">
        <v>43831</v>
      </c>
      <c r="C13780" s="226">
        <v>43832</v>
      </c>
      <c r="D13780" s="226">
        <v>44389.640381944446</v>
      </c>
      <c r="E13780" t="s">
        <v>7535</v>
      </c>
    </row>
    <row r="13781" spans="1:5">
      <c r="A13781">
        <v>7</v>
      </c>
      <c r="B13781" s="226">
        <v>43831</v>
      </c>
      <c r="C13781" s="226">
        <v>43832</v>
      </c>
      <c r="D13781" s="226">
        <v>44389.640381944446</v>
      </c>
      <c r="E13781" t="s">
        <v>8139</v>
      </c>
    </row>
    <row r="13782" spans="1:5">
      <c r="A13782">
        <v>7</v>
      </c>
      <c r="B13782" s="226">
        <v>43831</v>
      </c>
      <c r="C13782" s="226">
        <v>43832</v>
      </c>
      <c r="D13782" s="226">
        <v>44389.640381944446</v>
      </c>
      <c r="E13782" t="s">
        <v>7014</v>
      </c>
    </row>
    <row r="13783" spans="1:5">
      <c r="A13783">
        <v>7</v>
      </c>
      <c r="B13783" s="226">
        <v>43831</v>
      </c>
      <c r="C13783" s="226">
        <v>43832</v>
      </c>
      <c r="D13783" s="226">
        <v>44389.640381944446</v>
      </c>
      <c r="E13783" t="s">
        <v>7016</v>
      </c>
    </row>
    <row r="13784" spans="1:5">
      <c r="A13784">
        <v>7</v>
      </c>
      <c r="B13784" s="226">
        <v>43831</v>
      </c>
      <c r="C13784" s="226">
        <v>43832</v>
      </c>
      <c r="D13784" s="226">
        <v>44389.640381944446</v>
      </c>
      <c r="E13784" t="s">
        <v>7018</v>
      </c>
    </row>
    <row r="13785" spans="1:5">
      <c r="A13785">
        <v>7</v>
      </c>
      <c r="B13785" s="226">
        <v>43831</v>
      </c>
      <c r="C13785" s="226">
        <v>43832</v>
      </c>
      <c r="D13785" s="226">
        <v>44389.640381944446</v>
      </c>
      <c r="E13785" t="s">
        <v>8140</v>
      </c>
    </row>
    <row r="13786" spans="1:5">
      <c r="A13786">
        <v>7</v>
      </c>
      <c r="B13786" s="226">
        <v>43831</v>
      </c>
      <c r="C13786" s="226">
        <v>43832</v>
      </c>
      <c r="D13786" s="226">
        <v>44389.640381944446</v>
      </c>
      <c r="E13786" t="s">
        <v>8020</v>
      </c>
    </row>
    <row r="13787" spans="1:5">
      <c r="A13787">
        <v>7</v>
      </c>
      <c r="B13787" s="226">
        <v>43831</v>
      </c>
      <c r="C13787" s="226">
        <v>43832</v>
      </c>
      <c r="D13787" s="226">
        <v>44389.640381944446</v>
      </c>
      <c r="E13787" t="s">
        <v>7371</v>
      </c>
    </row>
    <row r="13788" spans="1:5">
      <c r="A13788">
        <v>7</v>
      </c>
      <c r="B13788" s="226">
        <v>43831</v>
      </c>
      <c r="C13788" s="226">
        <v>43832</v>
      </c>
      <c r="D13788" s="226">
        <v>44389.640381944446</v>
      </c>
      <c r="E13788" t="s">
        <v>7373</v>
      </c>
    </row>
    <row r="13789" spans="1:5">
      <c r="A13789">
        <v>7</v>
      </c>
      <c r="B13789" s="226">
        <v>43831</v>
      </c>
      <c r="C13789" s="226">
        <v>43832</v>
      </c>
      <c r="D13789" s="226">
        <v>44389.640381944446</v>
      </c>
      <c r="E13789" t="s">
        <v>7375</v>
      </c>
    </row>
    <row r="13790" spans="1:5">
      <c r="A13790">
        <v>7</v>
      </c>
      <c r="B13790" s="226">
        <v>43831</v>
      </c>
      <c r="C13790" s="226">
        <v>43832</v>
      </c>
      <c r="D13790" s="226">
        <v>44389.640381944446</v>
      </c>
      <c r="E13790" t="s">
        <v>7377</v>
      </c>
    </row>
    <row r="13791" spans="1:5">
      <c r="A13791">
        <v>7</v>
      </c>
      <c r="B13791" s="226">
        <v>43831</v>
      </c>
      <c r="C13791" s="226">
        <v>43832</v>
      </c>
      <c r="D13791" s="226">
        <v>44389.640381944446</v>
      </c>
      <c r="E13791" t="s">
        <v>8141</v>
      </c>
    </row>
    <row r="13792" spans="1:5">
      <c r="A13792">
        <v>7</v>
      </c>
      <c r="B13792" s="226">
        <v>43831</v>
      </c>
      <c r="C13792" s="226">
        <v>43832</v>
      </c>
      <c r="D13792" s="226">
        <v>44389.640381944446</v>
      </c>
      <c r="E13792" t="s">
        <v>8142</v>
      </c>
    </row>
    <row r="13793" spans="1:6">
      <c r="A13793">
        <v>7</v>
      </c>
      <c r="B13793" s="226">
        <v>43831</v>
      </c>
      <c r="C13793" s="226">
        <v>43832</v>
      </c>
      <c r="D13793" s="226">
        <v>44389.640381944446</v>
      </c>
      <c r="E13793" t="s">
        <v>8143</v>
      </c>
    </row>
    <row r="13794" spans="1:6">
      <c r="A13794">
        <v>7</v>
      </c>
      <c r="B13794" s="226">
        <v>43831</v>
      </c>
      <c r="C13794" s="226">
        <v>43832</v>
      </c>
      <c r="D13794" s="226">
        <v>44389.640381944446</v>
      </c>
      <c r="E13794" t="s">
        <v>8144</v>
      </c>
    </row>
    <row r="13795" spans="1:6">
      <c r="A13795">
        <v>7</v>
      </c>
      <c r="B13795" s="226">
        <v>43831</v>
      </c>
      <c r="C13795" s="226">
        <v>43832</v>
      </c>
      <c r="D13795" s="226">
        <v>44389.640381944446</v>
      </c>
      <c r="E13795" t="s">
        <v>8145</v>
      </c>
    </row>
    <row r="13796" spans="1:6">
      <c r="A13796">
        <v>7</v>
      </c>
      <c r="B13796" s="226">
        <v>43831</v>
      </c>
      <c r="C13796" s="226">
        <v>43832</v>
      </c>
      <c r="D13796" s="226">
        <v>44389.640381944446</v>
      </c>
      <c r="E13796" t="s">
        <v>8277</v>
      </c>
      <c r="F13796">
        <v>47.4979259873855</v>
      </c>
    </row>
    <row r="13797" spans="1:6">
      <c r="A13797">
        <v>7</v>
      </c>
      <c r="B13797" s="226">
        <v>43831</v>
      </c>
      <c r="C13797" s="226">
        <v>43832</v>
      </c>
      <c r="D13797" s="226">
        <v>44389.640381944446</v>
      </c>
      <c r="E13797" t="s">
        <v>8278</v>
      </c>
      <c r="F13797">
        <v>0</v>
      </c>
    </row>
    <row r="13798" spans="1:6">
      <c r="A13798">
        <v>7</v>
      </c>
      <c r="B13798" s="226">
        <v>43831</v>
      </c>
      <c r="C13798" s="226">
        <v>43832</v>
      </c>
      <c r="D13798" s="226">
        <v>44389.640381944446</v>
      </c>
      <c r="E13798" t="s">
        <v>8279</v>
      </c>
      <c r="F13798">
        <v>100</v>
      </c>
    </row>
    <row r="13799" spans="1:6">
      <c r="A13799">
        <v>7</v>
      </c>
      <c r="B13799" s="226">
        <v>43831</v>
      </c>
      <c r="C13799" s="226">
        <v>43832</v>
      </c>
      <c r="D13799" s="226">
        <v>44389.640381944446</v>
      </c>
      <c r="E13799" t="s">
        <v>7778</v>
      </c>
    </row>
    <row r="13800" spans="1:6">
      <c r="A13800">
        <v>7</v>
      </c>
      <c r="B13800" s="226">
        <v>43831</v>
      </c>
      <c r="C13800" s="226">
        <v>43832</v>
      </c>
      <c r="D13800" s="226">
        <v>44389.640381944446</v>
      </c>
      <c r="E13800" t="s">
        <v>7779</v>
      </c>
    </row>
    <row r="13801" spans="1:6">
      <c r="A13801">
        <v>7</v>
      </c>
      <c r="B13801" s="226">
        <v>43831</v>
      </c>
      <c r="C13801" s="226">
        <v>43832</v>
      </c>
      <c r="D13801" s="226">
        <v>44389.640381944446</v>
      </c>
      <c r="E13801" t="s">
        <v>7056</v>
      </c>
    </row>
    <row r="13802" spans="1:6">
      <c r="A13802">
        <v>7</v>
      </c>
      <c r="B13802" s="226">
        <v>43831</v>
      </c>
      <c r="C13802" s="226">
        <v>43832</v>
      </c>
      <c r="D13802" s="226">
        <v>44389.640381944446</v>
      </c>
      <c r="E13802" t="s">
        <v>7058</v>
      </c>
    </row>
    <row r="13803" spans="1:6">
      <c r="A13803">
        <v>7</v>
      </c>
      <c r="B13803" s="226">
        <v>43831</v>
      </c>
      <c r="C13803" s="226">
        <v>43832</v>
      </c>
      <c r="D13803" s="226">
        <v>44389.640381944446</v>
      </c>
      <c r="E13803" t="s">
        <v>8017</v>
      </c>
    </row>
    <row r="13804" spans="1:6">
      <c r="A13804">
        <v>7</v>
      </c>
      <c r="B13804" s="226">
        <v>43831</v>
      </c>
      <c r="C13804" s="226">
        <v>43832</v>
      </c>
      <c r="D13804" s="226">
        <v>44389.640381944446</v>
      </c>
      <c r="E13804" t="s">
        <v>7062</v>
      </c>
    </row>
    <row r="13805" spans="1:6">
      <c r="A13805">
        <v>7</v>
      </c>
      <c r="B13805" s="226">
        <v>43831</v>
      </c>
      <c r="C13805" s="226">
        <v>43832</v>
      </c>
      <c r="D13805" s="226">
        <v>44389.640381944446</v>
      </c>
      <c r="E13805" t="s">
        <v>8146</v>
      </c>
      <c r="F13805">
        <v>92.209999084476294</v>
      </c>
    </row>
    <row r="13806" spans="1:6">
      <c r="A13806">
        <v>7</v>
      </c>
      <c r="B13806" s="226">
        <v>43831</v>
      </c>
      <c r="C13806" s="226">
        <v>43832</v>
      </c>
      <c r="D13806" s="226">
        <v>44389.640381944446</v>
      </c>
      <c r="E13806" t="s">
        <v>8147</v>
      </c>
      <c r="F13806">
        <v>2.8399999141691996</v>
      </c>
    </row>
    <row r="13807" spans="1:6">
      <c r="A13807">
        <v>7</v>
      </c>
      <c r="B13807" s="226">
        <v>43831</v>
      </c>
      <c r="C13807" s="226">
        <v>43832</v>
      </c>
      <c r="D13807" s="226">
        <v>44389.640381944446</v>
      </c>
      <c r="E13807" t="s">
        <v>8148</v>
      </c>
      <c r="F13807">
        <v>3.2009999752043452</v>
      </c>
    </row>
    <row r="13808" spans="1:6">
      <c r="A13808">
        <v>7</v>
      </c>
      <c r="B13808" s="226">
        <v>43831</v>
      </c>
      <c r="C13808" s="226">
        <v>43832</v>
      </c>
      <c r="D13808" s="226">
        <v>44389.640381944446</v>
      </c>
      <c r="E13808" t="s">
        <v>8149</v>
      </c>
      <c r="F13808">
        <v>1.0930000543594784</v>
      </c>
    </row>
    <row r="13809" spans="1:6">
      <c r="A13809">
        <v>7</v>
      </c>
      <c r="B13809" s="226">
        <v>43831</v>
      </c>
      <c r="C13809" s="226">
        <v>43832</v>
      </c>
      <c r="D13809" s="226">
        <v>44389.640381944446</v>
      </c>
      <c r="E13809" t="s">
        <v>8150</v>
      </c>
      <c r="F13809">
        <v>0.21199999749659698</v>
      </c>
    </row>
    <row r="13810" spans="1:6">
      <c r="A13810">
        <v>7</v>
      </c>
      <c r="B13810" s="226">
        <v>43831</v>
      </c>
      <c r="C13810" s="226">
        <v>43832</v>
      </c>
      <c r="D13810" s="226">
        <v>44389.640381944446</v>
      </c>
      <c r="E13810" t="s">
        <v>8151</v>
      </c>
      <c r="F13810">
        <v>0.17900000512599237</v>
      </c>
    </row>
    <row r="13811" spans="1:6">
      <c r="A13811">
        <v>7</v>
      </c>
      <c r="B13811" s="226">
        <v>43831</v>
      </c>
      <c r="C13811" s="226">
        <v>43832</v>
      </c>
      <c r="D13811" s="226">
        <v>44389.640381944446</v>
      </c>
      <c r="E13811" t="s">
        <v>8152</v>
      </c>
      <c r="F13811">
        <v>6.5999999642372131E-2</v>
      </c>
    </row>
    <row r="13812" spans="1:6">
      <c r="A13812">
        <v>7</v>
      </c>
      <c r="B13812" s="226">
        <v>43831</v>
      </c>
      <c r="C13812" s="226">
        <v>43832</v>
      </c>
      <c r="D13812" s="226">
        <v>44389.640381944446</v>
      </c>
      <c r="E13812" t="s">
        <v>8153</v>
      </c>
      <c r="F13812">
        <v>3.2000001519917241E-2</v>
      </c>
    </row>
    <row r="13813" spans="1:6">
      <c r="A13813">
        <v>7</v>
      </c>
      <c r="B13813" s="226">
        <v>43831</v>
      </c>
      <c r="C13813" s="226">
        <v>43832</v>
      </c>
      <c r="D13813" s="226">
        <v>44389.640381944446</v>
      </c>
      <c r="E13813" t="s">
        <v>7080</v>
      </c>
    </row>
    <row r="13814" spans="1:6">
      <c r="A13814">
        <v>7</v>
      </c>
      <c r="B13814" s="226">
        <v>43831</v>
      </c>
      <c r="C13814" s="226">
        <v>43832</v>
      </c>
      <c r="D13814" s="226">
        <v>44389.640381944446</v>
      </c>
      <c r="E13814" t="s">
        <v>7082</v>
      </c>
    </row>
    <row r="13815" spans="1:6">
      <c r="A13815">
        <v>7</v>
      </c>
      <c r="B13815" s="226">
        <v>43831</v>
      </c>
      <c r="C13815" s="226">
        <v>43832</v>
      </c>
      <c r="D13815" s="226">
        <v>44389.640381944446</v>
      </c>
      <c r="E13815" t="s">
        <v>8019</v>
      </c>
    </row>
    <row r="13816" spans="1:6">
      <c r="A13816">
        <v>7</v>
      </c>
      <c r="B13816" s="226">
        <v>43831</v>
      </c>
      <c r="C13816" s="226">
        <v>43832</v>
      </c>
      <c r="D13816" s="226">
        <v>44389.640381944446</v>
      </c>
      <c r="E13816" t="s">
        <v>7085</v>
      </c>
    </row>
    <row r="13817" spans="1:6">
      <c r="A13817">
        <v>7</v>
      </c>
      <c r="B13817" s="226">
        <v>43831</v>
      </c>
      <c r="C13817" s="226">
        <v>43832</v>
      </c>
      <c r="D13817" s="226">
        <v>44389.640381944446</v>
      </c>
      <c r="E13817" t="s">
        <v>7087</v>
      </c>
    </row>
    <row r="13818" spans="1:6">
      <c r="A13818">
        <v>7</v>
      </c>
      <c r="B13818" s="226">
        <v>43831</v>
      </c>
      <c r="C13818" s="226">
        <v>43832</v>
      </c>
      <c r="D13818" s="226">
        <v>44389.640381944446</v>
      </c>
      <c r="E13818" t="s">
        <v>8154</v>
      </c>
    </row>
    <row r="13819" spans="1:6">
      <c r="A13819">
        <v>7</v>
      </c>
      <c r="B13819" s="226">
        <v>43831</v>
      </c>
      <c r="C13819" s="226">
        <v>43832</v>
      </c>
      <c r="D13819" s="226">
        <v>44389.640381944446</v>
      </c>
      <c r="E13819" t="s">
        <v>7091</v>
      </c>
    </row>
    <row r="13820" spans="1:6">
      <c r="A13820">
        <v>7</v>
      </c>
      <c r="B13820" s="226">
        <v>43831</v>
      </c>
      <c r="C13820" s="226">
        <v>43832</v>
      </c>
      <c r="D13820" s="226">
        <v>44389.640381944446</v>
      </c>
      <c r="E13820" t="s">
        <v>7093</v>
      </c>
    </row>
    <row r="13821" spans="1:6">
      <c r="A13821">
        <v>7</v>
      </c>
      <c r="B13821" s="226">
        <v>43831</v>
      </c>
      <c r="C13821" s="226">
        <v>43832</v>
      </c>
      <c r="D13821" s="226">
        <v>44389.640381944446</v>
      </c>
      <c r="E13821" t="s">
        <v>7095</v>
      </c>
    </row>
    <row r="13822" spans="1:6">
      <c r="A13822">
        <v>7</v>
      </c>
      <c r="B13822" s="226">
        <v>43831</v>
      </c>
      <c r="C13822" s="226">
        <v>43832</v>
      </c>
      <c r="D13822" s="226">
        <v>44389.640381944446</v>
      </c>
      <c r="E13822" t="s">
        <v>7097</v>
      </c>
    </row>
    <row r="13823" spans="1:6">
      <c r="A13823">
        <v>7</v>
      </c>
      <c r="B13823" s="226">
        <v>43831</v>
      </c>
      <c r="C13823" s="226">
        <v>43832</v>
      </c>
      <c r="D13823" s="226">
        <v>44389.640381944446</v>
      </c>
      <c r="E13823" t="s">
        <v>7099</v>
      </c>
    </row>
    <row r="13824" spans="1:6">
      <c r="A13824">
        <v>7</v>
      </c>
      <c r="B13824" s="226">
        <v>43831</v>
      </c>
      <c r="C13824" s="226">
        <v>43832</v>
      </c>
      <c r="D13824" s="226">
        <v>44389.640381944446</v>
      </c>
      <c r="E13824" t="s">
        <v>7101</v>
      </c>
    </row>
    <row r="13825" spans="1:5">
      <c r="A13825">
        <v>7</v>
      </c>
      <c r="B13825" s="226">
        <v>43831</v>
      </c>
      <c r="C13825" s="226">
        <v>43832</v>
      </c>
      <c r="D13825" s="226">
        <v>44389.640381944446</v>
      </c>
      <c r="E13825" t="s">
        <v>7103</v>
      </c>
    </row>
    <row r="13826" spans="1:5">
      <c r="A13826">
        <v>7</v>
      </c>
      <c r="B13826" s="226">
        <v>43831</v>
      </c>
      <c r="C13826" s="226">
        <v>43832</v>
      </c>
      <c r="D13826" s="226">
        <v>44389.640381944446</v>
      </c>
      <c r="E13826" t="s">
        <v>7105</v>
      </c>
    </row>
    <row r="13827" spans="1:5">
      <c r="A13827">
        <v>7</v>
      </c>
      <c r="B13827" s="226">
        <v>43831</v>
      </c>
      <c r="C13827" s="226">
        <v>43832</v>
      </c>
      <c r="D13827" s="226">
        <v>44389.640381944446</v>
      </c>
      <c r="E13827" t="s">
        <v>7107</v>
      </c>
    </row>
    <row r="13828" spans="1:5">
      <c r="A13828">
        <v>7</v>
      </c>
      <c r="B13828" s="226">
        <v>43831</v>
      </c>
      <c r="C13828" s="226">
        <v>43832</v>
      </c>
      <c r="D13828" s="226">
        <v>44389.640381944446</v>
      </c>
      <c r="E13828" t="s">
        <v>8155</v>
      </c>
    </row>
    <row r="13829" spans="1:5">
      <c r="A13829">
        <v>7</v>
      </c>
      <c r="B13829" s="226">
        <v>43831</v>
      </c>
      <c r="C13829" s="226">
        <v>43832</v>
      </c>
      <c r="D13829" s="226">
        <v>44389.640381944446</v>
      </c>
      <c r="E13829" t="s">
        <v>8156</v>
      </c>
    </row>
    <row r="13830" spans="1:5">
      <c r="A13830">
        <v>7</v>
      </c>
      <c r="B13830" s="226">
        <v>43831</v>
      </c>
      <c r="C13830" s="226">
        <v>43832</v>
      </c>
      <c r="D13830" s="226">
        <v>44389.640381944446</v>
      </c>
      <c r="E13830" t="s">
        <v>7113</v>
      </c>
    </row>
    <row r="13831" spans="1:5">
      <c r="A13831">
        <v>7</v>
      </c>
      <c r="B13831" s="226">
        <v>43831</v>
      </c>
      <c r="C13831" s="226">
        <v>43832</v>
      </c>
      <c r="D13831" s="226">
        <v>44389.640381944446</v>
      </c>
      <c r="E13831" t="s">
        <v>8018</v>
      </c>
    </row>
    <row r="13832" spans="1:5">
      <c r="A13832">
        <v>7</v>
      </c>
      <c r="B13832" s="226">
        <v>43831</v>
      </c>
      <c r="C13832" s="226">
        <v>43832</v>
      </c>
      <c r="D13832" s="226">
        <v>44389.640381944446</v>
      </c>
      <c r="E13832" t="s">
        <v>7116</v>
      </c>
    </row>
    <row r="13833" spans="1:5">
      <c r="A13833">
        <v>7</v>
      </c>
      <c r="B13833" s="226">
        <v>43831</v>
      </c>
      <c r="C13833" s="226">
        <v>43832</v>
      </c>
      <c r="D13833" s="226">
        <v>44389.640381944446</v>
      </c>
      <c r="E13833" t="s">
        <v>7118</v>
      </c>
    </row>
    <row r="13834" spans="1:5">
      <c r="A13834">
        <v>7</v>
      </c>
      <c r="B13834" s="226">
        <v>43831</v>
      </c>
      <c r="C13834" s="226">
        <v>43832</v>
      </c>
      <c r="D13834" s="226">
        <v>44389.640381944446</v>
      </c>
      <c r="E13834" t="s">
        <v>7384</v>
      </c>
    </row>
    <row r="13835" spans="1:5">
      <c r="A13835">
        <v>7</v>
      </c>
      <c r="B13835" s="226">
        <v>43831</v>
      </c>
      <c r="C13835" s="226">
        <v>43832</v>
      </c>
      <c r="D13835" s="226">
        <v>44389.640381944446</v>
      </c>
      <c r="E13835" t="s">
        <v>8157</v>
      </c>
    </row>
    <row r="13836" spans="1:5">
      <c r="A13836">
        <v>7</v>
      </c>
      <c r="B13836" s="226">
        <v>43831</v>
      </c>
      <c r="C13836" s="226">
        <v>43832</v>
      </c>
      <c r="D13836" s="226">
        <v>44389.640381944446</v>
      </c>
      <c r="E13836" t="s">
        <v>8158</v>
      </c>
    </row>
    <row r="13837" spans="1:5">
      <c r="A13837">
        <v>7</v>
      </c>
      <c r="B13837" s="226">
        <v>43831</v>
      </c>
      <c r="C13837" s="226">
        <v>43832</v>
      </c>
      <c r="D13837" s="226">
        <v>44389.640381944446</v>
      </c>
      <c r="E13837" t="s">
        <v>8159</v>
      </c>
    </row>
    <row r="13838" spans="1:5">
      <c r="A13838">
        <v>7</v>
      </c>
      <c r="B13838" s="226">
        <v>43831</v>
      </c>
      <c r="C13838" s="226">
        <v>43832</v>
      </c>
      <c r="D13838" s="226">
        <v>44389.640381944446</v>
      </c>
      <c r="E13838" t="s">
        <v>8160</v>
      </c>
    </row>
    <row r="13839" spans="1:5">
      <c r="A13839">
        <v>7</v>
      </c>
      <c r="B13839" s="226">
        <v>43831</v>
      </c>
      <c r="C13839" s="226">
        <v>43832</v>
      </c>
      <c r="D13839" s="226">
        <v>44389.640381944446</v>
      </c>
      <c r="E13839" t="s">
        <v>8161</v>
      </c>
    </row>
    <row r="13840" spans="1:5">
      <c r="A13840">
        <v>7</v>
      </c>
      <c r="B13840" s="226">
        <v>43831</v>
      </c>
      <c r="C13840" s="226">
        <v>43832</v>
      </c>
      <c r="D13840" s="226">
        <v>44389.640381944446</v>
      </c>
      <c r="E13840" t="s">
        <v>7391</v>
      </c>
    </row>
    <row r="13841" spans="1:6">
      <c r="A13841">
        <v>7</v>
      </c>
      <c r="B13841" s="226">
        <v>43831</v>
      </c>
      <c r="C13841" s="226">
        <v>43832</v>
      </c>
      <c r="D13841" s="226">
        <v>44389.640381944446</v>
      </c>
      <c r="E13841" t="s">
        <v>8162</v>
      </c>
    </row>
    <row r="13842" spans="1:6">
      <c r="A13842">
        <v>7</v>
      </c>
      <c r="B13842" s="226">
        <v>43831</v>
      </c>
      <c r="C13842" s="226">
        <v>43832</v>
      </c>
      <c r="D13842" s="226">
        <v>44389.640381944446</v>
      </c>
      <c r="E13842" t="s">
        <v>8163</v>
      </c>
      <c r="F13842">
        <v>0.61100000143048716</v>
      </c>
    </row>
    <row r="13843" spans="1:6">
      <c r="A13843">
        <v>7</v>
      </c>
      <c r="B13843" s="226">
        <v>43831</v>
      </c>
      <c r="C13843" s="226">
        <v>43832</v>
      </c>
      <c r="D13843" s="226">
        <v>44389.640381944446</v>
      </c>
      <c r="E13843" t="s">
        <v>8164</v>
      </c>
      <c r="F13843">
        <v>10.96300029754595</v>
      </c>
    </row>
    <row r="13844" spans="1:6">
      <c r="A13844">
        <v>7</v>
      </c>
      <c r="B13844" s="226">
        <v>43831</v>
      </c>
      <c r="C13844" s="226">
        <v>43832</v>
      </c>
      <c r="D13844" s="226">
        <v>44389.640381944446</v>
      </c>
      <c r="E13844" t="s">
        <v>8165</v>
      </c>
    </row>
    <row r="13845" spans="1:6">
      <c r="A13845">
        <v>7</v>
      </c>
      <c r="B13845" s="226">
        <v>43831</v>
      </c>
      <c r="C13845" s="226">
        <v>43832</v>
      </c>
      <c r="D13845" s="226">
        <v>44389.640381944446</v>
      </c>
      <c r="E13845" t="s">
        <v>7060</v>
      </c>
    </row>
    <row r="13846" spans="1:6">
      <c r="A13846">
        <v>7</v>
      </c>
      <c r="B13846" s="226">
        <v>43831</v>
      </c>
      <c r="C13846" s="226">
        <v>43832</v>
      </c>
      <c r="D13846" s="226">
        <v>44389.640381944446</v>
      </c>
      <c r="E13846" t="s">
        <v>7397</v>
      </c>
    </row>
    <row r="13847" spans="1:6">
      <c r="A13847">
        <v>7</v>
      </c>
      <c r="B13847" s="226">
        <v>43831</v>
      </c>
      <c r="C13847" s="226">
        <v>43832</v>
      </c>
      <c r="D13847" s="226">
        <v>44389.640381944446</v>
      </c>
      <c r="E13847" t="s">
        <v>8166</v>
      </c>
    </row>
    <row r="13848" spans="1:6">
      <c r="A13848">
        <v>7</v>
      </c>
      <c r="B13848" s="226">
        <v>43831</v>
      </c>
      <c r="C13848" s="226">
        <v>43832</v>
      </c>
      <c r="D13848" s="226">
        <v>44389.640381944446</v>
      </c>
      <c r="E13848" t="s">
        <v>8167</v>
      </c>
      <c r="F13848">
        <v>71.610000610351563</v>
      </c>
    </row>
    <row r="13849" spans="1:6">
      <c r="A13849">
        <v>7</v>
      </c>
      <c r="B13849" s="226">
        <v>43831</v>
      </c>
      <c r="C13849" s="226">
        <v>43832</v>
      </c>
      <c r="D13849" s="226">
        <v>44389.640381944446</v>
      </c>
      <c r="E13849" t="s">
        <v>8168</v>
      </c>
    </row>
    <row r="13850" spans="1:6">
      <c r="A13850">
        <v>7</v>
      </c>
      <c r="B13850" s="226">
        <v>43831</v>
      </c>
      <c r="C13850" s="226">
        <v>43832</v>
      </c>
      <c r="D13850" s="226">
        <v>44389.640381944446</v>
      </c>
      <c r="E13850" t="s">
        <v>8169</v>
      </c>
      <c r="F13850">
        <v>21.459999084472656</v>
      </c>
    </row>
    <row r="13851" spans="1:6">
      <c r="A13851">
        <v>7</v>
      </c>
      <c r="B13851" s="226">
        <v>43831</v>
      </c>
      <c r="C13851" s="226">
        <v>43832</v>
      </c>
      <c r="D13851" s="226">
        <v>44389.640381944446</v>
      </c>
      <c r="E13851" t="s">
        <v>8170</v>
      </c>
    </row>
    <row r="13852" spans="1:6">
      <c r="A13852">
        <v>7</v>
      </c>
      <c r="B13852" s="226">
        <v>43831</v>
      </c>
      <c r="C13852" s="226">
        <v>43832</v>
      </c>
      <c r="D13852" s="226">
        <v>44389.640381944446</v>
      </c>
      <c r="E13852" t="s">
        <v>8171</v>
      </c>
    </row>
    <row r="13853" spans="1:6">
      <c r="A13853">
        <v>7</v>
      </c>
      <c r="B13853" s="226">
        <v>43831</v>
      </c>
      <c r="C13853" s="226">
        <v>43832</v>
      </c>
      <c r="D13853" s="226">
        <v>44389.640381944446</v>
      </c>
      <c r="E13853" t="s">
        <v>8172</v>
      </c>
    </row>
    <row r="13854" spans="1:6">
      <c r="A13854">
        <v>7</v>
      </c>
      <c r="B13854" s="226">
        <v>43831</v>
      </c>
      <c r="C13854" s="226">
        <v>43832</v>
      </c>
      <c r="D13854" s="226">
        <v>44389.640381944446</v>
      </c>
      <c r="E13854" t="s">
        <v>8173</v>
      </c>
      <c r="F13854">
        <v>4.0700001716615297</v>
      </c>
    </row>
    <row r="13855" spans="1:6">
      <c r="A13855">
        <v>7</v>
      </c>
      <c r="B13855" s="226">
        <v>43831</v>
      </c>
      <c r="C13855" s="226">
        <v>43832</v>
      </c>
      <c r="D13855" s="226">
        <v>44389.640381944446</v>
      </c>
      <c r="E13855" t="s">
        <v>7406</v>
      </c>
    </row>
    <row r="13856" spans="1:6">
      <c r="A13856">
        <v>7</v>
      </c>
      <c r="B13856" s="226">
        <v>43831</v>
      </c>
      <c r="C13856" s="226">
        <v>43832</v>
      </c>
      <c r="D13856" s="226">
        <v>44389.640381944446</v>
      </c>
      <c r="E13856" t="s">
        <v>7408</v>
      </c>
    </row>
    <row r="13857" spans="1:6">
      <c r="A13857">
        <v>7</v>
      </c>
      <c r="B13857" s="226">
        <v>43831</v>
      </c>
      <c r="C13857" s="226">
        <v>43832</v>
      </c>
      <c r="D13857" s="226">
        <v>44389.640381944446</v>
      </c>
      <c r="E13857" t="s">
        <v>8174</v>
      </c>
      <c r="F13857">
        <v>21.68899917602559</v>
      </c>
    </row>
    <row r="13858" spans="1:6">
      <c r="A13858">
        <v>7</v>
      </c>
      <c r="B13858" s="226">
        <v>43831</v>
      </c>
      <c r="C13858" s="226">
        <v>43832</v>
      </c>
      <c r="D13858" s="226">
        <v>44389.640381944446</v>
      </c>
      <c r="E13858" t="s">
        <v>8175</v>
      </c>
      <c r="F13858">
        <v>22.565000534056725</v>
      </c>
    </row>
    <row r="13859" spans="1:6">
      <c r="A13859">
        <v>7</v>
      </c>
      <c r="B13859" s="226">
        <v>43831</v>
      </c>
      <c r="C13859" s="226">
        <v>43832</v>
      </c>
      <c r="D13859" s="226">
        <v>44389.640381944446</v>
      </c>
      <c r="E13859" t="s">
        <v>8176</v>
      </c>
      <c r="F13859">
        <v>39.99399948119958</v>
      </c>
    </row>
    <row r="13860" spans="1:6">
      <c r="A13860">
        <v>7</v>
      </c>
      <c r="B13860" s="226">
        <v>43831</v>
      </c>
      <c r="C13860" s="226">
        <v>43832</v>
      </c>
      <c r="D13860" s="226">
        <v>44389.640381944446</v>
      </c>
      <c r="E13860" t="s">
        <v>8177</v>
      </c>
      <c r="F13860">
        <v>14.701000213623047</v>
      </c>
    </row>
    <row r="13861" spans="1:6">
      <c r="A13861">
        <v>7</v>
      </c>
      <c r="B13861" s="226">
        <v>43831</v>
      </c>
      <c r="C13861" s="226">
        <v>43832</v>
      </c>
      <c r="D13861" s="226">
        <v>44389.640381944446</v>
      </c>
      <c r="E13861" t="s">
        <v>8178</v>
      </c>
    </row>
    <row r="13862" spans="1:6">
      <c r="A13862">
        <v>7</v>
      </c>
      <c r="B13862" s="226">
        <v>43831</v>
      </c>
      <c r="C13862" s="226">
        <v>43832</v>
      </c>
      <c r="D13862" s="226">
        <v>44389.640381944446</v>
      </c>
      <c r="E13862" t="s">
        <v>8179</v>
      </c>
      <c r="F13862">
        <v>0.30000001192092896</v>
      </c>
    </row>
    <row r="13863" spans="1:6">
      <c r="A13863">
        <v>7</v>
      </c>
      <c r="B13863" s="226">
        <v>43831</v>
      </c>
      <c r="C13863" s="226">
        <v>43832</v>
      </c>
      <c r="D13863" s="226">
        <v>44389.640381944446</v>
      </c>
      <c r="E13863" t="s">
        <v>8180</v>
      </c>
      <c r="F13863">
        <v>0.18000000715255737</v>
      </c>
    </row>
    <row r="13864" spans="1:6">
      <c r="A13864">
        <v>7</v>
      </c>
      <c r="B13864" s="226">
        <v>43831</v>
      </c>
      <c r="C13864" s="226">
        <v>43832</v>
      </c>
      <c r="D13864" s="226">
        <v>44389.640381944446</v>
      </c>
      <c r="E13864" t="s">
        <v>8181</v>
      </c>
    </row>
    <row r="13865" spans="1:6">
      <c r="A13865">
        <v>7</v>
      </c>
      <c r="B13865" s="226">
        <v>43831</v>
      </c>
      <c r="C13865" s="226">
        <v>43832</v>
      </c>
      <c r="D13865" s="226">
        <v>44389.640381944446</v>
      </c>
      <c r="E13865" t="s">
        <v>8182</v>
      </c>
      <c r="F13865">
        <v>6.8000003695487976E-2</v>
      </c>
    </row>
    <row r="13866" spans="1:6">
      <c r="A13866">
        <v>7</v>
      </c>
      <c r="B13866" s="226">
        <v>43831</v>
      </c>
      <c r="C13866" s="226">
        <v>43832</v>
      </c>
      <c r="D13866" s="226">
        <v>44389.640381944446</v>
      </c>
      <c r="E13866" t="s">
        <v>8183</v>
      </c>
    </row>
    <row r="13867" spans="1:6">
      <c r="A13867">
        <v>7</v>
      </c>
      <c r="B13867" s="226">
        <v>43831</v>
      </c>
      <c r="C13867" s="226">
        <v>43832</v>
      </c>
      <c r="D13867" s="226">
        <v>44389.640381944446</v>
      </c>
      <c r="E13867" t="s">
        <v>8184</v>
      </c>
      <c r="F13867">
        <v>4.6999998390675563E-2</v>
      </c>
    </row>
    <row r="13868" spans="1:6">
      <c r="A13868">
        <v>7</v>
      </c>
      <c r="B13868" s="226">
        <v>43831</v>
      </c>
      <c r="C13868" s="226">
        <v>43832</v>
      </c>
      <c r="D13868" s="226">
        <v>44389.640381944446</v>
      </c>
      <c r="E13868" t="s">
        <v>8185</v>
      </c>
    </row>
    <row r="13869" spans="1:6">
      <c r="A13869">
        <v>7</v>
      </c>
      <c r="B13869" s="226">
        <v>43831</v>
      </c>
      <c r="C13869" s="226">
        <v>43832</v>
      </c>
      <c r="D13869" s="226">
        <v>44389.640381944446</v>
      </c>
      <c r="E13869" t="s">
        <v>8186</v>
      </c>
      <c r="F13869">
        <v>13.847000122070313</v>
      </c>
    </row>
    <row r="13870" spans="1:6">
      <c r="A13870">
        <v>7</v>
      </c>
      <c r="B13870" s="226">
        <v>43831</v>
      </c>
      <c r="C13870" s="226">
        <v>43832</v>
      </c>
      <c r="D13870" s="226">
        <v>44389.640381944446</v>
      </c>
      <c r="E13870" t="s">
        <v>8187</v>
      </c>
    </row>
    <row r="13871" spans="1:6">
      <c r="A13871">
        <v>7</v>
      </c>
      <c r="B13871" s="226">
        <v>43831</v>
      </c>
      <c r="C13871" s="226">
        <v>43832</v>
      </c>
      <c r="D13871" s="226">
        <v>44389.640381944446</v>
      </c>
      <c r="E13871" t="s">
        <v>8188</v>
      </c>
      <c r="F13871">
        <v>18.48200035095142</v>
      </c>
    </row>
    <row r="13872" spans="1:6">
      <c r="A13872">
        <v>7</v>
      </c>
      <c r="B13872" s="226">
        <v>43831</v>
      </c>
      <c r="C13872" s="226">
        <v>43832</v>
      </c>
      <c r="D13872" s="226">
        <v>44389.640381944446</v>
      </c>
      <c r="E13872" t="s">
        <v>8189</v>
      </c>
    </row>
    <row r="13873" spans="1:6">
      <c r="A13873">
        <v>7</v>
      </c>
      <c r="B13873" s="226">
        <v>43831</v>
      </c>
      <c r="C13873" s="226">
        <v>43832</v>
      </c>
      <c r="D13873" s="226">
        <v>44389.640381944446</v>
      </c>
      <c r="E13873" t="s">
        <v>8190</v>
      </c>
      <c r="F13873">
        <v>41.249000549316477</v>
      </c>
    </row>
    <row r="13874" spans="1:6">
      <c r="A13874">
        <v>7</v>
      </c>
      <c r="B13874" s="226">
        <v>43831</v>
      </c>
      <c r="C13874" s="226">
        <v>43832</v>
      </c>
      <c r="D13874" s="226">
        <v>44389.640381944446</v>
      </c>
      <c r="E13874" t="s">
        <v>8191</v>
      </c>
    </row>
    <row r="13875" spans="1:6">
      <c r="A13875">
        <v>7</v>
      </c>
      <c r="B13875" s="226">
        <v>43831</v>
      </c>
      <c r="C13875" s="226">
        <v>43832</v>
      </c>
      <c r="D13875" s="226">
        <v>44389.640381944446</v>
      </c>
      <c r="E13875" t="s">
        <v>8192</v>
      </c>
      <c r="F13875">
        <v>25.076000213622439</v>
      </c>
    </row>
    <row r="13876" spans="1:6">
      <c r="A13876">
        <v>7</v>
      </c>
      <c r="B13876" s="226">
        <v>43831</v>
      </c>
      <c r="C13876" s="226">
        <v>43832</v>
      </c>
      <c r="D13876" s="226">
        <v>44389.640381944446</v>
      </c>
      <c r="E13876" t="s">
        <v>8193</v>
      </c>
    </row>
    <row r="13877" spans="1:6">
      <c r="A13877">
        <v>7</v>
      </c>
      <c r="B13877" s="226">
        <v>43831</v>
      </c>
      <c r="C13877" s="226">
        <v>43832</v>
      </c>
      <c r="D13877" s="226">
        <v>44389.640381944446</v>
      </c>
      <c r="E13877" t="s">
        <v>8194</v>
      </c>
      <c r="F13877">
        <v>0.22800000011921756</v>
      </c>
    </row>
    <row r="13878" spans="1:6">
      <c r="A13878">
        <v>7</v>
      </c>
      <c r="B13878" s="226">
        <v>43831</v>
      </c>
      <c r="C13878" s="226">
        <v>43832</v>
      </c>
      <c r="D13878" s="226">
        <v>44389.640381944446</v>
      </c>
      <c r="E13878" t="s">
        <v>8195</v>
      </c>
      <c r="F13878">
        <v>0.15999999642372145</v>
      </c>
    </row>
    <row r="13879" spans="1:6">
      <c r="A13879">
        <v>7</v>
      </c>
      <c r="B13879" s="226">
        <v>43831</v>
      </c>
      <c r="C13879" s="226">
        <v>43832</v>
      </c>
      <c r="D13879" s="226">
        <v>44389.640381944446</v>
      </c>
      <c r="E13879" t="s">
        <v>8196</v>
      </c>
    </row>
    <row r="13880" spans="1:6">
      <c r="A13880">
        <v>7</v>
      </c>
      <c r="B13880" s="226">
        <v>43831</v>
      </c>
      <c r="C13880" s="226">
        <v>43832</v>
      </c>
      <c r="D13880" s="226">
        <v>44389.640381944446</v>
      </c>
      <c r="E13880" t="s">
        <v>7433</v>
      </c>
    </row>
    <row r="13881" spans="1:6">
      <c r="A13881">
        <v>7</v>
      </c>
      <c r="B13881" s="226">
        <v>43831</v>
      </c>
      <c r="C13881" s="226">
        <v>43832</v>
      </c>
      <c r="D13881" s="226">
        <v>44389.640381944446</v>
      </c>
      <c r="E13881" t="s">
        <v>7435</v>
      </c>
    </row>
    <row r="13882" spans="1:6">
      <c r="A13882">
        <v>7</v>
      </c>
      <c r="B13882" s="226">
        <v>43831</v>
      </c>
      <c r="C13882" s="226">
        <v>43832</v>
      </c>
      <c r="D13882" s="226">
        <v>44389.640381944446</v>
      </c>
      <c r="E13882" t="s">
        <v>7437</v>
      </c>
    </row>
    <row r="13883" spans="1:6">
      <c r="A13883">
        <v>7</v>
      </c>
      <c r="B13883" s="226">
        <v>43831</v>
      </c>
      <c r="C13883" s="226">
        <v>43832</v>
      </c>
      <c r="D13883" s="226">
        <v>44389.640381944446</v>
      </c>
      <c r="E13883" t="s">
        <v>7439</v>
      </c>
    </row>
    <row r="13884" spans="1:6">
      <c r="A13884">
        <v>7</v>
      </c>
      <c r="B13884" s="226">
        <v>43831</v>
      </c>
      <c r="C13884" s="226">
        <v>43832</v>
      </c>
      <c r="D13884" s="226">
        <v>44389.640381944446</v>
      </c>
      <c r="E13884" t="s">
        <v>7441</v>
      </c>
    </row>
    <row r="13885" spans="1:6">
      <c r="A13885">
        <v>7</v>
      </c>
      <c r="B13885" s="226">
        <v>43831</v>
      </c>
      <c r="C13885" s="226">
        <v>43832</v>
      </c>
      <c r="D13885" s="226">
        <v>44389.640381944446</v>
      </c>
      <c r="E13885" t="s">
        <v>7443</v>
      </c>
    </row>
    <row r="13886" spans="1:6">
      <c r="A13886">
        <v>7</v>
      </c>
      <c r="B13886" s="226">
        <v>43831</v>
      </c>
      <c r="C13886" s="226">
        <v>43832</v>
      </c>
      <c r="D13886" s="226">
        <v>44389.640381944446</v>
      </c>
      <c r="E13886" t="s">
        <v>7445</v>
      </c>
    </row>
    <row r="13887" spans="1:6">
      <c r="A13887">
        <v>7</v>
      </c>
      <c r="B13887" s="226">
        <v>43831</v>
      </c>
      <c r="C13887" s="226">
        <v>43832</v>
      </c>
      <c r="D13887" s="226">
        <v>44389.640381944446</v>
      </c>
      <c r="E13887" t="s">
        <v>7447</v>
      </c>
    </row>
    <row r="13888" spans="1:6">
      <c r="A13888">
        <v>7</v>
      </c>
      <c r="B13888" s="226">
        <v>43831</v>
      </c>
      <c r="C13888" s="226">
        <v>43832</v>
      </c>
      <c r="D13888" s="226">
        <v>44389.640381944446</v>
      </c>
      <c r="E13888" t="s">
        <v>7449</v>
      </c>
    </row>
    <row r="13889" spans="1:6">
      <c r="A13889">
        <v>7</v>
      </c>
      <c r="B13889" s="226">
        <v>43831</v>
      </c>
      <c r="C13889" s="226">
        <v>43832</v>
      </c>
      <c r="D13889" s="226">
        <v>44389.640381944446</v>
      </c>
      <c r="E13889" t="s">
        <v>7451</v>
      </c>
    </row>
    <row r="13890" spans="1:6">
      <c r="A13890">
        <v>7</v>
      </c>
      <c r="B13890" s="226">
        <v>43831</v>
      </c>
      <c r="C13890" s="226">
        <v>43832</v>
      </c>
      <c r="D13890" s="226">
        <v>44389.640381944446</v>
      </c>
      <c r="E13890" t="s">
        <v>7453</v>
      </c>
    </row>
    <row r="13891" spans="1:6">
      <c r="A13891">
        <v>7</v>
      </c>
      <c r="B13891" s="226">
        <v>43831</v>
      </c>
      <c r="C13891" s="226">
        <v>43832</v>
      </c>
      <c r="D13891" s="226">
        <v>44389.640381944446</v>
      </c>
      <c r="E13891" t="s">
        <v>7455</v>
      </c>
    </row>
    <row r="13892" spans="1:6">
      <c r="A13892">
        <v>7</v>
      </c>
      <c r="B13892" s="226">
        <v>43831</v>
      </c>
      <c r="C13892" s="226">
        <v>43832</v>
      </c>
      <c r="D13892" s="226">
        <v>44389.640381944446</v>
      </c>
      <c r="E13892" t="s">
        <v>7457</v>
      </c>
    </row>
    <row r="13893" spans="1:6">
      <c r="A13893">
        <v>7</v>
      </c>
      <c r="B13893" s="226">
        <v>43831</v>
      </c>
      <c r="C13893" s="226">
        <v>43832</v>
      </c>
      <c r="D13893" s="226">
        <v>44389.640381944446</v>
      </c>
      <c r="E13893" t="s">
        <v>7459</v>
      </c>
    </row>
    <row r="13894" spans="1:6">
      <c r="A13894">
        <v>7</v>
      </c>
      <c r="B13894" s="226">
        <v>43831</v>
      </c>
      <c r="C13894" s="226">
        <v>43832</v>
      </c>
      <c r="D13894" s="226">
        <v>44389.640381944446</v>
      </c>
      <c r="E13894" t="s">
        <v>7461</v>
      </c>
    </row>
    <row r="13895" spans="1:6">
      <c r="A13895">
        <v>7</v>
      </c>
      <c r="B13895" s="226">
        <v>43831</v>
      </c>
      <c r="C13895" s="226">
        <v>43832</v>
      </c>
      <c r="D13895" s="226">
        <v>44389.640381944446</v>
      </c>
      <c r="E13895" t="s">
        <v>7463</v>
      </c>
    </row>
    <row r="13896" spans="1:6">
      <c r="A13896">
        <v>7</v>
      </c>
      <c r="B13896" s="226">
        <v>43831</v>
      </c>
      <c r="C13896" s="226">
        <v>43832</v>
      </c>
      <c r="D13896" s="226">
        <v>44389.640381944446</v>
      </c>
      <c r="E13896" t="s">
        <v>7465</v>
      </c>
    </row>
    <row r="13897" spans="1:6">
      <c r="A13897">
        <v>7</v>
      </c>
      <c r="B13897" s="226">
        <v>43831</v>
      </c>
      <c r="C13897" s="226">
        <v>43832</v>
      </c>
      <c r="D13897" s="226">
        <v>44389.640381944446</v>
      </c>
      <c r="E13897" t="s">
        <v>7467</v>
      </c>
    </row>
    <row r="13898" spans="1:6">
      <c r="A13898">
        <v>7</v>
      </c>
      <c r="B13898" s="226">
        <v>43831</v>
      </c>
      <c r="C13898" s="226">
        <v>43832</v>
      </c>
      <c r="D13898" s="226">
        <v>44389.640381944446</v>
      </c>
      <c r="E13898" t="s">
        <v>8198</v>
      </c>
    </row>
    <row r="13899" spans="1:6">
      <c r="A13899">
        <v>7</v>
      </c>
      <c r="B13899" s="226">
        <v>43831</v>
      </c>
      <c r="C13899" s="226">
        <v>43832</v>
      </c>
      <c r="D13899" s="226">
        <v>44389.640381944446</v>
      </c>
      <c r="E13899" t="s">
        <v>8197</v>
      </c>
      <c r="F13899">
        <v>0.10599999874829849</v>
      </c>
    </row>
    <row r="13900" spans="1:6">
      <c r="A13900">
        <v>7</v>
      </c>
      <c r="B13900" s="226">
        <v>43831</v>
      </c>
      <c r="C13900" s="226">
        <v>43832</v>
      </c>
      <c r="D13900" s="226">
        <v>44389.640381944446</v>
      </c>
      <c r="E13900" t="s">
        <v>8199</v>
      </c>
      <c r="F13900">
        <v>0.20399999618530273</v>
      </c>
    </row>
    <row r="13901" spans="1:6">
      <c r="A13901">
        <v>7</v>
      </c>
      <c r="B13901" s="226">
        <v>43831</v>
      </c>
      <c r="C13901" s="226">
        <v>43832</v>
      </c>
      <c r="D13901" s="226">
        <v>44389.640381944446</v>
      </c>
      <c r="E13901" t="s">
        <v>8200</v>
      </c>
      <c r="F13901">
        <v>21.100000381470569</v>
      </c>
    </row>
    <row r="13902" spans="1:6">
      <c r="A13902">
        <v>7</v>
      </c>
      <c r="B13902" s="226">
        <v>43831</v>
      </c>
      <c r="C13902" s="226">
        <v>43832</v>
      </c>
      <c r="D13902" s="226">
        <v>44389.640381944446</v>
      </c>
      <c r="E13902" t="s">
        <v>8201</v>
      </c>
      <c r="F13902">
        <v>21.118000030517695</v>
      </c>
    </row>
    <row r="13903" spans="1:6">
      <c r="A13903">
        <v>7</v>
      </c>
      <c r="B13903" s="226">
        <v>43831</v>
      </c>
      <c r="C13903" s="226">
        <v>43832</v>
      </c>
      <c r="D13903" s="226">
        <v>44389.640381944446</v>
      </c>
      <c r="E13903" t="s">
        <v>8202</v>
      </c>
      <c r="F13903">
        <v>47.970001220703125</v>
      </c>
    </row>
    <row r="13904" spans="1:6">
      <c r="A13904">
        <v>7</v>
      </c>
      <c r="B13904" s="226">
        <v>43831</v>
      </c>
      <c r="C13904" s="226">
        <v>43832</v>
      </c>
      <c r="D13904" s="226">
        <v>44389.640381944446</v>
      </c>
      <c r="E13904" t="s">
        <v>8203</v>
      </c>
      <c r="F13904">
        <v>8.1120004653933702</v>
      </c>
    </row>
    <row r="13905" spans="1:6">
      <c r="A13905">
        <v>7</v>
      </c>
      <c r="B13905" s="226">
        <v>43831</v>
      </c>
      <c r="C13905" s="226">
        <v>43832</v>
      </c>
      <c r="D13905" s="226">
        <v>44389.640381944446</v>
      </c>
      <c r="E13905" t="s">
        <v>8204</v>
      </c>
    </row>
    <row r="13906" spans="1:6">
      <c r="A13906">
        <v>7</v>
      </c>
      <c r="B13906" s="226">
        <v>43831</v>
      </c>
      <c r="C13906" s="226">
        <v>43832</v>
      </c>
      <c r="D13906" s="226">
        <v>44389.640381944446</v>
      </c>
      <c r="E13906" t="s">
        <v>8205</v>
      </c>
      <c r="F13906">
        <v>8.5000000894066299E-2</v>
      </c>
    </row>
    <row r="13907" spans="1:6">
      <c r="A13907">
        <v>7</v>
      </c>
      <c r="B13907" s="226">
        <v>43831</v>
      </c>
      <c r="C13907" s="226">
        <v>43832</v>
      </c>
      <c r="D13907" s="226">
        <v>44389.640381944446</v>
      </c>
      <c r="E13907" t="s">
        <v>8206</v>
      </c>
    </row>
    <row r="13908" spans="1:6">
      <c r="A13908">
        <v>7</v>
      </c>
      <c r="B13908" s="226">
        <v>43831</v>
      </c>
      <c r="C13908" s="226">
        <v>43832</v>
      </c>
      <c r="D13908" s="226">
        <v>44389.640381944446</v>
      </c>
      <c r="E13908" t="s">
        <v>8298</v>
      </c>
      <c r="F13908">
        <v>0</v>
      </c>
    </row>
    <row r="13909" spans="1:6">
      <c r="A13909">
        <v>7</v>
      </c>
      <c r="B13909" s="226">
        <v>43831</v>
      </c>
      <c r="C13909" s="226">
        <v>43832</v>
      </c>
      <c r="D13909" s="226">
        <v>44389.640381944446</v>
      </c>
      <c r="E13909" t="s">
        <v>8299</v>
      </c>
      <c r="F13909">
        <v>0</v>
      </c>
    </row>
    <row r="13910" spans="1:6">
      <c r="A13910">
        <v>7</v>
      </c>
      <c r="B13910" s="226">
        <v>43831</v>
      </c>
      <c r="C13910" s="226">
        <v>43832</v>
      </c>
      <c r="D13910" s="226">
        <v>44389.640381944446</v>
      </c>
      <c r="E13910" t="s">
        <v>6670</v>
      </c>
    </row>
    <row r="13911" spans="1:6">
      <c r="A13911">
        <v>7</v>
      </c>
      <c r="B13911" s="226">
        <v>43831</v>
      </c>
      <c r="C13911" s="226">
        <v>43832</v>
      </c>
      <c r="D13911" s="226">
        <v>44389.640381944446</v>
      </c>
      <c r="E13911" t="s">
        <v>8300</v>
      </c>
      <c r="F13911">
        <v>0</v>
      </c>
    </row>
    <row r="13912" spans="1:6">
      <c r="A13912">
        <v>7</v>
      </c>
      <c r="B13912" s="226">
        <v>43831</v>
      </c>
      <c r="C13912" s="226">
        <v>43832</v>
      </c>
      <c r="D13912" s="226">
        <v>44389.640381944446</v>
      </c>
      <c r="E13912" t="s">
        <v>8301</v>
      </c>
      <c r="F13912">
        <v>0</v>
      </c>
    </row>
    <row r="13913" spans="1:6">
      <c r="A13913">
        <v>7</v>
      </c>
      <c r="B13913" s="226">
        <v>43831</v>
      </c>
      <c r="C13913" s="226">
        <v>43832</v>
      </c>
      <c r="D13913" s="226">
        <v>44389.640381944446</v>
      </c>
      <c r="E13913" t="s">
        <v>6671</v>
      </c>
    </row>
    <row r="13914" spans="1:6">
      <c r="A13914">
        <v>7</v>
      </c>
      <c r="B13914" s="226">
        <v>43831</v>
      </c>
      <c r="C13914" s="226">
        <v>43832</v>
      </c>
      <c r="D13914" s="226">
        <v>44390.430266203701</v>
      </c>
      <c r="E13914" t="s">
        <v>5369</v>
      </c>
      <c r="F13914">
        <v>1.569837626219093</v>
      </c>
    </row>
    <row r="13915" spans="1:6">
      <c r="A13915">
        <v>7</v>
      </c>
      <c r="B13915" s="226">
        <v>43831</v>
      </c>
      <c r="C13915" s="226">
        <v>43832</v>
      </c>
      <c r="D13915" s="226">
        <v>44390.430266203701</v>
      </c>
      <c r="E13915" t="s">
        <v>5521</v>
      </c>
      <c r="F13915">
        <v>210.67810947630139</v>
      </c>
    </row>
    <row r="13916" spans="1:6">
      <c r="A13916">
        <v>7</v>
      </c>
      <c r="B13916" s="226">
        <v>43831</v>
      </c>
      <c r="C13916" s="226">
        <v>43832</v>
      </c>
      <c r="D13916" s="226">
        <v>44390.430266203701</v>
      </c>
      <c r="E13916" t="s">
        <v>6243</v>
      </c>
      <c r="F13916">
        <v>1.6900456621767563</v>
      </c>
    </row>
    <row r="13917" spans="1:6">
      <c r="A13917">
        <v>7</v>
      </c>
      <c r="B13917" s="226">
        <v>43831</v>
      </c>
      <c r="C13917" s="226">
        <v>43832</v>
      </c>
      <c r="D13917" s="226">
        <v>44390.430266203701</v>
      </c>
      <c r="E13917" t="s">
        <v>6816</v>
      </c>
      <c r="F13917">
        <v>75.981706953048715</v>
      </c>
    </row>
    <row r="13918" spans="1:6">
      <c r="A13918">
        <v>7</v>
      </c>
      <c r="B13918" s="226">
        <v>43831</v>
      </c>
      <c r="C13918" s="226">
        <v>43832</v>
      </c>
      <c r="D13918" s="226">
        <v>44390.430266203701</v>
      </c>
      <c r="E13918" t="s">
        <v>6900</v>
      </c>
    </row>
    <row r="13919" spans="1:6">
      <c r="A13919">
        <v>7</v>
      </c>
      <c r="B13919" s="226">
        <v>43831</v>
      </c>
      <c r="C13919" s="226">
        <v>43832</v>
      </c>
      <c r="D13919" s="226">
        <v>44390.430266203701</v>
      </c>
      <c r="E13919" t="s">
        <v>6902</v>
      </c>
    </row>
    <row r="13920" spans="1:6">
      <c r="A13920">
        <v>7</v>
      </c>
      <c r="B13920" s="226">
        <v>43831</v>
      </c>
      <c r="C13920" s="226">
        <v>43832</v>
      </c>
      <c r="D13920" s="226">
        <v>44390.430266203701</v>
      </c>
      <c r="E13920" t="s">
        <v>7024</v>
      </c>
    </row>
    <row r="13921" spans="1:6">
      <c r="A13921">
        <v>7</v>
      </c>
      <c r="B13921" s="226">
        <v>43831</v>
      </c>
      <c r="C13921" s="226">
        <v>43832</v>
      </c>
      <c r="D13921" s="226">
        <v>44390.430266203701</v>
      </c>
      <c r="E13921" t="s">
        <v>6246</v>
      </c>
    </row>
    <row r="13922" spans="1:6">
      <c r="A13922">
        <v>7</v>
      </c>
      <c r="B13922" s="226">
        <v>43831</v>
      </c>
      <c r="C13922" s="226">
        <v>43832</v>
      </c>
      <c r="D13922" s="226">
        <v>44390.430266203701</v>
      </c>
      <c r="E13922" t="s">
        <v>6665</v>
      </c>
      <c r="F13922">
        <v>-3.257282465799919E-2</v>
      </c>
    </row>
    <row r="13923" spans="1:6">
      <c r="A13923">
        <v>7</v>
      </c>
      <c r="B13923" s="226">
        <v>43831</v>
      </c>
      <c r="C13923" s="226">
        <v>43832</v>
      </c>
      <c r="D13923" s="226">
        <v>44390.430266203701</v>
      </c>
      <c r="E13923" t="s">
        <v>6666</v>
      </c>
      <c r="F13923">
        <v>-2.5229221771264243E-2</v>
      </c>
    </row>
    <row r="13924" spans="1:6">
      <c r="A13924">
        <v>7</v>
      </c>
      <c r="B13924" s="226">
        <v>43831</v>
      </c>
      <c r="C13924" s="226">
        <v>43832</v>
      </c>
      <c r="D13924" s="226">
        <v>44390.430266203701</v>
      </c>
      <c r="E13924" t="s">
        <v>6289</v>
      </c>
      <c r="F13924">
        <v>32.856162087122598</v>
      </c>
    </row>
    <row r="13925" spans="1:6">
      <c r="A13925">
        <v>7</v>
      </c>
      <c r="B13925" s="226">
        <v>43831</v>
      </c>
      <c r="C13925" s="226">
        <v>43832</v>
      </c>
      <c r="D13925" s="226">
        <v>44390.430266203701</v>
      </c>
      <c r="E13925" t="s">
        <v>6290</v>
      </c>
      <c r="F13925">
        <v>4.3155950711005211</v>
      </c>
    </row>
    <row r="13926" spans="1:6">
      <c r="A13926">
        <v>7</v>
      </c>
      <c r="B13926" s="226">
        <v>43831</v>
      </c>
      <c r="C13926" s="226">
        <v>43832</v>
      </c>
      <c r="D13926" s="226">
        <v>44390.430266203701</v>
      </c>
      <c r="E13926" t="s">
        <v>6291</v>
      </c>
      <c r="F13926">
        <v>4.4542602270382359</v>
      </c>
    </row>
    <row r="13927" spans="1:6">
      <c r="A13927">
        <v>7</v>
      </c>
      <c r="B13927" s="226">
        <v>43831</v>
      </c>
      <c r="C13927" s="226">
        <v>43832</v>
      </c>
      <c r="D13927" s="226">
        <v>44390.430266203701</v>
      </c>
      <c r="E13927" t="s">
        <v>7315</v>
      </c>
      <c r="F13927">
        <v>37.828326772318924</v>
      </c>
    </row>
    <row r="13928" spans="1:6">
      <c r="A13928">
        <v>7</v>
      </c>
      <c r="B13928" s="226">
        <v>43831</v>
      </c>
      <c r="C13928" s="226">
        <v>43832</v>
      </c>
      <c r="D13928" s="226">
        <v>44390.430266203701</v>
      </c>
      <c r="E13928" t="s">
        <v>8322</v>
      </c>
    </row>
    <row r="13929" spans="1:6">
      <c r="A13929">
        <v>7</v>
      </c>
      <c r="B13929" s="226">
        <v>43831</v>
      </c>
      <c r="C13929" s="226">
        <v>43832</v>
      </c>
      <c r="D13929" s="226">
        <v>44390.430266203701</v>
      </c>
      <c r="E13929" t="s">
        <v>7348</v>
      </c>
    </row>
    <row r="13930" spans="1:6">
      <c r="A13930">
        <v>7</v>
      </c>
      <c r="B13930" s="226">
        <v>43831</v>
      </c>
      <c r="C13930" s="226">
        <v>43832</v>
      </c>
      <c r="D13930" s="226">
        <v>44390.430266203701</v>
      </c>
      <c r="E13930" t="s">
        <v>8323</v>
      </c>
    </row>
    <row r="13931" spans="1:6">
      <c r="A13931">
        <v>7</v>
      </c>
      <c r="B13931" s="226">
        <v>43831</v>
      </c>
      <c r="C13931" s="226">
        <v>43832</v>
      </c>
      <c r="D13931" s="226">
        <v>44390.430266203701</v>
      </c>
      <c r="E13931" t="s">
        <v>7343</v>
      </c>
    </row>
    <row r="13932" spans="1:6">
      <c r="A13932">
        <v>7</v>
      </c>
      <c r="B13932" s="226">
        <v>43831</v>
      </c>
      <c r="C13932" s="226">
        <v>43832</v>
      </c>
      <c r="D13932" s="226">
        <v>44390.430266203701</v>
      </c>
      <c r="E13932" t="s">
        <v>6834</v>
      </c>
    </row>
    <row r="13933" spans="1:6">
      <c r="A13933">
        <v>7</v>
      </c>
      <c r="B13933" s="226">
        <v>43831</v>
      </c>
      <c r="C13933" s="226">
        <v>43832</v>
      </c>
      <c r="D13933" s="226">
        <v>44390.430266203701</v>
      </c>
      <c r="E13933" t="s">
        <v>8020</v>
      </c>
    </row>
    <row r="13934" spans="1:6">
      <c r="A13934">
        <v>7</v>
      </c>
      <c r="B13934" s="226">
        <v>43831</v>
      </c>
      <c r="C13934" s="226">
        <v>43832</v>
      </c>
      <c r="D13934" s="226">
        <v>44390.430266203701</v>
      </c>
      <c r="E13934" t="s">
        <v>7018</v>
      </c>
    </row>
    <row r="13935" spans="1:6">
      <c r="A13935">
        <v>7</v>
      </c>
      <c r="B13935" s="226">
        <v>43831</v>
      </c>
      <c r="C13935" s="226">
        <v>43832</v>
      </c>
      <c r="D13935" s="226">
        <v>44390.430266203701</v>
      </c>
      <c r="E13935" t="s">
        <v>7354</v>
      </c>
    </row>
    <row r="13936" spans="1:6">
      <c r="A13936">
        <v>7</v>
      </c>
      <c r="B13936" s="226">
        <v>43831</v>
      </c>
      <c r="C13936" s="226">
        <v>43832</v>
      </c>
      <c r="D13936" s="226">
        <v>44390.430266203701</v>
      </c>
      <c r="E13936" t="s">
        <v>8328</v>
      </c>
      <c r="F13936">
        <v>0</v>
      </c>
    </row>
    <row r="13937" spans="1:6">
      <c r="A13937">
        <v>7</v>
      </c>
      <c r="B13937" s="226">
        <v>43831</v>
      </c>
      <c r="C13937" s="226">
        <v>43832</v>
      </c>
      <c r="D13937" s="226">
        <v>44390.430266203701</v>
      </c>
      <c r="E13937" t="s">
        <v>8330</v>
      </c>
      <c r="F13937">
        <v>0</v>
      </c>
    </row>
    <row r="13938" spans="1:6">
      <c r="A13938">
        <v>7</v>
      </c>
      <c r="B13938" s="226">
        <v>43831</v>
      </c>
      <c r="C13938" s="226">
        <v>43832</v>
      </c>
      <c r="D13938" s="226">
        <v>44390.430266203701</v>
      </c>
      <c r="E13938" t="s">
        <v>7397</v>
      </c>
    </row>
    <row r="13939" spans="1:6">
      <c r="A13939">
        <v>7</v>
      </c>
      <c r="B13939" s="226">
        <v>43831</v>
      </c>
      <c r="C13939" s="226">
        <v>43832</v>
      </c>
      <c r="D13939" s="226">
        <v>44390.430266203701</v>
      </c>
      <c r="E13939" t="s">
        <v>6635</v>
      </c>
    </row>
    <row r="13940" spans="1:6">
      <c r="A13940">
        <v>7</v>
      </c>
      <c r="B13940" s="226">
        <v>43831</v>
      </c>
      <c r="C13940" s="226">
        <v>43832</v>
      </c>
      <c r="D13940" s="226">
        <v>44390.430266203701</v>
      </c>
      <c r="E13940" t="s">
        <v>6637</v>
      </c>
    </row>
    <row r="13941" spans="1:6">
      <c r="A13941">
        <v>7</v>
      </c>
      <c r="B13941" s="226">
        <v>43831</v>
      </c>
      <c r="C13941" s="226">
        <v>43832</v>
      </c>
      <c r="D13941" s="226">
        <v>44390.430266203701</v>
      </c>
      <c r="E13941" t="s">
        <v>6659</v>
      </c>
      <c r="F13941">
        <v>0.82829999923706055</v>
      </c>
    </row>
    <row r="13942" spans="1:6">
      <c r="A13942">
        <v>7</v>
      </c>
      <c r="B13942" s="226">
        <v>43831</v>
      </c>
      <c r="C13942" s="226">
        <v>43832</v>
      </c>
      <c r="D13942" s="226">
        <v>44390.430266203701</v>
      </c>
      <c r="E13942" t="s">
        <v>6639</v>
      </c>
      <c r="F13942">
        <v>0.74409997463224853</v>
      </c>
    </row>
    <row r="13943" spans="1:6">
      <c r="A13943">
        <v>7</v>
      </c>
      <c r="B13943" s="226">
        <v>43831</v>
      </c>
      <c r="C13943" s="226">
        <v>43832</v>
      </c>
      <c r="D13943" s="226">
        <v>44390.430266203701</v>
      </c>
      <c r="E13943" t="s">
        <v>6640</v>
      </c>
      <c r="F13943">
        <v>0.85939997434612891</v>
      </c>
    </row>
    <row r="13944" spans="1:6">
      <c r="A13944">
        <v>7</v>
      </c>
      <c r="B13944" s="226">
        <v>43831</v>
      </c>
      <c r="C13944" s="226">
        <v>43832</v>
      </c>
      <c r="D13944" s="226">
        <v>44390.430266203701</v>
      </c>
      <c r="E13944" t="s">
        <v>6641</v>
      </c>
      <c r="F13944">
        <v>0.87779998779296875</v>
      </c>
    </row>
    <row r="13945" spans="1:6">
      <c r="A13945">
        <v>7</v>
      </c>
      <c r="B13945" s="226">
        <v>43831</v>
      </c>
      <c r="C13945" s="226">
        <v>43832</v>
      </c>
      <c r="D13945" s="226">
        <v>44390.430266203701</v>
      </c>
      <c r="E13945" t="s">
        <v>6650</v>
      </c>
    </row>
    <row r="13946" spans="1:6">
      <c r="A13946">
        <v>7</v>
      </c>
      <c r="B13946" s="226">
        <v>43831</v>
      </c>
      <c r="C13946" s="226">
        <v>43832</v>
      </c>
      <c r="D13946" s="226">
        <v>44390.430266203701</v>
      </c>
      <c r="E13946" t="s">
        <v>6651</v>
      </c>
    </row>
    <row r="13947" spans="1:6">
      <c r="A13947">
        <v>7</v>
      </c>
      <c r="B13947" s="226">
        <v>43831</v>
      </c>
      <c r="C13947" s="226">
        <v>43832</v>
      </c>
      <c r="D13947" s="226">
        <v>44390.430266203701</v>
      </c>
      <c r="E13947" t="s">
        <v>8209</v>
      </c>
    </row>
    <row r="13948" spans="1:6">
      <c r="A13948">
        <v>7</v>
      </c>
      <c r="B13948" s="226">
        <v>43831</v>
      </c>
      <c r="C13948" s="226">
        <v>43832</v>
      </c>
      <c r="D13948" s="226">
        <v>44390.430266203701</v>
      </c>
      <c r="E13948" t="s">
        <v>8211</v>
      </c>
    </row>
    <row r="13949" spans="1:6">
      <c r="A13949">
        <v>7</v>
      </c>
      <c r="B13949" s="226">
        <v>43831</v>
      </c>
      <c r="C13949" s="226">
        <v>43832</v>
      </c>
      <c r="D13949" s="226">
        <v>44390.430266203701</v>
      </c>
      <c r="E13949" t="s">
        <v>8213</v>
      </c>
    </row>
    <row r="13950" spans="1:6">
      <c r="A13950">
        <v>7</v>
      </c>
      <c r="B13950" s="226">
        <v>43831</v>
      </c>
      <c r="C13950" s="226">
        <v>43832</v>
      </c>
      <c r="D13950" s="226">
        <v>44390.430266203701</v>
      </c>
      <c r="E13950" t="s">
        <v>8215</v>
      </c>
    </row>
    <row r="13951" spans="1:6">
      <c r="A13951">
        <v>7</v>
      </c>
      <c r="B13951" s="226">
        <v>43831</v>
      </c>
      <c r="C13951" s="226">
        <v>43832</v>
      </c>
      <c r="D13951" s="226">
        <v>44390.430266203701</v>
      </c>
      <c r="E13951" t="s">
        <v>8217</v>
      </c>
    </row>
    <row r="13952" spans="1:6">
      <c r="A13952">
        <v>7</v>
      </c>
      <c r="B13952" s="226">
        <v>43831</v>
      </c>
      <c r="C13952" s="226">
        <v>43832</v>
      </c>
      <c r="D13952" s="226">
        <v>44390.430266203701</v>
      </c>
      <c r="E13952" t="s">
        <v>8219</v>
      </c>
    </row>
    <row r="13953" spans="1:5">
      <c r="A13953">
        <v>7</v>
      </c>
      <c r="B13953" s="226">
        <v>43831</v>
      </c>
      <c r="C13953" s="226">
        <v>43832</v>
      </c>
      <c r="D13953" s="226">
        <v>44390.430266203701</v>
      </c>
      <c r="E13953" t="s">
        <v>8221</v>
      </c>
    </row>
    <row r="13954" spans="1:5">
      <c r="A13954">
        <v>7</v>
      </c>
      <c r="B13954" s="226">
        <v>43831</v>
      </c>
      <c r="C13954" s="226">
        <v>43832</v>
      </c>
      <c r="D13954" s="226">
        <v>44390.430266203701</v>
      </c>
      <c r="E13954" t="s">
        <v>8223</v>
      </c>
    </row>
    <row r="13955" spans="1:5">
      <c r="A13955">
        <v>7</v>
      </c>
      <c r="B13955" s="226">
        <v>43831</v>
      </c>
      <c r="C13955" s="226">
        <v>43832</v>
      </c>
      <c r="D13955" s="226">
        <v>44390.430266203701</v>
      </c>
      <c r="E13955" t="s">
        <v>8225</v>
      </c>
    </row>
    <row r="13956" spans="1:5">
      <c r="A13956">
        <v>7</v>
      </c>
      <c r="B13956" s="226">
        <v>43831</v>
      </c>
      <c r="C13956" s="226">
        <v>43832</v>
      </c>
      <c r="D13956" s="226">
        <v>44390.430266203701</v>
      </c>
      <c r="E13956" t="s">
        <v>8227</v>
      </c>
    </row>
    <row r="13957" spans="1:5">
      <c r="A13957">
        <v>7</v>
      </c>
      <c r="B13957" s="226">
        <v>43831</v>
      </c>
      <c r="C13957" s="226">
        <v>43832</v>
      </c>
      <c r="D13957" s="226">
        <v>44390.430266203701</v>
      </c>
      <c r="E13957" t="s">
        <v>8229</v>
      </c>
    </row>
    <row r="13958" spans="1:5">
      <c r="A13958">
        <v>7</v>
      </c>
      <c r="B13958" s="226">
        <v>43831</v>
      </c>
      <c r="C13958" s="226">
        <v>43832</v>
      </c>
      <c r="D13958" s="226">
        <v>44390.430266203701</v>
      </c>
      <c r="E13958" t="s">
        <v>8231</v>
      </c>
    </row>
    <row r="13959" spans="1:5">
      <c r="A13959">
        <v>7</v>
      </c>
      <c r="B13959" s="226">
        <v>43831</v>
      </c>
      <c r="C13959" s="226">
        <v>43832</v>
      </c>
      <c r="D13959" s="226">
        <v>44390.430266203701</v>
      </c>
      <c r="E13959" t="s">
        <v>8233</v>
      </c>
    </row>
    <row r="13960" spans="1:5">
      <c r="A13960">
        <v>7</v>
      </c>
      <c r="B13960" s="226">
        <v>43831</v>
      </c>
      <c r="C13960" s="226">
        <v>43832</v>
      </c>
      <c r="D13960" s="226">
        <v>44390.430266203701</v>
      </c>
      <c r="E13960" t="s">
        <v>8235</v>
      </c>
    </row>
    <row r="13961" spans="1:5">
      <c r="A13961">
        <v>7</v>
      </c>
      <c r="B13961" s="226">
        <v>43831</v>
      </c>
      <c r="C13961" s="226">
        <v>43832</v>
      </c>
      <c r="D13961" s="226">
        <v>44390.430266203701</v>
      </c>
      <c r="E13961" t="s">
        <v>8237</v>
      </c>
    </row>
    <row r="13962" spans="1:5">
      <c r="A13962">
        <v>7</v>
      </c>
      <c r="B13962" s="226">
        <v>43831</v>
      </c>
      <c r="C13962" s="226">
        <v>43832</v>
      </c>
      <c r="D13962" s="226">
        <v>44390.430266203701</v>
      </c>
      <c r="E13962" t="s">
        <v>8239</v>
      </c>
    </row>
    <row r="13963" spans="1:5">
      <c r="A13963">
        <v>7</v>
      </c>
      <c r="B13963" s="226">
        <v>43831</v>
      </c>
      <c r="C13963" s="226">
        <v>43832</v>
      </c>
      <c r="D13963" s="226">
        <v>44390.430266203701</v>
      </c>
      <c r="E13963" t="s">
        <v>8241</v>
      </c>
    </row>
    <row r="13964" spans="1:5">
      <c r="A13964">
        <v>7</v>
      </c>
      <c r="B13964" s="226">
        <v>43831</v>
      </c>
      <c r="C13964" s="226">
        <v>43832</v>
      </c>
      <c r="D13964" s="226">
        <v>44390.430266203701</v>
      </c>
      <c r="E13964" t="s">
        <v>8243</v>
      </c>
    </row>
    <row r="13965" spans="1:5">
      <c r="A13965">
        <v>7</v>
      </c>
      <c r="B13965" s="226">
        <v>43831</v>
      </c>
      <c r="C13965" s="226">
        <v>43832</v>
      </c>
      <c r="D13965" s="226">
        <v>44390.430266203701</v>
      </c>
      <c r="E13965" t="s">
        <v>8245</v>
      </c>
    </row>
    <row r="13966" spans="1:5">
      <c r="A13966">
        <v>7</v>
      </c>
      <c r="B13966" s="226">
        <v>43831</v>
      </c>
      <c r="C13966" s="226">
        <v>43832</v>
      </c>
      <c r="D13966" s="226">
        <v>44390.430266203701</v>
      </c>
      <c r="E13966" t="s">
        <v>8246</v>
      </c>
    </row>
    <row r="13967" spans="1:5">
      <c r="A13967">
        <v>7</v>
      </c>
      <c r="B13967" s="226">
        <v>43831</v>
      </c>
      <c r="C13967" s="226">
        <v>43832</v>
      </c>
      <c r="D13967" s="226">
        <v>44390.430266203701</v>
      </c>
      <c r="E13967" t="s">
        <v>8248</v>
      </c>
    </row>
    <row r="13968" spans="1:5">
      <c r="A13968">
        <v>7</v>
      </c>
      <c r="B13968" s="226">
        <v>43831</v>
      </c>
      <c r="C13968" s="226">
        <v>43832</v>
      </c>
      <c r="D13968" s="226">
        <v>44390.430266203701</v>
      </c>
      <c r="E13968" t="s">
        <v>8250</v>
      </c>
    </row>
    <row r="13969" spans="1:6">
      <c r="A13969">
        <v>7</v>
      </c>
      <c r="B13969" s="226">
        <v>43831</v>
      </c>
      <c r="C13969" s="226">
        <v>43832</v>
      </c>
      <c r="D13969" s="226">
        <v>44390.430266203701</v>
      </c>
      <c r="E13969" t="s">
        <v>8251</v>
      </c>
    </row>
    <row r="13970" spans="1:6">
      <c r="A13970">
        <v>7</v>
      </c>
      <c r="B13970" s="226">
        <v>43831</v>
      </c>
      <c r="C13970" s="226">
        <v>43832</v>
      </c>
      <c r="D13970" s="226">
        <v>44390.430266203701</v>
      </c>
      <c r="E13970" t="s">
        <v>8253</v>
      </c>
    </row>
    <row r="13971" spans="1:6">
      <c r="A13971">
        <v>7</v>
      </c>
      <c r="B13971" s="226">
        <v>43831</v>
      </c>
      <c r="C13971" s="226">
        <v>43832</v>
      </c>
      <c r="D13971" s="226">
        <v>44390.430266203701</v>
      </c>
      <c r="E13971" t="s">
        <v>8254</v>
      </c>
    </row>
    <row r="13972" spans="1:6">
      <c r="A13972">
        <v>7</v>
      </c>
      <c r="B13972" s="226">
        <v>43831</v>
      </c>
      <c r="C13972" s="226">
        <v>43832</v>
      </c>
      <c r="D13972" s="226">
        <v>44390.430266203701</v>
      </c>
      <c r="E13972" t="s">
        <v>8255</v>
      </c>
    </row>
    <row r="13973" spans="1:6">
      <c r="A13973">
        <v>7</v>
      </c>
      <c r="B13973" s="226">
        <v>43831</v>
      </c>
      <c r="C13973" s="226">
        <v>43832</v>
      </c>
      <c r="D13973" s="226">
        <v>44390.430266203701</v>
      </c>
      <c r="E13973" t="s">
        <v>8257</v>
      </c>
    </row>
    <row r="13974" spans="1:6">
      <c r="A13974">
        <v>7</v>
      </c>
      <c r="B13974" s="226">
        <v>43831</v>
      </c>
      <c r="C13974" s="226">
        <v>43832</v>
      </c>
      <c r="D13974" s="226">
        <v>44390.430266203701</v>
      </c>
      <c r="E13974" t="s">
        <v>8259</v>
      </c>
    </row>
    <row r="13975" spans="1:6">
      <c r="A13975">
        <v>7</v>
      </c>
      <c r="B13975" s="226">
        <v>43831</v>
      </c>
      <c r="C13975" s="226">
        <v>43832</v>
      </c>
      <c r="D13975" s="226">
        <v>44390.430266203701</v>
      </c>
      <c r="E13975" t="s">
        <v>8260</v>
      </c>
    </row>
    <row r="13976" spans="1:6">
      <c r="A13976">
        <v>7</v>
      </c>
      <c r="B13976" s="226">
        <v>43831</v>
      </c>
      <c r="C13976" s="226">
        <v>43832</v>
      </c>
      <c r="D13976" s="226">
        <v>44390.430266203701</v>
      </c>
      <c r="E13976" t="s">
        <v>5947</v>
      </c>
    </row>
    <row r="13977" spans="1:6">
      <c r="A13977">
        <v>7</v>
      </c>
      <c r="B13977" s="226">
        <v>43831</v>
      </c>
      <c r="C13977" s="226">
        <v>43832</v>
      </c>
      <c r="D13977" s="226">
        <v>44390.430266203701</v>
      </c>
      <c r="E13977" t="s">
        <v>5946</v>
      </c>
    </row>
    <row r="13978" spans="1:6">
      <c r="A13978">
        <v>7</v>
      </c>
      <c r="B13978" s="226">
        <v>43831</v>
      </c>
      <c r="C13978" s="226">
        <v>43832</v>
      </c>
      <c r="D13978" s="226">
        <v>44390.430266203701</v>
      </c>
      <c r="E13978" t="s">
        <v>6676</v>
      </c>
      <c r="F13978">
        <v>210.67810947630139</v>
      </c>
    </row>
    <row r="13979" spans="1:6">
      <c r="A13979">
        <v>7</v>
      </c>
      <c r="B13979" s="226">
        <v>43831</v>
      </c>
      <c r="C13979" s="226">
        <v>43832</v>
      </c>
      <c r="D13979" s="226">
        <v>44390.430266203701</v>
      </c>
      <c r="E13979" t="s">
        <v>5824</v>
      </c>
      <c r="F13979">
        <v>1.2783107428241587</v>
      </c>
    </row>
    <row r="13980" spans="1:6">
      <c r="A13980">
        <v>7</v>
      </c>
      <c r="B13980" s="226">
        <v>43831</v>
      </c>
      <c r="C13980" s="226">
        <v>43832</v>
      </c>
      <c r="D13980" s="226">
        <v>44390.430266203701</v>
      </c>
      <c r="E13980" t="s">
        <v>5825</v>
      </c>
      <c r="F13980">
        <v>1.575428686473048</v>
      </c>
    </row>
    <row r="13981" spans="1:6">
      <c r="A13981">
        <v>7</v>
      </c>
      <c r="B13981" s="226">
        <v>43831</v>
      </c>
      <c r="C13981" s="226">
        <v>43832</v>
      </c>
      <c r="D13981" s="226">
        <v>44390.430266203701</v>
      </c>
      <c r="E13981" t="s">
        <v>5826</v>
      </c>
      <c r="F13981">
        <v>1.0565321256078684</v>
      </c>
    </row>
    <row r="13982" spans="1:6">
      <c r="A13982">
        <v>7</v>
      </c>
      <c r="B13982" s="226">
        <v>43831</v>
      </c>
      <c r="C13982" s="226">
        <v>43832</v>
      </c>
      <c r="D13982" s="226">
        <v>44390.430266203701</v>
      </c>
      <c r="E13982" t="s">
        <v>5827</v>
      </c>
      <c r="F13982">
        <v>0.10000000149011995</v>
      </c>
    </row>
    <row r="13983" spans="1:6">
      <c r="A13983">
        <v>7</v>
      </c>
      <c r="B13983" s="226">
        <v>43831</v>
      </c>
      <c r="C13983" s="226">
        <v>43832</v>
      </c>
      <c r="D13983" s="226">
        <v>44390.430266203701</v>
      </c>
      <c r="E13983" t="s">
        <v>5828</v>
      </c>
      <c r="F13983">
        <v>0</v>
      </c>
    </row>
    <row r="13984" spans="1:6">
      <c r="A13984">
        <v>7</v>
      </c>
      <c r="B13984" s="226">
        <v>43831</v>
      </c>
      <c r="C13984" s="226">
        <v>43832</v>
      </c>
      <c r="D13984" s="226">
        <v>44390.430266203701</v>
      </c>
      <c r="E13984" t="s">
        <v>5829</v>
      </c>
      <c r="F13984">
        <v>0</v>
      </c>
    </row>
    <row r="13985" spans="1:6">
      <c r="A13985">
        <v>7</v>
      </c>
      <c r="B13985" s="226">
        <v>43831</v>
      </c>
      <c r="C13985" s="226">
        <v>43832</v>
      </c>
      <c r="D13985" s="226">
        <v>44390.430266203701</v>
      </c>
      <c r="E13985" t="s">
        <v>5830</v>
      </c>
      <c r="F13985">
        <v>1.7044142824684514</v>
      </c>
    </row>
    <row r="13986" spans="1:6">
      <c r="A13986">
        <v>7</v>
      </c>
      <c r="B13986" s="226">
        <v>43831</v>
      </c>
      <c r="C13986" s="226">
        <v>43832</v>
      </c>
      <c r="D13986" s="226">
        <v>44390.430266203701</v>
      </c>
      <c r="E13986" t="s">
        <v>5831</v>
      </c>
      <c r="F13986">
        <v>3.5322112286465255</v>
      </c>
    </row>
    <row r="13987" spans="1:6">
      <c r="A13987">
        <v>7</v>
      </c>
      <c r="B13987" s="226">
        <v>43831</v>
      </c>
      <c r="C13987" s="226">
        <v>43832</v>
      </c>
      <c r="D13987" s="226">
        <v>44390.430266203701</v>
      </c>
      <c r="E13987" t="s">
        <v>5832</v>
      </c>
      <c r="F13987">
        <v>3.1307534140317612</v>
      </c>
    </row>
    <row r="13988" spans="1:6">
      <c r="A13988">
        <v>7</v>
      </c>
      <c r="B13988" s="226">
        <v>43831</v>
      </c>
      <c r="C13988" s="226">
        <v>43832</v>
      </c>
      <c r="D13988" s="226">
        <v>44390.430266203701</v>
      </c>
      <c r="E13988" t="s">
        <v>5833</v>
      </c>
      <c r="F13988">
        <v>0.44999998807905622</v>
      </c>
    </row>
    <row r="13989" spans="1:6">
      <c r="A13989">
        <v>7</v>
      </c>
      <c r="B13989" s="226">
        <v>43831</v>
      </c>
      <c r="C13989" s="226">
        <v>43832</v>
      </c>
      <c r="D13989" s="226">
        <v>44390.430266203701</v>
      </c>
      <c r="E13989" t="s">
        <v>5834</v>
      </c>
      <c r="F13989">
        <v>0</v>
      </c>
    </row>
    <row r="13990" spans="1:6">
      <c r="A13990">
        <v>7</v>
      </c>
      <c r="B13990" s="226">
        <v>43831</v>
      </c>
      <c r="C13990" s="226">
        <v>43832</v>
      </c>
      <c r="D13990" s="226">
        <v>44390.430266203701</v>
      </c>
      <c r="E13990" t="s">
        <v>5835</v>
      </c>
      <c r="F13990">
        <v>0.21824816540574929</v>
      </c>
    </row>
    <row r="13991" spans="1:6">
      <c r="A13991">
        <v>7</v>
      </c>
      <c r="B13991" s="226">
        <v>43831</v>
      </c>
      <c r="C13991" s="226">
        <v>43832</v>
      </c>
      <c r="D13991" s="226">
        <v>44390.430266203701</v>
      </c>
      <c r="E13991" t="s">
        <v>5836</v>
      </c>
      <c r="F13991">
        <v>0.21880953771774564</v>
      </c>
    </row>
    <row r="13992" spans="1:6">
      <c r="A13992">
        <v>7</v>
      </c>
      <c r="B13992" s="226">
        <v>43831</v>
      </c>
      <c r="C13992" s="226">
        <v>43832</v>
      </c>
      <c r="D13992" s="226">
        <v>44390.430266203701</v>
      </c>
      <c r="E13992" t="s">
        <v>5837</v>
      </c>
      <c r="F13992">
        <v>0.27190164248216736</v>
      </c>
    </row>
    <row r="13993" spans="1:6">
      <c r="A13993">
        <v>7</v>
      </c>
      <c r="B13993" s="226">
        <v>43831</v>
      </c>
      <c r="C13993" s="226">
        <v>43832</v>
      </c>
      <c r="D13993" s="226">
        <v>44390.430266203701</v>
      </c>
      <c r="E13993" t="s">
        <v>5838</v>
      </c>
      <c r="F13993">
        <v>0</v>
      </c>
    </row>
    <row r="13994" spans="1:6">
      <c r="A13994">
        <v>7</v>
      </c>
      <c r="B13994" s="226">
        <v>43831</v>
      </c>
      <c r="C13994" s="226">
        <v>43832</v>
      </c>
      <c r="D13994" s="226">
        <v>44390.430266203701</v>
      </c>
      <c r="E13994" t="s">
        <v>5839</v>
      </c>
      <c r="F13994">
        <v>7.3637211968501131</v>
      </c>
    </row>
    <row r="13995" spans="1:6">
      <c r="A13995">
        <v>7</v>
      </c>
      <c r="B13995" s="226">
        <v>43831</v>
      </c>
      <c r="C13995" s="226">
        <v>43832</v>
      </c>
      <c r="D13995" s="226">
        <v>44390.430266203701</v>
      </c>
      <c r="E13995" t="s">
        <v>5840</v>
      </c>
      <c r="F13995">
        <v>25.904454203777647</v>
      </c>
    </row>
    <row r="13996" spans="1:6">
      <c r="A13996">
        <v>7</v>
      </c>
      <c r="B13996" s="226">
        <v>43831</v>
      </c>
      <c r="C13996" s="226">
        <v>43832</v>
      </c>
      <c r="D13996" s="226">
        <v>44390.430266203701</v>
      </c>
      <c r="E13996" t="s">
        <v>5841</v>
      </c>
      <c r="F13996">
        <v>4.3175983038213781</v>
      </c>
    </row>
    <row r="13997" spans="1:6">
      <c r="A13997">
        <v>7</v>
      </c>
      <c r="B13997" s="226">
        <v>43831</v>
      </c>
      <c r="C13997" s="226">
        <v>43832</v>
      </c>
      <c r="D13997" s="226">
        <v>44390.430266203701</v>
      </c>
      <c r="E13997" t="s">
        <v>5842</v>
      </c>
      <c r="F13997">
        <v>5.587353660663025</v>
      </c>
    </row>
    <row r="13998" spans="1:6">
      <c r="A13998">
        <v>7</v>
      </c>
      <c r="B13998" s="226">
        <v>43831</v>
      </c>
      <c r="C13998" s="226">
        <v>43832</v>
      </c>
      <c r="D13998" s="226">
        <v>44390.430266203701</v>
      </c>
      <c r="E13998" t="s">
        <v>5843</v>
      </c>
      <c r="F13998">
        <v>12.190971291727532</v>
      </c>
    </row>
    <row r="13999" spans="1:6">
      <c r="A13999">
        <v>7</v>
      </c>
      <c r="B13999" s="226">
        <v>43831</v>
      </c>
      <c r="C13999" s="226">
        <v>43832</v>
      </c>
      <c r="D13999" s="226">
        <v>44390.430266203701</v>
      </c>
      <c r="E13999" t="s">
        <v>5844</v>
      </c>
      <c r="F13999">
        <v>7.3123574356238334</v>
      </c>
    </row>
    <row r="14000" spans="1:6">
      <c r="A14000">
        <v>7</v>
      </c>
      <c r="B14000" s="226">
        <v>43831</v>
      </c>
      <c r="C14000" s="226">
        <v>43832</v>
      </c>
      <c r="D14000" s="226">
        <v>44390.430266203701</v>
      </c>
      <c r="E14000" t="s">
        <v>5845</v>
      </c>
      <c r="F14000">
        <v>15.427764079005987</v>
      </c>
    </row>
    <row r="14001" spans="1:6">
      <c r="A14001">
        <v>7</v>
      </c>
      <c r="B14001" s="226">
        <v>43831</v>
      </c>
      <c r="C14001" s="226">
        <v>43832</v>
      </c>
      <c r="D14001" s="226">
        <v>44390.430266203701</v>
      </c>
      <c r="E14001" t="s">
        <v>5846</v>
      </c>
      <c r="F14001">
        <v>4.2191700037670818</v>
      </c>
    </row>
    <row r="14002" spans="1:6">
      <c r="A14002">
        <v>7</v>
      </c>
      <c r="B14002" s="226">
        <v>43831</v>
      </c>
      <c r="C14002" s="226">
        <v>43832</v>
      </c>
      <c r="D14002" s="226">
        <v>44390.430266203701</v>
      </c>
      <c r="E14002" t="s">
        <v>5847</v>
      </c>
      <c r="F14002">
        <v>0.74000000953674316</v>
      </c>
    </row>
    <row r="14003" spans="1:6">
      <c r="A14003">
        <v>7</v>
      </c>
      <c r="B14003" s="226">
        <v>43831</v>
      </c>
      <c r="C14003" s="226">
        <v>43832</v>
      </c>
      <c r="D14003" s="226">
        <v>44390.430266203701</v>
      </c>
      <c r="E14003" t="s">
        <v>5848</v>
      </c>
      <c r="F14003">
        <v>100</v>
      </c>
    </row>
    <row r="14004" spans="1:6">
      <c r="A14004">
        <v>7</v>
      </c>
      <c r="B14004" s="226">
        <v>43831</v>
      </c>
      <c r="C14004" s="226">
        <v>43832</v>
      </c>
      <c r="D14004" s="226">
        <v>44390.430266203701</v>
      </c>
      <c r="E14004" t="s">
        <v>5805</v>
      </c>
      <c r="F14004">
        <v>19.646934082773068</v>
      </c>
    </row>
    <row r="14005" spans="1:6">
      <c r="A14005">
        <v>7</v>
      </c>
      <c r="B14005" s="226">
        <v>43831</v>
      </c>
      <c r="C14005" s="226">
        <v>43832</v>
      </c>
      <c r="D14005" s="226">
        <v>44390.430266203701</v>
      </c>
      <c r="E14005" t="s">
        <v>5797</v>
      </c>
      <c r="F14005">
        <v>7.3637211968501131</v>
      </c>
    </row>
    <row r="14006" spans="1:6">
      <c r="A14006">
        <v>7</v>
      </c>
      <c r="B14006" s="226">
        <v>43831</v>
      </c>
      <c r="C14006" s="226">
        <v>43832</v>
      </c>
      <c r="D14006" s="226">
        <v>44390.430266203701</v>
      </c>
      <c r="E14006" t="s">
        <v>5798</v>
      </c>
      <c r="F14006">
        <v>27.335971976650697</v>
      </c>
    </row>
    <row r="14007" spans="1:6">
      <c r="A14007">
        <v>7</v>
      </c>
      <c r="B14007" s="226">
        <v>43831</v>
      </c>
      <c r="C14007" s="226">
        <v>43832</v>
      </c>
      <c r="D14007" s="226">
        <v>44390.430266203701</v>
      </c>
      <c r="E14007" t="s">
        <v>5799</v>
      </c>
      <c r="F14007">
        <v>4.3175983038213781</v>
      </c>
    </row>
    <row r="14008" spans="1:6">
      <c r="A14008">
        <v>7</v>
      </c>
      <c r="B14008" s="226">
        <v>43831</v>
      </c>
      <c r="C14008" s="226">
        <v>43832</v>
      </c>
      <c r="D14008" s="226">
        <v>44390.430266203701</v>
      </c>
      <c r="E14008" t="s">
        <v>5800</v>
      </c>
      <c r="F14008">
        <v>5.587353660663025</v>
      </c>
    </row>
    <row r="14009" spans="1:6">
      <c r="A14009">
        <v>7</v>
      </c>
      <c r="B14009" s="226">
        <v>43831</v>
      </c>
      <c r="C14009" s="226">
        <v>43832</v>
      </c>
      <c r="D14009" s="226">
        <v>44390.430266203701</v>
      </c>
      <c r="E14009" t="s">
        <v>5801</v>
      </c>
      <c r="F14009">
        <v>12.190971291727532</v>
      </c>
    </row>
    <row r="14010" spans="1:6">
      <c r="A14010">
        <v>7</v>
      </c>
      <c r="B14010" s="226">
        <v>43831</v>
      </c>
      <c r="C14010" s="226">
        <v>43832</v>
      </c>
      <c r="D14010" s="226">
        <v>44390.430266203701</v>
      </c>
      <c r="E14010" t="s">
        <v>5802</v>
      </c>
      <c r="F14010">
        <v>0.35644767307159114</v>
      </c>
    </row>
    <row r="14011" spans="1:6">
      <c r="A14011">
        <v>7</v>
      </c>
      <c r="B14011" s="226">
        <v>43831</v>
      </c>
      <c r="C14011" s="226">
        <v>43832</v>
      </c>
      <c r="D14011" s="226">
        <v>44390.430266203701</v>
      </c>
      <c r="E14011" t="s">
        <v>5803</v>
      </c>
      <c r="F14011">
        <v>7.3123574356238334</v>
      </c>
    </row>
    <row r="14012" spans="1:6">
      <c r="A14012">
        <v>7</v>
      </c>
      <c r="B14012" s="226">
        <v>43831</v>
      </c>
      <c r="C14012" s="226">
        <v>43832</v>
      </c>
      <c r="D14012" s="226">
        <v>44390.430266203701</v>
      </c>
      <c r="E14012" t="s">
        <v>5804</v>
      </c>
      <c r="F14012">
        <v>20.003354950745774</v>
      </c>
    </row>
    <row r="14013" spans="1:6">
      <c r="A14013">
        <v>7</v>
      </c>
      <c r="B14013" s="226">
        <v>43831</v>
      </c>
      <c r="C14013" s="226">
        <v>43832</v>
      </c>
      <c r="D14013" s="226">
        <v>44390.430266203701</v>
      </c>
      <c r="E14013" t="s">
        <v>5913</v>
      </c>
      <c r="F14013">
        <v>3.2009731906983596</v>
      </c>
    </row>
    <row r="14014" spans="1:6">
      <c r="A14014">
        <v>7</v>
      </c>
      <c r="B14014" s="226">
        <v>43831</v>
      </c>
      <c r="C14014" s="226">
        <v>43832</v>
      </c>
      <c r="D14014" s="226">
        <v>44390.430266203701</v>
      </c>
      <c r="E14014" t="s">
        <v>5914</v>
      </c>
      <c r="F14014">
        <v>5.326449452837319</v>
      </c>
    </row>
    <row r="14015" spans="1:6">
      <c r="A14015">
        <v>7</v>
      </c>
      <c r="B14015" s="226">
        <v>43831</v>
      </c>
      <c r="C14015" s="226">
        <v>43832</v>
      </c>
      <c r="D14015" s="226">
        <v>44390.430266203701</v>
      </c>
      <c r="E14015" t="s">
        <v>5915</v>
      </c>
      <c r="F14015">
        <v>4.4591871821217968</v>
      </c>
    </row>
    <row r="14016" spans="1:6">
      <c r="A14016">
        <v>7</v>
      </c>
      <c r="B14016" s="226">
        <v>43831</v>
      </c>
      <c r="C14016" s="226">
        <v>43832</v>
      </c>
      <c r="D14016" s="226">
        <v>44390.430266203701</v>
      </c>
      <c r="E14016" t="s">
        <v>5916</v>
      </c>
      <c r="F14016">
        <v>7.0494786779292315E-2</v>
      </c>
    </row>
    <row r="14017" spans="1:6">
      <c r="A14017">
        <v>7</v>
      </c>
      <c r="B14017" s="226">
        <v>43831</v>
      </c>
      <c r="C14017" s="226">
        <v>43832</v>
      </c>
      <c r="D14017" s="226">
        <v>44390.430266203701</v>
      </c>
      <c r="E14017" t="s">
        <v>6692</v>
      </c>
      <c r="F14017">
        <v>6.943151676872132E-3</v>
      </c>
    </row>
    <row r="14018" spans="1:6">
      <c r="A14018">
        <v>7</v>
      </c>
      <c r="B14018" s="226">
        <v>43831</v>
      </c>
      <c r="C14018" s="226">
        <v>43832</v>
      </c>
      <c r="D14018" s="226">
        <v>44390.430266203701</v>
      </c>
      <c r="E14018" t="s">
        <v>5849</v>
      </c>
      <c r="F14018">
        <v>0.82829999923706055</v>
      </c>
    </row>
    <row r="14019" spans="1:6">
      <c r="A14019">
        <v>7</v>
      </c>
      <c r="B14019" s="226">
        <v>43831</v>
      </c>
      <c r="C14019" s="226">
        <v>43832</v>
      </c>
      <c r="D14019" s="226">
        <v>44390.430266203701</v>
      </c>
      <c r="E14019" t="s">
        <v>5850</v>
      </c>
      <c r="F14019">
        <v>103.6999969482394</v>
      </c>
    </row>
    <row r="14020" spans="1:6">
      <c r="A14020">
        <v>7</v>
      </c>
      <c r="B14020" s="226">
        <v>43831</v>
      </c>
      <c r="C14020" s="226">
        <v>43832</v>
      </c>
      <c r="D14020" s="226">
        <v>44390.430266203701</v>
      </c>
      <c r="E14020" t="s">
        <v>5806</v>
      </c>
      <c r="F14020">
        <v>0.1818392598691089</v>
      </c>
    </row>
    <row r="14021" spans="1:6">
      <c r="A14021">
        <v>7</v>
      </c>
      <c r="B14021" s="226">
        <v>43831</v>
      </c>
      <c r="C14021" s="226">
        <v>43832</v>
      </c>
      <c r="D14021" s="226">
        <v>44390.430266203701</v>
      </c>
      <c r="E14021" t="s">
        <v>5883</v>
      </c>
      <c r="F14021">
        <v>0.47999998927114701</v>
      </c>
    </row>
    <row r="14022" spans="1:6">
      <c r="A14022">
        <v>7</v>
      </c>
      <c r="B14022" s="226">
        <v>43831</v>
      </c>
      <c r="C14022" s="226">
        <v>43832</v>
      </c>
      <c r="D14022" s="226">
        <v>44390.430266203701</v>
      </c>
      <c r="E14022" t="s">
        <v>5884</v>
      </c>
      <c r="F14022">
        <v>1.2300000190734863</v>
      </c>
    </row>
    <row r="14023" spans="1:6">
      <c r="A14023">
        <v>7</v>
      </c>
      <c r="B14023" s="226">
        <v>43831</v>
      </c>
      <c r="C14023" s="226">
        <v>43832</v>
      </c>
      <c r="D14023" s="226">
        <v>44390.430266203701</v>
      </c>
      <c r="E14023" t="s">
        <v>5885</v>
      </c>
      <c r="F14023">
        <v>2.5199999809265137</v>
      </c>
    </row>
    <row r="14024" spans="1:6">
      <c r="A14024">
        <v>7</v>
      </c>
      <c r="B14024" s="226">
        <v>43831</v>
      </c>
      <c r="C14024" s="226">
        <v>43832</v>
      </c>
      <c r="D14024" s="226">
        <v>44390.430266203701</v>
      </c>
      <c r="E14024" t="s">
        <v>5886</v>
      </c>
      <c r="F14024">
        <v>1.3600000143050608</v>
      </c>
    </row>
    <row r="14025" spans="1:6">
      <c r="A14025">
        <v>7</v>
      </c>
      <c r="B14025" s="226">
        <v>43831</v>
      </c>
      <c r="C14025" s="226">
        <v>43832</v>
      </c>
      <c r="D14025" s="226">
        <v>44390.430266203701</v>
      </c>
      <c r="E14025" t="s">
        <v>5887</v>
      </c>
      <c r="F14025">
        <v>0.10000000149011995</v>
      </c>
    </row>
    <row r="14026" spans="1:6">
      <c r="A14026">
        <v>7</v>
      </c>
      <c r="B14026" s="226">
        <v>43831</v>
      </c>
      <c r="C14026" s="226">
        <v>43832</v>
      </c>
      <c r="D14026" s="226">
        <v>44390.430266203701</v>
      </c>
      <c r="E14026" t="s">
        <v>5888</v>
      </c>
      <c r="F14026">
        <v>0</v>
      </c>
    </row>
    <row r="14027" spans="1:6">
      <c r="A14027">
        <v>7</v>
      </c>
      <c r="B14027" s="226">
        <v>43831</v>
      </c>
      <c r="C14027" s="226">
        <v>43832</v>
      </c>
      <c r="D14027" s="226">
        <v>44390.430266203701</v>
      </c>
      <c r="E14027" t="s">
        <v>5889</v>
      </c>
      <c r="F14027">
        <v>0</v>
      </c>
    </row>
    <row r="14028" spans="1:6">
      <c r="A14028">
        <v>7</v>
      </c>
      <c r="B14028" s="226">
        <v>43831</v>
      </c>
      <c r="C14028" s="226">
        <v>43832</v>
      </c>
      <c r="D14028" s="226">
        <v>44390.430266203701</v>
      </c>
      <c r="E14028" t="s">
        <v>5772</v>
      </c>
      <c r="F14028">
        <v>7.0000000298025958E-2</v>
      </c>
    </row>
    <row r="14029" spans="1:6">
      <c r="A14029">
        <v>7</v>
      </c>
      <c r="B14029" s="226">
        <v>43831</v>
      </c>
      <c r="C14029" s="226">
        <v>43832</v>
      </c>
      <c r="D14029" s="226">
        <v>44390.430266203701</v>
      </c>
      <c r="E14029" t="s">
        <v>5773</v>
      </c>
      <c r="F14029">
        <v>1.6399999856949474</v>
      </c>
    </row>
    <row r="14030" spans="1:6">
      <c r="A14030">
        <v>7</v>
      </c>
      <c r="B14030" s="226">
        <v>43831</v>
      </c>
      <c r="C14030" s="226">
        <v>43832</v>
      </c>
      <c r="D14030" s="226">
        <v>44390.430266203701</v>
      </c>
      <c r="E14030" t="s">
        <v>5774</v>
      </c>
      <c r="F14030">
        <v>5.6500000953676555</v>
      </c>
    </row>
    <row r="14031" spans="1:6">
      <c r="A14031">
        <v>7</v>
      </c>
      <c r="B14031" s="226">
        <v>43831</v>
      </c>
      <c r="C14031" s="226">
        <v>43832</v>
      </c>
      <c r="D14031" s="226">
        <v>44390.430266203701</v>
      </c>
      <c r="E14031" t="s">
        <v>5775</v>
      </c>
      <c r="F14031">
        <v>4.0300002098082004</v>
      </c>
    </row>
    <row r="14032" spans="1:6">
      <c r="A14032">
        <v>7</v>
      </c>
      <c r="B14032" s="226">
        <v>43831</v>
      </c>
      <c r="C14032" s="226">
        <v>43832</v>
      </c>
      <c r="D14032" s="226">
        <v>44390.430266203701</v>
      </c>
      <c r="E14032" t="s">
        <v>5776</v>
      </c>
      <c r="F14032">
        <v>0.44999998807905622</v>
      </c>
    </row>
    <row r="14033" spans="1:6">
      <c r="A14033">
        <v>7</v>
      </c>
      <c r="B14033" s="226">
        <v>43831</v>
      </c>
      <c r="C14033" s="226">
        <v>43832</v>
      </c>
      <c r="D14033" s="226">
        <v>44390.430266203701</v>
      </c>
      <c r="E14033" t="s">
        <v>5777</v>
      </c>
      <c r="F14033">
        <v>0</v>
      </c>
    </row>
    <row r="14034" spans="1:6">
      <c r="A14034">
        <v>7</v>
      </c>
      <c r="B14034" s="226">
        <v>43831</v>
      </c>
      <c r="C14034" s="226">
        <v>43832</v>
      </c>
      <c r="D14034" s="226">
        <v>44390.430266203701</v>
      </c>
      <c r="E14034" t="s">
        <v>5778</v>
      </c>
      <c r="F14034">
        <v>3.9999999105930363E-2</v>
      </c>
    </row>
    <row r="14035" spans="1:6">
      <c r="A14035">
        <v>7</v>
      </c>
      <c r="B14035" s="226">
        <v>43831</v>
      </c>
      <c r="C14035" s="226">
        <v>43832</v>
      </c>
      <c r="D14035" s="226">
        <v>44390.430266203701</v>
      </c>
      <c r="E14035" t="s">
        <v>5890</v>
      </c>
      <c r="F14035">
        <v>0.20999999344349696</v>
      </c>
    </row>
    <row r="14036" spans="1:6">
      <c r="A14036">
        <v>7</v>
      </c>
      <c r="B14036" s="226">
        <v>43831</v>
      </c>
      <c r="C14036" s="226">
        <v>43832</v>
      </c>
      <c r="D14036" s="226">
        <v>44390.430266203701</v>
      </c>
      <c r="E14036" t="s">
        <v>5891</v>
      </c>
      <c r="F14036">
        <v>0.3499999940395217</v>
      </c>
    </row>
    <row r="14037" spans="1:6">
      <c r="A14037">
        <v>7</v>
      </c>
      <c r="B14037" s="226">
        <v>43831</v>
      </c>
      <c r="C14037" s="226">
        <v>43832</v>
      </c>
      <c r="D14037" s="226">
        <v>44390.430266203701</v>
      </c>
      <c r="E14037" t="s">
        <v>5892</v>
      </c>
      <c r="F14037">
        <v>0.3499999940395217</v>
      </c>
    </row>
    <row r="14038" spans="1:6">
      <c r="A14038">
        <v>7</v>
      </c>
      <c r="B14038" s="226">
        <v>43831</v>
      </c>
      <c r="C14038" s="226">
        <v>43832</v>
      </c>
      <c r="D14038" s="226">
        <v>44390.430266203701</v>
      </c>
      <c r="E14038" t="s">
        <v>5893</v>
      </c>
      <c r="F14038">
        <v>0</v>
      </c>
    </row>
    <row r="14039" spans="1:6">
      <c r="A14039">
        <v>7</v>
      </c>
      <c r="B14039" s="226">
        <v>43831</v>
      </c>
      <c r="C14039" s="226">
        <v>43832</v>
      </c>
      <c r="D14039" s="226">
        <v>44390.430266203701</v>
      </c>
      <c r="E14039" t="s">
        <v>5783</v>
      </c>
      <c r="F14039">
        <v>0</v>
      </c>
    </row>
    <row r="14040" spans="1:6">
      <c r="A14040">
        <v>7</v>
      </c>
      <c r="B14040" s="226">
        <v>43831</v>
      </c>
      <c r="C14040" s="226">
        <v>43832</v>
      </c>
      <c r="D14040" s="226">
        <v>44390.430266203701</v>
      </c>
      <c r="E14040" t="s">
        <v>5784</v>
      </c>
      <c r="F14040">
        <v>0</v>
      </c>
    </row>
    <row r="14041" spans="1:6">
      <c r="A14041">
        <v>7</v>
      </c>
      <c r="B14041" s="226">
        <v>43831</v>
      </c>
      <c r="C14041" s="226">
        <v>43832</v>
      </c>
      <c r="D14041" s="226">
        <v>44390.430266203701</v>
      </c>
      <c r="E14041" t="s">
        <v>5785</v>
      </c>
      <c r="F14041">
        <v>6.2699999809262721</v>
      </c>
    </row>
    <row r="14042" spans="1:6">
      <c r="A14042">
        <v>7</v>
      </c>
      <c r="B14042" s="226">
        <v>43831</v>
      </c>
      <c r="C14042" s="226">
        <v>43832</v>
      </c>
      <c r="D14042" s="226">
        <v>44390.430266203701</v>
      </c>
      <c r="E14042" t="s">
        <v>5786</v>
      </c>
      <c r="F14042">
        <v>23.229999542236726</v>
      </c>
    </row>
    <row r="14043" spans="1:6">
      <c r="A14043">
        <v>7</v>
      </c>
      <c r="B14043" s="226">
        <v>43831</v>
      </c>
      <c r="C14043" s="226">
        <v>43832</v>
      </c>
      <c r="D14043" s="226">
        <v>44390.430266203701</v>
      </c>
      <c r="E14043" t="s">
        <v>5787</v>
      </c>
      <c r="F14043">
        <v>16.930000305175781</v>
      </c>
    </row>
    <row r="14044" spans="1:6">
      <c r="A14044">
        <v>7</v>
      </c>
      <c r="B14044" s="226">
        <v>43831</v>
      </c>
      <c r="C14044" s="226">
        <v>43832</v>
      </c>
      <c r="D14044" s="226">
        <v>44390.430266203701</v>
      </c>
      <c r="E14044" t="s">
        <v>5788</v>
      </c>
      <c r="F14044">
        <v>4.630000114440918</v>
      </c>
    </row>
    <row r="14045" spans="1:6">
      <c r="A14045">
        <v>7</v>
      </c>
      <c r="B14045" s="226">
        <v>43831</v>
      </c>
      <c r="C14045" s="226">
        <v>43832</v>
      </c>
      <c r="D14045" s="226">
        <v>44390.430266203701</v>
      </c>
      <c r="E14045" t="s">
        <v>5895</v>
      </c>
      <c r="F14045">
        <v>0.74000000953674316</v>
      </c>
    </row>
    <row r="14046" spans="1:6">
      <c r="A14046">
        <v>7</v>
      </c>
      <c r="B14046" s="226">
        <v>43831</v>
      </c>
      <c r="C14046" s="226">
        <v>43832</v>
      </c>
      <c r="D14046" s="226">
        <v>44390.430266203701</v>
      </c>
      <c r="E14046" t="s">
        <v>5790</v>
      </c>
      <c r="F14046">
        <v>4.1100001335142498</v>
      </c>
    </row>
    <row r="14047" spans="1:6">
      <c r="A14047">
        <v>7</v>
      </c>
      <c r="B14047" s="226">
        <v>43831</v>
      </c>
      <c r="C14047" s="226">
        <v>43832</v>
      </c>
      <c r="D14047" s="226">
        <v>44390.430266203701</v>
      </c>
      <c r="E14047" t="s">
        <v>5791</v>
      </c>
      <c r="F14047">
        <v>5</v>
      </c>
    </row>
    <row r="14048" spans="1:6">
      <c r="A14048">
        <v>7</v>
      </c>
      <c r="B14048" s="226">
        <v>43831</v>
      </c>
      <c r="C14048" s="226">
        <v>43832</v>
      </c>
      <c r="D14048" s="226">
        <v>44390.430266203701</v>
      </c>
      <c r="E14048" t="s">
        <v>5792</v>
      </c>
      <c r="F14048">
        <v>11.72000026702835</v>
      </c>
    </row>
    <row r="14049" spans="1:6">
      <c r="A14049">
        <v>7</v>
      </c>
      <c r="B14049" s="226">
        <v>43831</v>
      </c>
      <c r="C14049" s="226">
        <v>43832</v>
      </c>
      <c r="D14049" s="226">
        <v>44390.430266203701</v>
      </c>
      <c r="E14049" t="s">
        <v>5793</v>
      </c>
      <c r="F14049">
        <v>6.6900000572202067</v>
      </c>
    </row>
    <row r="14050" spans="1:6">
      <c r="A14050">
        <v>7</v>
      </c>
      <c r="B14050" s="226">
        <v>43831</v>
      </c>
      <c r="C14050" s="226">
        <v>43832</v>
      </c>
      <c r="D14050" s="226">
        <v>44390.430266203701</v>
      </c>
      <c r="E14050" t="s">
        <v>5794</v>
      </c>
      <c r="F14050">
        <v>27.510000228880809</v>
      </c>
    </row>
    <row r="14051" spans="1:6">
      <c r="A14051">
        <v>7</v>
      </c>
      <c r="B14051" s="226">
        <v>43831</v>
      </c>
      <c r="C14051" s="226">
        <v>43832</v>
      </c>
      <c r="D14051" s="226">
        <v>44390.430266203701</v>
      </c>
      <c r="E14051" t="s">
        <v>5896</v>
      </c>
      <c r="F14051">
        <v>17.840000152587891</v>
      </c>
    </row>
    <row r="14052" spans="1:6">
      <c r="A14052">
        <v>7</v>
      </c>
      <c r="B14052" s="226">
        <v>43831</v>
      </c>
      <c r="C14052" s="226">
        <v>43832</v>
      </c>
      <c r="D14052" s="226">
        <v>44390.430266203701</v>
      </c>
      <c r="E14052" t="s">
        <v>5894</v>
      </c>
      <c r="F14052">
        <v>0</v>
      </c>
    </row>
    <row r="14053" spans="1:6">
      <c r="A14053">
        <v>7</v>
      </c>
      <c r="B14053" s="226">
        <v>43831</v>
      </c>
      <c r="C14053" s="226">
        <v>43832</v>
      </c>
      <c r="D14053" s="226">
        <v>44390.430266203701</v>
      </c>
      <c r="E14053" t="s">
        <v>6455</v>
      </c>
      <c r="F14053">
        <v>45.868361557854584</v>
      </c>
    </row>
    <row r="14054" spans="1:6">
      <c r="A14054">
        <v>7</v>
      </c>
      <c r="B14054" s="226">
        <v>43831</v>
      </c>
      <c r="C14054" s="226">
        <v>43832</v>
      </c>
      <c r="D14054" s="226">
        <v>44390.430266203701</v>
      </c>
      <c r="E14054" t="s">
        <v>6456</v>
      </c>
      <c r="F14054">
        <v>51.456879398557916</v>
      </c>
    </row>
    <row r="14055" spans="1:6">
      <c r="A14055">
        <v>7</v>
      </c>
      <c r="B14055" s="226">
        <v>43831</v>
      </c>
      <c r="C14055" s="226">
        <v>43832</v>
      </c>
      <c r="D14055" s="226">
        <v>44390.430266203701</v>
      </c>
      <c r="E14055" t="s">
        <v>5973</v>
      </c>
      <c r="F14055">
        <v>5.0026698215140186</v>
      </c>
    </row>
    <row r="14056" spans="1:6">
      <c r="A14056">
        <v>7</v>
      </c>
      <c r="B14056" s="226">
        <v>43831</v>
      </c>
      <c r="C14056" s="226">
        <v>43832</v>
      </c>
      <c r="D14056" s="226">
        <v>44390.430266203701</v>
      </c>
      <c r="E14056" t="s">
        <v>6690</v>
      </c>
      <c r="F14056">
        <v>0.63783433789180488</v>
      </c>
    </row>
    <row r="14057" spans="1:6">
      <c r="A14057">
        <v>7</v>
      </c>
      <c r="B14057" s="226">
        <v>43831</v>
      </c>
      <c r="C14057" s="226">
        <v>43832</v>
      </c>
      <c r="D14057" s="226">
        <v>44390.430266203701</v>
      </c>
      <c r="E14057" t="s">
        <v>6691</v>
      </c>
      <c r="F14057">
        <v>0.95610058307647616</v>
      </c>
    </row>
    <row r="14058" spans="1:6">
      <c r="A14058">
        <v>7</v>
      </c>
      <c r="B14058" s="226">
        <v>43831</v>
      </c>
      <c r="C14058" s="226">
        <v>43832</v>
      </c>
      <c r="D14058" s="226">
        <v>44390.430266203701</v>
      </c>
      <c r="E14058" t="s">
        <v>6240</v>
      </c>
      <c r="F14058">
        <v>74.02795935206936</v>
      </c>
    </row>
    <row r="14059" spans="1:6">
      <c r="A14059">
        <v>7</v>
      </c>
      <c r="B14059" s="226">
        <v>43831</v>
      </c>
      <c r="C14059" s="226">
        <v>43832</v>
      </c>
      <c r="D14059" s="226">
        <v>44390.430266203701</v>
      </c>
      <c r="E14059" t="s">
        <v>5902</v>
      </c>
      <c r="F14059">
        <v>18.838600158691406</v>
      </c>
    </row>
    <row r="14060" spans="1:6">
      <c r="A14060">
        <v>7</v>
      </c>
      <c r="B14060" s="226">
        <v>43831</v>
      </c>
      <c r="C14060" s="226">
        <v>43832</v>
      </c>
      <c r="D14060" s="226">
        <v>44390.430266203701</v>
      </c>
      <c r="E14060" t="s">
        <v>5903</v>
      </c>
      <c r="F14060">
        <v>59.310901641847835</v>
      </c>
    </row>
    <row r="14061" spans="1:6">
      <c r="A14061">
        <v>7</v>
      </c>
      <c r="B14061" s="226">
        <v>43831</v>
      </c>
      <c r="C14061" s="226">
        <v>43832</v>
      </c>
      <c r="D14061" s="226">
        <v>44390.430266203701</v>
      </c>
      <c r="E14061" t="s">
        <v>5904</v>
      </c>
      <c r="F14061">
        <v>24.409000396729049</v>
      </c>
    </row>
    <row r="14062" spans="1:6">
      <c r="A14062">
        <v>7</v>
      </c>
      <c r="B14062" s="226">
        <v>43831</v>
      </c>
      <c r="C14062" s="226">
        <v>43832</v>
      </c>
      <c r="D14062" s="226">
        <v>44390.430266203701</v>
      </c>
      <c r="E14062" t="s">
        <v>5905</v>
      </c>
      <c r="F14062">
        <v>0.25999999046325684</v>
      </c>
    </row>
    <row r="14063" spans="1:6">
      <c r="A14063">
        <v>7</v>
      </c>
      <c r="B14063" s="226">
        <v>43831</v>
      </c>
      <c r="C14063" s="226">
        <v>43832</v>
      </c>
      <c r="D14063" s="226">
        <v>44390.430266203701</v>
      </c>
      <c r="E14063" t="s">
        <v>5906</v>
      </c>
      <c r="F14063">
        <v>0.24240000545979401</v>
      </c>
    </row>
    <row r="14064" spans="1:6">
      <c r="A14064">
        <v>7</v>
      </c>
      <c r="B14064" s="226">
        <v>43831</v>
      </c>
      <c r="C14064" s="226">
        <v>43832</v>
      </c>
      <c r="D14064" s="226">
        <v>44390.430266203701</v>
      </c>
      <c r="E14064" t="s">
        <v>5907</v>
      </c>
      <c r="F14064">
        <v>0.46219998598100337</v>
      </c>
    </row>
    <row r="14065" spans="1:6">
      <c r="A14065">
        <v>7</v>
      </c>
      <c r="B14065" s="226">
        <v>43831</v>
      </c>
      <c r="C14065" s="226">
        <v>43832</v>
      </c>
      <c r="D14065" s="226">
        <v>44390.430266203701</v>
      </c>
      <c r="E14065" t="s">
        <v>5908</v>
      </c>
      <c r="F14065">
        <v>0.1291999965906192</v>
      </c>
    </row>
    <row r="14066" spans="1:6">
      <c r="A14066">
        <v>7</v>
      </c>
      <c r="B14066" s="226">
        <v>43831</v>
      </c>
      <c r="C14066" s="226">
        <v>43832</v>
      </c>
      <c r="D14066" s="226">
        <v>44390.430266203701</v>
      </c>
      <c r="E14066" t="s">
        <v>6241</v>
      </c>
      <c r="F14066">
        <v>143.57978601455696</v>
      </c>
    </row>
    <row r="14067" spans="1:6">
      <c r="A14067">
        <v>7</v>
      </c>
      <c r="B14067" s="226">
        <v>43831</v>
      </c>
      <c r="C14067" s="226">
        <v>43832</v>
      </c>
      <c r="D14067" s="226">
        <v>44390.430266203701</v>
      </c>
      <c r="E14067" t="s">
        <v>5909</v>
      </c>
    </row>
    <row r="14068" spans="1:6">
      <c r="A14068">
        <v>7</v>
      </c>
      <c r="B14068" s="226">
        <v>43831</v>
      </c>
      <c r="C14068" s="226">
        <v>43832</v>
      </c>
      <c r="D14068" s="226">
        <v>44390.430266203701</v>
      </c>
      <c r="E14068" t="s">
        <v>5910</v>
      </c>
    </row>
    <row r="14069" spans="1:6">
      <c r="A14069">
        <v>7</v>
      </c>
      <c r="B14069" s="226">
        <v>43831</v>
      </c>
      <c r="C14069" s="226">
        <v>43832</v>
      </c>
      <c r="D14069" s="226">
        <v>44390.430266203701</v>
      </c>
      <c r="E14069" t="s">
        <v>5911</v>
      </c>
    </row>
    <row r="14070" spans="1:6">
      <c r="A14070">
        <v>7</v>
      </c>
      <c r="B14070" s="226">
        <v>43831</v>
      </c>
      <c r="C14070" s="226">
        <v>43832</v>
      </c>
      <c r="D14070" s="226">
        <v>44390.430266203701</v>
      </c>
      <c r="E14070" t="s">
        <v>5912</v>
      </c>
    </row>
    <row r="14071" spans="1:6">
      <c r="A14071">
        <v>7</v>
      </c>
      <c r="B14071" s="226">
        <v>43831</v>
      </c>
      <c r="C14071" s="226">
        <v>43832</v>
      </c>
      <c r="D14071" s="226">
        <v>44390.430266203701</v>
      </c>
      <c r="E14071" t="s">
        <v>6457</v>
      </c>
      <c r="F14071">
        <v>121.74391297234389</v>
      </c>
    </row>
    <row r="14072" spans="1:6">
      <c r="A14072">
        <v>7</v>
      </c>
      <c r="B14072" s="226">
        <v>43831</v>
      </c>
      <c r="C14072" s="226">
        <v>43832</v>
      </c>
      <c r="D14072" s="226">
        <v>44390.430266203701</v>
      </c>
      <c r="E14072" t="s">
        <v>6458</v>
      </c>
      <c r="F14072">
        <v>121.4411908096738</v>
      </c>
    </row>
    <row r="14073" spans="1:6">
      <c r="A14073">
        <v>7</v>
      </c>
      <c r="B14073" s="226">
        <v>43831</v>
      </c>
      <c r="C14073" s="226">
        <v>43832</v>
      </c>
      <c r="D14073" s="226">
        <v>44390.430266203701</v>
      </c>
      <c r="E14073" t="s">
        <v>6459</v>
      </c>
      <c r="F14073">
        <v>89.772515895630818</v>
      </c>
    </row>
    <row r="14074" spans="1:6">
      <c r="A14074">
        <v>7</v>
      </c>
      <c r="B14074" s="226">
        <v>43831</v>
      </c>
      <c r="C14074" s="226">
        <v>43832</v>
      </c>
      <c r="D14074" s="226">
        <v>44390.430266203701</v>
      </c>
      <c r="E14074" t="s">
        <v>5521</v>
      </c>
      <c r="F14074">
        <v>210.67810947630139</v>
      </c>
    </row>
    <row r="14075" spans="1:6">
      <c r="A14075">
        <v>7</v>
      </c>
      <c r="B14075" s="226">
        <v>43831</v>
      </c>
      <c r="C14075" s="226">
        <v>43832</v>
      </c>
      <c r="D14075" s="226">
        <v>44390.430266203701</v>
      </c>
      <c r="E14075" t="s">
        <v>6460</v>
      </c>
      <c r="F14075">
        <v>106.00002094374773</v>
      </c>
    </row>
    <row r="14076" spans="1:6">
      <c r="A14076">
        <v>7</v>
      </c>
      <c r="B14076" s="226">
        <v>43831</v>
      </c>
      <c r="C14076" s="226">
        <v>43832</v>
      </c>
      <c r="D14076" s="226">
        <v>44390.430266203701</v>
      </c>
      <c r="E14076" t="s">
        <v>6461</v>
      </c>
      <c r="F14076">
        <v>117.71146007643758</v>
      </c>
    </row>
    <row r="14077" spans="1:6">
      <c r="A14077">
        <v>7</v>
      </c>
      <c r="B14077" s="226">
        <v>43831</v>
      </c>
      <c r="C14077" s="226">
        <v>43832</v>
      </c>
      <c r="D14077" s="226">
        <v>44390.430266203701</v>
      </c>
      <c r="E14077" t="s">
        <v>6462</v>
      </c>
      <c r="F14077">
        <v>124.55435198148152</v>
      </c>
    </row>
    <row r="14078" spans="1:6">
      <c r="A14078">
        <v>7</v>
      </c>
      <c r="B14078" s="226">
        <v>43831</v>
      </c>
      <c r="C14078" s="226">
        <v>43832</v>
      </c>
      <c r="D14078" s="226">
        <v>44390.430266203701</v>
      </c>
      <c r="E14078" t="s">
        <v>6463</v>
      </c>
      <c r="F14078">
        <v>136.70643107096359</v>
      </c>
    </row>
    <row r="14079" spans="1:6">
      <c r="A14079">
        <v>7</v>
      </c>
      <c r="B14079" s="226">
        <v>43831</v>
      </c>
      <c r="C14079" s="226">
        <v>43832</v>
      </c>
      <c r="D14079" s="226">
        <v>44390.430266203701</v>
      </c>
      <c r="E14079" t="s">
        <v>5974</v>
      </c>
      <c r="F14079">
        <v>6.4552634878291029</v>
      </c>
    </row>
    <row r="14080" spans="1:6">
      <c r="A14080">
        <v>7</v>
      </c>
      <c r="B14080" s="226">
        <v>43831</v>
      </c>
      <c r="C14080" s="226">
        <v>43832</v>
      </c>
      <c r="D14080" s="226">
        <v>44390.430266203701</v>
      </c>
      <c r="E14080" t="s">
        <v>5975</v>
      </c>
      <c r="F14080">
        <v>11.722027913067089</v>
      </c>
    </row>
    <row r="14081" spans="1:6">
      <c r="A14081">
        <v>7</v>
      </c>
      <c r="B14081" s="226">
        <v>43831</v>
      </c>
      <c r="C14081" s="226">
        <v>43832</v>
      </c>
      <c r="D14081" s="226">
        <v>44390.430266203701</v>
      </c>
      <c r="E14081" t="s">
        <v>5934</v>
      </c>
      <c r="F14081">
        <v>20.001502621173852</v>
      </c>
    </row>
    <row r="14082" spans="1:6">
      <c r="A14082">
        <v>7</v>
      </c>
      <c r="B14082" s="226">
        <v>43831</v>
      </c>
      <c r="C14082" s="226">
        <v>43832</v>
      </c>
      <c r="D14082" s="226">
        <v>44390.430266203701</v>
      </c>
      <c r="E14082" t="s">
        <v>6242</v>
      </c>
      <c r="F14082">
        <v>51.52474778758156</v>
      </c>
    </row>
    <row r="14083" spans="1:6">
      <c r="A14083">
        <v>7</v>
      </c>
      <c r="B14083" s="226">
        <v>43831</v>
      </c>
      <c r="C14083" s="226">
        <v>43832</v>
      </c>
      <c r="D14083" s="226">
        <v>44390.430266203701</v>
      </c>
      <c r="E14083" t="s">
        <v>6464</v>
      </c>
      <c r="F14083">
        <v>143.33933679792568</v>
      </c>
    </row>
    <row r="14084" spans="1:6">
      <c r="A14084">
        <v>7</v>
      </c>
      <c r="B14084" s="226">
        <v>43831</v>
      </c>
      <c r="C14084" s="226">
        <v>43832</v>
      </c>
      <c r="D14084" s="226">
        <v>44390.430266203701</v>
      </c>
      <c r="E14084" t="s">
        <v>6465</v>
      </c>
      <c r="F14084">
        <v>149.12241335974869</v>
      </c>
    </row>
    <row r="14085" spans="1:6">
      <c r="A14085">
        <v>7</v>
      </c>
      <c r="B14085" s="226">
        <v>43831</v>
      </c>
      <c r="C14085" s="226">
        <v>43832</v>
      </c>
      <c r="D14085" s="226">
        <v>44390.430266203701</v>
      </c>
      <c r="E14085" t="s">
        <v>6466</v>
      </c>
      <c r="F14085">
        <v>143.54379229015771</v>
      </c>
    </row>
    <row r="14086" spans="1:6">
      <c r="A14086">
        <v>7</v>
      </c>
      <c r="B14086" s="226">
        <v>43831</v>
      </c>
      <c r="C14086" s="226">
        <v>43832</v>
      </c>
      <c r="D14086" s="226">
        <v>44390.430266203701</v>
      </c>
      <c r="E14086" t="s">
        <v>6467</v>
      </c>
      <c r="F14086">
        <v>144.83648509979341</v>
      </c>
    </row>
    <row r="14087" spans="1:6">
      <c r="A14087">
        <v>7</v>
      </c>
      <c r="B14087" s="226">
        <v>43831</v>
      </c>
      <c r="C14087" s="226">
        <v>43832</v>
      </c>
      <c r="D14087" s="226">
        <v>44390.430266203701</v>
      </c>
      <c r="E14087" t="s">
        <v>5935</v>
      </c>
      <c r="F14087">
        <v>9.9108217173152529</v>
      </c>
    </row>
    <row r="14088" spans="1:6">
      <c r="A14088">
        <v>7</v>
      </c>
      <c r="B14088" s="226">
        <v>43831</v>
      </c>
      <c r="C14088" s="226">
        <v>43832</v>
      </c>
      <c r="D14088" s="226">
        <v>44390.430266203701</v>
      </c>
      <c r="E14088" t="s">
        <v>6468</v>
      </c>
      <c r="F14088">
        <v>145.07112243440392</v>
      </c>
    </row>
    <row r="14089" spans="1:6">
      <c r="A14089">
        <v>7</v>
      </c>
      <c r="B14089" s="226">
        <v>43831</v>
      </c>
      <c r="C14089" s="226">
        <v>43832</v>
      </c>
      <c r="D14089" s="226">
        <v>44390.430266203701</v>
      </c>
      <c r="E14089" t="s">
        <v>5948</v>
      </c>
    </row>
    <row r="14090" spans="1:6">
      <c r="A14090">
        <v>7</v>
      </c>
      <c r="B14090" s="226">
        <v>43831</v>
      </c>
      <c r="C14090" s="226">
        <v>43832</v>
      </c>
      <c r="D14090" s="226">
        <v>44390.430266203701</v>
      </c>
      <c r="E14090" t="s">
        <v>5950</v>
      </c>
    </row>
    <row r="14091" spans="1:6">
      <c r="A14091">
        <v>7</v>
      </c>
      <c r="B14091" s="226">
        <v>43831</v>
      </c>
      <c r="C14091" s="226">
        <v>43832</v>
      </c>
      <c r="D14091" s="226">
        <v>44390.430266203701</v>
      </c>
      <c r="E14091" t="s">
        <v>5949</v>
      </c>
    </row>
    <row r="14092" spans="1:6">
      <c r="A14092">
        <v>7</v>
      </c>
      <c r="B14092" s="226">
        <v>43831</v>
      </c>
      <c r="C14092" s="226">
        <v>43832</v>
      </c>
      <c r="D14092" s="226">
        <v>44390.430266203701</v>
      </c>
      <c r="E14092" t="s">
        <v>6521</v>
      </c>
      <c r="F14092">
        <v>0.6861230169629895</v>
      </c>
    </row>
    <row r="14093" spans="1:6">
      <c r="A14093">
        <v>7</v>
      </c>
      <c r="B14093" s="226">
        <v>43831</v>
      </c>
      <c r="C14093" s="226">
        <v>43832</v>
      </c>
      <c r="D14093" s="226">
        <v>44390.430266203701</v>
      </c>
      <c r="E14093" t="s">
        <v>6522</v>
      </c>
      <c r="F14093">
        <v>0.16295701406779681</v>
      </c>
    </row>
    <row r="14094" spans="1:6">
      <c r="A14094">
        <v>7</v>
      </c>
      <c r="B14094" s="226">
        <v>43831</v>
      </c>
      <c r="C14094" s="226">
        <v>43832</v>
      </c>
      <c r="D14094" s="226">
        <v>44390.430266203701</v>
      </c>
      <c r="E14094" t="s">
        <v>6243</v>
      </c>
      <c r="F14094">
        <v>1.6900456621767563</v>
      </c>
    </row>
    <row r="14095" spans="1:6">
      <c r="A14095">
        <v>7</v>
      </c>
      <c r="B14095" s="226">
        <v>43831</v>
      </c>
      <c r="C14095" s="226">
        <v>43832</v>
      </c>
      <c r="D14095" s="226">
        <v>44390.430266203701</v>
      </c>
      <c r="E14095" t="s">
        <v>5963</v>
      </c>
      <c r="F14095">
        <v>54.99983312553821</v>
      </c>
    </row>
    <row r="14096" spans="1:6">
      <c r="A14096">
        <v>7</v>
      </c>
      <c r="B14096" s="226">
        <v>43831</v>
      </c>
      <c r="C14096" s="226">
        <v>43832</v>
      </c>
      <c r="D14096" s="226">
        <v>44390.430266203701</v>
      </c>
      <c r="E14096" t="s">
        <v>6447</v>
      </c>
      <c r="F14096">
        <v>91.991203504138511</v>
      </c>
    </row>
    <row r="14097" spans="1:6">
      <c r="A14097">
        <v>7</v>
      </c>
      <c r="B14097" s="226">
        <v>43831</v>
      </c>
      <c r="C14097" s="226">
        <v>43832</v>
      </c>
      <c r="D14097" s="226">
        <v>44390.430266203701</v>
      </c>
      <c r="E14097" t="s">
        <v>6448</v>
      </c>
      <c r="F14097">
        <v>73.692735854784601</v>
      </c>
    </row>
    <row r="14098" spans="1:6">
      <c r="A14098">
        <v>7</v>
      </c>
      <c r="B14098" s="226">
        <v>43831</v>
      </c>
      <c r="C14098" s="226">
        <v>43832</v>
      </c>
      <c r="D14098" s="226">
        <v>44390.430266203701</v>
      </c>
      <c r="E14098" t="s">
        <v>5964</v>
      </c>
      <c r="F14098">
        <v>15.724359307686488</v>
      </c>
    </row>
    <row r="14099" spans="1:6">
      <c r="A14099">
        <v>7</v>
      </c>
      <c r="B14099" s="226">
        <v>43831</v>
      </c>
      <c r="C14099" s="226">
        <v>43832</v>
      </c>
      <c r="D14099" s="226">
        <v>44390.430266203701</v>
      </c>
      <c r="E14099" t="s">
        <v>6244</v>
      </c>
      <c r="F14099">
        <v>10.437171420786115</v>
      </c>
    </row>
    <row r="14100" spans="1:6">
      <c r="A14100">
        <v>7</v>
      </c>
      <c r="B14100" s="226">
        <v>43831</v>
      </c>
      <c r="C14100" s="226">
        <v>43832</v>
      </c>
      <c r="D14100" s="226">
        <v>44390.430266203701</v>
      </c>
      <c r="E14100" t="s">
        <v>6245</v>
      </c>
      <c r="F14100">
        <v>9.0217162516381944</v>
      </c>
    </row>
    <row r="14101" spans="1:6">
      <c r="A14101">
        <v>7</v>
      </c>
      <c r="B14101" s="226">
        <v>43831</v>
      </c>
      <c r="C14101" s="226">
        <v>43832</v>
      </c>
      <c r="D14101" s="226">
        <v>44390.430266203701</v>
      </c>
      <c r="E14101" t="s">
        <v>6659</v>
      </c>
      <c r="F14101">
        <v>0.82829999923706055</v>
      </c>
    </row>
    <row r="14102" spans="1:6">
      <c r="A14102">
        <v>7</v>
      </c>
      <c r="B14102" s="226">
        <v>43831</v>
      </c>
      <c r="C14102" s="226">
        <v>43832</v>
      </c>
      <c r="D14102" s="226">
        <v>44390.430266203701</v>
      </c>
      <c r="E14102" t="s">
        <v>6639</v>
      </c>
      <c r="F14102">
        <v>0.74409997463224853</v>
      </c>
    </row>
    <row r="14103" spans="1:6">
      <c r="A14103">
        <v>7</v>
      </c>
      <c r="B14103" s="226">
        <v>43831</v>
      </c>
      <c r="C14103" s="226">
        <v>43832</v>
      </c>
      <c r="D14103" s="226">
        <v>44390.430266203701</v>
      </c>
      <c r="E14103" t="s">
        <v>6640</v>
      </c>
      <c r="F14103">
        <v>0.85939997434612891</v>
      </c>
    </row>
    <row r="14104" spans="1:6">
      <c r="A14104">
        <v>7</v>
      </c>
      <c r="B14104" s="226">
        <v>43831</v>
      </c>
      <c r="C14104" s="226">
        <v>43832</v>
      </c>
      <c r="D14104" s="226">
        <v>44390.430266203701</v>
      </c>
      <c r="E14104" t="s">
        <v>6641</v>
      </c>
      <c r="F14104">
        <v>0.87779998779296875</v>
      </c>
    </row>
    <row r="14105" spans="1:6">
      <c r="A14105">
        <v>7</v>
      </c>
      <c r="B14105" s="226">
        <v>43831</v>
      </c>
      <c r="C14105" s="226">
        <v>43832</v>
      </c>
      <c r="D14105" s="226">
        <v>44390.430266203701</v>
      </c>
      <c r="E14105" t="s">
        <v>6613</v>
      </c>
    </row>
    <row r="14106" spans="1:6">
      <c r="A14106">
        <v>7</v>
      </c>
      <c r="B14106" s="226">
        <v>43831</v>
      </c>
      <c r="C14106" s="226">
        <v>43832</v>
      </c>
      <c r="D14106" s="226">
        <v>44390.430266203701</v>
      </c>
      <c r="E14106" t="s">
        <v>6246</v>
      </c>
      <c r="F14106">
        <v>48.321539753427722</v>
      </c>
    </row>
    <row r="14107" spans="1:6">
      <c r="A14107">
        <v>7</v>
      </c>
      <c r="B14107" s="226">
        <v>43831</v>
      </c>
      <c r="C14107" s="226">
        <v>43832</v>
      </c>
      <c r="D14107" s="226">
        <v>44390.430266203701</v>
      </c>
      <c r="E14107" t="s">
        <v>6247</v>
      </c>
      <c r="F14107">
        <v>37.884368332641607</v>
      </c>
    </row>
    <row r="14108" spans="1:6">
      <c r="A14108">
        <v>7</v>
      </c>
      <c r="B14108" s="226">
        <v>43831</v>
      </c>
      <c r="C14108" s="226">
        <v>43832</v>
      </c>
      <c r="D14108" s="226">
        <v>44390.430266203701</v>
      </c>
      <c r="E14108" t="s">
        <v>6441</v>
      </c>
      <c r="F14108">
        <v>126.34234298070304</v>
      </c>
    </row>
    <row r="14109" spans="1:6">
      <c r="A14109">
        <v>7</v>
      </c>
      <c r="B14109" s="226">
        <v>43831</v>
      </c>
      <c r="C14109" s="226">
        <v>43832</v>
      </c>
      <c r="D14109" s="226">
        <v>44390.430266203701</v>
      </c>
      <c r="E14109" t="s">
        <v>6442</v>
      </c>
      <c r="F14109">
        <v>137.30592368443834</v>
      </c>
    </row>
    <row r="14110" spans="1:6">
      <c r="A14110">
        <v>7</v>
      </c>
      <c r="B14110" s="226">
        <v>43831</v>
      </c>
      <c r="C14110" s="226">
        <v>43832</v>
      </c>
      <c r="D14110" s="226">
        <v>44390.430266203701</v>
      </c>
      <c r="E14110" t="s">
        <v>6443</v>
      </c>
      <c r="F14110">
        <v>147.48871985541496</v>
      </c>
    </row>
    <row r="14111" spans="1:6">
      <c r="A14111">
        <v>7</v>
      </c>
      <c r="B14111" s="226">
        <v>43831</v>
      </c>
      <c r="C14111" s="226">
        <v>43832</v>
      </c>
      <c r="D14111" s="226">
        <v>44390.430266203701</v>
      </c>
      <c r="E14111" t="s">
        <v>6444</v>
      </c>
      <c r="F14111">
        <v>153.52586449517094</v>
      </c>
    </row>
    <row r="14112" spans="1:6">
      <c r="A14112">
        <v>7</v>
      </c>
      <c r="B14112" s="226">
        <v>43831</v>
      </c>
      <c r="C14112" s="226">
        <v>43832</v>
      </c>
      <c r="D14112" s="226">
        <v>44390.430266203701</v>
      </c>
      <c r="E14112" t="s">
        <v>6445</v>
      </c>
      <c r="F14112">
        <v>161.29049770567133</v>
      </c>
    </row>
    <row r="14113" spans="1:6">
      <c r="A14113">
        <v>7</v>
      </c>
      <c r="B14113" s="226">
        <v>43831</v>
      </c>
      <c r="C14113" s="226">
        <v>43832</v>
      </c>
      <c r="D14113" s="226">
        <v>44390.430266203701</v>
      </c>
      <c r="E14113" t="s">
        <v>6446</v>
      </c>
      <c r="F14113">
        <v>170.73645461400361</v>
      </c>
    </row>
    <row r="14114" spans="1:6">
      <c r="A14114">
        <v>7</v>
      </c>
      <c r="B14114" s="226">
        <v>43831</v>
      </c>
      <c r="C14114" s="226">
        <v>43832</v>
      </c>
      <c r="D14114" s="226">
        <v>44390.430266203701</v>
      </c>
      <c r="E14114" t="s">
        <v>5971</v>
      </c>
      <c r="F14114">
        <v>8.750909083088235</v>
      </c>
    </row>
    <row r="14115" spans="1:6">
      <c r="A14115">
        <v>7</v>
      </c>
      <c r="B14115" s="226">
        <v>43831</v>
      </c>
      <c r="C14115" s="226">
        <v>43832</v>
      </c>
      <c r="D14115" s="226">
        <v>44390.430266203701</v>
      </c>
      <c r="E14115" t="s">
        <v>5972</v>
      </c>
      <c r="F14115">
        <v>11.312903381718471</v>
      </c>
    </row>
    <row r="14116" spans="1:6">
      <c r="A14116">
        <v>7</v>
      </c>
      <c r="B14116" s="226">
        <v>43831</v>
      </c>
      <c r="C14116" s="226">
        <v>43832</v>
      </c>
      <c r="D14116" s="226">
        <v>44390.430266203701</v>
      </c>
      <c r="E14116" t="s">
        <v>6449</v>
      </c>
      <c r="F14116">
        <v>83.325524764590753</v>
      </c>
    </row>
    <row r="14117" spans="1:6">
      <c r="A14117">
        <v>7</v>
      </c>
      <c r="B14117" s="226">
        <v>43831</v>
      </c>
      <c r="C14117" s="226">
        <v>43832</v>
      </c>
      <c r="D14117" s="226">
        <v>44390.430266203701</v>
      </c>
      <c r="E14117" t="s">
        <v>6248</v>
      </c>
      <c r="F14117">
        <v>132.10071891678709</v>
      </c>
    </row>
    <row r="14118" spans="1:6">
      <c r="A14118">
        <v>7</v>
      </c>
      <c r="B14118" s="226">
        <v>43831</v>
      </c>
      <c r="C14118" s="226">
        <v>43832</v>
      </c>
      <c r="D14118" s="226">
        <v>44390.430266203701</v>
      </c>
      <c r="E14118" t="s">
        <v>6249</v>
      </c>
      <c r="F14118">
        <v>97.706015279557931</v>
      </c>
    </row>
    <row r="14119" spans="1:6">
      <c r="A14119">
        <v>7</v>
      </c>
      <c r="B14119" s="226">
        <v>43831</v>
      </c>
      <c r="C14119" s="226">
        <v>43832</v>
      </c>
      <c r="D14119" s="226">
        <v>44390.430266203701</v>
      </c>
      <c r="E14119" t="s">
        <v>6250</v>
      </c>
      <c r="F14119">
        <v>2.3475531287594773</v>
      </c>
    </row>
    <row r="14120" spans="1:6">
      <c r="A14120">
        <v>7</v>
      </c>
      <c r="B14120" s="226">
        <v>43831</v>
      </c>
      <c r="C14120" s="226">
        <v>43832</v>
      </c>
      <c r="D14120" s="226">
        <v>44390.430266203701</v>
      </c>
      <c r="E14120" t="s">
        <v>6450</v>
      </c>
      <c r="F14120">
        <v>172.20993263456546</v>
      </c>
    </row>
    <row r="14121" spans="1:6">
      <c r="A14121">
        <v>7</v>
      </c>
      <c r="B14121" s="226">
        <v>43831</v>
      </c>
      <c r="C14121" s="226">
        <v>43832</v>
      </c>
      <c r="D14121" s="226">
        <v>44390.430266203701</v>
      </c>
      <c r="E14121" t="s">
        <v>6451</v>
      </c>
      <c r="F14121">
        <v>172.23277675840495</v>
      </c>
    </row>
    <row r="14122" spans="1:6">
      <c r="A14122">
        <v>7</v>
      </c>
      <c r="B14122" s="226">
        <v>43831</v>
      </c>
      <c r="C14122" s="226">
        <v>43832</v>
      </c>
      <c r="D14122" s="226">
        <v>44390.430266203701</v>
      </c>
      <c r="E14122" t="s">
        <v>5976</v>
      </c>
      <c r="F14122">
        <v>1.292372776312166</v>
      </c>
    </row>
    <row r="14123" spans="1:6">
      <c r="A14123">
        <v>7</v>
      </c>
      <c r="B14123" s="226">
        <v>43831</v>
      </c>
      <c r="C14123" s="226">
        <v>43832</v>
      </c>
      <c r="D14123" s="226">
        <v>44390.430266203701</v>
      </c>
      <c r="E14123" t="s">
        <v>6452</v>
      </c>
      <c r="F14123">
        <v>172.46022549735179</v>
      </c>
    </row>
    <row r="14124" spans="1:6">
      <c r="A14124">
        <v>7</v>
      </c>
      <c r="B14124" s="226">
        <v>43831</v>
      </c>
      <c r="C14124" s="226">
        <v>43832</v>
      </c>
      <c r="D14124" s="226">
        <v>44390.430266203701</v>
      </c>
      <c r="E14124" t="s">
        <v>6453</v>
      </c>
      <c r="F14124">
        <v>172.57710960176252</v>
      </c>
    </row>
    <row r="14125" spans="1:6">
      <c r="A14125">
        <v>7</v>
      </c>
      <c r="B14125" s="226">
        <v>43831</v>
      </c>
      <c r="C14125" s="226">
        <v>43832</v>
      </c>
      <c r="D14125" s="226">
        <v>44390.430266203701</v>
      </c>
      <c r="E14125" t="s">
        <v>6454</v>
      </c>
      <c r="F14125">
        <v>172.69217316309641</v>
      </c>
    </row>
    <row r="14126" spans="1:6">
      <c r="A14126">
        <v>7</v>
      </c>
      <c r="B14126" s="226">
        <v>43831</v>
      </c>
      <c r="C14126" s="226">
        <v>43832</v>
      </c>
      <c r="D14126" s="226">
        <v>44390.430266203701</v>
      </c>
      <c r="E14126" t="s">
        <v>5957</v>
      </c>
      <c r="F14126">
        <v>0.85900002717974999</v>
      </c>
    </row>
    <row r="14127" spans="1:6">
      <c r="A14127">
        <v>7</v>
      </c>
      <c r="B14127" s="226">
        <v>43831</v>
      </c>
      <c r="C14127" s="226">
        <v>43832</v>
      </c>
      <c r="D14127" s="226">
        <v>44390.430266203701</v>
      </c>
      <c r="E14127" t="s">
        <v>5977</v>
      </c>
      <c r="F14127">
        <v>6.1539998054506784</v>
      </c>
    </row>
    <row r="14128" spans="1:6">
      <c r="A14128">
        <v>7</v>
      </c>
      <c r="B14128" s="226">
        <v>43831</v>
      </c>
      <c r="C14128" s="226">
        <v>43832</v>
      </c>
      <c r="D14128" s="226">
        <v>44390.430266203701</v>
      </c>
      <c r="E14128" t="s">
        <v>5978</v>
      </c>
      <c r="F14128">
        <v>92.426597595211206</v>
      </c>
    </row>
    <row r="14129" spans="1:6">
      <c r="A14129">
        <v>7</v>
      </c>
      <c r="B14129" s="226">
        <v>43831</v>
      </c>
      <c r="C14129" s="226">
        <v>43832</v>
      </c>
      <c r="D14129" s="226">
        <v>44390.430266203701</v>
      </c>
      <c r="E14129" t="s">
        <v>5979</v>
      </c>
      <c r="F14129">
        <v>0.19589999318123338</v>
      </c>
    </row>
    <row r="14130" spans="1:6">
      <c r="A14130">
        <v>7</v>
      </c>
      <c r="B14130" s="226">
        <v>43831</v>
      </c>
      <c r="C14130" s="226">
        <v>43832</v>
      </c>
      <c r="D14130" s="226">
        <v>44390.430266203701</v>
      </c>
      <c r="E14130" t="s">
        <v>5980</v>
      </c>
      <c r="F14130">
        <v>0.12970000505447388</v>
      </c>
    </row>
    <row r="14131" spans="1:6">
      <c r="A14131">
        <v>7</v>
      </c>
      <c r="B14131" s="226">
        <v>43831</v>
      </c>
      <c r="C14131" s="226">
        <v>43832</v>
      </c>
      <c r="D14131" s="226">
        <v>44390.430266203701</v>
      </c>
      <c r="E14131" t="s">
        <v>5981</v>
      </c>
      <c r="F14131">
        <v>0.21250000596047083</v>
      </c>
    </row>
    <row r="14132" spans="1:6">
      <c r="A14132">
        <v>7</v>
      </c>
      <c r="B14132" s="226">
        <v>43831</v>
      </c>
      <c r="C14132" s="226">
        <v>43832</v>
      </c>
      <c r="D14132" s="226">
        <v>44390.430266203701</v>
      </c>
      <c r="E14132" t="s">
        <v>5982</v>
      </c>
      <c r="F14132">
        <v>2.0899999886751324E-2</v>
      </c>
    </row>
    <row r="14133" spans="1:6">
      <c r="A14133">
        <v>7</v>
      </c>
      <c r="B14133" s="226">
        <v>43831</v>
      </c>
      <c r="C14133" s="226">
        <v>43832</v>
      </c>
      <c r="D14133" s="226">
        <v>44390.430266203701</v>
      </c>
      <c r="E14133" t="s">
        <v>5983</v>
      </c>
      <c r="F14133">
        <v>0</v>
      </c>
    </row>
    <row r="14134" spans="1:6">
      <c r="A14134">
        <v>7</v>
      </c>
      <c r="B14134" s="226">
        <v>43831</v>
      </c>
      <c r="C14134" s="226">
        <v>43832</v>
      </c>
      <c r="D14134" s="226">
        <v>44390.430266203701</v>
      </c>
      <c r="E14134" t="s">
        <v>5984</v>
      </c>
      <c r="F14134">
        <v>0</v>
      </c>
    </row>
    <row r="14135" spans="1:6">
      <c r="A14135">
        <v>7</v>
      </c>
      <c r="B14135" s="226">
        <v>43831</v>
      </c>
      <c r="C14135" s="226">
        <v>43832</v>
      </c>
      <c r="D14135" s="226">
        <v>44390.430266203701</v>
      </c>
      <c r="E14135" t="s">
        <v>5985</v>
      </c>
      <c r="F14135">
        <v>0</v>
      </c>
    </row>
    <row r="14136" spans="1:6">
      <c r="A14136">
        <v>7</v>
      </c>
      <c r="B14136" s="226">
        <v>43831</v>
      </c>
      <c r="C14136" s="226">
        <v>43832</v>
      </c>
      <c r="D14136" s="226">
        <v>44390.430266203701</v>
      </c>
      <c r="E14136" t="s">
        <v>6303</v>
      </c>
      <c r="F14136">
        <v>44.612019000000004</v>
      </c>
    </row>
    <row r="14137" spans="1:6">
      <c r="A14137">
        <v>7</v>
      </c>
      <c r="B14137" s="226">
        <v>43831</v>
      </c>
      <c r="C14137" s="226">
        <v>43832</v>
      </c>
      <c r="D14137" s="226">
        <v>44390.430266203701</v>
      </c>
      <c r="E14137" t="s">
        <v>5986</v>
      </c>
      <c r="F14137">
        <v>45.573023739999996</v>
      </c>
    </row>
    <row r="14138" spans="1:6">
      <c r="A14138">
        <v>7</v>
      </c>
      <c r="B14138" s="226">
        <v>43831</v>
      </c>
      <c r="C14138" s="226">
        <v>43832</v>
      </c>
      <c r="D14138" s="226">
        <v>44390.430266203701</v>
      </c>
      <c r="E14138" t="s">
        <v>5987</v>
      </c>
      <c r="F14138">
        <v>2.7000000700354576E-3</v>
      </c>
    </row>
    <row r="14139" spans="1:6">
      <c r="A14139">
        <v>7</v>
      </c>
      <c r="B14139" s="226">
        <v>43831</v>
      </c>
      <c r="C14139" s="226">
        <v>43832</v>
      </c>
      <c r="D14139" s="226">
        <v>44390.430266203701</v>
      </c>
      <c r="E14139" t="s">
        <v>5988</v>
      </c>
      <c r="F14139">
        <v>0.1168999969959259</v>
      </c>
    </row>
    <row r="14140" spans="1:6">
      <c r="A14140">
        <v>7</v>
      </c>
      <c r="B14140" s="226">
        <v>43831</v>
      </c>
      <c r="C14140" s="226">
        <v>43832</v>
      </c>
      <c r="D14140" s="226">
        <v>44390.430266203701</v>
      </c>
      <c r="E14140" t="s">
        <v>5958</v>
      </c>
      <c r="F14140">
        <v>0.28790000081063455</v>
      </c>
    </row>
    <row r="14141" spans="1:6">
      <c r="A14141">
        <v>7</v>
      </c>
      <c r="B14141" s="226">
        <v>43831</v>
      </c>
      <c r="C14141" s="226">
        <v>43832</v>
      </c>
      <c r="D14141" s="226">
        <v>44390.430266203701</v>
      </c>
      <c r="E14141" t="s">
        <v>5989</v>
      </c>
      <c r="F14141">
        <v>54.423401355744055</v>
      </c>
    </row>
    <row r="14142" spans="1:6">
      <c r="A14142">
        <v>7</v>
      </c>
      <c r="B14142" s="226">
        <v>43831</v>
      </c>
      <c r="C14142" s="226">
        <v>43832</v>
      </c>
      <c r="D14142" s="226">
        <v>44390.430266203701</v>
      </c>
      <c r="E14142" t="s">
        <v>5990</v>
      </c>
      <c r="F14142">
        <v>7.9639000892641931</v>
      </c>
    </row>
    <row r="14143" spans="1:6">
      <c r="A14143">
        <v>7</v>
      </c>
      <c r="B14143" s="226">
        <v>43831</v>
      </c>
      <c r="C14143" s="226">
        <v>43832</v>
      </c>
      <c r="D14143" s="226">
        <v>44390.430266203701</v>
      </c>
      <c r="E14143" t="s">
        <v>5991</v>
      </c>
      <c r="F14143">
        <v>10.303600311279297</v>
      </c>
    </row>
    <row r="14144" spans="1:6">
      <c r="A14144">
        <v>7</v>
      </c>
      <c r="B14144" s="226">
        <v>43831</v>
      </c>
      <c r="C14144" s="226">
        <v>43832</v>
      </c>
      <c r="D14144" s="226">
        <v>44390.430266203701</v>
      </c>
      <c r="E14144" t="s">
        <v>5992</v>
      </c>
      <c r="F14144">
        <v>22.974700927734375</v>
      </c>
    </row>
    <row r="14145" spans="1:6">
      <c r="A14145">
        <v>7</v>
      </c>
      <c r="B14145" s="226">
        <v>43831</v>
      </c>
      <c r="C14145" s="226">
        <v>43832</v>
      </c>
      <c r="D14145" s="226">
        <v>44390.430266203701</v>
      </c>
      <c r="E14145" t="s">
        <v>5993</v>
      </c>
      <c r="F14145">
        <v>13.181200027466192</v>
      </c>
    </row>
    <row r="14146" spans="1:6">
      <c r="A14146">
        <v>7</v>
      </c>
      <c r="B14146" s="226">
        <v>43831</v>
      </c>
      <c r="C14146" s="226">
        <v>43832</v>
      </c>
      <c r="D14146" s="226">
        <v>44390.430266203701</v>
      </c>
      <c r="E14146" t="s">
        <v>5994</v>
      </c>
      <c r="F14146">
        <v>33.634300231933594</v>
      </c>
    </row>
    <row r="14147" spans="1:6">
      <c r="A14147">
        <v>7</v>
      </c>
      <c r="B14147" s="226">
        <v>43831</v>
      </c>
      <c r="C14147" s="226">
        <v>43832</v>
      </c>
      <c r="D14147" s="226">
        <v>44390.430266203701</v>
      </c>
      <c r="E14147" t="s">
        <v>5995</v>
      </c>
      <c r="F14147">
        <v>8.0996999740597548</v>
      </c>
    </row>
    <row r="14148" spans="1:6">
      <c r="A14148">
        <v>7</v>
      </c>
      <c r="B14148" s="226">
        <v>43831</v>
      </c>
      <c r="C14148" s="226">
        <v>43832</v>
      </c>
      <c r="D14148" s="226">
        <v>44390.430266203701</v>
      </c>
      <c r="E14148" t="s">
        <v>5996</v>
      </c>
      <c r="F14148">
        <v>2.4084999561310774</v>
      </c>
    </row>
    <row r="14149" spans="1:6">
      <c r="A14149">
        <v>7</v>
      </c>
      <c r="B14149" s="226">
        <v>43831</v>
      </c>
      <c r="C14149" s="226">
        <v>43832</v>
      </c>
      <c r="D14149" s="226">
        <v>44390.430266203701</v>
      </c>
      <c r="E14149" t="s">
        <v>6044</v>
      </c>
    </row>
    <row r="14150" spans="1:6">
      <c r="A14150">
        <v>7</v>
      </c>
      <c r="B14150" s="226">
        <v>43831</v>
      </c>
      <c r="C14150" s="226">
        <v>43832</v>
      </c>
      <c r="D14150" s="226">
        <v>44390.430266203701</v>
      </c>
      <c r="E14150" t="s">
        <v>6047</v>
      </c>
    </row>
    <row r="14151" spans="1:6">
      <c r="A14151">
        <v>7</v>
      </c>
      <c r="B14151" s="226">
        <v>43831</v>
      </c>
      <c r="C14151" s="226">
        <v>43832</v>
      </c>
      <c r="D14151" s="226">
        <v>44390.430266203701</v>
      </c>
      <c r="E14151" t="s">
        <v>6046</v>
      </c>
    </row>
    <row r="14152" spans="1:6">
      <c r="A14152">
        <v>7</v>
      </c>
      <c r="B14152" s="226">
        <v>43831</v>
      </c>
      <c r="C14152" s="226">
        <v>43832</v>
      </c>
      <c r="D14152" s="226">
        <v>44390.430266203701</v>
      </c>
      <c r="E14152" t="s">
        <v>6045</v>
      </c>
    </row>
    <row r="14153" spans="1:6">
      <c r="A14153">
        <v>7</v>
      </c>
      <c r="B14153" s="226">
        <v>43831</v>
      </c>
      <c r="C14153" s="226">
        <v>43832</v>
      </c>
      <c r="D14153" s="226">
        <v>44390.430266203701</v>
      </c>
      <c r="E14153" t="s">
        <v>6235</v>
      </c>
    </row>
    <row r="14154" spans="1:6">
      <c r="A14154">
        <v>7</v>
      </c>
      <c r="B14154" s="226">
        <v>43831</v>
      </c>
      <c r="C14154" s="226">
        <v>43832</v>
      </c>
      <c r="D14154" s="226">
        <v>44390.430266203701</v>
      </c>
      <c r="E14154" t="s">
        <v>6315</v>
      </c>
    </row>
    <row r="14155" spans="1:6">
      <c r="A14155">
        <v>7</v>
      </c>
      <c r="B14155" s="226">
        <v>43831</v>
      </c>
      <c r="C14155" s="226">
        <v>43832</v>
      </c>
      <c r="D14155" s="226">
        <v>44390.430266203701</v>
      </c>
      <c r="E14155" t="s">
        <v>6316</v>
      </c>
    </row>
    <row r="14156" spans="1:6">
      <c r="A14156">
        <v>7</v>
      </c>
      <c r="B14156" s="226">
        <v>43831</v>
      </c>
      <c r="C14156" s="226">
        <v>43832</v>
      </c>
      <c r="D14156" s="226">
        <v>44390.430266203701</v>
      </c>
      <c r="E14156" t="s">
        <v>8012</v>
      </c>
    </row>
    <row r="14157" spans="1:6">
      <c r="A14157">
        <v>7</v>
      </c>
      <c r="B14157" s="226">
        <v>43831</v>
      </c>
      <c r="C14157" s="226">
        <v>43832</v>
      </c>
      <c r="D14157" s="226">
        <v>44390.430266203701</v>
      </c>
      <c r="E14157" t="s">
        <v>6269</v>
      </c>
      <c r="F14157">
        <v>39.977405398421851</v>
      </c>
    </row>
    <row r="14158" spans="1:6">
      <c r="A14158">
        <v>7</v>
      </c>
      <c r="B14158" s="226">
        <v>43831</v>
      </c>
      <c r="C14158" s="226">
        <v>43832</v>
      </c>
      <c r="D14158" s="226">
        <v>44390.430266203701</v>
      </c>
      <c r="E14158" t="s">
        <v>6553</v>
      </c>
      <c r="F14158">
        <v>0</v>
      </c>
    </row>
    <row r="14159" spans="1:6">
      <c r="A14159">
        <v>7</v>
      </c>
      <c r="B14159" s="226">
        <v>43831</v>
      </c>
      <c r="C14159" s="226">
        <v>43832</v>
      </c>
      <c r="D14159" s="226">
        <v>44390.430266203701</v>
      </c>
      <c r="E14159" t="s">
        <v>6554</v>
      </c>
      <c r="F14159">
        <v>0</v>
      </c>
    </row>
    <row r="14160" spans="1:6">
      <c r="A14160">
        <v>7</v>
      </c>
      <c r="B14160" s="226">
        <v>43831</v>
      </c>
      <c r="C14160" s="226">
        <v>43832</v>
      </c>
      <c r="D14160" s="226">
        <v>44390.430266203701</v>
      </c>
      <c r="E14160" t="s">
        <v>6555</v>
      </c>
      <c r="F14160">
        <v>0</v>
      </c>
    </row>
    <row r="14161" spans="1:6">
      <c r="A14161">
        <v>7</v>
      </c>
      <c r="B14161" s="226">
        <v>43831</v>
      </c>
      <c r="C14161" s="226">
        <v>43832</v>
      </c>
      <c r="D14161" s="226">
        <v>44390.430266203701</v>
      </c>
      <c r="E14161" t="s">
        <v>6556</v>
      </c>
      <c r="F14161">
        <v>0</v>
      </c>
    </row>
    <row r="14162" spans="1:6">
      <c r="A14162">
        <v>7</v>
      </c>
      <c r="B14162" s="226">
        <v>43831</v>
      </c>
      <c r="C14162" s="226">
        <v>43832</v>
      </c>
      <c r="D14162" s="226">
        <v>44390.430266203701</v>
      </c>
      <c r="E14162" t="s">
        <v>6557</v>
      </c>
      <c r="F14162">
        <v>0</v>
      </c>
    </row>
    <row r="14163" spans="1:6">
      <c r="A14163">
        <v>7</v>
      </c>
      <c r="B14163" s="226">
        <v>43831</v>
      </c>
      <c r="C14163" s="226">
        <v>43832</v>
      </c>
      <c r="D14163" s="226">
        <v>44390.430266203701</v>
      </c>
      <c r="E14163" t="s">
        <v>6558</v>
      </c>
      <c r="F14163">
        <v>0</v>
      </c>
    </row>
    <row r="14164" spans="1:6">
      <c r="A14164">
        <v>7</v>
      </c>
      <c r="B14164" s="226">
        <v>43831</v>
      </c>
      <c r="C14164" s="226">
        <v>43832</v>
      </c>
      <c r="D14164" s="226">
        <v>44390.430266203701</v>
      </c>
      <c r="E14164" t="s">
        <v>6559</v>
      </c>
      <c r="F14164">
        <v>0</v>
      </c>
    </row>
    <row r="14165" spans="1:6">
      <c r="A14165">
        <v>7</v>
      </c>
      <c r="B14165" s="226">
        <v>43831</v>
      </c>
      <c r="C14165" s="226">
        <v>43832</v>
      </c>
      <c r="D14165" s="226">
        <v>44390.430266203701</v>
      </c>
      <c r="E14165" t="s">
        <v>6560</v>
      </c>
      <c r="F14165">
        <v>18</v>
      </c>
    </row>
    <row r="14166" spans="1:6">
      <c r="A14166">
        <v>7</v>
      </c>
      <c r="B14166" s="226">
        <v>43831</v>
      </c>
      <c r="C14166" s="226">
        <v>43832</v>
      </c>
      <c r="D14166" s="226">
        <v>44390.430266203701</v>
      </c>
      <c r="E14166" t="s">
        <v>6561</v>
      </c>
      <c r="F14166">
        <v>18</v>
      </c>
    </row>
    <row r="14167" spans="1:6">
      <c r="A14167">
        <v>7</v>
      </c>
      <c r="B14167" s="226">
        <v>43831</v>
      </c>
      <c r="C14167" s="226">
        <v>43832</v>
      </c>
      <c r="D14167" s="226">
        <v>44390.430266203701</v>
      </c>
      <c r="E14167" t="s">
        <v>6562</v>
      </c>
      <c r="F14167">
        <v>2.8</v>
      </c>
    </row>
    <row r="14168" spans="1:6">
      <c r="A14168">
        <v>7</v>
      </c>
      <c r="B14168" s="226">
        <v>43831</v>
      </c>
      <c r="C14168" s="226">
        <v>43832</v>
      </c>
      <c r="D14168" s="226">
        <v>44390.430266203701</v>
      </c>
      <c r="E14168" t="s">
        <v>6563</v>
      </c>
      <c r="F14168">
        <v>2.8</v>
      </c>
    </row>
    <row r="14169" spans="1:6">
      <c r="A14169">
        <v>7</v>
      </c>
      <c r="B14169" s="226">
        <v>43831</v>
      </c>
      <c r="C14169" s="226">
        <v>43832</v>
      </c>
      <c r="D14169" s="226">
        <v>44390.430266203701</v>
      </c>
      <c r="E14169" t="s">
        <v>6564</v>
      </c>
      <c r="F14169">
        <v>2.8</v>
      </c>
    </row>
    <row r="14170" spans="1:6">
      <c r="A14170">
        <v>7</v>
      </c>
      <c r="B14170" s="226">
        <v>43831</v>
      </c>
      <c r="C14170" s="226">
        <v>43832</v>
      </c>
      <c r="D14170" s="226">
        <v>44390.430266203701</v>
      </c>
      <c r="E14170" t="s">
        <v>6565</v>
      </c>
      <c r="F14170">
        <v>2.8</v>
      </c>
    </row>
    <row r="14171" spans="1:6">
      <c r="A14171">
        <v>7</v>
      </c>
      <c r="B14171" s="226">
        <v>43831</v>
      </c>
      <c r="C14171" s="226">
        <v>43832</v>
      </c>
      <c r="D14171" s="226">
        <v>44390.430266203701</v>
      </c>
      <c r="E14171" t="s">
        <v>6566</v>
      </c>
      <c r="F14171">
        <v>18</v>
      </c>
    </row>
    <row r="14172" spans="1:6">
      <c r="A14172">
        <v>7</v>
      </c>
      <c r="B14172" s="226">
        <v>43831</v>
      </c>
      <c r="C14172" s="226">
        <v>43832</v>
      </c>
      <c r="D14172" s="226">
        <v>44390.430266203701</v>
      </c>
      <c r="E14172" t="s">
        <v>6567</v>
      </c>
      <c r="F14172">
        <v>2.8</v>
      </c>
    </row>
    <row r="14173" spans="1:6">
      <c r="A14173">
        <v>7</v>
      </c>
      <c r="B14173" s="226">
        <v>43831</v>
      </c>
      <c r="C14173" s="226">
        <v>43832</v>
      </c>
      <c r="D14173" s="226">
        <v>44390.430266203701</v>
      </c>
      <c r="E14173" t="s">
        <v>6568</v>
      </c>
      <c r="F14173">
        <v>2.8</v>
      </c>
    </row>
    <row r="14174" spans="1:6">
      <c r="A14174">
        <v>7</v>
      </c>
      <c r="B14174" s="226">
        <v>43831</v>
      </c>
      <c r="C14174" s="226">
        <v>43832</v>
      </c>
      <c r="D14174" s="226">
        <v>44390.430266203701</v>
      </c>
      <c r="E14174" t="s">
        <v>6569</v>
      </c>
      <c r="F14174">
        <v>18</v>
      </c>
    </row>
    <row r="14175" spans="1:6">
      <c r="A14175">
        <v>7</v>
      </c>
      <c r="B14175" s="226">
        <v>43831</v>
      </c>
      <c r="C14175" s="226">
        <v>43832</v>
      </c>
      <c r="D14175" s="226">
        <v>44390.430266203701</v>
      </c>
      <c r="E14175" t="s">
        <v>6570</v>
      </c>
      <c r="F14175">
        <v>2.8</v>
      </c>
    </row>
    <row r="14176" spans="1:6">
      <c r="A14176">
        <v>7</v>
      </c>
      <c r="B14176" s="226">
        <v>43831</v>
      </c>
      <c r="C14176" s="226">
        <v>43832</v>
      </c>
      <c r="D14176" s="226">
        <v>44390.430266203701</v>
      </c>
      <c r="E14176" t="s">
        <v>6665</v>
      </c>
      <c r="F14176">
        <v>-3.257282465799919E-2</v>
      </c>
    </row>
    <row r="14177" spans="1:6">
      <c r="A14177">
        <v>7</v>
      </c>
      <c r="B14177" s="226">
        <v>43831</v>
      </c>
      <c r="C14177" s="226">
        <v>43832</v>
      </c>
      <c r="D14177" s="226">
        <v>44390.430266203701</v>
      </c>
      <c r="E14177" t="s">
        <v>6666</v>
      </c>
      <c r="F14177">
        <v>-2.5229221771264243E-2</v>
      </c>
    </row>
    <row r="14178" spans="1:6">
      <c r="A14178">
        <v>7</v>
      </c>
      <c r="B14178" s="226">
        <v>43831</v>
      </c>
      <c r="C14178" s="226">
        <v>43832</v>
      </c>
      <c r="D14178" s="226">
        <v>44390.430266203701</v>
      </c>
      <c r="E14178" t="s">
        <v>6662</v>
      </c>
      <c r="F14178">
        <v>1.3649561104002788</v>
      </c>
    </row>
    <row r="14179" spans="1:6">
      <c r="A14179">
        <v>7</v>
      </c>
      <c r="B14179" s="226">
        <v>43831</v>
      </c>
      <c r="C14179" s="226">
        <v>43832</v>
      </c>
      <c r="D14179" s="226">
        <v>44390.430266203701</v>
      </c>
      <c r="E14179" t="s">
        <v>6289</v>
      </c>
      <c r="F14179">
        <v>32.856162087122598</v>
      </c>
    </row>
    <row r="14180" spans="1:6">
      <c r="A14180">
        <v>7</v>
      </c>
      <c r="B14180" s="226">
        <v>43831</v>
      </c>
      <c r="C14180" s="226">
        <v>43832</v>
      </c>
      <c r="D14180" s="226">
        <v>44390.430266203701</v>
      </c>
      <c r="E14180" t="s">
        <v>6290</v>
      </c>
      <c r="F14180">
        <v>4.3155950711005211</v>
      </c>
    </row>
    <row r="14181" spans="1:6">
      <c r="A14181">
        <v>7</v>
      </c>
      <c r="B14181" s="226">
        <v>43831</v>
      </c>
      <c r="C14181" s="226">
        <v>43832</v>
      </c>
      <c r="D14181" s="226">
        <v>44390.430266203701</v>
      </c>
      <c r="E14181" t="s">
        <v>6291</v>
      </c>
      <c r="F14181">
        <v>4.4542602270382359</v>
      </c>
    </row>
    <row r="14182" spans="1:6">
      <c r="A14182">
        <v>7</v>
      </c>
      <c r="B14182" s="226">
        <v>43831</v>
      </c>
      <c r="C14182" s="226">
        <v>43832</v>
      </c>
      <c r="D14182" s="226">
        <v>44390.430266203701</v>
      </c>
      <c r="E14182" t="s">
        <v>6292</v>
      </c>
      <c r="F14182">
        <v>9.9286713398165176</v>
      </c>
    </row>
    <row r="14183" spans="1:6">
      <c r="A14183">
        <v>7</v>
      </c>
      <c r="B14183" s="226">
        <v>43831</v>
      </c>
      <c r="C14183" s="226">
        <v>43832</v>
      </c>
      <c r="D14183" s="226">
        <v>44390.430266203701</v>
      </c>
      <c r="E14183" t="s">
        <v>6293</v>
      </c>
      <c r="F14183">
        <v>0</v>
      </c>
    </row>
    <row r="14184" spans="1:6">
      <c r="A14184">
        <v>7</v>
      </c>
      <c r="B14184" s="226">
        <v>43831</v>
      </c>
      <c r="C14184" s="226">
        <v>43832</v>
      </c>
      <c r="D14184" s="226">
        <v>44390.430266203701</v>
      </c>
      <c r="E14184" t="s">
        <v>6294</v>
      </c>
      <c r="F14184">
        <v>0</v>
      </c>
    </row>
    <row r="14185" spans="1:6">
      <c r="A14185">
        <v>7</v>
      </c>
      <c r="B14185" s="226">
        <v>43831</v>
      </c>
      <c r="C14185" s="226">
        <v>43832</v>
      </c>
      <c r="D14185" s="226">
        <v>44390.430266203701</v>
      </c>
      <c r="E14185" t="s">
        <v>6295</v>
      </c>
      <c r="F14185">
        <v>44.612019000000004</v>
      </c>
    </row>
    <row r="14186" spans="1:6">
      <c r="A14186">
        <v>7</v>
      </c>
      <c r="B14186" s="226">
        <v>43831</v>
      </c>
      <c r="C14186" s="226">
        <v>43832</v>
      </c>
      <c r="D14186" s="226">
        <v>44390.430266203701</v>
      </c>
      <c r="E14186" t="s">
        <v>6296</v>
      </c>
      <c r="F14186">
        <v>45.573023739999996</v>
      </c>
    </row>
    <row r="14187" spans="1:6">
      <c r="A14187">
        <v>7</v>
      </c>
      <c r="B14187" s="226">
        <v>43831</v>
      </c>
      <c r="C14187" s="226">
        <v>43832</v>
      </c>
      <c r="D14187" s="226">
        <v>44390.430266203701</v>
      </c>
      <c r="E14187" t="s">
        <v>6317</v>
      </c>
    </row>
    <row r="14188" spans="1:6">
      <c r="A14188">
        <v>7</v>
      </c>
      <c r="B14188" s="226">
        <v>43831</v>
      </c>
      <c r="C14188" s="226">
        <v>43832</v>
      </c>
      <c r="D14188" s="226">
        <v>44390.430266203701</v>
      </c>
      <c r="E14188" t="s">
        <v>6318</v>
      </c>
    </row>
    <row r="14189" spans="1:6">
      <c r="A14189">
        <v>7</v>
      </c>
      <c r="B14189" s="226">
        <v>43831</v>
      </c>
      <c r="C14189" s="226">
        <v>43832</v>
      </c>
      <c r="D14189" s="226">
        <v>44390.430266203701</v>
      </c>
      <c r="E14189" t="s">
        <v>6319</v>
      </c>
    </row>
    <row r="14190" spans="1:6">
      <c r="A14190">
        <v>7</v>
      </c>
      <c r="B14190" s="226">
        <v>43831</v>
      </c>
      <c r="C14190" s="226">
        <v>43832</v>
      </c>
      <c r="D14190" s="226">
        <v>44390.430266203701</v>
      </c>
      <c r="E14190" t="s">
        <v>6320</v>
      </c>
    </row>
    <row r="14191" spans="1:6">
      <c r="A14191">
        <v>7</v>
      </c>
      <c r="B14191" s="226">
        <v>43831</v>
      </c>
      <c r="C14191" s="226">
        <v>43832</v>
      </c>
      <c r="D14191" s="226">
        <v>44390.430266203701</v>
      </c>
      <c r="E14191" t="s">
        <v>8013</v>
      </c>
    </row>
    <row r="14192" spans="1:6">
      <c r="A14192">
        <v>7</v>
      </c>
      <c r="B14192" s="226">
        <v>43831</v>
      </c>
      <c r="C14192" s="226">
        <v>43832</v>
      </c>
      <c r="D14192" s="226">
        <v>44390.430266203701</v>
      </c>
      <c r="E14192" t="s">
        <v>8014</v>
      </c>
    </row>
    <row r="14193" spans="1:6">
      <c r="A14193">
        <v>7</v>
      </c>
      <c r="B14193" s="226">
        <v>43831</v>
      </c>
      <c r="C14193" s="226">
        <v>43832</v>
      </c>
      <c r="D14193" s="226">
        <v>44390.430266203701</v>
      </c>
      <c r="E14193" t="s">
        <v>6362</v>
      </c>
    </row>
    <row r="14194" spans="1:6">
      <c r="A14194">
        <v>7</v>
      </c>
      <c r="B14194" s="226">
        <v>43831</v>
      </c>
      <c r="C14194" s="226">
        <v>43832</v>
      </c>
      <c r="D14194" s="226">
        <v>44390.430266203701</v>
      </c>
      <c r="E14194" t="s">
        <v>6363</v>
      </c>
    </row>
    <row r="14195" spans="1:6">
      <c r="A14195">
        <v>7</v>
      </c>
      <c r="B14195" s="226">
        <v>43831</v>
      </c>
      <c r="C14195" s="226">
        <v>43832</v>
      </c>
      <c r="D14195" s="226">
        <v>44390.430266203701</v>
      </c>
      <c r="E14195" t="s">
        <v>6525</v>
      </c>
    </row>
    <row r="14196" spans="1:6">
      <c r="A14196">
        <v>7</v>
      </c>
      <c r="B14196" s="226">
        <v>43831</v>
      </c>
      <c r="C14196" s="226">
        <v>43832</v>
      </c>
      <c r="D14196" s="226">
        <v>44390.430266203701</v>
      </c>
      <c r="E14196" t="s">
        <v>6526</v>
      </c>
    </row>
    <row r="14197" spans="1:6">
      <c r="A14197">
        <v>7</v>
      </c>
      <c r="B14197" s="226">
        <v>43831</v>
      </c>
      <c r="C14197" s="226">
        <v>43832</v>
      </c>
      <c r="D14197" s="226">
        <v>44390.430266203701</v>
      </c>
      <c r="E14197" t="s">
        <v>6721</v>
      </c>
      <c r="F14197">
        <v>2.3475531287594773</v>
      </c>
    </row>
    <row r="14198" spans="1:6">
      <c r="A14198">
        <v>7</v>
      </c>
      <c r="B14198" s="226">
        <v>43831</v>
      </c>
      <c r="C14198" s="226">
        <v>43832</v>
      </c>
      <c r="D14198" s="226">
        <v>44390.430266203701</v>
      </c>
      <c r="E14198" t="s">
        <v>6727</v>
      </c>
      <c r="F14198">
        <v>20.965812410248649</v>
      </c>
    </row>
    <row r="14199" spans="1:6">
      <c r="A14199">
        <v>7</v>
      </c>
      <c r="B14199" s="226">
        <v>43831</v>
      </c>
      <c r="C14199" s="226">
        <v>43832</v>
      </c>
      <c r="D14199" s="226">
        <v>44390.430266203701</v>
      </c>
      <c r="E14199" t="s">
        <v>7567</v>
      </c>
    </row>
    <row r="14200" spans="1:6">
      <c r="A14200">
        <v>7</v>
      </c>
      <c r="B14200" s="226">
        <v>43831</v>
      </c>
      <c r="C14200" s="226">
        <v>43832</v>
      </c>
      <c r="D14200" s="226">
        <v>44390.430266203701</v>
      </c>
      <c r="E14200" t="s">
        <v>7569</v>
      </c>
    </row>
    <row r="14201" spans="1:6">
      <c r="A14201">
        <v>7</v>
      </c>
      <c r="B14201" s="226">
        <v>43831</v>
      </c>
      <c r="C14201" s="226">
        <v>43832</v>
      </c>
      <c r="D14201" s="226">
        <v>44390.430266203701</v>
      </c>
      <c r="E14201" t="s">
        <v>7574</v>
      </c>
    </row>
    <row r="14202" spans="1:6">
      <c r="A14202">
        <v>7</v>
      </c>
      <c r="B14202" s="226">
        <v>43831</v>
      </c>
      <c r="C14202" s="226">
        <v>43832</v>
      </c>
      <c r="D14202" s="226">
        <v>44390.430266203701</v>
      </c>
      <c r="E14202" t="s">
        <v>7578</v>
      </c>
    </row>
    <row r="14203" spans="1:6">
      <c r="A14203">
        <v>7</v>
      </c>
      <c r="B14203" s="226">
        <v>43831</v>
      </c>
      <c r="C14203" s="226">
        <v>43832</v>
      </c>
      <c r="D14203" s="226">
        <v>44390.430266203701</v>
      </c>
      <c r="E14203" t="s">
        <v>8007</v>
      </c>
    </row>
    <row r="14204" spans="1:6">
      <c r="A14204">
        <v>7</v>
      </c>
      <c r="B14204" s="226">
        <v>43831</v>
      </c>
      <c r="C14204" s="226">
        <v>43832</v>
      </c>
      <c r="D14204" s="226">
        <v>44390.430266203701</v>
      </c>
      <c r="E14204" t="s">
        <v>7634</v>
      </c>
    </row>
    <row r="14205" spans="1:6">
      <c r="A14205">
        <v>7</v>
      </c>
      <c r="B14205" s="226">
        <v>43831</v>
      </c>
      <c r="C14205" s="226">
        <v>43832</v>
      </c>
      <c r="D14205" s="226">
        <v>44390.430266203701</v>
      </c>
      <c r="E14205" t="s">
        <v>7539</v>
      </c>
      <c r="F14205">
        <v>1E-3</v>
      </c>
    </row>
    <row r="14206" spans="1:6">
      <c r="A14206">
        <v>7</v>
      </c>
      <c r="B14206" s="226">
        <v>43831</v>
      </c>
      <c r="C14206" s="226">
        <v>43832</v>
      </c>
      <c r="D14206" s="226">
        <v>44390.430266203701</v>
      </c>
      <c r="E14206" t="s">
        <v>7540</v>
      </c>
      <c r="F14206">
        <v>1E-3</v>
      </c>
    </row>
    <row r="14207" spans="1:6">
      <c r="A14207">
        <v>7</v>
      </c>
      <c r="B14207" s="226">
        <v>43831</v>
      </c>
      <c r="C14207" s="226">
        <v>43832</v>
      </c>
      <c r="D14207" s="226">
        <v>44390.430266203701</v>
      </c>
      <c r="E14207" t="s">
        <v>6816</v>
      </c>
      <c r="F14207">
        <v>75.981706953048715</v>
      </c>
    </row>
    <row r="14208" spans="1:6">
      <c r="A14208">
        <v>7</v>
      </c>
      <c r="B14208" s="226">
        <v>43831</v>
      </c>
      <c r="C14208" s="226">
        <v>43832</v>
      </c>
      <c r="D14208" s="226">
        <v>44390.430266203701</v>
      </c>
      <c r="E14208" t="s">
        <v>6818</v>
      </c>
      <c r="F14208">
        <v>266.94654500749391</v>
      </c>
    </row>
    <row r="14209" spans="1:6">
      <c r="A14209">
        <v>7</v>
      </c>
      <c r="B14209" s="226">
        <v>43831</v>
      </c>
      <c r="C14209" s="226">
        <v>43832</v>
      </c>
      <c r="D14209" s="226">
        <v>44390.430266203701</v>
      </c>
      <c r="E14209" t="s">
        <v>6820</v>
      </c>
      <c r="F14209">
        <v>1901.2791534423789</v>
      </c>
    </row>
    <row r="14210" spans="1:6">
      <c r="A14210">
        <v>7</v>
      </c>
      <c r="B14210" s="226">
        <v>43831</v>
      </c>
      <c r="C14210" s="226">
        <v>43832</v>
      </c>
      <c r="D14210" s="226">
        <v>44390.430266203701</v>
      </c>
      <c r="E14210" t="s">
        <v>6822</v>
      </c>
      <c r="F14210">
        <v>33.091665010982055</v>
      </c>
    </row>
    <row r="14211" spans="1:6">
      <c r="A14211">
        <v>7</v>
      </c>
      <c r="B14211" s="226">
        <v>43831</v>
      </c>
      <c r="C14211" s="226">
        <v>43832</v>
      </c>
      <c r="D14211" s="226">
        <v>44390.430266203701</v>
      </c>
      <c r="E14211" t="s">
        <v>6824</v>
      </c>
      <c r="F14211">
        <v>143.90556818644211</v>
      </c>
    </row>
    <row r="14212" spans="1:6">
      <c r="A14212">
        <v>7</v>
      </c>
      <c r="B14212" s="226">
        <v>43831</v>
      </c>
      <c r="C14212" s="226">
        <v>43832</v>
      </c>
      <c r="D14212" s="226">
        <v>44390.430266203701</v>
      </c>
      <c r="E14212" t="s">
        <v>6826</v>
      </c>
      <c r="F14212">
        <v>57.969073412153449</v>
      </c>
    </row>
    <row r="14213" spans="1:6">
      <c r="A14213">
        <v>7</v>
      </c>
      <c r="B14213" s="226">
        <v>43831</v>
      </c>
      <c r="C14213" s="226">
        <v>43832</v>
      </c>
      <c r="D14213" s="226">
        <v>44390.430266203701</v>
      </c>
      <c r="E14213" t="s">
        <v>6828</v>
      </c>
      <c r="F14213">
        <v>51.355562178293845</v>
      </c>
    </row>
    <row r="14214" spans="1:6">
      <c r="A14214">
        <v>7</v>
      </c>
      <c r="B14214" s="226">
        <v>43831</v>
      </c>
      <c r="C14214" s="226">
        <v>43832</v>
      </c>
      <c r="D14214" s="226">
        <v>44390.430266203701</v>
      </c>
      <c r="E14214" t="s">
        <v>8021</v>
      </c>
      <c r="F14214">
        <v>625.86323861016194</v>
      </c>
    </row>
    <row r="14215" spans="1:6">
      <c r="A14215">
        <v>7</v>
      </c>
      <c r="B14215" s="226">
        <v>43831</v>
      </c>
      <c r="C14215" s="226">
        <v>43832</v>
      </c>
      <c r="D14215" s="226">
        <v>44390.430266203701</v>
      </c>
      <c r="E14215" t="s">
        <v>8022</v>
      </c>
      <c r="F14215">
        <v>630.12644458346813</v>
      </c>
    </row>
    <row r="14216" spans="1:6">
      <c r="A14216">
        <v>7</v>
      </c>
      <c r="B14216" s="226">
        <v>43831</v>
      </c>
      <c r="C14216" s="226">
        <v>43832</v>
      </c>
      <c r="D14216" s="226">
        <v>44390.430266203701</v>
      </c>
      <c r="E14216" t="s">
        <v>6834</v>
      </c>
      <c r="F14216">
        <v>0</v>
      </c>
    </row>
    <row r="14217" spans="1:6">
      <c r="A14217">
        <v>7</v>
      </c>
      <c r="B14217" s="226">
        <v>43831</v>
      </c>
      <c r="C14217" s="226">
        <v>43832</v>
      </c>
      <c r="D14217" s="226">
        <v>44390.430266203701</v>
      </c>
      <c r="E14217" t="s">
        <v>8023</v>
      </c>
    </row>
    <row r="14218" spans="1:6">
      <c r="A14218">
        <v>7</v>
      </c>
      <c r="B14218" s="226">
        <v>43831</v>
      </c>
      <c r="C14218" s="226">
        <v>43832</v>
      </c>
      <c r="D14218" s="226">
        <v>44390.430266203701</v>
      </c>
      <c r="E14218" t="s">
        <v>8024</v>
      </c>
    </row>
    <row r="14219" spans="1:6">
      <c r="A14219">
        <v>7</v>
      </c>
      <c r="B14219" s="226">
        <v>43831</v>
      </c>
      <c r="C14219" s="226">
        <v>43832</v>
      </c>
      <c r="D14219" s="226">
        <v>44390.430266203701</v>
      </c>
      <c r="E14219" t="s">
        <v>8025</v>
      </c>
    </row>
    <row r="14220" spans="1:6">
      <c r="A14220">
        <v>7</v>
      </c>
      <c r="B14220" s="226">
        <v>43831</v>
      </c>
      <c r="C14220" s="226">
        <v>43832</v>
      </c>
      <c r="D14220" s="226">
        <v>44390.430266203701</v>
      </c>
      <c r="E14220" t="s">
        <v>8026</v>
      </c>
    </row>
    <row r="14221" spans="1:6">
      <c r="A14221">
        <v>7</v>
      </c>
      <c r="B14221" s="226">
        <v>43831</v>
      </c>
      <c r="C14221" s="226">
        <v>43832</v>
      </c>
      <c r="D14221" s="226">
        <v>44390.430266203701</v>
      </c>
      <c r="E14221" t="s">
        <v>8027</v>
      </c>
    </row>
    <row r="14222" spans="1:6">
      <c r="A14222">
        <v>7</v>
      </c>
      <c r="B14222" s="226">
        <v>43831</v>
      </c>
      <c r="C14222" s="226">
        <v>43832</v>
      </c>
      <c r="D14222" s="226">
        <v>44390.430266203701</v>
      </c>
      <c r="E14222" t="s">
        <v>8028</v>
      </c>
    </row>
    <row r="14223" spans="1:6">
      <c r="A14223">
        <v>7</v>
      </c>
      <c r="B14223" s="226">
        <v>43831</v>
      </c>
      <c r="C14223" s="226">
        <v>43832</v>
      </c>
      <c r="D14223" s="226">
        <v>44390.430266203701</v>
      </c>
      <c r="E14223" t="s">
        <v>8029</v>
      </c>
    </row>
    <row r="14224" spans="1:6">
      <c r="A14224">
        <v>7</v>
      </c>
      <c r="B14224" s="226">
        <v>43831</v>
      </c>
      <c r="C14224" s="226">
        <v>43832</v>
      </c>
      <c r="D14224" s="226">
        <v>44390.430266203701</v>
      </c>
      <c r="E14224" t="s">
        <v>8030</v>
      </c>
    </row>
    <row r="14225" spans="1:5">
      <c r="A14225">
        <v>7</v>
      </c>
      <c r="B14225" s="226">
        <v>43831</v>
      </c>
      <c r="C14225" s="226">
        <v>43832</v>
      </c>
      <c r="D14225" s="226">
        <v>44390.430266203701</v>
      </c>
      <c r="E14225" t="s">
        <v>8031</v>
      </c>
    </row>
    <row r="14226" spans="1:5">
      <c r="A14226">
        <v>7</v>
      </c>
      <c r="B14226" s="226">
        <v>43831</v>
      </c>
      <c r="C14226" s="226">
        <v>43832</v>
      </c>
      <c r="D14226" s="226">
        <v>44390.430266203701</v>
      </c>
      <c r="E14226" t="s">
        <v>8032</v>
      </c>
    </row>
    <row r="14227" spans="1:5">
      <c r="A14227">
        <v>7</v>
      </c>
      <c r="B14227" s="226">
        <v>43831</v>
      </c>
      <c r="C14227" s="226">
        <v>43832</v>
      </c>
      <c r="D14227" s="226">
        <v>44390.430266203701</v>
      </c>
      <c r="E14227" t="s">
        <v>8033</v>
      </c>
    </row>
    <row r="14228" spans="1:5">
      <c r="A14228">
        <v>7</v>
      </c>
      <c r="B14228" s="226">
        <v>43831</v>
      </c>
      <c r="C14228" s="226">
        <v>43832</v>
      </c>
      <c r="D14228" s="226">
        <v>44390.430266203701</v>
      </c>
      <c r="E14228" t="s">
        <v>8034</v>
      </c>
    </row>
    <row r="14229" spans="1:5">
      <c r="A14229">
        <v>7</v>
      </c>
      <c r="B14229" s="226">
        <v>43831</v>
      </c>
      <c r="C14229" s="226">
        <v>43832</v>
      </c>
      <c r="D14229" s="226">
        <v>44390.430266203701</v>
      </c>
      <c r="E14229" t="s">
        <v>8035</v>
      </c>
    </row>
    <row r="14230" spans="1:5">
      <c r="A14230">
        <v>7</v>
      </c>
      <c r="B14230" s="226">
        <v>43831</v>
      </c>
      <c r="C14230" s="226">
        <v>43832</v>
      </c>
      <c r="D14230" s="226">
        <v>44390.430266203701</v>
      </c>
      <c r="E14230" t="s">
        <v>8036</v>
      </c>
    </row>
    <row r="14231" spans="1:5">
      <c r="A14231">
        <v>7</v>
      </c>
      <c r="B14231" s="226">
        <v>43831</v>
      </c>
      <c r="C14231" s="226">
        <v>43832</v>
      </c>
      <c r="D14231" s="226">
        <v>44390.430266203701</v>
      </c>
      <c r="E14231" t="s">
        <v>8037</v>
      </c>
    </row>
    <row r="14232" spans="1:5">
      <c r="A14232">
        <v>7</v>
      </c>
      <c r="B14232" s="226">
        <v>43831</v>
      </c>
      <c r="C14232" s="226">
        <v>43832</v>
      </c>
      <c r="D14232" s="226">
        <v>44390.430266203701</v>
      </c>
      <c r="E14232" t="s">
        <v>8038</v>
      </c>
    </row>
    <row r="14233" spans="1:5">
      <c r="A14233">
        <v>7</v>
      </c>
      <c r="B14233" s="226">
        <v>43831</v>
      </c>
      <c r="C14233" s="226">
        <v>43832</v>
      </c>
      <c r="D14233" s="226">
        <v>44390.430266203701</v>
      </c>
      <c r="E14233" t="s">
        <v>8039</v>
      </c>
    </row>
    <row r="14234" spans="1:5">
      <c r="A14234">
        <v>7</v>
      </c>
      <c r="B14234" s="226">
        <v>43831</v>
      </c>
      <c r="C14234" s="226">
        <v>43832</v>
      </c>
      <c r="D14234" s="226">
        <v>44390.430266203701</v>
      </c>
      <c r="E14234" t="s">
        <v>8040</v>
      </c>
    </row>
    <row r="14235" spans="1:5">
      <c r="A14235">
        <v>7</v>
      </c>
      <c r="B14235" s="226">
        <v>43831</v>
      </c>
      <c r="C14235" s="226">
        <v>43832</v>
      </c>
      <c r="D14235" s="226">
        <v>44390.430266203701</v>
      </c>
      <c r="E14235" t="s">
        <v>8041</v>
      </c>
    </row>
    <row r="14236" spans="1:5">
      <c r="A14236">
        <v>7</v>
      </c>
      <c r="B14236" s="226">
        <v>43831</v>
      </c>
      <c r="C14236" s="226">
        <v>43832</v>
      </c>
      <c r="D14236" s="226">
        <v>44390.430266203701</v>
      </c>
      <c r="E14236" t="s">
        <v>8042</v>
      </c>
    </row>
    <row r="14237" spans="1:5">
      <c r="A14237">
        <v>7</v>
      </c>
      <c r="B14237" s="226">
        <v>43831</v>
      </c>
      <c r="C14237" s="226">
        <v>43832</v>
      </c>
      <c r="D14237" s="226">
        <v>44390.430266203701</v>
      </c>
      <c r="E14237" t="s">
        <v>8043</v>
      </c>
    </row>
    <row r="14238" spans="1:5">
      <c r="A14238">
        <v>7</v>
      </c>
      <c r="B14238" s="226">
        <v>43831</v>
      </c>
      <c r="C14238" s="226">
        <v>43832</v>
      </c>
      <c r="D14238" s="226">
        <v>44390.430266203701</v>
      </c>
      <c r="E14238" t="s">
        <v>8044</v>
      </c>
    </row>
    <row r="14239" spans="1:5">
      <c r="A14239">
        <v>7</v>
      </c>
      <c r="B14239" s="226">
        <v>43831</v>
      </c>
      <c r="C14239" s="226">
        <v>43832</v>
      </c>
      <c r="D14239" s="226">
        <v>44390.430266203701</v>
      </c>
      <c r="E14239" t="s">
        <v>8045</v>
      </c>
    </row>
    <row r="14240" spans="1:5">
      <c r="A14240">
        <v>7</v>
      </c>
      <c r="B14240" s="226">
        <v>43831</v>
      </c>
      <c r="C14240" s="226">
        <v>43832</v>
      </c>
      <c r="D14240" s="226">
        <v>44390.430266203701</v>
      </c>
      <c r="E14240" t="s">
        <v>8046</v>
      </c>
    </row>
    <row r="14241" spans="1:6">
      <c r="A14241">
        <v>7</v>
      </c>
      <c r="B14241" s="226">
        <v>43831</v>
      </c>
      <c r="C14241" s="226">
        <v>43832</v>
      </c>
      <c r="D14241" s="226">
        <v>44390.430266203701</v>
      </c>
      <c r="E14241" t="s">
        <v>8047</v>
      </c>
    </row>
    <row r="14242" spans="1:6">
      <c r="A14242">
        <v>7</v>
      </c>
      <c r="B14242" s="226">
        <v>43831</v>
      </c>
      <c r="C14242" s="226">
        <v>43832</v>
      </c>
      <c r="D14242" s="226">
        <v>44390.430266203701</v>
      </c>
      <c r="E14242" t="s">
        <v>8048</v>
      </c>
    </row>
    <row r="14243" spans="1:6">
      <c r="A14243">
        <v>7</v>
      </c>
      <c r="B14243" s="226">
        <v>43831</v>
      </c>
      <c r="C14243" s="226">
        <v>43832</v>
      </c>
      <c r="D14243" s="226">
        <v>44390.430266203701</v>
      </c>
      <c r="E14243" t="s">
        <v>8049</v>
      </c>
    </row>
    <row r="14244" spans="1:6">
      <c r="A14244">
        <v>7</v>
      </c>
      <c r="B14244" s="226">
        <v>43831</v>
      </c>
      <c r="C14244" s="226">
        <v>43832</v>
      </c>
      <c r="D14244" s="226">
        <v>44390.430266203701</v>
      </c>
      <c r="E14244" t="s">
        <v>8050</v>
      </c>
    </row>
    <row r="14245" spans="1:6">
      <c r="A14245">
        <v>7</v>
      </c>
      <c r="B14245" s="226">
        <v>43831</v>
      </c>
      <c r="C14245" s="226">
        <v>43832</v>
      </c>
      <c r="D14245" s="226">
        <v>44390.430266203701</v>
      </c>
      <c r="E14245" t="s">
        <v>8051</v>
      </c>
    </row>
    <row r="14246" spans="1:6">
      <c r="A14246">
        <v>7</v>
      </c>
      <c r="B14246" s="226">
        <v>43831</v>
      </c>
      <c r="C14246" s="226">
        <v>43832</v>
      </c>
      <c r="D14246" s="226">
        <v>44390.430266203701</v>
      </c>
      <c r="E14246" t="s">
        <v>6894</v>
      </c>
      <c r="F14246">
        <v>0.16783644941467227</v>
      </c>
    </row>
    <row r="14247" spans="1:6">
      <c r="A14247">
        <v>7</v>
      </c>
      <c r="B14247" s="226">
        <v>43831</v>
      </c>
      <c r="C14247" s="226">
        <v>43832</v>
      </c>
      <c r="D14247" s="226">
        <v>44390.430266203701</v>
      </c>
      <c r="E14247" t="s">
        <v>6896</v>
      </c>
      <c r="F14247">
        <v>0.22020574786765265</v>
      </c>
    </row>
    <row r="14248" spans="1:6">
      <c r="A14248">
        <v>7</v>
      </c>
      <c r="B14248" s="226">
        <v>43831</v>
      </c>
      <c r="C14248" s="226">
        <v>43832</v>
      </c>
      <c r="D14248" s="226">
        <v>44390.430266203701</v>
      </c>
      <c r="E14248" t="s">
        <v>6898</v>
      </c>
      <c r="F14248">
        <v>0.19164979308688887</v>
      </c>
    </row>
    <row r="14249" spans="1:6">
      <c r="A14249">
        <v>7</v>
      </c>
      <c r="B14249" s="226">
        <v>43831</v>
      </c>
      <c r="C14249" s="226">
        <v>43832</v>
      </c>
      <c r="D14249" s="226">
        <v>44390.430266203701</v>
      </c>
      <c r="E14249" t="s">
        <v>7315</v>
      </c>
      <c r="F14249">
        <v>37.828326772318924</v>
      </c>
    </row>
    <row r="14250" spans="1:6">
      <c r="A14250">
        <v>7</v>
      </c>
      <c r="B14250" s="226">
        <v>43831</v>
      </c>
      <c r="C14250" s="226">
        <v>43832</v>
      </c>
      <c r="D14250" s="226">
        <v>44390.430266203701</v>
      </c>
      <c r="E14250" t="s">
        <v>7317</v>
      </c>
      <c r="F14250">
        <v>22.059000015259667</v>
      </c>
    </row>
    <row r="14251" spans="1:6">
      <c r="A14251">
        <v>7</v>
      </c>
      <c r="B14251" s="226">
        <v>43831</v>
      </c>
      <c r="C14251" s="226">
        <v>43832</v>
      </c>
      <c r="D14251" s="226">
        <v>44390.430266203701</v>
      </c>
      <c r="E14251" t="s">
        <v>7319</v>
      </c>
      <c r="F14251">
        <v>32.060001373292202</v>
      </c>
    </row>
    <row r="14252" spans="1:6">
      <c r="A14252">
        <v>7</v>
      </c>
      <c r="B14252" s="226">
        <v>43831</v>
      </c>
      <c r="C14252" s="226">
        <v>43832</v>
      </c>
      <c r="D14252" s="226">
        <v>44390.430266203701</v>
      </c>
      <c r="E14252" t="s">
        <v>7321</v>
      </c>
      <c r="F14252">
        <v>625.86323861016194</v>
      </c>
    </row>
    <row r="14253" spans="1:6">
      <c r="A14253">
        <v>7</v>
      </c>
      <c r="B14253" s="226">
        <v>43831</v>
      </c>
      <c r="C14253" s="226">
        <v>43832</v>
      </c>
      <c r="D14253" s="226">
        <v>44390.430266203701</v>
      </c>
      <c r="E14253" t="s">
        <v>7322</v>
      </c>
      <c r="F14253">
        <v>5.2839997932316702</v>
      </c>
    </row>
    <row r="14254" spans="1:6">
      <c r="A14254">
        <v>7</v>
      </c>
      <c r="B14254" s="226">
        <v>43831</v>
      </c>
      <c r="C14254" s="226">
        <v>43832</v>
      </c>
      <c r="D14254" s="226">
        <v>44390.430266203701</v>
      </c>
      <c r="E14254" t="s">
        <v>7324</v>
      </c>
      <c r="F14254">
        <v>8.1499997824430448</v>
      </c>
    </row>
    <row r="14255" spans="1:6">
      <c r="A14255">
        <v>7</v>
      </c>
      <c r="B14255" s="226">
        <v>43831</v>
      </c>
      <c r="C14255" s="226">
        <v>43832</v>
      </c>
      <c r="D14255" s="226">
        <v>44390.430266203701</v>
      </c>
      <c r="E14255" t="s">
        <v>7326</v>
      </c>
      <c r="F14255">
        <v>10.324000023305818</v>
      </c>
    </row>
    <row r="14256" spans="1:6">
      <c r="A14256">
        <v>7</v>
      </c>
      <c r="B14256" s="226">
        <v>43831</v>
      </c>
      <c r="C14256" s="226">
        <v>43832</v>
      </c>
      <c r="D14256" s="226">
        <v>44390.430266203701</v>
      </c>
      <c r="E14256" t="s">
        <v>7328</v>
      </c>
      <c r="F14256">
        <v>0.84999997343405509</v>
      </c>
    </row>
    <row r="14257" spans="1:6">
      <c r="A14257">
        <v>7</v>
      </c>
      <c r="B14257" s="226">
        <v>43831</v>
      </c>
      <c r="C14257" s="226">
        <v>43832</v>
      </c>
      <c r="D14257" s="226">
        <v>44390.430266203701</v>
      </c>
      <c r="E14257" t="s">
        <v>7330</v>
      </c>
      <c r="F14257">
        <v>54.236412885453973</v>
      </c>
    </row>
    <row r="14258" spans="1:6">
      <c r="A14258">
        <v>7</v>
      </c>
      <c r="B14258" s="226">
        <v>43831</v>
      </c>
      <c r="C14258" s="226">
        <v>43832</v>
      </c>
      <c r="D14258" s="226">
        <v>44390.430266203701</v>
      </c>
      <c r="E14258" t="s">
        <v>8052</v>
      </c>
      <c r="F14258">
        <v>10.308677226967246</v>
      </c>
    </row>
    <row r="14259" spans="1:6">
      <c r="A14259">
        <v>7</v>
      </c>
      <c r="B14259" s="226">
        <v>43831</v>
      </c>
      <c r="C14259" s="226">
        <v>43832</v>
      </c>
      <c r="D14259" s="226">
        <v>44390.430266203701</v>
      </c>
      <c r="E14259" t="s">
        <v>8053</v>
      </c>
      <c r="F14259">
        <v>11.974452542596396</v>
      </c>
    </row>
    <row r="14260" spans="1:6">
      <c r="A14260">
        <v>7</v>
      </c>
      <c r="B14260" s="226">
        <v>43831</v>
      </c>
      <c r="C14260" s="226">
        <v>43832</v>
      </c>
      <c r="D14260" s="226">
        <v>44390.430266203701</v>
      </c>
      <c r="E14260" t="s">
        <v>8054</v>
      </c>
      <c r="F14260">
        <v>26.540885950459327</v>
      </c>
    </row>
    <row r="14261" spans="1:6">
      <c r="A14261">
        <v>7</v>
      </c>
      <c r="B14261" s="226">
        <v>43831</v>
      </c>
      <c r="C14261" s="226">
        <v>43832</v>
      </c>
      <c r="D14261" s="226">
        <v>44390.430266203701</v>
      </c>
      <c r="E14261" t="s">
        <v>8055</v>
      </c>
      <c r="F14261">
        <v>15.255311086442699</v>
      </c>
    </row>
    <row r="14262" spans="1:6">
      <c r="A14262">
        <v>7</v>
      </c>
      <c r="B14262" s="226">
        <v>43831</v>
      </c>
      <c r="C14262" s="226">
        <v>43832</v>
      </c>
      <c r="D14262" s="226">
        <v>44390.430266203701</v>
      </c>
      <c r="E14262" t="s">
        <v>8056</v>
      </c>
      <c r="F14262">
        <v>71.887414007716714</v>
      </c>
    </row>
    <row r="14263" spans="1:6">
      <c r="A14263">
        <v>7</v>
      </c>
      <c r="B14263" s="226">
        <v>43831</v>
      </c>
      <c r="C14263" s="226">
        <v>43832</v>
      </c>
      <c r="D14263" s="226">
        <v>44390.430266203701</v>
      </c>
      <c r="E14263" t="s">
        <v>8057</v>
      </c>
      <c r="F14263">
        <v>29.60899925231827</v>
      </c>
    </row>
    <row r="14264" spans="1:6">
      <c r="A14264">
        <v>7</v>
      </c>
      <c r="B14264" s="226">
        <v>43831</v>
      </c>
      <c r="C14264" s="226">
        <v>43832</v>
      </c>
      <c r="D14264" s="226">
        <v>44390.430266203701</v>
      </c>
      <c r="E14264" t="s">
        <v>8058</v>
      </c>
    </row>
    <row r="14265" spans="1:6">
      <c r="A14265">
        <v>7</v>
      </c>
      <c r="B14265" s="226">
        <v>43831</v>
      </c>
      <c r="C14265" s="226">
        <v>43832</v>
      </c>
      <c r="D14265" s="226">
        <v>44390.430266203701</v>
      </c>
      <c r="E14265" t="s">
        <v>8059</v>
      </c>
      <c r="F14265">
        <v>3.1940000057219238</v>
      </c>
    </row>
    <row r="14266" spans="1:6">
      <c r="A14266">
        <v>7</v>
      </c>
      <c r="B14266" s="226">
        <v>43831</v>
      </c>
      <c r="C14266" s="226">
        <v>43832</v>
      </c>
      <c r="D14266" s="226">
        <v>44390.430266203701</v>
      </c>
      <c r="E14266" t="s">
        <v>8060</v>
      </c>
    </row>
    <row r="14267" spans="1:6">
      <c r="A14267">
        <v>7</v>
      </c>
      <c r="B14267" s="226">
        <v>43831</v>
      </c>
      <c r="C14267" s="226">
        <v>43832</v>
      </c>
      <c r="D14267" s="226">
        <v>44390.430266203701</v>
      </c>
      <c r="E14267" t="s">
        <v>8265</v>
      </c>
      <c r="F14267">
        <v>216.83224864869624</v>
      </c>
    </row>
    <row r="14268" spans="1:6">
      <c r="A14268">
        <v>7</v>
      </c>
      <c r="B14268" s="226">
        <v>43831</v>
      </c>
      <c r="C14268" s="226">
        <v>43832</v>
      </c>
      <c r="D14268" s="226">
        <v>44390.430266203701</v>
      </c>
      <c r="E14268" t="s">
        <v>8262</v>
      </c>
      <c r="F14268">
        <v>77.750184615378259</v>
      </c>
    </row>
    <row r="14269" spans="1:6">
      <c r="A14269">
        <v>7</v>
      </c>
      <c r="B14269" s="226">
        <v>43831</v>
      </c>
      <c r="C14269" s="226">
        <v>43832</v>
      </c>
      <c r="D14269" s="226">
        <v>44390.430266203701</v>
      </c>
      <c r="E14269" t="s">
        <v>8266</v>
      </c>
      <c r="F14269">
        <v>64.142702434753474</v>
      </c>
    </row>
    <row r="14270" spans="1:6">
      <c r="A14270">
        <v>7</v>
      </c>
      <c r="B14270" s="226">
        <v>43831</v>
      </c>
      <c r="C14270" s="226">
        <v>43832</v>
      </c>
      <c r="D14270" s="226">
        <v>44390.430266203701</v>
      </c>
      <c r="E14270" t="s">
        <v>8015</v>
      </c>
    </row>
    <row r="14271" spans="1:6">
      <c r="A14271">
        <v>7</v>
      </c>
      <c r="B14271" s="226">
        <v>43831</v>
      </c>
      <c r="C14271" s="226">
        <v>43832</v>
      </c>
      <c r="D14271" s="226">
        <v>44390.430266203701</v>
      </c>
      <c r="E14271" t="s">
        <v>8016</v>
      </c>
    </row>
    <row r="14272" spans="1:6">
      <c r="A14272">
        <v>7</v>
      </c>
      <c r="B14272" s="226">
        <v>43831</v>
      </c>
      <c r="C14272" s="226">
        <v>43832</v>
      </c>
      <c r="D14272" s="226">
        <v>44390.430266203701</v>
      </c>
      <c r="E14272" t="s">
        <v>8008</v>
      </c>
    </row>
    <row r="14273" spans="1:5">
      <c r="A14273">
        <v>7</v>
      </c>
      <c r="B14273" s="226">
        <v>43831</v>
      </c>
      <c r="C14273" s="226">
        <v>43832</v>
      </c>
      <c r="D14273" s="226">
        <v>44390.430266203701</v>
      </c>
      <c r="E14273" t="s">
        <v>7641</v>
      </c>
    </row>
    <row r="14274" spans="1:5">
      <c r="A14274">
        <v>7</v>
      </c>
      <c r="B14274" s="226">
        <v>43831</v>
      </c>
      <c r="C14274" s="226">
        <v>43832</v>
      </c>
      <c r="D14274" s="226">
        <v>44390.430266203701</v>
      </c>
      <c r="E14274" t="s">
        <v>7648</v>
      </c>
    </row>
    <row r="14275" spans="1:5">
      <c r="A14275">
        <v>7</v>
      </c>
      <c r="B14275" s="226">
        <v>43831</v>
      </c>
      <c r="C14275" s="226">
        <v>43832</v>
      </c>
      <c r="D14275" s="226">
        <v>44390.430266203701</v>
      </c>
      <c r="E14275" t="s">
        <v>6900</v>
      </c>
    </row>
    <row r="14276" spans="1:5">
      <c r="A14276">
        <v>7</v>
      </c>
      <c r="B14276" s="226">
        <v>43831</v>
      </c>
      <c r="C14276" s="226">
        <v>43832</v>
      </c>
      <c r="D14276" s="226">
        <v>44390.430266203701</v>
      </c>
      <c r="E14276" t="s">
        <v>6902</v>
      </c>
    </row>
    <row r="14277" spans="1:5">
      <c r="A14277">
        <v>7</v>
      </c>
      <c r="B14277" s="226">
        <v>43831</v>
      </c>
      <c r="C14277" s="226">
        <v>43832</v>
      </c>
      <c r="D14277" s="226">
        <v>44390.430266203701</v>
      </c>
      <c r="E14277" t="s">
        <v>8061</v>
      </c>
    </row>
    <row r="14278" spans="1:5">
      <c r="A14278">
        <v>7</v>
      </c>
      <c r="B14278" s="226">
        <v>43831</v>
      </c>
      <c r="C14278" s="226">
        <v>43832</v>
      </c>
      <c r="D14278" s="226">
        <v>44390.430266203701</v>
      </c>
      <c r="E14278" t="s">
        <v>8062</v>
      </c>
    </row>
    <row r="14279" spans="1:5">
      <c r="A14279">
        <v>7</v>
      </c>
      <c r="B14279" s="226">
        <v>43831</v>
      </c>
      <c r="C14279" s="226">
        <v>43832</v>
      </c>
      <c r="D14279" s="226">
        <v>44390.430266203701</v>
      </c>
      <c r="E14279" t="s">
        <v>8063</v>
      </c>
    </row>
    <row r="14280" spans="1:5">
      <c r="A14280">
        <v>7</v>
      </c>
      <c r="B14280" s="226">
        <v>43831</v>
      </c>
      <c r="C14280" s="226">
        <v>43832</v>
      </c>
      <c r="D14280" s="226">
        <v>44390.430266203701</v>
      </c>
      <c r="E14280" t="s">
        <v>8064</v>
      </c>
    </row>
    <row r="14281" spans="1:5">
      <c r="A14281">
        <v>7</v>
      </c>
      <c r="B14281" s="226">
        <v>43831</v>
      </c>
      <c r="C14281" s="226">
        <v>43832</v>
      </c>
      <c r="D14281" s="226">
        <v>44390.430266203701</v>
      </c>
      <c r="E14281" t="s">
        <v>8065</v>
      </c>
    </row>
    <row r="14282" spans="1:5">
      <c r="A14282">
        <v>7</v>
      </c>
      <c r="B14282" s="226">
        <v>43831</v>
      </c>
      <c r="C14282" s="226">
        <v>43832</v>
      </c>
      <c r="D14282" s="226">
        <v>44390.430266203701</v>
      </c>
      <c r="E14282" t="s">
        <v>8066</v>
      </c>
    </row>
    <row r="14283" spans="1:5">
      <c r="A14283">
        <v>7</v>
      </c>
      <c r="B14283" s="226">
        <v>43831</v>
      </c>
      <c r="C14283" s="226">
        <v>43832</v>
      </c>
      <c r="D14283" s="226">
        <v>44390.430266203701</v>
      </c>
      <c r="E14283" t="s">
        <v>8067</v>
      </c>
    </row>
    <row r="14284" spans="1:5">
      <c r="A14284">
        <v>7</v>
      </c>
      <c r="B14284" s="226">
        <v>43831</v>
      </c>
      <c r="C14284" s="226">
        <v>43832</v>
      </c>
      <c r="D14284" s="226">
        <v>44390.430266203701</v>
      </c>
      <c r="E14284" t="s">
        <v>8068</v>
      </c>
    </row>
    <row r="14285" spans="1:5">
      <c r="A14285">
        <v>7</v>
      </c>
      <c r="B14285" s="226">
        <v>43831</v>
      </c>
      <c r="C14285" s="226">
        <v>43832</v>
      </c>
      <c r="D14285" s="226">
        <v>44390.430266203701</v>
      </c>
      <c r="E14285" t="s">
        <v>8069</v>
      </c>
    </row>
    <row r="14286" spans="1:5">
      <c r="A14286">
        <v>7</v>
      </c>
      <c r="B14286" s="226">
        <v>43831</v>
      </c>
      <c r="C14286" s="226">
        <v>43832</v>
      </c>
      <c r="D14286" s="226">
        <v>44390.430266203701</v>
      </c>
      <c r="E14286" t="s">
        <v>8070</v>
      </c>
    </row>
    <row r="14287" spans="1:5">
      <c r="A14287">
        <v>7</v>
      </c>
      <c r="B14287" s="226">
        <v>43831</v>
      </c>
      <c r="C14287" s="226">
        <v>43832</v>
      </c>
      <c r="D14287" s="226">
        <v>44390.430266203701</v>
      </c>
      <c r="E14287" t="s">
        <v>8071</v>
      </c>
    </row>
    <row r="14288" spans="1:5">
      <c r="A14288">
        <v>7</v>
      </c>
      <c r="B14288" s="226">
        <v>43831</v>
      </c>
      <c r="C14288" s="226">
        <v>43832</v>
      </c>
      <c r="D14288" s="226">
        <v>44390.430266203701</v>
      </c>
      <c r="E14288" t="s">
        <v>8072</v>
      </c>
    </row>
    <row r="14289" spans="1:5">
      <c r="A14289">
        <v>7</v>
      </c>
      <c r="B14289" s="226">
        <v>43831</v>
      </c>
      <c r="C14289" s="226">
        <v>43832</v>
      </c>
      <c r="D14289" s="226">
        <v>44390.430266203701</v>
      </c>
      <c r="E14289" t="s">
        <v>8073</v>
      </c>
    </row>
    <row r="14290" spans="1:5">
      <c r="A14290">
        <v>7</v>
      </c>
      <c r="B14290" s="226">
        <v>43831</v>
      </c>
      <c r="C14290" s="226">
        <v>43832</v>
      </c>
      <c r="D14290" s="226">
        <v>44390.430266203701</v>
      </c>
      <c r="E14290" t="s">
        <v>8074</v>
      </c>
    </row>
    <row r="14291" spans="1:5">
      <c r="A14291">
        <v>7</v>
      </c>
      <c r="B14291" s="226">
        <v>43831</v>
      </c>
      <c r="C14291" s="226">
        <v>43832</v>
      </c>
      <c r="D14291" s="226">
        <v>44390.430266203701</v>
      </c>
      <c r="E14291" t="s">
        <v>8075</v>
      </c>
    </row>
    <row r="14292" spans="1:5">
      <c r="A14292">
        <v>7</v>
      </c>
      <c r="B14292" s="226">
        <v>43831</v>
      </c>
      <c r="C14292" s="226">
        <v>43832</v>
      </c>
      <c r="D14292" s="226">
        <v>44390.430266203701</v>
      </c>
      <c r="E14292" t="s">
        <v>8076</v>
      </c>
    </row>
    <row r="14293" spans="1:5">
      <c r="A14293">
        <v>7</v>
      </c>
      <c r="B14293" s="226">
        <v>43831</v>
      </c>
      <c r="C14293" s="226">
        <v>43832</v>
      </c>
      <c r="D14293" s="226">
        <v>44390.430266203701</v>
      </c>
      <c r="E14293" t="s">
        <v>8077</v>
      </c>
    </row>
    <row r="14294" spans="1:5">
      <c r="A14294">
        <v>7</v>
      </c>
      <c r="B14294" s="226">
        <v>43831</v>
      </c>
      <c r="C14294" s="226">
        <v>43832</v>
      </c>
      <c r="D14294" s="226">
        <v>44390.430266203701</v>
      </c>
      <c r="E14294" t="s">
        <v>8078</v>
      </c>
    </row>
    <row r="14295" spans="1:5">
      <c r="A14295">
        <v>7</v>
      </c>
      <c r="B14295" s="226">
        <v>43831</v>
      </c>
      <c r="C14295" s="226">
        <v>43832</v>
      </c>
      <c r="D14295" s="226">
        <v>44390.430266203701</v>
      </c>
      <c r="E14295" t="s">
        <v>8079</v>
      </c>
    </row>
    <row r="14296" spans="1:5">
      <c r="A14296">
        <v>7</v>
      </c>
      <c r="B14296" s="226">
        <v>43831</v>
      </c>
      <c r="C14296" s="226">
        <v>43832</v>
      </c>
      <c r="D14296" s="226">
        <v>44390.430266203701</v>
      </c>
      <c r="E14296" t="s">
        <v>8080</v>
      </c>
    </row>
    <row r="14297" spans="1:5">
      <c r="A14297">
        <v>7</v>
      </c>
      <c r="B14297" s="226">
        <v>43831</v>
      </c>
      <c r="C14297" s="226">
        <v>43832</v>
      </c>
      <c r="D14297" s="226">
        <v>44390.430266203701</v>
      </c>
      <c r="E14297" t="s">
        <v>8081</v>
      </c>
    </row>
    <row r="14298" spans="1:5">
      <c r="A14298">
        <v>7</v>
      </c>
      <c r="B14298" s="226">
        <v>43831</v>
      </c>
      <c r="C14298" s="226">
        <v>43832</v>
      </c>
      <c r="D14298" s="226">
        <v>44390.430266203701</v>
      </c>
      <c r="E14298" t="s">
        <v>8082</v>
      </c>
    </row>
    <row r="14299" spans="1:5">
      <c r="A14299">
        <v>7</v>
      </c>
      <c r="B14299" s="226">
        <v>43831</v>
      </c>
      <c r="C14299" s="226">
        <v>43832</v>
      </c>
      <c r="D14299" s="226">
        <v>44390.430266203701</v>
      </c>
      <c r="E14299" t="s">
        <v>8083</v>
      </c>
    </row>
    <row r="14300" spans="1:5">
      <c r="A14300">
        <v>7</v>
      </c>
      <c r="B14300" s="226">
        <v>43831</v>
      </c>
      <c r="C14300" s="226">
        <v>43832</v>
      </c>
      <c r="D14300" s="226">
        <v>44390.430266203701</v>
      </c>
      <c r="E14300" t="s">
        <v>8084</v>
      </c>
    </row>
    <row r="14301" spans="1:5">
      <c r="A14301">
        <v>7</v>
      </c>
      <c r="B14301" s="226">
        <v>43831</v>
      </c>
      <c r="C14301" s="226">
        <v>43832</v>
      </c>
      <c r="D14301" s="226">
        <v>44390.430266203701</v>
      </c>
      <c r="E14301" t="s">
        <v>8085</v>
      </c>
    </row>
    <row r="14302" spans="1:5">
      <c r="A14302">
        <v>7</v>
      </c>
      <c r="B14302" s="226">
        <v>43831</v>
      </c>
      <c r="C14302" s="226">
        <v>43832</v>
      </c>
      <c r="D14302" s="226">
        <v>44390.430266203701</v>
      </c>
      <c r="E14302" t="s">
        <v>8086</v>
      </c>
    </row>
    <row r="14303" spans="1:5">
      <c r="A14303">
        <v>7</v>
      </c>
      <c r="B14303" s="226">
        <v>43831</v>
      </c>
      <c r="C14303" s="226">
        <v>43832</v>
      </c>
      <c r="D14303" s="226">
        <v>44390.430266203701</v>
      </c>
      <c r="E14303" t="s">
        <v>8087</v>
      </c>
    </row>
    <row r="14304" spans="1:5">
      <c r="A14304">
        <v>7</v>
      </c>
      <c r="B14304" s="226">
        <v>43831</v>
      </c>
      <c r="C14304" s="226">
        <v>43832</v>
      </c>
      <c r="D14304" s="226">
        <v>44390.430266203701</v>
      </c>
      <c r="E14304" t="s">
        <v>8088</v>
      </c>
    </row>
    <row r="14305" spans="1:5">
      <c r="A14305">
        <v>7</v>
      </c>
      <c r="B14305" s="226">
        <v>43831</v>
      </c>
      <c r="C14305" s="226">
        <v>43832</v>
      </c>
      <c r="D14305" s="226">
        <v>44390.430266203701</v>
      </c>
      <c r="E14305" t="s">
        <v>8089</v>
      </c>
    </row>
    <row r="14306" spans="1:5">
      <c r="A14306">
        <v>7</v>
      </c>
      <c r="B14306" s="226">
        <v>43831</v>
      </c>
      <c r="C14306" s="226">
        <v>43832</v>
      </c>
      <c r="D14306" s="226">
        <v>44390.430266203701</v>
      </c>
      <c r="E14306" t="s">
        <v>8090</v>
      </c>
    </row>
    <row r="14307" spans="1:5">
      <c r="A14307">
        <v>7</v>
      </c>
      <c r="B14307" s="226">
        <v>43831</v>
      </c>
      <c r="C14307" s="226">
        <v>43832</v>
      </c>
      <c r="D14307" s="226">
        <v>44390.430266203701</v>
      </c>
      <c r="E14307" t="s">
        <v>8091</v>
      </c>
    </row>
    <row r="14308" spans="1:5">
      <c r="A14308">
        <v>7</v>
      </c>
      <c r="B14308" s="226">
        <v>43831</v>
      </c>
      <c r="C14308" s="226">
        <v>43832</v>
      </c>
      <c r="D14308" s="226">
        <v>44390.430266203701</v>
      </c>
      <c r="E14308" t="s">
        <v>8092</v>
      </c>
    </row>
    <row r="14309" spans="1:5">
      <c r="A14309">
        <v>7</v>
      </c>
      <c r="B14309" s="226">
        <v>43831</v>
      </c>
      <c r="C14309" s="226">
        <v>43832</v>
      </c>
      <c r="D14309" s="226">
        <v>44390.430266203701</v>
      </c>
      <c r="E14309" t="s">
        <v>8093</v>
      </c>
    </row>
    <row r="14310" spans="1:5">
      <c r="A14310">
        <v>7</v>
      </c>
      <c r="B14310" s="226">
        <v>43831</v>
      </c>
      <c r="C14310" s="226">
        <v>43832</v>
      </c>
      <c r="D14310" s="226">
        <v>44390.430266203701</v>
      </c>
      <c r="E14310" t="s">
        <v>8094</v>
      </c>
    </row>
    <row r="14311" spans="1:5">
      <c r="A14311">
        <v>7</v>
      </c>
      <c r="B14311" s="226">
        <v>43831</v>
      </c>
      <c r="C14311" s="226">
        <v>43832</v>
      </c>
      <c r="D14311" s="226">
        <v>44390.430266203701</v>
      </c>
      <c r="E14311" t="s">
        <v>8095</v>
      </c>
    </row>
    <row r="14312" spans="1:5">
      <c r="A14312">
        <v>7</v>
      </c>
      <c r="B14312" s="226">
        <v>43831</v>
      </c>
      <c r="C14312" s="226">
        <v>43832</v>
      </c>
      <c r="D14312" s="226">
        <v>44390.430266203701</v>
      </c>
      <c r="E14312" t="s">
        <v>8096</v>
      </c>
    </row>
    <row r="14313" spans="1:5">
      <c r="A14313">
        <v>7</v>
      </c>
      <c r="B14313" s="226">
        <v>43831</v>
      </c>
      <c r="C14313" s="226">
        <v>43832</v>
      </c>
      <c r="D14313" s="226">
        <v>44390.430266203701</v>
      </c>
      <c r="E14313" t="s">
        <v>8097</v>
      </c>
    </row>
    <row r="14314" spans="1:5">
      <c r="A14314">
        <v>7</v>
      </c>
      <c r="B14314" s="226">
        <v>43831</v>
      </c>
      <c r="C14314" s="226">
        <v>43832</v>
      </c>
      <c r="D14314" s="226">
        <v>44390.430266203701</v>
      </c>
      <c r="E14314" t="s">
        <v>8098</v>
      </c>
    </row>
    <row r="14315" spans="1:5">
      <c r="A14315">
        <v>7</v>
      </c>
      <c r="B14315" s="226">
        <v>43831</v>
      </c>
      <c r="C14315" s="226">
        <v>43832</v>
      </c>
      <c r="D14315" s="226">
        <v>44390.430266203701</v>
      </c>
      <c r="E14315" t="s">
        <v>8099</v>
      </c>
    </row>
    <row r="14316" spans="1:5">
      <c r="A14316">
        <v>7</v>
      </c>
      <c r="B14316" s="226">
        <v>43831</v>
      </c>
      <c r="C14316" s="226">
        <v>43832</v>
      </c>
      <c r="D14316" s="226">
        <v>44390.430266203701</v>
      </c>
      <c r="E14316" t="s">
        <v>8100</v>
      </c>
    </row>
    <row r="14317" spans="1:5">
      <c r="A14317">
        <v>7</v>
      </c>
      <c r="B14317" s="226">
        <v>43831</v>
      </c>
      <c r="C14317" s="226">
        <v>43832</v>
      </c>
      <c r="D14317" s="226">
        <v>44390.430266203701</v>
      </c>
      <c r="E14317" t="s">
        <v>8101</v>
      </c>
    </row>
    <row r="14318" spans="1:5">
      <c r="A14318">
        <v>7</v>
      </c>
      <c r="B14318" s="226">
        <v>43831</v>
      </c>
      <c r="C14318" s="226">
        <v>43832</v>
      </c>
      <c r="D14318" s="226">
        <v>44390.430266203701</v>
      </c>
      <c r="E14318" t="s">
        <v>8102</v>
      </c>
    </row>
    <row r="14319" spans="1:5">
      <c r="A14319">
        <v>7</v>
      </c>
      <c r="B14319" s="226">
        <v>43831</v>
      </c>
      <c r="C14319" s="226">
        <v>43832</v>
      </c>
      <c r="D14319" s="226">
        <v>44390.430266203701</v>
      </c>
      <c r="E14319" t="s">
        <v>8103</v>
      </c>
    </row>
    <row r="14320" spans="1:5">
      <c r="A14320">
        <v>7</v>
      </c>
      <c r="B14320" s="226">
        <v>43831</v>
      </c>
      <c r="C14320" s="226">
        <v>43832</v>
      </c>
      <c r="D14320" s="226">
        <v>44390.430266203701</v>
      </c>
      <c r="E14320" t="s">
        <v>8104</v>
      </c>
    </row>
    <row r="14321" spans="1:5">
      <c r="A14321">
        <v>7</v>
      </c>
      <c r="B14321" s="226">
        <v>43831</v>
      </c>
      <c r="C14321" s="226">
        <v>43832</v>
      </c>
      <c r="D14321" s="226">
        <v>44390.430266203701</v>
      </c>
      <c r="E14321" t="s">
        <v>8105</v>
      </c>
    </row>
    <row r="14322" spans="1:5">
      <c r="A14322">
        <v>7</v>
      </c>
      <c r="B14322" s="226">
        <v>43831</v>
      </c>
      <c r="C14322" s="226">
        <v>43832</v>
      </c>
      <c r="D14322" s="226">
        <v>44390.430266203701</v>
      </c>
      <c r="E14322" t="s">
        <v>8106</v>
      </c>
    </row>
    <row r="14323" spans="1:5">
      <c r="A14323">
        <v>7</v>
      </c>
      <c r="B14323" s="226">
        <v>43831</v>
      </c>
      <c r="C14323" s="226">
        <v>43832</v>
      </c>
      <c r="D14323" s="226">
        <v>44390.430266203701</v>
      </c>
      <c r="E14323" t="s">
        <v>8107</v>
      </c>
    </row>
    <row r="14324" spans="1:5">
      <c r="A14324">
        <v>7</v>
      </c>
      <c r="B14324" s="226">
        <v>43831</v>
      </c>
      <c r="C14324" s="226">
        <v>43832</v>
      </c>
      <c r="D14324" s="226">
        <v>44390.430266203701</v>
      </c>
      <c r="E14324" t="s">
        <v>8108</v>
      </c>
    </row>
    <row r="14325" spans="1:5">
      <c r="A14325">
        <v>7</v>
      </c>
      <c r="B14325" s="226">
        <v>43831</v>
      </c>
      <c r="C14325" s="226">
        <v>43832</v>
      </c>
      <c r="D14325" s="226">
        <v>44390.430266203701</v>
      </c>
      <c r="E14325" t="s">
        <v>8109</v>
      </c>
    </row>
    <row r="14326" spans="1:5">
      <c r="A14326">
        <v>7</v>
      </c>
      <c r="B14326" s="226">
        <v>43831</v>
      </c>
      <c r="C14326" s="226">
        <v>43832</v>
      </c>
      <c r="D14326" s="226">
        <v>44390.430266203701</v>
      </c>
      <c r="E14326" t="s">
        <v>8110</v>
      </c>
    </row>
    <row r="14327" spans="1:5">
      <c r="A14327">
        <v>7</v>
      </c>
      <c r="B14327" s="226">
        <v>43831</v>
      </c>
      <c r="C14327" s="226">
        <v>43832</v>
      </c>
      <c r="D14327" s="226">
        <v>44390.430266203701</v>
      </c>
      <c r="E14327" t="s">
        <v>8111</v>
      </c>
    </row>
    <row r="14328" spans="1:5">
      <c r="A14328">
        <v>7</v>
      </c>
      <c r="B14328" s="226">
        <v>43831</v>
      </c>
      <c r="C14328" s="226">
        <v>43832</v>
      </c>
      <c r="D14328" s="226">
        <v>44390.430266203701</v>
      </c>
      <c r="E14328" t="s">
        <v>8112</v>
      </c>
    </row>
    <row r="14329" spans="1:5">
      <c r="A14329">
        <v>7</v>
      </c>
      <c r="B14329" s="226">
        <v>43831</v>
      </c>
      <c r="C14329" s="226">
        <v>43832</v>
      </c>
      <c r="D14329" s="226">
        <v>44390.430266203701</v>
      </c>
      <c r="E14329" t="s">
        <v>8113</v>
      </c>
    </row>
    <row r="14330" spans="1:5">
      <c r="A14330">
        <v>7</v>
      </c>
      <c r="B14330" s="226">
        <v>43831</v>
      </c>
      <c r="C14330" s="226">
        <v>43832</v>
      </c>
      <c r="D14330" s="226">
        <v>44390.430266203701</v>
      </c>
      <c r="E14330" t="s">
        <v>8114</v>
      </c>
    </row>
    <row r="14331" spans="1:5">
      <c r="A14331">
        <v>7</v>
      </c>
      <c r="B14331" s="226">
        <v>43831</v>
      </c>
      <c r="C14331" s="226">
        <v>43832</v>
      </c>
      <c r="D14331" s="226">
        <v>44390.430266203701</v>
      </c>
      <c r="E14331" t="s">
        <v>7341</v>
      </c>
    </row>
    <row r="14332" spans="1:5">
      <c r="A14332">
        <v>7</v>
      </c>
      <c r="B14332" s="226">
        <v>43831</v>
      </c>
      <c r="C14332" s="226">
        <v>43832</v>
      </c>
      <c r="D14332" s="226">
        <v>44390.430266203701</v>
      </c>
      <c r="E14332" t="s">
        <v>7343</v>
      </c>
    </row>
    <row r="14333" spans="1:5">
      <c r="A14333">
        <v>7</v>
      </c>
      <c r="B14333" s="226">
        <v>43831</v>
      </c>
      <c r="C14333" s="226">
        <v>43832</v>
      </c>
      <c r="D14333" s="226">
        <v>44390.430266203701</v>
      </c>
      <c r="E14333" t="s">
        <v>8116</v>
      </c>
    </row>
    <row r="14334" spans="1:5">
      <c r="A14334">
        <v>7</v>
      </c>
      <c r="B14334" s="226">
        <v>43831</v>
      </c>
      <c r="C14334" s="226">
        <v>43832</v>
      </c>
      <c r="D14334" s="226">
        <v>44390.430266203701</v>
      </c>
      <c r="E14334" t="s">
        <v>7346</v>
      </c>
    </row>
    <row r="14335" spans="1:5">
      <c r="A14335">
        <v>7</v>
      </c>
      <c r="B14335" s="226">
        <v>43831</v>
      </c>
      <c r="C14335" s="226">
        <v>43832</v>
      </c>
      <c r="D14335" s="226">
        <v>44390.430266203701</v>
      </c>
      <c r="E14335" t="s">
        <v>7348</v>
      </c>
    </row>
    <row r="14336" spans="1:5">
      <c r="A14336">
        <v>7</v>
      </c>
      <c r="B14336" s="226">
        <v>43831</v>
      </c>
      <c r="C14336" s="226">
        <v>43832</v>
      </c>
      <c r="D14336" s="226">
        <v>44390.430266203701</v>
      </c>
      <c r="E14336" t="s">
        <v>8115</v>
      </c>
    </row>
    <row r="14337" spans="1:6">
      <c r="A14337">
        <v>7</v>
      </c>
      <c r="B14337" s="226">
        <v>43831</v>
      </c>
      <c r="C14337" s="226">
        <v>43832</v>
      </c>
      <c r="D14337" s="226">
        <v>44390.430266203701</v>
      </c>
      <c r="E14337" t="s">
        <v>8117</v>
      </c>
    </row>
    <row r="14338" spans="1:6">
      <c r="A14338">
        <v>7</v>
      </c>
      <c r="B14338" s="226">
        <v>43831</v>
      </c>
      <c r="C14338" s="226">
        <v>43832</v>
      </c>
      <c r="D14338" s="226">
        <v>44390.430266203701</v>
      </c>
      <c r="E14338" t="s">
        <v>8118</v>
      </c>
      <c r="F14338">
        <v>20.430000305175781</v>
      </c>
    </row>
    <row r="14339" spans="1:6">
      <c r="A14339">
        <v>7</v>
      </c>
      <c r="B14339" s="226">
        <v>43831</v>
      </c>
      <c r="C14339" s="226">
        <v>43832</v>
      </c>
      <c r="D14339" s="226">
        <v>44390.430266203701</v>
      </c>
      <c r="E14339" t="s">
        <v>8119</v>
      </c>
      <c r="F14339">
        <v>70.010002136227754</v>
      </c>
    </row>
    <row r="14340" spans="1:6">
      <c r="A14340">
        <v>7</v>
      </c>
      <c r="B14340" s="226">
        <v>43831</v>
      </c>
      <c r="C14340" s="226">
        <v>43832</v>
      </c>
      <c r="D14340" s="226">
        <v>44390.430266203701</v>
      </c>
      <c r="E14340" t="s">
        <v>8322</v>
      </c>
    </row>
    <row r="14341" spans="1:6">
      <c r="A14341">
        <v>7</v>
      </c>
      <c r="B14341" s="226">
        <v>43831</v>
      </c>
      <c r="C14341" s="226">
        <v>43832</v>
      </c>
      <c r="D14341" s="226">
        <v>44390.430266203701</v>
      </c>
      <c r="E14341" t="s">
        <v>8323</v>
      </c>
    </row>
    <row r="14342" spans="1:6">
      <c r="A14342">
        <v>7</v>
      </c>
      <c r="B14342" s="226">
        <v>43831</v>
      </c>
      <c r="C14342" s="226">
        <v>43832</v>
      </c>
      <c r="D14342" s="226">
        <v>44390.430266203701</v>
      </c>
      <c r="E14342" t="s">
        <v>8267</v>
      </c>
      <c r="F14342">
        <v>0</v>
      </c>
    </row>
    <row r="14343" spans="1:6">
      <c r="A14343">
        <v>7</v>
      </c>
      <c r="B14343" s="226">
        <v>43831</v>
      </c>
      <c r="C14343" s="226">
        <v>43832</v>
      </c>
      <c r="D14343" s="226">
        <v>44390.430266203701</v>
      </c>
      <c r="E14343" t="s">
        <v>8268</v>
      </c>
      <c r="F14343">
        <v>0</v>
      </c>
    </row>
    <row r="14344" spans="1:6">
      <c r="A14344">
        <v>7</v>
      </c>
      <c r="B14344" s="226">
        <v>43831</v>
      </c>
      <c r="C14344" s="226">
        <v>43832</v>
      </c>
      <c r="D14344" s="226">
        <v>44390.430266203701</v>
      </c>
      <c r="E14344" t="s">
        <v>8269</v>
      </c>
    </row>
    <row r="14345" spans="1:6">
      <c r="A14345">
        <v>7</v>
      </c>
      <c r="B14345" s="226">
        <v>43831</v>
      </c>
      <c r="C14345" s="226">
        <v>43832</v>
      </c>
      <c r="D14345" s="226">
        <v>44390.430266203701</v>
      </c>
      <c r="E14345" t="s">
        <v>8272</v>
      </c>
      <c r="F14345">
        <v>0</v>
      </c>
    </row>
    <row r="14346" spans="1:6">
      <c r="A14346">
        <v>7</v>
      </c>
      <c r="B14346" s="226">
        <v>43831</v>
      </c>
      <c r="C14346" s="226">
        <v>43832</v>
      </c>
      <c r="D14346" s="226">
        <v>44390.430266203701</v>
      </c>
      <c r="E14346" t="s">
        <v>8273</v>
      </c>
      <c r="F14346">
        <v>0</v>
      </c>
    </row>
    <row r="14347" spans="1:6">
      <c r="A14347">
        <v>7</v>
      </c>
      <c r="B14347" s="226">
        <v>43831</v>
      </c>
      <c r="C14347" s="226">
        <v>43832</v>
      </c>
      <c r="D14347" s="226">
        <v>44390.430266203701</v>
      </c>
      <c r="E14347" t="s">
        <v>8274</v>
      </c>
    </row>
    <row r="14348" spans="1:6">
      <c r="A14348">
        <v>7</v>
      </c>
      <c r="B14348" s="226">
        <v>43831</v>
      </c>
      <c r="C14348" s="226">
        <v>43832</v>
      </c>
      <c r="D14348" s="226">
        <v>44390.430266203701</v>
      </c>
      <c r="E14348" t="s">
        <v>7718</v>
      </c>
    </row>
    <row r="14349" spans="1:6">
      <c r="A14349">
        <v>7</v>
      </c>
      <c r="B14349" s="226">
        <v>43831</v>
      </c>
      <c r="C14349" s="226">
        <v>43832</v>
      </c>
      <c r="D14349" s="226">
        <v>44390.430266203701</v>
      </c>
      <c r="E14349" t="s">
        <v>7719</v>
      </c>
    </row>
    <row r="14350" spans="1:6">
      <c r="A14350">
        <v>7</v>
      </c>
      <c r="B14350" s="226">
        <v>43831</v>
      </c>
      <c r="C14350" s="226">
        <v>43832</v>
      </c>
      <c r="D14350" s="226">
        <v>44390.430266203701</v>
      </c>
      <c r="E14350" t="s">
        <v>7722</v>
      </c>
    </row>
    <row r="14351" spans="1:6">
      <c r="A14351">
        <v>7</v>
      </c>
      <c r="B14351" s="226">
        <v>43831</v>
      </c>
      <c r="C14351" s="226">
        <v>43832</v>
      </c>
      <c r="D14351" s="226">
        <v>44390.430266203701</v>
      </c>
      <c r="E14351" t="s">
        <v>7723</v>
      </c>
    </row>
    <row r="14352" spans="1:6">
      <c r="A14352">
        <v>7</v>
      </c>
      <c r="B14352" s="226">
        <v>43831</v>
      </c>
      <c r="C14352" s="226">
        <v>43832</v>
      </c>
      <c r="D14352" s="226">
        <v>44390.430266203701</v>
      </c>
      <c r="E14352" t="s">
        <v>7724</v>
      </c>
    </row>
    <row r="14353" spans="1:5">
      <c r="A14353">
        <v>7</v>
      </c>
      <c r="B14353" s="226">
        <v>43831</v>
      </c>
      <c r="C14353" s="226">
        <v>43832</v>
      </c>
      <c r="D14353" s="226">
        <v>44390.430266203701</v>
      </c>
      <c r="E14353" t="s">
        <v>7725</v>
      </c>
    </row>
    <row r="14354" spans="1:5">
      <c r="A14354">
        <v>7</v>
      </c>
      <c r="B14354" s="226">
        <v>43831</v>
      </c>
      <c r="C14354" s="226">
        <v>43832</v>
      </c>
      <c r="D14354" s="226">
        <v>44390.430266203701</v>
      </c>
      <c r="E14354" t="s">
        <v>7024</v>
      </c>
    </row>
    <row r="14355" spans="1:5">
      <c r="A14355">
        <v>7</v>
      </c>
      <c r="B14355" s="226">
        <v>43831</v>
      </c>
      <c r="C14355" s="226">
        <v>43832</v>
      </c>
      <c r="D14355" s="226">
        <v>44390.430266203701</v>
      </c>
      <c r="E14355" t="s">
        <v>8120</v>
      </c>
    </row>
    <row r="14356" spans="1:5">
      <c r="A14356">
        <v>7</v>
      </c>
      <c r="B14356" s="226">
        <v>43831</v>
      </c>
      <c r="C14356" s="226">
        <v>43832</v>
      </c>
      <c r="D14356" s="226">
        <v>44390.430266203701</v>
      </c>
      <c r="E14356" t="s">
        <v>8121</v>
      </c>
    </row>
    <row r="14357" spans="1:5">
      <c r="A14357">
        <v>7</v>
      </c>
      <c r="B14357" s="226">
        <v>43831</v>
      </c>
      <c r="C14357" s="226">
        <v>43832</v>
      </c>
      <c r="D14357" s="226">
        <v>44390.430266203701</v>
      </c>
      <c r="E14357" t="s">
        <v>8122</v>
      </c>
    </row>
    <row r="14358" spans="1:5">
      <c r="A14358">
        <v>7</v>
      </c>
      <c r="B14358" s="226">
        <v>43831</v>
      </c>
      <c r="C14358" s="226">
        <v>43832</v>
      </c>
      <c r="D14358" s="226">
        <v>44390.430266203701</v>
      </c>
      <c r="E14358" t="s">
        <v>8123</v>
      </c>
    </row>
    <row r="14359" spans="1:5">
      <c r="A14359">
        <v>7</v>
      </c>
      <c r="B14359" s="226">
        <v>43831</v>
      </c>
      <c r="C14359" s="226">
        <v>43832</v>
      </c>
      <c r="D14359" s="226">
        <v>44390.430266203701</v>
      </c>
      <c r="E14359" t="s">
        <v>8124</v>
      </c>
    </row>
    <row r="14360" spans="1:5">
      <c r="A14360">
        <v>7</v>
      </c>
      <c r="B14360" s="226">
        <v>43831</v>
      </c>
      <c r="C14360" s="226">
        <v>43832</v>
      </c>
      <c r="D14360" s="226">
        <v>44390.430266203701</v>
      </c>
      <c r="E14360" t="s">
        <v>8125</v>
      </c>
    </row>
    <row r="14361" spans="1:5">
      <c r="A14361">
        <v>7</v>
      </c>
      <c r="B14361" s="226">
        <v>43831</v>
      </c>
      <c r="C14361" s="226">
        <v>43832</v>
      </c>
      <c r="D14361" s="226">
        <v>44390.430266203701</v>
      </c>
      <c r="E14361" t="s">
        <v>8126</v>
      </c>
    </row>
    <row r="14362" spans="1:5">
      <c r="A14362">
        <v>7</v>
      </c>
      <c r="B14362" s="226">
        <v>43831</v>
      </c>
      <c r="C14362" s="226">
        <v>43832</v>
      </c>
      <c r="D14362" s="226">
        <v>44390.430266203701</v>
      </c>
      <c r="E14362" t="s">
        <v>8127</v>
      </c>
    </row>
    <row r="14363" spans="1:5">
      <c r="A14363">
        <v>7</v>
      </c>
      <c r="B14363" s="226">
        <v>43831</v>
      </c>
      <c r="C14363" s="226">
        <v>43832</v>
      </c>
      <c r="D14363" s="226">
        <v>44390.430266203701</v>
      </c>
      <c r="E14363" t="s">
        <v>8128</v>
      </c>
    </row>
    <row r="14364" spans="1:5">
      <c r="A14364">
        <v>7</v>
      </c>
      <c r="B14364" s="226">
        <v>43831</v>
      </c>
      <c r="C14364" s="226">
        <v>43832</v>
      </c>
      <c r="D14364" s="226">
        <v>44390.430266203701</v>
      </c>
      <c r="E14364" t="s">
        <v>8129</v>
      </c>
    </row>
    <row r="14365" spans="1:5">
      <c r="A14365">
        <v>7</v>
      </c>
      <c r="B14365" s="226">
        <v>43831</v>
      </c>
      <c r="C14365" s="226">
        <v>43832</v>
      </c>
      <c r="D14365" s="226">
        <v>44390.430266203701</v>
      </c>
      <c r="E14365" t="s">
        <v>8130</v>
      </c>
    </row>
    <row r="14366" spans="1:5">
      <c r="A14366">
        <v>7</v>
      </c>
      <c r="B14366" s="226">
        <v>43831</v>
      </c>
      <c r="C14366" s="226">
        <v>43832</v>
      </c>
      <c r="D14366" s="226">
        <v>44390.430266203701</v>
      </c>
      <c r="E14366" t="s">
        <v>8131</v>
      </c>
    </row>
    <row r="14367" spans="1:5">
      <c r="A14367">
        <v>7</v>
      </c>
      <c r="B14367" s="226">
        <v>43831</v>
      </c>
      <c r="C14367" s="226">
        <v>43832</v>
      </c>
      <c r="D14367" s="226">
        <v>44390.430266203701</v>
      </c>
      <c r="E14367" t="s">
        <v>8132</v>
      </c>
    </row>
    <row r="14368" spans="1:5">
      <c r="A14368">
        <v>7</v>
      </c>
      <c r="B14368" s="226">
        <v>43831</v>
      </c>
      <c r="C14368" s="226">
        <v>43832</v>
      </c>
      <c r="D14368" s="226">
        <v>44390.430266203701</v>
      </c>
      <c r="E14368" t="s">
        <v>8133</v>
      </c>
    </row>
    <row r="14369" spans="1:6">
      <c r="A14369">
        <v>7</v>
      </c>
      <c r="B14369" s="226">
        <v>43831</v>
      </c>
      <c r="C14369" s="226">
        <v>43832</v>
      </c>
      <c r="D14369" s="226">
        <v>44390.430266203701</v>
      </c>
      <c r="E14369" t="s">
        <v>7054</v>
      </c>
    </row>
    <row r="14370" spans="1:6">
      <c r="A14370">
        <v>7</v>
      </c>
      <c r="B14370" s="226">
        <v>43831</v>
      </c>
      <c r="C14370" s="226">
        <v>43832</v>
      </c>
      <c r="D14370" s="226">
        <v>44390.430266203701</v>
      </c>
      <c r="E14370" t="s">
        <v>7354</v>
      </c>
    </row>
    <row r="14371" spans="1:6">
      <c r="A14371">
        <v>7</v>
      </c>
      <c r="B14371" s="226">
        <v>43831</v>
      </c>
      <c r="C14371" s="226">
        <v>43832</v>
      </c>
      <c r="D14371" s="226">
        <v>44390.430266203701</v>
      </c>
      <c r="E14371" t="s">
        <v>7356</v>
      </c>
    </row>
    <row r="14372" spans="1:6">
      <c r="A14372">
        <v>7</v>
      </c>
      <c r="B14372" s="226">
        <v>43831</v>
      </c>
      <c r="C14372" s="226">
        <v>43832</v>
      </c>
      <c r="D14372" s="226">
        <v>44390.430266203701</v>
      </c>
      <c r="E14372" t="s">
        <v>7358</v>
      </c>
    </row>
    <row r="14373" spans="1:6">
      <c r="A14373">
        <v>7</v>
      </c>
      <c r="B14373" s="226">
        <v>43831</v>
      </c>
      <c r="C14373" s="226">
        <v>43832</v>
      </c>
      <c r="D14373" s="226">
        <v>44390.430266203701</v>
      </c>
      <c r="E14373" t="s">
        <v>7360</v>
      </c>
    </row>
    <row r="14374" spans="1:6">
      <c r="A14374">
        <v>7</v>
      </c>
      <c r="B14374" s="226">
        <v>43831</v>
      </c>
      <c r="C14374" s="226">
        <v>43832</v>
      </c>
      <c r="D14374" s="226">
        <v>44390.430266203701</v>
      </c>
      <c r="E14374" t="s">
        <v>7362</v>
      </c>
    </row>
    <row r="14375" spans="1:6">
      <c r="A14375">
        <v>7</v>
      </c>
      <c r="B14375" s="226">
        <v>43831</v>
      </c>
      <c r="C14375" s="226">
        <v>43832</v>
      </c>
      <c r="D14375" s="226">
        <v>44390.430266203701</v>
      </c>
      <c r="E14375" t="s">
        <v>7364</v>
      </c>
    </row>
    <row r="14376" spans="1:6">
      <c r="A14376">
        <v>7</v>
      </c>
      <c r="B14376" s="226">
        <v>43831</v>
      </c>
      <c r="C14376" s="226">
        <v>43832</v>
      </c>
      <c r="D14376" s="226">
        <v>44390.430266203701</v>
      </c>
      <c r="E14376" t="s">
        <v>8134</v>
      </c>
    </row>
    <row r="14377" spans="1:6">
      <c r="A14377">
        <v>7</v>
      </c>
      <c r="B14377" s="226">
        <v>43831</v>
      </c>
      <c r="C14377" s="226">
        <v>43832</v>
      </c>
      <c r="D14377" s="226">
        <v>44390.430266203701</v>
      </c>
      <c r="E14377" t="s">
        <v>8135</v>
      </c>
    </row>
    <row r="14378" spans="1:6">
      <c r="A14378">
        <v>7</v>
      </c>
      <c r="B14378" s="226">
        <v>43831</v>
      </c>
      <c r="C14378" s="226">
        <v>43832</v>
      </c>
      <c r="D14378" s="226">
        <v>44390.430266203701</v>
      </c>
      <c r="E14378" t="s">
        <v>8136</v>
      </c>
    </row>
    <row r="14379" spans="1:6">
      <c r="A14379">
        <v>7</v>
      </c>
      <c r="B14379" s="226">
        <v>43831</v>
      </c>
      <c r="C14379" s="226">
        <v>43832</v>
      </c>
      <c r="D14379" s="226">
        <v>44390.430266203701</v>
      </c>
      <c r="E14379" t="s">
        <v>8137</v>
      </c>
    </row>
    <row r="14380" spans="1:6">
      <c r="A14380">
        <v>7</v>
      </c>
      <c r="B14380" s="226">
        <v>43831</v>
      </c>
      <c r="C14380" s="226">
        <v>43832</v>
      </c>
      <c r="D14380" s="226">
        <v>44390.430266203701</v>
      </c>
      <c r="E14380" t="s">
        <v>8138</v>
      </c>
    </row>
    <row r="14381" spans="1:6">
      <c r="A14381">
        <v>7</v>
      </c>
      <c r="B14381" s="226">
        <v>43831</v>
      </c>
      <c r="C14381" s="226">
        <v>43832</v>
      </c>
      <c r="D14381" s="226">
        <v>44390.430266203701</v>
      </c>
      <c r="E14381" t="s">
        <v>8292</v>
      </c>
    </row>
    <row r="14382" spans="1:6">
      <c r="A14382">
        <v>7</v>
      </c>
      <c r="B14382" s="226">
        <v>43831</v>
      </c>
      <c r="C14382" s="226">
        <v>43832</v>
      </c>
      <c r="D14382" s="226">
        <v>44390.430266203701</v>
      </c>
      <c r="E14382" t="s">
        <v>8293</v>
      </c>
    </row>
    <row r="14383" spans="1:6">
      <c r="A14383">
        <v>7</v>
      </c>
      <c r="B14383" s="226">
        <v>43831</v>
      </c>
      <c r="C14383" s="226">
        <v>43832</v>
      </c>
      <c r="D14383" s="226">
        <v>44390.430266203701</v>
      </c>
      <c r="E14383" t="s">
        <v>8328</v>
      </c>
      <c r="F14383">
        <v>0</v>
      </c>
    </row>
    <row r="14384" spans="1:6">
      <c r="A14384">
        <v>7</v>
      </c>
      <c r="B14384" s="226">
        <v>43831</v>
      </c>
      <c r="C14384" s="226">
        <v>43832</v>
      </c>
      <c r="D14384" s="226">
        <v>44390.430266203701</v>
      </c>
      <c r="E14384" t="s">
        <v>8285</v>
      </c>
      <c r="F14384">
        <v>0</v>
      </c>
    </row>
    <row r="14385" spans="1:6">
      <c r="A14385">
        <v>7</v>
      </c>
      <c r="B14385" s="226">
        <v>43831</v>
      </c>
      <c r="C14385" s="226">
        <v>43832</v>
      </c>
      <c r="D14385" s="226">
        <v>44390.430266203701</v>
      </c>
      <c r="E14385" t="s">
        <v>8286</v>
      </c>
      <c r="F14385">
        <v>0</v>
      </c>
    </row>
    <row r="14386" spans="1:6">
      <c r="A14386">
        <v>7</v>
      </c>
      <c r="B14386" s="226">
        <v>43831</v>
      </c>
      <c r="C14386" s="226">
        <v>43832</v>
      </c>
      <c r="D14386" s="226">
        <v>44390.430266203701</v>
      </c>
      <c r="E14386" t="s">
        <v>8287</v>
      </c>
    </row>
    <row r="14387" spans="1:6">
      <c r="A14387">
        <v>7</v>
      </c>
      <c r="B14387" s="226">
        <v>43831</v>
      </c>
      <c r="C14387" s="226">
        <v>43832</v>
      </c>
      <c r="D14387" s="226">
        <v>44390.430266203701</v>
      </c>
      <c r="E14387" t="s">
        <v>7752</v>
      </c>
    </row>
    <row r="14388" spans="1:6">
      <c r="A14388">
        <v>7</v>
      </c>
      <c r="B14388" s="226">
        <v>43831</v>
      </c>
      <c r="C14388" s="226">
        <v>43832</v>
      </c>
      <c r="D14388" s="226">
        <v>44390.430266203701</v>
      </c>
      <c r="E14388" t="s">
        <v>7753</v>
      </c>
    </row>
    <row r="14389" spans="1:6">
      <c r="A14389">
        <v>7</v>
      </c>
      <c r="B14389" s="226">
        <v>43831</v>
      </c>
      <c r="C14389" s="226">
        <v>43832</v>
      </c>
      <c r="D14389" s="226">
        <v>44390.430266203701</v>
      </c>
      <c r="E14389" t="s">
        <v>7754</v>
      </c>
    </row>
    <row r="14390" spans="1:6">
      <c r="A14390">
        <v>7</v>
      </c>
      <c r="B14390" s="226">
        <v>43831</v>
      </c>
      <c r="C14390" s="226">
        <v>43832</v>
      </c>
      <c r="D14390" s="226">
        <v>44390.430266203701</v>
      </c>
      <c r="E14390" t="s">
        <v>7755</v>
      </c>
    </row>
    <row r="14391" spans="1:6">
      <c r="A14391">
        <v>7</v>
      </c>
      <c r="B14391" s="226">
        <v>43831</v>
      </c>
      <c r="C14391" s="226">
        <v>43832</v>
      </c>
      <c r="D14391" s="226">
        <v>44390.430266203701</v>
      </c>
      <c r="E14391" t="s">
        <v>7758</v>
      </c>
    </row>
    <row r="14392" spans="1:6">
      <c r="A14392">
        <v>7</v>
      </c>
      <c r="B14392" s="226">
        <v>43831</v>
      </c>
      <c r="C14392" s="226">
        <v>43832</v>
      </c>
      <c r="D14392" s="226">
        <v>44390.430266203701</v>
      </c>
      <c r="E14392" t="s">
        <v>7759</v>
      </c>
    </row>
    <row r="14393" spans="1:6">
      <c r="A14393">
        <v>7</v>
      </c>
      <c r="B14393" s="226">
        <v>43831</v>
      </c>
      <c r="C14393" s="226">
        <v>43832</v>
      </c>
      <c r="D14393" s="226">
        <v>44390.430266203701</v>
      </c>
      <c r="E14393" t="s">
        <v>7760</v>
      </c>
    </row>
    <row r="14394" spans="1:6">
      <c r="A14394">
        <v>7</v>
      </c>
      <c r="B14394" s="226">
        <v>43831</v>
      </c>
      <c r="C14394" s="226">
        <v>43832</v>
      </c>
      <c r="D14394" s="226">
        <v>44390.430266203701</v>
      </c>
      <c r="E14394" t="s">
        <v>7535</v>
      </c>
    </row>
    <row r="14395" spans="1:6">
      <c r="A14395">
        <v>7</v>
      </c>
      <c r="B14395" s="226">
        <v>43831</v>
      </c>
      <c r="C14395" s="226">
        <v>43832</v>
      </c>
      <c r="D14395" s="226">
        <v>44390.430266203701</v>
      </c>
      <c r="E14395" t="s">
        <v>8139</v>
      </c>
    </row>
    <row r="14396" spans="1:6">
      <c r="A14396">
        <v>7</v>
      </c>
      <c r="B14396" s="226">
        <v>43831</v>
      </c>
      <c r="C14396" s="226">
        <v>43832</v>
      </c>
      <c r="D14396" s="226">
        <v>44390.430266203701</v>
      </c>
      <c r="E14396" t="s">
        <v>7014</v>
      </c>
    </row>
    <row r="14397" spans="1:6">
      <c r="A14397">
        <v>7</v>
      </c>
      <c r="B14397" s="226">
        <v>43831</v>
      </c>
      <c r="C14397" s="226">
        <v>43832</v>
      </c>
      <c r="D14397" s="226">
        <v>44390.430266203701</v>
      </c>
      <c r="E14397" t="s">
        <v>7016</v>
      </c>
    </row>
    <row r="14398" spans="1:6">
      <c r="A14398">
        <v>7</v>
      </c>
      <c r="B14398" s="226">
        <v>43831</v>
      </c>
      <c r="C14398" s="226">
        <v>43832</v>
      </c>
      <c r="D14398" s="226">
        <v>44390.430266203701</v>
      </c>
      <c r="E14398" t="s">
        <v>7018</v>
      </c>
    </row>
    <row r="14399" spans="1:6">
      <c r="A14399">
        <v>7</v>
      </c>
      <c r="B14399" s="226">
        <v>43831</v>
      </c>
      <c r="C14399" s="226">
        <v>43832</v>
      </c>
      <c r="D14399" s="226">
        <v>44390.430266203701</v>
      </c>
      <c r="E14399" t="s">
        <v>8140</v>
      </c>
    </row>
    <row r="14400" spans="1:6">
      <c r="A14400">
        <v>7</v>
      </c>
      <c r="B14400" s="226">
        <v>43831</v>
      </c>
      <c r="C14400" s="226">
        <v>43832</v>
      </c>
      <c r="D14400" s="226">
        <v>44390.430266203701</v>
      </c>
      <c r="E14400" t="s">
        <v>8020</v>
      </c>
    </row>
    <row r="14401" spans="1:6">
      <c r="A14401">
        <v>7</v>
      </c>
      <c r="B14401" s="226">
        <v>43831</v>
      </c>
      <c r="C14401" s="226">
        <v>43832</v>
      </c>
      <c r="D14401" s="226">
        <v>44390.430266203701</v>
      </c>
      <c r="E14401" t="s">
        <v>7371</v>
      </c>
    </row>
    <row r="14402" spans="1:6">
      <c r="A14402">
        <v>7</v>
      </c>
      <c r="B14402" s="226">
        <v>43831</v>
      </c>
      <c r="C14402" s="226">
        <v>43832</v>
      </c>
      <c r="D14402" s="226">
        <v>44390.430266203701</v>
      </c>
      <c r="E14402" t="s">
        <v>7373</v>
      </c>
    </row>
    <row r="14403" spans="1:6">
      <c r="A14403">
        <v>7</v>
      </c>
      <c r="B14403" s="226">
        <v>43831</v>
      </c>
      <c r="C14403" s="226">
        <v>43832</v>
      </c>
      <c r="D14403" s="226">
        <v>44390.430266203701</v>
      </c>
      <c r="E14403" t="s">
        <v>7375</v>
      </c>
    </row>
    <row r="14404" spans="1:6">
      <c r="A14404">
        <v>7</v>
      </c>
      <c r="B14404" s="226">
        <v>43831</v>
      </c>
      <c r="C14404" s="226">
        <v>43832</v>
      </c>
      <c r="D14404" s="226">
        <v>44390.430266203701</v>
      </c>
      <c r="E14404" t="s">
        <v>8324</v>
      </c>
    </row>
    <row r="14405" spans="1:6">
      <c r="A14405">
        <v>7</v>
      </c>
      <c r="B14405" s="226">
        <v>43831</v>
      </c>
      <c r="C14405" s="226">
        <v>43832</v>
      </c>
      <c r="D14405" s="226">
        <v>44390.430266203701</v>
      </c>
      <c r="E14405" t="s">
        <v>8141</v>
      </c>
    </row>
    <row r="14406" spans="1:6">
      <c r="A14406">
        <v>7</v>
      </c>
      <c r="B14406" s="226">
        <v>43831</v>
      </c>
      <c r="C14406" s="226">
        <v>43832</v>
      </c>
      <c r="D14406" s="226">
        <v>44390.430266203701</v>
      </c>
      <c r="E14406" t="s">
        <v>8142</v>
      </c>
    </row>
    <row r="14407" spans="1:6">
      <c r="A14407">
        <v>7</v>
      </c>
      <c r="B14407" s="226">
        <v>43831</v>
      </c>
      <c r="C14407" s="226">
        <v>43832</v>
      </c>
      <c r="D14407" s="226">
        <v>44390.430266203701</v>
      </c>
      <c r="E14407" t="s">
        <v>8143</v>
      </c>
    </row>
    <row r="14408" spans="1:6">
      <c r="A14408">
        <v>7</v>
      </c>
      <c r="B14408" s="226">
        <v>43831</v>
      </c>
      <c r="C14408" s="226">
        <v>43832</v>
      </c>
      <c r="D14408" s="226">
        <v>44390.430266203701</v>
      </c>
      <c r="E14408" t="s">
        <v>8144</v>
      </c>
    </row>
    <row r="14409" spans="1:6">
      <c r="A14409">
        <v>7</v>
      </c>
      <c r="B14409" s="226">
        <v>43831</v>
      </c>
      <c r="C14409" s="226">
        <v>43832</v>
      </c>
      <c r="D14409" s="226">
        <v>44390.430266203701</v>
      </c>
      <c r="E14409" t="s">
        <v>8145</v>
      </c>
    </row>
    <row r="14410" spans="1:6">
      <c r="A14410">
        <v>7</v>
      </c>
      <c r="B14410" s="226">
        <v>43831</v>
      </c>
      <c r="C14410" s="226">
        <v>43832</v>
      </c>
      <c r="D14410" s="226">
        <v>44390.430266203701</v>
      </c>
      <c r="E14410" t="s">
        <v>7377</v>
      </c>
    </row>
    <row r="14411" spans="1:6">
      <c r="A14411">
        <v>7</v>
      </c>
      <c r="B14411" s="226">
        <v>43831</v>
      </c>
      <c r="C14411" s="226">
        <v>43832</v>
      </c>
      <c r="D14411" s="226">
        <v>44390.430266203701</v>
      </c>
      <c r="E14411" t="s">
        <v>8332</v>
      </c>
      <c r="F14411">
        <v>0</v>
      </c>
    </row>
    <row r="14412" spans="1:6">
      <c r="A14412">
        <v>7</v>
      </c>
      <c r="B14412" s="226">
        <v>43831</v>
      </c>
      <c r="C14412" s="226">
        <v>43832</v>
      </c>
      <c r="D14412" s="226">
        <v>44390.430266203701</v>
      </c>
      <c r="E14412" t="s">
        <v>8277</v>
      </c>
      <c r="F14412">
        <v>47.4979259873855</v>
      </c>
    </row>
    <row r="14413" spans="1:6">
      <c r="A14413">
        <v>7</v>
      </c>
      <c r="B14413" s="226">
        <v>43831</v>
      </c>
      <c r="C14413" s="226">
        <v>43832</v>
      </c>
      <c r="D14413" s="226">
        <v>44390.430266203701</v>
      </c>
      <c r="E14413" t="s">
        <v>8278</v>
      </c>
      <c r="F14413">
        <v>0</v>
      </c>
    </row>
    <row r="14414" spans="1:6">
      <c r="A14414">
        <v>7</v>
      </c>
      <c r="B14414" s="226">
        <v>43831</v>
      </c>
      <c r="C14414" s="226">
        <v>43832</v>
      </c>
      <c r="D14414" s="226">
        <v>44390.430266203701</v>
      </c>
      <c r="E14414" t="s">
        <v>8279</v>
      </c>
      <c r="F14414">
        <v>100</v>
      </c>
    </row>
    <row r="14415" spans="1:6">
      <c r="A14415">
        <v>7</v>
      </c>
      <c r="B14415" s="226">
        <v>43831</v>
      </c>
      <c r="C14415" s="226">
        <v>43832</v>
      </c>
      <c r="D14415" s="226">
        <v>44390.430266203701</v>
      </c>
      <c r="E14415" t="s">
        <v>7778</v>
      </c>
    </row>
    <row r="14416" spans="1:6">
      <c r="A14416">
        <v>7</v>
      </c>
      <c r="B14416" s="226">
        <v>43831</v>
      </c>
      <c r="C14416" s="226">
        <v>43832</v>
      </c>
      <c r="D14416" s="226">
        <v>44390.430266203701</v>
      </c>
      <c r="E14416" t="s">
        <v>7779</v>
      </c>
    </row>
    <row r="14417" spans="1:5">
      <c r="A14417">
        <v>7</v>
      </c>
      <c r="B14417" s="226">
        <v>43831</v>
      </c>
      <c r="C14417" s="226">
        <v>43832</v>
      </c>
      <c r="D14417" s="226">
        <v>44390.430266203701</v>
      </c>
      <c r="E14417" t="s">
        <v>7056</v>
      </c>
    </row>
    <row r="14418" spans="1:5">
      <c r="A14418">
        <v>7</v>
      </c>
      <c r="B14418" s="226">
        <v>43831</v>
      </c>
      <c r="C14418" s="226">
        <v>43832</v>
      </c>
      <c r="D14418" s="226">
        <v>44390.430266203701</v>
      </c>
      <c r="E14418" t="s">
        <v>7058</v>
      </c>
    </row>
    <row r="14419" spans="1:5">
      <c r="A14419">
        <v>7</v>
      </c>
      <c r="B14419" s="226">
        <v>43831</v>
      </c>
      <c r="C14419" s="226">
        <v>43832</v>
      </c>
      <c r="D14419" s="226">
        <v>44390.430266203701</v>
      </c>
      <c r="E14419" t="s">
        <v>8017</v>
      </c>
    </row>
    <row r="14420" spans="1:5">
      <c r="A14420">
        <v>7</v>
      </c>
      <c r="B14420" s="226">
        <v>43831</v>
      </c>
      <c r="C14420" s="226">
        <v>43832</v>
      </c>
      <c r="D14420" s="226">
        <v>44390.430266203701</v>
      </c>
      <c r="E14420" t="s">
        <v>7062</v>
      </c>
    </row>
    <row r="14421" spans="1:5">
      <c r="A14421">
        <v>7</v>
      </c>
      <c r="B14421" s="226">
        <v>43831</v>
      </c>
      <c r="C14421" s="226">
        <v>43832</v>
      </c>
      <c r="D14421" s="226">
        <v>44390.430266203701</v>
      </c>
      <c r="E14421" t="s">
        <v>8146</v>
      </c>
    </row>
    <row r="14422" spans="1:5">
      <c r="A14422">
        <v>7</v>
      </c>
      <c r="B14422" s="226">
        <v>43831</v>
      </c>
      <c r="C14422" s="226">
        <v>43832</v>
      </c>
      <c r="D14422" s="226">
        <v>44390.430266203701</v>
      </c>
      <c r="E14422" t="s">
        <v>8147</v>
      </c>
    </row>
    <row r="14423" spans="1:5">
      <c r="A14423">
        <v>7</v>
      </c>
      <c r="B14423" s="226">
        <v>43831</v>
      </c>
      <c r="C14423" s="226">
        <v>43832</v>
      </c>
      <c r="D14423" s="226">
        <v>44390.430266203701</v>
      </c>
      <c r="E14423" t="s">
        <v>8148</v>
      </c>
    </row>
    <row r="14424" spans="1:5">
      <c r="A14424">
        <v>7</v>
      </c>
      <c r="B14424" s="226">
        <v>43831</v>
      </c>
      <c r="C14424" s="226">
        <v>43832</v>
      </c>
      <c r="D14424" s="226">
        <v>44390.430266203701</v>
      </c>
      <c r="E14424" t="s">
        <v>8149</v>
      </c>
    </row>
    <row r="14425" spans="1:5">
      <c r="A14425">
        <v>7</v>
      </c>
      <c r="B14425" s="226">
        <v>43831</v>
      </c>
      <c r="C14425" s="226">
        <v>43832</v>
      </c>
      <c r="D14425" s="226">
        <v>44390.430266203701</v>
      </c>
      <c r="E14425" t="s">
        <v>8150</v>
      </c>
    </row>
    <row r="14426" spans="1:5">
      <c r="A14426">
        <v>7</v>
      </c>
      <c r="B14426" s="226">
        <v>43831</v>
      </c>
      <c r="C14426" s="226">
        <v>43832</v>
      </c>
      <c r="D14426" s="226">
        <v>44390.430266203701</v>
      </c>
      <c r="E14426" t="s">
        <v>8151</v>
      </c>
    </row>
    <row r="14427" spans="1:5">
      <c r="A14427">
        <v>7</v>
      </c>
      <c r="B14427" s="226">
        <v>43831</v>
      </c>
      <c r="C14427" s="226">
        <v>43832</v>
      </c>
      <c r="D14427" s="226">
        <v>44390.430266203701</v>
      </c>
      <c r="E14427" t="s">
        <v>8152</v>
      </c>
    </row>
    <row r="14428" spans="1:5">
      <c r="A14428">
        <v>7</v>
      </c>
      <c r="B14428" s="226">
        <v>43831</v>
      </c>
      <c r="C14428" s="226">
        <v>43832</v>
      </c>
      <c r="D14428" s="226">
        <v>44390.430266203701</v>
      </c>
      <c r="E14428" t="s">
        <v>8153</v>
      </c>
    </row>
    <row r="14429" spans="1:5">
      <c r="A14429">
        <v>7</v>
      </c>
      <c r="B14429" s="226">
        <v>43831</v>
      </c>
      <c r="C14429" s="226">
        <v>43832</v>
      </c>
      <c r="D14429" s="226">
        <v>44390.430266203701</v>
      </c>
      <c r="E14429" t="s">
        <v>7080</v>
      </c>
    </row>
    <row r="14430" spans="1:5">
      <c r="A14430">
        <v>7</v>
      </c>
      <c r="B14430" s="226">
        <v>43831</v>
      </c>
      <c r="C14430" s="226">
        <v>43832</v>
      </c>
      <c r="D14430" s="226">
        <v>44390.430266203701</v>
      </c>
      <c r="E14430" t="s">
        <v>7082</v>
      </c>
    </row>
    <row r="14431" spans="1:5">
      <c r="A14431">
        <v>7</v>
      </c>
      <c r="B14431" s="226">
        <v>43831</v>
      </c>
      <c r="C14431" s="226">
        <v>43832</v>
      </c>
      <c r="D14431" s="226">
        <v>44390.430266203701</v>
      </c>
      <c r="E14431" t="s">
        <v>8019</v>
      </c>
    </row>
    <row r="14432" spans="1:5">
      <c r="A14432">
        <v>7</v>
      </c>
      <c r="B14432" s="226">
        <v>43831</v>
      </c>
      <c r="C14432" s="226">
        <v>43832</v>
      </c>
      <c r="D14432" s="226">
        <v>44390.430266203701</v>
      </c>
      <c r="E14432" t="s">
        <v>7085</v>
      </c>
    </row>
    <row r="14433" spans="1:5">
      <c r="A14433">
        <v>7</v>
      </c>
      <c r="B14433" s="226">
        <v>43831</v>
      </c>
      <c r="C14433" s="226">
        <v>43832</v>
      </c>
      <c r="D14433" s="226">
        <v>44390.430266203701</v>
      </c>
      <c r="E14433" t="s">
        <v>7087</v>
      </c>
    </row>
    <row r="14434" spans="1:5">
      <c r="A14434">
        <v>7</v>
      </c>
      <c r="B14434" s="226">
        <v>43831</v>
      </c>
      <c r="C14434" s="226">
        <v>43832</v>
      </c>
      <c r="D14434" s="226">
        <v>44390.430266203701</v>
      </c>
      <c r="E14434" t="s">
        <v>8154</v>
      </c>
    </row>
    <row r="14435" spans="1:5">
      <c r="A14435">
        <v>7</v>
      </c>
      <c r="B14435" s="226">
        <v>43831</v>
      </c>
      <c r="C14435" s="226">
        <v>43832</v>
      </c>
      <c r="D14435" s="226">
        <v>44390.430266203701</v>
      </c>
      <c r="E14435" t="s">
        <v>7091</v>
      </c>
    </row>
    <row r="14436" spans="1:5">
      <c r="A14436">
        <v>7</v>
      </c>
      <c r="B14436" s="226">
        <v>43831</v>
      </c>
      <c r="C14436" s="226">
        <v>43832</v>
      </c>
      <c r="D14436" s="226">
        <v>44390.430266203701</v>
      </c>
      <c r="E14436" t="s">
        <v>7093</v>
      </c>
    </row>
    <row r="14437" spans="1:5">
      <c r="A14437">
        <v>7</v>
      </c>
      <c r="B14437" s="226">
        <v>43831</v>
      </c>
      <c r="C14437" s="226">
        <v>43832</v>
      </c>
      <c r="D14437" s="226">
        <v>44390.430266203701</v>
      </c>
      <c r="E14437" t="s">
        <v>7095</v>
      </c>
    </row>
    <row r="14438" spans="1:5">
      <c r="A14438">
        <v>7</v>
      </c>
      <c r="B14438" s="226">
        <v>43831</v>
      </c>
      <c r="C14438" s="226">
        <v>43832</v>
      </c>
      <c r="D14438" s="226">
        <v>44390.430266203701</v>
      </c>
      <c r="E14438" t="s">
        <v>7097</v>
      </c>
    </row>
    <row r="14439" spans="1:5">
      <c r="A14439">
        <v>7</v>
      </c>
      <c r="B14439" s="226">
        <v>43831</v>
      </c>
      <c r="C14439" s="226">
        <v>43832</v>
      </c>
      <c r="D14439" s="226">
        <v>44390.430266203701</v>
      </c>
      <c r="E14439" t="s">
        <v>7099</v>
      </c>
    </row>
    <row r="14440" spans="1:5">
      <c r="A14440">
        <v>7</v>
      </c>
      <c r="B14440" s="226">
        <v>43831</v>
      </c>
      <c r="C14440" s="226">
        <v>43832</v>
      </c>
      <c r="D14440" s="226">
        <v>44390.430266203701</v>
      </c>
      <c r="E14440" t="s">
        <v>7101</v>
      </c>
    </row>
    <row r="14441" spans="1:5">
      <c r="A14441">
        <v>7</v>
      </c>
      <c r="B14441" s="226">
        <v>43831</v>
      </c>
      <c r="C14441" s="226">
        <v>43832</v>
      </c>
      <c r="D14441" s="226">
        <v>44390.430266203701</v>
      </c>
      <c r="E14441" t="s">
        <v>7103</v>
      </c>
    </row>
    <row r="14442" spans="1:5">
      <c r="A14442">
        <v>7</v>
      </c>
      <c r="B14442" s="226">
        <v>43831</v>
      </c>
      <c r="C14442" s="226">
        <v>43832</v>
      </c>
      <c r="D14442" s="226">
        <v>44390.430266203701</v>
      </c>
      <c r="E14442" t="s">
        <v>7105</v>
      </c>
    </row>
    <row r="14443" spans="1:5">
      <c r="A14443">
        <v>7</v>
      </c>
      <c r="B14443" s="226">
        <v>43831</v>
      </c>
      <c r="C14443" s="226">
        <v>43832</v>
      </c>
      <c r="D14443" s="226">
        <v>44390.430266203701</v>
      </c>
      <c r="E14443" t="s">
        <v>7107</v>
      </c>
    </row>
    <row r="14444" spans="1:5">
      <c r="A14444">
        <v>7</v>
      </c>
      <c r="B14444" s="226">
        <v>43831</v>
      </c>
      <c r="C14444" s="226">
        <v>43832</v>
      </c>
      <c r="D14444" s="226">
        <v>44390.430266203701</v>
      </c>
      <c r="E14444" t="s">
        <v>8155</v>
      </c>
    </row>
    <row r="14445" spans="1:5">
      <c r="A14445">
        <v>7</v>
      </c>
      <c r="B14445" s="226">
        <v>43831</v>
      </c>
      <c r="C14445" s="226">
        <v>43832</v>
      </c>
      <c r="D14445" s="226">
        <v>44390.430266203701</v>
      </c>
      <c r="E14445" t="s">
        <v>8156</v>
      </c>
    </row>
    <row r="14446" spans="1:5">
      <c r="A14446">
        <v>7</v>
      </c>
      <c r="B14446" s="226">
        <v>43831</v>
      </c>
      <c r="C14446" s="226">
        <v>43832</v>
      </c>
      <c r="D14446" s="226">
        <v>44390.430266203701</v>
      </c>
      <c r="E14446" t="s">
        <v>7113</v>
      </c>
    </row>
    <row r="14447" spans="1:5">
      <c r="A14447">
        <v>7</v>
      </c>
      <c r="B14447" s="226">
        <v>43831</v>
      </c>
      <c r="C14447" s="226">
        <v>43832</v>
      </c>
      <c r="D14447" s="226">
        <v>44390.430266203701</v>
      </c>
      <c r="E14447" t="s">
        <v>8018</v>
      </c>
    </row>
    <row r="14448" spans="1:5">
      <c r="A14448">
        <v>7</v>
      </c>
      <c r="B14448" s="226">
        <v>43831</v>
      </c>
      <c r="C14448" s="226">
        <v>43832</v>
      </c>
      <c r="D14448" s="226">
        <v>44390.430266203701</v>
      </c>
      <c r="E14448" t="s">
        <v>7116</v>
      </c>
    </row>
    <row r="14449" spans="1:6">
      <c r="A14449">
        <v>7</v>
      </c>
      <c r="B14449" s="226">
        <v>43831</v>
      </c>
      <c r="C14449" s="226">
        <v>43832</v>
      </c>
      <c r="D14449" s="226">
        <v>44390.430266203701</v>
      </c>
      <c r="E14449" t="s">
        <v>7118</v>
      </c>
    </row>
    <row r="14450" spans="1:6">
      <c r="A14450">
        <v>7</v>
      </c>
      <c r="B14450" s="226">
        <v>43831</v>
      </c>
      <c r="C14450" s="226">
        <v>43832</v>
      </c>
      <c r="D14450" s="226">
        <v>44390.430266203701</v>
      </c>
      <c r="E14450" t="s">
        <v>7384</v>
      </c>
    </row>
    <row r="14451" spans="1:6">
      <c r="A14451">
        <v>7</v>
      </c>
      <c r="B14451" s="226">
        <v>43831</v>
      </c>
      <c r="C14451" s="226">
        <v>43832</v>
      </c>
      <c r="D14451" s="226">
        <v>44390.430266203701</v>
      </c>
      <c r="E14451" t="s">
        <v>8157</v>
      </c>
    </row>
    <row r="14452" spans="1:6">
      <c r="A14452">
        <v>7</v>
      </c>
      <c r="B14452" s="226">
        <v>43831</v>
      </c>
      <c r="C14452" s="226">
        <v>43832</v>
      </c>
      <c r="D14452" s="226">
        <v>44390.430266203701</v>
      </c>
      <c r="E14452" t="s">
        <v>8158</v>
      </c>
    </row>
    <row r="14453" spans="1:6">
      <c r="A14453">
        <v>7</v>
      </c>
      <c r="B14453" s="226">
        <v>43831</v>
      </c>
      <c r="C14453" s="226">
        <v>43832</v>
      </c>
      <c r="D14453" s="226">
        <v>44390.430266203701</v>
      </c>
      <c r="E14453" t="s">
        <v>8159</v>
      </c>
    </row>
    <row r="14454" spans="1:6">
      <c r="A14454">
        <v>7</v>
      </c>
      <c r="B14454" s="226">
        <v>43831</v>
      </c>
      <c r="C14454" s="226">
        <v>43832</v>
      </c>
      <c r="D14454" s="226">
        <v>44390.430266203701</v>
      </c>
      <c r="E14454" t="s">
        <v>8160</v>
      </c>
    </row>
    <row r="14455" spans="1:6">
      <c r="A14455">
        <v>7</v>
      </c>
      <c r="B14455" s="226">
        <v>43831</v>
      </c>
      <c r="C14455" s="226">
        <v>43832</v>
      </c>
      <c r="D14455" s="226">
        <v>44390.430266203701</v>
      </c>
      <c r="E14455" t="s">
        <v>8161</v>
      </c>
    </row>
    <row r="14456" spans="1:6">
      <c r="A14456">
        <v>7</v>
      </c>
      <c r="B14456" s="226">
        <v>43831</v>
      </c>
      <c r="C14456" s="226">
        <v>43832</v>
      </c>
      <c r="D14456" s="226">
        <v>44390.430266203701</v>
      </c>
      <c r="E14456" t="s">
        <v>8326</v>
      </c>
    </row>
    <row r="14457" spans="1:6">
      <c r="A14457">
        <v>7</v>
      </c>
      <c r="B14457" s="226">
        <v>43831</v>
      </c>
      <c r="C14457" s="226">
        <v>43832</v>
      </c>
      <c r="D14457" s="226">
        <v>44390.430266203701</v>
      </c>
      <c r="E14457" t="s">
        <v>8162</v>
      </c>
    </row>
    <row r="14458" spans="1:6">
      <c r="A14458">
        <v>7</v>
      </c>
      <c r="B14458" s="226">
        <v>43831</v>
      </c>
      <c r="C14458" s="226">
        <v>43832</v>
      </c>
      <c r="D14458" s="226">
        <v>44390.430266203701</v>
      </c>
      <c r="E14458" t="s">
        <v>8163</v>
      </c>
      <c r="F14458">
        <v>0.61100000143048716</v>
      </c>
    </row>
    <row r="14459" spans="1:6">
      <c r="A14459">
        <v>7</v>
      </c>
      <c r="B14459" s="226">
        <v>43831</v>
      </c>
      <c r="C14459" s="226">
        <v>43832</v>
      </c>
      <c r="D14459" s="226">
        <v>44390.430266203701</v>
      </c>
      <c r="E14459" t="s">
        <v>8164</v>
      </c>
      <c r="F14459">
        <v>10.96300029754595</v>
      </c>
    </row>
    <row r="14460" spans="1:6">
      <c r="A14460">
        <v>7</v>
      </c>
      <c r="B14460" s="226">
        <v>43831</v>
      </c>
      <c r="C14460" s="226">
        <v>43832</v>
      </c>
      <c r="D14460" s="226">
        <v>44390.430266203701</v>
      </c>
      <c r="E14460" t="s">
        <v>8165</v>
      </c>
    </row>
    <row r="14461" spans="1:6">
      <c r="A14461">
        <v>7</v>
      </c>
      <c r="B14461" s="226">
        <v>43831</v>
      </c>
      <c r="C14461" s="226">
        <v>43832</v>
      </c>
      <c r="D14461" s="226">
        <v>44390.430266203701</v>
      </c>
      <c r="E14461" t="s">
        <v>7060</v>
      </c>
    </row>
    <row r="14462" spans="1:6">
      <c r="A14462">
        <v>7</v>
      </c>
      <c r="B14462" s="226">
        <v>43831</v>
      </c>
      <c r="C14462" s="226">
        <v>43832</v>
      </c>
      <c r="D14462" s="226">
        <v>44390.430266203701</v>
      </c>
      <c r="E14462" t="s">
        <v>7397</v>
      </c>
    </row>
    <row r="14463" spans="1:6">
      <c r="A14463">
        <v>7</v>
      </c>
      <c r="B14463" s="226">
        <v>43831</v>
      </c>
      <c r="C14463" s="226">
        <v>43832</v>
      </c>
      <c r="D14463" s="226">
        <v>44390.430266203701</v>
      </c>
      <c r="E14463" t="s">
        <v>8166</v>
      </c>
    </row>
    <row r="14464" spans="1:6">
      <c r="A14464">
        <v>7</v>
      </c>
      <c r="B14464" s="226">
        <v>43831</v>
      </c>
      <c r="C14464" s="226">
        <v>43832</v>
      </c>
      <c r="D14464" s="226">
        <v>44390.430266203701</v>
      </c>
      <c r="E14464" t="s">
        <v>8167</v>
      </c>
    </row>
    <row r="14465" spans="1:5">
      <c r="A14465">
        <v>7</v>
      </c>
      <c r="B14465" s="226">
        <v>43831</v>
      </c>
      <c r="C14465" s="226">
        <v>43832</v>
      </c>
      <c r="D14465" s="226">
        <v>44390.430266203701</v>
      </c>
      <c r="E14465" t="s">
        <v>8168</v>
      </c>
    </row>
    <row r="14466" spans="1:5">
      <c r="A14466">
        <v>7</v>
      </c>
      <c r="B14466" s="226">
        <v>43831</v>
      </c>
      <c r="C14466" s="226">
        <v>43832</v>
      </c>
      <c r="D14466" s="226">
        <v>44390.430266203701</v>
      </c>
      <c r="E14466" t="s">
        <v>8169</v>
      </c>
    </row>
    <row r="14467" spans="1:5">
      <c r="A14467">
        <v>7</v>
      </c>
      <c r="B14467" s="226">
        <v>43831</v>
      </c>
      <c r="C14467" s="226">
        <v>43832</v>
      </c>
      <c r="D14467" s="226">
        <v>44390.430266203701</v>
      </c>
      <c r="E14467" t="s">
        <v>8170</v>
      </c>
    </row>
    <row r="14468" spans="1:5">
      <c r="A14468">
        <v>7</v>
      </c>
      <c r="B14468" s="226">
        <v>43831</v>
      </c>
      <c r="C14468" s="226">
        <v>43832</v>
      </c>
      <c r="D14468" s="226">
        <v>44390.430266203701</v>
      </c>
      <c r="E14468" t="s">
        <v>8171</v>
      </c>
    </row>
    <row r="14469" spans="1:5">
      <c r="A14469">
        <v>7</v>
      </c>
      <c r="B14469" s="226">
        <v>43831</v>
      </c>
      <c r="C14469" s="226">
        <v>43832</v>
      </c>
      <c r="D14469" s="226">
        <v>44390.430266203701</v>
      </c>
      <c r="E14469" t="s">
        <v>8172</v>
      </c>
    </row>
    <row r="14470" spans="1:5">
      <c r="A14470">
        <v>7</v>
      </c>
      <c r="B14470" s="226">
        <v>43831</v>
      </c>
      <c r="C14470" s="226">
        <v>43832</v>
      </c>
      <c r="D14470" s="226">
        <v>44390.430266203701</v>
      </c>
      <c r="E14470" t="s">
        <v>8173</v>
      </c>
    </row>
    <row r="14471" spans="1:5">
      <c r="A14471">
        <v>7</v>
      </c>
      <c r="B14471" s="226">
        <v>43831</v>
      </c>
      <c r="C14471" s="226">
        <v>43832</v>
      </c>
      <c r="D14471" s="226">
        <v>44390.430266203701</v>
      </c>
      <c r="E14471" t="s">
        <v>7406</v>
      </c>
    </row>
    <row r="14472" spans="1:5">
      <c r="A14472">
        <v>7</v>
      </c>
      <c r="B14472" s="226">
        <v>43831</v>
      </c>
      <c r="C14472" s="226">
        <v>43832</v>
      </c>
      <c r="D14472" s="226">
        <v>44390.430266203701</v>
      </c>
      <c r="E14472" t="s">
        <v>7408</v>
      </c>
    </row>
    <row r="14473" spans="1:5">
      <c r="A14473">
        <v>7</v>
      </c>
      <c r="B14473" s="226">
        <v>43831</v>
      </c>
      <c r="C14473" s="226">
        <v>43832</v>
      </c>
      <c r="D14473" s="226">
        <v>44390.430266203701</v>
      </c>
      <c r="E14473" t="s">
        <v>8174</v>
      </c>
    </row>
    <row r="14474" spans="1:5">
      <c r="A14474">
        <v>7</v>
      </c>
      <c r="B14474" s="226">
        <v>43831</v>
      </c>
      <c r="C14474" s="226">
        <v>43832</v>
      </c>
      <c r="D14474" s="226">
        <v>44390.430266203701</v>
      </c>
      <c r="E14474" t="s">
        <v>8175</v>
      </c>
    </row>
    <row r="14475" spans="1:5">
      <c r="A14475">
        <v>7</v>
      </c>
      <c r="B14475" s="226">
        <v>43831</v>
      </c>
      <c r="C14475" s="226">
        <v>43832</v>
      </c>
      <c r="D14475" s="226">
        <v>44390.430266203701</v>
      </c>
      <c r="E14475" t="s">
        <v>8176</v>
      </c>
    </row>
    <row r="14476" spans="1:5">
      <c r="A14476">
        <v>7</v>
      </c>
      <c r="B14476" s="226">
        <v>43831</v>
      </c>
      <c r="C14476" s="226">
        <v>43832</v>
      </c>
      <c r="D14476" s="226">
        <v>44390.430266203701</v>
      </c>
      <c r="E14476" t="s">
        <v>8177</v>
      </c>
    </row>
    <row r="14477" spans="1:5">
      <c r="A14477">
        <v>7</v>
      </c>
      <c r="B14477" s="226">
        <v>43831</v>
      </c>
      <c r="C14477" s="226">
        <v>43832</v>
      </c>
      <c r="D14477" s="226">
        <v>44390.430266203701</v>
      </c>
      <c r="E14477" t="s">
        <v>8178</v>
      </c>
    </row>
    <row r="14478" spans="1:5">
      <c r="A14478">
        <v>7</v>
      </c>
      <c r="B14478" s="226">
        <v>43831</v>
      </c>
      <c r="C14478" s="226">
        <v>43832</v>
      </c>
      <c r="D14478" s="226">
        <v>44390.430266203701</v>
      </c>
      <c r="E14478" t="s">
        <v>8179</v>
      </c>
    </row>
    <row r="14479" spans="1:5">
      <c r="A14479">
        <v>7</v>
      </c>
      <c r="B14479" s="226">
        <v>43831</v>
      </c>
      <c r="C14479" s="226">
        <v>43832</v>
      </c>
      <c r="D14479" s="226">
        <v>44390.430266203701</v>
      </c>
      <c r="E14479" t="s">
        <v>8180</v>
      </c>
    </row>
    <row r="14480" spans="1:5">
      <c r="A14480">
        <v>7</v>
      </c>
      <c r="B14480" s="226">
        <v>43831</v>
      </c>
      <c r="C14480" s="226">
        <v>43832</v>
      </c>
      <c r="D14480" s="226">
        <v>44390.430266203701</v>
      </c>
      <c r="E14480" t="s">
        <v>8181</v>
      </c>
    </row>
    <row r="14481" spans="1:5">
      <c r="A14481">
        <v>7</v>
      </c>
      <c r="B14481" s="226">
        <v>43831</v>
      </c>
      <c r="C14481" s="226">
        <v>43832</v>
      </c>
      <c r="D14481" s="226">
        <v>44390.430266203701</v>
      </c>
      <c r="E14481" t="s">
        <v>8182</v>
      </c>
    </row>
    <row r="14482" spans="1:5">
      <c r="A14482">
        <v>7</v>
      </c>
      <c r="B14482" s="226">
        <v>43831</v>
      </c>
      <c r="C14482" s="226">
        <v>43832</v>
      </c>
      <c r="D14482" s="226">
        <v>44390.430266203701</v>
      </c>
      <c r="E14482" t="s">
        <v>8183</v>
      </c>
    </row>
    <row r="14483" spans="1:5">
      <c r="A14483">
        <v>7</v>
      </c>
      <c r="B14483" s="226">
        <v>43831</v>
      </c>
      <c r="C14483" s="226">
        <v>43832</v>
      </c>
      <c r="D14483" s="226">
        <v>44390.430266203701</v>
      </c>
      <c r="E14483" t="s">
        <v>8184</v>
      </c>
    </row>
    <row r="14484" spans="1:5">
      <c r="A14484">
        <v>7</v>
      </c>
      <c r="B14484" s="226">
        <v>43831</v>
      </c>
      <c r="C14484" s="226">
        <v>43832</v>
      </c>
      <c r="D14484" s="226">
        <v>44390.430266203701</v>
      </c>
      <c r="E14484" t="s">
        <v>8185</v>
      </c>
    </row>
    <row r="14485" spans="1:5">
      <c r="A14485">
        <v>7</v>
      </c>
      <c r="B14485" s="226">
        <v>43831</v>
      </c>
      <c r="C14485" s="226">
        <v>43832</v>
      </c>
      <c r="D14485" s="226">
        <v>44390.430266203701</v>
      </c>
      <c r="E14485" t="s">
        <v>8186</v>
      </c>
    </row>
    <row r="14486" spans="1:5">
      <c r="A14486">
        <v>7</v>
      </c>
      <c r="B14486" s="226">
        <v>43831</v>
      </c>
      <c r="C14486" s="226">
        <v>43832</v>
      </c>
      <c r="D14486" s="226">
        <v>44390.430266203701</v>
      </c>
      <c r="E14486" t="s">
        <v>8187</v>
      </c>
    </row>
    <row r="14487" spans="1:5">
      <c r="A14487">
        <v>7</v>
      </c>
      <c r="B14487" s="226">
        <v>43831</v>
      </c>
      <c r="C14487" s="226">
        <v>43832</v>
      </c>
      <c r="D14487" s="226">
        <v>44390.430266203701</v>
      </c>
      <c r="E14487" t="s">
        <v>8188</v>
      </c>
    </row>
    <row r="14488" spans="1:5">
      <c r="A14488">
        <v>7</v>
      </c>
      <c r="B14488" s="226">
        <v>43831</v>
      </c>
      <c r="C14488" s="226">
        <v>43832</v>
      </c>
      <c r="D14488" s="226">
        <v>44390.430266203701</v>
      </c>
      <c r="E14488" t="s">
        <v>8189</v>
      </c>
    </row>
    <row r="14489" spans="1:5">
      <c r="A14489">
        <v>7</v>
      </c>
      <c r="B14489" s="226">
        <v>43831</v>
      </c>
      <c r="C14489" s="226">
        <v>43832</v>
      </c>
      <c r="D14489" s="226">
        <v>44390.430266203701</v>
      </c>
      <c r="E14489" t="s">
        <v>8190</v>
      </c>
    </row>
    <row r="14490" spans="1:5">
      <c r="A14490">
        <v>7</v>
      </c>
      <c r="B14490" s="226">
        <v>43831</v>
      </c>
      <c r="C14490" s="226">
        <v>43832</v>
      </c>
      <c r="D14490" s="226">
        <v>44390.430266203701</v>
      </c>
      <c r="E14490" t="s">
        <v>8191</v>
      </c>
    </row>
    <row r="14491" spans="1:5">
      <c r="A14491">
        <v>7</v>
      </c>
      <c r="B14491" s="226">
        <v>43831</v>
      </c>
      <c r="C14491" s="226">
        <v>43832</v>
      </c>
      <c r="D14491" s="226">
        <v>44390.430266203701</v>
      </c>
      <c r="E14491" t="s">
        <v>8192</v>
      </c>
    </row>
    <row r="14492" spans="1:5">
      <c r="A14492">
        <v>7</v>
      </c>
      <c r="B14492" s="226">
        <v>43831</v>
      </c>
      <c r="C14492" s="226">
        <v>43832</v>
      </c>
      <c r="D14492" s="226">
        <v>44390.430266203701</v>
      </c>
      <c r="E14492" t="s">
        <v>8193</v>
      </c>
    </row>
    <row r="14493" spans="1:5">
      <c r="A14493">
        <v>7</v>
      </c>
      <c r="B14493" s="226">
        <v>43831</v>
      </c>
      <c r="C14493" s="226">
        <v>43832</v>
      </c>
      <c r="D14493" s="226">
        <v>44390.430266203701</v>
      </c>
      <c r="E14493" t="s">
        <v>8194</v>
      </c>
    </row>
    <row r="14494" spans="1:5">
      <c r="A14494">
        <v>7</v>
      </c>
      <c r="B14494" s="226">
        <v>43831</v>
      </c>
      <c r="C14494" s="226">
        <v>43832</v>
      </c>
      <c r="D14494" s="226">
        <v>44390.430266203701</v>
      </c>
      <c r="E14494" t="s">
        <v>8195</v>
      </c>
    </row>
    <row r="14495" spans="1:5">
      <c r="A14495">
        <v>7</v>
      </c>
      <c r="B14495" s="226">
        <v>43831</v>
      </c>
      <c r="C14495" s="226">
        <v>43832</v>
      </c>
      <c r="D14495" s="226">
        <v>44390.430266203701</v>
      </c>
      <c r="E14495" t="s">
        <v>8196</v>
      </c>
    </row>
    <row r="14496" spans="1:5">
      <c r="A14496">
        <v>7</v>
      </c>
      <c r="B14496" s="226">
        <v>43831</v>
      </c>
      <c r="C14496" s="226">
        <v>43832</v>
      </c>
      <c r="D14496" s="226">
        <v>44390.430266203701</v>
      </c>
      <c r="E14496" t="s">
        <v>7433</v>
      </c>
    </row>
    <row r="14497" spans="1:5">
      <c r="A14497">
        <v>7</v>
      </c>
      <c r="B14497" s="226">
        <v>43831</v>
      </c>
      <c r="C14497" s="226">
        <v>43832</v>
      </c>
      <c r="D14497" s="226">
        <v>44390.430266203701</v>
      </c>
      <c r="E14497" t="s">
        <v>7435</v>
      </c>
    </row>
    <row r="14498" spans="1:5">
      <c r="A14498">
        <v>7</v>
      </c>
      <c r="B14498" s="226">
        <v>43831</v>
      </c>
      <c r="C14498" s="226">
        <v>43832</v>
      </c>
      <c r="D14498" s="226">
        <v>44390.430266203701</v>
      </c>
      <c r="E14498" t="s">
        <v>7437</v>
      </c>
    </row>
    <row r="14499" spans="1:5">
      <c r="A14499">
        <v>7</v>
      </c>
      <c r="B14499" s="226">
        <v>43831</v>
      </c>
      <c r="C14499" s="226">
        <v>43832</v>
      </c>
      <c r="D14499" s="226">
        <v>44390.430266203701</v>
      </c>
      <c r="E14499" t="s">
        <v>7439</v>
      </c>
    </row>
    <row r="14500" spans="1:5">
      <c r="A14500">
        <v>7</v>
      </c>
      <c r="B14500" s="226">
        <v>43831</v>
      </c>
      <c r="C14500" s="226">
        <v>43832</v>
      </c>
      <c r="D14500" s="226">
        <v>44390.430266203701</v>
      </c>
      <c r="E14500" t="s">
        <v>7441</v>
      </c>
    </row>
    <row r="14501" spans="1:5">
      <c r="A14501">
        <v>7</v>
      </c>
      <c r="B14501" s="226">
        <v>43831</v>
      </c>
      <c r="C14501" s="226">
        <v>43832</v>
      </c>
      <c r="D14501" s="226">
        <v>44390.430266203701</v>
      </c>
      <c r="E14501" t="s">
        <v>7443</v>
      </c>
    </row>
    <row r="14502" spans="1:5">
      <c r="A14502">
        <v>7</v>
      </c>
      <c r="B14502" s="226">
        <v>43831</v>
      </c>
      <c r="C14502" s="226">
        <v>43832</v>
      </c>
      <c r="D14502" s="226">
        <v>44390.430266203701</v>
      </c>
      <c r="E14502" t="s">
        <v>7445</v>
      </c>
    </row>
    <row r="14503" spans="1:5">
      <c r="A14503">
        <v>7</v>
      </c>
      <c r="B14503" s="226">
        <v>43831</v>
      </c>
      <c r="C14503" s="226">
        <v>43832</v>
      </c>
      <c r="D14503" s="226">
        <v>44390.430266203701</v>
      </c>
      <c r="E14503" t="s">
        <v>7447</v>
      </c>
    </row>
    <row r="14504" spans="1:5">
      <c r="A14504">
        <v>7</v>
      </c>
      <c r="B14504" s="226">
        <v>43831</v>
      </c>
      <c r="C14504" s="226">
        <v>43832</v>
      </c>
      <c r="D14504" s="226">
        <v>44390.430266203701</v>
      </c>
      <c r="E14504" t="s">
        <v>7449</v>
      </c>
    </row>
    <row r="14505" spans="1:5">
      <c r="A14505">
        <v>7</v>
      </c>
      <c r="B14505" s="226">
        <v>43831</v>
      </c>
      <c r="C14505" s="226">
        <v>43832</v>
      </c>
      <c r="D14505" s="226">
        <v>44390.430266203701</v>
      </c>
      <c r="E14505" t="s">
        <v>7451</v>
      </c>
    </row>
    <row r="14506" spans="1:5">
      <c r="A14506">
        <v>7</v>
      </c>
      <c r="B14506" s="226">
        <v>43831</v>
      </c>
      <c r="C14506" s="226">
        <v>43832</v>
      </c>
      <c r="D14506" s="226">
        <v>44390.430266203701</v>
      </c>
      <c r="E14506" t="s">
        <v>7453</v>
      </c>
    </row>
    <row r="14507" spans="1:5">
      <c r="A14507">
        <v>7</v>
      </c>
      <c r="B14507" s="226">
        <v>43831</v>
      </c>
      <c r="C14507" s="226">
        <v>43832</v>
      </c>
      <c r="D14507" s="226">
        <v>44390.430266203701</v>
      </c>
      <c r="E14507" t="s">
        <v>7455</v>
      </c>
    </row>
    <row r="14508" spans="1:5">
      <c r="A14508">
        <v>7</v>
      </c>
      <c r="B14508" s="226">
        <v>43831</v>
      </c>
      <c r="C14508" s="226">
        <v>43832</v>
      </c>
      <c r="D14508" s="226">
        <v>44390.430266203701</v>
      </c>
      <c r="E14508" t="s">
        <v>7457</v>
      </c>
    </row>
    <row r="14509" spans="1:5">
      <c r="A14509">
        <v>7</v>
      </c>
      <c r="B14509" s="226">
        <v>43831</v>
      </c>
      <c r="C14509" s="226">
        <v>43832</v>
      </c>
      <c r="D14509" s="226">
        <v>44390.430266203701</v>
      </c>
      <c r="E14509" t="s">
        <v>7459</v>
      </c>
    </row>
    <row r="14510" spans="1:5">
      <c r="A14510">
        <v>7</v>
      </c>
      <c r="B14510" s="226">
        <v>43831</v>
      </c>
      <c r="C14510" s="226">
        <v>43832</v>
      </c>
      <c r="D14510" s="226">
        <v>44390.430266203701</v>
      </c>
      <c r="E14510" t="s">
        <v>7461</v>
      </c>
    </row>
    <row r="14511" spans="1:5">
      <c r="A14511">
        <v>7</v>
      </c>
      <c r="B14511" s="226">
        <v>43831</v>
      </c>
      <c r="C14511" s="226">
        <v>43832</v>
      </c>
      <c r="D14511" s="226">
        <v>44390.430266203701</v>
      </c>
      <c r="E14511" t="s">
        <v>7463</v>
      </c>
    </row>
    <row r="14512" spans="1:5">
      <c r="A14512">
        <v>7</v>
      </c>
      <c r="B14512" s="226">
        <v>43831</v>
      </c>
      <c r="C14512" s="226">
        <v>43832</v>
      </c>
      <c r="D14512" s="226">
        <v>44390.430266203701</v>
      </c>
      <c r="E14512" t="s">
        <v>7465</v>
      </c>
    </row>
    <row r="14513" spans="1:6">
      <c r="A14513">
        <v>7</v>
      </c>
      <c r="B14513" s="226">
        <v>43831</v>
      </c>
      <c r="C14513" s="226">
        <v>43832</v>
      </c>
      <c r="D14513" s="226">
        <v>44390.430266203701</v>
      </c>
      <c r="E14513" t="s">
        <v>7467</v>
      </c>
    </row>
    <row r="14514" spans="1:6">
      <c r="A14514">
        <v>7</v>
      </c>
      <c r="B14514" s="226">
        <v>43831</v>
      </c>
      <c r="C14514" s="226">
        <v>43832</v>
      </c>
      <c r="D14514" s="226">
        <v>44390.430266203701</v>
      </c>
      <c r="E14514" t="s">
        <v>8198</v>
      </c>
    </row>
    <row r="14515" spans="1:6">
      <c r="A14515">
        <v>7</v>
      </c>
      <c r="B14515" s="226">
        <v>43831</v>
      </c>
      <c r="C14515" s="226">
        <v>43832</v>
      </c>
      <c r="D14515" s="226">
        <v>44390.430266203701</v>
      </c>
      <c r="E14515" t="s">
        <v>8197</v>
      </c>
    </row>
    <row r="14516" spans="1:6">
      <c r="A14516">
        <v>7</v>
      </c>
      <c r="B14516" s="226">
        <v>43831</v>
      </c>
      <c r="C14516" s="226">
        <v>43832</v>
      </c>
      <c r="D14516" s="226">
        <v>44390.430266203701</v>
      </c>
      <c r="E14516" t="s">
        <v>8199</v>
      </c>
    </row>
    <row r="14517" spans="1:6">
      <c r="A14517">
        <v>7</v>
      </c>
      <c r="B14517" s="226">
        <v>43831</v>
      </c>
      <c r="C14517" s="226">
        <v>43832</v>
      </c>
      <c r="D14517" s="226">
        <v>44390.430266203701</v>
      </c>
      <c r="E14517" t="s">
        <v>8200</v>
      </c>
    </row>
    <row r="14518" spans="1:6">
      <c r="A14518">
        <v>7</v>
      </c>
      <c r="B14518" s="226">
        <v>43831</v>
      </c>
      <c r="C14518" s="226">
        <v>43832</v>
      </c>
      <c r="D14518" s="226">
        <v>44390.430266203701</v>
      </c>
      <c r="E14518" t="s">
        <v>8201</v>
      </c>
    </row>
    <row r="14519" spans="1:6">
      <c r="A14519">
        <v>7</v>
      </c>
      <c r="B14519" s="226">
        <v>43831</v>
      </c>
      <c r="C14519" s="226">
        <v>43832</v>
      </c>
      <c r="D14519" s="226">
        <v>44390.430266203701</v>
      </c>
      <c r="E14519" t="s">
        <v>8202</v>
      </c>
    </row>
    <row r="14520" spans="1:6">
      <c r="A14520">
        <v>7</v>
      </c>
      <c r="B14520" s="226">
        <v>43831</v>
      </c>
      <c r="C14520" s="226">
        <v>43832</v>
      </c>
      <c r="D14520" s="226">
        <v>44390.430266203701</v>
      </c>
      <c r="E14520" t="s">
        <v>8203</v>
      </c>
    </row>
    <row r="14521" spans="1:6">
      <c r="A14521">
        <v>7</v>
      </c>
      <c r="B14521" s="226">
        <v>43831</v>
      </c>
      <c r="C14521" s="226">
        <v>43832</v>
      </c>
      <c r="D14521" s="226">
        <v>44390.430266203701</v>
      </c>
      <c r="E14521" t="s">
        <v>8204</v>
      </c>
    </row>
    <row r="14522" spans="1:6">
      <c r="A14522">
        <v>7</v>
      </c>
      <c r="B14522" s="226">
        <v>43831</v>
      </c>
      <c r="C14522" s="226">
        <v>43832</v>
      </c>
      <c r="D14522" s="226">
        <v>44390.430266203701</v>
      </c>
      <c r="E14522" t="s">
        <v>8205</v>
      </c>
    </row>
    <row r="14523" spans="1:6">
      <c r="A14523">
        <v>7</v>
      </c>
      <c r="B14523" s="226">
        <v>43831</v>
      </c>
      <c r="C14523" s="226">
        <v>43832</v>
      </c>
      <c r="D14523" s="226">
        <v>44390.430266203701</v>
      </c>
      <c r="E14523" t="s">
        <v>8206</v>
      </c>
    </row>
    <row r="14524" spans="1:6">
      <c r="A14524">
        <v>7</v>
      </c>
      <c r="B14524" s="226">
        <v>43831</v>
      </c>
      <c r="C14524" s="226">
        <v>43832</v>
      </c>
      <c r="D14524" s="226">
        <v>44390.430266203701</v>
      </c>
      <c r="E14524" t="s">
        <v>8327</v>
      </c>
    </row>
    <row r="14525" spans="1:6">
      <c r="A14525">
        <v>7</v>
      </c>
      <c r="B14525" s="226">
        <v>43831</v>
      </c>
      <c r="C14525" s="226">
        <v>43832</v>
      </c>
      <c r="D14525" s="226">
        <v>44390.430266203701</v>
      </c>
      <c r="E14525" t="s">
        <v>8325</v>
      </c>
    </row>
    <row r="14526" spans="1:6">
      <c r="A14526">
        <v>7</v>
      </c>
      <c r="B14526" s="226">
        <v>43831</v>
      </c>
      <c r="C14526" s="226">
        <v>43832</v>
      </c>
      <c r="D14526" s="226">
        <v>44390.430266203701</v>
      </c>
      <c r="E14526" t="s">
        <v>8330</v>
      </c>
      <c r="F14526">
        <v>0</v>
      </c>
    </row>
    <row r="14527" spans="1:6">
      <c r="A14527">
        <v>7</v>
      </c>
      <c r="B14527" s="226">
        <v>43831</v>
      </c>
      <c r="C14527" s="226">
        <v>43832</v>
      </c>
      <c r="D14527" s="226">
        <v>44390.430266203701</v>
      </c>
      <c r="E14527" t="s">
        <v>8298</v>
      </c>
      <c r="F14527">
        <v>0</v>
      </c>
    </row>
    <row r="14528" spans="1:6">
      <c r="A14528">
        <v>7</v>
      </c>
      <c r="B14528" s="226">
        <v>43831</v>
      </c>
      <c r="C14528" s="226">
        <v>43832</v>
      </c>
      <c r="D14528" s="226">
        <v>44390.430266203701</v>
      </c>
      <c r="E14528" t="s">
        <v>8299</v>
      </c>
      <c r="F14528">
        <v>0</v>
      </c>
    </row>
    <row r="14529" spans="1:6">
      <c r="A14529">
        <v>7</v>
      </c>
      <c r="B14529" s="226">
        <v>43831</v>
      </c>
      <c r="C14529" s="226">
        <v>43832</v>
      </c>
      <c r="D14529" s="226">
        <v>44390.430266203701</v>
      </c>
      <c r="E14529" t="s">
        <v>6670</v>
      </c>
    </row>
    <row r="14530" spans="1:6">
      <c r="A14530">
        <v>7</v>
      </c>
      <c r="B14530" s="226">
        <v>43831</v>
      </c>
      <c r="C14530" s="226">
        <v>43832</v>
      </c>
      <c r="D14530" s="226">
        <v>44390.430266203701</v>
      </c>
      <c r="E14530" t="s">
        <v>8300</v>
      </c>
      <c r="F14530">
        <v>0</v>
      </c>
    </row>
    <row r="14531" spans="1:6">
      <c r="A14531">
        <v>7</v>
      </c>
      <c r="B14531" s="226">
        <v>43831</v>
      </c>
      <c r="C14531" s="226">
        <v>43832</v>
      </c>
      <c r="D14531" s="226">
        <v>44390.430266203701</v>
      </c>
      <c r="E14531" t="s">
        <v>8301</v>
      </c>
      <c r="F14531">
        <v>0</v>
      </c>
    </row>
    <row r="14532" spans="1:6">
      <c r="A14532">
        <v>7</v>
      </c>
      <c r="B14532" s="226">
        <v>43831</v>
      </c>
      <c r="C14532" s="226">
        <v>43832</v>
      </c>
      <c r="D14532" s="226">
        <v>44390.430266203701</v>
      </c>
      <c r="E14532" t="s">
        <v>6671</v>
      </c>
    </row>
    <row r="14533" spans="1:6">
      <c r="A14533">
        <v>8</v>
      </c>
      <c r="B14533" s="226">
        <v>43831</v>
      </c>
      <c r="C14533" s="226">
        <v>43832</v>
      </c>
      <c r="D14533" s="226">
        <v>44390.577372685184</v>
      </c>
      <c r="E14533" t="s">
        <v>5369</v>
      </c>
      <c r="F14533">
        <v>1.569837626219093</v>
      </c>
    </row>
    <row r="14534" spans="1:6">
      <c r="A14534">
        <v>8</v>
      </c>
      <c r="B14534" s="226">
        <v>43831</v>
      </c>
      <c r="C14534" s="226">
        <v>43832</v>
      </c>
      <c r="D14534" s="226">
        <v>44390.577372685184</v>
      </c>
      <c r="E14534" t="s">
        <v>5521</v>
      </c>
      <c r="F14534">
        <v>210.67810947630139</v>
      </c>
    </row>
    <row r="14535" spans="1:6">
      <c r="A14535">
        <v>8</v>
      </c>
      <c r="B14535" s="226">
        <v>43831</v>
      </c>
      <c r="C14535" s="226">
        <v>43832</v>
      </c>
      <c r="D14535" s="226">
        <v>44390.577372685184</v>
      </c>
      <c r="E14535" t="s">
        <v>6243</v>
      </c>
      <c r="F14535">
        <v>1.6900456621767563</v>
      </c>
    </row>
    <row r="14536" spans="1:6">
      <c r="A14536">
        <v>8</v>
      </c>
      <c r="B14536" s="226">
        <v>43831</v>
      </c>
      <c r="C14536" s="226">
        <v>43832</v>
      </c>
      <c r="D14536" s="226">
        <v>44390.577372685184</v>
      </c>
      <c r="E14536" t="s">
        <v>6816</v>
      </c>
      <c r="F14536">
        <v>75.981706953048715</v>
      </c>
    </row>
    <row r="14537" spans="1:6">
      <c r="A14537">
        <v>8</v>
      </c>
      <c r="B14537" s="226">
        <v>43831</v>
      </c>
      <c r="C14537" s="226">
        <v>43832</v>
      </c>
      <c r="D14537" s="226">
        <v>44390.577372685184</v>
      </c>
      <c r="E14537" t="s">
        <v>6900</v>
      </c>
    </row>
    <row r="14538" spans="1:6">
      <c r="A14538">
        <v>8</v>
      </c>
      <c r="B14538" s="226">
        <v>43831</v>
      </c>
      <c r="C14538" s="226">
        <v>43832</v>
      </c>
      <c r="D14538" s="226">
        <v>44390.577372685184</v>
      </c>
      <c r="E14538" t="s">
        <v>6902</v>
      </c>
    </row>
    <row r="14539" spans="1:6">
      <c r="A14539">
        <v>8</v>
      </c>
      <c r="B14539" s="226">
        <v>43831</v>
      </c>
      <c r="C14539" s="226">
        <v>43832</v>
      </c>
      <c r="D14539" s="226">
        <v>44390.577372685184</v>
      </c>
      <c r="E14539" t="s">
        <v>7024</v>
      </c>
    </row>
    <row r="14540" spans="1:6">
      <c r="A14540">
        <v>8</v>
      </c>
      <c r="B14540" s="226">
        <v>43831</v>
      </c>
      <c r="C14540" s="226">
        <v>43832</v>
      </c>
      <c r="D14540" s="226">
        <v>44390.577372685184</v>
      </c>
      <c r="E14540" t="s">
        <v>6246</v>
      </c>
    </row>
    <row r="14541" spans="1:6">
      <c r="A14541">
        <v>8</v>
      </c>
      <c r="B14541" s="226">
        <v>43831</v>
      </c>
      <c r="C14541" s="226">
        <v>43832</v>
      </c>
      <c r="D14541" s="226">
        <v>44390.577372685184</v>
      </c>
      <c r="E14541" t="s">
        <v>6665</v>
      </c>
      <c r="F14541">
        <v>-3.257282465799919E-2</v>
      </c>
    </row>
    <row r="14542" spans="1:6">
      <c r="A14542">
        <v>8</v>
      </c>
      <c r="B14542" s="226">
        <v>43831</v>
      </c>
      <c r="C14542" s="226">
        <v>43832</v>
      </c>
      <c r="D14542" s="226">
        <v>44390.577372685184</v>
      </c>
      <c r="E14542" t="s">
        <v>6666</v>
      </c>
      <c r="F14542">
        <v>-2.5229221771264243E-2</v>
      </c>
    </row>
    <row r="14543" spans="1:6">
      <c r="A14543">
        <v>8</v>
      </c>
      <c r="B14543" s="226">
        <v>43831</v>
      </c>
      <c r="C14543" s="226">
        <v>43832</v>
      </c>
      <c r="D14543" s="226">
        <v>44390.577372685184</v>
      </c>
      <c r="E14543" t="s">
        <v>6289</v>
      </c>
      <c r="F14543">
        <v>32.856162087122598</v>
      </c>
    </row>
    <row r="14544" spans="1:6">
      <c r="A14544">
        <v>8</v>
      </c>
      <c r="B14544" s="226">
        <v>43831</v>
      </c>
      <c r="C14544" s="226">
        <v>43832</v>
      </c>
      <c r="D14544" s="226">
        <v>44390.577372685184</v>
      </c>
      <c r="E14544" t="s">
        <v>6290</v>
      </c>
      <c r="F14544">
        <v>4.3155950711005211</v>
      </c>
    </row>
    <row r="14545" spans="1:6">
      <c r="A14545">
        <v>8</v>
      </c>
      <c r="B14545" s="226">
        <v>43831</v>
      </c>
      <c r="C14545" s="226">
        <v>43832</v>
      </c>
      <c r="D14545" s="226">
        <v>44390.577372685184</v>
      </c>
      <c r="E14545" t="s">
        <v>6291</v>
      </c>
      <c r="F14545">
        <v>4.4542602270382359</v>
      </c>
    </row>
    <row r="14546" spans="1:6">
      <c r="A14546">
        <v>8</v>
      </c>
      <c r="B14546" s="226">
        <v>43831</v>
      </c>
      <c r="C14546" s="226">
        <v>43832</v>
      </c>
      <c r="D14546" s="226">
        <v>44390.577372685184</v>
      </c>
      <c r="E14546" t="s">
        <v>7315</v>
      </c>
      <c r="F14546">
        <v>37.828326772318924</v>
      </c>
    </row>
    <row r="14547" spans="1:6">
      <c r="A14547">
        <v>8</v>
      </c>
      <c r="B14547" s="226">
        <v>43831</v>
      </c>
      <c r="C14547" s="226">
        <v>43832</v>
      </c>
      <c r="D14547" s="226">
        <v>44390.577372685184</v>
      </c>
      <c r="E14547" t="s">
        <v>8322</v>
      </c>
    </row>
    <row r="14548" spans="1:6">
      <c r="A14548">
        <v>8</v>
      </c>
      <c r="B14548" s="226">
        <v>43831</v>
      </c>
      <c r="C14548" s="226">
        <v>43832</v>
      </c>
      <c r="D14548" s="226">
        <v>44390.577372685184</v>
      </c>
      <c r="E14548" t="s">
        <v>7348</v>
      </c>
    </row>
    <row r="14549" spans="1:6">
      <c r="A14549">
        <v>8</v>
      </c>
      <c r="B14549" s="226">
        <v>43831</v>
      </c>
      <c r="C14549" s="226">
        <v>43832</v>
      </c>
      <c r="D14549" s="226">
        <v>44390.577372685184</v>
      </c>
      <c r="E14549" t="s">
        <v>8323</v>
      </c>
    </row>
    <row r="14550" spans="1:6">
      <c r="A14550">
        <v>8</v>
      </c>
      <c r="B14550" s="226">
        <v>43831</v>
      </c>
      <c r="C14550" s="226">
        <v>43832</v>
      </c>
      <c r="D14550" s="226">
        <v>44390.577372685184</v>
      </c>
      <c r="E14550" t="s">
        <v>7343</v>
      </c>
    </row>
    <row r="14551" spans="1:6">
      <c r="A14551">
        <v>8</v>
      </c>
      <c r="B14551" s="226">
        <v>43831</v>
      </c>
      <c r="C14551" s="226">
        <v>43832</v>
      </c>
      <c r="D14551" s="226">
        <v>44390.577372685184</v>
      </c>
      <c r="E14551" t="s">
        <v>6834</v>
      </c>
    </row>
    <row r="14552" spans="1:6">
      <c r="A14552">
        <v>8</v>
      </c>
      <c r="B14552" s="226">
        <v>43831</v>
      </c>
      <c r="C14552" s="226">
        <v>43832</v>
      </c>
      <c r="D14552" s="226">
        <v>44390.577372685184</v>
      </c>
      <c r="E14552" t="s">
        <v>8020</v>
      </c>
    </row>
    <row r="14553" spans="1:6">
      <c r="A14553">
        <v>8</v>
      </c>
      <c r="B14553" s="226">
        <v>43831</v>
      </c>
      <c r="C14553" s="226">
        <v>43832</v>
      </c>
      <c r="D14553" s="226">
        <v>44390.577372685184</v>
      </c>
      <c r="E14553" t="s">
        <v>7018</v>
      </c>
    </row>
    <row r="14554" spans="1:6">
      <c r="A14554">
        <v>8</v>
      </c>
      <c r="B14554" s="226">
        <v>43831</v>
      </c>
      <c r="C14554" s="226">
        <v>43832</v>
      </c>
      <c r="D14554" s="226">
        <v>44390.577372685184</v>
      </c>
      <c r="E14554" t="s">
        <v>7354</v>
      </c>
    </row>
    <row r="14555" spans="1:6">
      <c r="A14555">
        <v>8</v>
      </c>
      <c r="B14555" s="226">
        <v>43831</v>
      </c>
      <c r="C14555" s="226">
        <v>43832</v>
      </c>
      <c r="D14555" s="226">
        <v>44390.577372685184</v>
      </c>
      <c r="E14555" t="s">
        <v>8328</v>
      </c>
      <c r="F14555">
        <v>0</v>
      </c>
    </row>
    <row r="14556" spans="1:6">
      <c r="A14556">
        <v>8</v>
      </c>
      <c r="B14556" s="226">
        <v>43831</v>
      </c>
      <c r="C14556" s="226">
        <v>43832</v>
      </c>
      <c r="D14556" s="226">
        <v>44390.577372685184</v>
      </c>
      <c r="E14556" t="s">
        <v>8330</v>
      </c>
      <c r="F14556">
        <v>0</v>
      </c>
    </row>
    <row r="14557" spans="1:6">
      <c r="A14557">
        <v>8</v>
      </c>
      <c r="B14557" s="226">
        <v>43831</v>
      </c>
      <c r="C14557" s="226">
        <v>43832</v>
      </c>
      <c r="D14557" s="226">
        <v>44390.577372685184</v>
      </c>
      <c r="E14557" t="s">
        <v>7397</v>
      </c>
    </row>
    <row r="14558" spans="1:6">
      <c r="A14558">
        <v>8</v>
      </c>
      <c r="B14558" s="226">
        <v>43831</v>
      </c>
      <c r="C14558" s="226">
        <v>43832</v>
      </c>
      <c r="D14558" s="226">
        <v>44390.577372685184</v>
      </c>
      <c r="E14558" t="s">
        <v>6635</v>
      </c>
    </row>
    <row r="14559" spans="1:6">
      <c r="A14559">
        <v>8</v>
      </c>
      <c r="B14559" s="226">
        <v>43831</v>
      </c>
      <c r="C14559" s="226">
        <v>43832</v>
      </c>
      <c r="D14559" s="226">
        <v>44390.577372685184</v>
      </c>
      <c r="E14559" t="s">
        <v>6637</v>
      </c>
    </row>
    <row r="14560" spans="1:6">
      <c r="A14560">
        <v>8</v>
      </c>
      <c r="B14560" s="226">
        <v>43831</v>
      </c>
      <c r="C14560" s="226">
        <v>43832</v>
      </c>
      <c r="D14560" s="226">
        <v>44390.577372685184</v>
      </c>
      <c r="E14560" t="s">
        <v>6659</v>
      </c>
      <c r="F14560">
        <v>0.82829999923706055</v>
      </c>
    </row>
    <row r="14561" spans="1:6">
      <c r="A14561">
        <v>8</v>
      </c>
      <c r="B14561" s="226">
        <v>43831</v>
      </c>
      <c r="C14561" s="226">
        <v>43832</v>
      </c>
      <c r="D14561" s="226">
        <v>44390.577372685184</v>
      </c>
      <c r="E14561" t="s">
        <v>6639</v>
      </c>
      <c r="F14561">
        <v>0.74409997463224853</v>
      </c>
    </row>
    <row r="14562" spans="1:6">
      <c r="A14562">
        <v>8</v>
      </c>
      <c r="B14562" s="226">
        <v>43831</v>
      </c>
      <c r="C14562" s="226">
        <v>43832</v>
      </c>
      <c r="D14562" s="226">
        <v>44390.577372685184</v>
      </c>
      <c r="E14562" t="s">
        <v>6640</v>
      </c>
      <c r="F14562">
        <v>0.85939997434612891</v>
      </c>
    </row>
    <row r="14563" spans="1:6">
      <c r="A14563">
        <v>8</v>
      </c>
      <c r="B14563" s="226">
        <v>43831</v>
      </c>
      <c r="C14563" s="226">
        <v>43832</v>
      </c>
      <c r="D14563" s="226">
        <v>44390.577372685184</v>
      </c>
      <c r="E14563" t="s">
        <v>6641</v>
      </c>
      <c r="F14563">
        <v>0.87779998779296875</v>
      </c>
    </row>
    <row r="14564" spans="1:6">
      <c r="A14564">
        <v>8</v>
      </c>
      <c r="B14564" s="226">
        <v>43831</v>
      </c>
      <c r="C14564" s="226">
        <v>43832</v>
      </c>
      <c r="D14564" s="226">
        <v>44390.577372685184</v>
      </c>
      <c r="E14564" t="s">
        <v>6650</v>
      </c>
    </row>
    <row r="14565" spans="1:6">
      <c r="A14565">
        <v>8</v>
      </c>
      <c r="B14565" s="226">
        <v>43831</v>
      </c>
      <c r="C14565" s="226">
        <v>43832</v>
      </c>
      <c r="D14565" s="226">
        <v>44390.577372685184</v>
      </c>
      <c r="E14565" t="s">
        <v>6651</v>
      </c>
    </row>
    <row r="14566" spans="1:6">
      <c r="A14566">
        <v>8</v>
      </c>
      <c r="B14566" s="226">
        <v>43831</v>
      </c>
      <c r="C14566" s="226">
        <v>43832</v>
      </c>
      <c r="D14566" s="226">
        <v>44390.577372685184</v>
      </c>
      <c r="E14566" t="s">
        <v>8209</v>
      </c>
    </row>
    <row r="14567" spans="1:6">
      <c r="A14567">
        <v>8</v>
      </c>
      <c r="B14567" s="226">
        <v>43831</v>
      </c>
      <c r="C14567" s="226">
        <v>43832</v>
      </c>
      <c r="D14567" s="226">
        <v>44390.577372685184</v>
      </c>
      <c r="E14567" t="s">
        <v>8211</v>
      </c>
    </row>
    <row r="14568" spans="1:6">
      <c r="A14568">
        <v>8</v>
      </c>
      <c r="B14568" s="226">
        <v>43831</v>
      </c>
      <c r="C14568" s="226">
        <v>43832</v>
      </c>
      <c r="D14568" s="226">
        <v>44390.577372685184</v>
      </c>
      <c r="E14568" t="s">
        <v>8213</v>
      </c>
    </row>
    <row r="14569" spans="1:6">
      <c r="A14569">
        <v>8</v>
      </c>
      <c r="B14569" s="226">
        <v>43831</v>
      </c>
      <c r="C14569" s="226">
        <v>43832</v>
      </c>
      <c r="D14569" s="226">
        <v>44390.577372685184</v>
      </c>
      <c r="E14569" t="s">
        <v>8215</v>
      </c>
    </row>
    <row r="14570" spans="1:6">
      <c r="A14570">
        <v>8</v>
      </c>
      <c r="B14570" s="226">
        <v>43831</v>
      </c>
      <c r="C14570" s="226">
        <v>43832</v>
      </c>
      <c r="D14570" s="226">
        <v>44390.577372685184</v>
      </c>
      <c r="E14570" t="s">
        <v>8217</v>
      </c>
    </row>
    <row r="14571" spans="1:6">
      <c r="A14571">
        <v>8</v>
      </c>
      <c r="B14571" s="226">
        <v>43831</v>
      </c>
      <c r="C14571" s="226">
        <v>43832</v>
      </c>
      <c r="D14571" s="226">
        <v>44390.577372685184</v>
      </c>
      <c r="E14571" t="s">
        <v>8219</v>
      </c>
    </row>
    <row r="14572" spans="1:6">
      <c r="A14572">
        <v>8</v>
      </c>
      <c r="B14572" s="226">
        <v>43831</v>
      </c>
      <c r="C14572" s="226">
        <v>43832</v>
      </c>
      <c r="D14572" s="226">
        <v>44390.577372685184</v>
      </c>
      <c r="E14572" t="s">
        <v>8221</v>
      </c>
    </row>
    <row r="14573" spans="1:6">
      <c r="A14573">
        <v>8</v>
      </c>
      <c r="B14573" s="226">
        <v>43831</v>
      </c>
      <c r="C14573" s="226">
        <v>43832</v>
      </c>
      <c r="D14573" s="226">
        <v>44390.577372685184</v>
      </c>
      <c r="E14573" t="s">
        <v>8223</v>
      </c>
    </row>
    <row r="14574" spans="1:6">
      <c r="A14574">
        <v>8</v>
      </c>
      <c r="B14574" s="226">
        <v>43831</v>
      </c>
      <c r="C14574" s="226">
        <v>43832</v>
      </c>
      <c r="D14574" s="226">
        <v>44390.577372685184</v>
      </c>
      <c r="E14574" t="s">
        <v>8225</v>
      </c>
    </row>
    <row r="14575" spans="1:6">
      <c r="A14575">
        <v>8</v>
      </c>
      <c r="B14575" s="226">
        <v>43831</v>
      </c>
      <c r="C14575" s="226">
        <v>43832</v>
      </c>
      <c r="D14575" s="226">
        <v>44390.577372685184</v>
      </c>
      <c r="E14575" t="s">
        <v>8227</v>
      </c>
    </row>
    <row r="14576" spans="1:6">
      <c r="A14576">
        <v>8</v>
      </c>
      <c r="B14576" s="226">
        <v>43831</v>
      </c>
      <c r="C14576" s="226">
        <v>43832</v>
      </c>
      <c r="D14576" s="226">
        <v>44390.577372685184</v>
      </c>
      <c r="E14576" t="s">
        <v>8229</v>
      </c>
    </row>
    <row r="14577" spans="1:5">
      <c r="A14577">
        <v>8</v>
      </c>
      <c r="B14577" s="226">
        <v>43831</v>
      </c>
      <c r="C14577" s="226">
        <v>43832</v>
      </c>
      <c r="D14577" s="226">
        <v>44390.577372685184</v>
      </c>
      <c r="E14577" t="s">
        <v>8231</v>
      </c>
    </row>
    <row r="14578" spans="1:5">
      <c r="A14578">
        <v>8</v>
      </c>
      <c r="B14578" s="226">
        <v>43831</v>
      </c>
      <c r="C14578" s="226">
        <v>43832</v>
      </c>
      <c r="D14578" s="226">
        <v>44390.577372685184</v>
      </c>
      <c r="E14578" t="s">
        <v>8233</v>
      </c>
    </row>
    <row r="14579" spans="1:5">
      <c r="A14579">
        <v>8</v>
      </c>
      <c r="B14579" s="226">
        <v>43831</v>
      </c>
      <c r="C14579" s="226">
        <v>43832</v>
      </c>
      <c r="D14579" s="226">
        <v>44390.577372685184</v>
      </c>
      <c r="E14579" t="s">
        <v>8235</v>
      </c>
    </row>
    <row r="14580" spans="1:5">
      <c r="A14580">
        <v>8</v>
      </c>
      <c r="B14580" s="226">
        <v>43831</v>
      </c>
      <c r="C14580" s="226">
        <v>43832</v>
      </c>
      <c r="D14580" s="226">
        <v>44390.577372685184</v>
      </c>
      <c r="E14580" t="s">
        <v>8237</v>
      </c>
    </row>
    <row r="14581" spans="1:5">
      <c r="A14581">
        <v>8</v>
      </c>
      <c r="B14581" s="226">
        <v>43831</v>
      </c>
      <c r="C14581" s="226">
        <v>43832</v>
      </c>
      <c r="D14581" s="226">
        <v>44390.577372685184</v>
      </c>
      <c r="E14581" t="s">
        <v>8239</v>
      </c>
    </row>
    <row r="14582" spans="1:5">
      <c r="A14582">
        <v>8</v>
      </c>
      <c r="B14582" s="226">
        <v>43831</v>
      </c>
      <c r="C14582" s="226">
        <v>43832</v>
      </c>
      <c r="D14582" s="226">
        <v>44390.577372685184</v>
      </c>
      <c r="E14582" t="s">
        <v>8241</v>
      </c>
    </row>
    <row r="14583" spans="1:5">
      <c r="A14583">
        <v>8</v>
      </c>
      <c r="B14583" s="226">
        <v>43831</v>
      </c>
      <c r="C14583" s="226">
        <v>43832</v>
      </c>
      <c r="D14583" s="226">
        <v>44390.577372685184</v>
      </c>
      <c r="E14583" t="s">
        <v>8243</v>
      </c>
    </row>
    <row r="14584" spans="1:5">
      <c r="A14584">
        <v>8</v>
      </c>
      <c r="B14584" s="226">
        <v>43831</v>
      </c>
      <c r="C14584" s="226">
        <v>43832</v>
      </c>
      <c r="D14584" s="226">
        <v>44390.577372685184</v>
      </c>
      <c r="E14584" t="s">
        <v>8245</v>
      </c>
    </row>
    <row r="14585" spans="1:5">
      <c r="A14585">
        <v>8</v>
      </c>
      <c r="B14585" s="226">
        <v>43831</v>
      </c>
      <c r="C14585" s="226">
        <v>43832</v>
      </c>
      <c r="D14585" s="226">
        <v>44390.577372685184</v>
      </c>
      <c r="E14585" t="s">
        <v>8246</v>
      </c>
    </row>
    <row r="14586" spans="1:5">
      <c r="A14586">
        <v>8</v>
      </c>
      <c r="B14586" s="226">
        <v>43831</v>
      </c>
      <c r="C14586" s="226">
        <v>43832</v>
      </c>
      <c r="D14586" s="226">
        <v>44390.577372685184</v>
      </c>
      <c r="E14586" t="s">
        <v>8248</v>
      </c>
    </row>
    <row r="14587" spans="1:5">
      <c r="A14587">
        <v>8</v>
      </c>
      <c r="B14587" s="226">
        <v>43831</v>
      </c>
      <c r="C14587" s="226">
        <v>43832</v>
      </c>
      <c r="D14587" s="226">
        <v>44390.577372685184</v>
      </c>
      <c r="E14587" t="s">
        <v>8250</v>
      </c>
    </row>
    <row r="14588" spans="1:5">
      <c r="A14588">
        <v>8</v>
      </c>
      <c r="B14588" s="226">
        <v>43831</v>
      </c>
      <c r="C14588" s="226">
        <v>43832</v>
      </c>
      <c r="D14588" s="226">
        <v>44390.577372685184</v>
      </c>
      <c r="E14588" t="s">
        <v>8251</v>
      </c>
    </row>
    <row r="14589" spans="1:5">
      <c r="A14589">
        <v>8</v>
      </c>
      <c r="B14589" s="226">
        <v>43831</v>
      </c>
      <c r="C14589" s="226">
        <v>43832</v>
      </c>
      <c r="D14589" s="226">
        <v>44390.577372685184</v>
      </c>
      <c r="E14589" t="s">
        <v>8253</v>
      </c>
    </row>
    <row r="14590" spans="1:5">
      <c r="A14590">
        <v>8</v>
      </c>
      <c r="B14590" s="226">
        <v>43831</v>
      </c>
      <c r="C14590" s="226">
        <v>43832</v>
      </c>
      <c r="D14590" s="226">
        <v>44390.577372685184</v>
      </c>
      <c r="E14590" t="s">
        <v>8254</v>
      </c>
    </row>
    <row r="14591" spans="1:5">
      <c r="A14591">
        <v>8</v>
      </c>
      <c r="B14591" s="226">
        <v>43831</v>
      </c>
      <c r="C14591" s="226">
        <v>43832</v>
      </c>
      <c r="D14591" s="226">
        <v>44390.577372685184</v>
      </c>
      <c r="E14591" t="s">
        <v>8255</v>
      </c>
    </row>
    <row r="14592" spans="1:5">
      <c r="A14592">
        <v>8</v>
      </c>
      <c r="B14592" s="226">
        <v>43831</v>
      </c>
      <c r="C14592" s="226">
        <v>43832</v>
      </c>
      <c r="D14592" s="226">
        <v>44390.577372685184</v>
      </c>
      <c r="E14592" t="s">
        <v>8257</v>
      </c>
    </row>
    <row r="14593" spans="1:6">
      <c r="A14593">
        <v>8</v>
      </c>
      <c r="B14593" s="226">
        <v>43831</v>
      </c>
      <c r="C14593" s="226">
        <v>43832</v>
      </c>
      <c r="D14593" s="226">
        <v>44390.577372685184</v>
      </c>
      <c r="E14593" t="s">
        <v>8259</v>
      </c>
    </row>
    <row r="14594" spans="1:6">
      <c r="A14594">
        <v>8</v>
      </c>
      <c r="B14594" s="226">
        <v>43831</v>
      </c>
      <c r="C14594" s="226">
        <v>43832</v>
      </c>
      <c r="D14594" s="226">
        <v>44390.577372685184</v>
      </c>
      <c r="E14594" t="s">
        <v>8260</v>
      </c>
    </row>
    <row r="14595" spans="1:6">
      <c r="A14595">
        <v>8</v>
      </c>
      <c r="B14595" s="226">
        <v>43831</v>
      </c>
      <c r="C14595" s="226">
        <v>43832</v>
      </c>
      <c r="D14595" s="226">
        <v>44390.577372685184</v>
      </c>
      <c r="E14595" t="s">
        <v>5947</v>
      </c>
    </row>
    <row r="14596" spans="1:6">
      <c r="A14596">
        <v>8</v>
      </c>
      <c r="B14596" s="226">
        <v>43831</v>
      </c>
      <c r="C14596" s="226">
        <v>43832</v>
      </c>
      <c r="D14596" s="226">
        <v>44390.577372685184</v>
      </c>
      <c r="E14596" t="s">
        <v>5946</v>
      </c>
    </row>
    <row r="14597" spans="1:6">
      <c r="A14597">
        <v>8</v>
      </c>
      <c r="B14597" s="226">
        <v>43831</v>
      </c>
      <c r="C14597" s="226">
        <v>43832</v>
      </c>
      <c r="D14597" s="226">
        <v>44390.577372685184</v>
      </c>
      <c r="E14597" t="s">
        <v>6676</v>
      </c>
      <c r="F14597">
        <v>210.67810947630139</v>
      </c>
    </row>
    <row r="14598" spans="1:6">
      <c r="A14598">
        <v>8</v>
      </c>
      <c r="B14598" s="226">
        <v>43831</v>
      </c>
      <c r="C14598" s="226">
        <v>43832</v>
      </c>
      <c r="D14598" s="226">
        <v>44390.577372685184</v>
      </c>
      <c r="E14598" t="s">
        <v>5824</v>
      </c>
      <c r="F14598">
        <v>1.2783107428241587</v>
      </c>
    </row>
    <row r="14599" spans="1:6">
      <c r="A14599">
        <v>8</v>
      </c>
      <c r="B14599" s="226">
        <v>43831</v>
      </c>
      <c r="C14599" s="226">
        <v>43832</v>
      </c>
      <c r="D14599" s="226">
        <v>44390.577372685184</v>
      </c>
      <c r="E14599" t="s">
        <v>5825</v>
      </c>
      <c r="F14599">
        <v>1.575428686473048</v>
      </c>
    </row>
    <row r="14600" spans="1:6">
      <c r="A14600">
        <v>8</v>
      </c>
      <c r="B14600" s="226">
        <v>43831</v>
      </c>
      <c r="C14600" s="226">
        <v>43832</v>
      </c>
      <c r="D14600" s="226">
        <v>44390.577372685184</v>
      </c>
      <c r="E14600" t="s">
        <v>5826</v>
      </c>
      <c r="F14600">
        <v>1.0565321256078684</v>
      </c>
    </row>
    <row r="14601" spans="1:6">
      <c r="A14601">
        <v>8</v>
      </c>
      <c r="B14601" s="226">
        <v>43831</v>
      </c>
      <c r="C14601" s="226">
        <v>43832</v>
      </c>
      <c r="D14601" s="226">
        <v>44390.577372685184</v>
      </c>
      <c r="E14601" t="s">
        <v>5827</v>
      </c>
      <c r="F14601">
        <v>0.10000000149011995</v>
      </c>
    </row>
    <row r="14602" spans="1:6">
      <c r="A14602">
        <v>8</v>
      </c>
      <c r="B14602" s="226">
        <v>43831</v>
      </c>
      <c r="C14602" s="226">
        <v>43832</v>
      </c>
      <c r="D14602" s="226">
        <v>44390.577372685184</v>
      </c>
      <c r="E14602" t="s">
        <v>5828</v>
      </c>
      <c r="F14602">
        <v>0</v>
      </c>
    </row>
    <row r="14603" spans="1:6">
      <c r="A14603">
        <v>8</v>
      </c>
      <c r="B14603" s="226">
        <v>43831</v>
      </c>
      <c r="C14603" s="226">
        <v>43832</v>
      </c>
      <c r="D14603" s="226">
        <v>44390.577372685184</v>
      </c>
      <c r="E14603" t="s">
        <v>5829</v>
      </c>
      <c r="F14603">
        <v>0</v>
      </c>
    </row>
    <row r="14604" spans="1:6">
      <c r="A14604">
        <v>8</v>
      </c>
      <c r="B14604" s="226">
        <v>43831</v>
      </c>
      <c r="C14604" s="226">
        <v>43832</v>
      </c>
      <c r="D14604" s="226">
        <v>44390.577372685184</v>
      </c>
      <c r="E14604" t="s">
        <v>5830</v>
      </c>
      <c r="F14604">
        <v>1.7044142824684514</v>
      </c>
    </row>
    <row r="14605" spans="1:6">
      <c r="A14605">
        <v>8</v>
      </c>
      <c r="B14605" s="226">
        <v>43831</v>
      </c>
      <c r="C14605" s="226">
        <v>43832</v>
      </c>
      <c r="D14605" s="226">
        <v>44390.577372685184</v>
      </c>
      <c r="E14605" t="s">
        <v>5831</v>
      </c>
      <c r="F14605">
        <v>3.5322112286465255</v>
      </c>
    </row>
    <row r="14606" spans="1:6">
      <c r="A14606">
        <v>8</v>
      </c>
      <c r="B14606" s="226">
        <v>43831</v>
      </c>
      <c r="C14606" s="226">
        <v>43832</v>
      </c>
      <c r="D14606" s="226">
        <v>44390.577372685184</v>
      </c>
      <c r="E14606" t="s">
        <v>5832</v>
      </c>
      <c r="F14606">
        <v>3.1307534140317612</v>
      </c>
    </row>
    <row r="14607" spans="1:6">
      <c r="A14607">
        <v>8</v>
      </c>
      <c r="B14607" s="226">
        <v>43831</v>
      </c>
      <c r="C14607" s="226">
        <v>43832</v>
      </c>
      <c r="D14607" s="226">
        <v>44390.577372685184</v>
      </c>
      <c r="E14607" t="s">
        <v>5833</v>
      </c>
      <c r="F14607">
        <v>0.44999998807905622</v>
      </c>
    </row>
    <row r="14608" spans="1:6">
      <c r="A14608">
        <v>8</v>
      </c>
      <c r="B14608" s="226">
        <v>43831</v>
      </c>
      <c r="C14608" s="226">
        <v>43832</v>
      </c>
      <c r="D14608" s="226">
        <v>44390.577372685184</v>
      </c>
      <c r="E14608" t="s">
        <v>5834</v>
      </c>
      <c r="F14608">
        <v>0</v>
      </c>
    </row>
    <row r="14609" spans="1:6">
      <c r="A14609">
        <v>8</v>
      </c>
      <c r="B14609" s="226">
        <v>43831</v>
      </c>
      <c r="C14609" s="226">
        <v>43832</v>
      </c>
      <c r="D14609" s="226">
        <v>44390.577372685184</v>
      </c>
      <c r="E14609" t="s">
        <v>5835</v>
      </c>
      <c r="F14609">
        <v>0.21824816540574929</v>
      </c>
    </row>
    <row r="14610" spans="1:6">
      <c r="A14610">
        <v>8</v>
      </c>
      <c r="B14610" s="226">
        <v>43831</v>
      </c>
      <c r="C14610" s="226">
        <v>43832</v>
      </c>
      <c r="D14610" s="226">
        <v>44390.577372685184</v>
      </c>
      <c r="E14610" t="s">
        <v>5836</v>
      </c>
      <c r="F14610">
        <v>0.21880953771774564</v>
      </c>
    </row>
    <row r="14611" spans="1:6">
      <c r="A14611">
        <v>8</v>
      </c>
      <c r="B14611" s="226">
        <v>43831</v>
      </c>
      <c r="C14611" s="226">
        <v>43832</v>
      </c>
      <c r="D14611" s="226">
        <v>44390.577372685184</v>
      </c>
      <c r="E14611" t="s">
        <v>5837</v>
      </c>
      <c r="F14611">
        <v>0.27190164248216736</v>
      </c>
    </row>
    <row r="14612" spans="1:6">
      <c r="A14612">
        <v>8</v>
      </c>
      <c r="B14612" s="226">
        <v>43831</v>
      </c>
      <c r="C14612" s="226">
        <v>43832</v>
      </c>
      <c r="D14612" s="226">
        <v>44390.577372685184</v>
      </c>
      <c r="E14612" t="s">
        <v>5838</v>
      </c>
      <c r="F14612">
        <v>0</v>
      </c>
    </row>
    <row r="14613" spans="1:6">
      <c r="A14613">
        <v>8</v>
      </c>
      <c r="B14613" s="226">
        <v>43831</v>
      </c>
      <c r="C14613" s="226">
        <v>43832</v>
      </c>
      <c r="D14613" s="226">
        <v>44390.577372685184</v>
      </c>
      <c r="E14613" t="s">
        <v>5839</v>
      </c>
      <c r="F14613">
        <v>7.3637211968501131</v>
      </c>
    </row>
    <row r="14614" spans="1:6">
      <c r="A14614">
        <v>8</v>
      </c>
      <c r="B14614" s="226">
        <v>43831</v>
      </c>
      <c r="C14614" s="226">
        <v>43832</v>
      </c>
      <c r="D14614" s="226">
        <v>44390.577372685184</v>
      </c>
      <c r="E14614" t="s">
        <v>5840</v>
      </c>
      <c r="F14614">
        <v>25.904454203777647</v>
      </c>
    </row>
    <row r="14615" spans="1:6">
      <c r="A14615">
        <v>8</v>
      </c>
      <c r="B14615" s="226">
        <v>43831</v>
      </c>
      <c r="C14615" s="226">
        <v>43832</v>
      </c>
      <c r="D14615" s="226">
        <v>44390.577372685184</v>
      </c>
      <c r="E14615" t="s">
        <v>5841</v>
      </c>
      <c r="F14615">
        <v>4.3175983038213781</v>
      </c>
    </row>
    <row r="14616" spans="1:6">
      <c r="A14616">
        <v>8</v>
      </c>
      <c r="B14616" s="226">
        <v>43831</v>
      </c>
      <c r="C14616" s="226">
        <v>43832</v>
      </c>
      <c r="D14616" s="226">
        <v>44390.577372685184</v>
      </c>
      <c r="E14616" t="s">
        <v>5842</v>
      </c>
      <c r="F14616">
        <v>5.587353660663025</v>
      </c>
    </row>
    <row r="14617" spans="1:6">
      <c r="A14617">
        <v>8</v>
      </c>
      <c r="B14617" s="226">
        <v>43831</v>
      </c>
      <c r="C14617" s="226">
        <v>43832</v>
      </c>
      <c r="D14617" s="226">
        <v>44390.577372685184</v>
      </c>
      <c r="E14617" t="s">
        <v>5843</v>
      </c>
      <c r="F14617">
        <v>12.190971291727532</v>
      </c>
    </row>
    <row r="14618" spans="1:6">
      <c r="A14618">
        <v>8</v>
      </c>
      <c r="B14618" s="226">
        <v>43831</v>
      </c>
      <c r="C14618" s="226">
        <v>43832</v>
      </c>
      <c r="D14618" s="226">
        <v>44390.577372685184</v>
      </c>
      <c r="E14618" t="s">
        <v>5844</v>
      </c>
      <c r="F14618">
        <v>7.3123574356238334</v>
      </c>
    </row>
    <row r="14619" spans="1:6">
      <c r="A14619">
        <v>8</v>
      </c>
      <c r="B14619" s="226">
        <v>43831</v>
      </c>
      <c r="C14619" s="226">
        <v>43832</v>
      </c>
      <c r="D14619" s="226">
        <v>44390.577372685184</v>
      </c>
      <c r="E14619" t="s">
        <v>5845</v>
      </c>
      <c r="F14619">
        <v>15.427764079005987</v>
      </c>
    </row>
    <row r="14620" spans="1:6">
      <c r="A14620">
        <v>8</v>
      </c>
      <c r="B14620" s="226">
        <v>43831</v>
      </c>
      <c r="C14620" s="226">
        <v>43832</v>
      </c>
      <c r="D14620" s="226">
        <v>44390.577372685184</v>
      </c>
      <c r="E14620" t="s">
        <v>5846</v>
      </c>
      <c r="F14620">
        <v>4.2191700037670818</v>
      </c>
    </row>
    <row r="14621" spans="1:6">
      <c r="A14621">
        <v>8</v>
      </c>
      <c r="B14621" s="226">
        <v>43831</v>
      </c>
      <c r="C14621" s="226">
        <v>43832</v>
      </c>
      <c r="D14621" s="226">
        <v>44390.577372685184</v>
      </c>
      <c r="E14621" t="s">
        <v>5847</v>
      </c>
      <c r="F14621">
        <v>0.74000000953674316</v>
      </c>
    </row>
    <row r="14622" spans="1:6">
      <c r="A14622">
        <v>8</v>
      </c>
      <c r="B14622" s="226">
        <v>43831</v>
      </c>
      <c r="C14622" s="226">
        <v>43832</v>
      </c>
      <c r="D14622" s="226">
        <v>44390.577372685184</v>
      </c>
      <c r="E14622" t="s">
        <v>5848</v>
      </c>
      <c r="F14622">
        <v>100</v>
      </c>
    </row>
    <row r="14623" spans="1:6">
      <c r="A14623">
        <v>8</v>
      </c>
      <c r="B14623" s="226">
        <v>43831</v>
      </c>
      <c r="C14623" s="226">
        <v>43832</v>
      </c>
      <c r="D14623" s="226">
        <v>44390.577372685184</v>
      </c>
      <c r="E14623" t="s">
        <v>5805</v>
      </c>
      <c r="F14623">
        <v>19.646934082773068</v>
      </c>
    </row>
    <row r="14624" spans="1:6">
      <c r="A14624">
        <v>8</v>
      </c>
      <c r="B14624" s="226">
        <v>43831</v>
      </c>
      <c r="C14624" s="226">
        <v>43832</v>
      </c>
      <c r="D14624" s="226">
        <v>44390.577372685184</v>
      </c>
      <c r="E14624" t="s">
        <v>5797</v>
      </c>
      <c r="F14624">
        <v>7.3637211968501131</v>
      </c>
    </row>
    <row r="14625" spans="1:6">
      <c r="A14625">
        <v>8</v>
      </c>
      <c r="B14625" s="226">
        <v>43831</v>
      </c>
      <c r="C14625" s="226">
        <v>43832</v>
      </c>
      <c r="D14625" s="226">
        <v>44390.577372685184</v>
      </c>
      <c r="E14625" t="s">
        <v>5798</v>
      </c>
      <c r="F14625">
        <v>27.335971976650697</v>
      </c>
    </row>
    <row r="14626" spans="1:6">
      <c r="A14626">
        <v>8</v>
      </c>
      <c r="B14626" s="226">
        <v>43831</v>
      </c>
      <c r="C14626" s="226">
        <v>43832</v>
      </c>
      <c r="D14626" s="226">
        <v>44390.577372685184</v>
      </c>
      <c r="E14626" t="s">
        <v>5799</v>
      </c>
      <c r="F14626">
        <v>4.3175983038213781</v>
      </c>
    </row>
    <row r="14627" spans="1:6">
      <c r="A14627">
        <v>8</v>
      </c>
      <c r="B14627" s="226">
        <v>43831</v>
      </c>
      <c r="C14627" s="226">
        <v>43832</v>
      </c>
      <c r="D14627" s="226">
        <v>44390.577372685184</v>
      </c>
      <c r="E14627" t="s">
        <v>5800</v>
      </c>
      <c r="F14627">
        <v>5.587353660663025</v>
      </c>
    </row>
    <row r="14628" spans="1:6">
      <c r="A14628">
        <v>8</v>
      </c>
      <c r="B14628" s="226">
        <v>43831</v>
      </c>
      <c r="C14628" s="226">
        <v>43832</v>
      </c>
      <c r="D14628" s="226">
        <v>44390.577372685184</v>
      </c>
      <c r="E14628" t="s">
        <v>5801</v>
      </c>
      <c r="F14628">
        <v>12.190971291727532</v>
      </c>
    </row>
    <row r="14629" spans="1:6">
      <c r="A14629">
        <v>8</v>
      </c>
      <c r="B14629" s="226">
        <v>43831</v>
      </c>
      <c r="C14629" s="226">
        <v>43832</v>
      </c>
      <c r="D14629" s="226">
        <v>44390.577372685184</v>
      </c>
      <c r="E14629" t="s">
        <v>5802</v>
      </c>
      <c r="F14629">
        <v>0.35644767307159114</v>
      </c>
    </row>
    <row r="14630" spans="1:6">
      <c r="A14630">
        <v>8</v>
      </c>
      <c r="B14630" s="226">
        <v>43831</v>
      </c>
      <c r="C14630" s="226">
        <v>43832</v>
      </c>
      <c r="D14630" s="226">
        <v>44390.577372685184</v>
      </c>
      <c r="E14630" t="s">
        <v>5803</v>
      </c>
      <c r="F14630">
        <v>7.3123574356238334</v>
      </c>
    </row>
    <row r="14631" spans="1:6">
      <c r="A14631">
        <v>8</v>
      </c>
      <c r="B14631" s="226">
        <v>43831</v>
      </c>
      <c r="C14631" s="226">
        <v>43832</v>
      </c>
      <c r="D14631" s="226">
        <v>44390.577372685184</v>
      </c>
      <c r="E14631" t="s">
        <v>5804</v>
      </c>
      <c r="F14631">
        <v>20.003354950745774</v>
      </c>
    </row>
    <row r="14632" spans="1:6">
      <c r="A14632">
        <v>8</v>
      </c>
      <c r="B14632" s="226">
        <v>43831</v>
      </c>
      <c r="C14632" s="226">
        <v>43832</v>
      </c>
      <c r="D14632" s="226">
        <v>44390.577372685184</v>
      </c>
      <c r="E14632" t="s">
        <v>5913</v>
      </c>
      <c r="F14632">
        <v>3.2009731906983596</v>
      </c>
    </row>
    <row r="14633" spans="1:6">
      <c r="A14633">
        <v>8</v>
      </c>
      <c r="B14633" s="226">
        <v>43831</v>
      </c>
      <c r="C14633" s="226">
        <v>43832</v>
      </c>
      <c r="D14633" s="226">
        <v>44390.577372685184</v>
      </c>
      <c r="E14633" t="s">
        <v>5914</v>
      </c>
      <c r="F14633">
        <v>5.326449452837319</v>
      </c>
    </row>
    <row r="14634" spans="1:6">
      <c r="A14634">
        <v>8</v>
      </c>
      <c r="B14634" s="226">
        <v>43831</v>
      </c>
      <c r="C14634" s="226">
        <v>43832</v>
      </c>
      <c r="D14634" s="226">
        <v>44390.577372685184</v>
      </c>
      <c r="E14634" t="s">
        <v>5915</v>
      </c>
      <c r="F14634">
        <v>4.4591871821217968</v>
      </c>
    </row>
    <row r="14635" spans="1:6">
      <c r="A14635">
        <v>8</v>
      </c>
      <c r="B14635" s="226">
        <v>43831</v>
      </c>
      <c r="C14635" s="226">
        <v>43832</v>
      </c>
      <c r="D14635" s="226">
        <v>44390.577372685184</v>
      </c>
      <c r="E14635" t="s">
        <v>5916</v>
      </c>
      <c r="F14635">
        <v>7.0494786779292315E-2</v>
      </c>
    </row>
    <row r="14636" spans="1:6">
      <c r="A14636">
        <v>8</v>
      </c>
      <c r="B14636" s="226">
        <v>43831</v>
      </c>
      <c r="C14636" s="226">
        <v>43832</v>
      </c>
      <c r="D14636" s="226">
        <v>44390.577372685184</v>
      </c>
      <c r="E14636" t="s">
        <v>6692</v>
      </c>
      <c r="F14636">
        <v>6.943151676872132E-3</v>
      </c>
    </row>
    <row r="14637" spans="1:6">
      <c r="A14637">
        <v>8</v>
      </c>
      <c r="B14637" s="226">
        <v>43831</v>
      </c>
      <c r="C14637" s="226">
        <v>43832</v>
      </c>
      <c r="D14637" s="226">
        <v>44390.577372685184</v>
      </c>
      <c r="E14637" t="s">
        <v>5849</v>
      </c>
      <c r="F14637">
        <v>0.82829999923706055</v>
      </c>
    </row>
    <row r="14638" spans="1:6">
      <c r="A14638">
        <v>8</v>
      </c>
      <c r="B14638" s="226">
        <v>43831</v>
      </c>
      <c r="C14638" s="226">
        <v>43832</v>
      </c>
      <c r="D14638" s="226">
        <v>44390.577372685184</v>
      </c>
      <c r="E14638" t="s">
        <v>5850</v>
      </c>
      <c r="F14638">
        <v>103.6999969482394</v>
      </c>
    </row>
    <row r="14639" spans="1:6">
      <c r="A14639">
        <v>8</v>
      </c>
      <c r="B14639" s="226">
        <v>43831</v>
      </c>
      <c r="C14639" s="226">
        <v>43832</v>
      </c>
      <c r="D14639" s="226">
        <v>44390.577372685184</v>
      </c>
      <c r="E14639" t="s">
        <v>5806</v>
      </c>
      <c r="F14639">
        <v>0.1818392598691089</v>
      </c>
    </row>
    <row r="14640" spans="1:6">
      <c r="A14640">
        <v>8</v>
      </c>
      <c r="B14640" s="226">
        <v>43831</v>
      </c>
      <c r="C14640" s="226">
        <v>43832</v>
      </c>
      <c r="D14640" s="226">
        <v>44390.577372685184</v>
      </c>
      <c r="E14640" t="s">
        <v>5883</v>
      </c>
      <c r="F14640">
        <v>0.47999998927114701</v>
      </c>
    </row>
    <row r="14641" spans="1:6">
      <c r="A14641">
        <v>8</v>
      </c>
      <c r="B14641" s="226">
        <v>43831</v>
      </c>
      <c r="C14641" s="226">
        <v>43832</v>
      </c>
      <c r="D14641" s="226">
        <v>44390.577372685184</v>
      </c>
      <c r="E14641" t="s">
        <v>5884</v>
      </c>
      <c r="F14641">
        <v>1.2300000190734863</v>
      </c>
    </row>
    <row r="14642" spans="1:6">
      <c r="A14642">
        <v>8</v>
      </c>
      <c r="B14642" s="226">
        <v>43831</v>
      </c>
      <c r="C14642" s="226">
        <v>43832</v>
      </c>
      <c r="D14642" s="226">
        <v>44390.577372685184</v>
      </c>
      <c r="E14642" t="s">
        <v>5885</v>
      </c>
      <c r="F14642">
        <v>2.5199999809265137</v>
      </c>
    </row>
    <row r="14643" spans="1:6">
      <c r="A14643">
        <v>8</v>
      </c>
      <c r="B14643" s="226">
        <v>43831</v>
      </c>
      <c r="C14643" s="226">
        <v>43832</v>
      </c>
      <c r="D14643" s="226">
        <v>44390.577372685184</v>
      </c>
      <c r="E14643" t="s">
        <v>5886</v>
      </c>
      <c r="F14643">
        <v>1.3600000143050608</v>
      </c>
    </row>
    <row r="14644" spans="1:6">
      <c r="A14644">
        <v>8</v>
      </c>
      <c r="B14644" s="226">
        <v>43831</v>
      </c>
      <c r="C14644" s="226">
        <v>43832</v>
      </c>
      <c r="D14644" s="226">
        <v>44390.577372685184</v>
      </c>
      <c r="E14644" t="s">
        <v>5887</v>
      </c>
      <c r="F14644">
        <v>0.10000000149011995</v>
      </c>
    </row>
    <row r="14645" spans="1:6">
      <c r="A14645">
        <v>8</v>
      </c>
      <c r="B14645" s="226">
        <v>43831</v>
      </c>
      <c r="C14645" s="226">
        <v>43832</v>
      </c>
      <c r="D14645" s="226">
        <v>44390.577372685184</v>
      </c>
      <c r="E14645" t="s">
        <v>5888</v>
      </c>
      <c r="F14645">
        <v>0</v>
      </c>
    </row>
    <row r="14646" spans="1:6">
      <c r="A14646">
        <v>8</v>
      </c>
      <c r="B14646" s="226">
        <v>43831</v>
      </c>
      <c r="C14646" s="226">
        <v>43832</v>
      </c>
      <c r="D14646" s="226">
        <v>44390.577372685184</v>
      </c>
      <c r="E14646" t="s">
        <v>5889</v>
      </c>
      <c r="F14646">
        <v>0</v>
      </c>
    </row>
    <row r="14647" spans="1:6">
      <c r="A14647">
        <v>8</v>
      </c>
      <c r="B14647" s="226">
        <v>43831</v>
      </c>
      <c r="C14647" s="226">
        <v>43832</v>
      </c>
      <c r="D14647" s="226">
        <v>44390.577372685184</v>
      </c>
      <c r="E14647" t="s">
        <v>5772</v>
      </c>
      <c r="F14647">
        <v>7.0000000298025958E-2</v>
      </c>
    </row>
    <row r="14648" spans="1:6">
      <c r="A14648">
        <v>8</v>
      </c>
      <c r="B14648" s="226">
        <v>43831</v>
      </c>
      <c r="C14648" s="226">
        <v>43832</v>
      </c>
      <c r="D14648" s="226">
        <v>44390.577372685184</v>
      </c>
      <c r="E14648" t="s">
        <v>5773</v>
      </c>
      <c r="F14648">
        <v>1.6399999856949474</v>
      </c>
    </row>
    <row r="14649" spans="1:6">
      <c r="A14649">
        <v>8</v>
      </c>
      <c r="B14649" s="226">
        <v>43831</v>
      </c>
      <c r="C14649" s="226">
        <v>43832</v>
      </c>
      <c r="D14649" s="226">
        <v>44390.577372685184</v>
      </c>
      <c r="E14649" t="s">
        <v>5774</v>
      </c>
      <c r="F14649">
        <v>5.6500000953676555</v>
      </c>
    </row>
    <row r="14650" spans="1:6">
      <c r="A14650">
        <v>8</v>
      </c>
      <c r="B14650" s="226">
        <v>43831</v>
      </c>
      <c r="C14650" s="226">
        <v>43832</v>
      </c>
      <c r="D14650" s="226">
        <v>44390.577372685184</v>
      </c>
      <c r="E14650" t="s">
        <v>5775</v>
      </c>
      <c r="F14650">
        <v>4.0300002098082004</v>
      </c>
    </row>
    <row r="14651" spans="1:6">
      <c r="A14651">
        <v>8</v>
      </c>
      <c r="B14651" s="226">
        <v>43831</v>
      </c>
      <c r="C14651" s="226">
        <v>43832</v>
      </c>
      <c r="D14651" s="226">
        <v>44390.577372685184</v>
      </c>
      <c r="E14651" t="s">
        <v>5776</v>
      </c>
      <c r="F14651">
        <v>0.44999998807905622</v>
      </c>
    </row>
    <row r="14652" spans="1:6">
      <c r="A14652">
        <v>8</v>
      </c>
      <c r="B14652" s="226">
        <v>43831</v>
      </c>
      <c r="C14652" s="226">
        <v>43832</v>
      </c>
      <c r="D14652" s="226">
        <v>44390.577372685184</v>
      </c>
      <c r="E14652" t="s">
        <v>5777</v>
      </c>
      <c r="F14652">
        <v>0</v>
      </c>
    </row>
    <row r="14653" spans="1:6">
      <c r="A14653">
        <v>8</v>
      </c>
      <c r="B14653" s="226">
        <v>43831</v>
      </c>
      <c r="C14653" s="226">
        <v>43832</v>
      </c>
      <c r="D14653" s="226">
        <v>44390.577372685184</v>
      </c>
      <c r="E14653" t="s">
        <v>5778</v>
      </c>
      <c r="F14653">
        <v>3.9999999105930363E-2</v>
      </c>
    </row>
    <row r="14654" spans="1:6">
      <c r="A14654">
        <v>8</v>
      </c>
      <c r="B14654" s="226">
        <v>43831</v>
      </c>
      <c r="C14654" s="226">
        <v>43832</v>
      </c>
      <c r="D14654" s="226">
        <v>44390.577372685184</v>
      </c>
      <c r="E14654" t="s">
        <v>5890</v>
      </c>
      <c r="F14654">
        <v>0.20999999344349696</v>
      </c>
    </row>
    <row r="14655" spans="1:6">
      <c r="A14655">
        <v>8</v>
      </c>
      <c r="B14655" s="226">
        <v>43831</v>
      </c>
      <c r="C14655" s="226">
        <v>43832</v>
      </c>
      <c r="D14655" s="226">
        <v>44390.577372685184</v>
      </c>
      <c r="E14655" t="s">
        <v>5891</v>
      </c>
      <c r="F14655">
        <v>0.3499999940395217</v>
      </c>
    </row>
    <row r="14656" spans="1:6">
      <c r="A14656">
        <v>8</v>
      </c>
      <c r="B14656" s="226">
        <v>43831</v>
      </c>
      <c r="C14656" s="226">
        <v>43832</v>
      </c>
      <c r="D14656" s="226">
        <v>44390.577372685184</v>
      </c>
      <c r="E14656" t="s">
        <v>5892</v>
      </c>
      <c r="F14656">
        <v>0.3499999940395217</v>
      </c>
    </row>
    <row r="14657" spans="1:6">
      <c r="A14657">
        <v>8</v>
      </c>
      <c r="B14657" s="226">
        <v>43831</v>
      </c>
      <c r="C14657" s="226">
        <v>43832</v>
      </c>
      <c r="D14657" s="226">
        <v>44390.577372685184</v>
      </c>
      <c r="E14657" t="s">
        <v>5893</v>
      </c>
      <c r="F14657">
        <v>0</v>
      </c>
    </row>
    <row r="14658" spans="1:6">
      <c r="A14658">
        <v>8</v>
      </c>
      <c r="B14658" s="226">
        <v>43831</v>
      </c>
      <c r="C14658" s="226">
        <v>43832</v>
      </c>
      <c r="D14658" s="226">
        <v>44390.577372685184</v>
      </c>
      <c r="E14658" t="s">
        <v>5783</v>
      </c>
      <c r="F14658">
        <v>0</v>
      </c>
    </row>
    <row r="14659" spans="1:6">
      <c r="A14659">
        <v>8</v>
      </c>
      <c r="B14659" s="226">
        <v>43831</v>
      </c>
      <c r="C14659" s="226">
        <v>43832</v>
      </c>
      <c r="D14659" s="226">
        <v>44390.577372685184</v>
      </c>
      <c r="E14659" t="s">
        <v>5784</v>
      </c>
      <c r="F14659">
        <v>0</v>
      </c>
    </row>
    <row r="14660" spans="1:6">
      <c r="A14660">
        <v>8</v>
      </c>
      <c r="B14660" s="226">
        <v>43831</v>
      </c>
      <c r="C14660" s="226">
        <v>43832</v>
      </c>
      <c r="D14660" s="226">
        <v>44390.577372685184</v>
      </c>
      <c r="E14660" t="s">
        <v>5785</v>
      </c>
      <c r="F14660">
        <v>6.2699999809262721</v>
      </c>
    </row>
    <row r="14661" spans="1:6">
      <c r="A14661">
        <v>8</v>
      </c>
      <c r="B14661" s="226">
        <v>43831</v>
      </c>
      <c r="C14661" s="226">
        <v>43832</v>
      </c>
      <c r="D14661" s="226">
        <v>44390.577372685184</v>
      </c>
      <c r="E14661" t="s">
        <v>5786</v>
      </c>
      <c r="F14661">
        <v>23.229999542236726</v>
      </c>
    </row>
    <row r="14662" spans="1:6">
      <c r="A14662">
        <v>8</v>
      </c>
      <c r="B14662" s="226">
        <v>43831</v>
      </c>
      <c r="C14662" s="226">
        <v>43832</v>
      </c>
      <c r="D14662" s="226">
        <v>44390.577372685184</v>
      </c>
      <c r="E14662" t="s">
        <v>5787</v>
      </c>
      <c r="F14662">
        <v>16.930000305175781</v>
      </c>
    </row>
    <row r="14663" spans="1:6">
      <c r="A14663">
        <v>8</v>
      </c>
      <c r="B14663" s="226">
        <v>43831</v>
      </c>
      <c r="C14663" s="226">
        <v>43832</v>
      </c>
      <c r="D14663" s="226">
        <v>44390.577372685184</v>
      </c>
      <c r="E14663" t="s">
        <v>5788</v>
      </c>
      <c r="F14663">
        <v>4.630000114440918</v>
      </c>
    </row>
    <row r="14664" spans="1:6">
      <c r="A14664">
        <v>8</v>
      </c>
      <c r="B14664" s="226">
        <v>43831</v>
      </c>
      <c r="C14664" s="226">
        <v>43832</v>
      </c>
      <c r="D14664" s="226">
        <v>44390.577372685184</v>
      </c>
      <c r="E14664" t="s">
        <v>5895</v>
      </c>
      <c r="F14664">
        <v>0.74000000953674316</v>
      </c>
    </row>
    <row r="14665" spans="1:6">
      <c r="A14665">
        <v>8</v>
      </c>
      <c r="B14665" s="226">
        <v>43831</v>
      </c>
      <c r="C14665" s="226">
        <v>43832</v>
      </c>
      <c r="D14665" s="226">
        <v>44390.577372685184</v>
      </c>
      <c r="E14665" t="s">
        <v>5790</v>
      </c>
      <c r="F14665">
        <v>4.1100001335142498</v>
      </c>
    </row>
    <row r="14666" spans="1:6">
      <c r="A14666">
        <v>8</v>
      </c>
      <c r="B14666" s="226">
        <v>43831</v>
      </c>
      <c r="C14666" s="226">
        <v>43832</v>
      </c>
      <c r="D14666" s="226">
        <v>44390.577372685184</v>
      </c>
      <c r="E14666" t="s">
        <v>5791</v>
      </c>
      <c r="F14666">
        <v>5</v>
      </c>
    </row>
    <row r="14667" spans="1:6">
      <c r="A14667">
        <v>8</v>
      </c>
      <c r="B14667" s="226">
        <v>43831</v>
      </c>
      <c r="C14667" s="226">
        <v>43832</v>
      </c>
      <c r="D14667" s="226">
        <v>44390.577372685184</v>
      </c>
      <c r="E14667" t="s">
        <v>5792</v>
      </c>
      <c r="F14667">
        <v>11.72000026702835</v>
      </c>
    </row>
    <row r="14668" spans="1:6">
      <c r="A14668">
        <v>8</v>
      </c>
      <c r="B14668" s="226">
        <v>43831</v>
      </c>
      <c r="C14668" s="226">
        <v>43832</v>
      </c>
      <c r="D14668" s="226">
        <v>44390.577372685184</v>
      </c>
      <c r="E14668" t="s">
        <v>5793</v>
      </c>
      <c r="F14668">
        <v>6.6900000572202067</v>
      </c>
    </row>
    <row r="14669" spans="1:6">
      <c r="A14669">
        <v>8</v>
      </c>
      <c r="B14669" s="226">
        <v>43831</v>
      </c>
      <c r="C14669" s="226">
        <v>43832</v>
      </c>
      <c r="D14669" s="226">
        <v>44390.577372685184</v>
      </c>
      <c r="E14669" t="s">
        <v>5794</v>
      </c>
      <c r="F14669">
        <v>27.510000228880809</v>
      </c>
    </row>
    <row r="14670" spans="1:6">
      <c r="A14670">
        <v>8</v>
      </c>
      <c r="B14670" s="226">
        <v>43831</v>
      </c>
      <c r="C14670" s="226">
        <v>43832</v>
      </c>
      <c r="D14670" s="226">
        <v>44390.577372685184</v>
      </c>
      <c r="E14670" t="s">
        <v>5896</v>
      </c>
      <c r="F14670">
        <v>17.840000152587891</v>
      </c>
    </row>
    <row r="14671" spans="1:6">
      <c r="A14671">
        <v>8</v>
      </c>
      <c r="B14671" s="226">
        <v>43831</v>
      </c>
      <c r="C14671" s="226">
        <v>43832</v>
      </c>
      <c r="D14671" s="226">
        <v>44390.577372685184</v>
      </c>
      <c r="E14671" t="s">
        <v>5894</v>
      </c>
      <c r="F14671">
        <v>0</v>
      </c>
    </row>
    <row r="14672" spans="1:6">
      <c r="A14672">
        <v>8</v>
      </c>
      <c r="B14672" s="226">
        <v>43831</v>
      </c>
      <c r="C14672" s="226">
        <v>43832</v>
      </c>
      <c r="D14672" s="226">
        <v>44390.577372685184</v>
      </c>
      <c r="E14672" t="s">
        <v>6455</v>
      </c>
      <c r="F14672">
        <v>45.868361557854584</v>
      </c>
    </row>
    <row r="14673" spans="1:6">
      <c r="A14673">
        <v>8</v>
      </c>
      <c r="B14673" s="226">
        <v>43831</v>
      </c>
      <c r="C14673" s="226">
        <v>43832</v>
      </c>
      <c r="D14673" s="226">
        <v>44390.577372685184</v>
      </c>
      <c r="E14673" t="s">
        <v>6456</v>
      </c>
      <c r="F14673">
        <v>51.456879398557916</v>
      </c>
    </row>
    <row r="14674" spans="1:6">
      <c r="A14674">
        <v>8</v>
      </c>
      <c r="B14674" s="226">
        <v>43831</v>
      </c>
      <c r="C14674" s="226">
        <v>43832</v>
      </c>
      <c r="D14674" s="226">
        <v>44390.577372685184</v>
      </c>
      <c r="E14674" t="s">
        <v>5973</v>
      </c>
      <c r="F14674">
        <v>5.0026698215140186</v>
      </c>
    </row>
    <row r="14675" spans="1:6">
      <c r="A14675">
        <v>8</v>
      </c>
      <c r="B14675" s="226">
        <v>43831</v>
      </c>
      <c r="C14675" s="226">
        <v>43832</v>
      </c>
      <c r="D14675" s="226">
        <v>44390.577372685184</v>
      </c>
      <c r="E14675" t="s">
        <v>6690</v>
      </c>
      <c r="F14675">
        <v>0.63783433789180488</v>
      </c>
    </row>
    <row r="14676" spans="1:6">
      <c r="A14676">
        <v>8</v>
      </c>
      <c r="B14676" s="226">
        <v>43831</v>
      </c>
      <c r="C14676" s="226">
        <v>43832</v>
      </c>
      <c r="D14676" s="226">
        <v>44390.577372685184</v>
      </c>
      <c r="E14676" t="s">
        <v>6691</v>
      </c>
      <c r="F14676">
        <v>0.95610058307647616</v>
      </c>
    </row>
    <row r="14677" spans="1:6">
      <c r="A14677">
        <v>8</v>
      </c>
      <c r="B14677" s="226">
        <v>43831</v>
      </c>
      <c r="C14677" s="226">
        <v>43832</v>
      </c>
      <c r="D14677" s="226">
        <v>44390.577372685184</v>
      </c>
      <c r="E14677" t="s">
        <v>6240</v>
      </c>
      <c r="F14677">
        <v>74.02795935206936</v>
      </c>
    </row>
    <row r="14678" spans="1:6">
      <c r="A14678">
        <v>8</v>
      </c>
      <c r="B14678" s="226">
        <v>43831</v>
      </c>
      <c r="C14678" s="226">
        <v>43832</v>
      </c>
      <c r="D14678" s="226">
        <v>44390.577372685184</v>
      </c>
      <c r="E14678" t="s">
        <v>5902</v>
      </c>
      <c r="F14678">
        <v>18.838600158691406</v>
      </c>
    </row>
    <row r="14679" spans="1:6">
      <c r="A14679">
        <v>8</v>
      </c>
      <c r="B14679" s="226">
        <v>43831</v>
      </c>
      <c r="C14679" s="226">
        <v>43832</v>
      </c>
      <c r="D14679" s="226">
        <v>44390.577372685184</v>
      </c>
      <c r="E14679" t="s">
        <v>5903</v>
      </c>
      <c r="F14679">
        <v>59.310901641847835</v>
      </c>
    </row>
    <row r="14680" spans="1:6">
      <c r="A14680">
        <v>8</v>
      </c>
      <c r="B14680" s="226">
        <v>43831</v>
      </c>
      <c r="C14680" s="226">
        <v>43832</v>
      </c>
      <c r="D14680" s="226">
        <v>44390.577372685184</v>
      </c>
      <c r="E14680" t="s">
        <v>5904</v>
      </c>
      <c r="F14680">
        <v>24.409000396729049</v>
      </c>
    </row>
    <row r="14681" spans="1:6">
      <c r="A14681">
        <v>8</v>
      </c>
      <c r="B14681" s="226">
        <v>43831</v>
      </c>
      <c r="C14681" s="226">
        <v>43832</v>
      </c>
      <c r="D14681" s="226">
        <v>44390.577372685184</v>
      </c>
      <c r="E14681" t="s">
        <v>5905</v>
      </c>
      <c r="F14681">
        <v>0.25999999046325684</v>
      </c>
    </row>
    <row r="14682" spans="1:6">
      <c r="A14682">
        <v>8</v>
      </c>
      <c r="B14682" s="226">
        <v>43831</v>
      </c>
      <c r="C14682" s="226">
        <v>43832</v>
      </c>
      <c r="D14682" s="226">
        <v>44390.577372685184</v>
      </c>
      <c r="E14682" t="s">
        <v>5906</v>
      </c>
      <c r="F14682">
        <v>0.24240000545979401</v>
      </c>
    </row>
    <row r="14683" spans="1:6">
      <c r="A14683">
        <v>8</v>
      </c>
      <c r="B14683" s="226">
        <v>43831</v>
      </c>
      <c r="C14683" s="226">
        <v>43832</v>
      </c>
      <c r="D14683" s="226">
        <v>44390.577372685184</v>
      </c>
      <c r="E14683" t="s">
        <v>5907</v>
      </c>
      <c r="F14683">
        <v>0.46219998598100337</v>
      </c>
    </row>
    <row r="14684" spans="1:6">
      <c r="A14684">
        <v>8</v>
      </c>
      <c r="B14684" s="226">
        <v>43831</v>
      </c>
      <c r="C14684" s="226">
        <v>43832</v>
      </c>
      <c r="D14684" s="226">
        <v>44390.577372685184</v>
      </c>
      <c r="E14684" t="s">
        <v>5908</v>
      </c>
      <c r="F14684">
        <v>0.1291999965906192</v>
      </c>
    </row>
    <row r="14685" spans="1:6">
      <c r="A14685">
        <v>8</v>
      </c>
      <c r="B14685" s="226">
        <v>43831</v>
      </c>
      <c r="C14685" s="226">
        <v>43832</v>
      </c>
      <c r="D14685" s="226">
        <v>44390.577372685184</v>
      </c>
      <c r="E14685" t="s">
        <v>6241</v>
      </c>
      <c r="F14685">
        <v>143.57978601455696</v>
      </c>
    </row>
    <row r="14686" spans="1:6">
      <c r="A14686">
        <v>8</v>
      </c>
      <c r="B14686" s="226">
        <v>43831</v>
      </c>
      <c r="C14686" s="226">
        <v>43832</v>
      </c>
      <c r="D14686" s="226">
        <v>44390.577372685184</v>
      </c>
      <c r="E14686" t="s">
        <v>5909</v>
      </c>
    </row>
    <row r="14687" spans="1:6">
      <c r="A14687">
        <v>8</v>
      </c>
      <c r="B14687" s="226">
        <v>43831</v>
      </c>
      <c r="C14687" s="226">
        <v>43832</v>
      </c>
      <c r="D14687" s="226">
        <v>44390.577372685184</v>
      </c>
      <c r="E14687" t="s">
        <v>5910</v>
      </c>
    </row>
    <row r="14688" spans="1:6">
      <c r="A14688">
        <v>8</v>
      </c>
      <c r="B14688" s="226">
        <v>43831</v>
      </c>
      <c r="C14688" s="226">
        <v>43832</v>
      </c>
      <c r="D14688" s="226">
        <v>44390.577372685184</v>
      </c>
      <c r="E14688" t="s">
        <v>5911</v>
      </c>
    </row>
    <row r="14689" spans="1:6">
      <c r="A14689">
        <v>8</v>
      </c>
      <c r="B14689" s="226">
        <v>43831</v>
      </c>
      <c r="C14689" s="226">
        <v>43832</v>
      </c>
      <c r="D14689" s="226">
        <v>44390.577372685184</v>
      </c>
      <c r="E14689" t="s">
        <v>5912</v>
      </c>
    </row>
    <row r="14690" spans="1:6">
      <c r="A14690">
        <v>8</v>
      </c>
      <c r="B14690" s="226">
        <v>43831</v>
      </c>
      <c r="C14690" s="226">
        <v>43832</v>
      </c>
      <c r="D14690" s="226">
        <v>44390.577372685184</v>
      </c>
      <c r="E14690" t="s">
        <v>6457</v>
      </c>
      <c r="F14690">
        <v>121.74391297234389</v>
      </c>
    </row>
    <row r="14691" spans="1:6">
      <c r="A14691">
        <v>8</v>
      </c>
      <c r="B14691" s="226">
        <v>43831</v>
      </c>
      <c r="C14691" s="226">
        <v>43832</v>
      </c>
      <c r="D14691" s="226">
        <v>44390.577372685184</v>
      </c>
      <c r="E14691" t="s">
        <v>6458</v>
      </c>
      <c r="F14691">
        <v>121.4411908096738</v>
      </c>
    </row>
    <row r="14692" spans="1:6">
      <c r="A14692">
        <v>8</v>
      </c>
      <c r="B14692" s="226">
        <v>43831</v>
      </c>
      <c r="C14692" s="226">
        <v>43832</v>
      </c>
      <c r="D14692" s="226">
        <v>44390.577372685184</v>
      </c>
      <c r="E14692" t="s">
        <v>6459</v>
      </c>
      <c r="F14692">
        <v>89.772515895630818</v>
      </c>
    </row>
    <row r="14693" spans="1:6">
      <c r="A14693">
        <v>8</v>
      </c>
      <c r="B14693" s="226">
        <v>43831</v>
      </c>
      <c r="C14693" s="226">
        <v>43832</v>
      </c>
      <c r="D14693" s="226">
        <v>44390.577372685184</v>
      </c>
      <c r="E14693" t="s">
        <v>5521</v>
      </c>
      <c r="F14693">
        <v>210.67810947630139</v>
      </c>
    </row>
    <row r="14694" spans="1:6">
      <c r="A14694">
        <v>8</v>
      </c>
      <c r="B14694" s="226">
        <v>43831</v>
      </c>
      <c r="C14694" s="226">
        <v>43832</v>
      </c>
      <c r="D14694" s="226">
        <v>44390.577372685184</v>
      </c>
      <c r="E14694" t="s">
        <v>6460</v>
      </c>
      <c r="F14694">
        <v>106.00002094374773</v>
      </c>
    </row>
    <row r="14695" spans="1:6">
      <c r="A14695">
        <v>8</v>
      </c>
      <c r="B14695" s="226">
        <v>43831</v>
      </c>
      <c r="C14695" s="226">
        <v>43832</v>
      </c>
      <c r="D14695" s="226">
        <v>44390.577372685184</v>
      </c>
      <c r="E14695" t="s">
        <v>6461</v>
      </c>
      <c r="F14695">
        <v>117.71146007643758</v>
      </c>
    </row>
    <row r="14696" spans="1:6">
      <c r="A14696">
        <v>8</v>
      </c>
      <c r="B14696" s="226">
        <v>43831</v>
      </c>
      <c r="C14696" s="226">
        <v>43832</v>
      </c>
      <c r="D14696" s="226">
        <v>44390.577372685184</v>
      </c>
      <c r="E14696" t="s">
        <v>6462</v>
      </c>
      <c r="F14696">
        <v>124.55435198148152</v>
      </c>
    </row>
    <row r="14697" spans="1:6">
      <c r="A14697">
        <v>8</v>
      </c>
      <c r="B14697" s="226">
        <v>43831</v>
      </c>
      <c r="C14697" s="226">
        <v>43832</v>
      </c>
      <c r="D14697" s="226">
        <v>44390.577372685184</v>
      </c>
      <c r="E14697" t="s">
        <v>6463</v>
      </c>
      <c r="F14697">
        <v>136.70643107096359</v>
      </c>
    </row>
    <row r="14698" spans="1:6">
      <c r="A14698">
        <v>8</v>
      </c>
      <c r="B14698" s="226">
        <v>43831</v>
      </c>
      <c r="C14698" s="226">
        <v>43832</v>
      </c>
      <c r="D14698" s="226">
        <v>44390.577372685184</v>
      </c>
      <c r="E14698" t="s">
        <v>5974</v>
      </c>
      <c r="F14698">
        <v>6.4552634878291029</v>
      </c>
    </row>
    <row r="14699" spans="1:6">
      <c r="A14699">
        <v>8</v>
      </c>
      <c r="B14699" s="226">
        <v>43831</v>
      </c>
      <c r="C14699" s="226">
        <v>43832</v>
      </c>
      <c r="D14699" s="226">
        <v>44390.577372685184</v>
      </c>
      <c r="E14699" t="s">
        <v>5975</v>
      </c>
      <c r="F14699">
        <v>11.722027913067089</v>
      </c>
    </row>
    <row r="14700" spans="1:6">
      <c r="A14700">
        <v>8</v>
      </c>
      <c r="B14700" s="226">
        <v>43831</v>
      </c>
      <c r="C14700" s="226">
        <v>43832</v>
      </c>
      <c r="D14700" s="226">
        <v>44390.577372685184</v>
      </c>
      <c r="E14700" t="s">
        <v>5934</v>
      </c>
      <c r="F14700">
        <v>20.001502621173852</v>
      </c>
    </row>
    <row r="14701" spans="1:6">
      <c r="A14701">
        <v>8</v>
      </c>
      <c r="B14701" s="226">
        <v>43831</v>
      </c>
      <c r="C14701" s="226">
        <v>43832</v>
      </c>
      <c r="D14701" s="226">
        <v>44390.577372685184</v>
      </c>
      <c r="E14701" t="s">
        <v>6242</v>
      </c>
      <c r="F14701">
        <v>51.52474778758156</v>
      </c>
    </row>
    <row r="14702" spans="1:6">
      <c r="A14702">
        <v>8</v>
      </c>
      <c r="B14702" s="226">
        <v>43831</v>
      </c>
      <c r="C14702" s="226">
        <v>43832</v>
      </c>
      <c r="D14702" s="226">
        <v>44390.577372685184</v>
      </c>
      <c r="E14702" t="s">
        <v>6464</v>
      </c>
      <c r="F14702">
        <v>143.33933679792568</v>
      </c>
    </row>
    <row r="14703" spans="1:6">
      <c r="A14703">
        <v>8</v>
      </c>
      <c r="B14703" s="226">
        <v>43831</v>
      </c>
      <c r="C14703" s="226">
        <v>43832</v>
      </c>
      <c r="D14703" s="226">
        <v>44390.577372685184</v>
      </c>
      <c r="E14703" t="s">
        <v>6465</v>
      </c>
      <c r="F14703">
        <v>149.12241335974869</v>
      </c>
    </row>
    <row r="14704" spans="1:6">
      <c r="A14704">
        <v>8</v>
      </c>
      <c r="B14704" s="226">
        <v>43831</v>
      </c>
      <c r="C14704" s="226">
        <v>43832</v>
      </c>
      <c r="D14704" s="226">
        <v>44390.577372685184</v>
      </c>
      <c r="E14704" t="s">
        <v>6466</v>
      </c>
      <c r="F14704">
        <v>143.54379229015771</v>
      </c>
    </row>
    <row r="14705" spans="1:6">
      <c r="A14705">
        <v>8</v>
      </c>
      <c r="B14705" s="226">
        <v>43831</v>
      </c>
      <c r="C14705" s="226">
        <v>43832</v>
      </c>
      <c r="D14705" s="226">
        <v>44390.577372685184</v>
      </c>
      <c r="E14705" t="s">
        <v>6467</v>
      </c>
      <c r="F14705">
        <v>144.83648509979341</v>
      </c>
    </row>
    <row r="14706" spans="1:6">
      <c r="A14706">
        <v>8</v>
      </c>
      <c r="B14706" s="226">
        <v>43831</v>
      </c>
      <c r="C14706" s="226">
        <v>43832</v>
      </c>
      <c r="D14706" s="226">
        <v>44390.577372685184</v>
      </c>
      <c r="E14706" t="s">
        <v>5935</v>
      </c>
      <c r="F14706">
        <v>9.9108217173152529</v>
      </c>
    </row>
    <row r="14707" spans="1:6">
      <c r="A14707">
        <v>8</v>
      </c>
      <c r="B14707" s="226">
        <v>43831</v>
      </c>
      <c r="C14707" s="226">
        <v>43832</v>
      </c>
      <c r="D14707" s="226">
        <v>44390.577372685184</v>
      </c>
      <c r="E14707" t="s">
        <v>6468</v>
      </c>
      <c r="F14707">
        <v>145.07112243440392</v>
      </c>
    </row>
    <row r="14708" spans="1:6">
      <c r="A14708">
        <v>8</v>
      </c>
      <c r="B14708" s="226">
        <v>43831</v>
      </c>
      <c r="C14708" s="226">
        <v>43832</v>
      </c>
      <c r="D14708" s="226">
        <v>44390.577372685184</v>
      </c>
      <c r="E14708" t="s">
        <v>5948</v>
      </c>
    </row>
    <row r="14709" spans="1:6">
      <c r="A14709">
        <v>8</v>
      </c>
      <c r="B14709" s="226">
        <v>43831</v>
      </c>
      <c r="C14709" s="226">
        <v>43832</v>
      </c>
      <c r="D14709" s="226">
        <v>44390.577372685184</v>
      </c>
      <c r="E14709" t="s">
        <v>5950</v>
      </c>
    </row>
    <row r="14710" spans="1:6">
      <c r="A14710">
        <v>8</v>
      </c>
      <c r="B14710" s="226">
        <v>43831</v>
      </c>
      <c r="C14710" s="226">
        <v>43832</v>
      </c>
      <c r="D14710" s="226">
        <v>44390.577372685184</v>
      </c>
      <c r="E14710" t="s">
        <v>5949</v>
      </c>
    </row>
    <row r="14711" spans="1:6">
      <c r="A14711">
        <v>8</v>
      </c>
      <c r="B14711" s="226">
        <v>43831</v>
      </c>
      <c r="C14711" s="226">
        <v>43832</v>
      </c>
      <c r="D14711" s="226">
        <v>44390.577372685184</v>
      </c>
      <c r="E14711" t="s">
        <v>6521</v>
      </c>
      <c r="F14711">
        <v>0.6861230169629895</v>
      </c>
    </row>
    <row r="14712" spans="1:6">
      <c r="A14712">
        <v>8</v>
      </c>
      <c r="B14712" s="226">
        <v>43831</v>
      </c>
      <c r="C14712" s="226">
        <v>43832</v>
      </c>
      <c r="D14712" s="226">
        <v>44390.577372685184</v>
      </c>
      <c r="E14712" t="s">
        <v>6522</v>
      </c>
      <c r="F14712">
        <v>0.16295701406779681</v>
      </c>
    </row>
    <row r="14713" spans="1:6">
      <c r="A14713">
        <v>8</v>
      </c>
      <c r="B14713" s="226">
        <v>43831</v>
      </c>
      <c r="C14713" s="226">
        <v>43832</v>
      </c>
      <c r="D14713" s="226">
        <v>44390.577372685184</v>
      </c>
      <c r="E14713" t="s">
        <v>6243</v>
      </c>
      <c r="F14713">
        <v>1.6900456621767563</v>
      </c>
    </row>
    <row r="14714" spans="1:6">
      <c r="A14714">
        <v>8</v>
      </c>
      <c r="B14714" s="226">
        <v>43831</v>
      </c>
      <c r="C14714" s="226">
        <v>43832</v>
      </c>
      <c r="D14714" s="226">
        <v>44390.577372685184</v>
      </c>
      <c r="E14714" t="s">
        <v>5963</v>
      </c>
      <c r="F14714">
        <v>54.99983312553821</v>
      </c>
    </row>
    <row r="14715" spans="1:6">
      <c r="A14715">
        <v>8</v>
      </c>
      <c r="B14715" s="226">
        <v>43831</v>
      </c>
      <c r="C14715" s="226">
        <v>43832</v>
      </c>
      <c r="D14715" s="226">
        <v>44390.577372685184</v>
      </c>
      <c r="E14715" t="s">
        <v>6447</v>
      </c>
      <c r="F14715">
        <v>91.991203504138511</v>
      </c>
    </row>
    <row r="14716" spans="1:6">
      <c r="A14716">
        <v>8</v>
      </c>
      <c r="B14716" s="226">
        <v>43831</v>
      </c>
      <c r="C14716" s="226">
        <v>43832</v>
      </c>
      <c r="D14716" s="226">
        <v>44390.577372685184</v>
      </c>
      <c r="E14716" t="s">
        <v>6448</v>
      </c>
      <c r="F14716">
        <v>73.692735854784601</v>
      </c>
    </row>
    <row r="14717" spans="1:6">
      <c r="A14717">
        <v>8</v>
      </c>
      <c r="B14717" s="226">
        <v>43831</v>
      </c>
      <c r="C14717" s="226">
        <v>43832</v>
      </c>
      <c r="D14717" s="226">
        <v>44390.577372685184</v>
      </c>
      <c r="E14717" t="s">
        <v>5964</v>
      </c>
      <c r="F14717">
        <v>15.724359307686488</v>
      </c>
    </row>
    <row r="14718" spans="1:6">
      <c r="A14718">
        <v>8</v>
      </c>
      <c r="B14718" s="226">
        <v>43831</v>
      </c>
      <c r="C14718" s="226">
        <v>43832</v>
      </c>
      <c r="D14718" s="226">
        <v>44390.577372685184</v>
      </c>
      <c r="E14718" t="s">
        <v>6244</v>
      </c>
      <c r="F14718">
        <v>10.437171420786115</v>
      </c>
    </row>
    <row r="14719" spans="1:6">
      <c r="A14719">
        <v>8</v>
      </c>
      <c r="B14719" s="226">
        <v>43831</v>
      </c>
      <c r="C14719" s="226">
        <v>43832</v>
      </c>
      <c r="D14719" s="226">
        <v>44390.577372685184</v>
      </c>
      <c r="E14719" t="s">
        <v>6245</v>
      </c>
      <c r="F14719">
        <v>9.0217162516381944</v>
      </c>
    </row>
    <row r="14720" spans="1:6">
      <c r="A14720">
        <v>8</v>
      </c>
      <c r="B14720" s="226">
        <v>43831</v>
      </c>
      <c r="C14720" s="226">
        <v>43832</v>
      </c>
      <c r="D14720" s="226">
        <v>44390.577372685184</v>
      </c>
      <c r="E14720" t="s">
        <v>6659</v>
      </c>
      <c r="F14720">
        <v>0.82829999923706055</v>
      </c>
    </row>
    <row r="14721" spans="1:6">
      <c r="A14721">
        <v>8</v>
      </c>
      <c r="B14721" s="226">
        <v>43831</v>
      </c>
      <c r="C14721" s="226">
        <v>43832</v>
      </c>
      <c r="D14721" s="226">
        <v>44390.577372685184</v>
      </c>
      <c r="E14721" t="s">
        <v>6639</v>
      </c>
      <c r="F14721">
        <v>0.74409997463224853</v>
      </c>
    </row>
    <row r="14722" spans="1:6">
      <c r="A14722">
        <v>8</v>
      </c>
      <c r="B14722" s="226">
        <v>43831</v>
      </c>
      <c r="C14722" s="226">
        <v>43832</v>
      </c>
      <c r="D14722" s="226">
        <v>44390.577372685184</v>
      </c>
      <c r="E14722" t="s">
        <v>6640</v>
      </c>
      <c r="F14722">
        <v>0.85939997434612891</v>
      </c>
    </row>
    <row r="14723" spans="1:6">
      <c r="A14723">
        <v>8</v>
      </c>
      <c r="B14723" s="226">
        <v>43831</v>
      </c>
      <c r="C14723" s="226">
        <v>43832</v>
      </c>
      <c r="D14723" s="226">
        <v>44390.577372685184</v>
      </c>
      <c r="E14723" t="s">
        <v>6641</v>
      </c>
      <c r="F14723">
        <v>0.87779998779296875</v>
      </c>
    </row>
    <row r="14724" spans="1:6">
      <c r="A14724">
        <v>8</v>
      </c>
      <c r="B14724" s="226">
        <v>43831</v>
      </c>
      <c r="C14724" s="226">
        <v>43832</v>
      </c>
      <c r="D14724" s="226">
        <v>44390.577372685184</v>
      </c>
      <c r="E14724" t="s">
        <v>6613</v>
      </c>
    </row>
    <row r="14725" spans="1:6">
      <c r="A14725">
        <v>8</v>
      </c>
      <c r="B14725" s="226">
        <v>43831</v>
      </c>
      <c r="C14725" s="226">
        <v>43832</v>
      </c>
      <c r="D14725" s="226">
        <v>44390.577372685184</v>
      </c>
      <c r="E14725" t="s">
        <v>6246</v>
      </c>
      <c r="F14725">
        <v>48.321539753427722</v>
      </c>
    </row>
    <row r="14726" spans="1:6">
      <c r="A14726">
        <v>8</v>
      </c>
      <c r="B14726" s="226">
        <v>43831</v>
      </c>
      <c r="C14726" s="226">
        <v>43832</v>
      </c>
      <c r="D14726" s="226">
        <v>44390.577372685184</v>
      </c>
      <c r="E14726" t="s">
        <v>6247</v>
      </c>
      <c r="F14726">
        <v>37.884368332641607</v>
      </c>
    </row>
    <row r="14727" spans="1:6">
      <c r="A14727">
        <v>8</v>
      </c>
      <c r="B14727" s="226">
        <v>43831</v>
      </c>
      <c r="C14727" s="226">
        <v>43832</v>
      </c>
      <c r="D14727" s="226">
        <v>44390.577372685184</v>
      </c>
      <c r="E14727" t="s">
        <v>6441</v>
      </c>
      <c r="F14727">
        <v>126.34234298070304</v>
      </c>
    </row>
    <row r="14728" spans="1:6">
      <c r="A14728">
        <v>8</v>
      </c>
      <c r="B14728" s="226">
        <v>43831</v>
      </c>
      <c r="C14728" s="226">
        <v>43832</v>
      </c>
      <c r="D14728" s="226">
        <v>44390.577372685184</v>
      </c>
      <c r="E14728" t="s">
        <v>6442</v>
      </c>
      <c r="F14728">
        <v>137.30592368443834</v>
      </c>
    </row>
    <row r="14729" spans="1:6">
      <c r="A14729">
        <v>8</v>
      </c>
      <c r="B14729" s="226">
        <v>43831</v>
      </c>
      <c r="C14729" s="226">
        <v>43832</v>
      </c>
      <c r="D14729" s="226">
        <v>44390.577372685184</v>
      </c>
      <c r="E14729" t="s">
        <v>6443</v>
      </c>
      <c r="F14729">
        <v>147.48871985541496</v>
      </c>
    </row>
    <row r="14730" spans="1:6">
      <c r="A14730">
        <v>8</v>
      </c>
      <c r="B14730" s="226">
        <v>43831</v>
      </c>
      <c r="C14730" s="226">
        <v>43832</v>
      </c>
      <c r="D14730" s="226">
        <v>44390.577372685184</v>
      </c>
      <c r="E14730" t="s">
        <v>6444</v>
      </c>
      <c r="F14730">
        <v>153.52586449517094</v>
      </c>
    </row>
    <row r="14731" spans="1:6">
      <c r="A14731">
        <v>8</v>
      </c>
      <c r="B14731" s="226">
        <v>43831</v>
      </c>
      <c r="C14731" s="226">
        <v>43832</v>
      </c>
      <c r="D14731" s="226">
        <v>44390.577372685184</v>
      </c>
      <c r="E14731" t="s">
        <v>6445</v>
      </c>
      <c r="F14731">
        <v>161.29049770567133</v>
      </c>
    </row>
    <row r="14732" spans="1:6">
      <c r="A14732">
        <v>8</v>
      </c>
      <c r="B14732" s="226">
        <v>43831</v>
      </c>
      <c r="C14732" s="226">
        <v>43832</v>
      </c>
      <c r="D14732" s="226">
        <v>44390.577372685184</v>
      </c>
      <c r="E14732" t="s">
        <v>6446</v>
      </c>
      <c r="F14732">
        <v>170.73645461400361</v>
      </c>
    </row>
    <row r="14733" spans="1:6">
      <c r="A14733">
        <v>8</v>
      </c>
      <c r="B14733" s="226">
        <v>43831</v>
      </c>
      <c r="C14733" s="226">
        <v>43832</v>
      </c>
      <c r="D14733" s="226">
        <v>44390.577372685184</v>
      </c>
      <c r="E14733" t="s">
        <v>5971</v>
      </c>
      <c r="F14733">
        <v>8.750909083088235</v>
      </c>
    </row>
    <row r="14734" spans="1:6">
      <c r="A14734">
        <v>8</v>
      </c>
      <c r="B14734" s="226">
        <v>43831</v>
      </c>
      <c r="C14734" s="226">
        <v>43832</v>
      </c>
      <c r="D14734" s="226">
        <v>44390.577372685184</v>
      </c>
      <c r="E14734" t="s">
        <v>5972</v>
      </c>
      <c r="F14734">
        <v>11.312903381718471</v>
      </c>
    </row>
    <row r="14735" spans="1:6">
      <c r="A14735">
        <v>8</v>
      </c>
      <c r="B14735" s="226">
        <v>43831</v>
      </c>
      <c r="C14735" s="226">
        <v>43832</v>
      </c>
      <c r="D14735" s="226">
        <v>44390.577372685184</v>
      </c>
      <c r="E14735" t="s">
        <v>6449</v>
      </c>
      <c r="F14735">
        <v>83.325524764590753</v>
      </c>
    </row>
    <row r="14736" spans="1:6">
      <c r="A14736">
        <v>8</v>
      </c>
      <c r="B14736" s="226">
        <v>43831</v>
      </c>
      <c r="C14736" s="226">
        <v>43832</v>
      </c>
      <c r="D14736" s="226">
        <v>44390.577372685184</v>
      </c>
      <c r="E14736" t="s">
        <v>6248</v>
      </c>
      <c r="F14736">
        <v>132.10071891678709</v>
      </c>
    </row>
    <row r="14737" spans="1:6">
      <c r="A14737">
        <v>8</v>
      </c>
      <c r="B14737" s="226">
        <v>43831</v>
      </c>
      <c r="C14737" s="226">
        <v>43832</v>
      </c>
      <c r="D14737" s="226">
        <v>44390.577372685184</v>
      </c>
      <c r="E14737" t="s">
        <v>6249</v>
      </c>
      <c r="F14737">
        <v>97.706015279557931</v>
      </c>
    </row>
    <row r="14738" spans="1:6">
      <c r="A14738">
        <v>8</v>
      </c>
      <c r="B14738" s="226">
        <v>43831</v>
      </c>
      <c r="C14738" s="226">
        <v>43832</v>
      </c>
      <c r="D14738" s="226">
        <v>44390.577372685184</v>
      </c>
      <c r="E14738" t="s">
        <v>6250</v>
      </c>
      <c r="F14738">
        <v>2.3475531287594773</v>
      </c>
    </row>
    <row r="14739" spans="1:6">
      <c r="A14739">
        <v>8</v>
      </c>
      <c r="B14739" s="226">
        <v>43831</v>
      </c>
      <c r="C14739" s="226">
        <v>43832</v>
      </c>
      <c r="D14739" s="226">
        <v>44390.577372685184</v>
      </c>
      <c r="E14739" t="s">
        <v>6450</v>
      </c>
      <c r="F14739">
        <v>172.20993263456546</v>
      </c>
    </row>
    <row r="14740" spans="1:6">
      <c r="A14740">
        <v>8</v>
      </c>
      <c r="B14740" s="226">
        <v>43831</v>
      </c>
      <c r="C14740" s="226">
        <v>43832</v>
      </c>
      <c r="D14740" s="226">
        <v>44390.577372685184</v>
      </c>
      <c r="E14740" t="s">
        <v>6451</v>
      </c>
      <c r="F14740">
        <v>172.23277675840495</v>
      </c>
    </row>
    <row r="14741" spans="1:6">
      <c r="A14741">
        <v>8</v>
      </c>
      <c r="B14741" s="226">
        <v>43831</v>
      </c>
      <c r="C14741" s="226">
        <v>43832</v>
      </c>
      <c r="D14741" s="226">
        <v>44390.577372685184</v>
      </c>
      <c r="E14741" t="s">
        <v>5976</v>
      </c>
      <c r="F14741">
        <v>1.292372776312166</v>
      </c>
    </row>
    <row r="14742" spans="1:6">
      <c r="A14742">
        <v>8</v>
      </c>
      <c r="B14742" s="226">
        <v>43831</v>
      </c>
      <c r="C14742" s="226">
        <v>43832</v>
      </c>
      <c r="D14742" s="226">
        <v>44390.577372685184</v>
      </c>
      <c r="E14742" t="s">
        <v>6452</v>
      </c>
      <c r="F14742">
        <v>172.46022549735179</v>
      </c>
    </row>
    <row r="14743" spans="1:6">
      <c r="A14743">
        <v>8</v>
      </c>
      <c r="B14743" s="226">
        <v>43831</v>
      </c>
      <c r="C14743" s="226">
        <v>43832</v>
      </c>
      <c r="D14743" s="226">
        <v>44390.577372685184</v>
      </c>
      <c r="E14743" t="s">
        <v>6453</v>
      </c>
      <c r="F14743">
        <v>172.57710960176252</v>
      </c>
    </row>
    <row r="14744" spans="1:6">
      <c r="A14744">
        <v>8</v>
      </c>
      <c r="B14744" s="226">
        <v>43831</v>
      </c>
      <c r="C14744" s="226">
        <v>43832</v>
      </c>
      <c r="D14744" s="226">
        <v>44390.577372685184</v>
      </c>
      <c r="E14744" t="s">
        <v>6454</v>
      </c>
      <c r="F14744">
        <v>172.69217316309641</v>
      </c>
    </row>
    <row r="14745" spans="1:6">
      <c r="A14745">
        <v>8</v>
      </c>
      <c r="B14745" s="226">
        <v>43831</v>
      </c>
      <c r="C14745" s="226">
        <v>43832</v>
      </c>
      <c r="D14745" s="226">
        <v>44390.577372685184</v>
      </c>
      <c r="E14745" t="s">
        <v>5957</v>
      </c>
      <c r="F14745">
        <v>0.85900002717974999</v>
      </c>
    </row>
    <row r="14746" spans="1:6">
      <c r="A14746">
        <v>8</v>
      </c>
      <c r="B14746" s="226">
        <v>43831</v>
      </c>
      <c r="C14746" s="226">
        <v>43832</v>
      </c>
      <c r="D14746" s="226">
        <v>44390.577372685184</v>
      </c>
      <c r="E14746" t="s">
        <v>5977</v>
      </c>
      <c r="F14746">
        <v>6.1539998054506784</v>
      </c>
    </row>
    <row r="14747" spans="1:6">
      <c r="A14747">
        <v>8</v>
      </c>
      <c r="B14747" s="226">
        <v>43831</v>
      </c>
      <c r="C14747" s="226">
        <v>43832</v>
      </c>
      <c r="D14747" s="226">
        <v>44390.577372685184</v>
      </c>
      <c r="E14747" t="s">
        <v>5978</v>
      </c>
      <c r="F14747">
        <v>92.426597595211206</v>
      </c>
    </row>
    <row r="14748" spans="1:6">
      <c r="A14748">
        <v>8</v>
      </c>
      <c r="B14748" s="226">
        <v>43831</v>
      </c>
      <c r="C14748" s="226">
        <v>43832</v>
      </c>
      <c r="D14748" s="226">
        <v>44390.577372685184</v>
      </c>
      <c r="E14748" t="s">
        <v>5979</v>
      </c>
      <c r="F14748">
        <v>0.19589999318123338</v>
      </c>
    </row>
    <row r="14749" spans="1:6">
      <c r="A14749">
        <v>8</v>
      </c>
      <c r="B14749" s="226">
        <v>43831</v>
      </c>
      <c r="C14749" s="226">
        <v>43832</v>
      </c>
      <c r="D14749" s="226">
        <v>44390.577372685184</v>
      </c>
      <c r="E14749" t="s">
        <v>5980</v>
      </c>
      <c r="F14749">
        <v>0.12970000505447388</v>
      </c>
    </row>
    <row r="14750" spans="1:6">
      <c r="A14750">
        <v>8</v>
      </c>
      <c r="B14750" s="226">
        <v>43831</v>
      </c>
      <c r="C14750" s="226">
        <v>43832</v>
      </c>
      <c r="D14750" s="226">
        <v>44390.577372685184</v>
      </c>
      <c r="E14750" t="s">
        <v>5981</v>
      </c>
      <c r="F14750">
        <v>0.21250000596047083</v>
      </c>
    </row>
    <row r="14751" spans="1:6">
      <c r="A14751">
        <v>8</v>
      </c>
      <c r="B14751" s="226">
        <v>43831</v>
      </c>
      <c r="C14751" s="226">
        <v>43832</v>
      </c>
      <c r="D14751" s="226">
        <v>44390.577372685184</v>
      </c>
      <c r="E14751" t="s">
        <v>5982</v>
      </c>
      <c r="F14751">
        <v>2.0899999886751324E-2</v>
      </c>
    </row>
    <row r="14752" spans="1:6">
      <c r="A14752">
        <v>8</v>
      </c>
      <c r="B14752" s="226">
        <v>43831</v>
      </c>
      <c r="C14752" s="226">
        <v>43832</v>
      </c>
      <c r="D14752" s="226">
        <v>44390.577372685184</v>
      </c>
      <c r="E14752" t="s">
        <v>5983</v>
      </c>
      <c r="F14752">
        <v>0</v>
      </c>
    </row>
    <row r="14753" spans="1:6">
      <c r="A14753">
        <v>8</v>
      </c>
      <c r="B14753" s="226">
        <v>43831</v>
      </c>
      <c r="C14753" s="226">
        <v>43832</v>
      </c>
      <c r="D14753" s="226">
        <v>44390.577372685184</v>
      </c>
      <c r="E14753" t="s">
        <v>5984</v>
      </c>
      <c r="F14753">
        <v>0</v>
      </c>
    </row>
    <row r="14754" spans="1:6">
      <c r="A14754">
        <v>8</v>
      </c>
      <c r="B14754" s="226">
        <v>43831</v>
      </c>
      <c r="C14754" s="226">
        <v>43832</v>
      </c>
      <c r="D14754" s="226">
        <v>44390.577372685184</v>
      </c>
      <c r="E14754" t="s">
        <v>5985</v>
      </c>
      <c r="F14754">
        <v>0</v>
      </c>
    </row>
    <row r="14755" spans="1:6">
      <c r="A14755">
        <v>8</v>
      </c>
      <c r="B14755" s="226">
        <v>43831</v>
      </c>
      <c r="C14755" s="226">
        <v>43832</v>
      </c>
      <c r="D14755" s="226">
        <v>44390.577372685184</v>
      </c>
      <c r="E14755" t="s">
        <v>6303</v>
      </c>
      <c r="F14755">
        <v>44.612019000000004</v>
      </c>
    </row>
    <row r="14756" spans="1:6">
      <c r="A14756">
        <v>8</v>
      </c>
      <c r="B14756" s="226">
        <v>43831</v>
      </c>
      <c r="C14756" s="226">
        <v>43832</v>
      </c>
      <c r="D14756" s="226">
        <v>44390.577372685184</v>
      </c>
      <c r="E14756" t="s">
        <v>5986</v>
      </c>
      <c r="F14756">
        <v>45.573023739999996</v>
      </c>
    </row>
    <row r="14757" spans="1:6">
      <c r="A14757">
        <v>8</v>
      </c>
      <c r="B14757" s="226">
        <v>43831</v>
      </c>
      <c r="C14757" s="226">
        <v>43832</v>
      </c>
      <c r="D14757" s="226">
        <v>44390.577372685184</v>
      </c>
      <c r="E14757" t="s">
        <v>5987</v>
      </c>
      <c r="F14757">
        <v>2.7000000700354576E-3</v>
      </c>
    </row>
    <row r="14758" spans="1:6">
      <c r="A14758">
        <v>8</v>
      </c>
      <c r="B14758" s="226">
        <v>43831</v>
      </c>
      <c r="C14758" s="226">
        <v>43832</v>
      </c>
      <c r="D14758" s="226">
        <v>44390.577372685184</v>
      </c>
      <c r="E14758" t="s">
        <v>5988</v>
      </c>
      <c r="F14758">
        <v>0.1168999969959259</v>
      </c>
    </row>
    <row r="14759" spans="1:6">
      <c r="A14759">
        <v>8</v>
      </c>
      <c r="B14759" s="226">
        <v>43831</v>
      </c>
      <c r="C14759" s="226">
        <v>43832</v>
      </c>
      <c r="D14759" s="226">
        <v>44390.577372685184</v>
      </c>
      <c r="E14759" t="s">
        <v>5958</v>
      </c>
      <c r="F14759">
        <v>0.28790000081063455</v>
      </c>
    </row>
    <row r="14760" spans="1:6">
      <c r="A14760">
        <v>8</v>
      </c>
      <c r="B14760" s="226">
        <v>43831</v>
      </c>
      <c r="C14760" s="226">
        <v>43832</v>
      </c>
      <c r="D14760" s="226">
        <v>44390.577372685184</v>
      </c>
      <c r="E14760" t="s">
        <v>5989</v>
      </c>
      <c r="F14760">
        <v>54.423401355744055</v>
      </c>
    </row>
    <row r="14761" spans="1:6">
      <c r="A14761">
        <v>8</v>
      </c>
      <c r="B14761" s="226">
        <v>43831</v>
      </c>
      <c r="C14761" s="226">
        <v>43832</v>
      </c>
      <c r="D14761" s="226">
        <v>44390.577372685184</v>
      </c>
      <c r="E14761" t="s">
        <v>5990</v>
      </c>
      <c r="F14761">
        <v>7.9639000892641931</v>
      </c>
    </row>
    <row r="14762" spans="1:6">
      <c r="A14762">
        <v>8</v>
      </c>
      <c r="B14762" s="226">
        <v>43831</v>
      </c>
      <c r="C14762" s="226">
        <v>43832</v>
      </c>
      <c r="D14762" s="226">
        <v>44390.577372685184</v>
      </c>
      <c r="E14762" t="s">
        <v>5991</v>
      </c>
      <c r="F14762">
        <v>10.303600311279297</v>
      </c>
    </row>
    <row r="14763" spans="1:6">
      <c r="A14763">
        <v>8</v>
      </c>
      <c r="B14763" s="226">
        <v>43831</v>
      </c>
      <c r="C14763" s="226">
        <v>43832</v>
      </c>
      <c r="D14763" s="226">
        <v>44390.577372685184</v>
      </c>
      <c r="E14763" t="s">
        <v>5992</v>
      </c>
      <c r="F14763">
        <v>22.974700927734375</v>
      </c>
    </row>
    <row r="14764" spans="1:6">
      <c r="A14764">
        <v>8</v>
      </c>
      <c r="B14764" s="226">
        <v>43831</v>
      </c>
      <c r="C14764" s="226">
        <v>43832</v>
      </c>
      <c r="D14764" s="226">
        <v>44390.577372685184</v>
      </c>
      <c r="E14764" t="s">
        <v>5993</v>
      </c>
      <c r="F14764">
        <v>13.181200027466192</v>
      </c>
    </row>
    <row r="14765" spans="1:6">
      <c r="A14765">
        <v>8</v>
      </c>
      <c r="B14765" s="226">
        <v>43831</v>
      </c>
      <c r="C14765" s="226">
        <v>43832</v>
      </c>
      <c r="D14765" s="226">
        <v>44390.577372685184</v>
      </c>
      <c r="E14765" t="s">
        <v>5994</v>
      </c>
      <c r="F14765">
        <v>33.634300231933594</v>
      </c>
    </row>
    <row r="14766" spans="1:6">
      <c r="A14766">
        <v>8</v>
      </c>
      <c r="B14766" s="226">
        <v>43831</v>
      </c>
      <c r="C14766" s="226">
        <v>43832</v>
      </c>
      <c r="D14766" s="226">
        <v>44390.577372685184</v>
      </c>
      <c r="E14766" t="s">
        <v>5995</v>
      </c>
      <c r="F14766">
        <v>8.0996999740597548</v>
      </c>
    </row>
    <row r="14767" spans="1:6">
      <c r="A14767">
        <v>8</v>
      </c>
      <c r="B14767" s="226">
        <v>43831</v>
      </c>
      <c r="C14767" s="226">
        <v>43832</v>
      </c>
      <c r="D14767" s="226">
        <v>44390.577372685184</v>
      </c>
      <c r="E14767" t="s">
        <v>5996</v>
      </c>
      <c r="F14767">
        <v>2.4084999561310774</v>
      </c>
    </row>
    <row r="14768" spans="1:6">
      <c r="A14768">
        <v>8</v>
      </c>
      <c r="B14768" s="226">
        <v>43831</v>
      </c>
      <c r="C14768" s="226">
        <v>43832</v>
      </c>
      <c r="D14768" s="226">
        <v>44390.577372685184</v>
      </c>
      <c r="E14768" t="s">
        <v>6044</v>
      </c>
    </row>
    <row r="14769" spans="1:6">
      <c r="A14769">
        <v>8</v>
      </c>
      <c r="B14769" s="226">
        <v>43831</v>
      </c>
      <c r="C14769" s="226">
        <v>43832</v>
      </c>
      <c r="D14769" s="226">
        <v>44390.577372685184</v>
      </c>
      <c r="E14769" t="s">
        <v>6047</v>
      </c>
    </row>
    <row r="14770" spans="1:6">
      <c r="A14770">
        <v>8</v>
      </c>
      <c r="B14770" s="226">
        <v>43831</v>
      </c>
      <c r="C14770" s="226">
        <v>43832</v>
      </c>
      <c r="D14770" s="226">
        <v>44390.577372685184</v>
      </c>
      <c r="E14770" t="s">
        <v>6046</v>
      </c>
    </row>
    <row r="14771" spans="1:6">
      <c r="A14771">
        <v>8</v>
      </c>
      <c r="B14771" s="226">
        <v>43831</v>
      </c>
      <c r="C14771" s="226">
        <v>43832</v>
      </c>
      <c r="D14771" s="226">
        <v>44390.577372685184</v>
      </c>
      <c r="E14771" t="s">
        <v>6045</v>
      </c>
    </row>
    <row r="14772" spans="1:6">
      <c r="A14772">
        <v>8</v>
      </c>
      <c r="B14772" s="226">
        <v>43831</v>
      </c>
      <c r="C14772" s="226">
        <v>43832</v>
      </c>
      <c r="D14772" s="226">
        <v>44390.577372685184</v>
      </c>
      <c r="E14772" t="s">
        <v>6235</v>
      </c>
    </row>
    <row r="14773" spans="1:6">
      <c r="A14773">
        <v>8</v>
      </c>
      <c r="B14773" s="226">
        <v>43831</v>
      </c>
      <c r="C14773" s="226">
        <v>43832</v>
      </c>
      <c r="D14773" s="226">
        <v>44390.577372685184</v>
      </c>
      <c r="E14773" t="s">
        <v>6315</v>
      </c>
    </row>
    <row r="14774" spans="1:6">
      <c r="A14774">
        <v>8</v>
      </c>
      <c r="B14774" s="226">
        <v>43831</v>
      </c>
      <c r="C14774" s="226">
        <v>43832</v>
      </c>
      <c r="D14774" s="226">
        <v>44390.577372685184</v>
      </c>
      <c r="E14774" t="s">
        <v>6316</v>
      </c>
    </row>
    <row r="14775" spans="1:6">
      <c r="A14775">
        <v>8</v>
      </c>
      <c r="B14775" s="226">
        <v>43831</v>
      </c>
      <c r="C14775" s="226">
        <v>43832</v>
      </c>
      <c r="D14775" s="226">
        <v>44390.577372685184</v>
      </c>
      <c r="E14775" t="s">
        <v>8012</v>
      </c>
    </row>
    <row r="14776" spans="1:6">
      <c r="A14776">
        <v>8</v>
      </c>
      <c r="B14776" s="226">
        <v>43831</v>
      </c>
      <c r="C14776" s="226">
        <v>43832</v>
      </c>
      <c r="D14776" s="226">
        <v>44390.577372685184</v>
      </c>
      <c r="E14776" t="s">
        <v>6269</v>
      </c>
      <c r="F14776">
        <v>39.977405398421851</v>
      </c>
    </row>
    <row r="14777" spans="1:6">
      <c r="A14777">
        <v>8</v>
      </c>
      <c r="B14777" s="226">
        <v>43831</v>
      </c>
      <c r="C14777" s="226">
        <v>43832</v>
      </c>
      <c r="D14777" s="226">
        <v>44390.577372685184</v>
      </c>
      <c r="E14777" t="s">
        <v>6553</v>
      </c>
      <c r="F14777">
        <v>0</v>
      </c>
    </row>
    <row r="14778" spans="1:6">
      <c r="A14778">
        <v>8</v>
      </c>
      <c r="B14778" s="226">
        <v>43831</v>
      </c>
      <c r="C14778" s="226">
        <v>43832</v>
      </c>
      <c r="D14778" s="226">
        <v>44390.577372685184</v>
      </c>
      <c r="E14778" t="s">
        <v>6554</v>
      </c>
      <c r="F14778">
        <v>0</v>
      </c>
    </row>
    <row r="14779" spans="1:6">
      <c r="A14779">
        <v>8</v>
      </c>
      <c r="B14779" s="226">
        <v>43831</v>
      </c>
      <c r="C14779" s="226">
        <v>43832</v>
      </c>
      <c r="D14779" s="226">
        <v>44390.577372685184</v>
      </c>
      <c r="E14779" t="s">
        <v>6555</v>
      </c>
      <c r="F14779">
        <v>0</v>
      </c>
    </row>
    <row r="14780" spans="1:6">
      <c r="A14780">
        <v>8</v>
      </c>
      <c r="B14780" s="226">
        <v>43831</v>
      </c>
      <c r="C14780" s="226">
        <v>43832</v>
      </c>
      <c r="D14780" s="226">
        <v>44390.577372685184</v>
      </c>
      <c r="E14780" t="s">
        <v>6556</v>
      </c>
      <c r="F14780">
        <v>0</v>
      </c>
    </row>
    <row r="14781" spans="1:6">
      <c r="A14781">
        <v>8</v>
      </c>
      <c r="B14781" s="226">
        <v>43831</v>
      </c>
      <c r="C14781" s="226">
        <v>43832</v>
      </c>
      <c r="D14781" s="226">
        <v>44390.577372685184</v>
      </c>
      <c r="E14781" t="s">
        <v>6557</v>
      </c>
      <c r="F14781">
        <v>0</v>
      </c>
    </row>
    <row r="14782" spans="1:6">
      <c r="A14782">
        <v>8</v>
      </c>
      <c r="B14782" s="226">
        <v>43831</v>
      </c>
      <c r="C14782" s="226">
        <v>43832</v>
      </c>
      <c r="D14782" s="226">
        <v>44390.577372685184</v>
      </c>
      <c r="E14782" t="s">
        <v>6558</v>
      </c>
      <c r="F14782">
        <v>0</v>
      </c>
    </row>
    <row r="14783" spans="1:6">
      <c r="A14783">
        <v>8</v>
      </c>
      <c r="B14783" s="226">
        <v>43831</v>
      </c>
      <c r="C14783" s="226">
        <v>43832</v>
      </c>
      <c r="D14783" s="226">
        <v>44390.577372685184</v>
      </c>
      <c r="E14783" t="s">
        <v>6559</v>
      </c>
      <c r="F14783">
        <v>0</v>
      </c>
    </row>
    <row r="14784" spans="1:6">
      <c r="A14784">
        <v>8</v>
      </c>
      <c r="B14784" s="226">
        <v>43831</v>
      </c>
      <c r="C14784" s="226">
        <v>43832</v>
      </c>
      <c r="D14784" s="226">
        <v>44390.577372685184</v>
      </c>
      <c r="E14784" t="s">
        <v>6560</v>
      </c>
      <c r="F14784">
        <v>18</v>
      </c>
    </row>
    <row r="14785" spans="1:6">
      <c r="A14785">
        <v>8</v>
      </c>
      <c r="B14785" s="226">
        <v>43831</v>
      </c>
      <c r="C14785" s="226">
        <v>43832</v>
      </c>
      <c r="D14785" s="226">
        <v>44390.577372685184</v>
      </c>
      <c r="E14785" t="s">
        <v>6561</v>
      </c>
      <c r="F14785">
        <v>18</v>
      </c>
    </row>
    <row r="14786" spans="1:6">
      <c r="A14786">
        <v>8</v>
      </c>
      <c r="B14786" s="226">
        <v>43831</v>
      </c>
      <c r="C14786" s="226">
        <v>43832</v>
      </c>
      <c r="D14786" s="226">
        <v>44390.577372685184</v>
      </c>
      <c r="E14786" t="s">
        <v>6562</v>
      </c>
      <c r="F14786">
        <v>2.8</v>
      </c>
    </row>
    <row r="14787" spans="1:6">
      <c r="A14787">
        <v>8</v>
      </c>
      <c r="B14787" s="226">
        <v>43831</v>
      </c>
      <c r="C14787" s="226">
        <v>43832</v>
      </c>
      <c r="D14787" s="226">
        <v>44390.577372685184</v>
      </c>
      <c r="E14787" t="s">
        <v>6563</v>
      </c>
      <c r="F14787">
        <v>2.8</v>
      </c>
    </row>
    <row r="14788" spans="1:6">
      <c r="A14788">
        <v>8</v>
      </c>
      <c r="B14788" s="226">
        <v>43831</v>
      </c>
      <c r="C14788" s="226">
        <v>43832</v>
      </c>
      <c r="D14788" s="226">
        <v>44390.577372685184</v>
      </c>
      <c r="E14788" t="s">
        <v>6564</v>
      </c>
      <c r="F14788">
        <v>2.8</v>
      </c>
    </row>
    <row r="14789" spans="1:6">
      <c r="A14789">
        <v>8</v>
      </c>
      <c r="B14789" s="226">
        <v>43831</v>
      </c>
      <c r="C14789" s="226">
        <v>43832</v>
      </c>
      <c r="D14789" s="226">
        <v>44390.577372685184</v>
      </c>
      <c r="E14789" t="s">
        <v>6565</v>
      </c>
      <c r="F14789">
        <v>2.8</v>
      </c>
    </row>
    <row r="14790" spans="1:6">
      <c r="A14790">
        <v>8</v>
      </c>
      <c r="B14790" s="226">
        <v>43831</v>
      </c>
      <c r="C14790" s="226">
        <v>43832</v>
      </c>
      <c r="D14790" s="226">
        <v>44390.577372685184</v>
      </c>
      <c r="E14790" t="s">
        <v>6566</v>
      </c>
      <c r="F14790">
        <v>18</v>
      </c>
    </row>
    <row r="14791" spans="1:6">
      <c r="A14791">
        <v>8</v>
      </c>
      <c r="B14791" s="226">
        <v>43831</v>
      </c>
      <c r="C14791" s="226">
        <v>43832</v>
      </c>
      <c r="D14791" s="226">
        <v>44390.577372685184</v>
      </c>
      <c r="E14791" t="s">
        <v>6567</v>
      </c>
      <c r="F14791">
        <v>2.8</v>
      </c>
    </row>
    <row r="14792" spans="1:6">
      <c r="A14792">
        <v>8</v>
      </c>
      <c r="B14792" s="226">
        <v>43831</v>
      </c>
      <c r="C14792" s="226">
        <v>43832</v>
      </c>
      <c r="D14792" s="226">
        <v>44390.577372685184</v>
      </c>
      <c r="E14792" t="s">
        <v>6568</v>
      </c>
      <c r="F14792">
        <v>2.8</v>
      </c>
    </row>
    <row r="14793" spans="1:6">
      <c r="A14793">
        <v>8</v>
      </c>
      <c r="B14793" s="226">
        <v>43831</v>
      </c>
      <c r="C14793" s="226">
        <v>43832</v>
      </c>
      <c r="D14793" s="226">
        <v>44390.577372685184</v>
      </c>
      <c r="E14793" t="s">
        <v>6569</v>
      </c>
      <c r="F14793">
        <v>18</v>
      </c>
    </row>
    <row r="14794" spans="1:6">
      <c r="A14794">
        <v>8</v>
      </c>
      <c r="B14794" s="226">
        <v>43831</v>
      </c>
      <c r="C14794" s="226">
        <v>43832</v>
      </c>
      <c r="D14794" s="226">
        <v>44390.577372685184</v>
      </c>
      <c r="E14794" t="s">
        <v>6570</v>
      </c>
      <c r="F14794">
        <v>2.8</v>
      </c>
    </row>
    <row r="14795" spans="1:6">
      <c r="A14795">
        <v>8</v>
      </c>
      <c r="B14795" s="226">
        <v>43831</v>
      </c>
      <c r="C14795" s="226">
        <v>43832</v>
      </c>
      <c r="D14795" s="226">
        <v>44390.577372685184</v>
      </c>
      <c r="E14795" t="s">
        <v>6665</v>
      </c>
      <c r="F14795">
        <v>-3.257282465799919E-2</v>
      </c>
    </row>
    <row r="14796" spans="1:6">
      <c r="A14796">
        <v>8</v>
      </c>
      <c r="B14796" s="226">
        <v>43831</v>
      </c>
      <c r="C14796" s="226">
        <v>43832</v>
      </c>
      <c r="D14796" s="226">
        <v>44390.577372685184</v>
      </c>
      <c r="E14796" t="s">
        <v>6666</v>
      </c>
      <c r="F14796">
        <v>-2.5229221771264243E-2</v>
      </c>
    </row>
    <row r="14797" spans="1:6">
      <c r="A14797">
        <v>8</v>
      </c>
      <c r="B14797" s="226">
        <v>43831</v>
      </c>
      <c r="C14797" s="226">
        <v>43832</v>
      </c>
      <c r="D14797" s="226">
        <v>44390.577372685184</v>
      </c>
      <c r="E14797" t="s">
        <v>6662</v>
      </c>
      <c r="F14797">
        <v>1.3649561104002788</v>
      </c>
    </row>
    <row r="14798" spans="1:6">
      <c r="A14798">
        <v>8</v>
      </c>
      <c r="B14798" s="226">
        <v>43831</v>
      </c>
      <c r="C14798" s="226">
        <v>43832</v>
      </c>
      <c r="D14798" s="226">
        <v>44390.577372685184</v>
      </c>
      <c r="E14798" t="s">
        <v>6289</v>
      </c>
      <c r="F14798">
        <v>32.856162087122598</v>
      </c>
    </row>
    <row r="14799" spans="1:6">
      <c r="A14799">
        <v>8</v>
      </c>
      <c r="B14799" s="226">
        <v>43831</v>
      </c>
      <c r="C14799" s="226">
        <v>43832</v>
      </c>
      <c r="D14799" s="226">
        <v>44390.577372685184</v>
      </c>
      <c r="E14799" t="s">
        <v>6290</v>
      </c>
      <c r="F14799">
        <v>4.3155950711005211</v>
      </c>
    </row>
    <row r="14800" spans="1:6">
      <c r="A14800">
        <v>8</v>
      </c>
      <c r="B14800" s="226">
        <v>43831</v>
      </c>
      <c r="C14800" s="226">
        <v>43832</v>
      </c>
      <c r="D14800" s="226">
        <v>44390.577372685184</v>
      </c>
      <c r="E14800" t="s">
        <v>6291</v>
      </c>
      <c r="F14800">
        <v>4.4542602270382359</v>
      </c>
    </row>
    <row r="14801" spans="1:6">
      <c r="A14801">
        <v>8</v>
      </c>
      <c r="B14801" s="226">
        <v>43831</v>
      </c>
      <c r="C14801" s="226">
        <v>43832</v>
      </c>
      <c r="D14801" s="226">
        <v>44390.577372685184</v>
      </c>
      <c r="E14801" t="s">
        <v>6292</v>
      </c>
      <c r="F14801">
        <v>9.9286713398165176</v>
      </c>
    </row>
    <row r="14802" spans="1:6">
      <c r="A14802">
        <v>8</v>
      </c>
      <c r="B14802" s="226">
        <v>43831</v>
      </c>
      <c r="C14802" s="226">
        <v>43832</v>
      </c>
      <c r="D14802" s="226">
        <v>44390.577372685184</v>
      </c>
      <c r="E14802" t="s">
        <v>6293</v>
      </c>
      <c r="F14802">
        <v>0</v>
      </c>
    </row>
    <row r="14803" spans="1:6">
      <c r="A14803">
        <v>8</v>
      </c>
      <c r="B14803" s="226">
        <v>43831</v>
      </c>
      <c r="C14803" s="226">
        <v>43832</v>
      </c>
      <c r="D14803" s="226">
        <v>44390.577372685184</v>
      </c>
      <c r="E14803" t="s">
        <v>6294</v>
      </c>
      <c r="F14803">
        <v>0</v>
      </c>
    </row>
    <row r="14804" spans="1:6">
      <c r="A14804">
        <v>8</v>
      </c>
      <c r="B14804" s="226">
        <v>43831</v>
      </c>
      <c r="C14804" s="226">
        <v>43832</v>
      </c>
      <c r="D14804" s="226">
        <v>44390.577372685184</v>
      </c>
      <c r="E14804" t="s">
        <v>6295</v>
      </c>
      <c r="F14804">
        <v>44.612019000000004</v>
      </c>
    </row>
    <row r="14805" spans="1:6">
      <c r="A14805">
        <v>8</v>
      </c>
      <c r="B14805" s="226">
        <v>43831</v>
      </c>
      <c r="C14805" s="226">
        <v>43832</v>
      </c>
      <c r="D14805" s="226">
        <v>44390.577372685184</v>
      </c>
      <c r="E14805" t="s">
        <v>6296</v>
      </c>
      <c r="F14805">
        <v>45.573023739999996</v>
      </c>
    </row>
    <row r="14806" spans="1:6">
      <c r="A14806">
        <v>8</v>
      </c>
      <c r="B14806" s="226">
        <v>43831</v>
      </c>
      <c r="C14806" s="226">
        <v>43832</v>
      </c>
      <c r="D14806" s="226">
        <v>44390.577372685184</v>
      </c>
      <c r="E14806" t="s">
        <v>6317</v>
      </c>
    </row>
    <row r="14807" spans="1:6">
      <c r="A14807">
        <v>8</v>
      </c>
      <c r="B14807" s="226">
        <v>43831</v>
      </c>
      <c r="C14807" s="226">
        <v>43832</v>
      </c>
      <c r="D14807" s="226">
        <v>44390.577372685184</v>
      </c>
      <c r="E14807" t="s">
        <v>6318</v>
      </c>
    </row>
    <row r="14808" spans="1:6">
      <c r="A14808">
        <v>8</v>
      </c>
      <c r="B14808" s="226">
        <v>43831</v>
      </c>
      <c r="C14808" s="226">
        <v>43832</v>
      </c>
      <c r="D14808" s="226">
        <v>44390.577372685184</v>
      </c>
      <c r="E14808" t="s">
        <v>6319</v>
      </c>
    </row>
    <row r="14809" spans="1:6">
      <c r="A14809">
        <v>8</v>
      </c>
      <c r="B14809" s="226">
        <v>43831</v>
      </c>
      <c r="C14809" s="226">
        <v>43832</v>
      </c>
      <c r="D14809" s="226">
        <v>44390.577372685184</v>
      </c>
      <c r="E14809" t="s">
        <v>6320</v>
      </c>
    </row>
    <row r="14810" spans="1:6">
      <c r="A14810">
        <v>8</v>
      </c>
      <c r="B14810" s="226">
        <v>43831</v>
      </c>
      <c r="C14810" s="226">
        <v>43832</v>
      </c>
      <c r="D14810" s="226">
        <v>44390.577372685184</v>
      </c>
      <c r="E14810" t="s">
        <v>8013</v>
      </c>
    </row>
    <row r="14811" spans="1:6">
      <c r="A14811">
        <v>8</v>
      </c>
      <c r="B14811" s="226">
        <v>43831</v>
      </c>
      <c r="C14811" s="226">
        <v>43832</v>
      </c>
      <c r="D14811" s="226">
        <v>44390.577372685184</v>
      </c>
      <c r="E14811" t="s">
        <v>8014</v>
      </c>
    </row>
    <row r="14812" spans="1:6">
      <c r="A14812">
        <v>8</v>
      </c>
      <c r="B14812" s="226">
        <v>43831</v>
      </c>
      <c r="C14812" s="226">
        <v>43832</v>
      </c>
      <c r="D14812" s="226">
        <v>44390.577372685184</v>
      </c>
      <c r="E14812" t="s">
        <v>6362</v>
      </c>
    </row>
    <row r="14813" spans="1:6">
      <c r="A14813">
        <v>8</v>
      </c>
      <c r="B14813" s="226">
        <v>43831</v>
      </c>
      <c r="C14813" s="226">
        <v>43832</v>
      </c>
      <c r="D14813" s="226">
        <v>44390.577372685184</v>
      </c>
      <c r="E14813" t="s">
        <v>6363</v>
      </c>
    </row>
    <row r="14814" spans="1:6">
      <c r="A14814">
        <v>8</v>
      </c>
      <c r="B14814" s="226">
        <v>43831</v>
      </c>
      <c r="C14814" s="226">
        <v>43832</v>
      </c>
      <c r="D14814" s="226">
        <v>44390.577372685184</v>
      </c>
      <c r="E14814" t="s">
        <v>6525</v>
      </c>
    </row>
    <row r="14815" spans="1:6">
      <c r="A14815">
        <v>8</v>
      </c>
      <c r="B14815" s="226">
        <v>43831</v>
      </c>
      <c r="C14815" s="226">
        <v>43832</v>
      </c>
      <c r="D14815" s="226">
        <v>44390.577372685184</v>
      </c>
      <c r="E14815" t="s">
        <v>6526</v>
      </c>
    </row>
    <row r="14816" spans="1:6">
      <c r="A14816">
        <v>8</v>
      </c>
      <c r="B14816" s="226">
        <v>43831</v>
      </c>
      <c r="C14816" s="226">
        <v>43832</v>
      </c>
      <c r="D14816" s="226">
        <v>44390.577372685184</v>
      </c>
      <c r="E14816" t="s">
        <v>6721</v>
      </c>
      <c r="F14816">
        <v>2.3475531287594773</v>
      </c>
    </row>
    <row r="14817" spans="1:6">
      <c r="A14817">
        <v>8</v>
      </c>
      <c r="B14817" s="226">
        <v>43831</v>
      </c>
      <c r="C14817" s="226">
        <v>43832</v>
      </c>
      <c r="D14817" s="226">
        <v>44390.577372685184</v>
      </c>
      <c r="E14817" t="s">
        <v>6727</v>
      </c>
      <c r="F14817">
        <v>20.965812410248649</v>
      </c>
    </row>
    <row r="14818" spans="1:6">
      <c r="A14818">
        <v>8</v>
      </c>
      <c r="B14818" s="226">
        <v>43831</v>
      </c>
      <c r="C14818" s="226">
        <v>43832</v>
      </c>
      <c r="D14818" s="226">
        <v>44390.577372685184</v>
      </c>
      <c r="E14818" t="s">
        <v>7567</v>
      </c>
    </row>
    <row r="14819" spans="1:6">
      <c r="A14819">
        <v>8</v>
      </c>
      <c r="B14819" s="226">
        <v>43831</v>
      </c>
      <c r="C14819" s="226">
        <v>43832</v>
      </c>
      <c r="D14819" s="226">
        <v>44390.577372685184</v>
      </c>
      <c r="E14819" t="s">
        <v>7569</v>
      </c>
    </row>
    <row r="14820" spans="1:6">
      <c r="A14820">
        <v>8</v>
      </c>
      <c r="B14820" s="226">
        <v>43831</v>
      </c>
      <c r="C14820" s="226">
        <v>43832</v>
      </c>
      <c r="D14820" s="226">
        <v>44390.577372685184</v>
      </c>
      <c r="E14820" t="s">
        <v>7574</v>
      </c>
    </row>
    <row r="14821" spans="1:6">
      <c r="A14821">
        <v>8</v>
      </c>
      <c r="B14821" s="226">
        <v>43831</v>
      </c>
      <c r="C14821" s="226">
        <v>43832</v>
      </c>
      <c r="D14821" s="226">
        <v>44390.577372685184</v>
      </c>
      <c r="E14821" t="s">
        <v>7578</v>
      </c>
    </row>
    <row r="14822" spans="1:6">
      <c r="A14822">
        <v>8</v>
      </c>
      <c r="B14822" s="226">
        <v>43831</v>
      </c>
      <c r="C14822" s="226">
        <v>43832</v>
      </c>
      <c r="D14822" s="226">
        <v>44390.577372685184</v>
      </c>
      <c r="E14822" t="s">
        <v>8007</v>
      </c>
    </row>
    <row r="14823" spans="1:6">
      <c r="A14823">
        <v>8</v>
      </c>
      <c r="B14823" s="226">
        <v>43831</v>
      </c>
      <c r="C14823" s="226">
        <v>43832</v>
      </c>
      <c r="D14823" s="226">
        <v>44390.577372685184</v>
      </c>
      <c r="E14823" t="s">
        <v>7634</v>
      </c>
    </row>
    <row r="14824" spans="1:6">
      <c r="A14824">
        <v>8</v>
      </c>
      <c r="B14824" s="226">
        <v>43831</v>
      </c>
      <c r="C14824" s="226">
        <v>43832</v>
      </c>
      <c r="D14824" s="226">
        <v>44390.577372685184</v>
      </c>
      <c r="E14824" t="s">
        <v>7539</v>
      </c>
      <c r="F14824">
        <v>1E-3</v>
      </c>
    </row>
    <row r="14825" spans="1:6">
      <c r="A14825">
        <v>8</v>
      </c>
      <c r="B14825" s="226">
        <v>43831</v>
      </c>
      <c r="C14825" s="226">
        <v>43832</v>
      </c>
      <c r="D14825" s="226">
        <v>44390.577372685184</v>
      </c>
      <c r="E14825" t="s">
        <v>7540</v>
      </c>
      <c r="F14825">
        <v>1E-3</v>
      </c>
    </row>
    <row r="14826" spans="1:6">
      <c r="A14826">
        <v>8</v>
      </c>
      <c r="B14826" s="226">
        <v>43831</v>
      </c>
      <c r="C14826" s="226">
        <v>43832</v>
      </c>
      <c r="D14826" s="226">
        <v>44390.577372685184</v>
      </c>
      <c r="E14826" t="s">
        <v>6816</v>
      </c>
      <c r="F14826">
        <v>75.981706953048715</v>
      </c>
    </row>
    <row r="14827" spans="1:6">
      <c r="A14827">
        <v>8</v>
      </c>
      <c r="B14827" s="226">
        <v>43831</v>
      </c>
      <c r="C14827" s="226">
        <v>43832</v>
      </c>
      <c r="D14827" s="226">
        <v>44390.577372685184</v>
      </c>
      <c r="E14827" t="s">
        <v>6818</v>
      </c>
      <c r="F14827">
        <v>266.94654500749391</v>
      </c>
    </row>
    <row r="14828" spans="1:6">
      <c r="A14828">
        <v>8</v>
      </c>
      <c r="B14828" s="226">
        <v>43831</v>
      </c>
      <c r="C14828" s="226">
        <v>43832</v>
      </c>
      <c r="D14828" s="226">
        <v>44390.577372685184</v>
      </c>
      <c r="E14828" t="s">
        <v>6820</v>
      </c>
      <c r="F14828">
        <v>1901.2791534423789</v>
      </c>
    </row>
    <row r="14829" spans="1:6">
      <c r="A14829">
        <v>8</v>
      </c>
      <c r="B14829" s="226">
        <v>43831</v>
      </c>
      <c r="C14829" s="226">
        <v>43832</v>
      </c>
      <c r="D14829" s="226">
        <v>44390.577372685184</v>
      </c>
      <c r="E14829" t="s">
        <v>6822</v>
      </c>
      <c r="F14829">
        <v>33.091665010982055</v>
      </c>
    </row>
    <row r="14830" spans="1:6">
      <c r="A14830">
        <v>8</v>
      </c>
      <c r="B14830" s="226">
        <v>43831</v>
      </c>
      <c r="C14830" s="226">
        <v>43832</v>
      </c>
      <c r="D14830" s="226">
        <v>44390.577372685184</v>
      </c>
      <c r="E14830" t="s">
        <v>6824</v>
      </c>
      <c r="F14830">
        <v>143.90556818644211</v>
      </c>
    </row>
    <row r="14831" spans="1:6">
      <c r="A14831">
        <v>8</v>
      </c>
      <c r="B14831" s="226">
        <v>43831</v>
      </c>
      <c r="C14831" s="226">
        <v>43832</v>
      </c>
      <c r="D14831" s="226">
        <v>44390.577372685184</v>
      </c>
      <c r="E14831" t="s">
        <v>6826</v>
      </c>
      <c r="F14831">
        <v>57.969073412153449</v>
      </c>
    </row>
    <row r="14832" spans="1:6">
      <c r="A14832">
        <v>8</v>
      </c>
      <c r="B14832" s="226">
        <v>43831</v>
      </c>
      <c r="C14832" s="226">
        <v>43832</v>
      </c>
      <c r="D14832" s="226">
        <v>44390.577372685184</v>
      </c>
      <c r="E14832" t="s">
        <v>6828</v>
      </c>
      <c r="F14832">
        <v>51.355562178293845</v>
      </c>
    </row>
    <row r="14833" spans="1:6">
      <c r="A14833">
        <v>8</v>
      </c>
      <c r="B14833" s="226">
        <v>43831</v>
      </c>
      <c r="C14833" s="226">
        <v>43832</v>
      </c>
      <c r="D14833" s="226">
        <v>44390.577372685184</v>
      </c>
      <c r="E14833" t="s">
        <v>8021</v>
      </c>
      <c r="F14833">
        <v>625.86323861016194</v>
      </c>
    </row>
    <row r="14834" spans="1:6">
      <c r="A14834">
        <v>8</v>
      </c>
      <c r="B14834" s="226">
        <v>43831</v>
      </c>
      <c r="C14834" s="226">
        <v>43832</v>
      </c>
      <c r="D14834" s="226">
        <v>44390.577372685184</v>
      </c>
      <c r="E14834" t="s">
        <v>8022</v>
      </c>
      <c r="F14834">
        <v>630.12644458346813</v>
      </c>
    </row>
    <row r="14835" spans="1:6">
      <c r="A14835">
        <v>8</v>
      </c>
      <c r="B14835" s="226">
        <v>43831</v>
      </c>
      <c r="C14835" s="226">
        <v>43832</v>
      </c>
      <c r="D14835" s="226">
        <v>44390.577372685184</v>
      </c>
      <c r="E14835" t="s">
        <v>6834</v>
      </c>
      <c r="F14835">
        <v>0</v>
      </c>
    </row>
    <row r="14836" spans="1:6">
      <c r="A14836">
        <v>8</v>
      </c>
      <c r="B14836" s="226">
        <v>43831</v>
      </c>
      <c r="C14836" s="226">
        <v>43832</v>
      </c>
      <c r="D14836" s="226">
        <v>44390.577372685184</v>
      </c>
      <c r="E14836" t="s">
        <v>8023</v>
      </c>
    </row>
    <row r="14837" spans="1:6">
      <c r="A14837">
        <v>8</v>
      </c>
      <c r="B14837" s="226">
        <v>43831</v>
      </c>
      <c r="C14837" s="226">
        <v>43832</v>
      </c>
      <c r="D14837" s="226">
        <v>44390.577372685184</v>
      </c>
      <c r="E14837" t="s">
        <v>8024</v>
      </c>
    </row>
    <row r="14838" spans="1:6">
      <c r="A14838">
        <v>8</v>
      </c>
      <c r="B14838" s="226">
        <v>43831</v>
      </c>
      <c r="C14838" s="226">
        <v>43832</v>
      </c>
      <c r="D14838" s="226">
        <v>44390.577372685184</v>
      </c>
      <c r="E14838" t="s">
        <v>8025</v>
      </c>
    </row>
    <row r="14839" spans="1:6">
      <c r="A14839">
        <v>8</v>
      </c>
      <c r="B14839" s="226">
        <v>43831</v>
      </c>
      <c r="C14839" s="226">
        <v>43832</v>
      </c>
      <c r="D14839" s="226">
        <v>44390.577372685184</v>
      </c>
      <c r="E14839" t="s">
        <v>8026</v>
      </c>
    </row>
    <row r="14840" spans="1:6">
      <c r="A14840">
        <v>8</v>
      </c>
      <c r="B14840" s="226">
        <v>43831</v>
      </c>
      <c r="C14840" s="226">
        <v>43832</v>
      </c>
      <c r="D14840" s="226">
        <v>44390.577372685184</v>
      </c>
      <c r="E14840" t="s">
        <v>8027</v>
      </c>
    </row>
    <row r="14841" spans="1:6">
      <c r="A14841">
        <v>8</v>
      </c>
      <c r="B14841" s="226">
        <v>43831</v>
      </c>
      <c r="C14841" s="226">
        <v>43832</v>
      </c>
      <c r="D14841" s="226">
        <v>44390.577372685184</v>
      </c>
      <c r="E14841" t="s">
        <v>8028</v>
      </c>
    </row>
    <row r="14842" spans="1:6">
      <c r="A14842">
        <v>8</v>
      </c>
      <c r="B14842" s="226">
        <v>43831</v>
      </c>
      <c r="C14842" s="226">
        <v>43832</v>
      </c>
      <c r="D14842" s="226">
        <v>44390.577372685184</v>
      </c>
      <c r="E14842" t="s">
        <v>8029</v>
      </c>
    </row>
    <row r="14843" spans="1:6">
      <c r="A14843">
        <v>8</v>
      </c>
      <c r="B14843" s="226">
        <v>43831</v>
      </c>
      <c r="C14843" s="226">
        <v>43832</v>
      </c>
      <c r="D14843" s="226">
        <v>44390.577372685184</v>
      </c>
      <c r="E14843" t="s">
        <v>8030</v>
      </c>
    </row>
    <row r="14844" spans="1:6">
      <c r="A14844">
        <v>8</v>
      </c>
      <c r="B14844" s="226">
        <v>43831</v>
      </c>
      <c r="C14844" s="226">
        <v>43832</v>
      </c>
      <c r="D14844" s="226">
        <v>44390.577372685184</v>
      </c>
      <c r="E14844" t="s">
        <v>8031</v>
      </c>
    </row>
    <row r="14845" spans="1:6">
      <c r="A14845">
        <v>8</v>
      </c>
      <c r="B14845" s="226">
        <v>43831</v>
      </c>
      <c r="C14845" s="226">
        <v>43832</v>
      </c>
      <c r="D14845" s="226">
        <v>44390.577372685184</v>
      </c>
      <c r="E14845" t="s">
        <v>8032</v>
      </c>
    </row>
    <row r="14846" spans="1:6">
      <c r="A14846">
        <v>8</v>
      </c>
      <c r="B14846" s="226">
        <v>43831</v>
      </c>
      <c r="C14846" s="226">
        <v>43832</v>
      </c>
      <c r="D14846" s="226">
        <v>44390.577372685184</v>
      </c>
      <c r="E14846" t="s">
        <v>8033</v>
      </c>
    </row>
    <row r="14847" spans="1:6">
      <c r="A14847">
        <v>8</v>
      </c>
      <c r="B14847" s="226">
        <v>43831</v>
      </c>
      <c r="C14847" s="226">
        <v>43832</v>
      </c>
      <c r="D14847" s="226">
        <v>44390.577372685184</v>
      </c>
      <c r="E14847" t="s">
        <v>8034</v>
      </c>
    </row>
    <row r="14848" spans="1:6">
      <c r="A14848">
        <v>8</v>
      </c>
      <c r="B14848" s="226">
        <v>43831</v>
      </c>
      <c r="C14848" s="226">
        <v>43832</v>
      </c>
      <c r="D14848" s="226">
        <v>44390.577372685184</v>
      </c>
      <c r="E14848" t="s">
        <v>8035</v>
      </c>
    </row>
    <row r="14849" spans="1:5">
      <c r="A14849">
        <v>8</v>
      </c>
      <c r="B14849" s="226">
        <v>43831</v>
      </c>
      <c r="C14849" s="226">
        <v>43832</v>
      </c>
      <c r="D14849" s="226">
        <v>44390.577372685184</v>
      </c>
      <c r="E14849" t="s">
        <v>8036</v>
      </c>
    </row>
    <row r="14850" spans="1:5">
      <c r="A14850">
        <v>8</v>
      </c>
      <c r="B14850" s="226">
        <v>43831</v>
      </c>
      <c r="C14850" s="226">
        <v>43832</v>
      </c>
      <c r="D14850" s="226">
        <v>44390.577372685184</v>
      </c>
      <c r="E14850" t="s">
        <v>8037</v>
      </c>
    </row>
    <row r="14851" spans="1:5">
      <c r="A14851">
        <v>8</v>
      </c>
      <c r="B14851" s="226">
        <v>43831</v>
      </c>
      <c r="C14851" s="226">
        <v>43832</v>
      </c>
      <c r="D14851" s="226">
        <v>44390.577372685184</v>
      </c>
      <c r="E14851" t="s">
        <v>8038</v>
      </c>
    </row>
    <row r="14852" spans="1:5">
      <c r="A14852">
        <v>8</v>
      </c>
      <c r="B14852" s="226">
        <v>43831</v>
      </c>
      <c r="C14852" s="226">
        <v>43832</v>
      </c>
      <c r="D14852" s="226">
        <v>44390.577372685184</v>
      </c>
      <c r="E14852" t="s">
        <v>8039</v>
      </c>
    </row>
    <row r="14853" spans="1:5">
      <c r="A14853">
        <v>8</v>
      </c>
      <c r="B14853" s="226">
        <v>43831</v>
      </c>
      <c r="C14853" s="226">
        <v>43832</v>
      </c>
      <c r="D14853" s="226">
        <v>44390.577372685184</v>
      </c>
      <c r="E14853" t="s">
        <v>8040</v>
      </c>
    </row>
    <row r="14854" spans="1:5">
      <c r="A14854">
        <v>8</v>
      </c>
      <c r="B14854" s="226">
        <v>43831</v>
      </c>
      <c r="C14854" s="226">
        <v>43832</v>
      </c>
      <c r="D14854" s="226">
        <v>44390.577372685184</v>
      </c>
      <c r="E14854" t="s">
        <v>8041</v>
      </c>
    </row>
    <row r="14855" spans="1:5">
      <c r="A14855">
        <v>8</v>
      </c>
      <c r="B14855" s="226">
        <v>43831</v>
      </c>
      <c r="C14855" s="226">
        <v>43832</v>
      </c>
      <c r="D14855" s="226">
        <v>44390.577372685184</v>
      </c>
      <c r="E14855" t="s">
        <v>8042</v>
      </c>
    </row>
    <row r="14856" spans="1:5">
      <c r="A14856">
        <v>8</v>
      </c>
      <c r="B14856" s="226">
        <v>43831</v>
      </c>
      <c r="C14856" s="226">
        <v>43832</v>
      </c>
      <c r="D14856" s="226">
        <v>44390.577372685184</v>
      </c>
      <c r="E14856" t="s">
        <v>8043</v>
      </c>
    </row>
    <row r="14857" spans="1:5">
      <c r="A14857">
        <v>8</v>
      </c>
      <c r="B14857" s="226">
        <v>43831</v>
      </c>
      <c r="C14857" s="226">
        <v>43832</v>
      </c>
      <c r="D14857" s="226">
        <v>44390.577372685184</v>
      </c>
      <c r="E14857" t="s">
        <v>8044</v>
      </c>
    </row>
    <row r="14858" spans="1:5">
      <c r="A14858">
        <v>8</v>
      </c>
      <c r="B14858" s="226">
        <v>43831</v>
      </c>
      <c r="C14858" s="226">
        <v>43832</v>
      </c>
      <c r="D14858" s="226">
        <v>44390.577372685184</v>
      </c>
      <c r="E14858" t="s">
        <v>8045</v>
      </c>
    </row>
    <row r="14859" spans="1:5">
      <c r="A14859">
        <v>8</v>
      </c>
      <c r="B14859" s="226">
        <v>43831</v>
      </c>
      <c r="C14859" s="226">
        <v>43832</v>
      </c>
      <c r="D14859" s="226">
        <v>44390.577372685184</v>
      </c>
      <c r="E14859" t="s">
        <v>8046</v>
      </c>
    </row>
    <row r="14860" spans="1:5">
      <c r="A14860">
        <v>8</v>
      </c>
      <c r="B14860" s="226">
        <v>43831</v>
      </c>
      <c r="C14860" s="226">
        <v>43832</v>
      </c>
      <c r="D14860" s="226">
        <v>44390.577372685184</v>
      </c>
      <c r="E14860" t="s">
        <v>8047</v>
      </c>
    </row>
    <row r="14861" spans="1:5">
      <c r="A14861">
        <v>8</v>
      </c>
      <c r="B14861" s="226">
        <v>43831</v>
      </c>
      <c r="C14861" s="226">
        <v>43832</v>
      </c>
      <c r="D14861" s="226">
        <v>44390.577372685184</v>
      </c>
      <c r="E14861" t="s">
        <v>8048</v>
      </c>
    </row>
    <row r="14862" spans="1:5">
      <c r="A14862">
        <v>8</v>
      </c>
      <c r="B14862" s="226">
        <v>43831</v>
      </c>
      <c r="C14862" s="226">
        <v>43832</v>
      </c>
      <c r="D14862" s="226">
        <v>44390.577372685184</v>
      </c>
      <c r="E14862" t="s">
        <v>8049</v>
      </c>
    </row>
    <row r="14863" spans="1:5">
      <c r="A14863">
        <v>8</v>
      </c>
      <c r="B14863" s="226">
        <v>43831</v>
      </c>
      <c r="C14863" s="226">
        <v>43832</v>
      </c>
      <c r="D14863" s="226">
        <v>44390.577372685184</v>
      </c>
      <c r="E14863" t="s">
        <v>8050</v>
      </c>
    </row>
    <row r="14864" spans="1:5">
      <c r="A14864">
        <v>8</v>
      </c>
      <c r="B14864" s="226">
        <v>43831</v>
      </c>
      <c r="C14864" s="226">
        <v>43832</v>
      </c>
      <c r="D14864" s="226">
        <v>44390.577372685184</v>
      </c>
      <c r="E14864" t="s">
        <v>8051</v>
      </c>
    </row>
    <row r="14865" spans="1:6">
      <c r="A14865">
        <v>8</v>
      </c>
      <c r="B14865" s="226">
        <v>43831</v>
      </c>
      <c r="C14865" s="226">
        <v>43832</v>
      </c>
      <c r="D14865" s="226">
        <v>44390.577372685184</v>
      </c>
      <c r="E14865" t="s">
        <v>6894</v>
      </c>
      <c r="F14865">
        <v>0.16783644941467227</v>
      </c>
    </row>
    <row r="14866" spans="1:6">
      <c r="A14866">
        <v>8</v>
      </c>
      <c r="B14866" s="226">
        <v>43831</v>
      </c>
      <c r="C14866" s="226">
        <v>43832</v>
      </c>
      <c r="D14866" s="226">
        <v>44390.577372685184</v>
      </c>
      <c r="E14866" t="s">
        <v>6896</v>
      </c>
      <c r="F14866">
        <v>0.22020574786765265</v>
      </c>
    </row>
    <row r="14867" spans="1:6">
      <c r="A14867">
        <v>8</v>
      </c>
      <c r="B14867" s="226">
        <v>43831</v>
      </c>
      <c r="C14867" s="226">
        <v>43832</v>
      </c>
      <c r="D14867" s="226">
        <v>44390.577372685184</v>
      </c>
      <c r="E14867" t="s">
        <v>6898</v>
      </c>
      <c r="F14867">
        <v>0.19164979308688887</v>
      </c>
    </row>
    <row r="14868" spans="1:6">
      <c r="A14868">
        <v>8</v>
      </c>
      <c r="B14868" s="226">
        <v>43831</v>
      </c>
      <c r="C14868" s="226">
        <v>43832</v>
      </c>
      <c r="D14868" s="226">
        <v>44390.577372685184</v>
      </c>
      <c r="E14868" t="s">
        <v>7315</v>
      </c>
      <c r="F14868">
        <v>37.828326772318924</v>
      </c>
    </row>
    <row r="14869" spans="1:6">
      <c r="A14869">
        <v>8</v>
      </c>
      <c r="B14869" s="226">
        <v>43831</v>
      </c>
      <c r="C14869" s="226">
        <v>43832</v>
      </c>
      <c r="D14869" s="226">
        <v>44390.577372685184</v>
      </c>
      <c r="E14869" t="s">
        <v>7317</v>
      </c>
      <c r="F14869">
        <v>22.059000015259667</v>
      </c>
    </row>
    <row r="14870" spans="1:6">
      <c r="A14870">
        <v>8</v>
      </c>
      <c r="B14870" s="226">
        <v>43831</v>
      </c>
      <c r="C14870" s="226">
        <v>43832</v>
      </c>
      <c r="D14870" s="226">
        <v>44390.577372685184</v>
      </c>
      <c r="E14870" t="s">
        <v>7319</v>
      </c>
      <c r="F14870">
        <v>32.060001373292202</v>
      </c>
    </row>
    <row r="14871" spans="1:6">
      <c r="A14871">
        <v>8</v>
      </c>
      <c r="B14871" s="226">
        <v>43831</v>
      </c>
      <c r="C14871" s="226">
        <v>43832</v>
      </c>
      <c r="D14871" s="226">
        <v>44390.577372685184</v>
      </c>
      <c r="E14871" t="s">
        <v>7321</v>
      </c>
      <c r="F14871">
        <v>625.86323861016194</v>
      </c>
    </row>
    <row r="14872" spans="1:6">
      <c r="A14872">
        <v>8</v>
      </c>
      <c r="B14872" s="226">
        <v>43831</v>
      </c>
      <c r="C14872" s="226">
        <v>43832</v>
      </c>
      <c r="D14872" s="226">
        <v>44390.577372685184</v>
      </c>
      <c r="E14872" t="s">
        <v>7322</v>
      </c>
      <c r="F14872">
        <v>5.2839997932316702</v>
      </c>
    </row>
    <row r="14873" spans="1:6">
      <c r="A14873">
        <v>8</v>
      </c>
      <c r="B14873" s="226">
        <v>43831</v>
      </c>
      <c r="C14873" s="226">
        <v>43832</v>
      </c>
      <c r="D14873" s="226">
        <v>44390.577372685184</v>
      </c>
      <c r="E14873" t="s">
        <v>7324</v>
      </c>
      <c r="F14873">
        <v>8.1499997824430448</v>
      </c>
    </row>
    <row r="14874" spans="1:6">
      <c r="A14874">
        <v>8</v>
      </c>
      <c r="B14874" s="226">
        <v>43831</v>
      </c>
      <c r="C14874" s="226">
        <v>43832</v>
      </c>
      <c r="D14874" s="226">
        <v>44390.577372685184</v>
      </c>
      <c r="E14874" t="s">
        <v>7326</v>
      </c>
      <c r="F14874">
        <v>10.324000023305818</v>
      </c>
    </row>
    <row r="14875" spans="1:6">
      <c r="A14875">
        <v>8</v>
      </c>
      <c r="B14875" s="226">
        <v>43831</v>
      </c>
      <c r="C14875" s="226">
        <v>43832</v>
      </c>
      <c r="D14875" s="226">
        <v>44390.577372685184</v>
      </c>
      <c r="E14875" t="s">
        <v>7328</v>
      </c>
      <c r="F14875">
        <v>0.84999997343405509</v>
      </c>
    </row>
    <row r="14876" spans="1:6">
      <c r="A14876">
        <v>8</v>
      </c>
      <c r="B14876" s="226">
        <v>43831</v>
      </c>
      <c r="C14876" s="226">
        <v>43832</v>
      </c>
      <c r="D14876" s="226">
        <v>44390.577372685184</v>
      </c>
      <c r="E14876" t="s">
        <v>7330</v>
      </c>
      <c r="F14876">
        <v>54.236412885453973</v>
      </c>
    </row>
    <row r="14877" spans="1:6">
      <c r="A14877">
        <v>8</v>
      </c>
      <c r="B14877" s="226">
        <v>43831</v>
      </c>
      <c r="C14877" s="226">
        <v>43832</v>
      </c>
      <c r="D14877" s="226">
        <v>44390.577372685184</v>
      </c>
      <c r="E14877" t="s">
        <v>8052</v>
      </c>
      <c r="F14877">
        <v>10.308677226967246</v>
      </c>
    </row>
    <row r="14878" spans="1:6">
      <c r="A14878">
        <v>8</v>
      </c>
      <c r="B14878" s="226">
        <v>43831</v>
      </c>
      <c r="C14878" s="226">
        <v>43832</v>
      </c>
      <c r="D14878" s="226">
        <v>44390.577372685184</v>
      </c>
      <c r="E14878" t="s">
        <v>8053</v>
      </c>
      <c r="F14878">
        <v>11.974452542596396</v>
      </c>
    </row>
    <row r="14879" spans="1:6">
      <c r="A14879">
        <v>8</v>
      </c>
      <c r="B14879" s="226">
        <v>43831</v>
      </c>
      <c r="C14879" s="226">
        <v>43832</v>
      </c>
      <c r="D14879" s="226">
        <v>44390.577372685184</v>
      </c>
      <c r="E14879" t="s">
        <v>8054</v>
      </c>
      <c r="F14879">
        <v>26.540885950459327</v>
      </c>
    </row>
    <row r="14880" spans="1:6">
      <c r="A14880">
        <v>8</v>
      </c>
      <c r="B14880" s="226">
        <v>43831</v>
      </c>
      <c r="C14880" s="226">
        <v>43832</v>
      </c>
      <c r="D14880" s="226">
        <v>44390.577372685184</v>
      </c>
      <c r="E14880" t="s">
        <v>8055</v>
      </c>
      <c r="F14880">
        <v>15.255311086442699</v>
      </c>
    </row>
    <row r="14881" spans="1:6">
      <c r="A14881">
        <v>8</v>
      </c>
      <c r="B14881" s="226">
        <v>43831</v>
      </c>
      <c r="C14881" s="226">
        <v>43832</v>
      </c>
      <c r="D14881" s="226">
        <v>44390.577372685184</v>
      </c>
      <c r="E14881" t="s">
        <v>8056</v>
      </c>
      <c r="F14881">
        <v>71.887414007716714</v>
      </c>
    </row>
    <row r="14882" spans="1:6">
      <c r="A14882">
        <v>8</v>
      </c>
      <c r="B14882" s="226">
        <v>43831</v>
      </c>
      <c r="C14882" s="226">
        <v>43832</v>
      </c>
      <c r="D14882" s="226">
        <v>44390.577372685184</v>
      </c>
      <c r="E14882" t="s">
        <v>8057</v>
      </c>
      <c r="F14882">
        <v>29.60899925231827</v>
      </c>
    </row>
    <row r="14883" spans="1:6">
      <c r="A14883">
        <v>8</v>
      </c>
      <c r="B14883" s="226">
        <v>43831</v>
      </c>
      <c r="C14883" s="226">
        <v>43832</v>
      </c>
      <c r="D14883" s="226">
        <v>44390.577372685184</v>
      </c>
      <c r="E14883" t="s">
        <v>8058</v>
      </c>
      <c r="F14883">
        <v>1.0999999940395355E-2</v>
      </c>
    </row>
    <row r="14884" spans="1:6">
      <c r="A14884">
        <v>8</v>
      </c>
      <c r="B14884" s="226">
        <v>43831</v>
      </c>
      <c r="C14884" s="226">
        <v>43832</v>
      </c>
      <c r="D14884" s="226">
        <v>44390.577372685184</v>
      </c>
      <c r="E14884" t="s">
        <v>8059</v>
      </c>
      <c r="F14884">
        <v>3.1940000057219238</v>
      </c>
    </row>
    <row r="14885" spans="1:6">
      <c r="A14885">
        <v>8</v>
      </c>
      <c r="B14885" s="226">
        <v>43831</v>
      </c>
      <c r="C14885" s="226">
        <v>43832</v>
      </c>
      <c r="D14885" s="226">
        <v>44390.577372685184</v>
      </c>
      <c r="E14885" t="s">
        <v>8060</v>
      </c>
      <c r="F14885">
        <v>2.0000000949948276E-3</v>
      </c>
    </row>
    <row r="14886" spans="1:6">
      <c r="A14886">
        <v>8</v>
      </c>
      <c r="B14886" s="226">
        <v>43831</v>
      </c>
      <c r="C14886" s="226">
        <v>43832</v>
      </c>
      <c r="D14886" s="226">
        <v>44390.577372685184</v>
      </c>
      <c r="E14886" t="s">
        <v>8265</v>
      </c>
      <c r="F14886">
        <v>216.83224864869624</v>
      </c>
    </row>
    <row r="14887" spans="1:6">
      <c r="A14887">
        <v>8</v>
      </c>
      <c r="B14887" s="226">
        <v>43831</v>
      </c>
      <c r="C14887" s="226">
        <v>43832</v>
      </c>
      <c r="D14887" s="226">
        <v>44390.577372685184</v>
      </c>
      <c r="E14887" t="s">
        <v>8262</v>
      </c>
      <c r="F14887">
        <v>77.750184615378259</v>
      </c>
    </row>
    <row r="14888" spans="1:6">
      <c r="A14888">
        <v>8</v>
      </c>
      <c r="B14888" s="226">
        <v>43831</v>
      </c>
      <c r="C14888" s="226">
        <v>43832</v>
      </c>
      <c r="D14888" s="226">
        <v>44390.577372685184</v>
      </c>
      <c r="E14888" t="s">
        <v>8266</v>
      </c>
      <c r="F14888">
        <v>64.142702434753474</v>
      </c>
    </row>
    <row r="14889" spans="1:6">
      <c r="A14889">
        <v>8</v>
      </c>
      <c r="B14889" s="226">
        <v>43831</v>
      </c>
      <c r="C14889" s="226">
        <v>43832</v>
      </c>
      <c r="D14889" s="226">
        <v>44390.577372685184</v>
      </c>
      <c r="E14889" t="s">
        <v>8015</v>
      </c>
    </row>
    <row r="14890" spans="1:6">
      <c r="A14890">
        <v>8</v>
      </c>
      <c r="B14890" s="226">
        <v>43831</v>
      </c>
      <c r="C14890" s="226">
        <v>43832</v>
      </c>
      <c r="D14890" s="226">
        <v>44390.577372685184</v>
      </c>
      <c r="E14890" t="s">
        <v>8016</v>
      </c>
    </row>
    <row r="14891" spans="1:6">
      <c r="A14891">
        <v>8</v>
      </c>
      <c r="B14891" s="226">
        <v>43831</v>
      </c>
      <c r="C14891" s="226">
        <v>43832</v>
      </c>
      <c r="D14891" s="226">
        <v>44390.577372685184</v>
      </c>
      <c r="E14891" t="s">
        <v>8008</v>
      </c>
    </row>
    <row r="14892" spans="1:6">
      <c r="A14892">
        <v>8</v>
      </c>
      <c r="B14892" s="226">
        <v>43831</v>
      </c>
      <c r="C14892" s="226">
        <v>43832</v>
      </c>
      <c r="D14892" s="226">
        <v>44390.577372685184</v>
      </c>
      <c r="E14892" t="s">
        <v>7641</v>
      </c>
    </row>
    <row r="14893" spans="1:6">
      <c r="A14893">
        <v>8</v>
      </c>
      <c r="B14893" s="226">
        <v>43831</v>
      </c>
      <c r="C14893" s="226">
        <v>43832</v>
      </c>
      <c r="D14893" s="226">
        <v>44390.577372685184</v>
      </c>
      <c r="E14893" t="s">
        <v>7648</v>
      </c>
    </row>
    <row r="14894" spans="1:6">
      <c r="A14894">
        <v>8</v>
      </c>
      <c r="B14894" s="226">
        <v>43831</v>
      </c>
      <c r="C14894" s="226">
        <v>43832</v>
      </c>
      <c r="D14894" s="226">
        <v>44390.577372685184</v>
      </c>
      <c r="E14894" t="s">
        <v>6900</v>
      </c>
    </row>
    <row r="14895" spans="1:6">
      <c r="A14895">
        <v>8</v>
      </c>
      <c r="B14895" s="226">
        <v>43831</v>
      </c>
      <c r="C14895" s="226">
        <v>43832</v>
      </c>
      <c r="D14895" s="226">
        <v>44390.577372685184</v>
      </c>
      <c r="E14895" t="s">
        <v>6902</v>
      </c>
    </row>
    <row r="14896" spans="1:6">
      <c r="A14896">
        <v>8</v>
      </c>
      <c r="B14896" s="226">
        <v>43831</v>
      </c>
      <c r="C14896" s="226">
        <v>43832</v>
      </c>
      <c r="D14896" s="226">
        <v>44390.577372685184</v>
      </c>
      <c r="E14896" t="s">
        <v>8061</v>
      </c>
    </row>
    <row r="14897" spans="1:5">
      <c r="A14897">
        <v>8</v>
      </c>
      <c r="B14897" s="226">
        <v>43831</v>
      </c>
      <c r="C14897" s="226">
        <v>43832</v>
      </c>
      <c r="D14897" s="226">
        <v>44390.577372685184</v>
      </c>
      <c r="E14897" t="s">
        <v>8062</v>
      </c>
    </row>
    <row r="14898" spans="1:5">
      <c r="A14898">
        <v>8</v>
      </c>
      <c r="B14898" s="226">
        <v>43831</v>
      </c>
      <c r="C14898" s="226">
        <v>43832</v>
      </c>
      <c r="D14898" s="226">
        <v>44390.577372685184</v>
      </c>
      <c r="E14898" t="s">
        <v>8063</v>
      </c>
    </row>
    <row r="14899" spans="1:5">
      <c r="A14899">
        <v>8</v>
      </c>
      <c r="B14899" s="226">
        <v>43831</v>
      </c>
      <c r="C14899" s="226">
        <v>43832</v>
      </c>
      <c r="D14899" s="226">
        <v>44390.577372685184</v>
      </c>
      <c r="E14899" t="s">
        <v>8064</v>
      </c>
    </row>
    <row r="14900" spans="1:5">
      <c r="A14900">
        <v>8</v>
      </c>
      <c r="B14900" s="226">
        <v>43831</v>
      </c>
      <c r="C14900" s="226">
        <v>43832</v>
      </c>
      <c r="D14900" s="226">
        <v>44390.577372685184</v>
      </c>
      <c r="E14900" t="s">
        <v>8065</v>
      </c>
    </row>
    <row r="14901" spans="1:5">
      <c r="A14901">
        <v>8</v>
      </c>
      <c r="B14901" s="226">
        <v>43831</v>
      </c>
      <c r="C14901" s="226">
        <v>43832</v>
      </c>
      <c r="D14901" s="226">
        <v>44390.577372685184</v>
      </c>
      <c r="E14901" t="s">
        <v>8066</v>
      </c>
    </row>
    <row r="14902" spans="1:5">
      <c r="A14902">
        <v>8</v>
      </c>
      <c r="B14902" s="226">
        <v>43831</v>
      </c>
      <c r="C14902" s="226">
        <v>43832</v>
      </c>
      <c r="D14902" s="226">
        <v>44390.577372685184</v>
      </c>
      <c r="E14902" t="s">
        <v>8067</v>
      </c>
    </row>
    <row r="14903" spans="1:5">
      <c r="A14903">
        <v>8</v>
      </c>
      <c r="B14903" s="226">
        <v>43831</v>
      </c>
      <c r="C14903" s="226">
        <v>43832</v>
      </c>
      <c r="D14903" s="226">
        <v>44390.577372685184</v>
      </c>
      <c r="E14903" t="s">
        <v>8068</v>
      </c>
    </row>
    <row r="14904" spans="1:5">
      <c r="A14904">
        <v>8</v>
      </c>
      <c r="B14904" s="226">
        <v>43831</v>
      </c>
      <c r="C14904" s="226">
        <v>43832</v>
      </c>
      <c r="D14904" s="226">
        <v>44390.577372685184</v>
      </c>
      <c r="E14904" t="s">
        <v>8069</v>
      </c>
    </row>
    <row r="14905" spans="1:5">
      <c r="A14905">
        <v>8</v>
      </c>
      <c r="B14905" s="226">
        <v>43831</v>
      </c>
      <c r="C14905" s="226">
        <v>43832</v>
      </c>
      <c r="D14905" s="226">
        <v>44390.577372685184</v>
      </c>
      <c r="E14905" t="s">
        <v>8070</v>
      </c>
    </row>
    <row r="14906" spans="1:5">
      <c r="A14906">
        <v>8</v>
      </c>
      <c r="B14906" s="226">
        <v>43831</v>
      </c>
      <c r="C14906" s="226">
        <v>43832</v>
      </c>
      <c r="D14906" s="226">
        <v>44390.577372685184</v>
      </c>
      <c r="E14906" t="s">
        <v>8071</v>
      </c>
    </row>
    <row r="14907" spans="1:5">
      <c r="A14907">
        <v>8</v>
      </c>
      <c r="B14907" s="226">
        <v>43831</v>
      </c>
      <c r="C14907" s="226">
        <v>43832</v>
      </c>
      <c r="D14907" s="226">
        <v>44390.577372685184</v>
      </c>
      <c r="E14907" t="s">
        <v>8072</v>
      </c>
    </row>
    <row r="14908" spans="1:5">
      <c r="A14908">
        <v>8</v>
      </c>
      <c r="B14908" s="226">
        <v>43831</v>
      </c>
      <c r="C14908" s="226">
        <v>43832</v>
      </c>
      <c r="D14908" s="226">
        <v>44390.577372685184</v>
      </c>
      <c r="E14908" t="s">
        <v>8073</v>
      </c>
    </row>
    <row r="14909" spans="1:5">
      <c r="A14909">
        <v>8</v>
      </c>
      <c r="B14909" s="226">
        <v>43831</v>
      </c>
      <c r="C14909" s="226">
        <v>43832</v>
      </c>
      <c r="D14909" s="226">
        <v>44390.577372685184</v>
      </c>
      <c r="E14909" t="s">
        <v>8074</v>
      </c>
    </row>
    <row r="14910" spans="1:5">
      <c r="A14910">
        <v>8</v>
      </c>
      <c r="B14910" s="226">
        <v>43831</v>
      </c>
      <c r="C14910" s="226">
        <v>43832</v>
      </c>
      <c r="D14910" s="226">
        <v>44390.577372685184</v>
      </c>
      <c r="E14910" t="s">
        <v>8075</v>
      </c>
    </row>
    <row r="14911" spans="1:5">
      <c r="A14911">
        <v>8</v>
      </c>
      <c r="B14911" s="226">
        <v>43831</v>
      </c>
      <c r="C14911" s="226">
        <v>43832</v>
      </c>
      <c r="D14911" s="226">
        <v>44390.577372685184</v>
      </c>
      <c r="E14911" t="s">
        <v>8076</v>
      </c>
    </row>
    <row r="14912" spans="1:5">
      <c r="A14912">
        <v>8</v>
      </c>
      <c r="B14912" s="226">
        <v>43831</v>
      </c>
      <c r="C14912" s="226">
        <v>43832</v>
      </c>
      <c r="D14912" s="226">
        <v>44390.577372685184</v>
      </c>
      <c r="E14912" t="s">
        <v>8077</v>
      </c>
    </row>
    <row r="14913" spans="1:5">
      <c r="A14913">
        <v>8</v>
      </c>
      <c r="B14913" s="226">
        <v>43831</v>
      </c>
      <c r="C14913" s="226">
        <v>43832</v>
      </c>
      <c r="D14913" s="226">
        <v>44390.577372685184</v>
      </c>
      <c r="E14913" t="s">
        <v>8078</v>
      </c>
    </row>
    <row r="14914" spans="1:5">
      <c r="A14914">
        <v>8</v>
      </c>
      <c r="B14914" s="226">
        <v>43831</v>
      </c>
      <c r="C14914" s="226">
        <v>43832</v>
      </c>
      <c r="D14914" s="226">
        <v>44390.577372685184</v>
      </c>
      <c r="E14914" t="s">
        <v>8079</v>
      </c>
    </row>
    <row r="14915" spans="1:5">
      <c r="A14915">
        <v>8</v>
      </c>
      <c r="B14915" s="226">
        <v>43831</v>
      </c>
      <c r="C14915" s="226">
        <v>43832</v>
      </c>
      <c r="D14915" s="226">
        <v>44390.577372685184</v>
      </c>
      <c r="E14915" t="s">
        <v>8080</v>
      </c>
    </row>
    <row r="14916" spans="1:5">
      <c r="A14916">
        <v>8</v>
      </c>
      <c r="B14916" s="226">
        <v>43831</v>
      </c>
      <c r="C14916" s="226">
        <v>43832</v>
      </c>
      <c r="D14916" s="226">
        <v>44390.577372685184</v>
      </c>
      <c r="E14916" t="s">
        <v>8081</v>
      </c>
    </row>
    <row r="14917" spans="1:5">
      <c r="A14917">
        <v>8</v>
      </c>
      <c r="B14917" s="226">
        <v>43831</v>
      </c>
      <c r="C14917" s="226">
        <v>43832</v>
      </c>
      <c r="D14917" s="226">
        <v>44390.577372685184</v>
      </c>
      <c r="E14917" t="s">
        <v>8082</v>
      </c>
    </row>
    <row r="14918" spans="1:5">
      <c r="A14918">
        <v>8</v>
      </c>
      <c r="B14918" s="226">
        <v>43831</v>
      </c>
      <c r="C14918" s="226">
        <v>43832</v>
      </c>
      <c r="D14918" s="226">
        <v>44390.577372685184</v>
      </c>
      <c r="E14918" t="s">
        <v>8083</v>
      </c>
    </row>
    <row r="14919" spans="1:5">
      <c r="A14919">
        <v>8</v>
      </c>
      <c r="B14919" s="226">
        <v>43831</v>
      </c>
      <c r="C14919" s="226">
        <v>43832</v>
      </c>
      <c r="D14919" s="226">
        <v>44390.577372685184</v>
      </c>
      <c r="E14919" t="s">
        <v>8084</v>
      </c>
    </row>
    <row r="14920" spans="1:5">
      <c r="A14920">
        <v>8</v>
      </c>
      <c r="B14920" s="226">
        <v>43831</v>
      </c>
      <c r="C14920" s="226">
        <v>43832</v>
      </c>
      <c r="D14920" s="226">
        <v>44390.577372685184</v>
      </c>
      <c r="E14920" t="s">
        <v>8085</v>
      </c>
    </row>
    <row r="14921" spans="1:5">
      <c r="A14921">
        <v>8</v>
      </c>
      <c r="B14921" s="226">
        <v>43831</v>
      </c>
      <c r="C14921" s="226">
        <v>43832</v>
      </c>
      <c r="D14921" s="226">
        <v>44390.577372685184</v>
      </c>
      <c r="E14921" t="s">
        <v>8086</v>
      </c>
    </row>
    <row r="14922" spans="1:5">
      <c r="A14922">
        <v>8</v>
      </c>
      <c r="B14922" s="226">
        <v>43831</v>
      </c>
      <c r="C14922" s="226">
        <v>43832</v>
      </c>
      <c r="D14922" s="226">
        <v>44390.577372685184</v>
      </c>
      <c r="E14922" t="s">
        <v>8087</v>
      </c>
    </row>
    <row r="14923" spans="1:5">
      <c r="A14923">
        <v>8</v>
      </c>
      <c r="B14923" s="226">
        <v>43831</v>
      </c>
      <c r="C14923" s="226">
        <v>43832</v>
      </c>
      <c r="D14923" s="226">
        <v>44390.577372685184</v>
      </c>
      <c r="E14923" t="s">
        <v>8088</v>
      </c>
    </row>
    <row r="14924" spans="1:5">
      <c r="A14924">
        <v>8</v>
      </c>
      <c r="B14924" s="226">
        <v>43831</v>
      </c>
      <c r="C14924" s="226">
        <v>43832</v>
      </c>
      <c r="D14924" s="226">
        <v>44390.577372685184</v>
      </c>
      <c r="E14924" t="s">
        <v>8089</v>
      </c>
    </row>
    <row r="14925" spans="1:5">
      <c r="A14925">
        <v>8</v>
      </c>
      <c r="B14925" s="226">
        <v>43831</v>
      </c>
      <c r="C14925" s="226">
        <v>43832</v>
      </c>
      <c r="D14925" s="226">
        <v>44390.577372685184</v>
      </c>
      <c r="E14925" t="s">
        <v>8090</v>
      </c>
    </row>
    <row r="14926" spans="1:5">
      <c r="A14926">
        <v>8</v>
      </c>
      <c r="B14926" s="226">
        <v>43831</v>
      </c>
      <c r="C14926" s="226">
        <v>43832</v>
      </c>
      <c r="D14926" s="226">
        <v>44390.577372685184</v>
      </c>
      <c r="E14926" t="s">
        <v>8091</v>
      </c>
    </row>
    <row r="14927" spans="1:5">
      <c r="A14927">
        <v>8</v>
      </c>
      <c r="B14927" s="226">
        <v>43831</v>
      </c>
      <c r="C14927" s="226">
        <v>43832</v>
      </c>
      <c r="D14927" s="226">
        <v>44390.577372685184</v>
      </c>
      <c r="E14927" t="s">
        <v>8092</v>
      </c>
    </row>
    <row r="14928" spans="1:5">
      <c r="A14928">
        <v>8</v>
      </c>
      <c r="B14928" s="226">
        <v>43831</v>
      </c>
      <c r="C14928" s="226">
        <v>43832</v>
      </c>
      <c r="D14928" s="226">
        <v>44390.577372685184</v>
      </c>
      <c r="E14928" t="s">
        <v>8093</v>
      </c>
    </row>
    <row r="14929" spans="1:5">
      <c r="A14929">
        <v>8</v>
      </c>
      <c r="B14929" s="226">
        <v>43831</v>
      </c>
      <c r="C14929" s="226">
        <v>43832</v>
      </c>
      <c r="D14929" s="226">
        <v>44390.577372685184</v>
      </c>
      <c r="E14929" t="s">
        <v>8094</v>
      </c>
    </row>
    <row r="14930" spans="1:5">
      <c r="A14930">
        <v>8</v>
      </c>
      <c r="B14930" s="226">
        <v>43831</v>
      </c>
      <c r="C14930" s="226">
        <v>43832</v>
      </c>
      <c r="D14930" s="226">
        <v>44390.577372685184</v>
      </c>
      <c r="E14930" t="s">
        <v>8095</v>
      </c>
    </row>
    <row r="14931" spans="1:5">
      <c r="A14931">
        <v>8</v>
      </c>
      <c r="B14931" s="226">
        <v>43831</v>
      </c>
      <c r="C14931" s="226">
        <v>43832</v>
      </c>
      <c r="D14931" s="226">
        <v>44390.577372685184</v>
      </c>
      <c r="E14931" t="s">
        <v>8096</v>
      </c>
    </row>
    <row r="14932" spans="1:5">
      <c r="A14932">
        <v>8</v>
      </c>
      <c r="B14932" s="226">
        <v>43831</v>
      </c>
      <c r="C14932" s="226">
        <v>43832</v>
      </c>
      <c r="D14932" s="226">
        <v>44390.577372685184</v>
      </c>
      <c r="E14932" t="s">
        <v>8097</v>
      </c>
    </row>
    <row r="14933" spans="1:5">
      <c r="A14933">
        <v>8</v>
      </c>
      <c r="B14933" s="226">
        <v>43831</v>
      </c>
      <c r="C14933" s="226">
        <v>43832</v>
      </c>
      <c r="D14933" s="226">
        <v>44390.577372685184</v>
      </c>
      <c r="E14933" t="s">
        <v>8098</v>
      </c>
    </row>
    <row r="14934" spans="1:5">
      <c r="A14934">
        <v>8</v>
      </c>
      <c r="B14934" s="226">
        <v>43831</v>
      </c>
      <c r="C14934" s="226">
        <v>43832</v>
      </c>
      <c r="D14934" s="226">
        <v>44390.577372685184</v>
      </c>
      <c r="E14934" t="s">
        <v>8099</v>
      </c>
    </row>
    <row r="14935" spans="1:5">
      <c r="A14935">
        <v>8</v>
      </c>
      <c r="B14935" s="226">
        <v>43831</v>
      </c>
      <c r="C14935" s="226">
        <v>43832</v>
      </c>
      <c r="D14935" s="226">
        <v>44390.577372685184</v>
      </c>
      <c r="E14935" t="s">
        <v>8100</v>
      </c>
    </row>
    <row r="14936" spans="1:5">
      <c r="A14936">
        <v>8</v>
      </c>
      <c r="B14936" s="226">
        <v>43831</v>
      </c>
      <c r="C14936" s="226">
        <v>43832</v>
      </c>
      <c r="D14936" s="226">
        <v>44390.577372685184</v>
      </c>
      <c r="E14936" t="s">
        <v>8101</v>
      </c>
    </row>
    <row r="14937" spans="1:5">
      <c r="A14937">
        <v>8</v>
      </c>
      <c r="B14937" s="226">
        <v>43831</v>
      </c>
      <c r="C14937" s="226">
        <v>43832</v>
      </c>
      <c r="D14937" s="226">
        <v>44390.577372685184</v>
      </c>
      <c r="E14937" t="s">
        <v>8102</v>
      </c>
    </row>
    <row r="14938" spans="1:5">
      <c r="A14938">
        <v>8</v>
      </c>
      <c r="B14938" s="226">
        <v>43831</v>
      </c>
      <c r="C14938" s="226">
        <v>43832</v>
      </c>
      <c r="D14938" s="226">
        <v>44390.577372685184</v>
      </c>
      <c r="E14938" t="s">
        <v>8103</v>
      </c>
    </row>
    <row r="14939" spans="1:5">
      <c r="A14939">
        <v>8</v>
      </c>
      <c r="B14939" s="226">
        <v>43831</v>
      </c>
      <c r="C14939" s="226">
        <v>43832</v>
      </c>
      <c r="D14939" s="226">
        <v>44390.577372685184</v>
      </c>
      <c r="E14939" t="s">
        <v>8104</v>
      </c>
    </row>
    <row r="14940" spans="1:5">
      <c r="A14940">
        <v>8</v>
      </c>
      <c r="B14940" s="226">
        <v>43831</v>
      </c>
      <c r="C14940" s="226">
        <v>43832</v>
      </c>
      <c r="D14940" s="226">
        <v>44390.577372685184</v>
      </c>
      <c r="E14940" t="s">
        <v>8105</v>
      </c>
    </row>
    <row r="14941" spans="1:5">
      <c r="A14941">
        <v>8</v>
      </c>
      <c r="B14941" s="226">
        <v>43831</v>
      </c>
      <c r="C14941" s="226">
        <v>43832</v>
      </c>
      <c r="D14941" s="226">
        <v>44390.577372685184</v>
      </c>
      <c r="E14941" t="s">
        <v>8106</v>
      </c>
    </row>
    <row r="14942" spans="1:5">
      <c r="A14942">
        <v>8</v>
      </c>
      <c r="B14942" s="226">
        <v>43831</v>
      </c>
      <c r="C14942" s="226">
        <v>43832</v>
      </c>
      <c r="D14942" s="226">
        <v>44390.577372685184</v>
      </c>
      <c r="E14942" t="s">
        <v>8107</v>
      </c>
    </row>
    <row r="14943" spans="1:5">
      <c r="A14943">
        <v>8</v>
      </c>
      <c r="B14943" s="226">
        <v>43831</v>
      </c>
      <c r="C14943" s="226">
        <v>43832</v>
      </c>
      <c r="D14943" s="226">
        <v>44390.577372685184</v>
      </c>
      <c r="E14943" t="s">
        <v>8108</v>
      </c>
    </row>
    <row r="14944" spans="1:5">
      <c r="A14944">
        <v>8</v>
      </c>
      <c r="B14944" s="226">
        <v>43831</v>
      </c>
      <c r="C14944" s="226">
        <v>43832</v>
      </c>
      <c r="D14944" s="226">
        <v>44390.577372685184</v>
      </c>
      <c r="E14944" t="s">
        <v>8109</v>
      </c>
    </row>
    <row r="14945" spans="1:6">
      <c r="A14945">
        <v>8</v>
      </c>
      <c r="B14945" s="226">
        <v>43831</v>
      </c>
      <c r="C14945" s="226">
        <v>43832</v>
      </c>
      <c r="D14945" s="226">
        <v>44390.577372685184</v>
      </c>
      <c r="E14945" t="s">
        <v>8110</v>
      </c>
    </row>
    <row r="14946" spans="1:6">
      <c r="A14946">
        <v>8</v>
      </c>
      <c r="B14946" s="226">
        <v>43831</v>
      </c>
      <c r="C14946" s="226">
        <v>43832</v>
      </c>
      <c r="D14946" s="226">
        <v>44390.577372685184</v>
      </c>
      <c r="E14946" t="s">
        <v>8111</v>
      </c>
    </row>
    <row r="14947" spans="1:6">
      <c r="A14947">
        <v>8</v>
      </c>
      <c r="B14947" s="226">
        <v>43831</v>
      </c>
      <c r="C14947" s="226">
        <v>43832</v>
      </c>
      <c r="D14947" s="226">
        <v>44390.577372685184</v>
      </c>
      <c r="E14947" t="s">
        <v>8112</v>
      </c>
    </row>
    <row r="14948" spans="1:6">
      <c r="A14948">
        <v>8</v>
      </c>
      <c r="B14948" s="226">
        <v>43831</v>
      </c>
      <c r="C14948" s="226">
        <v>43832</v>
      </c>
      <c r="D14948" s="226">
        <v>44390.577372685184</v>
      </c>
      <c r="E14948" t="s">
        <v>8113</v>
      </c>
    </row>
    <row r="14949" spans="1:6">
      <c r="A14949">
        <v>8</v>
      </c>
      <c r="B14949" s="226">
        <v>43831</v>
      </c>
      <c r="C14949" s="226">
        <v>43832</v>
      </c>
      <c r="D14949" s="226">
        <v>44390.577372685184</v>
      </c>
      <c r="E14949" t="s">
        <v>8114</v>
      </c>
    </row>
    <row r="14950" spans="1:6">
      <c r="A14950">
        <v>8</v>
      </c>
      <c r="B14950" s="226">
        <v>43831</v>
      </c>
      <c r="C14950" s="226">
        <v>43832</v>
      </c>
      <c r="D14950" s="226">
        <v>44390.577372685184</v>
      </c>
      <c r="E14950" t="s">
        <v>7341</v>
      </c>
    </row>
    <row r="14951" spans="1:6">
      <c r="A14951">
        <v>8</v>
      </c>
      <c r="B14951" s="226">
        <v>43831</v>
      </c>
      <c r="C14951" s="226">
        <v>43832</v>
      </c>
      <c r="D14951" s="226">
        <v>44390.577372685184</v>
      </c>
      <c r="E14951" t="s">
        <v>7343</v>
      </c>
    </row>
    <row r="14952" spans="1:6">
      <c r="A14952">
        <v>8</v>
      </c>
      <c r="B14952" s="226">
        <v>43831</v>
      </c>
      <c r="C14952" s="226">
        <v>43832</v>
      </c>
      <c r="D14952" s="226">
        <v>44390.577372685184</v>
      </c>
      <c r="E14952" t="s">
        <v>8116</v>
      </c>
    </row>
    <row r="14953" spans="1:6">
      <c r="A14953">
        <v>8</v>
      </c>
      <c r="B14953" s="226">
        <v>43831</v>
      </c>
      <c r="C14953" s="226">
        <v>43832</v>
      </c>
      <c r="D14953" s="226">
        <v>44390.577372685184</v>
      </c>
      <c r="E14953" t="s">
        <v>7346</v>
      </c>
    </row>
    <row r="14954" spans="1:6">
      <c r="A14954">
        <v>8</v>
      </c>
      <c r="B14954" s="226">
        <v>43831</v>
      </c>
      <c r="C14954" s="226">
        <v>43832</v>
      </c>
      <c r="D14954" s="226">
        <v>44390.577372685184</v>
      </c>
      <c r="E14954" t="s">
        <v>7348</v>
      </c>
    </row>
    <row r="14955" spans="1:6">
      <c r="A14955">
        <v>8</v>
      </c>
      <c r="B14955" s="226">
        <v>43831</v>
      </c>
      <c r="C14955" s="226">
        <v>43832</v>
      </c>
      <c r="D14955" s="226">
        <v>44390.577372685184</v>
      </c>
      <c r="E14955" t="s">
        <v>8115</v>
      </c>
    </row>
    <row r="14956" spans="1:6">
      <c r="A14956">
        <v>8</v>
      </c>
      <c r="B14956" s="226">
        <v>43831</v>
      </c>
      <c r="C14956" s="226">
        <v>43832</v>
      </c>
      <c r="D14956" s="226">
        <v>44390.577372685184</v>
      </c>
      <c r="E14956" t="s">
        <v>8117</v>
      </c>
    </row>
    <row r="14957" spans="1:6">
      <c r="A14957">
        <v>8</v>
      </c>
      <c r="B14957" s="226">
        <v>43831</v>
      </c>
      <c r="C14957" s="226">
        <v>43832</v>
      </c>
      <c r="D14957" s="226">
        <v>44390.577372685184</v>
      </c>
      <c r="E14957" t="s">
        <v>8118</v>
      </c>
      <c r="F14957">
        <v>20.430000305175781</v>
      </c>
    </row>
    <row r="14958" spans="1:6">
      <c r="A14958">
        <v>8</v>
      </c>
      <c r="B14958" s="226">
        <v>43831</v>
      </c>
      <c r="C14958" s="226">
        <v>43832</v>
      </c>
      <c r="D14958" s="226">
        <v>44390.577372685184</v>
      </c>
      <c r="E14958" t="s">
        <v>8119</v>
      </c>
      <c r="F14958">
        <v>70.010002136227754</v>
      </c>
    </row>
    <row r="14959" spans="1:6">
      <c r="A14959">
        <v>8</v>
      </c>
      <c r="B14959" s="226">
        <v>43831</v>
      </c>
      <c r="C14959" s="226">
        <v>43832</v>
      </c>
      <c r="D14959" s="226">
        <v>44390.577372685184</v>
      </c>
      <c r="E14959" t="s">
        <v>8322</v>
      </c>
    </row>
    <row r="14960" spans="1:6">
      <c r="A14960">
        <v>8</v>
      </c>
      <c r="B14960" s="226">
        <v>43831</v>
      </c>
      <c r="C14960" s="226">
        <v>43832</v>
      </c>
      <c r="D14960" s="226">
        <v>44390.577372685184</v>
      </c>
      <c r="E14960" t="s">
        <v>8323</v>
      </c>
    </row>
    <row r="14961" spans="1:6">
      <c r="A14961">
        <v>8</v>
      </c>
      <c r="B14961" s="226">
        <v>43831</v>
      </c>
      <c r="C14961" s="226">
        <v>43832</v>
      </c>
      <c r="D14961" s="226">
        <v>44390.577372685184</v>
      </c>
      <c r="E14961" t="s">
        <v>8267</v>
      </c>
      <c r="F14961">
        <v>0</v>
      </c>
    </row>
    <row r="14962" spans="1:6">
      <c r="A14962">
        <v>8</v>
      </c>
      <c r="B14962" s="226">
        <v>43831</v>
      </c>
      <c r="C14962" s="226">
        <v>43832</v>
      </c>
      <c r="D14962" s="226">
        <v>44390.577372685184</v>
      </c>
      <c r="E14962" t="s">
        <v>8268</v>
      </c>
      <c r="F14962">
        <v>0</v>
      </c>
    </row>
    <row r="14963" spans="1:6">
      <c r="A14963">
        <v>8</v>
      </c>
      <c r="B14963" s="226">
        <v>43831</v>
      </c>
      <c r="C14963" s="226">
        <v>43832</v>
      </c>
      <c r="D14963" s="226">
        <v>44390.577372685184</v>
      </c>
      <c r="E14963" t="s">
        <v>8269</v>
      </c>
    </row>
    <row r="14964" spans="1:6">
      <c r="A14964">
        <v>8</v>
      </c>
      <c r="B14964" s="226">
        <v>43831</v>
      </c>
      <c r="C14964" s="226">
        <v>43832</v>
      </c>
      <c r="D14964" s="226">
        <v>44390.577372685184</v>
      </c>
      <c r="E14964" t="s">
        <v>8272</v>
      </c>
      <c r="F14964">
        <v>0</v>
      </c>
    </row>
    <row r="14965" spans="1:6">
      <c r="A14965">
        <v>8</v>
      </c>
      <c r="B14965" s="226">
        <v>43831</v>
      </c>
      <c r="C14965" s="226">
        <v>43832</v>
      </c>
      <c r="D14965" s="226">
        <v>44390.577372685184</v>
      </c>
      <c r="E14965" t="s">
        <v>8273</v>
      </c>
      <c r="F14965">
        <v>0</v>
      </c>
    </row>
    <row r="14966" spans="1:6">
      <c r="A14966">
        <v>8</v>
      </c>
      <c r="B14966" s="226">
        <v>43831</v>
      </c>
      <c r="C14966" s="226">
        <v>43832</v>
      </c>
      <c r="D14966" s="226">
        <v>44390.577372685184</v>
      </c>
      <c r="E14966" t="s">
        <v>8274</v>
      </c>
    </row>
    <row r="14967" spans="1:6">
      <c r="A14967">
        <v>8</v>
      </c>
      <c r="B14967" s="226">
        <v>43831</v>
      </c>
      <c r="C14967" s="226">
        <v>43832</v>
      </c>
      <c r="D14967" s="226">
        <v>44390.577372685184</v>
      </c>
      <c r="E14967" t="s">
        <v>7718</v>
      </c>
    </row>
    <row r="14968" spans="1:6">
      <c r="A14968">
        <v>8</v>
      </c>
      <c r="B14968" s="226">
        <v>43831</v>
      </c>
      <c r="C14968" s="226">
        <v>43832</v>
      </c>
      <c r="D14968" s="226">
        <v>44390.577372685184</v>
      </c>
      <c r="E14968" t="s">
        <v>7719</v>
      </c>
    </row>
    <row r="14969" spans="1:6">
      <c r="A14969">
        <v>8</v>
      </c>
      <c r="B14969" s="226">
        <v>43831</v>
      </c>
      <c r="C14969" s="226">
        <v>43832</v>
      </c>
      <c r="D14969" s="226">
        <v>44390.577372685184</v>
      </c>
      <c r="E14969" t="s">
        <v>7722</v>
      </c>
    </row>
    <row r="14970" spans="1:6">
      <c r="A14970">
        <v>8</v>
      </c>
      <c r="B14970" s="226">
        <v>43831</v>
      </c>
      <c r="C14970" s="226">
        <v>43832</v>
      </c>
      <c r="D14970" s="226">
        <v>44390.577372685184</v>
      </c>
      <c r="E14970" t="s">
        <v>7723</v>
      </c>
    </row>
    <row r="14971" spans="1:6">
      <c r="A14971">
        <v>8</v>
      </c>
      <c r="B14971" s="226">
        <v>43831</v>
      </c>
      <c r="C14971" s="226">
        <v>43832</v>
      </c>
      <c r="D14971" s="226">
        <v>44390.577372685184</v>
      </c>
      <c r="E14971" t="s">
        <v>7724</v>
      </c>
    </row>
    <row r="14972" spans="1:6">
      <c r="A14972">
        <v>8</v>
      </c>
      <c r="B14972" s="226">
        <v>43831</v>
      </c>
      <c r="C14972" s="226">
        <v>43832</v>
      </c>
      <c r="D14972" s="226">
        <v>44390.577372685184</v>
      </c>
      <c r="E14972" t="s">
        <v>7725</v>
      </c>
    </row>
    <row r="14973" spans="1:6">
      <c r="A14973">
        <v>8</v>
      </c>
      <c r="B14973" s="226">
        <v>43831</v>
      </c>
      <c r="C14973" s="226">
        <v>43832</v>
      </c>
      <c r="D14973" s="226">
        <v>44390.577372685184</v>
      </c>
      <c r="E14973" t="s">
        <v>7024</v>
      </c>
    </row>
    <row r="14974" spans="1:6">
      <c r="A14974">
        <v>8</v>
      </c>
      <c r="B14974" s="226">
        <v>43831</v>
      </c>
      <c r="C14974" s="226">
        <v>43832</v>
      </c>
      <c r="D14974" s="226">
        <v>44390.577372685184</v>
      </c>
      <c r="E14974" t="s">
        <v>8120</v>
      </c>
    </row>
    <row r="14975" spans="1:6">
      <c r="A14975">
        <v>8</v>
      </c>
      <c r="B14975" s="226">
        <v>43831</v>
      </c>
      <c r="C14975" s="226">
        <v>43832</v>
      </c>
      <c r="D14975" s="226">
        <v>44390.577372685184</v>
      </c>
      <c r="E14975" t="s">
        <v>8121</v>
      </c>
    </row>
    <row r="14976" spans="1:6">
      <c r="A14976">
        <v>8</v>
      </c>
      <c r="B14976" s="226">
        <v>43831</v>
      </c>
      <c r="C14976" s="226">
        <v>43832</v>
      </c>
      <c r="D14976" s="226">
        <v>44390.577372685184</v>
      </c>
      <c r="E14976" t="s">
        <v>8122</v>
      </c>
    </row>
    <row r="14977" spans="1:5">
      <c r="A14977">
        <v>8</v>
      </c>
      <c r="B14977" s="226">
        <v>43831</v>
      </c>
      <c r="C14977" s="226">
        <v>43832</v>
      </c>
      <c r="D14977" s="226">
        <v>44390.577372685184</v>
      </c>
      <c r="E14977" t="s">
        <v>8123</v>
      </c>
    </row>
    <row r="14978" spans="1:5">
      <c r="A14978">
        <v>8</v>
      </c>
      <c r="B14978" s="226">
        <v>43831</v>
      </c>
      <c r="C14978" s="226">
        <v>43832</v>
      </c>
      <c r="D14978" s="226">
        <v>44390.577372685184</v>
      </c>
      <c r="E14978" t="s">
        <v>8124</v>
      </c>
    </row>
    <row r="14979" spans="1:5">
      <c r="A14979">
        <v>8</v>
      </c>
      <c r="B14979" s="226">
        <v>43831</v>
      </c>
      <c r="C14979" s="226">
        <v>43832</v>
      </c>
      <c r="D14979" s="226">
        <v>44390.577372685184</v>
      </c>
      <c r="E14979" t="s">
        <v>8125</v>
      </c>
    </row>
    <row r="14980" spans="1:5">
      <c r="A14980">
        <v>8</v>
      </c>
      <c r="B14980" s="226">
        <v>43831</v>
      </c>
      <c r="C14980" s="226">
        <v>43832</v>
      </c>
      <c r="D14980" s="226">
        <v>44390.577372685184</v>
      </c>
      <c r="E14980" t="s">
        <v>8126</v>
      </c>
    </row>
    <row r="14981" spans="1:5">
      <c r="A14981">
        <v>8</v>
      </c>
      <c r="B14981" s="226">
        <v>43831</v>
      </c>
      <c r="C14981" s="226">
        <v>43832</v>
      </c>
      <c r="D14981" s="226">
        <v>44390.577372685184</v>
      </c>
      <c r="E14981" t="s">
        <v>8127</v>
      </c>
    </row>
    <row r="14982" spans="1:5">
      <c r="A14982">
        <v>8</v>
      </c>
      <c r="B14982" s="226">
        <v>43831</v>
      </c>
      <c r="C14982" s="226">
        <v>43832</v>
      </c>
      <c r="D14982" s="226">
        <v>44390.577372685184</v>
      </c>
      <c r="E14982" t="s">
        <v>8128</v>
      </c>
    </row>
    <row r="14983" spans="1:5">
      <c r="A14983">
        <v>8</v>
      </c>
      <c r="B14983" s="226">
        <v>43831</v>
      </c>
      <c r="C14983" s="226">
        <v>43832</v>
      </c>
      <c r="D14983" s="226">
        <v>44390.577372685184</v>
      </c>
      <c r="E14983" t="s">
        <v>8129</v>
      </c>
    </row>
    <row r="14984" spans="1:5">
      <c r="A14984">
        <v>8</v>
      </c>
      <c r="B14984" s="226">
        <v>43831</v>
      </c>
      <c r="C14984" s="226">
        <v>43832</v>
      </c>
      <c r="D14984" s="226">
        <v>44390.577372685184</v>
      </c>
      <c r="E14984" t="s">
        <v>8130</v>
      </c>
    </row>
    <row r="14985" spans="1:5">
      <c r="A14985">
        <v>8</v>
      </c>
      <c r="B14985" s="226">
        <v>43831</v>
      </c>
      <c r="C14985" s="226">
        <v>43832</v>
      </c>
      <c r="D14985" s="226">
        <v>44390.577372685184</v>
      </c>
      <c r="E14985" t="s">
        <v>8131</v>
      </c>
    </row>
    <row r="14986" spans="1:5">
      <c r="A14986">
        <v>8</v>
      </c>
      <c r="B14986" s="226">
        <v>43831</v>
      </c>
      <c r="C14986" s="226">
        <v>43832</v>
      </c>
      <c r="D14986" s="226">
        <v>44390.577372685184</v>
      </c>
      <c r="E14986" t="s">
        <v>8132</v>
      </c>
    </row>
    <row r="14987" spans="1:5">
      <c r="A14987">
        <v>8</v>
      </c>
      <c r="B14987" s="226">
        <v>43831</v>
      </c>
      <c r="C14987" s="226">
        <v>43832</v>
      </c>
      <c r="D14987" s="226">
        <v>44390.577372685184</v>
      </c>
      <c r="E14987" t="s">
        <v>8133</v>
      </c>
    </row>
    <row r="14988" spans="1:5">
      <c r="A14988">
        <v>8</v>
      </c>
      <c r="B14988" s="226">
        <v>43831</v>
      </c>
      <c r="C14988" s="226">
        <v>43832</v>
      </c>
      <c r="D14988" s="226">
        <v>44390.577372685184</v>
      </c>
      <c r="E14988" t="s">
        <v>7054</v>
      </c>
    </row>
    <row r="14989" spans="1:5">
      <c r="A14989">
        <v>8</v>
      </c>
      <c r="B14989" s="226">
        <v>43831</v>
      </c>
      <c r="C14989" s="226">
        <v>43832</v>
      </c>
      <c r="D14989" s="226">
        <v>44390.577372685184</v>
      </c>
      <c r="E14989" t="s">
        <v>7354</v>
      </c>
    </row>
    <row r="14990" spans="1:5">
      <c r="A14990">
        <v>8</v>
      </c>
      <c r="B14990" s="226">
        <v>43831</v>
      </c>
      <c r="C14990" s="226">
        <v>43832</v>
      </c>
      <c r="D14990" s="226">
        <v>44390.577372685184</v>
      </c>
      <c r="E14990" t="s">
        <v>7356</v>
      </c>
    </row>
    <row r="14991" spans="1:5">
      <c r="A14991">
        <v>8</v>
      </c>
      <c r="B14991" s="226">
        <v>43831</v>
      </c>
      <c r="C14991" s="226">
        <v>43832</v>
      </c>
      <c r="D14991" s="226">
        <v>44390.577372685184</v>
      </c>
      <c r="E14991" t="s">
        <v>7358</v>
      </c>
    </row>
    <row r="14992" spans="1:5">
      <c r="A14992">
        <v>8</v>
      </c>
      <c r="B14992" s="226">
        <v>43831</v>
      </c>
      <c r="C14992" s="226">
        <v>43832</v>
      </c>
      <c r="D14992" s="226">
        <v>44390.577372685184</v>
      </c>
      <c r="E14992" t="s">
        <v>7360</v>
      </c>
    </row>
    <row r="14993" spans="1:6">
      <c r="A14993">
        <v>8</v>
      </c>
      <c r="B14993" s="226">
        <v>43831</v>
      </c>
      <c r="C14993" s="226">
        <v>43832</v>
      </c>
      <c r="D14993" s="226">
        <v>44390.577372685184</v>
      </c>
      <c r="E14993" t="s">
        <v>7362</v>
      </c>
    </row>
    <row r="14994" spans="1:6">
      <c r="A14994">
        <v>8</v>
      </c>
      <c r="B14994" s="226">
        <v>43831</v>
      </c>
      <c r="C14994" s="226">
        <v>43832</v>
      </c>
      <c r="D14994" s="226">
        <v>44390.577372685184</v>
      </c>
      <c r="E14994" t="s">
        <v>7364</v>
      </c>
    </row>
    <row r="14995" spans="1:6">
      <c r="A14995">
        <v>8</v>
      </c>
      <c r="B14995" s="226">
        <v>43831</v>
      </c>
      <c r="C14995" s="226">
        <v>43832</v>
      </c>
      <c r="D14995" s="226">
        <v>44390.577372685184</v>
      </c>
      <c r="E14995" t="s">
        <v>8134</v>
      </c>
    </row>
    <row r="14996" spans="1:6">
      <c r="A14996">
        <v>8</v>
      </c>
      <c r="B14996" s="226">
        <v>43831</v>
      </c>
      <c r="C14996" s="226">
        <v>43832</v>
      </c>
      <c r="D14996" s="226">
        <v>44390.577372685184</v>
      </c>
      <c r="E14996" t="s">
        <v>8135</v>
      </c>
    </row>
    <row r="14997" spans="1:6">
      <c r="A14997">
        <v>8</v>
      </c>
      <c r="B14997" s="226">
        <v>43831</v>
      </c>
      <c r="C14997" s="226">
        <v>43832</v>
      </c>
      <c r="D14997" s="226">
        <v>44390.577372685184</v>
      </c>
      <c r="E14997" t="s">
        <v>8136</v>
      </c>
    </row>
    <row r="14998" spans="1:6">
      <c r="A14998">
        <v>8</v>
      </c>
      <c r="B14998" s="226">
        <v>43831</v>
      </c>
      <c r="C14998" s="226">
        <v>43832</v>
      </c>
      <c r="D14998" s="226">
        <v>44390.577372685184</v>
      </c>
      <c r="E14998" t="s">
        <v>8137</v>
      </c>
    </row>
    <row r="14999" spans="1:6">
      <c r="A14999">
        <v>8</v>
      </c>
      <c r="B14999" s="226">
        <v>43831</v>
      </c>
      <c r="C14999" s="226">
        <v>43832</v>
      </c>
      <c r="D14999" s="226">
        <v>44390.577372685184</v>
      </c>
      <c r="E14999" t="s">
        <v>8138</v>
      </c>
    </row>
    <row r="15000" spans="1:6">
      <c r="A15000">
        <v>8</v>
      </c>
      <c r="B15000" s="226">
        <v>43831</v>
      </c>
      <c r="C15000" s="226">
        <v>43832</v>
      </c>
      <c r="D15000" s="226">
        <v>44390.577372685184</v>
      </c>
      <c r="E15000" t="s">
        <v>8292</v>
      </c>
    </row>
    <row r="15001" spans="1:6">
      <c r="A15001">
        <v>8</v>
      </c>
      <c r="B15001" s="226">
        <v>43831</v>
      </c>
      <c r="C15001" s="226">
        <v>43832</v>
      </c>
      <c r="D15001" s="226">
        <v>44390.577372685184</v>
      </c>
      <c r="E15001" t="s">
        <v>8293</v>
      </c>
    </row>
    <row r="15002" spans="1:6">
      <c r="A15002">
        <v>8</v>
      </c>
      <c r="B15002" s="226">
        <v>43831</v>
      </c>
      <c r="C15002" s="226">
        <v>43832</v>
      </c>
      <c r="D15002" s="226">
        <v>44390.577372685184</v>
      </c>
      <c r="E15002" t="s">
        <v>8328</v>
      </c>
      <c r="F15002">
        <v>0</v>
      </c>
    </row>
    <row r="15003" spans="1:6">
      <c r="A15003">
        <v>8</v>
      </c>
      <c r="B15003" s="226">
        <v>43831</v>
      </c>
      <c r="C15003" s="226">
        <v>43832</v>
      </c>
      <c r="D15003" s="226">
        <v>44390.577372685184</v>
      </c>
      <c r="E15003" t="s">
        <v>8285</v>
      </c>
      <c r="F15003">
        <v>0</v>
      </c>
    </row>
    <row r="15004" spans="1:6">
      <c r="A15004">
        <v>8</v>
      </c>
      <c r="B15004" s="226">
        <v>43831</v>
      </c>
      <c r="C15004" s="226">
        <v>43832</v>
      </c>
      <c r="D15004" s="226">
        <v>44390.577372685184</v>
      </c>
      <c r="E15004" t="s">
        <v>8286</v>
      </c>
      <c r="F15004">
        <v>0</v>
      </c>
    </row>
    <row r="15005" spans="1:6">
      <c r="A15005">
        <v>8</v>
      </c>
      <c r="B15005" s="226">
        <v>43831</v>
      </c>
      <c r="C15005" s="226">
        <v>43832</v>
      </c>
      <c r="D15005" s="226">
        <v>44390.577372685184</v>
      </c>
      <c r="E15005" t="s">
        <v>8287</v>
      </c>
    </row>
    <row r="15006" spans="1:6">
      <c r="A15006">
        <v>8</v>
      </c>
      <c r="B15006" s="226">
        <v>43831</v>
      </c>
      <c r="C15006" s="226">
        <v>43832</v>
      </c>
      <c r="D15006" s="226">
        <v>44390.577372685184</v>
      </c>
      <c r="E15006" t="s">
        <v>7752</v>
      </c>
    </row>
    <row r="15007" spans="1:6">
      <c r="A15007">
        <v>8</v>
      </c>
      <c r="B15007" s="226">
        <v>43831</v>
      </c>
      <c r="C15007" s="226">
        <v>43832</v>
      </c>
      <c r="D15007" s="226">
        <v>44390.577372685184</v>
      </c>
      <c r="E15007" t="s">
        <v>7753</v>
      </c>
    </row>
    <row r="15008" spans="1:6">
      <c r="A15008">
        <v>8</v>
      </c>
      <c r="B15008" s="226">
        <v>43831</v>
      </c>
      <c r="C15008" s="226">
        <v>43832</v>
      </c>
      <c r="D15008" s="226">
        <v>44390.577372685184</v>
      </c>
      <c r="E15008" t="s">
        <v>7754</v>
      </c>
    </row>
    <row r="15009" spans="1:6">
      <c r="A15009">
        <v>8</v>
      </c>
      <c r="B15009" s="226">
        <v>43831</v>
      </c>
      <c r="C15009" s="226">
        <v>43832</v>
      </c>
      <c r="D15009" s="226">
        <v>44390.577372685184</v>
      </c>
      <c r="E15009" t="s">
        <v>7755</v>
      </c>
    </row>
    <row r="15010" spans="1:6">
      <c r="A15010">
        <v>8</v>
      </c>
      <c r="B15010" s="226">
        <v>43831</v>
      </c>
      <c r="C15010" s="226">
        <v>43832</v>
      </c>
      <c r="D15010" s="226">
        <v>44390.577372685184</v>
      </c>
      <c r="E15010" t="s">
        <v>7758</v>
      </c>
    </row>
    <row r="15011" spans="1:6">
      <c r="A15011">
        <v>8</v>
      </c>
      <c r="B15011" s="226">
        <v>43831</v>
      </c>
      <c r="C15011" s="226">
        <v>43832</v>
      </c>
      <c r="D15011" s="226">
        <v>44390.577372685184</v>
      </c>
      <c r="E15011" t="s">
        <v>7759</v>
      </c>
    </row>
    <row r="15012" spans="1:6">
      <c r="A15012">
        <v>8</v>
      </c>
      <c r="B15012" s="226">
        <v>43831</v>
      </c>
      <c r="C15012" s="226">
        <v>43832</v>
      </c>
      <c r="D15012" s="226">
        <v>44390.577372685184</v>
      </c>
      <c r="E15012" t="s">
        <v>7760</v>
      </c>
    </row>
    <row r="15013" spans="1:6">
      <c r="A15013">
        <v>8</v>
      </c>
      <c r="B15013" s="226">
        <v>43831</v>
      </c>
      <c r="C15013" s="226">
        <v>43832</v>
      </c>
      <c r="D15013" s="226">
        <v>44390.577372685184</v>
      </c>
      <c r="E15013" t="s">
        <v>7535</v>
      </c>
    </row>
    <row r="15014" spans="1:6">
      <c r="A15014">
        <v>8</v>
      </c>
      <c r="B15014" s="226">
        <v>43831</v>
      </c>
      <c r="C15014" s="226">
        <v>43832</v>
      </c>
      <c r="D15014" s="226">
        <v>44390.577372685184</v>
      </c>
      <c r="E15014" t="s">
        <v>8139</v>
      </c>
    </row>
    <row r="15015" spans="1:6">
      <c r="A15015">
        <v>8</v>
      </c>
      <c r="B15015" s="226">
        <v>43831</v>
      </c>
      <c r="C15015" s="226">
        <v>43832</v>
      </c>
      <c r="D15015" s="226">
        <v>44390.577372685184</v>
      </c>
      <c r="E15015" t="s">
        <v>7014</v>
      </c>
    </row>
    <row r="15016" spans="1:6">
      <c r="A15016">
        <v>8</v>
      </c>
      <c r="B15016" s="226">
        <v>43831</v>
      </c>
      <c r="C15016" s="226">
        <v>43832</v>
      </c>
      <c r="D15016" s="226">
        <v>44390.577372685184</v>
      </c>
      <c r="E15016" t="s">
        <v>7016</v>
      </c>
    </row>
    <row r="15017" spans="1:6">
      <c r="A15017">
        <v>8</v>
      </c>
      <c r="B15017" s="226">
        <v>43831</v>
      </c>
      <c r="C15017" s="226">
        <v>43832</v>
      </c>
      <c r="D15017" s="226">
        <v>44390.577372685184</v>
      </c>
      <c r="E15017" t="s">
        <v>7018</v>
      </c>
    </row>
    <row r="15018" spans="1:6">
      <c r="A15018">
        <v>8</v>
      </c>
      <c r="B15018" s="226">
        <v>43831</v>
      </c>
      <c r="C15018" s="226">
        <v>43832</v>
      </c>
      <c r="D15018" s="226">
        <v>44390.577372685184</v>
      </c>
      <c r="E15018" t="s">
        <v>8140</v>
      </c>
    </row>
    <row r="15019" spans="1:6">
      <c r="A15019">
        <v>8</v>
      </c>
      <c r="B15019" s="226">
        <v>43831</v>
      </c>
      <c r="C15019" s="226">
        <v>43832</v>
      </c>
      <c r="D15019" s="226">
        <v>44390.577372685184</v>
      </c>
      <c r="E15019" t="s">
        <v>8020</v>
      </c>
    </row>
    <row r="15020" spans="1:6">
      <c r="A15020">
        <v>8</v>
      </c>
      <c r="B15020" s="226">
        <v>43831</v>
      </c>
      <c r="C15020" s="226">
        <v>43832</v>
      </c>
      <c r="D15020" s="226">
        <v>44390.577372685184</v>
      </c>
      <c r="E15020" t="s">
        <v>7371</v>
      </c>
    </row>
    <row r="15021" spans="1:6">
      <c r="A15021">
        <v>8</v>
      </c>
      <c r="B15021" s="226">
        <v>43831</v>
      </c>
      <c r="C15021" s="226">
        <v>43832</v>
      </c>
      <c r="D15021" s="226">
        <v>44390.577372685184</v>
      </c>
      <c r="E15021" t="s">
        <v>7373</v>
      </c>
    </row>
    <row r="15022" spans="1:6">
      <c r="A15022">
        <v>8</v>
      </c>
      <c r="B15022" s="226">
        <v>43831</v>
      </c>
      <c r="C15022" s="226">
        <v>43832</v>
      </c>
      <c r="D15022" s="226">
        <v>44390.577372685184</v>
      </c>
      <c r="E15022" t="s">
        <v>7375</v>
      </c>
      <c r="F15022">
        <v>0</v>
      </c>
    </row>
    <row r="15023" spans="1:6">
      <c r="A15023">
        <v>8</v>
      </c>
      <c r="B15023" s="226">
        <v>43831</v>
      </c>
      <c r="C15023" s="226">
        <v>43832</v>
      </c>
      <c r="D15023" s="226">
        <v>44390.577372685184</v>
      </c>
      <c r="E15023" t="s">
        <v>8324</v>
      </c>
    </row>
    <row r="15024" spans="1:6">
      <c r="A15024">
        <v>8</v>
      </c>
      <c r="B15024" s="226">
        <v>43831</v>
      </c>
      <c r="C15024" s="226">
        <v>43832</v>
      </c>
      <c r="D15024" s="226">
        <v>44390.577372685184</v>
      </c>
      <c r="E15024" t="s">
        <v>8141</v>
      </c>
    </row>
    <row r="15025" spans="1:6">
      <c r="A15025">
        <v>8</v>
      </c>
      <c r="B15025" s="226">
        <v>43831</v>
      </c>
      <c r="C15025" s="226">
        <v>43832</v>
      </c>
      <c r="D15025" s="226">
        <v>44390.577372685184</v>
      </c>
      <c r="E15025" t="s">
        <v>8142</v>
      </c>
    </row>
    <row r="15026" spans="1:6">
      <c r="A15026">
        <v>8</v>
      </c>
      <c r="B15026" s="226">
        <v>43831</v>
      </c>
      <c r="C15026" s="226">
        <v>43832</v>
      </c>
      <c r="D15026" s="226">
        <v>44390.577372685184</v>
      </c>
      <c r="E15026" t="s">
        <v>8143</v>
      </c>
    </row>
    <row r="15027" spans="1:6">
      <c r="A15027">
        <v>8</v>
      </c>
      <c r="B15027" s="226">
        <v>43831</v>
      </c>
      <c r="C15027" s="226">
        <v>43832</v>
      </c>
      <c r="D15027" s="226">
        <v>44390.577372685184</v>
      </c>
      <c r="E15027" t="s">
        <v>8144</v>
      </c>
    </row>
    <row r="15028" spans="1:6">
      <c r="A15028">
        <v>8</v>
      </c>
      <c r="B15028" s="226">
        <v>43831</v>
      </c>
      <c r="C15028" s="226">
        <v>43832</v>
      </c>
      <c r="D15028" s="226">
        <v>44390.577372685184</v>
      </c>
      <c r="E15028" t="s">
        <v>8145</v>
      </c>
    </row>
    <row r="15029" spans="1:6">
      <c r="A15029">
        <v>8</v>
      </c>
      <c r="B15029" s="226">
        <v>43831</v>
      </c>
      <c r="C15029" s="226">
        <v>43832</v>
      </c>
      <c r="D15029" s="226">
        <v>44390.577372685184</v>
      </c>
      <c r="E15029" t="s">
        <v>7377</v>
      </c>
    </row>
    <row r="15030" spans="1:6">
      <c r="A15030">
        <v>8</v>
      </c>
      <c r="B15030" s="226">
        <v>43831</v>
      </c>
      <c r="C15030" s="226">
        <v>43832</v>
      </c>
      <c r="D15030" s="226">
        <v>44390.577372685184</v>
      </c>
      <c r="E15030" t="s">
        <v>8332</v>
      </c>
      <c r="F15030">
        <v>0</v>
      </c>
    </row>
    <row r="15031" spans="1:6">
      <c r="A15031">
        <v>8</v>
      </c>
      <c r="B15031" s="226">
        <v>43831</v>
      </c>
      <c r="C15031" s="226">
        <v>43832</v>
      </c>
      <c r="D15031" s="226">
        <v>44390.577372685184</v>
      </c>
      <c r="E15031" t="s">
        <v>8277</v>
      </c>
      <c r="F15031">
        <v>47.4979259873855</v>
      </c>
    </row>
    <row r="15032" spans="1:6">
      <c r="A15032">
        <v>8</v>
      </c>
      <c r="B15032" s="226">
        <v>43831</v>
      </c>
      <c r="C15032" s="226">
        <v>43832</v>
      </c>
      <c r="D15032" s="226">
        <v>44390.577372685184</v>
      </c>
      <c r="E15032" t="s">
        <v>8278</v>
      </c>
      <c r="F15032">
        <v>0</v>
      </c>
    </row>
    <row r="15033" spans="1:6">
      <c r="A15033">
        <v>8</v>
      </c>
      <c r="B15033" s="226">
        <v>43831</v>
      </c>
      <c r="C15033" s="226">
        <v>43832</v>
      </c>
      <c r="D15033" s="226">
        <v>44390.577372685184</v>
      </c>
      <c r="E15033" t="s">
        <v>8279</v>
      </c>
      <c r="F15033">
        <v>100</v>
      </c>
    </row>
    <row r="15034" spans="1:6">
      <c r="A15034">
        <v>8</v>
      </c>
      <c r="B15034" s="226">
        <v>43831</v>
      </c>
      <c r="C15034" s="226">
        <v>43832</v>
      </c>
      <c r="D15034" s="226">
        <v>44390.577372685184</v>
      </c>
      <c r="E15034" t="s">
        <v>7778</v>
      </c>
    </row>
    <row r="15035" spans="1:6">
      <c r="A15035">
        <v>8</v>
      </c>
      <c r="B15035" s="226">
        <v>43831</v>
      </c>
      <c r="C15035" s="226">
        <v>43832</v>
      </c>
      <c r="D15035" s="226">
        <v>44390.577372685184</v>
      </c>
      <c r="E15035" t="s">
        <v>7779</v>
      </c>
    </row>
    <row r="15036" spans="1:6">
      <c r="A15036">
        <v>8</v>
      </c>
      <c r="B15036" s="226">
        <v>43831</v>
      </c>
      <c r="C15036" s="226">
        <v>43832</v>
      </c>
      <c r="D15036" s="226">
        <v>44390.577372685184</v>
      </c>
      <c r="E15036" t="s">
        <v>7056</v>
      </c>
    </row>
    <row r="15037" spans="1:6">
      <c r="A15037">
        <v>8</v>
      </c>
      <c r="B15037" s="226">
        <v>43831</v>
      </c>
      <c r="C15037" s="226">
        <v>43832</v>
      </c>
      <c r="D15037" s="226">
        <v>44390.577372685184</v>
      </c>
      <c r="E15037" t="s">
        <v>7058</v>
      </c>
    </row>
    <row r="15038" spans="1:6">
      <c r="A15038">
        <v>8</v>
      </c>
      <c r="B15038" s="226">
        <v>43831</v>
      </c>
      <c r="C15038" s="226">
        <v>43832</v>
      </c>
      <c r="D15038" s="226">
        <v>44390.577372685184</v>
      </c>
      <c r="E15038" t="s">
        <v>8017</v>
      </c>
    </row>
    <row r="15039" spans="1:6">
      <c r="A15039">
        <v>8</v>
      </c>
      <c r="B15039" s="226">
        <v>43831</v>
      </c>
      <c r="C15039" s="226">
        <v>43832</v>
      </c>
      <c r="D15039" s="226">
        <v>44390.577372685184</v>
      </c>
      <c r="E15039" t="s">
        <v>7062</v>
      </c>
    </row>
    <row r="15040" spans="1:6">
      <c r="A15040">
        <v>8</v>
      </c>
      <c r="B15040" s="226">
        <v>43831</v>
      </c>
      <c r="C15040" s="226">
        <v>43832</v>
      </c>
      <c r="D15040" s="226">
        <v>44390.577372685184</v>
      </c>
      <c r="E15040" t="s">
        <v>8146</v>
      </c>
    </row>
    <row r="15041" spans="1:5">
      <c r="A15041">
        <v>8</v>
      </c>
      <c r="B15041" s="226">
        <v>43831</v>
      </c>
      <c r="C15041" s="226">
        <v>43832</v>
      </c>
      <c r="D15041" s="226">
        <v>44390.577372685184</v>
      </c>
      <c r="E15041" t="s">
        <v>8147</v>
      </c>
    </row>
    <row r="15042" spans="1:5">
      <c r="A15042">
        <v>8</v>
      </c>
      <c r="B15042" s="226">
        <v>43831</v>
      </c>
      <c r="C15042" s="226">
        <v>43832</v>
      </c>
      <c r="D15042" s="226">
        <v>44390.577372685184</v>
      </c>
      <c r="E15042" t="s">
        <v>8148</v>
      </c>
    </row>
    <row r="15043" spans="1:5">
      <c r="A15043">
        <v>8</v>
      </c>
      <c r="B15043" s="226">
        <v>43831</v>
      </c>
      <c r="C15043" s="226">
        <v>43832</v>
      </c>
      <c r="D15043" s="226">
        <v>44390.577372685184</v>
      </c>
      <c r="E15043" t="s">
        <v>8149</v>
      </c>
    </row>
    <row r="15044" spans="1:5">
      <c r="A15044">
        <v>8</v>
      </c>
      <c r="B15044" s="226">
        <v>43831</v>
      </c>
      <c r="C15044" s="226">
        <v>43832</v>
      </c>
      <c r="D15044" s="226">
        <v>44390.577372685184</v>
      </c>
      <c r="E15044" t="s">
        <v>8150</v>
      </c>
    </row>
    <row r="15045" spans="1:5">
      <c r="A15045">
        <v>8</v>
      </c>
      <c r="B15045" s="226">
        <v>43831</v>
      </c>
      <c r="C15045" s="226">
        <v>43832</v>
      </c>
      <c r="D15045" s="226">
        <v>44390.577372685184</v>
      </c>
      <c r="E15045" t="s">
        <v>8151</v>
      </c>
    </row>
    <row r="15046" spans="1:5">
      <c r="A15046">
        <v>8</v>
      </c>
      <c r="B15046" s="226">
        <v>43831</v>
      </c>
      <c r="C15046" s="226">
        <v>43832</v>
      </c>
      <c r="D15046" s="226">
        <v>44390.577372685184</v>
      </c>
      <c r="E15046" t="s">
        <v>8152</v>
      </c>
    </row>
    <row r="15047" spans="1:5">
      <c r="A15047">
        <v>8</v>
      </c>
      <c r="B15047" s="226">
        <v>43831</v>
      </c>
      <c r="C15047" s="226">
        <v>43832</v>
      </c>
      <c r="D15047" s="226">
        <v>44390.577372685184</v>
      </c>
      <c r="E15047" t="s">
        <v>8153</v>
      </c>
    </row>
    <row r="15048" spans="1:5">
      <c r="A15048">
        <v>8</v>
      </c>
      <c r="B15048" s="226">
        <v>43831</v>
      </c>
      <c r="C15048" s="226">
        <v>43832</v>
      </c>
      <c r="D15048" s="226">
        <v>44390.577372685184</v>
      </c>
      <c r="E15048" t="s">
        <v>7080</v>
      </c>
    </row>
    <row r="15049" spans="1:5">
      <c r="A15049">
        <v>8</v>
      </c>
      <c r="B15049" s="226">
        <v>43831</v>
      </c>
      <c r="C15049" s="226">
        <v>43832</v>
      </c>
      <c r="D15049" s="226">
        <v>44390.577372685184</v>
      </c>
      <c r="E15049" t="s">
        <v>7082</v>
      </c>
    </row>
    <row r="15050" spans="1:5">
      <c r="A15050">
        <v>8</v>
      </c>
      <c r="B15050" s="226">
        <v>43831</v>
      </c>
      <c r="C15050" s="226">
        <v>43832</v>
      </c>
      <c r="D15050" s="226">
        <v>44390.577372685184</v>
      </c>
      <c r="E15050" t="s">
        <v>8019</v>
      </c>
    </row>
    <row r="15051" spans="1:5">
      <c r="A15051">
        <v>8</v>
      </c>
      <c r="B15051" s="226">
        <v>43831</v>
      </c>
      <c r="C15051" s="226">
        <v>43832</v>
      </c>
      <c r="D15051" s="226">
        <v>44390.577372685184</v>
      </c>
      <c r="E15051" t="s">
        <v>7085</v>
      </c>
    </row>
    <row r="15052" spans="1:5">
      <c r="A15052">
        <v>8</v>
      </c>
      <c r="B15052" s="226">
        <v>43831</v>
      </c>
      <c r="C15052" s="226">
        <v>43832</v>
      </c>
      <c r="D15052" s="226">
        <v>44390.577372685184</v>
      </c>
      <c r="E15052" t="s">
        <v>7087</v>
      </c>
    </row>
    <row r="15053" spans="1:5">
      <c r="A15053">
        <v>8</v>
      </c>
      <c r="B15053" s="226">
        <v>43831</v>
      </c>
      <c r="C15053" s="226">
        <v>43832</v>
      </c>
      <c r="D15053" s="226">
        <v>44390.577372685184</v>
      </c>
      <c r="E15053" t="s">
        <v>8154</v>
      </c>
    </row>
    <row r="15054" spans="1:5">
      <c r="A15054">
        <v>8</v>
      </c>
      <c r="B15054" s="226">
        <v>43831</v>
      </c>
      <c r="C15054" s="226">
        <v>43832</v>
      </c>
      <c r="D15054" s="226">
        <v>44390.577372685184</v>
      </c>
      <c r="E15054" t="s">
        <v>7091</v>
      </c>
    </row>
    <row r="15055" spans="1:5">
      <c r="A15055">
        <v>8</v>
      </c>
      <c r="B15055" s="226">
        <v>43831</v>
      </c>
      <c r="C15055" s="226">
        <v>43832</v>
      </c>
      <c r="D15055" s="226">
        <v>44390.577372685184</v>
      </c>
      <c r="E15055" t="s">
        <v>7093</v>
      </c>
    </row>
    <row r="15056" spans="1:5">
      <c r="A15056">
        <v>8</v>
      </c>
      <c r="B15056" s="226">
        <v>43831</v>
      </c>
      <c r="C15056" s="226">
        <v>43832</v>
      </c>
      <c r="D15056" s="226">
        <v>44390.577372685184</v>
      </c>
      <c r="E15056" t="s">
        <v>7095</v>
      </c>
    </row>
    <row r="15057" spans="1:5">
      <c r="A15057">
        <v>8</v>
      </c>
      <c r="B15057" s="226">
        <v>43831</v>
      </c>
      <c r="C15057" s="226">
        <v>43832</v>
      </c>
      <c r="D15057" s="226">
        <v>44390.577372685184</v>
      </c>
      <c r="E15057" t="s">
        <v>7097</v>
      </c>
    </row>
    <row r="15058" spans="1:5">
      <c r="A15058">
        <v>8</v>
      </c>
      <c r="B15058" s="226">
        <v>43831</v>
      </c>
      <c r="C15058" s="226">
        <v>43832</v>
      </c>
      <c r="D15058" s="226">
        <v>44390.577372685184</v>
      </c>
      <c r="E15058" t="s">
        <v>7099</v>
      </c>
    </row>
    <row r="15059" spans="1:5">
      <c r="A15059">
        <v>8</v>
      </c>
      <c r="B15059" s="226">
        <v>43831</v>
      </c>
      <c r="C15059" s="226">
        <v>43832</v>
      </c>
      <c r="D15059" s="226">
        <v>44390.577372685184</v>
      </c>
      <c r="E15059" t="s">
        <v>7101</v>
      </c>
    </row>
    <row r="15060" spans="1:5">
      <c r="A15060">
        <v>8</v>
      </c>
      <c r="B15060" s="226">
        <v>43831</v>
      </c>
      <c r="C15060" s="226">
        <v>43832</v>
      </c>
      <c r="D15060" s="226">
        <v>44390.577372685184</v>
      </c>
      <c r="E15060" t="s">
        <v>7103</v>
      </c>
    </row>
    <row r="15061" spans="1:5">
      <c r="A15061">
        <v>8</v>
      </c>
      <c r="B15061" s="226">
        <v>43831</v>
      </c>
      <c r="C15061" s="226">
        <v>43832</v>
      </c>
      <c r="D15061" s="226">
        <v>44390.577372685184</v>
      </c>
      <c r="E15061" t="s">
        <v>7105</v>
      </c>
    </row>
    <row r="15062" spans="1:5">
      <c r="A15062">
        <v>8</v>
      </c>
      <c r="B15062" s="226">
        <v>43831</v>
      </c>
      <c r="C15062" s="226">
        <v>43832</v>
      </c>
      <c r="D15062" s="226">
        <v>44390.577372685184</v>
      </c>
      <c r="E15062" t="s">
        <v>7107</v>
      </c>
    </row>
    <row r="15063" spans="1:5">
      <c r="A15063">
        <v>8</v>
      </c>
      <c r="B15063" s="226">
        <v>43831</v>
      </c>
      <c r="C15063" s="226">
        <v>43832</v>
      </c>
      <c r="D15063" s="226">
        <v>44390.577372685184</v>
      </c>
      <c r="E15063" t="s">
        <v>8155</v>
      </c>
    </row>
    <row r="15064" spans="1:5">
      <c r="A15064">
        <v>8</v>
      </c>
      <c r="B15064" s="226">
        <v>43831</v>
      </c>
      <c r="C15064" s="226">
        <v>43832</v>
      </c>
      <c r="D15064" s="226">
        <v>44390.577372685184</v>
      </c>
      <c r="E15064" t="s">
        <v>8156</v>
      </c>
    </row>
    <row r="15065" spans="1:5">
      <c r="A15065">
        <v>8</v>
      </c>
      <c r="B15065" s="226">
        <v>43831</v>
      </c>
      <c r="C15065" s="226">
        <v>43832</v>
      </c>
      <c r="D15065" s="226">
        <v>44390.577372685184</v>
      </c>
      <c r="E15065" t="s">
        <v>7113</v>
      </c>
    </row>
    <row r="15066" spans="1:5">
      <c r="A15066">
        <v>8</v>
      </c>
      <c r="B15066" s="226">
        <v>43831</v>
      </c>
      <c r="C15066" s="226">
        <v>43832</v>
      </c>
      <c r="D15066" s="226">
        <v>44390.577372685184</v>
      </c>
      <c r="E15066" t="s">
        <v>8018</v>
      </c>
    </row>
    <row r="15067" spans="1:5">
      <c r="A15067">
        <v>8</v>
      </c>
      <c r="B15067" s="226">
        <v>43831</v>
      </c>
      <c r="C15067" s="226">
        <v>43832</v>
      </c>
      <c r="D15067" s="226">
        <v>44390.577372685184</v>
      </c>
      <c r="E15067" t="s">
        <v>7116</v>
      </c>
    </row>
    <row r="15068" spans="1:5">
      <c r="A15068">
        <v>8</v>
      </c>
      <c r="B15068" s="226">
        <v>43831</v>
      </c>
      <c r="C15068" s="226">
        <v>43832</v>
      </c>
      <c r="D15068" s="226">
        <v>44390.577372685184</v>
      </c>
      <c r="E15068" t="s">
        <v>7118</v>
      </c>
    </row>
    <row r="15069" spans="1:5">
      <c r="A15069">
        <v>8</v>
      </c>
      <c r="B15069" s="226">
        <v>43831</v>
      </c>
      <c r="C15069" s="226">
        <v>43832</v>
      </c>
      <c r="D15069" s="226">
        <v>44390.577372685184</v>
      </c>
      <c r="E15069" t="s">
        <v>7384</v>
      </c>
    </row>
    <row r="15070" spans="1:5">
      <c r="A15070">
        <v>8</v>
      </c>
      <c r="B15070" s="226">
        <v>43831</v>
      </c>
      <c r="C15070" s="226">
        <v>43832</v>
      </c>
      <c r="D15070" s="226">
        <v>44390.577372685184</v>
      </c>
      <c r="E15070" t="s">
        <v>8157</v>
      </c>
    </row>
    <row r="15071" spans="1:5">
      <c r="A15071">
        <v>8</v>
      </c>
      <c r="B15071" s="226">
        <v>43831</v>
      </c>
      <c r="C15071" s="226">
        <v>43832</v>
      </c>
      <c r="D15071" s="226">
        <v>44390.577372685184</v>
      </c>
      <c r="E15071" t="s">
        <v>8158</v>
      </c>
    </row>
    <row r="15072" spans="1:5">
      <c r="A15072">
        <v>8</v>
      </c>
      <c r="B15072" s="226">
        <v>43831</v>
      </c>
      <c r="C15072" s="226">
        <v>43832</v>
      </c>
      <c r="D15072" s="226">
        <v>44390.577372685184</v>
      </c>
      <c r="E15072" t="s">
        <v>8159</v>
      </c>
    </row>
    <row r="15073" spans="1:6">
      <c r="A15073">
        <v>8</v>
      </c>
      <c r="B15073" s="226">
        <v>43831</v>
      </c>
      <c r="C15073" s="226">
        <v>43832</v>
      </c>
      <c r="D15073" s="226">
        <v>44390.577372685184</v>
      </c>
      <c r="E15073" t="s">
        <v>8160</v>
      </c>
    </row>
    <row r="15074" spans="1:6">
      <c r="A15074">
        <v>8</v>
      </c>
      <c r="B15074" s="226">
        <v>43831</v>
      </c>
      <c r="C15074" s="226">
        <v>43832</v>
      </c>
      <c r="D15074" s="226">
        <v>44390.577372685184</v>
      </c>
      <c r="E15074" t="s">
        <v>8161</v>
      </c>
      <c r="F15074">
        <v>0</v>
      </c>
    </row>
    <row r="15075" spans="1:6">
      <c r="A15075">
        <v>8</v>
      </c>
      <c r="B15075" s="226">
        <v>43831</v>
      </c>
      <c r="C15075" s="226">
        <v>43832</v>
      </c>
      <c r="D15075" s="226">
        <v>44390.577372685184</v>
      </c>
      <c r="E15075" t="s">
        <v>8326</v>
      </c>
    </row>
    <row r="15076" spans="1:6">
      <c r="A15076">
        <v>8</v>
      </c>
      <c r="B15076" s="226">
        <v>43831</v>
      </c>
      <c r="C15076" s="226">
        <v>43832</v>
      </c>
      <c r="D15076" s="226">
        <v>44390.577372685184</v>
      </c>
      <c r="E15076" t="s">
        <v>8162</v>
      </c>
    </row>
    <row r="15077" spans="1:6">
      <c r="A15077">
        <v>8</v>
      </c>
      <c r="B15077" s="226">
        <v>43831</v>
      </c>
      <c r="C15077" s="226">
        <v>43832</v>
      </c>
      <c r="D15077" s="226">
        <v>44390.577372685184</v>
      </c>
      <c r="E15077" t="s">
        <v>8163</v>
      </c>
      <c r="F15077">
        <v>0.61100000143048716</v>
      </c>
    </row>
    <row r="15078" spans="1:6">
      <c r="A15078">
        <v>8</v>
      </c>
      <c r="B15078" s="226">
        <v>43831</v>
      </c>
      <c r="C15078" s="226">
        <v>43832</v>
      </c>
      <c r="D15078" s="226">
        <v>44390.577372685184</v>
      </c>
      <c r="E15078" t="s">
        <v>8164</v>
      </c>
      <c r="F15078">
        <v>10.96300029754595</v>
      </c>
    </row>
    <row r="15079" spans="1:6">
      <c r="A15079">
        <v>8</v>
      </c>
      <c r="B15079" s="226">
        <v>43831</v>
      </c>
      <c r="C15079" s="226">
        <v>43832</v>
      </c>
      <c r="D15079" s="226">
        <v>44390.577372685184</v>
      </c>
      <c r="E15079" t="s">
        <v>8165</v>
      </c>
      <c r="F15079">
        <v>0</v>
      </c>
    </row>
    <row r="15080" spans="1:6">
      <c r="A15080">
        <v>8</v>
      </c>
      <c r="B15080" s="226">
        <v>43831</v>
      </c>
      <c r="C15080" s="226">
        <v>43832</v>
      </c>
      <c r="D15080" s="226">
        <v>44390.577372685184</v>
      </c>
      <c r="E15080" t="s">
        <v>7060</v>
      </c>
    </row>
    <row r="15081" spans="1:6">
      <c r="A15081">
        <v>8</v>
      </c>
      <c r="B15081" s="226">
        <v>43831</v>
      </c>
      <c r="C15081" s="226">
        <v>43832</v>
      </c>
      <c r="D15081" s="226">
        <v>44390.577372685184</v>
      </c>
      <c r="E15081" t="s">
        <v>7397</v>
      </c>
    </row>
    <row r="15082" spans="1:6">
      <c r="A15082">
        <v>8</v>
      </c>
      <c r="B15082" s="226">
        <v>43831</v>
      </c>
      <c r="C15082" s="226">
        <v>43832</v>
      </c>
      <c r="D15082" s="226">
        <v>44390.577372685184</v>
      </c>
      <c r="E15082" t="s">
        <v>8166</v>
      </c>
    </row>
    <row r="15083" spans="1:6">
      <c r="A15083">
        <v>8</v>
      </c>
      <c r="B15083" s="226">
        <v>43831</v>
      </c>
      <c r="C15083" s="226">
        <v>43832</v>
      </c>
      <c r="D15083" s="226">
        <v>44390.577372685184</v>
      </c>
      <c r="E15083" t="s">
        <v>8167</v>
      </c>
    </row>
    <row r="15084" spans="1:6">
      <c r="A15084">
        <v>8</v>
      </c>
      <c r="B15084" s="226">
        <v>43831</v>
      </c>
      <c r="C15084" s="226">
        <v>43832</v>
      </c>
      <c r="D15084" s="226">
        <v>44390.577372685184</v>
      </c>
      <c r="E15084" t="s">
        <v>8168</v>
      </c>
    </row>
    <row r="15085" spans="1:6">
      <c r="A15085">
        <v>8</v>
      </c>
      <c r="B15085" s="226">
        <v>43831</v>
      </c>
      <c r="C15085" s="226">
        <v>43832</v>
      </c>
      <c r="D15085" s="226">
        <v>44390.577372685184</v>
      </c>
      <c r="E15085" t="s">
        <v>8169</v>
      </c>
    </row>
    <row r="15086" spans="1:6">
      <c r="A15086">
        <v>8</v>
      </c>
      <c r="B15086" s="226">
        <v>43831</v>
      </c>
      <c r="C15086" s="226">
        <v>43832</v>
      </c>
      <c r="D15086" s="226">
        <v>44390.577372685184</v>
      </c>
      <c r="E15086" t="s">
        <v>8170</v>
      </c>
    </row>
    <row r="15087" spans="1:6">
      <c r="A15087">
        <v>8</v>
      </c>
      <c r="B15087" s="226">
        <v>43831</v>
      </c>
      <c r="C15087" s="226">
        <v>43832</v>
      </c>
      <c r="D15087" s="226">
        <v>44390.577372685184</v>
      </c>
      <c r="E15087" t="s">
        <v>8171</v>
      </c>
      <c r="F15087">
        <v>0</v>
      </c>
    </row>
    <row r="15088" spans="1:6">
      <c r="A15088">
        <v>8</v>
      </c>
      <c r="B15088" s="226">
        <v>43831</v>
      </c>
      <c r="C15088" s="226">
        <v>43832</v>
      </c>
      <c r="D15088" s="226">
        <v>44390.577372685184</v>
      </c>
      <c r="E15088" t="s">
        <v>8172</v>
      </c>
    </row>
    <row r="15089" spans="1:5">
      <c r="A15089">
        <v>8</v>
      </c>
      <c r="B15089" s="226">
        <v>43831</v>
      </c>
      <c r="C15089" s="226">
        <v>43832</v>
      </c>
      <c r="D15089" s="226">
        <v>44390.577372685184</v>
      </c>
      <c r="E15089" t="s">
        <v>8173</v>
      </c>
    </row>
    <row r="15090" spans="1:5">
      <c r="A15090">
        <v>8</v>
      </c>
      <c r="B15090" s="226">
        <v>43831</v>
      </c>
      <c r="C15090" s="226">
        <v>43832</v>
      </c>
      <c r="D15090" s="226">
        <v>44390.577372685184</v>
      </c>
      <c r="E15090" t="s">
        <v>7406</v>
      </c>
    </row>
    <row r="15091" spans="1:5">
      <c r="A15091">
        <v>8</v>
      </c>
      <c r="B15091" s="226">
        <v>43831</v>
      </c>
      <c r="C15091" s="226">
        <v>43832</v>
      </c>
      <c r="D15091" s="226">
        <v>44390.577372685184</v>
      </c>
      <c r="E15091" t="s">
        <v>7408</v>
      </c>
    </row>
    <row r="15092" spans="1:5">
      <c r="A15092">
        <v>8</v>
      </c>
      <c r="B15092" s="226">
        <v>43831</v>
      </c>
      <c r="C15092" s="226">
        <v>43832</v>
      </c>
      <c r="D15092" s="226">
        <v>44390.577372685184</v>
      </c>
      <c r="E15092" t="s">
        <v>8174</v>
      </c>
    </row>
    <row r="15093" spans="1:5">
      <c r="A15093">
        <v>8</v>
      </c>
      <c r="B15093" s="226">
        <v>43831</v>
      </c>
      <c r="C15093" s="226">
        <v>43832</v>
      </c>
      <c r="D15093" s="226">
        <v>44390.577372685184</v>
      </c>
      <c r="E15093" t="s">
        <v>8175</v>
      </c>
    </row>
    <row r="15094" spans="1:5">
      <c r="A15094">
        <v>8</v>
      </c>
      <c r="B15094" s="226">
        <v>43831</v>
      </c>
      <c r="C15094" s="226">
        <v>43832</v>
      </c>
      <c r="D15094" s="226">
        <v>44390.577372685184</v>
      </c>
      <c r="E15094" t="s">
        <v>8176</v>
      </c>
    </row>
    <row r="15095" spans="1:5">
      <c r="A15095">
        <v>8</v>
      </c>
      <c r="B15095" s="226">
        <v>43831</v>
      </c>
      <c r="C15095" s="226">
        <v>43832</v>
      </c>
      <c r="D15095" s="226">
        <v>44390.577372685184</v>
      </c>
      <c r="E15095" t="s">
        <v>8177</v>
      </c>
    </row>
    <row r="15096" spans="1:5">
      <c r="A15096">
        <v>8</v>
      </c>
      <c r="B15096" s="226">
        <v>43831</v>
      </c>
      <c r="C15096" s="226">
        <v>43832</v>
      </c>
      <c r="D15096" s="226">
        <v>44390.577372685184</v>
      </c>
      <c r="E15096" t="s">
        <v>8178</v>
      </c>
    </row>
    <row r="15097" spans="1:5">
      <c r="A15097">
        <v>8</v>
      </c>
      <c r="B15097" s="226">
        <v>43831</v>
      </c>
      <c r="C15097" s="226">
        <v>43832</v>
      </c>
      <c r="D15097" s="226">
        <v>44390.577372685184</v>
      </c>
      <c r="E15097" t="s">
        <v>8179</v>
      </c>
    </row>
    <row r="15098" spans="1:5">
      <c r="A15098">
        <v>8</v>
      </c>
      <c r="B15098" s="226">
        <v>43831</v>
      </c>
      <c r="C15098" s="226">
        <v>43832</v>
      </c>
      <c r="D15098" s="226">
        <v>44390.577372685184</v>
      </c>
      <c r="E15098" t="s">
        <v>8180</v>
      </c>
    </row>
    <row r="15099" spans="1:5">
      <c r="A15099">
        <v>8</v>
      </c>
      <c r="B15099" s="226">
        <v>43831</v>
      </c>
      <c r="C15099" s="226">
        <v>43832</v>
      </c>
      <c r="D15099" s="226">
        <v>44390.577372685184</v>
      </c>
      <c r="E15099" t="s">
        <v>8181</v>
      </c>
    </row>
    <row r="15100" spans="1:5">
      <c r="A15100">
        <v>8</v>
      </c>
      <c r="B15100" s="226">
        <v>43831</v>
      </c>
      <c r="C15100" s="226">
        <v>43832</v>
      </c>
      <c r="D15100" s="226">
        <v>44390.577372685184</v>
      </c>
      <c r="E15100" t="s">
        <v>8182</v>
      </c>
    </row>
    <row r="15101" spans="1:5">
      <c r="A15101">
        <v>8</v>
      </c>
      <c r="B15101" s="226">
        <v>43831</v>
      </c>
      <c r="C15101" s="226">
        <v>43832</v>
      </c>
      <c r="D15101" s="226">
        <v>44390.577372685184</v>
      </c>
      <c r="E15101" t="s">
        <v>8183</v>
      </c>
    </row>
    <row r="15102" spans="1:5">
      <c r="A15102">
        <v>8</v>
      </c>
      <c r="B15102" s="226">
        <v>43831</v>
      </c>
      <c r="C15102" s="226">
        <v>43832</v>
      </c>
      <c r="D15102" s="226">
        <v>44390.577372685184</v>
      </c>
      <c r="E15102" t="s">
        <v>8184</v>
      </c>
    </row>
    <row r="15103" spans="1:5">
      <c r="A15103">
        <v>8</v>
      </c>
      <c r="B15103" s="226">
        <v>43831</v>
      </c>
      <c r="C15103" s="226">
        <v>43832</v>
      </c>
      <c r="D15103" s="226">
        <v>44390.577372685184</v>
      </c>
      <c r="E15103" t="s">
        <v>8185</v>
      </c>
    </row>
    <row r="15104" spans="1:5">
      <c r="A15104">
        <v>8</v>
      </c>
      <c r="B15104" s="226">
        <v>43831</v>
      </c>
      <c r="C15104" s="226">
        <v>43832</v>
      </c>
      <c r="D15104" s="226">
        <v>44390.577372685184</v>
      </c>
      <c r="E15104" t="s">
        <v>8186</v>
      </c>
    </row>
    <row r="15105" spans="1:5">
      <c r="A15105">
        <v>8</v>
      </c>
      <c r="B15105" s="226">
        <v>43831</v>
      </c>
      <c r="C15105" s="226">
        <v>43832</v>
      </c>
      <c r="D15105" s="226">
        <v>44390.577372685184</v>
      </c>
      <c r="E15105" t="s">
        <v>8187</v>
      </c>
    </row>
    <row r="15106" spans="1:5">
      <c r="A15106">
        <v>8</v>
      </c>
      <c r="B15106" s="226">
        <v>43831</v>
      </c>
      <c r="C15106" s="226">
        <v>43832</v>
      </c>
      <c r="D15106" s="226">
        <v>44390.577372685184</v>
      </c>
      <c r="E15106" t="s">
        <v>8188</v>
      </c>
    </row>
    <row r="15107" spans="1:5">
      <c r="A15107">
        <v>8</v>
      </c>
      <c r="B15107" s="226">
        <v>43831</v>
      </c>
      <c r="C15107" s="226">
        <v>43832</v>
      </c>
      <c r="D15107" s="226">
        <v>44390.577372685184</v>
      </c>
      <c r="E15107" t="s">
        <v>8189</v>
      </c>
    </row>
    <row r="15108" spans="1:5">
      <c r="A15108">
        <v>8</v>
      </c>
      <c r="B15108" s="226">
        <v>43831</v>
      </c>
      <c r="C15108" s="226">
        <v>43832</v>
      </c>
      <c r="D15108" s="226">
        <v>44390.577372685184</v>
      </c>
      <c r="E15108" t="s">
        <v>8190</v>
      </c>
    </row>
    <row r="15109" spans="1:5">
      <c r="A15109">
        <v>8</v>
      </c>
      <c r="B15109" s="226">
        <v>43831</v>
      </c>
      <c r="C15109" s="226">
        <v>43832</v>
      </c>
      <c r="D15109" s="226">
        <v>44390.577372685184</v>
      </c>
      <c r="E15109" t="s">
        <v>8191</v>
      </c>
    </row>
    <row r="15110" spans="1:5">
      <c r="A15110">
        <v>8</v>
      </c>
      <c r="B15110" s="226">
        <v>43831</v>
      </c>
      <c r="C15110" s="226">
        <v>43832</v>
      </c>
      <c r="D15110" s="226">
        <v>44390.577372685184</v>
      </c>
      <c r="E15110" t="s">
        <v>8192</v>
      </c>
    </row>
    <row r="15111" spans="1:5">
      <c r="A15111">
        <v>8</v>
      </c>
      <c r="B15111" s="226">
        <v>43831</v>
      </c>
      <c r="C15111" s="226">
        <v>43832</v>
      </c>
      <c r="D15111" s="226">
        <v>44390.577372685184</v>
      </c>
      <c r="E15111" t="s">
        <v>8193</v>
      </c>
    </row>
    <row r="15112" spans="1:5">
      <c r="A15112">
        <v>8</v>
      </c>
      <c r="B15112" s="226">
        <v>43831</v>
      </c>
      <c r="C15112" s="226">
        <v>43832</v>
      </c>
      <c r="D15112" s="226">
        <v>44390.577372685184</v>
      </c>
      <c r="E15112" t="s">
        <v>8194</v>
      </c>
    </row>
    <row r="15113" spans="1:5">
      <c r="A15113">
        <v>8</v>
      </c>
      <c r="B15113" s="226">
        <v>43831</v>
      </c>
      <c r="C15113" s="226">
        <v>43832</v>
      </c>
      <c r="D15113" s="226">
        <v>44390.577372685184</v>
      </c>
      <c r="E15113" t="s">
        <v>8195</v>
      </c>
    </row>
    <row r="15114" spans="1:5">
      <c r="A15114">
        <v>8</v>
      </c>
      <c r="B15114" s="226">
        <v>43831</v>
      </c>
      <c r="C15114" s="226">
        <v>43832</v>
      </c>
      <c r="D15114" s="226">
        <v>44390.577372685184</v>
      </c>
      <c r="E15114" t="s">
        <v>8196</v>
      </c>
    </row>
    <row r="15115" spans="1:5">
      <c r="A15115">
        <v>8</v>
      </c>
      <c r="B15115" s="226">
        <v>43831</v>
      </c>
      <c r="C15115" s="226">
        <v>43832</v>
      </c>
      <c r="D15115" s="226">
        <v>44390.577372685184</v>
      </c>
      <c r="E15115" t="s">
        <v>7433</v>
      </c>
    </row>
    <row r="15116" spans="1:5">
      <c r="A15116">
        <v>8</v>
      </c>
      <c r="B15116" s="226">
        <v>43831</v>
      </c>
      <c r="C15116" s="226">
        <v>43832</v>
      </c>
      <c r="D15116" s="226">
        <v>44390.577372685184</v>
      </c>
      <c r="E15116" t="s">
        <v>7435</v>
      </c>
    </row>
    <row r="15117" spans="1:5">
      <c r="A15117">
        <v>8</v>
      </c>
      <c r="B15117" s="226">
        <v>43831</v>
      </c>
      <c r="C15117" s="226">
        <v>43832</v>
      </c>
      <c r="D15117" s="226">
        <v>44390.577372685184</v>
      </c>
      <c r="E15117" t="s">
        <v>7437</v>
      </c>
    </row>
    <row r="15118" spans="1:5">
      <c r="A15118">
        <v>8</v>
      </c>
      <c r="B15118" s="226">
        <v>43831</v>
      </c>
      <c r="C15118" s="226">
        <v>43832</v>
      </c>
      <c r="D15118" s="226">
        <v>44390.577372685184</v>
      </c>
      <c r="E15118" t="s">
        <v>7439</v>
      </c>
    </row>
    <row r="15119" spans="1:5">
      <c r="A15119">
        <v>8</v>
      </c>
      <c r="B15119" s="226">
        <v>43831</v>
      </c>
      <c r="C15119" s="226">
        <v>43832</v>
      </c>
      <c r="D15119" s="226">
        <v>44390.577372685184</v>
      </c>
      <c r="E15119" t="s">
        <v>7441</v>
      </c>
    </row>
    <row r="15120" spans="1:5">
      <c r="A15120">
        <v>8</v>
      </c>
      <c r="B15120" s="226">
        <v>43831</v>
      </c>
      <c r="C15120" s="226">
        <v>43832</v>
      </c>
      <c r="D15120" s="226">
        <v>44390.577372685184</v>
      </c>
      <c r="E15120" t="s">
        <v>7443</v>
      </c>
    </row>
    <row r="15121" spans="1:5">
      <c r="A15121">
        <v>8</v>
      </c>
      <c r="B15121" s="226">
        <v>43831</v>
      </c>
      <c r="C15121" s="226">
        <v>43832</v>
      </c>
      <c r="D15121" s="226">
        <v>44390.577372685184</v>
      </c>
      <c r="E15121" t="s">
        <v>7445</v>
      </c>
    </row>
    <row r="15122" spans="1:5">
      <c r="A15122">
        <v>8</v>
      </c>
      <c r="B15122" s="226">
        <v>43831</v>
      </c>
      <c r="C15122" s="226">
        <v>43832</v>
      </c>
      <c r="D15122" s="226">
        <v>44390.577372685184</v>
      </c>
      <c r="E15122" t="s">
        <v>7447</v>
      </c>
    </row>
    <row r="15123" spans="1:5">
      <c r="A15123">
        <v>8</v>
      </c>
      <c r="B15123" s="226">
        <v>43831</v>
      </c>
      <c r="C15123" s="226">
        <v>43832</v>
      </c>
      <c r="D15123" s="226">
        <v>44390.577372685184</v>
      </c>
      <c r="E15123" t="s">
        <v>7449</v>
      </c>
    </row>
    <row r="15124" spans="1:5">
      <c r="A15124">
        <v>8</v>
      </c>
      <c r="B15124" s="226">
        <v>43831</v>
      </c>
      <c r="C15124" s="226">
        <v>43832</v>
      </c>
      <c r="D15124" s="226">
        <v>44390.577372685184</v>
      </c>
      <c r="E15124" t="s">
        <v>7451</v>
      </c>
    </row>
    <row r="15125" spans="1:5">
      <c r="A15125">
        <v>8</v>
      </c>
      <c r="B15125" s="226">
        <v>43831</v>
      </c>
      <c r="C15125" s="226">
        <v>43832</v>
      </c>
      <c r="D15125" s="226">
        <v>44390.577372685184</v>
      </c>
      <c r="E15125" t="s">
        <v>7453</v>
      </c>
    </row>
    <row r="15126" spans="1:5">
      <c r="A15126">
        <v>8</v>
      </c>
      <c r="B15126" s="226">
        <v>43831</v>
      </c>
      <c r="C15126" s="226">
        <v>43832</v>
      </c>
      <c r="D15126" s="226">
        <v>44390.577372685184</v>
      </c>
      <c r="E15126" t="s">
        <v>7455</v>
      </c>
    </row>
    <row r="15127" spans="1:5">
      <c r="A15127">
        <v>8</v>
      </c>
      <c r="B15127" s="226">
        <v>43831</v>
      </c>
      <c r="C15127" s="226">
        <v>43832</v>
      </c>
      <c r="D15127" s="226">
        <v>44390.577372685184</v>
      </c>
      <c r="E15127" t="s">
        <v>7457</v>
      </c>
    </row>
    <row r="15128" spans="1:5">
      <c r="A15128">
        <v>8</v>
      </c>
      <c r="B15128" s="226">
        <v>43831</v>
      </c>
      <c r="C15128" s="226">
        <v>43832</v>
      </c>
      <c r="D15128" s="226">
        <v>44390.577372685184</v>
      </c>
      <c r="E15128" t="s">
        <v>7459</v>
      </c>
    </row>
    <row r="15129" spans="1:5">
      <c r="A15129">
        <v>8</v>
      </c>
      <c r="B15129" s="226">
        <v>43831</v>
      </c>
      <c r="C15129" s="226">
        <v>43832</v>
      </c>
      <c r="D15129" s="226">
        <v>44390.577372685184</v>
      </c>
      <c r="E15129" t="s">
        <v>7461</v>
      </c>
    </row>
    <row r="15130" spans="1:5">
      <c r="A15130">
        <v>8</v>
      </c>
      <c r="B15130" s="226">
        <v>43831</v>
      </c>
      <c r="C15130" s="226">
        <v>43832</v>
      </c>
      <c r="D15130" s="226">
        <v>44390.577372685184</v>
      </c>
      <c r="E15130" t="s">
        <v>7463</v>
      </c>
    </row>
    <row r="15131" spans="1:5">
      <c r="A15131">
        <v>8</v>
      </c>
      <c r="B15131" s="226">
        <v>43831</v>
      </c>
      <c r="C15131" s="226">
        <v>43832</v>
      </c>
      <c r="D15131" s="226">
        <v>44390.577372685184</v>
      </c>
      <c r="E15131" t="s">
        <v>7465</v>
      </c>
    </row>
    <row r="15132" spans="1:5">
      <c r="A15132">
        <v>8</v>
      </c>
      <c r="B15132" s="226">
        <v>43831</v>
      </c>
      <c r="C15132" s="226">
        <v>43832</v>
      </c>
      <c r="D15132" s="226">
        <v>44390.577372685184</v>
      </c>
      <c r="E15132" t="s">
        <v>7467</v>
      </c>
    </row>
    <row r="15133" spans="1:5">
      <c r="A15133">
        <v>8</v>
      </c>
      <c r="B15133" s="226">
        <v>43831</v>
      </c>
      <c r="C15133" s="226">
        <v>43832</v>
      </c>
      <c r="D15133" s="226">
        <v>44390.577372685184</v>
      </c>
      <c r="E15133" t="s">
        <v>8198</v>
      </c>
    </row>
    <row r="15134" spans="1:5">
      <c r="A15134">
        <v>8</v>
      </c>
      <c r="B15134" s="226">
        <v>43831</v>
      </c>
      <c r="C15134" s="226">
        <v>43832</v>
      </c>
      <c r="D15134" s="226">
        <v>44390.577372685184</v>
      </c>
      <c r="E15134" t="s">
        <v>8197</v>
      </c>
    </row>
    <row r="15135" spans="1:5">
      <c r="A15135">
        <v>8</v>
      </c>
      <c r="B15135" s="226">
        <v>43831</v>
      </c>
      <c r="C15135" s="226">
        <v>43832</v>
      </c>
      <c r="D15135" s="226">
        <v>44390.577372685184</v>
      </c>
      <c r="E15135" t="s">
        <v>8199</v>
      </c>
    </row>
    <row r="15136" spans="1:5">
      <c r="A15136">
        <v>8</v>
      </c>
      <c r="B15136" s="226">
        <v>43831</v>
      </c>
      <c r="C15136" s="226">
        <v>43832</v>
      </c>
      <c r="D15136" s="226">
        <v>44390.577372685184</v>
      </c>
      <c r="E15136" t="s">
        <v>8200</v>
      </c>
    </row>
    <row r="15137" spans="1:6">
      <c r="A15137">
        <v>8</v>
      </c>
      <c r="B15137" s="226">
        <v>43831</v>
      </c>
      <c r="C15137" s="226">
        <v>43832</v>
      </c>
      <c r="D15137" s="226">
        <v>44390.577372685184</v>
      </c>
      <c r="E15137" t="s">
        <v>8201</v>
      </c>
    </row>
    <row r="15138" spans="1:6">
      <c r="A15138">
        <v>8</v>
      </c>
      <c r="B15138" s="226">
        <v>43831</v>
      </c>
      <c r="C15138" s="226">
        <v>43832</v>
      </c>
      <c r="D15138" s="226">
        <v>44390.577372685184</v>
      </c>
      <c r="E15138" t="s">
        <v>8202</v>
      </c>
    </row>
    <row r="15139" spans="1:6">
      <c r="A15139">
        <v>8</v>
      </c>
      <c r="B15139" s="226">
        <v>43831</v>
      </c>
      <c r="C15139" s="226">
        <v>43832</v>
      </c>
      <c r="D15139" s="226">
        <v>44390.577372685184</v>
      </c>
      <c r="E15139" t="s">
        <v>8203</v>
      </c>
    </row>
    <row r="15140" spans="1:6">
      <c r="A15140">
        <v>8</v>
      </c>
      <c r="B15140" s="226">
        <v>43831</v>
      </c>
      <c r="C15140" s="226">
        <v>43832</v>
      </c>
      <c r="D15140" s="226">
        <v>44390.577372685184</v>
      </c>
      <c r="E15140" t="s">
        <v>8204</v>
      </c>
    </row>
    <row r="15141" spans="1:6">
      <c r="A15141">
        <v>8</v>
      </c>
      <c r="B15141" s="226">
        <v>43831</v>
      </c>
      <c r="C15141" s="226">
        <v>43832</v>
      </c>
      <c r="D15141" s="226">
        <v>44390.577372685184</v>
      </c>
      <c r="E15141" t="s">
        <v>8205</v>
      </c>
    </row>
    <row r="15142" spans="1:6">
      <c r="A15142">
        <v>8</v>
      </c>
      <c r="B15142" s="226">
        <v>43831</v>
      </c>
      <c r="C15142" s="226">
        <v>43832</v>
      </c>
      <c r="D15142" s="226">
        <v>44390.577372685184</v>
      </c>
      <c r="E15142" t="s">
        <v>8206</v>
      </c>
    </row>
    <row r="15143" spans="1:6">
      <c r="A15143">
        <v>8</v>
      </c>
      <c r="B15143" s="226">
        <v>43831</v>
      </c>
      <c r="C15143" s="226">
        <v>43832</v>
      </c>
      <c r="D15143" s="226">
        <v>44390.577372685184</v>
      </c>
      <c r="E15143" t="s">
        <v>8327</v>
      </c>
    </row>
    <row r="15144" spans="1:6">
      <c r="A15144">
        <v>8</v>
      </c>
      <c r="B15144" s="226">
        <v>43831</v>
      </c>
      <c r="C15144" s="226">
        <v>43832</v>
      </c>
      <c r="D15144" s="226">
        <v>44390.577372685184</v>
      </c>
      <c r="E15144" t="s">
        <v>8325</v>
      </c>
    </row>
    <row r="15145" spans="1:6">
      <c r="A15145">
        <v>8</v>
      </c>
      <c r="B15145" s="226">
        <v>43831</v>
      </c>
      <c r="C15145" s="226">
        <v>43832</v>
      </c>
      <c r="D15145" s="226">
        <v>44390.577372685184</v>
      </c>
      <c r="E15145" t="s">
        <v>6530</v>
      </c>
    </row>
    <row r="15146" spans="1:6">
      <c r="A15146">
        <v>8</v>
      </c>
      <c r="B15146" s="226">
        <v>43831</v>
      </c>
      <c r="C15146" s="226">
        <v>43832</v>
      </c>
      <c r="D15146" s="226">
        <v>44390.577372685184</v>
      </c>
      <c r="E15146" t="s">
        <v>8330</v>
      </c>
      <c r="F15146">
        <v>0</v>
      </c>
    </row>
    <row r="15147" spans="1:6">
      <c r="A15147">
        <v>8</v>
      </c>
      <c r="B15147" s="226">
        <v>43831</v>
      </c>
      <c r="C15147" s="226">
        <v>43832</v>
      </c>
      <c r="D15147" s="226">
        <v>44390.577372685184</v>
      </c>
      <c r="E15147" t="s">
        <v>8298</v>
      </c>
      <c r="F15147">
        <v>0</v>
      </c>
    </row>
    <row r="15148" spans="1:6">
      <c r="A15148">
        <v>8</v>
      </c>
      <c r="B15148" s="226">
        <v>43831</v>
      </c>
      <c r="C15148" s="226">
        <v>43832</v>
      </c>
      <c r="D15148" s="226">
        <v>44390.577372685184</v>
      </c>
      <c r="E15148" t="s">
        <v>8299</v>
      </c>
      <c r="F15148">
        <v>0</v>
      </c>
    </row>
    <row r="15149" spans="1:6">
      <c r="A15149">
        <v>8</v>
      </c>
      <c r="B15149" s="226">
        <v>43831</v>
      </c>
      <c r="C15149" s="226">
        <v>43832</v>
      </c>
      <c r="D15149" s="226">
        <v>44390.577372685184</v>
      </c>
      <c r="E15149" t="s">
        <v>6670</v>
      </c>
    </row>
    <row r="15150" spans="1:6">
      <c r="A15150">
        <v>8</v>
      </c>
      <c r="B15150" s="226">
        <v>43831</v>
      </c>
      <c r="C15150" s="226">
        <v>43832</v>
      </c>
      <c r="D15150" s="226">
        <v>44390.577372685184</v>
      </c>
      <c r="E15150" t="s">
        <v>8300</v>
      </c>
      <c r="F15150">
        <v>0</v>
      </c>
    </row>
    <row r="15151" spans="1:6">
      <c r="A15151">
        <v>8</v>
      </c>
      <c r="B15151" s="226">
        <v>43831</v>
      </c>
      <c r="C15151" s="226">
        <v>43832</v>
      </c>
      <c r="D15151" s="226">
        <v>44390.577372685184</v>
      </c>
      <c r="E15151" t="s">
        <v>8301</v>
      </c>
      <c r="F15151">
        <v>0</v>
      </c>
    </row>
    <row r="15152" spans="1:6">
      <c r="A15152">
        <v>8</v>
      </c>
      <c r="B15152" s="226">
        <v>43831</v>
      </c>
      <c r="C15152" s="226">
        <v>43832</v>
      </c>
      <c r="D15152" s="226">
        <v>44390.577372685184</v>
      </c>
      <c r="E15152" t="s">
        <v>6671</v>
      </c>
    </row>
    <row r="15153" spans="1:6">
      <c r="A15153">
        <v>8</v>
      </c>
      <c r="B15153" s="226">
        <v>43831</v>
      </c>
      <c r="C15153" s="226">
        <v>43832</v>
      </c>
      <c r="D15153" s="226">
        <v>44400.628981481481</v>
      </c>
      <c r="E15153" t="s">
        <v>5369</v>
      </c>
      <c r="F15153">
        <v>1.4311981949567718</v>
      </c>
    </row>
    <row r="15154" spans="1:6">
      <c r="A15154">
        <v>8</v>
      </c>
      <c r="B15154" s="226">
        <v>43831</v>
      </c>
      <c r="C15154" s="226">
        <v>43832</v>
      </c>
      <c r="D15154" s="226">
        <v>44400.628981481481</v>
      </c>
      <c r="E15154" t="s">
        <v>5521</v>
      </c>
      <c r="F15154">
        <v>210.67810947630139</v>
      </c>
    </row>
    <row r="15155" spans="1:6">
      <c r="A15155">
        <v>8</v>
      </c>
      <c r="B15155" s="226">
        <v>43831</v>
      </c>
      <c r="C15155" s="226">
        <v>43832</v>
      </c>
      <c r="D15155" s="226">
        <v>44400.628981481481</v>
      </c>
      <c r="E15155" t="s">
        <v>6243</v>
      </c>
      <c r="F15155">
        <v>1.6900456621767563</v>
      </c>
    </row>
    <row r="15156" spans="1:6">
      <c r="A15156">
        <v>8</v>
      </c>
      <c r="B15156" s="226">
        <v>43831</v>
      </c>
      <c r="C15156" s="226">
        <v>43832</v>
      </c>
      <c r="D15156" s="226">
        <v>44400.628981481481</v>
      </c>
      <c r="E15156" t="s">
        <v>6816</v>
      </c>
      <c r="F15156">
        <v>75.981706953048715</v>
      </c>
    </row>
    <row r="15157" spans="1:6">
      <c r="A15157">
        <v>8</v>
      </c>
      <c r="B15157" s="226">
        <v>43831</v>
      </c>
      <c r="C15157" s="226">
        <v>43832</v>
      </c>
      <c r="D15157" s="226">
        <v>44400.628981481481</v>
      </c>
      <c r="E15157" t="s">
        <v>6900</v>
      </c>
      <c r="F15157">
        <v>110.00103698836462</v>
      </c>
    </row>
    <row r="15158" spans="1:6">
      <c r="A15158">
        <v>8</v>
      </c>
      <c r="B15158" s="226">
        <v>43831</v>
      </c>
      <c r="C15158" s="226">
        <v>43832</v>
      </c>
      <c r="D15158" s="226">
        <v>44400.628981481481</v>
      </c>
      <c r="E15158" t="s">
        <v>6902</v>
      </c>
      <c r="F15158">
        <v>0</v>
      </c>
    </row>
    <row r="15159" spans="1:6">
      <c r="A15159">
        <v>8</v>
      </c>
      <c r="B15159" s="226">
        <v>43831</v>
      </c>
      <c r="C15159" s="226">
        <v>43832</v>
      </c>
      <c r="D15159" s="226">
        <v>44400.628981481481</v>
      </c>
      <c r="E15159" t="s">
        <v>7024</v>
      </c>
      <c r="F15159">
        <v>0</v>
      </c>
    </row>
    <row r="15160" spans="1:6">
      <c r="A15160">
        <v>8</v>
      </c>
      <c r="B15160" s="226">
        <v>43831</v>
      </c>
      <c r="C15160" s="226">
        <v>43832</v>
      </c>
      <c r="D15160" s="226">
        <v>44400.628981481481</v>
      </c>
      <c r="E15160" t="s">
        <v>6246</v>
      </c>
    </row>
    <row r="15161" spans="1:6">
      <c r="A15161">
        <v>8</v>
      </c>
      <c r="B15161" s="226">
        <v>43831</v>
      </c>
      <c r="C15161" s="226">
        <v>43832</v>
      </c>
      <c r="D15161" s="226">
        <v>44400.628981481481</v>
      </c>
      <c r="E15161" t="s">
        <v>6665</v>
      </c>
      <c r="F15161">
        <v>-3.257282465799919E-2</v>
      </c>
    </row>
    <row r="15162" spans="1:6">
      <c r="A15162">
        <v>8</v>
      </c>
      <c r="B15162" s="226">
        <v>43831</v>
      </c>
      <c r="C15162" s="226">
        <v>43832</v>
      </c>
      <c r="D15162" s="226">
        <v>44400.628981481481</v>
      </c>
      <c r="E15162" t="s">
        <v>6666</v>
      </c>
      <c r="F15162">
        <v>-2.5229221771264243E-2</v>
      </c>
    </row>
    <row r="15163" spans="1:6">
      <c r="A15163">
        <v>8</v>
      </c>
      <c r="B15163" s="226">
        <v>43831</v>
      </c>
      <c r="C15163" s="226">
        <v>43832</v>
      </c>
      <c r="D15163" s="226">
        <v>44400.628981481481</v>
      </c>
      <c r="E15163" t="s">
        <v>6289</v>
      </c>
      <c r="F15163">
        <v>32.856162087122598</v>
      </c>
    </row>
    <row r="15164" spans="1:6">
      <c r="A15164">
        <v>8</v>
      </c>
      <c r="B15164" s="226">
        <v>43831</v>
      </c>
      <c r="C15164" s="226">
        <v>43832</v>
      </c>
      <c r="D15164" s="226">
        <v>44400.628981481481</v>
      </c>
      <c r="E15164" t="s">
        <v>6290</v>
      </c>
      <c r="F15164">
        <v>4.3155950711005211</v>
      </c>
    </row>
    <row r="15165" spans="1:6">
      <c r="A15165">
        <v>8</v>
      </c>
      <c r="B15165" s="226">
        <v>43831</v>
      </c>
      <c r="C15165" s="226">
        <v>43832</v>
      </c>
      <c r="D15165" s="226">
        <v>44400.628981481481</v>
      </c>
      <c r="E15165" t="s">
        <v>6291</v>
      </c>
      <c r="F15165">
        <v>4.4542602270382359</v>
      </c>
    </row>
    <row r="15166" spans="1:6">
      <c r="A15166">
        <v>8</v>
      </c>
      <c r="B15166" s="226">
        <v>43831</v>
      </c>
      <c r="C15166" s="226">
        <v>43832</v>
      </c>
      <c r="D15166" s="226">
        <v>44400.628981481481</v>
      </c>
      <c r="E15166" t="s">
        <v>7315</v>
      </c>
      <c r="F15166">
        <v>37.828326772318924</v>
      </c>
    </row>
    <row r="15167" spans="1:6">
      <c r="A15167">
        <v>8</v>
      </c>
      <c r="B15167" s="226">
        <v>43831</v>
      </c>
      <c r="C15167" s="226">
        <v>43832</v>
      </c>
      <c r="D15167" s="226">
        <v>44400.628981481481</v>
      </c>
      <c r="E15167" t="s">
        <v>8322</v>
      </c>
      <c r="F15167">
        <v>0</v>
      </c>
    </row>
    <row r="15168" spans="1:6">
      <c r="A15168">
        <v>8</v>
      </c>
      <c r="B15168" s="226">
        <v>43831</v>
      </c>
      <c r="C15168" s="226">
        <v>43832</v>
      </c>
      <c r="D15168" s="226">
        <v>44400.628981481481</v>
      </c>
      <c r="E15168" t="s">
        <v>7348</v>
      </c>
      <c r="F15168">
        <v>5.0086818463271507</v>
      </c>
    </row>
    <row r="15169" spans="1:6">
      <c r="A15169">
        <v>8</v>
      </c>
      <c r="B15169" s="226">
        <v>43831</v>
      </c>
      <c r="C15169" s="226">
        <v>43832</v>
      </c>
      <c r="D15169" s="226">
        <v>44400.628981481481</v>
      </c>
      <c r="E15169" t="s">
        <v>8323</v>
      </c>
      <c r="F15169">
        <v>4.2716914865705737</v>
      </c>
    </row>
    <row r="15170" spans="1:6">
      <c r="A15170">
        <v>8</v>
      </c>
      <c r="B15170" s="226">
        <v>43831</v>
      </c>
      <c r="C15170" s="226">
        <v>43832</v>
      </c>
      <c r="D15170" s="226">
        <v>44400.628981481481</v>
      </c>
      <c r="E15170" t="s">
        <v>7343</v>
      </c>
      <c r="F15170">
        <v>40.743962542215947</v>
      </c>
    </row>
    <row r="15171" spans="1:6">
      <c r="A15171">
        <v>8</v>
      </c>
      <c r="B15171" s="226">
        <v>43831</v>
      </c>
      <c r="C15171" s="226">
        <v>43832</v>
      </c>
      <c r="D15171" s="226">
        <v>44400.628981481481</v>
      </c>
      <c r="E15171" t="s">
        <v>6834</v>
      </c>
      <c r="F15171">
        <v>0</v>
      </c>
    </row>
    <row r="15172" spans="1:6">
      <c r="A15172">
        <v>8</v>
      </c>
      <c r="B15172" s="226">
        <v>43831</v>
      </c>
      <c r="C15172" s="226">
        <v>43832</v>
      </c>
      <c r="D15172" s="226">
        <v>44400.628981481481</v>
      </c>
      <c r="E15172" t="s">
        <v>8020</v>
      </c>
      <c r="F15172">
        <v>1.0537960679994691</v>
      </c>
    </row>
    <row r="15173" spans="1:6">
      <c r="A15173">
        <v>8</v>
      </c>
      <c r="B15173" s="226">
        <v>43831</v>
      </c>
      <c r="C15173" s="226">
        <v>43832</v>
      </c>
      <c r="D15173" s="226">
        <v>44400.628981481481</v>
      </c>
      <c r="E15173" t="s">
        <v>7018</v>
      </c>
      <c r="F15173">
        <v>19.06925452086664</v>
      </c>
    </row>
    <row r="15174" spans="1:6">
      <c r="A15174">
        <v>8</v>
      </c>
      <c r="B15174" s="226">
        <v>43831</v>
      </c>
      <c r="C15174" s="226">
        <v>43832</v>
      </c>
      <c r="D15174" s="226">
        <v>44400.628981481481</v>
      </c>
      <c r="E15174" t="s">
        <v>7354</v>
      </c>
      <c r="F15174">
        <v>35.69897345701856</v>
      </c>
    </row>
    <row r="15175" spans="1:6">
      <c r="A15175">
        <v>8</v>
      </c>
      <c r="B15175" s="226">
        <v>43831</v>
      </c>
      <c r="C15175" s="226">
        <v>43832</v>
      </c>
      <c r="D15175" s="226">
        <v>44400.628981481481</v>
      </c>
      <c r="E15175" t="s">
        <v>8328</v>
      </c>
      <c r="F15175">
        <v>0</v>
      </c>
    </row>
    <row r="15176" spans="1:6">
      <c r="A15176">
        <v>8</v>
      </c>
      <c r="B15176" s="226">
        <v>43831</v>
      </c>
      <c r="C15176" s="226">
        <v>43832</v>
      </c>
      <c r="D15176" s="226">
        <v>44400.628981481481</v>
      </c>
      <c r="E15176" t="s">
        <v>8330</v>
      </c>
      <c r="F15176">
        <v>0</v>
      </c>
    </row>
    <row r="15177" spans="1:6">
      <c r="A15177">
        <v>8</v>
      </c>
      <c r="B15177" s="226">
        <v>43831</v>
      </c>
      <c r="C15177" s="226">
        <v>43832</v>
      </c>
      <c r="D15177" s="226">
        <v>44400.628981481481</v>
      </c>
      <c r="E15177" t="s">
        <v>7397</v>
      </c>
      <c r="F15177">
        <v>0</v>
      </c>
    </row>
    <row r="15178" spans="1:6">
      <c r="A15178">
        <v>8</v>
      </c>
      <c r="B15178" s="226">
        <v>43831</v>
      </c>
      <c r="C15178" s="226">
        <v>43832</v>
      </c>
      <c r="D15178" s="226">
        <v>44400.628981481481</v>
      </c>
      <c r="E15178" t="s">
        <v>6635</v>
      </c>
    </row>
    <row r="15179" spans="1:6">
      <c r="A15179">
        <v>8</v>
      </c>
      <c r="B15179" s="226">
        <v>43831</v>
      </c>
      <c r="C15179" s="226">
        <v>43832</v>
      </c>
      <c r="D15179" s="226">
        <v>44400.628981481481</v>
      </c>
      <c r="E15179" t="s">
        <v>6637</v>
      </c>
    </row>
    <row r="15180" spans="1:6">
      <c r="A15180">
        <v>8</v>
      </c>
      <c r="B15180" s="226">
        <v>43831</v>
      </c>
      <c r="C15180" s="226">
        <v>43832</v>
      </c>
      <c r="D15180" s="226">
        <v>44400.628981481481</v>
      </c>
      <c r="E15180" t="s">
        <v>6659</v>
      </c>
      <c r="F15180">
        <v>0.82829999923706055</v>
      </c>
    </row>
    <row r="15181" spans="1:6">
      <c r="A15181">
        <v>8</v>
      </c>
      <c r="B15181" s="226">
        <v>43831</v>
      </c>
      <c r="C15181" s="226">
        <v>43832</v>
      </c>
      <c r="D15181" s="226">
        <v>44400.628981481481</v>
      </c>
      <c r="E15181" t="s">
        <v>6639</v>
      </c>
      <c r="F15181">
        <v>0.74409997463224853</v>
      </c>
    </row>
    <row r="15182" spans="1:6">
      <c r="A15182">
        <v>8</v>
      </c>
      <c r="B15182" s="226">
        <v>43831</v>
      </c>
      <c r="C15182" s="226">
        <v>43832</v>
      </c>
      <c r="D15182" s="226">
        <v>44400.628981481481</v>
      </c>
      <c r="E15182" t="s">
        <v>6640</v>
      </c>
      <c r="F15182">
        <v>0.85939997434612891</v>
      </c>
    </row>
    <row r="15183" spans="1:6">
      <c r="A15183">
        <v>8</v>
      </c>
      <c r="B15183" s="226">
        <v>43831</v>
      </c>
      <c r="C15183" s="226">
        <v>43832</v>
      </c>
      <c r="D15183" s="226">
        <v>44400.628981481481</v>
      </c>
      <c r="E15183" t="s">
        <v>6641</v>
      </c>
      <c r="F15183">
        <v>0.87779998779296875</v>
      </c>
    </row>
    <row r="15184" spans="1:6">
      <c r="A15184">
        <v>8</v>
      </c>
      <c r="B15184" s="226">
        <v>43831</v>
      </c>
      <c r="C15184" s="226">
        <v>43832</v>
      </c>
      <c r="D15184" s="226">
        <v>44400.628981481481</v>
      </c>
      <c r="E15184" t="s">
        <v>6650</v>
      </c>
    </row>
    <row r="15185" spans="1:5">
      <c r="A15185">
        <v>8</v>
      </c>
      <c r="B15185" s="226">
        <v>43831</v>
      </c>
      <c r="C15185" s="226">
        <v>43832</v>
      </c>
      <c r="D15185" s="226">
        <v>44400.628981481481</v>
      </c>
      <c r="E15185" t="s">
        <v>6651</v>
      </c>
    </row>
    <row r="15186" spans="1:5">
      <c r="A15186">
        <v>8</v>
      </c>
      <c r="B15186" s="226">
        <v>43831</v>
      </c>
      <c r="C15186" s="226">
        <v>43832</v>
      </c>
      <c r="D15186" s="226">
        <v>44400.628981481481</v>
      </c>
      <c r="E15186" t="s">
        <v>8209</v>
      </c>
    </row>
    <row r="15187" spans="1:5">
      <c r="A15187">
        <v>8</v>
      </c>
      <c r="B15187" s="226">
        <v>43831</v>
      </c>
      <c r="C15187" s="226">
        <v>43832</v>
      </c>
      <c r="D15187" s="226">
        <v>44400.628981481481</v>
      </c>
      <c r="E15187" t="s">
        <v>8211</v>
      </c>
    </row>
    <row r="15188" spans="1:5">
      <c r="A15188">
        <v>8</v>
      </c>
      <c r="B15188" s="226">
        <v>43831</v>
      </c>
      <c r="C15188" s="226">
        <v>43832</v>
      </c>
      <c r="D15188" s="226">
        <v>44400.628981481481</v>
      </c>
      <c r="E15188" t="s">
        <v>8213</v>
      </c>
    </row>
    <row r="15189" spans="1:5">
      <c r="A15189">
        <v>8</v>
      </c>
      <c r="B15189" s="226">
        <v>43831</v>
      </c>
      <c r="C15189" s="226">
        <v>43832</v>
      </c>
      <c r="D15189" s="226">
        <v>44400.628981481481</v>
      </c>
      <c r="E15189" t="s">
        <v>8215</v>
      </c>
    </row>
    <row r="15190" spans="1:5">
      <c r="A15190">
        <v>8</v>
      </c>
      <c r="B15190" s="226">
        <v>43831</v>
      </c>
      <c r="C15190" s="226">
        <v>43832</v>
      </c>
      <c r="D15190" s="226">
        <v>44400.628981481481</v>
      </c>
      <c r="E15190" t="s">
        <v>8217</v>
      </c>
    </row>
    <row r="15191" spans="1:5">
      <c r="A15191">
        <v>8</v>
      </c>
      <c r="B15191" s="226">
        <v>43831</v>
      </c>
      <c r="C15191" s="226">
        <v>43832</v>
      </c>
      <c r="D15191" s="226">
        <v>44400.628981481481</v>
      </c>
      <c r="E15191" t="s">
        <v>8219</v>
      </c>
    </row>
    <row r="15192" spans="1:5">
      <c r="A15192">
        <v>8</v>
      </c>
      <c r="B15192" s="226">
        <v>43831</v>
      </c>
      <c r="C15192" s="226">
        <v>43832</v>
      </c>
      <c r="D15192" s="226">
        <v>44400.628981481481</v>
      </c>
      <c r="E15192" t="s">
        <v>8221</v>
      </c>
    </row>
    <row r="15193" spans="1:5">
      <c r="A15193">
        <v>8</v>
      </c>
      <c r="B15193" s="226">
        <v>43831</v>
      </c>
      <c r="C15193" s="226">
        <v>43832</v>
      </c>
      <c r="D15193" s="226">
        <v>44400.628981481481</v>
      </c>
      <c r="E15193" t="s">
        <v>8223</v>
      </c>
    </row>
    <row r="15194" spans="1:5">
      <c r="A15194">
        <v>8</v>
      </c>
      <c r="B15194" s="226">
        <v>43831</v>
      </c>
      <c r="C15194" s="226">
        <v>43832</v>
      </c>
      <c r="D15194" s="226">
        <v>44400.628981481481</v>
      </c>
      <c r="E15194" t="s">
        <v>8225</v>
      </c>
    </row>
    <row r="15195" spans="1:5">
      <c r="A15195">
        <v>8</v>
      </c>
      <c r="B15195" s="226">
        <v>43831</v>
      </c>
      <c r="C15195" s="226">
        <v>43832</v>
      </c>
      <c r="D15195" s="226">
        <v>44400.628981481481</v>
      </c>
      <c r="E15195" t="s">
        <v>8227</v>
      </c>
    </row>
    <row r="15196" spans="1:5">
      <c r="A15196">
        <v>8</v>
      </c>
      <c r="B15196" s="226">
        <v>43831</v>
      </c>
      <c r="C15196" s="226">
        <v>43832</v>
      </c>
      <c r="D15196" s="226">
        <v>44400.628981481481</v>
      </c>
      <c r="E15196" t="s">
        <v>8229</v>
      </c>
    </row>
    <row r="15197" spans="1:5">
      <c r="A15197">
        <v>8</v>
      </c>
      <c r="B15197" s="226">
        <v>43831</v>
      </c>
      <c r="C15197" s="226">
        <v>43832</v>
      </c>
      <c r="D15197" s="226">
        <v>44400.628981481481</v>
      </c>
      <c r="E15197" t="s">
        <v>8231</v>
      </c>
    </row>
    <row r="15198" spans="1:5">
      <c r="A15198">
        <v>8</v>
      </c>
      <c r="B15198" s="226">
        <v>43831</v>
      </c>
      <c r="C15198" s="226">
        <v>43832</v>
      </c>
      <c r="D15198" s="226">
        <v>44400.628981481481</v>
      </c>
      <c r="E15198" t="s">
        <v>8233</v>
      </c>
    </row>
    <row r="15199" spans="1:5">
      <c r="A15199">
        <v>8</v>
      </c>
      <c r="B15199" s="226">
        <v>43831</v>
      </c>
      <c r="C15199" s="226">
        <v>43832</v>
      </c>
      <c r="D15199" s="226">
        <v>44400.628981481481</v>
      </c>
      <c r="E15199" t="s">
        <v>8235</v>
      </c>
    </row>
    <row r="15200" spans="1:5">
      <c r="A15200">
        <v>8</v>
      </c>
      <c r="B15200" s="226">
        <v>43831</v>
      </c>
      <c r="C15200" s="226">
        <v>43832</v>
      </c>
      <c r="D15200" s="226">
        <v>44400.628981481481</v>
      </c>
      <c r="E15200" t="s">
        <v>8237</v>
      </c>
    </row>
    <row r="15201" spans="1:5">
      <c r="A15201">
        <v>8</v>
      </c>
      <c r="B15201" s="226">
        <v>43831</v>
      </c>
      <c r="C15201" s="226">
        <v>43832</v>
      </c>
      <c r="D15201" s="226">
        <v>44400.628981481481</v>
      </c>
      <c r="E15201" t="s">
        <v>8239</v>
      </c>
    </row>
    <row r="15202" spans="1:5">
      <c r="A15202">
        <v>8</v>
      </c>
      <c r="B15202" s="226">
        <v>43831</v>
      </c>
      <c r="C15202" s="226">
        <v>43832</v>
      </c>
      <c r="D15202" s="226">
        <v>44400.628981481481</v>
      </c>
      <c r="E15202" t="s">
        <v>8241</v>
      </c>
    </row>
    <row r="15203" spans="1:5">
      <c r="A15203">
        <v>8</v>
      </c>
      <c r="B15203" s="226">
        <v>43831</v>
      </c>
      <c r="C15203" s="226">
        <v>43832</v>
      </c>
      <c r="D15203" s="226">
        <v>44400.628981481481</v>
      </c>
      <c r="E15203" t="s">
        <v>8243</v>
      </c>
    </row>
    <row r="15204" spans="1:5">
      <c r="A15204">
        <v>8</v>
      </c>
      <c r="B15204" s="226">
        <v>43831</v>
      </c>
      <c r="C15204" s="226">
        <v>43832</v>
      </c>
      <c r="D15204" s="226">
        <v>44400.628981481481</v>
      </c>
      <c r="E15204" t="s">
        <v>8245</v>
      </c>
    </row>
    <row r="15205" spans="1:5">
      <c r="A15205">
        <v>8</v>
      </c>
      <c r="B15205" s="226">
        <v>43831</v>
      </c>
      <c r="C15205" s="226">
        <v>43832</v>
      </c>
      <c r="D15205" s="226">
        <v>44400.628981481481</v>
      </c>
      <c r="E15205" t="s">
        <v>8246</v>
      </c>
    </row>
    <row r="15206" spans="1:5">
      <c r="A15206">
        <v>8</v>
      </c>
      <c r="B15206" s="226">
        <v>43831</v>
      </c>
      <c r="C15206" s="226">
        <v>43832</v>
      </c>
      <c r="D15206" s="226">
        <v>44400.628981481481</v>
      </c>
      <c r="E15206" t="s">
        <v>8248</v>
      </c>
    </row>
    <row r="15207" spans="1:5">
      <c r="A15207">
        <v>8</v>
      </c>
      <c r="B15207" s="226">
        <v>43831</v>
      </c>
      <c r="C15207" s="226">
        <v>43832</v>
      </c>
      <c r="D15207" s="226">
        <v>44400.628981481481</v>
      </c>
      <c r="E15207" t="s">
        <v>8250</v>
      </c>
    </row>
    <row r="15208" spans="1:5">
      <c r="A15208">
        <v>8</v>
      </c>
      <c r="B15208" s="226">
        <v>43831</v>
      </c>
      <c r="C15208" s="226">
        <v>43832</v>
      </c>
      <c r="D15208" s="226">
        <v>44400.628981481481</v>
      </c>
      <c r="E15208" t="s">
        <v>8251</v>
      </c>
    </row>
    <row r="15209" spans="1:5">
      <c r="A15209">
        <v>8</v>
      </c>
      <c r="B15209" s="226">
        <v>43831</v>
      </c>
      <c r="C15209" s="226">
        <v>43832</v>
      </c>
      <c r="D15209" s="226">
        <v>44400.628981481481</v>
      </c>
      <c r="E15209" t="s">
        <v>8253</v>
      </c>
    </row>
    <row r="15210" spans="1:5">
      <c r="A15210">
        <v>8</v>
      </c>
      <c r="B15210" s="226">
        <v>43831</v>
      </c>
      <c r="C15210" s="226">
        <v>43832</v>
      </c>
      <c r="D15210" s="226">
        <v>44400.628981481481</v>
      </c>
      <c r="E15210" t="s">
        <v>8254</v>
      </c>
    </row>
    <row r="15211" spans="1:5">
      <c r="A15211">
        <v>8</v>
      </c>
      <c r="B15211" s="226">
        <v>43831</v>
      </c>
      <c r="C15211" s="226">
        <v>43832</v>
      </c>
      <c r="D15211" s="226">
        <v>44400.628981481481</v>
      </c>
      <c r="E15211" t="s">
        <v>8255</v>
      </c>
    </row>
    <row r="15212" spans="1:5">
      <c r="A15212">
        <v>8</v>
      </c>
      <c r="B15212" s="226">
        <v>43831</v>
      </c>
      <c r="C15212" s="226">
        <v>43832</v>
      </c>
      <c r="D15212" s="226">
        <v>44400.628981481481</v>
      </c>
      <c r="E15212" t="s">
        <v>8257</v>
      </c>
    </row>
    <row r="15213" spans="1:5">
      <c r="A15213">
        <v>8</v>
      </c>
      <c r="B15213" s="226">
        <v>43831</v>
      </c>
      <c r="C15213" s="226">
        <v>43832</v>
      </c>
      <c r="D15213" s="226">
        <v>44400.628981481481</v>
      </c>
      <c r="E15213" t="s">
        <v>8259</v>
      </c>
    </row>
    <row r="15214" spans="1:5">
      <c r="A15214">
        <v>8</v>
      </c>
      <c r="B15214" s="226">
        <v>43831</v>
      </c>
      <c r="C15214" s="226">
        <v>43832</v>
      </c>
      <c r="D15214" s="226">
        <v>44400.628981481481</v>
      </c>
      <c r="E15214" t="s">
        <v>8260</v>
      </c>
    </row>
    <row r="15215" spans="1:5">
      <c r="A15215">
        <v>8</v>
      </c>
      <c r="B15215" s="226">
        <v>43831</v>
      </c>
      <c r="C15215" s="226">
        <v>43832</v>
      </c>
      <c r="D15215" s="226">
        <v>44400.628981481481</v>
      </c>
      <c r="E15215" t="s">
        <v>5947</v>
      </c>
    </row>
    <row r="15216" spans="1:5">
      <c r="A15216">
        <v>8</v>
      </c>
      <c r="B15216" s="226">
        <v>43831</v>
      </c>
      <c r="C15216" s="226">
        <v>43832</v>
      </c>
      <c r="D15216" s="226">
        <v>44400.628981481481</v>
      </c>
      <c r="E15216" t="s">
        <v>5946</v>
      </c>
    </row>
    <row r="15217" spans="1:6">
      <c r="A15217">
        <v>8</v>
      </c>
      <c r="B15217" s="226">
        <v>43831</v>
      </c>
      <c r="C15217" s="226">
        <v>43832</v>
      </c>
      <c r="D15217" s="226">
        <v>44400.628981481481</v>
      </c>
      <c r="E15217" t="s">
        <v>6676</v>
      </c>
      <c r="F15217">
        <v>210.67810947630139</v>
      </c>
    </row>
    <row r="15218" spans="1:6">
      <c r="A15218">
        <v>8</v>
      </c>
      <c r="B15218" s="226">
        <v>43831</v>
      </c>
      <c r="C15218" s="226">
        <v>43832</v>
      </c>
      <c r="D15218" s="226">
        <v>44400.628981481481</v>
      </c>
      <c r="E15218" t="s">
        <v>5824</v>
      </c>
      <c r="F15218">
        <v>1.2783107428241587</v>
      </c>
    </row>
    <row r="15219" spans="1:6">
      <c r="A15219">
        <v>8</v>
      </c>
      <c r="B15219" s="226">
        <v>43831</v>
      </c>
      <c r="C15219" s="226">
        <v>43832</v>
      </c>
      <c r="D15219" s="226">
        <v>44400.628981481481</v>
      </c>
      <c r="E15219" t="s">
        <v>5825</v>
      </c>
      <c r="F15219">
        <v>1.575428686473048</v>
      </c>
    </row>
    <row r="15220" spans="1:6">
      <c r="A15220">
        <v>8</v>
      </c>
      <c r="B15220" s="226">
        <v>43831</v>
      </c>
      <c r="C15220" s="226">
        <v>43832</v>
      </c>
      <c r="D15220" s="226">
        <v>44400.628981481481</v>
      </c>
      <c r="E15220" t="s">
        <v>5826</v>
      </c>
      <c r="F15220">
        <v>1.0565321256078684</v>
      </c>
    </row>
    <row r="15221" spans="1:6">
      <c r="A15221">
        <v>8</v>
      </c>
      <c r="B15221" s="226">
        <v>43831</v>
      </c>
      <c r="C15221" s="226">
        <v>43832</v>
      </c>
      <c r="D15221" s="226">
        <v>44400.628981481481</v>
      </c>
      <c r="E15221" t="s">
        <v>5827</v>
      </c>
      <c r="F15221">
        <v>0.10000000149011995</v>
      </c>
    </row>
    <row r="15222" spans="1:6">
      <c r="A15222">
        <v>8</v>
      </c>
      <c r="B15222" s="226">
        <v>43831</v>
      </c>
      <c r="C15222" s="226">
        <v>43832</v>
      </c>
      <c r="D15222" s="226">
        <v>44400.628981481481</v>
      </c>
      <c r="E15222" t="s">
        <v>5828</v>
      </c>
      <c r="F15222">
        <v>0</v>
      </c>
    </row>
    <row r="15223" spans="1:6">
      <c r="A15223">
        <v>8</v>
      </c>
      <c r="B15223" s="226">
        <v>43831</v>
      </c>
      <c r="C15223" s="226">
        <v>43832</v>
      </c>
      <c r="D15223" s="226">
        <v>44400.628981481481</v>
      </c>
      <c r="E15223" t="s">
        <v>5829</v>
      </c>
      <c r="F15223">
        <v>0</v>
      </c>
    </row>
    <row r="15224" spans="1:6">
      <c r="A15224">
        <v>8</v>
      </c>
      <c r="B15224" s="226">
        <v>43831</v>
      </c>
      <c r="C15224" s="226">
        <v>43832</v>
      </c>
      <c r="D15224" s="226">
        <v>44400.628981481481</v>
      </c>
      <c r="E15224" t="s">
        <v>5830</v>
      </c>
      <c r="F15224">
        <v>1.7044142824684514</v>
      </c>
    </row>
    <row r="15225" spans="1:6">
      <c r="A15225">
        <v>8</v>
      </c>
      <c r="B15225" s="226">
        <v>43831</v>
      </c>
      <c r="C15225" s="226">
        <v>43832</v>
      </c>
      <c r="D15225" s="226">
        <v>44400.628981481481</v>
      </c>
      <c r="E15225" t="s">
        <v>5831</v>
      </c>
      <c r="F15225">
        <v>3.5322112286465255</v>
      </c>
    </row>
    <row r="15226" spans="1:6">
      <c r="A15226">
        <v>8</v>
      </c>
      <c r="B15226" s="226">
        <v>43831</v>
      </c>
      <c r="C15226" s="226">
        <v>43832</v>
      </c>
      <c r="D15226" s="226">
        <v>44400.628981481481</v>
      </c>
      <c r="E15226" t="s">
        <v>5832</v>
      </c>
      <c r="F15226">
        <v>3.1307534140317612</v>
      </c>
    </row>
    <row r="15227" spans="1:6">
      <c r="A15227">
        <v>8</v>
      </c>
      <c r="B15227" s="226">
        <v>43831</v>
      </c>
      <c r="C15227" s="226">
        <v>43832</v>
      </c>
      <c r="D15227" s="226">
        <v>44400.628981481481</v>
      </c>
      <c r="E15227" t="s">
        <v>5833</v>
      </c>
      <c r="F15227">
        <v>0.44999998807905622</v>
      </c>
    </row>
    <row r="15228" spans="1:6">
      <c r="A15228">
        <v>8</v>
      </c>
      <c r="B15228" s="226">
        <v>43831</v>
      </c>
      <c r="C15228" s="226">
        <v>43832</v>
      </c>
      <c r="D15228" s="226">
        <v>44400.628981481481</v>
      </c>
      <c r="E15228" t="s">
        <v>5834</v>
      </c>
      <c r="F15228">
        <v>0</v>
      </c>
    </row>
    <row r="15229" spans="1:6">
      <c r="A15229">
        <v>8</v>
      </c>
      <c r="B15229" s="226">
        <v>43831</v>
      </c>
      <c r="C15229" s="226">
        <v>43832</v>
      </c>
      <c r="D15229" s="226">
        <v>44400.628981481481</v>
      </c>
      <c r="E15229" t="s">
        <v>5835</v>
      </c>
      <c r="F15229">
        <v>0.21824816540574929</v>
      </c>
    </row>
    <row r="15230" spans="1:6">
      <c r="A15230">
        <v>8</v>
      </c>
      <c r="B15230" s="226">
        <v>43831</v>
      </c>
      <c r="C15230" s="226">
        <v>43832</v>
      </c>
      <c r="D15230" s="226">
        <v>44400.628981481481</v>
      </c>
      <c r="E15230" t="s">
        <v>5836</v>
      </c>
      <c r="F15230">
        <v>0.21880953771774564</v>
      </c>
    </row>
    <row r="15231" spans="1:6">
      <c r="A15231">
        <v>8</v>
      </c>
      <c r="B15231" s="226">
        <v>43831</v>
      </c>
      <c r="C15231" s="226">
        <v>43832</v>
      </c>
      <c r="D15231" s="226">
        <v>44400.628981481481</v>
      </c>
      <c r="E15231" t="s">
        <v>5837</v>
      </c>
      <c r="F15231">
        <v>0.27190164248216736</v>
      </c>
    </row>
    <row r="15232" spans="1:6">
      <c r="A15232">
        <v>8</v>
      </c>
      <c r="B15232" s="226">
        <v>43831</v>
      </c>
      <c r="C15232" s="226">
        <v>43832</v>
      </c>
      <c r="D15232" s="226">
        <v>44400.628981481481</v>
      </c>
      <c r="E15232" t="s">
        <v>5838</v>
      </c>
      <c r="F15232">
        <v>0</v>
      </c>
    </row>
    <row r="15233" spans="1:6">
      <c r="A15233">
        <v>8</v>
      </c>
      <c r="B15233" s="226">
        <v>43831</v>
      </c>
      <c r="C15233" s="226">
        <v>43832</v>
      </c>
      <c r="D15233" s="226">
        <v>44400.628981481481</v>
      </c>
      <c r="E15233" t="s">
        <v>5839</v>
      </c>
      <c r="F15233">
        <v>7.3637211968501131</v>
      </c>
    </row>
    <row r="15234" spans="1:6">
      <c r="A15234">
        <v>8</v>
      </c>
      <c r="B15234" s="226">
        <v>43831</v>
      </c>
      <c r="C15234" s="226">
        <v>43832</v>
      </c>
      <c r="D15234" s="226">
        <v>44400.628981481481</v>
      </c>
      <c r="E15234" t="s">
        <v>5840</v>
      </c>
      <c r="F15234">
        <v>25.904454203777647</v>
      </c>
    </row>
    <row r="15235" spans="1:6">
      <c r="A15235">
        <v>8</v>
      </c>
      <c r="B15235" s="226">
        <v>43831</v>
      </c>
      <c r="C15235" s="226">
        <v>43832</v>
      </c>
      <c r="D15235" s="226">
        <v>44400.628981481481</v>
      </c>
      <c r="E15235" t="s">
        <v>5841</v>
      </c>
      <c r="F15235">
        <v>4.3175983038213781</v>
      </c>
    </row>
    <row r="15236" spans="1:6">
      <c r="A15236">
        <v>8</v>
      </c>
      <c r="B15236" s="226">
        <v>43831</v>
      </c>
      <c r="C15236" s="226">
        <v>43832</v>
      </c>
      <c r="D15236" s="226">
        <v>44400.628981481481</v>
      </c>
      <c r="E15236" t="s">
        <v>5842</v>
      </c>
      <c r="F15236">
        <v>5.587353660663025</v>
      </c>
    </row>
    <row r="15237" spans="1:6">
      <c r="A15237">
        <v>8</v>
      </c>
      <c r="B15237" s="226">
        <v>43831</v>
      </c>
      <c r="C15237" s="226">
        <v>43832</v>
      </c>
      <c r="D15237" s="226">
        <v>44400.628981481481</v>
      </c>
      <c r="E15237" t="s">
        <v>5843</v>
      </c>
      <c r="F15237">
        <v>12.190971291727532</v>
      </c>
    </row>
    <row r="15238" spans="1:6">
      <c r="A15238">
        <v>8</v>
      </c>
      <c r="B15238" s="226">
        <v>43831</v>
      </c>
      <c r="C15238" s="226">
        <v>43832</v>
      </c>
      <c r="D15238" s="226">
        <v>44400.628981481481</v>
      </c>
      <c r="E15238" t="s">
        <v>5844</v>
      </c>
      <c r="F15238">
        <v>7.3123574356238334</v>
      </c>
    </row>
    <row r="15239" spans="1:6">
      <c r="A15239">
        <v>8</v>
      </c>
      <c r="B15239" s="226">
        <v>43831</v>
      </c>
      <c r="C15239" s="226">
        <v>43832</v>
      </c>
      <c r="D15239" s="226">
        <v>44400.628981481481</v>
      </c>
      <c r="E15239" t="s">
        <v>5845</v>
      </c>
      <c r="F15239">
        <v>15.427764079005987</v>
      </c>
    </row>
    <row r="15240" spans="1:6">
      <c r="A15240">
        <v>8</v>
      </c>
      <c r="B15240" s="226">
        <v>43831</v>
      </c>
      <c r="C15240" s="226">
        <v>43832</v>
      </c>
      <c r="D15240" s="226">
        <v>44400.628981481481</v>
      </c>
      <c r="E15240" t="s">
        <v>5846</v>
      </c>
      <c r="F15240">
        <v>4.2191700037670818</v>
      </c>
    </row>
    <row r="15241" spans="1:6">
      <c r="A15241">
        <v>8</v>
      </c>
      <c r="B15241" s="226">
        <v>43831</v>
      </c>
      <c r="C15241" s="226">
        <v>43832</v>
      </c>
      <c r="D15241" s="226">
        <v>44400.628981481481</v>
      </c>
      <c r="E15241" t="s">
        <v>5847</v>
      </c>
      <c r="F15241">
        <v>0.74000000953674316</v>
      </c>
    </row>
    <row r="15242" spans="1:6">
      <c r="A15242">
        <v>8</v>
      </c>
      <c r="B15242" s="226">
        <v>43831</v>
      </c>
      <c r="C15242" s="226">
        <v>43832</v>
      </c>
      <c r="D15242" s="226">
        <v>44400.628981481481</v>
      </c>
      <c r="E15242" t="s">
        <v>5848</v>
      </c>
      <c r="F15242">
        <v>100</v>
      </c>
    </row>
    <row r="15243" spans="1:6">
      <c r="A15243">
        <v>8</v>
      </c>
      <c r="B15243" s="226">
        <v>43831</v>
      </c>
      <c r="C15243" s="226">
        <v>43832</v>
      </c>
      <c r="D15243" s="226">
        <v>44400.628981481481</v>
      </c>
      <c r="E15243" t="s">
        <v>5805</v>
      </c>
      <c r="F15243">
        <v>19.646934082773068</v>
      </c>
    </row>
    <row r="15244" spans="1:6">
      <c r="A15244">
        <v>8</v>
      </c>
      <c r="B15244" s="226">
        <v>43831</v>
      </c>
      <c r="C15244" s="226">
        <v>43832</v>
      </c>
      <c r="D15244" s="226">
        <v>44400.628981481481</v>
      </c>
      <c r="E15244" t="s">
        <v>5797</v>
      </c>
      <c r="F15244">
        <v>7.3637211968501131</v>
      </c>
    </row>
    <row r="15245" spans="1:6">
      <c r="A15245">
        <v>8</v>
      </c>
      <c r="B15245" s="226">
        <v>43831</v>
      </c>
      <c r="C15245" s="226">
        <v>43832</v>
      </c>
      <c r="D15245" s="226">
        <v>44400.628981481481</v>
      </c>
      <c r="E15245" t="s">
        <v>5798</v>
      </c>
      <c r="F15245">
        <v>27.335971976650697</v>
      </c>
    </row>
    <row r="15246" spans="1:6">
      <c r="A15246">
        <v>8</v>
      </c>
      <c r="B15246" s="226">
        <v>43831</v>
      </c>
      <c r="C15246" s="226">
        <v>43832</v>
      </c>
      <c r="D15246" s="226">
        <v>44400.628981481481</v>
      </c>
      <c r="E15246" t="s">
        <v>5799</v>
      </c>
      <c r="F15246">
        <v>4.3175983038213781</v>
      </c>
    </row>
    <row r="15247" spans="1:6">
      <c r="A15247">
        <v>8</v>
      </c>
      <c r="B15247" s="226">
        <v>43831</v>
      </c>
      <c r="C15247" s="226">
        <v>43832</v>
      </c>
      <c r="D15247" s="226">
        <v>44400.628981481481</v>
      </c>
      <c r="E15247" t="s">
        <v>5800</v>
      </c>
      <c r="F15247">
        <v>5.587353660663025</v>
      </c>
    </row>
    <row r="15248" spans="1:6">
      <c r="A15248">
        <v>8</v>
      </c>
      <c r="B15248" s="226">
        <v>43831</v>
      </c>
      <c r="C15248" s="226">
        <v>43832</v>
      </c>
      <c r="D15248" s="226">
        <v>44400.628981481481</v>
      </c>
      <c r="E15248" t="s">
        <v>5801</v>
      </c>
      <c r="F15248">
        <v>12.190971291727532</v>
      </c>
    </row>
    <row r="15249" spans="1:6">
      <c r="A15249">
        <v>8</v>
      </c>
      <c r="B15249" s="226">
        <v>43831</v>
      </c>
      <c r="C15249" s="226">
        <v>43832</v>
      </c>
      <c r="D15249" s="226">
        <v>44400.628981481481</v>
      </c>
      <c r="E15249" t="s">
        <v>5802</v>
      </c>
      <c r="F15249">
        <v>0.35644767307159114</v>
      </c>
    </row>
    <row r="15250" spans="1:6">
      <c r="A15250">
        <v>8</v>
      </c>
      <c r="B15250" s="226">
        <v>43831</v>
      </c>
      <c r="C15250" s="226">
        <v>43832</v>
      </c>
      <c r="D15250" s="226">
        <v>44400.628981481481</v>
      </c>
      <c r="E15250" t="s">
        <v>5803</v>
      </c>
      <c r="F15250">
        <v>7.3123574356238334</v>
      </c>
    </row>
    <row r="15251" spans="1:6">
      <c r="A15251">
        <v>8</v>
      </c>
      <c r="B15251" s="226">
        <v>43831</v>
      </c>
      <c r="C15251" s="226">
        <v>43832</v>
      </c>
      <c r="D15251" s="226">
        <v>44400.628981481481</v>
      </c>
      <c r="E15251" t="s">
        <v>5804</v>
      </c>
      <c r="F15251">
        <v>20.003354950745774</v>
      </c>
    </row>
    <row r="15252" spans="1:6">
      <c r="A15252">
        <v>8</v>
      </c>
      <c r="B15252" s="226">
        <v>43831</v>
      </c>
      <c r="C15252" s="226">
        <v>43832</v>
      </c>
      <c r="D15252" s="226">
        <v>44400.628981481481</v>
      </c>
      <c r="E15252" t="s">
        <v>5913</v>
      </c>
      <c r="F15252">
        <v>3.2009731906983596</v>
      </c>
    </row>
    <row r="15253" spans="1:6">
      <c r="A15253">
        <v>8</v>
      </c>
      <c r="B15253" s="226">
        <v>43831</v>
      </c>
      <c r="C15253" s="226">
        <v>43832</v>
      </c>
      <c r="D15253" s="226">
        <v>44400.628981481481</v>
      </c>
      <c r="E15253" t="s">
        <v>5914</v>
      </c>
      <c r="F15253">
        <v>5.326449452837319</v>
      </c>
    </row>
    <row r="15254" spans="1:6">
      <c r="A15254">
        <v>8</v>
      </c>
      <c r="B15254" s="226">
        <v>43831</v>
      </c>
      <c r="C15254" s="226">
        <v>43832</v>
      </c>
      <c r="D15254" s="226">
        <v>44400.628981481481</v>
      </c>
      <c r="E15254" t="s">
        <v>5915</v>
      </c>
      <c r="F15254">
        <v>4.4591871821217968</v>
      </c>
    </row>
    <row r="15255" spans="1:6">
      <c r="A15255">
        <v>8</v>
      </c>
      <c r="B15255" s="226">
        <v>43831</v>
      </c>
      <c r="C15255" s="226">
        <v>43832</v>
      </c>
      <c r="D15255" s="226">
        <v>44400.628981481481</v>
      </c>
      <c r="E15255" t="s">
        <v>5916</v>
      </c>
      <c r="F15255">
        <v>7.0494786779292315E-2</v>
      </c>
    </row>
    <row r="15256" spans="1:6">
      <c r="A15256">
        <v>8</v>
      </c>
      <c r="B15256" s="226">
        <v>43831</v>
      </c>
      <c r="C15256" s="226">
        <v>43832</v>
      </c>
      <c r="D15256" s="226">
        <v>44400.628981481481</v>
      </c>
      <c r="E15256" t="s">
        <v>6692</v>
      </c>
      <c r="F15256">
        <v>6.943151676872132E-3</v>
      </c>
    </row>
    <row r="15257" spans="1:6">
      <c r="A15257">
        <v>8</v>
      </c>
      <c r="B15257" s="226">
        <v>43831</v>
      </c>
      <c r="C15257" s="226">
        <v>43832</v>
      </c>
      <c r="D15257" s="226">
        <v>44400.628981481481</v>
      </c>
      <c r="E15257" t="s">
        <v>5849</v>
      </c>
      <c r="F15257">
        <v>0.82829999923706055</v>
      </c>
    </row>
    <row r="15258" spans="1:6">
      <c r="A15258">
        <v>8</v>
      </c>
      <c r="B15258" s="226">
        <v>43831</v>
      </c>
      <c r="C15258" s="226">
        <v>43832</v>
      </c>
      <c r="D15258" s="226">
        <v>44400.628981481481</v>
      </c>
      <c r="E15258" t="s">
        <v>5850</v>
      </c>
      <c r="F15258">
        <v>103.6999969482394</v>
      </c>
    </row>
    <row r="15259" spans="1:6">
      <c r="A15259">
        <v>8</v>
      </c>
      <c r="B15259" s="226">
        <v>43831</v>
      </c>
      <c r="C15259" s="226">
        <v>43832</v>
      </c>
      <c r="D15259" s="226">
        <v>44400.628981481481</v>
      </c>
      <c r="E15259" t="s">
        <v>5806</v>
      </c>
      <c r="F15259">
        <v>0.1818392598691089</v>
      </c>
    </row>
    <row r="15260" spans="1:6">
      <c r="A15260">
        <v>8</v>
      </c>
      <c r="B15260" s="226">
        <v>43831</v>
      </c>
      <c r="C15260" s="226">
        <v>43832</v>
      </c>
      <c r="D15260" s="226">
        <v>44400.628981481481</v>
      </c>
      <c r="E15260" t="s">
        <v>5883</v>
      </c>
      <c r="F15260">
        <v>0.47999998927114701</v>
      </c>
    </row>
    <row r="15261" spans="1:6">
      <c r="A15261">
        <v>8</v>
      </c>
      <c r="B15261" s="226">
        <v>43831</v>
      </c>
      <c r="C15261" s="226">
        <v>43832</v>
      </c>
      <c r="D15261" s="226">
        <v>44400.628981481481</v>
      </c>
      <c r="E15261" t="s">
        <v>5884</v>
      </c>
      <c r="F15261">
        <v>1.2300000190734863</v>
      </c>
    </row>
    <row r="15262" spans="1:6">
      <c r="A15262">
        <v>8</v>
      </c>
      <c r="B15262" s="226">
        <v>43831</v>
      </c>
      <c r="C15262" s="226">
        <v>43832</v>
      </c>
      <c r="D15262" s="226">
        <v>44400.628981481481</v>
      </c>
      <c r="E15262" t="s">
        <v>5885</v>
      </c>
      <c r="F15262">
        <v>2.5199999809265137</v>
      </c>
    </row>
    <row r="15263" spans="1:6">
      <c r="A15263">
        <v>8</v>
      </c>
      <c r="B15263" s="226">
        <v>43831</v>
      </c>
      <c r="C15263" s="226">
        <v>43832</v>
      </c>
      <c r="D15263" s="226">
        <v>44400.628981481481</v>
      </c>
      <c r="E15263" t="s">
        <v>5886</v>
      </c>
      <c r="F15263">
        <v>1.3600000143050608</v>
      </c>
    </row>
    <row r="15264" spans="1:6">
      <c r="A15264">
        <v>8</v>
      </c>
      <c r="B15264" s="226">
        <v>43831</v>
      </c>
      <c r="C15264" s="226">
        <v>43832</v>
      </c>
      <c r="D15264" s="226">
        <v>44400.628981481481</v>
      </c>
      <c r="E15264" t="s">
        <v>5887</v>
      </c>
      <c r="F15264">
        <v>0.10000000149011995</v>
      </c>
    </row>
    <row r="15265" spans="1:6">
      <c r="A15265">
        <v>8</v>
      </c>
      <c r="B15265" s="226">
        <v>43831</v>
      </c>
      <c r="C15265" s="226">
        <v>43832</v>
      </c>
      <c r="D15265" s="226">
        <v>44400.628981481481</v>
      </c>
      <c r="E15265" t="s">
        <v>5888</v>
      </c>
      <c r="F15265">
        <v>0</v>
      </c>
    </row>
    <row r="15266" spans="1:6">
      <c r="A15266">
        <v>8</v>
      </c>
      <c r="B15266" s="226">
        <v>43831</v>
      </c>
      <c r="C15266" s="226">
        <v>43832</v>
      </c>
      <c r="D15266" s="226">
        <v>44400.628981481481</v>
      </c>
      <c r="E15266" t="s">
        <v>5889</v>
      </c>
      <c r="F15266">
        <v>0</v>
      </c>
    </row>
    <row r="15267" spans="1:6">
      <c r="A15267">
        <v>8</v>
      </c>
      <c r="B15267" s="226">
        <v>43831</v>
      </c>
      <c r="C15267" s="226">
        <v>43832</v>
      </c>
      <c r="D15267" s="226">
        <v>44400.628981481481</v>
      </c>
      <c r="E15267" t="s">
        <v>5772</v>
      </c>
      <c r="F15267">
        <v>7.0000000298025958E-2</v>
      </c>
    </row>
    <row r="15268" spans="1:6">
      <c r="A15268">
        <v>8</v>
      </c>
      <c r="B15268" s="226">
        <v>43831</v>
      </c>
      <c r="C15268" s="226">
        <v>43832</v>
      </c>
      <c r="D15268" s="226">
        <v>44400.628981481481</v>
      </c>
      <c r="E15268" t="s">
        <v>5773</v>
      </c>
      <c r="F15268">
        <v>1.6399999856949474</v>
      </c>
    </row>
    <row r="15269" spans="1:6">
      <c r="A15269">
        <v>8</v>
      </c>
      <c r="B15269" s="226">
        <v>43831</v>
      </c>
      <c r="C15269" s="226">
        <v>43832</v>
      </c>
      <c r="D15269" s="226">
        <v>44400.628981481481</v>
      </c>
      <c r="E15269" t="s">
        <v>5774</v>
      </c>
      <c r="F15269">
        <v>5.6500000953676555</v>
      </c>
    </row>
    <row r="15270" spans="1:6">
      <c r="A15270">
        <v>8</v>
      </c>
      <c r="B15270" s="226">
        <v>43831</v>
      </c>
      <c r="C15270" s="226">
        <v>43832</v>
      </c>
      <c r="D15270" s="226">
        <v>44400.628981481481</v>
      </c>
      <c r="E15270" t="s">
        <v>5775</v>
      </c>
      <c r="F15270">
        <v>4.0300002098082004</v>
      </c>
    </row>
    <row r="15271" spans="1:6">
      <c r="A15271">
        <v>8</v>
      </c>
      <c r="B15271" s="226">
        <v>43831</v>
      </c>
      <c r="C15271" s="226">
        <v>43832</v>
      </c>
      <c r="D15271" s="226">
        <v>44400.628981481481</v>
      </c>
      <c r="E15271" t="s">
        <v>5776</v>
      </c>
      <c r="F15271">
        <v>0.44999998807905622</v>
      </c>
    </row>
    <row r="15272" spans="1:6">
      <c r="A15272">
        <v>8</v>
      </c>
      <c r="B15272" s="226">
        <v>43831</v>
      </c>
      <c r="C15272" s="226">
        <v>43832</v>
      </c>
      <c r="D15272" s="226">
        <v>44400.628981481481</v>
      </c>
      <c r="E15272" t="s">
        <v>5777</v>
      </c>
      <c r="F15272">
        <v>0</v>
      </c>
    </row>
    <row r="15273" spans="1:6">
      <c r="A15273">
        <v>8</v>
      </c>
      <c r="B15273" s="226">
        <v>43831</v>
      </c>
      <c r="C15273" s="226">
        <v>43832</v>
      </c>
      <c r="D15273" s="226">
        <v>44400.628981481481</v>
      </c>
      <c r="E15273" t="s">
        <v>5778</v>
      </c>
      <c r="F15273">
        <v>3.9999999105930363E-2</v>
      </c>
    </row>
    <row r="15274" spans="1:6">
      <c r="A15274">
        <v>8</v>
      </c>
      <c r="B15274" s="226">
        <v>43831</v>
      </c>
      <c r="C15274" s="226">
        <v>43832</v>
      </c>
      <c r="D15274" s="226">
        <v>44400.628981481481</v>
      </c>
      <c r="E15274" t="s">
        <v>5890</v>
      </c>
      <c r="F15274">
        <v>0.20999999344349696</v>
      </c>
    </row>
    <row r="15275" spans="1:6">
      <c r="A15275">
        <v>8</v>
      </c>
      <c r="B15275" s="226">
        <v>43831</v>
      </c>
      <c r="C15275" s="226">
        <v>43832</v>
      </c>
      <c r="D15275" s="226">
        <v>44400.628981481481</v>
      </c>
      <c r="E15275" t="s">
        <v>5891</v>
      </c>
      <c r="F15275">
        <v>0.3499999940395217</v>
      </c>
    </row>
    <row r="15276" spans="1:6">
      <c r="A15276">
        <v>8</v>
      </c>
      <c r="B15276" s="226">
        <v>43831</v>
      </c>
      <c r="C15276" s="226">
        <v>43832</v>
      </c>
      <c r="D15276" s="226">
        <v>44400.628981481481</v>
      </c>
      <c r="E15276" t="s">
        <v>5892</v>
      </c>
      <c r="F15276">
        <v>0.3499999940395217</v>
      </c>
    </row>
    <row r="15277" spans="1:6">
      <c r="A15277">
        <v>8</v>
      </c>
      <c r="B15277" s="226">
        <v>43831</v>
      </c>
      <c r="C15277" s="226">
        <v>43832</v>
      </c>
      <c r="D15277" s="226">
        <v>44400.628981481481</v>
      </c>
      <c r="E15277" t="s">
        <v>5893</v>
      </c>
      <c r="F15277">
        <v>0</v>
      </c>
    </row>
    <row r="15278" spans="1:6">
      <c r="A15278">
        <v>8</v>
      </c>
      <c r="B15278" s="226">
        <v>43831</v>
      </c>
      <c r="C15278" s="226">
        <v>43832</v>
      </c>
      <c r="D15278" s="226">
        <v>44400.628981481481</v>
      </c>
      <c r="E15278" t="s">
        <v>5783</v>
      </c>
      <c r="F15278">
        <v>0</v>
      </c>
    </row>
    <row r="15279" spans="1:6">
      <c r="A15279">
        <v>8</v>
      </c>
      <c r="B15279" s="226">
        <v>43831</v>
      </c>
      <c r="C15279" s="226">
        <v>43832</v>
      </c>
      <c r="D15279" s="226">
        <v>44400.628981481481</v>
      </c>
      <c r="E15279" t="s">
        <v>5784</v>
      </c>
      <c r="F15279">
        <v>0</v>
      </c>
    </row>
    <row r="15280" spans="1:6">
      <c r="A15280">
        <v>8</v>
      </c>
      <c r="B15280" s="226">
        <v>43831</v>
      </c>
      <c r="C15280" s="226">
        <v>43832</v>
      </c>
      <c r="D15280" s="226">
        <v>44400.628981481481</v>
      </c>
      <c r="E15280" t="s">
        <v>5785</v>
      </c>
      <c r="F15280">
        <v>6.2699999809262721</v>
      </c>
    </row>
    <row r="15281" spans="1:6">
      <c r="A15281">
        <v>8</v>
      </c>
      <c r="B15281" s="226">
        <v>43831</v>
      </c>
      <c r="C15281" s="226">
        <v>43832</v>
      </c>
      <c r="D15281" s="226">
        <v>44400.628981481481</v>
      </c>
      <c r="E15281" t="s">
        <v>5786</v>
      </c>
      <c r="F15281">
        <v>23.229999542236726</v>
      </c>
    </row>
    <row r="15282" spans="1:6">
      <c r="A15282">
        <v>8</v>
      </c>
      <c r="B15282" s="226">
        <v>43831</v>
      </c>
      <c r="C15282" s="226">
        <v>43832</v>
      </c>
      <c r="D15282" s="226">
        <v>44400.628981481481</v>
      </c>
      <c r="E15282" t="s">
        <v>5787</v>
      </c>
      <c r="F15282">
        <v>16.930000305175781</v>
      </c>
    </row>
    <row r="15283" spans="1:6">
      <c r="A15283">
        <v>8</v>
      </c>
      <c r="B15283" s="226">
        <v>43831</v>
      </c>
      <c r="C15283" s="226">
        <v>43832</v>
      </c>
      <c r="D15283" s="226">
        <v>44400.628981481481</v>
      </c>
      <c r="E15283" t="s">
        <v>5788</v>
      </c>
      <c r="F15283">
        <v>4.630000114440918</v>
      </c>
    </row>
    <row r="15284" spans="1:6">
      <c r="A15284">
        <v>8</v>
      </c>
      <c r="B15284" s="226">
        <v>43831</v>
      </c>
      <c r="C15284" s="226">
        <v>43832</v>
      </c>
      <c r="D15284" s="226">
        <v>44400.628981481481</v>
      </c>
      <c r="E15284" t="s">
        <v>5895</v>
      </c>
      <c r="F15284">
        <v>0.74000000953674316</v>
      </c>
    </row>
    <row r="15285" spans="1:6">
      <c r="A15285">
        <v>8</v>
      </c>
      <c r="B15285" s="226">
        <v>43831</v>
      </c>
      <c r="C15285" s="226">
        <v>43832</v>
      </c>
      <c r="D15285" s="226">
        <v>44400.628981481481</v>
      </c>
      <c r="E15285" t="s">
        <v>5790</v>
      </c>
      <c r="F15285">
        <v>4.1100001335142498</v>
      </c>
    </row>
    <row r="15286" spans="1:6">
      <c r="A15286">
        <v>8</v>
      </c>
      <c r="B15286" s="226">
        <v>43831</v>
      </c>
      <c r="C15286" s="226">
        <v>43832</v>
      </c>
      <c r="D15286" s="226">
        <v>44400.628981481481</v>
      </c>
      <c r="E15286" t="s">
        <v>5791</v>
      </c>
      <c r="F15286">
        <v>5</v>
      </c>
    </row>
    <row r="15287" spans="1:6">
      <c r="A15287">
        <v>8</v>
      </c>
      <c r="B15287" s="226">
        <v>43831</v>
      </c>
      <c r="C15287" s="226">
        <v>43832</v>
      </c>
      <c r="D15287" s="226">
        <v>44400.628981481481</v>
      </c>
      <c r="E15287" t="s">
        <v>5792</v>
      </c>
      <c r="F15287">
        <v>11.72000026702835</v>
      </c>
    </row>
    <row r="15288" spans="1:6">
      <c r="A15288">
        <v>8</v>
      </c>
      <c r="B15288" s="226">
        <v>43831</v>
      </c>
      <c r="C15288" s="226">
        <v>43832</v>
      </c>
      <c r="D15288" s="226">
        <v>44400.628981481481</v>
      </c>
      <c r="E15288" t="s">
        <v>5793</v>
      </c>
      <c r="F15288">
        <v>6.6900000572202067</v>
      </c>
    </row>
    <row r="15289" spans="1:6">
      <c r="A15289">
        <v>8</v>
      </c>
      <c r="B15289" s="226">
        <v>43831</v>
      </c>
      <c r="C15289" s="226">
        <v>43832</v>
      </c>
      <c r="D15289" s="226">
        <v>44400.628981481481</v>
      </c>
      <c r="E15289" t="s">
        <v>5794</v>
      </c>
      <c r="F15289">
        <v>27.510000228880809</v>
      </c>
    </row>
    <row r="15290" spans="1:6">
      <c r="A15290">
        <v>8</v>
      </c>
      <c r="B15290" s="226">
        <v>43831</v>
      </c>
      <c r="C15290" s="226">
        <v>43832</v>
      </c>
      <c r="D15290" s="226">
        <v>44400.628981481481</v>
      </c>
      <c r="E15290" t="s">
        <v>5896</v>
      </c>
      <c r="F15290">
        <v>17.840000152587891</v>
      </c>
    </row>
    <row r="15291" spans="1:6">
      <c r="A15291">
        <v>8</v>
      </c>
      <c r="B15291" s="226">
        <v>43831</v>
      </c>
      <c r="C15291" s="226">
        <v>43832</v>
      </c>
      <c r="D15291" s="226">
        <v>44400.628981481481</v>
      </c>
      <c r="E15291" t="s">
        <v>5894</v>
      </c>
      <c r="F15291">
        <v>0</v>
      </c>
    </row>
    <row r="15292" spans="1:6">
      <c r="A15292">
        <v>8</v>
      </c>
      <c r="B15292" s="226">
        <v>43831</v>
      </c>
      <c r="C15292" s="226">
        <v>43832</v>
      </c>
      <c r="D15292" s="226">
        <v>44400.628981481481</v>
      </c>
      <c r="E15292" t="s">
        <v>6455</v>
      </c>
      <c r="F15292">
        <v>45.868361557854584</v>
      </c>
    </row>
    <row r="15293" spans="1:6">
      <c r="A15293">
        <v>8</v>
      </c>
      <c r="B15293" s="226">
        <v>43831</v>
      </c>
      <c r="C15293" s="226">
        <v>43832</v>
      </c>
      <c r="D15293" s="226">
        <v>44400.628981481481</v>
      </c>
      <c r="E15293" t="s">
        <v>6456</v>
      </c>
      <c r="F15293">
        <v>51.456879398557916</v>
      </c>
    </row>
    <row r="15294" spans="1:6">
      <c r="A15294">
        <v>8</v>
      </c>
      <c r="B15294" s="226">
        <v>43831</v>
      </c>
      <c r="C15294" s="226">
        <v>43832</v>
      </c>
      <c r="D15294" s="226">
        <v>44400.628981481481</v>
      </c>
      <c r="E15294" t="s">
        <v>5973</v>
      </c>
      <c r="F15294">
        <v>5.0026698215140186</v>
      </c>
    </row>
    <row r="15295" spans="1:6">
      <c r="A15295">
        <v>8</v>
      </c>
      <c r="B15295" s="226">
        <v>43831</v>
      </c>
      <c r="C15295" s="226">
        <v>43832</v>
      </c>
      <c r="D15295" s="226">
        <v>44400.628981481481</v>
      </c>
      <c r="E15295" t="s">
        <v>6690</v>
      </c>
      <c r="F15295">
        <v>0.63783433789180488</v>
      </c>
    </row>
    <row r="15296" spans="1:6">
      <c r="A15296">
        <v>8</v>
      </c>
      <c r="B15296" s="226">
        <v>43831</v>
      </c>
      <c r="C15296" s="226">
        <v>43832</v>
      </c>
      <c r="D15296" s="226">
        <v>44400.628981481481</v>
      </c>
      <c r="E15296" t="s">
        <v>6691</v>
      </c>
      <c r="F15296">
        <v>0.95610058307647616</v>
      </c>
    </row>
    <row r="15297" spans="1:6">
      <c r="A15297">
        <v>8</v>
      </c>
      <c r="B15297" s="226">
        <v>43831</v>
      </c>
      <c r="C15297" s="226">
        <v>43832</v>
      </c>
      <c r="D15297" s="226">
        <v>44400.628981481481</v>
      </c>
      <c r="E15297" t="s">
        <v>6240</v>
      </c>
      <c r="F15297">
        <v>74.02795935206936</v>
      </c>
    </row>
    <row r="15298" spans="1:6">
      <c r="A15298">
        <v>8</v>
      </c>
      <c r="B15298" s="226">
        <v>43831</v>
      </c>
      <c r="C15298" s="226">
        <v>43832</v>
      </c>
      <c r="D15298" s="226">
        <v>44400.628981481481</v>
      </c>
      <c r="E15298" t="s">
        <v>5902</v>
      </c>
      <c r="F15298">
        <v>18.838600158691406</v>
      </c>
    </row>
    <row r="15299" spans="1:6">
      <c r="A15299">
        <v>8</v>
      </c>
      <c r="B15299" s="226">
        <v>43831</v>
      </c>
      <c r="C15299" s="226">
        <v>43832</v>
      </c>
      <c r="D15299" s="226">
        <v>44400.628981481481</v>
      </c>
      <c r="E15299" t="s">
        <v>5903</v>
      </c>
      <c r="F15299">
        <v>59.310901641847835</v>
      </c>
    </row>
    <row r="15300" spans="1:6">
      <c r="A15300">
        <v>8</v>
      </c>
      <c r="B15300" s="226">
        <v>43831</v>
      </c>
      <c r="C15300" s="226">
        <v>43832</v>
      </c>
      <c r="D15300" s="226">
        <v>44400.628981481481</v>
      </c>
      <c r="E15300" t="s">
        <v>5904</v>
      </c>
      <c r="F15300">
        <v>24.409000396729049</v>
      </c>
    </row>
    <row r="15301" spans="1:6">
      <c r="A15301">
        <v>8</v>
      </c>
      <c r="B15301" s="226">
        <v>43831</v>
      </c>
      <c r="C15301" s="226">
        <v>43832</v>
      </c>
      <c r="D15301" s="226">
        <v>44400.628981481481</v>
      </c>
      <c r="E15301" t="s">
        <v>5905</v>
      </c>
      <c r="F15301">
        <v>0.25999999046325684</v>
      </c>
    </row>
    <row r="15302" spans="1:6">
      <c r="A15302">
        <v>8</v>
      </c>
      <c r="B15302" s="226">
        <v>43831</v>
      </c>
      <c r="C15302" s="226">
        <v>43832</v>
      </c>
      <c r="D15302" s="226">
        <v>44400.628981481481</v>
      </c>
      <c r="E15302" t="s">
        <v>5906</v>
      </c>
      <c r="F15302">
        <v>0.24240000545979401</v>
      </c>
    </row>
    <row r="15303" spans="1:6">
      <c r="A15303">
        <v>8</v>
      </c>
      <c r="B15303" s="226">
        <v>43831</v>
      </c>
      <c r="C15303" s="226">
        <v>43832</v>
      </c>
      <c r="D15303" s="226">
        <v>44400.628981481481</v>
      </c>
      <c r="E15303" t="s">
        <v>5907</v>
      </c>
      <c r="F15303">
        <v>0.46219998598100337</v>
      </c>
    </row>
    <row r="15304" spans="1:6">
      <c r="A15304">
        <v>8</v>
      </c>
      <c r="B15304" s="226">
        <v>43831</v>
      </c>
      <c r="C15304" s="226">
        <v>43832</v>
      </c>
      <c r="D15304" s="226">
        <v>44400.628981481481</v>
      </c>
      <c r="E15304" t="s">
        <v>5908</v>
      </c>
      <c r="F15304">
        <v>0.1291999965906192</v>
      </c>
    </row>
    <row r="15305" spans="1:6">
      <c r="A15305">
        <v>8</v>
      </c>
      <c r="B15305" s="226">
        <v>43831</v>
      </c>
      <c r="C15305" s="226">
        <v>43832</v>
      </c>
      <c r="D15305" s="226">
        <v>44400.628981481481</v>
      </c>
      <c r="E15305" t="s">
        <v>6241</v>
      </c>
      <c r="F15305">
        <v>143.57978601455696</v>
      </c>
    </row>
    <row r="15306" spans="1:6">
      <c r="A15306">
        <v>8</v>
      </c>
      <c r="B15306" s="226">
        <v>43831</v>
      </c>
      <c r="C15306" s="226">
        <v>43832</v>
      </c>
      <c r="D15306" s="226">
        <v>44400.628981481481</v>
      </c>
      <c r="E15306" t="s">
        <v>5909</v>
      </c>
    </row>
    <row r="15307" spans="1:6">
      <c r="A15307">
        <v>8</v>
      </c>
      <c r="B15307" s="226">
        <v>43831</v>
      </c>
      <c r="C15307" s="226">
        <v>43832</v>
      </c>
      <c r="D15307" s="226">
        <v>44400.628981481481</v>
      </c>
      <c r="E15307" t="s">
        <v>5910</v>
      </c>
    </row>
    <row r="15308" spans="1:6">
      <c r="A15308">
        <v>8</v>
      </c>
      <c r="B15308" s="226">
        <v>43831</v>
      </c>
      <c r="C15308" s="226">
        <v>43832</v>
      </c>
      <c r="D15308" s="226">
        <v>44400.628981481481</v>
      </c>
      <c r="E15308" t="s">
        <v>5911</v>
      </c>
    </row>
    <row r="15309" spans="1:6">
      <c r="A15309">
        <v>8</v>
      </c>
      <c r="B15309" s="226">
        <v>43831</v>
      </c>
      <c r="C15309" s="226">
        <v>43832</v>
      </c>
      <c r="D15309" s="226">
        <v>44400.628981481481</v>
      </c>
      <c r="E15309" t="s">
        <v>5912</v>
      </c>
    </row>
    <row r="15310" spans="1:6">
      <c r="A15310">
        <v>8</v>
      </c>
      <c r="B15310" s="226">
        <v>43831</v>
      </c>
      <c r="C15310" s="226">
        <v>43832</v>
      </c>
      <c r="D15310" s="226">
        <v>44400.628981481481</v>
      </c>
      <c r="E15310" t="s">
        <v>6457</v>
      </c>
      <c r="F15310">
        <v>121.74391297234389</v>
      </c>
    </row>
    <row r="15311" spans="1:6">
      <c r="A15311">
        <v>8</v>
      </c>
      <c r="B15311" s="226">
        <v>43831</v>
      </c>
      <c r="C15311" s="226">
        <v>43832</v>
      </c>
      <c r="D15311" s="226">
        <v>44400.628981481481</v>
      </c>
      <c r="E15311" t="s">
        <v>6458</v>
      </c>
      <c r="F15311">
        <v>121.4411908096738</v>
      </c>
    </row>
    <row r="15312" spans="1:6">
      <c r="A15312">
        <v>8</v>
      </c>
      <c r="B15312" s="226">
        <v>43831</v>
      </c>
      <c r="C15312" s="226">
        <v>43832</v>
      </c>
      <c r="D15312" s="226">
        <v>44400.628981481481</v>
      </c>
      <c r="E15312" t="s">
        <v>6459</v>
      </c>
      <c r="F15312">
        <v>89.772515895630818</v>
      </c>
    </row>
    <row r="15313" spans="1:6">
      <c r="A15313">
        <v>8</v>
      </c>
      <c r="B15313" s="226">
        <v>43831</v>
      </c>
      <c r="C15313" s="226">
        <v>43832</v>
      </c>
      <c r="D15313" s="226">
        <v>44400.628981481481</v>
      </c>
      <c r="E15313" t="s">
        <v>5521</v>
      </c>
      <c r="F15313">
        <v>210.67810947630139</v>
      </c>
    </row>
    <row r="15314" spans="1:6">
      <c r="A15314">
        <v>8</v>
      </c>
      <c r="B15314" s="226">
        <v>43831</v>
      </c>
      <c r="C15314" s="226">
        <v>43832</v>
      </c>
      <c r="D15314" s="226">
        <v>44400.628981481481</v>
      </c>
      <c r="E15314" t="s">
        <v>6460</v>
      </c>
      <c r="F15314">
        <v>106.00002094374773</v>
      </c>
    </row>
    <row r="15315" spans="1:6">
      <c r="A15315">
        <v>8</v>
      </c>
      <c r="B15315" s="226">
        <v>43831</v>
      </c>
      <c r="C15315" s="226">
        <v>43832</v>
      </c>
      <c r="D15315" s="226">
        <v>44400.628981481481</v>
      </c>
      <c r="E15315" t="s">
        <v>6461</v>
      </c>
      <c r="F15315">
        <v>117.71146007643758</v>
      </c>
    </row>
    <row r="15316" spans="1:6">
      <c r="A15316">
        <v>8</v>
      </c>
      <c r="B15316" s="226">
        <v>43831</v>
      </c>
      <c r="C15316" s="226">
        <v>43832</v>
      </c>
      <c r="D15316" s="226">
        <v>44400.628981481481</v>
      </c>
      <c r="E15316" t="s">
        <v>6462</v>
      </c>
      <c r="F15316">
        <v>124.55435198148152</v>
      </c>
    </row>
    <row r="15317" spans="1:6">
      <c r="A15317">
        <v>8</v>
      </c>
      <c r="B15317" s="226">
        <v>43831</v>
      </c>
      <c r="C15317" s="226">
        <v>43832</v>
      </c>
      <c r="D15317" s="226">
        <v>44400.628981481481</v>
      </c>
      <c r="E15317" t="s">
        <v>6463</v>
      </c>
      <c r="F15317">
        <v>136.70643107096359</v>
      </c>
    </row>
    <row r="15318" spans="1:6">
      <c r="A15318">
        <v>8</v>
      </c>
      <c r="B15318" s="226">
        <v>43831</v>
      </c>
      <c r="C15318" s="226">
        <v>43832</v>
      </c>
      <c r="D15318" s="226">
        <v>44400.628981481481</v>
      </c>
      <c r="E15318" t="s">
        <v>5974</v>
      </c>
      <c r="F15318">
        <v>6.4552634878291029</v>
      </c>
    </row>
    <row r="15319" spans="1:6">
      <c r="A15319">
        <v>8</v>
      </c>
      <c r="B15319" s="226">
        <v>43831</v>
      </c>
      <c r="C15319" s="226">
        <v>43832</v>
      </c>
      <c r="D15319" s="226">
        <v>44400.628981481481</v>
      </c>
      <c r="E15319" t="s">
        <v>5975</v>
      </c>
      <c r="F15319">
        <v>11.722027913067089</v>
      </c>
    </row>
    <row r="15320" spans="1:6">
      <c r="A15320">
        <v>8</v>
      </c>
      <c r="B15320" s="226">
        <v>43831</v>
      </c>
      <c r="C15320" s="226">
        <v>43832</v>
      </c>
      <c r="D15320" s="226">
        <v>44400.628981481481</v>
      </c>
      <c r="E15320" t="s">
        <v>5934</v>
      </c>
      <c r="F15320">
        <v>20.001502621173852</v>
      </c>
    </row>
    <row r="15321" spans="1:6">
      <c r="A15321">
        <v>8</v>
      </c>
      <c r="B15321" s="226">
        <v>43831</v>
      </c>
      <c r="C15321" s="226">
        <v>43832</v>
      </c>
      <c r="D15321" s="226">
        <v>44400.628981481481</v>
      </c>
      <c r="E15321" t="s">
        <v>6242</v>
      </c>
      <c r="F15321">
        <v>51.52474778758156</v>
      </c>
    </row>
    <row r="15322" spans="1:6">
      <c r="A15322">
        <v>8</v>
      </c>
      <c r="B15322" s="226">
        <v>43831</v>
      </c>
      <c r="C15322" s="226">
        <v>43832</v>
      </c>
      <c r="D15322" s="226">
        <v>44400.628981481481</v>
      </c>
      <c r="E15322" t="s">
        <v>6464</v>
      </c>
      <c r="F15322">
        <v>143.33933679792568</v>
      </c>
    </row>
    <row r="15323" spans="1:6">
      <c r="A15323">
        <v>8</v>
      </c>
      <c r="B15323" s="226">
        <v>43831</v>
      </c>
      <c r="C15323" s="226">
        <v>43832</v>
      </c>
      <c r="D15323" s="226">
        <v>44400.628981481481</v>
      </c>
      <c r="E15323" t="s">
        <v>6465</v>
      </c>
      <c r="F15323">
        <v>149.12241335974869</v>
      </c>
    </row>
    <row r="15324" spans="1:6">
      <c r="A15324">
        <v>8</v>
      </c>
      <c r="B15324" s="226">
        <v>43831</v>
      </c>
      <c r="C15324" s="226">
        <v>43832</v>
      </c>
      <c r="D15324" s="226">
        <v>44400.628981481481</v>
      </c>
      <c r="E15324" t="s">
        <v>6466</v>
      </c>
      <c r="F15324">
        <v>143.54379229015771</v>
      </c>
    </row>
    <row r="15325" spans="1:6">
      <c r="A15325">
        <v>8</v>
      </c>
      <c r="B15325" s="226">
        <v>43831</v>
      </c>
      <c r="C15325" s="226">
        <v>43832</v>
      </c>
      <c r="D15325" s="226">
        <v>44400.628981481481</v>
      </c>
      <c r="E15325" t="s">
        <v>6467</v>
      </c>
      <c r="F15325">
        <v>144.83648509979341</v>
      </c>
    </row>
    <row r="15326" spans="1:6">
      <c r="A15326">
        <v>8</v>
      </c>
      <c r="B15326" s="226">
        <v>43831</v>
      </c>
      <c r="C15326" s="226">
        <v>43832</v>
      </c>
      <c r="D15326" s="226">
        <v>44400.628981481481</v>
      </c>
      <c r="E15326" t="s">
        <v>5935</v>
      </c>
      <c r="F15326">
        <v>9.9108217173152529</v>
      </c>
    </row>
    <row r="15327" spans="1:6">
      <c r="A15327">
        <v>8</v>
      </c>
      <c r="B15327" s="226">
        <v>43831</v>
      </c>
      <c r="C15327" s="226">
        <v>43832</v>
      </c>
      <c r="D15327" s="226">
        <v>44400.628981481481</v>
      </c>
      <c r="E15327" t="s">
        <v>6468</v>
      </c>
      <c r="F15327">
        <v>145.07112243440392</v>
      </c>
    </row>
    <row r="15328" spans="1:6">
      <c r="A15328">
        <v>8</v>
      </c>
      <c r="B15328" s="226">
        <v>43831</v>
      </c>
      <c r="C15328" s="226">
        <v>43832</v>
      </c>
      <c r="D15328" s="226">
        <v>44400.628981481481</v>
      </c>
      <c r="E15328" t="s">
        <v>5948</v>
      </c>
    </row>
    <row r="15329" spans="1:6">
      <c r="A15329">
        <v>8</v>
      </c>
      <c r="B15329" s="226">
        <v>43831</v>
      </c>
      <c r="C15329" s="226">
        <v>43832</v>
      </c>
      <c r="D15329" s="226">
        <v>44400.628981481481</v>
      </c>
      <c r="E15329" t="s">
        <v>5950</v>
      </c>
    </row>
    <row r="15330" spans="1:6">
      <c r="A15330">
        <v>8</v>
      </c>
      <c r="B15330" s="226">
        <v>43831</v>
      </c>
      <c r="C15330" s="226">
        <v>43832</v>
      </c>
      <c r="D15330" s="226">
        <v>44400.628981481481</v>
      </c>
      <c r="E15330" t="s">
        <v>5949</v>
      </c>
    </row>
    <row r="15331" spans="1:6">
      <c r="A15331">
        <v>8</v>
      </c>
      <c r="B15331" s="226">
        <v>43831</v>
      </c>
      <c r="C15331" s="226">
        <v>43832</v>
      </c>
      <c r="D15331" s="226">
        <v>44400.628981481481</v>
      </c>
      <c r="E15331" t="s">
        <v>6521</v>
      </c>
      <c r="F15331">
        <v>0.6861230169629895</v>
      </c>
    </row>
    <row r="15332" spans="1:6">
      <c r="A15332">
        <v>8</v>
      </c>
      <c r="B15332" s="226">
        <v>43831</v>
      </c>
      <c r="C15332" s="226">
        <v>43832</v>
      </c>
      <c r="D15332" s="226">
        <v>44400.628981481481</v>
      </c>
      <c r="E15332" t="s">
        <v>6522</v>
      </c>
      <c r="F15332">
        <v>0.16295701406779681</v>
      </c>
    </row>
    <row r="15333" spans="1:6">
      <c r="A15333">
        <v>8</v>
      </c>
      <c r="B15333" s="226">
        <v>43831</v>
      </c>
      <c r="C15333" s="226">
        <v>43832</v>
      </c>
      <c r="D15333" s="226">
        <v>44400.628981481481</v>
      </c>
      <c r="E15333" t="s">
        <v>6243</v>
      </c>
      <c r="F15333">
        <v>1.6900456621767563</v>
      </c>
    </row>
    <row r="15334" spans="1:6">
      <c r="A15334">
        <v>8</v>
      </c>
      <c r="B15334" s="226">
        <v>43831</v>
      </c>
      <c r="C15334" s="226">
        <v>43832</v>
      </c>
      <c r="D15334" s="226">
        <v>44400.628981481481</v>
      </c>
      <c r="E15334" t="s">
        <v>5963</v>
      </c>
      <c r="F15334">
        <v>54.99983312553821</v>
      </c>
    </row>
    <row r="15335" spans="1:6">
      <c r="A15335">
        <v>8</v>
      </c>
      <c r="B15335" s="226">
        <v>43831</v>
      </c>
      <c r="C15335" s="226">
        <v>43832</v>
      </c>
      <c r="D15335" s="226">
        <v>44400.628981481481</v>
      </c>
      <c r="E15335" t="s">
        <v>6447</v>
      </c>
      <c r="F15335">
        <v>91.991203504138511</v>
      </c>
    </row>
    <row r="15336" spans="1:6">
      <c r="A15336">
        <v>8</v>
      </c>
      <c r="B15336" s="226">
        <v>43831</v>
      </c>
      <c r="C15336" s="226">
        <v>43832</v>
      </c>
      <c r="D15336" s="226">
        <v>44400.628981481481</v>
      </c>
      <c r="E15336" t="s">
        <v>6448</v>
      </c>
      <c r="F15336">
        <v>73.692735854784601</v>
      </c>
    </row>
    <row r="15337" spans="1:6">
      <c r="A15337">
        <v>8</v>
      </c>
      <c r="B15337" s="226">
        <v>43831</v>
      </c>
      <c r="C15337" s="226">
        <v>43832</v>
      </c>
      <c r="D15337" s="226">
        <v>44400.628981481481</v>
      </c>
      <c r="E15337" t="s">
        <v>5964</v>
      </c>
      <c r="F15337">
        <v>15.724359307686488</v>
      </c>
    </row>
    <row r="15338" spans="1:6">
      <c r="A15338">
        <v>8</v>
      </c>
      <c r="B15338" s="226">
        <v>43831</v>
      </c>
      <c r="C15338" s="226">
        <v>43832</v>
      </c>
      <c r="D15338" s="226">
        <v>44400.628981481481</v>
      </c>
      <c r="E15338" t="s">
        <v>6244</v>
      </c>
      <c r="F15338">
        <v>10.437171420786115</v>
      </c>
    </row>
    <row r="15339" spans="1:6">
      <c r="A15339">
        <v>8</v>
      </c>
      <c r="B15339" s="226">
        <v>43831</v>
      </c>
      <c r="C15339" s="226">
        <v>43832</v>
      </c>
      <c r="D15339" s="226">
        <v>44400.628981481481</v>
      </c>
      <c r="E15339" t="s">
        <v>6245</v>
      </c>
      <c r="F15339">
        <v>9.0217162516381944</v>
      </c>
    </row>
    <row r="15340" spans="1:6">
      <c r="A15340">
        <v>8</v>
      </c>
      <c r="B15340" s="226">
        <v>43831</v>
      </c>
      <c r="C15340" s="226">
        <v>43832</v>
      </c>
      <c r="D15340" s="226">
        <v>44400.628981481481</v>
      </c>
      <c r="E15340" t="s">
        <v>6659</v>
      </c>
      <c r="F15340">
        <v>0.82829999923706055</v>
      </c>
    </row>
    <row r="15341" spans="1:6">
      <c r="A15341">
        <v>8</v>
      </c>
      <c r="B15341" s="226">
        <v>43831</v>
      </c>
      <c r="C15341" s="226">
        <v>43832</v>
      </c>
      <c r="D15341" s="226">
        <v>44400.628981481481</v>
      </c>
      <c r="E15341" t="s">
        <v>6639</v>
      </c>
      <c r="F15341">
        <v>0.74409997463224853</v>
      </c>
    </row>
    <row r="15342" spans="1:6">
      <c r="A15342">
        <v>8</v>
      </c>
      <c r="B15342" s="226">
        <v>43831</v>
      </c>
      <c r="C15342" s="226">
        <v>43832</v>
      </c>
      <c r="D15342" s="226">
        <v>44400.628981481481</v>
      </c>
      <c r="E15342" t="s">
        <v>6640</v>
      </c>
      <c r="F15342">
        <v>0.85939997434612891</v>
      </c>
    </row>
    <row r="15343" spans="1:6">
      <c r="A15343">
        <v>8</v>
      </c>
      <c r="B15343" s="226">
        <v>43831</v>
      </c>
      <c r="C15343" s="226">
        <v>43832</v>
      </c>
      <c r="D15343" s="226">
        <v>44400.628981481481</v>
      </c>
      <c r="E15343" t="s">
        <v>6641</v>
      </c>
      <c r="F15343">
        <v>0.87779998779296875</v>
      </c>
    </row>
    <row r="15344" spans="1:6">
      <c r="A15344">
        <v>8</v>
      </c>
      <c r="B15344" s="226">
        <v>43831</v>
      </c>
      <c r="C15344" s="226">
        <v>43832</v>
      </c>
      <c r="D15344" s="226">
        <v>44400.628981481481</v>
      </c>
      <c r="E15344" t="s">
        <v>6613</v>
      </c>
    </row>
    <row r="15345" spans="1:6">
      <c r="A15345">
        <v>8</v>
      </c>
      <c r="B15345" s="226">
        <v>43831</v>
      </c>
      <c r="C15345" s="226">
        <v>43832</v>
      </c>
      <c r="D15345" s="226">
        <v>44400.628981481481</v>
      </c>
      <c r="E15345" t="s">
        <v>6246</v>
      </c>
      <c r="F15345">
        <v>48.321539753427722</v>
      </c>
    </row>
    <row r="15346" spans="1:6">
      <c r="A15346">
        <v>8</v>
      </c>
      <c r="B15346" s="226">
        <v>43831</v>
      </c>
      <c r="C15346" s="226">
        <v>43832</v>
      </c>
      <c r="D15346" s="226">
        <v>44400.628981481481</v>
      </c>
      <c r="E15346" t="s">
        <v>6247</v>
      </c>
      <c r="F15346">
        <v>37.884368332641607</v>
      </c>
    </row>
    <row r="15347" spans="1:6">
      <c r="A15347">
        <v>8</v>
      </c>
      <c r="B15347" s="226">
        <v>43831</v>
      </c>
      <c r="C15347" s="226">
        <v>43832</v>
      </c>
      <c r="D15347" s="226">
        <v>44400.628981481481</v>
      </c>
      <c r="E15347" t="s">
        <v>6441</v>
      </c>
      <c r="F15347">
        <v>126.34234298070304</v>
      </c>
    </row>
    <row r="15348" spans="1:6">
      <c r="A15348">
        <v>8</v>
      </c>
      <c r="B15348" s="226">
        <v>43831</v>
      </c>
      <c r="C15348" s="226">
        <v>43832</v>
      </c>
      <c r="D15348" s="226">
        <v>44400.628981481481</v>
      </c>
      <c r="E15348" t="s">
        <v>6442</v>
      </c>
      <c r="F15348">
        <v>137.30592368443834</v>
      </c>
    </row>
    <row r="15349" spans="1:6">
      <c r="A15349">
        <v>8</v>
      </c>
      <c r="B15349" s="226">
        <v>43831</v>
      </c>
      <c r="C15349" s="226">
        <v>43832</v>
      </c>
      <c r="D15349" s="226">
        <v>44400.628981481481</v>
      </c>
      <c r="E15349" t="s">
        <v>6443</v>
      </c>
      <c r="F15349">
        <v>147.48871985541496</v>
      </c>
    </row>
    <row r="15350" spans="1:6">
      <c r="A15350">
        <v>8</v>
      </c>
      <c r="B15350" s="226">
        <v>43831</v>
      </c>
      <c r="C15350" s="226">
        <v>43832</v>
      </c>
      <c r="D15350" s="226">
        <v>44400.628981481481</v>
      </c>
      <c r="E15350" t="s">
        <v>6444</v>
      </c>
      <c r="F15350">
        <v>153.52586449517094</v>
      </c>
    </row>
    <row r="15351" spans="1:6">
      <c r="A15351">
        <v>8</v>
      </c>
      <c r="B15351" s="226">
        <v>43831</v>
      </c>
      <c r="C15351" s="226">
        <v>43832</v>
      </c>
      <c r="D15351" s="226">
        <v>44400.628981481481</v>
      </c>
      <c r="E15351" t="s">
        <v>6445</v>
      </c>
      <c r="F15351">
        <v>161.29049770567133</v>
      </c>
    </row>
    <row r="15352" spans="1:6">
      <c r="A15352">
        <v>8</v>
      </c>
      <c r="B15352" s="226">
        <v>43831</v>
      </c>
      <c r="C15352" s="226">
        <v>43832</v>
      </c>
      <c r="D15352" s="226">
        <v>44400.628981481481</v>
      </c>
      <c r="E15352" t="s">
        <v>6446</v>
      </c>
      <c r="F15352">
        <v>170.73645461400361</v>
      </c>
    </row>
    <row r="15353" spans="1:6">
      <c r="A15353">
        <v>8</v>
      </c>
      <c r="B15353" s="226">
        <v>43831</v>
      </c>
      <c r="C15353" s="226">
        <v>43832</v>
      </c>
      <c r="D15353" s="226">
        <v>44400.628981481481</v>
      </c>
      <c r="E15353" t="s">
        <v>5971</v>
      </c>
      <c r="F15353">
        <v>8.750909083088235</v>
      </c>
    </row>
    <row r="15354" spans="1:6">
      <c r="A15354">
        <v>8</v>
      </c>
      <c r="B15354" s="226">
        <v>43831</v>
      </c>
      <c r="C15354" s="226">
        <v>43832</v>
      </c>
      <c r="D15354" s="226">
        <v>44400.628981481481</v>
      </c>
      <c r="E15354" t="s">
        <v>5972</v>
      </c>
      <c r="F15354">
        <v>11.312903381718471</v>
      </c>
    </row>
    <row r="15355" spans="1:6">
      <c r="A15355">
        <v>8</v>
      </c>
      <c r="B15355" s="226">
        <v>43831</v>
      </c>
      <c r="C15355" s="226">
        <v>43832</v>
      </c>
      <c r="D15355" s="226">
        <v>44400.628981481481</v>
      </c>
      <c r="E15355" t="s">
        <v>6449</v>
      </c>
      <c r="F15355">
        <v>83.325524764590753</v>
      </c>
    </row>
    <row r="15356" spans="1:6">
      <c r="A15356">
        <v>8</v>
      </c>
      <c r="B15356" s="226">
        <v>43831</v>
      </c>
      <c r="C15356" s="226">
        <v>43832</v>
      </c>
      <c r="D15356" s="226">
        <v>44400.628981481481</v>
      </c>
      <c r="E15356" t="s">
        <v>6248</v>
      </c>
      <c r="F15356">
        <v>132.10071891678709</v>
      </c>
    </row>
    <row r="15357" spans="1:6">
      <c r="A15357">
        <v>8</v>
      </c>
      <c r="B15357" s="226">
        <v>43831</v>
      </c>
      <c r="C15357" s="226">
        <v>43832</v>
      </c>
      <c r="D15357" s="226">
        <v>44400.628981481481</v>
      </c>
      <c r="E15357" t="s">
        <v>6249</v>
      </c>
      <c r="F15357">
        <v>97.706015279557931</v>
      </c>
    </row>
    <row r="15358" spans="1:6">
      <c r="A15358">
        <v>8</v>
      </c>
      <c r="B15358" s="226">
        <v>43831</v>
      </c>
      <c r="C15358" s="226">
        <v>43832</v>
      </c>
      <c r="D15358" s="226">
        <v>44400.628981481481</v>
      </c>
      <c r="E15358" t="s">
        <v>6250</v>
      </c>
      <c r="F15358">
        <v>2.3475531287594773</v>
      </c>
    </row>
    <row r="15359" spans="1:6">
      <c r="A15359">
        <v>8</v>
      </c>
      <c r="B15359" s="226">
        <v>43831</v>
      </c>
      <c r="C15359" s="226">
        <v>43832</v>
      </c>
      <c r="D15359" s="226">
        <v>44400.628981481481</v>
      </c>
      <c r="E15359" t="s">
        <v>6450</v>
      </c>
      <c r="F15359">
        <v>172.20993263456546</v>
      </c>
    </row>
    <row r="15360" spans="1:6">
      <c r="A15360">
        <v>8</v>
      </c>
      <c r="B15360" s="226">
        <v>43831</v>
      </c>
      <c r="C15360" s="226">
        <v>43832</v>
      </c>
      <c r="D15360" s="226">
        <v>44400.628981481481</v>
      </c>
      <c r="E15360" t="s">
        <v>6451</v>
      </c>
      <c r="F15360">
        <v>172.23277675840495</v>
      </c>
    </row>
    <row r="15361" spans="1:6">
      <c r="A15361">
        <v>8</v>
      </c>
      <c r="B15361" s="226">
        <v>43831</v>
      </c>
      <c r="C15361" s="226">
        <v>43832</v>
      </c>
      <c r="D15361" s="226">
        <v>44400.628981481481</v>
      </c>
      <c r="E15361" t="s">
        <v>5976</v>
      </c>
      <c r="F15361">
        <v>1.292372776312166</v>
      </c>
    </row>
    <row r="15362" spans="1:6">
      <c r="A15362">
        <v>8</v>
      </c>
      <c r="B15362" s="226">
        <v>43831</v>
      </c>
      <c r="C15362" s="226">
        <v>43832</v>
      </c>
      <c r="D15362" s="226">
        <v>44400.628981481481</v>
      </c>
      <c r="E15362" t="s">
        <v>6452</v>
      </c>
      <c r="F15362">
        <v>172.46022549735179</v>
      </c>
    </row>
    <row r="15363" spans="1:6">
      <c r="A15363">
        <v>8</v>
      </c>
      <c r="B15363" s="226">
        <v>43831</v>
      </c>
      <c r="C15363" s="226">
        <v>43832</v>
      </c>
      <c r="D15363" s="226">
        <v>44400.628981481481</v>
      </c>
      <c r="E15363" t="s">
        <v>6453</v>
      </c>
      <c r="F15363">
        <v>172.57710960176252</v>
      </c>
    </row>
    <row r="15364" spans="1:6">
      <c r="A15364">
        <v>8</v>
      </c>
      <c r="B15364" s="226">
        <v>43831</v>
      </c>
      <c r="C15364" s="226">
        <v>43832</v>
      </c>
      <c r="D15364" s="226">
        <v>44400.628981481481</v>
      </c>
      <c r="E15364" t="s">
        <v>6454</v>
      </c>
      <c r="F15364">
        <v>172.69217316309641</v>
      </c>
    </row>
    <row r="15365" spans="1:6">
      <c r="A15365">
        <v>8</v>
      </c>
      <c r="B15365" s="226">
        <v>43831</v>
      </c>
      <c r="C15365" s="226">
        <v>43832</v>
      </c>
      <c r="D15365" s="226">
        <v>44400.628981481481</v>
      </c>
      <c r="E15365" t="s">
        <v>5957</v>
      </c>
      <c r="F15365">
        <v>0.85900002717974999</v>
      </c>
    </row>
    <row r="15366" spans="1:6">
      <c r="A15366">
        <v>8</v>
      </c>
      <c r="B15366" s="226">
        <v>43831</v>
      </c>
      <c r="C15366" s="226">
        <v>43832</v>
      </c>
      <c r="D15366" s="226">
        <v>44400.628981481481</v>
      </c>
      <c r="E15366" t="s">
        <v>5977</v>
      </c>
      <c r="F15366">
        <v>6.1539998054506784</v>
      </c>
    </row>
    <row r="15367" spans="1:6">
      <c r="A15367">
        <v>8</v>
      </c>
      <c r="B15367" s="226">
        <v>43831</v>
      </c>
      <c r="C15367" s="226">
        <v>43832</v>
      </c>
      <c r="D15367" s="226">
        <v>44400.628981481481</v>
      </c>
      <c r="E15367" t="s">
        <v>5978</v>
      </c>
      <c r="F15367">
        <v>92.426597595211206</v>
      </c>
    </row>
    <row r="15368" spans="1:6">
      <c r="A15368">
        <v>8</v>
      </c>
      <c r="B15368" s="226">
        <v>43831</v>
      </c>
      <c r="C15368" s="226">
        <v>43832</v>
      </c>
      <c r="D15368" s="226">
        <v>44400.628981481481</v>
      </c>
      <c r="E15368" t="s">
        <v>5979</v>
      </c>
      <c r="F15368">
        <v>0.19589999318123338</v>
      </c>
    </row>
    <row r="15369" spans="1:6">
      <c r="A15369">
        <v>8</v>
      </c>
      <c r="B15369" s="226">
        <v>43831</v>
      </c>
      <c r="C15369" s="226">
        <v>43832</v>
      </c>
      <c r="D15369" s="226">
        <v>44400.628981481481</v>
      </c>
      <c r="E15369" t="s">
        <v>5980</v>
      </c>
      <c r="F15369">
        <v>0.12970000505447388</v>
      </c>
    </row>
    <row r="15370" spans="1:6">
      <c r="A15370">
        <v>8</v>
      </c>
      <c r="B15370" s="226">
        <v>43831</v>
      </c>
      <c r="C15370" s="226">
        <v>43832</v>
      </c>
      <c r="D15370" s="226">
        <v>44400.628981481481</v>
      </c>
      <c r="E15370" t="s">
        <v>5981</v>
      </c>
      <c r="F15370">
        <v>0.21250000596047083</v>
      </c>
    </row>
    <row r="15371" spans="1:6">
      <c r="A15371">
        <v>8</v>
      </c>
      <c r="B15371" s="226">
        <v>43831</v>
      </c>
      <c r="C15371" s="226">
        <v>43832</v>
      </c>
      <c r="D15371" s="226">
        <v>44400.628981481481</v>
      </c>
      <c r="E15371" t="s">
        <v>5982</v>
      </c>
      <c r="F15371">
        <v>2.0899999886751324E-2</v>
      </c>
    </row>
    <row r="15372" spans="1:6">
      <c r="A15372">
        <v>8</v>
      </c>
      <c r="B15372" s="226">
        <v>43831</v>
      </c>
      <c r="C15372" s="226">
        <v>43832</v>
      </c>
      <c r="D15372" s="226">
        <v>44400.628981481481</v>
      </c>
      <c r="E15372" t="s">
        <v>5983</v>
      </c>
      <c r="F15372">
        <v>0</v>
      </c>
    </row>
    <row r="15373" spans="1:6">
      <c r="A15373">
        <v>8</v>
      </c>
      <c r="B15373" s="226">
        <v>43831</v>
      </c>
      <c r="C15373" s="226">
        <v>43832</v>
      </c>
      <c r="D15373" s="226">
        <v>44400.628981481481</v>
      </c>
      <c r="E15373" t="s">
        <v>5984</v>
      </c>
      <c r="F15373">
        <v>0</v>
      </c>
    </row>
    <row r="15374" spans="1:6">
      <c r="A15374">
        <v>8</v>
      </c>
      <c r="B15374" s="226">
        <v>43831</v>
      </c>
      <c r="C15374" s="226">
        <v>43832</v>
      </c>
      <c r="D15374" s="226">
        <v>44400.628981481481</v>
      </c>
      <c r="E15374" t="s">
        <v>5985</v>
      </c>
      <c r="F15374">
        <v>0</v>
      </c>
    </row>
    <row r="15375" spans="1:6">
      <c r="A15375">
        <v>8</v>
      </c>
      <c r="B15375" s="226">
        <v>43831</v>
      </c>
      <c r="C15375" s="226">
        <v>43832</v>
      </c>
      <c r="D15375" s="226">
        <v>44400.628981481481</v>
      </c>
      <c r="E15375" t="s">
        <v>6303</v>
      </c>
      <c r="F15375">
        <v>44.612019000000004</v>
      </c>
    </row>
    <row r="15376" spans="1:6">
      <c r="A15376">
        <v>8</v>
      </c>
      <c r="B15376" s="226">
        <v>43831</v>
      </c>
      <c r="C15376" s="226">
        <v>43832</v>
      </c>
      <c r="D15376" s="226">
        <v>44400.628981481481</v>
      </c>
      <c r="E15376" t="s">
        <v>5986</v>
      </c>
      <c r="F15376">
        <v>45.573023739999996</v>
      </c>
    </row>
    <row r="15377" spans="1:6">
      <c r="A15377">
        <v>8</v>
      </c>
      <c r="B15377" s="226">
        <v>43831</v>
      </c>
      <c r="C15377" s="226">
        <v>43832</v>
      </c>
      <c r="D15377" s="226">
        <v>44400.628981481481</v>
      </c>
      <c r="E15377" t="s">
        <v>5987</v>
      </c>
      <c r="F15377">
        <v>2.7000000700354576E-3</v>
      </c>
    </row>
    <row r="15378" spans="1:6">
      <c r="A15378">
        <v>8</v>
      </c>
      <c r="B15378" s="226">
        <v>43831</v>
      </c>
      <c r="C15378" s="226">
        <v>43832</v>
      </c>
      <c r="D15378" s="226">
        <v>44400.628981481481</v>
      </c>
      <c r="E15378" t="s">
        <v>5988</v>
      </c>
      <c r="F15378">
        <v>0.1168999969959259</v>
      </c>
    </row>
    <row r="15379" spans="1:6">
      <c r="A15379">
        <v>8</v>
      </c>
      <c r="B15379" s="226">
        <v>43831</v>
      </c>
      <c r="C15379" s="226">
        <v>43832</v>
      </c>
      <c r="D15379" s="226">
        <v>44400.628981481481</v>
      </c>
      <c r="E15379" t="s">
        <v>5958</v>
      </c>
      <c r="F15379">
        <v>0.28790000081063455</v>
      </c>
    </row>
    <row r="15380" spans="1:6">
      <c r="A15380">
        <v>8</v>
      </c>
      <c r="B15380" s="226">
        <v>43831</v>
      </c>
      <c r="C15380" s="226">
        <v>43832</v>
      </c>
      <c r="D15380" s="226">
        <v>44400.628981481481</v>
      </c>
      <c r="E15380" t="s">
        <v>5989</v>
      </c>
      <c r="F15380">
        <v>54.423401355744055</v>
      </c>
    </row>
    <row r="15381" spans="1:6">
      <c r="A15381">
        <v>8</v>
      </c>
      <c r="B15381" s="226">
        <v>43831</v>
      </c>
      <c r="C15381" s="226">
        <v>43832</v>
      </c>
      <c r="D15381" s="226">
        <v>44400.628981481481</v>
      </c>
      <c r="E15381" t="s">
        <v>5990</v>
      </c>
      <c r="F15381">
        <v>7.9639000892641931</v>
      </c>
    </row>
    <row r="15382" spans="1:6">
      <c r="A15382">
        <v>8</v>
      </c>
      <c r="B15382" s="226">
        <v>43831</v>
      </c>
      <c r="C15382" s="226">
        <v>43832</v>
      </c>
      <c r="D15382" s="226">
        <v>44400.628981481481</v>
      </c>
      <c r="E15382" t="s">
        <v>5991</v>
      </c>
      <c r="F15382">
        <v>10.303600311279297</v>
      </c>
    </row>
    <row r="15383" spans="1:6">
      <c r="A15383">
        <v>8</v>
      </c>
      <c r="B15383" s="226">
        <v>43831</v>
      </c>
      <c r="C15383" s="226">
        <v>43832</v>
      </c>
      <c r="D15383" s="226">
        <v>44400.628981481481</v>
      </c>
      <c r="E15383" t="s">
        <v>5992</v>
      </c>
      <c r="F15383">
        <v>22.974700927734375</v>
      </c>
    </row>
    <row r="15384" spans="1:6">
      <c r="A15384">
        <v>8</v>
      </c>
      <c r="B15384" s="226">
        <v>43831</v>
      </c>
      <c r="C15384" s="226">
        <v>43832</v>
      </c>
      <c r="D15384" s="226">
        <v>44400.628981481481</v>
      </c>
      <c r="E15384" t="s">
        <v>5993</v>
      </c>
      <c r="F15384">
        <v>13.181200027466192</v>
      </c>
    </row>
    <row r="15385" spans="1:6">
      <c r="A15385">
        <v>8</v>
      </c>
      <c r="B15385" s="226">
        <v>43831</v>
      </c>
      <c r="C15385" s="226">
        <v>43832</v>
      </c>
      <c r="D15385" s="226">
        <v>44400.628981481481</v>
      </c>
      <c r="E15385" t="s">
        <v>5994</v>
      </c>
      <c r="F15385">
        <v>33.634300231933594</v>
      </c>
    </row>
    <row r="15386" spans="1:6">
      <c r="A15386">
        <v>8</v>
      </c>
      <c r="B15386" s="226">
        <v>43831</v>
      </c>
      <c r="C15386" s="226">
        <v>43832</v>
      </c>
      <c r="D15386" s="226">
        <v>44400.628981481481</v>
      </c>
      <c r="E15386" t="s">
        <v>5995</v>
      </c>
      <c r="F15386">
        <v>8.0996999740597548</v>
      </c>
    </row>
    <row r="15387" spans="1:6">
      <c r="A15387">
        <v>8</v>
      </c>
      <c r="B15387" s="226">
        <v>43831</v>
      </c>
      <c r="C15387" s="226">
        <v>43832</v>
      </c>
      <c r="D15387" s="226">
        <v>44400.628981481481</v>
      </c>
      <c r="E15387" t="s">
        <v>5996</v>
      </c>
      <c r="F15387">
        <v>2.4084999561310774</v>
      </c>
    </row>
    <row r="15388" spans="1:6">
      <c r="A15388">
        <v>8</v>
      </c>
      <c r="B15388" s="226">
        <v>43831</v>
      </c>
      <c r="C15388" s="226">
        <v>43832</v>
      </c>
      <c r="D15388" s="226">
        <v>44400.628981481481</v>
      </c>
      <c r="E15388" t="s">
        <v>6044</v>
      </c>
    </row>
    <row r="15389" spans="1:6">
      <c r="A15389">
        <v>8</v>
      </c>
      <c r="B15389" s="226">
        <v>43831</v>
      </c>
      <c r="C15389" s="226">
        <v>43832</v>
      </c>
      <c r="D15389" s="226">
        <v>44400.628981481481</v>
      </c>
      <c r="E15389" t="s">
        <v>6047</v>
      </c>
    </row>
    <row r="15390" spans="1:6">
      <c r="A15390">
        <v>8</v>
      </c>
      <c r="B15390" s="226">
        <v>43831</v>
      </c>
      <c r="C15390" s="226">
        <v>43832</v>
      </c>
      <c r="D15390" s="226">
        <v>44400.628981481481</v>
      </c>
      <c r="E15390" t="s">
        <v>6046</v>
      </c>
    </row>
    <row r="15391" spans="1:6">
      <c r="A15391">
        <v>8</v>
      </c>
      <c r="B15391" s="226">
        <v>43831</v>
      </c>
      <c r="C15391" s="226">
        <v>43832</v>
      </c>
      <c r="D15391" s="226">
        <v>44400.628981481481</v>
      </c>
      <c r="E15391" t="s">
        <v>6045</v>
      </c>
    </row>
    <row r="15392" spans="1:6">
      <c r="A15392">
        <v>8</v>
      </c>
      <c r="B15392" s="226">
        <v>43831</v>
      </c>
      <c r="C15392" s="226">
        <v>43832</v>
      </c>
      <c r="D15392" s="226">
        <v>44400.628981481481</v>
      </c>
      <c r="E15392" t="s">
        <v>6235</v>
      </c>
    </row>
    <row r="15393" spans="1:6">
      <c r="A15393">
        <v>8</v>
      </c>
      <c r="B15393" s="226">
        <v>43831</v>
      </c>
      <c r="C15393" s="226">
        <v>43832</v>
      </c>
      <c r="D15393" s="226">
        <v>44400.628981481481</v>
      </c>
      <c r="E15393" t="s">
        <v>6315</v>
      </c>
    </row>
    <row r="15394" spans="1:6">
      <c r="A15394">
        <v>8</v>
      </c>
      <c r="B15394" s="226">
        <v>43831</v>
      </c>
      <c r="C15394" s="226">
        <v>43832</v>
      </c>
      <c r="D15394" s="226">
        <v>44400.628981481481</v>
      </c>
      <c r="E15394" t="s">
        <v>6316</v>
      </c>
    </row>
    <row r="15395" spans="1:6">
      <c r="A15395">
        <v>8</v>
      </c>
      <c r="B15395" s="226">
        <v>43831</v>
      </c>
      <c r="C15395" s="226">
        <v>43832</v>
      </c>
      <c r="D15395" s="226">
        <v>44400.628981481481</v>
      </c>
      <c r="E15395" t="s">
        <v>8012</v>
      </c>
    </row>
    <row r="15396" spans="1:6">
      <c r="A15396">
        <v>8</v>
      </c>
      <c r="B15396" s="226">
        <v>43831</v>
      </c>
      <c r="C15396" s="226">
        <v>43832</v>
      </c>
      <c r="D15396" s="226">
        <v>44400.628981481481</v>
      </c>
      <c r="E15396" t="s">
        <v>6269</v>
      </c>
      <c r="F15396">
        <v>39.977405398421851</v>
      </c>
    </row>
    <row r="15397" spans="1:6">
      <c r="A15397">
        <v>8</v>
      </c>
      <c r="B15397" s="226">
        <v>43831</v>
      </c>
      <c r="C15397" s="226">
        <v>43832</v>
      </c>
      <c r="D15397" s="226">
        <v>44400.628981481481</v>
      </c>
      <c r="E15397" t="s">
        <v>6553</v>
      </c>
      <c r="F15397">
        <v>0</v>
      </c>
    </row>
    <row r="15398" spans="1:6">
      <c r="A15398">
        <v>8</v>
      </c>
      <c r="B15398" s="226">
        <v>43831</v>
      </c>
      <c r="C15398" s="226">
        <v>43832</v>
      </c>
      <c r="D15398" s="226">
        <v>44400.628981481481</v>
      </c>
      <c r="E15398" t="s">
        <v>6554</v>
      </c>
      <c r="F15398">
        <v>0</v>
      </c>
    </row>
    <row r="15399" spans="1:6">
      <c r="A15399">
        <v>8</v>
      </c>
      <c r="B15399" s="226">
        <v>43831</v>
      </c>
      <c r="C15399" s="226">
        <v>43832</v>
      </c>
      <c r="D15399" s="226">
        <v>44400.628981481481</v>
      </c>
      <c r="E15399" t="s">
        <v>6555</v>
      </c>
      <c r="F15399">
        <v>0</v>
      </c>
    </row>
    <row r="15400" spans="1:6">
      <c r="A15400">
        <v>8</v>
      </c>
      <c r="B15400" s="226">
        <v>43831</v>
      </c>
      <c r="C15400" s="226">
        <v>43832</v>
      </c>
      <c r="D15400" s="226">
        <v>44400.628981481481</v>
      </c>
      <c r="E15400" t="s">
        <v>6556</v>
      </c>
      <c r="F15400">
        <v>0</v>
      </c>
    </row>
    <row r="15401" spans="1:6">
      <c r="A15401">
        <v>8</v>
      </c>
      <c r="B15401" s="226">
        <v>43831</v>
      </c>
      <c r="C15401" s="226">
        <v>43832</v>
      </c>
      <c r="D15401" s="226">
        <v>44400.628981481481</v>
      </c>
      <c r="E15401" t="s">
        <v>6557</v>
      </c>
      <c r="F15401">
        <v>0</v>
      </c>
    </row>
    <row r="15402" spans="1:6">
      <c r="A15402">
        <v>8</v>
      </c>
      <c r="B15402" s="226">
        <v>43831</v>
      </c>
      <c r="C15402" s="226">
        <v>43832</v>
      </c>
      <c r="D15402" s="226">
        <v>44400.628981481481</v>
      </c>
      <c r="E15402" t="s">
        <v>6558</v>
      </c>
      <c r="F15402">
        <v>0</v>
      </c>
    </row>
    <row r="15403" spans="1:6">
      <c r="A15403">
        <v>8</v>
      </c>
      <c r="B15403" s="226">
        <v>43831</v>
      </c>
      <c r="C15403" s="226">
        <v>43832</v>
      </c>
      <c r="D15403" s="226">
        <v>44400.628981481481</v>
      </c>
      <c r="E15403" t="s">
        <v>6559</v>
      </c>
      <c r="F15403">
        <v>0</v>
      </c>
    </row>
    <row r="15404" spans="1:6">
      <c r="A15404">
        <v>8</v>
      </c>
      <c r="B15404" s="226">
        <v>43831</v>
      </c>
      <c r="C15404" s="226">
        <v>43832</v>
      </c>
      <c r="D15404" s="226">
        <v>44400.628981481481</v>
      </c>
      <c r="E15404" t="s">
        <v>6560</v>
      </c>
      <c r="F15404">
        <v>18</v>
      </c>
    </row>
    <row r="15405" spans="1:6">
      <c r="A15405">
        <v>8</v>
      </c>
      <c r="B15405" s="226">
        <v>43831</v>
      </c>
      <c r="C15405" s="226">
        <v>43832</v>
      </c>
      <c r="D15405" s="226">
        <v>44400.628981481481</v>
      </c>
      <c r="E15405" t="s">
        <v>6561</v>
      </c>
      <c r="F15405">
        <v>18</v>
      </c>
    </row>
    <row r="15406" spans="1:6">
      <c r="A15406">
        <v>8</v>
      </c>
      <c r="B15406" s="226">
        <v>43831</v>
      </c>
      <c r="C15406" s="226">
        <v>43832</v>
      </c>
      <c r="D15406" s="226">
        <v>44400.628981481481</v>
      </c>
      <c r="E15406" t="s">
        <v>6562</v>
      </c>
      <c r="F15406">
        <v>2.8</v>
      </c>
    </row>
    <row r="15407" spans="1:6">
      <c r="A15407">
        <v>8</v>
      </c>
      <c r="B15407" s="226">
        <v>43831</v>
      </c>
      <c r="C15407" s="226">
        <v>43832</v>
      </c>
      <c r="D15407" s="226">
        <v>44400.628981481481</v>
      </c>
      <c r="E15407" t="s">
        <v>6563</v>
      </c>
      <c r="F15407">
        <v>2.8</v>
      </c>
    </row>
    <row r="15408" spans="1:6">
      <c r="A15408">
        <v>8</v>
      </c>
      <c r="B15408" s="226">
        <v>43831</v>
      </c>
      <c r="C15408" s="226">
        <v>43832</v>
      </c>
      <c r="D15408" s="226">
        <v>44400.628981481481</v>
      </c>
      <c r="E15408" t="s">
        <v>6564</v>
      </c>
      <c r="F15408">
        <v>2.8</v>
      </c>
    </row>
    <row r="15409" spans="1:6">
      <c r="A15409">
        <v>8</v>
      </c>
      <c r="B15409" s="226">
        <v>43831</v>
      </c>
      <c r="C15409" s="226">
        <v>43832</v>
      </c>
      <c r="D15409" s="226">
        <v>44400.628981481481</v>
      </c>
      <c r="E15409" t="s">
        <v>6565</v>
      </c>
      <c r="F15409">
        <v>2.8</v>
      </c>
    </row>
    <row r="15410" spans="1:6">
      <c r="A15410">
        <v>8</v>
      </c>
      <c r="B15410" s="226">
        <v>43831</v>
      </c>
      <c r="C15410" s="226">
        <v>43832</v>
      </c>
      <c r="D15410" s="226">
        <v>44400.628981481481</v>
      </c>
      <c r="E15410" t="s">
        <v>6566</v>
      </c>
      <c r="F15410">
        <v>18</v>
      </c>
    </row>
    <row r="15411" spans="1:6">
      <c r="A15411">
        <v>8</v>
      </c>
      <c r="B15411" s="226">
        <v>43831</v>
      </c>
      <c r="C15411" s="226">
        <v>43832</v>
      </c>
      <c r="D15411" s="226">
        <v>44400.628981481481</v>
      </c>
      <c r="E15411" t="s">
        <v>6567</v>
      </c>
      <c r="F15411">
        <v>2.8</v>
      </c>
    </row>
    <row r="15412" spans="1:6">
      <c r="A15412">
        <v>8</v>
      </c>
      <c r="B15412" s="226">
        <v>43831</v>
      </c>
      <c r="C15412" s="226">
        <v>43832</v>
      </c>
      <c r="D15412" s="226">
        <v>44400.628981481481</v>
      </c>
      <c r="E15412" t="s">
        <v>6568</v>
      </c>
      <c r="F15412">
        <v>2.8</v>
      </c>
    </row>
    <row r="15413" spans="1:6">
      <c r="A15413">
        <v>8</v>
      </c>
      <c r="B15413" s="226">
        <v>43831</v>
      </c>
      <c r="C15413" s="226">
        <v>43832</v>
      </c>
      <c r="D15413" s="226">
        <v>44400.628981481481</v>
      </c>
      <c r="E15413" t="s">
        <v>6569</v>
      </c>
      <c r="F15413">
        <v>18</v>
      </c>
    </row>
    <row r="15414" spans="1:6">
      <c r="A15414">
        <v>8</v>
      </c>
      <c r="B15414" s="226">
        <v>43831</v>
      </c>
      <c r="C15414" s="226">
        <v>43832</v>
      </c>
      <c r="D15414" s="226">
        <v>44400.628981481481</v>
      </c>
      <c r="E15414" t="s">
        <v>6570</v>
      </c>
      <c r="F15414">
        <v>2.8</v>
      </c>
    </row>
    <row r="15415" spans="1:6">
      <c r="A15415">
        <v>8</v>
      </c>
      <c r="B15415" s="226">
        <v>43831</v>
      </c>
      <c r="C15415" s="226">
        <v>43832</v>
      </c>
      <c r="D15415" s="226">
        <v>44400.628981481481</v>
      </c>
      <c r="E15415" t="s">
        <v>6665</v>
      </c>
      <c r="F15415">
        <v>-3.257282465799919E-2</v>
      </c>
    </row>
    <row r="15416" spans="1:6">
      <c r="A15416">
        <v>8</v>
      </c>
      <c r="B15416" s="226">
        <v>43831</v>
      </c>
      <c r="C15416" s="226">
        <v>43832</v>
      </c>
      <c r="D15416" s="226">
        <v>44400.628981481481</v>
      </c>
      <c r="E15416" t="s">
        <v>6666</v>
      </c>
      <c r="F15416">
        <v>-2.5229221771264243E-2</v>
      </c>
    </row>
    <row r="15417" spans="1:6">
      <c r="A15417">
        <v>8</v>
      </c>
      <c r="B15417" s="226">
        <v>43831</v>
      </c>
      <c r="C15417" s="226">
        <v>43832</v>
      </c>
      <c r="D15417" s="226">
        <v>44400.628981481481</v>
      </c>
      <c r="E15417" t="s">
        <v>6662</v>
      </c>
      <c r="F15417">
        <v>1.3649561104002788</v>
      </c>
    </row>
    <row r="15418" spans="1:6">
      <c r="A15418">
        <v>8</v>
      </c>
      <c r="B15418" s="226">
        <v>43831</v>
      </c>
      <c r="C15418" s="226">
        <v>43832</v>
      </c>
      <c r="D15418" s="226">
        <v>44400.628981481481</v>
      </c>
      <c r="E15418" t="s">
        <v>6289</v>
      </c>
      <c r="F15418">
        <v>32.856162087122598</v>
      </c>
    </row>
    <row r="15419" spans="1:6">
      <c r="A15419">
        <v>8</v>
      </c>
      <c r="B15419" s="226">
        <v>43831</v>
      </c>
      <c r="C15419" s="226">
        <v>43832</v>
      </c>
      <c r="D15419" s="226">
        <v>44400.628981481481</v>
      </c>
      <c r="E15419" t="s">
        <v>6290</v>
      </c>
      <c r="F15419">
        <v>4.3155950711005211</v>
      </c>
    </row>
    <row r="15420" spans="1:6">
      <c r="A15420">
        <v>8</v>
      </c>
      <c r="B15420" s="226">
        <v>43831</v>
      </c>
      <c r="C15420" s="226">
        <v>43832</v>
      </c>
      <c r="D15420" s="226">
        <v>44400.628981481481</v>
      </c>
      <c r="E15420" t="s">
        <v>6291</v>
      </c>
      <c r="F15420">
        <v>4.4542602270382359</v>
      </c>
    </row>
    <row r="15421" spans="1:6">
      <c r="A15421">
        <v>8</v>
      </c>
      <c r="B15421" s="226">
        <v>43831</v>
      </c>
      <c r="C15421" s="226">
        <v>43832</v>
      </c>
      <c r="D15421" s="226">
        <v>44400.628981481481</v>
      </c>
      <c r="E15421" t="s">
        <v>6292</v>
      </c>
      <c r="F15421">
        <v>9.9286713398165176</v>
      </c>
    </row>
    <row r="15422" spans="1:6">
      <c r="A15422">
        <v>8</v>
      </c>
      <c r="B15422" s="226">
        <v>43831</v>
      </c>
      <c r="C15422" s="226">
        <v>43832</v>
      </c>
      <c r="D15422" s="226">
        <v>44400.628981481481</v>
      </c>
      <c r="E15422" t="s">
        <v>6293</v>
      </c>
      <c r="F15422">
        <v>0</v>
      </c>
    </row>
    <row r="15423" spans="1:6">
      <c r="A15423">
        <v>8</v>
      </c>
      <c r="B15423" s="226">
        <v>43831</v>
      </c>
      <c r="C15423" s="226">
        <v>43832</v>
      </c>
      <c r="D15423" s="226">
        <v>44400.628981481481</v>
      </c>
      <c r="E15423" t="s">
        <v>6294</v>
      </c>
      <c r="F15423">
        <v>0</v>
      </c>
    </row>
    <row r="15424" spans="1:6">
      <c r="A15424">
        <v>8</v>
      </c>
      <c r="B15424" s="226">
        <v>43831</v>
      </c>
      <c r="C15424" s="226">
        <v>43832</v>
      </c>
      <c r="D15424" s="226">
        <v>44400.628981481481</v>
      </c>
      <c r="E15424" t="s">
        <v>6295</v>
      </c>
      <c r="F15424">
        <v>44.612019000000004</v>
      </c>
    </row>
    <row r="15425" spans="1:6">
      <c r="A15425">
        <v>8</v>
      </c>
      <c r="B15425" s="226">
        <v>43831</v>
      </c>
      <c r="C15425" s="226">
        <v>43832</v>
      </c>
      <c r="D15425" s="226">
        <v>44400.628981481481</v>
      </c>
      <c r="E15425" t="s">
        <v>6296</v>
      </c>
      <c r="F15425">
        <v>45.573023739999996</v>
      </c>
    </row>
    <row r="15426" spans="1:6">
      <c r="A15426">
        <v>8</v>
      </c>
      <c r="B15426" s="226">
        <v>43831</v>
      </c>
      <c r="C15426" s="226">
        <v>43832</v>
      </c>
      <c r="D15426" s="226">
        <v>44400.628981481481</v>
      </c>
      <c r="E15426" t="s">
        <v>6317</v>
      </c>
    </row>
    <row r="15427" spans="1:6">
      <c r="A15427">
        <v>8</v>
      </c>
      <c r="B15427" s="226">
        <v>43831</v>
      </c>
      <c r="C15427" s="226">
        <v>43832</v>
      </c>
      <c r="D15427" s="226">
        <v>44400.628981481481</v>
      </c>
      <c r="E15427" t="s">
        <v>6318</v>
      </c>
    </row>
    <row r="15428" spans="1:6">
      <c r="A15428">
        <v>8</v>
      </c>
      <c r="B15428" s="226">
        <v>43831</v>
      </c>
      <c r="C15428" s="226">
        <v>43832</v>
      </c>
      <c r="D15428" s="226">
        <v>44400.628981481481</v>
      </c>
      <c r="E15428" t="s">
        <v>6319</v>
      </c>
    </row>
    <row r="15429" spans="1:6">
      <c r="A15429">
        <v>8</v>
      </c>
      <c r="B15429" s="226">
        <v>43831</v>
      </c>
      <c r="C15429" s="226">
        <v>43832</v>
      </c>
      <c r="D15429" s="226">
        <v>44400.628981481481</v>
      </c>
      <c r="E15429" t="s">
        <v>6320</v>
      </c>
    </row>
    <row r="15430" spans="1:6">
      <c r="A15430">
        <v>8</v>
      </c>
      <c r="B15430" s="226">
        <v>43831</v>
      </c>
      <c r="C15430" s="226">
        <v>43832</v>
      </c>
      <c r="D15430" s="226">
        <v>44400.628981481481</v>
      </c>
      <c r="E15430" t="s">
        <v>8013</v>
      </c>
    </row>
    <row r="15431" spans="1:6">
      <c r="A15431">
        <v>8</v>
      </c>
      <c r="B15431" s="226">
        <v>43831</v>
      </c>
      <c r="C15431" s="226">
        <v>43832</v>
      </c>
      <c r="D15431" s="226">
        <v>44400.628981481481</v>
      </c>
      <c r="E15431" t="s">
        <v>8014</v>
      </c>
    </row>
    <row r="15432" spans="1:6">
      <c r="A15432">
        <v>8</v>
      </c>
      <c r="B15432" s="226">
        <v>43831</v>
      </c>
      <c r="C15432" s="226">
        <v>43832</v>
      </c>
      <c r="D15432" s="226">
        <v>44400.628981481481</v>
      </c>
      <c r="E15432" t="s">
        <v>6362</v>
      </c>
    </row>
    <row r="15433" spans="1:6">
      <c r="A15433">
        <v>8</v>
      </c>
      <c r="B15433" s="226">
        <v>43831</v>
      </c>
      <c r="C15433" s="226">
        <v>43832</v>
      </c>
      <c r="D15433" s="226">
        <v>44400.628981481481</v>
      </c>
      <c r="E15433" t="s">
        <v>6363</v>
      </c>
    </row>
    <row r="15434" spans="1:6">
      <c r="A15434">
        <v>8</v>
      </c>
      <c r="B15434" s="226">
        <v>43831</v>
      </c>
      <c r="C15434" s="226">
        <v>43832</v>
      </c>
      <c r="D15434" s="226">
        <v>44400.628981481481</v>
      </c>
      <c r="E15434" t="s">
        <v>6525</v>
      </c>
    </row>
    <row r="15435" spans="1:6">
      <c r="A15435">
        <v>8</v>
      </c>
      <c r="B15435" s="226">
        <v>43831</v>
      </c>
      <c r="C15435" s="226">
        <v>43832</v>
      </c>
      <c r="D15435" s="226">
        <v>44400.628981481481</v>
      </c>
      <c r="E15435" t="s">
        <v>6526</v>
      </c>
    </row>
    <row r="15436" spans="1:6">
      <c r="A15436">
        <v>8</v>
      </c>
      <c r="B15436" s="226">
        <v>43831</v>
      </c>
      <c r="C15436" s="226">
        <v>43832</v>
      </c>
      <c r="D15436" s="226">
        <v>44400.628981481481</v>
      </c>
      <c r="E15436" t="s">
        <v>6721</v>
      </c>
      <c r="F15436">
        <v>2.3475531287594773</v>
      </c>
    </row>
    <row r="15437" spans="1:6">
      <c r="A15437">
        <v>8</v>
      </c>
      <c r="B15437" s="226">
        <v>43831</v>
      </c>
      <c r="C15437" s="226">
        <v>43832</v>
      </c>
      <c r="D15437" s="226">
        <v>44400.628981481481</v>
      </c>
      <c r="E15437" t="s">
        <v>6727</v>
      </c>
      <c r="F15437">
        <v>20.965812410248649</v>
      </c>
    </row>
    <row r="15438" spans="1:6">
      <c r="A15438">
        <v>8</v>
      </c>
      <c r="B15438" s="226">
        <v>43831</v>
      </c>
      <c r="C15438" s="226">
        <v>43832</v>
      </c>
      <c r="D15438" s="226">
        <v>44400.628981481481</v>
      </c>
      <c r="E15438" t="s">
        <v>7567</v>
      </c>
    </row>
    <row r="15439" spans="1:6">
      <c r="A15439">
        <v>8</v>
      </c>
      <c r="B15439" s="226">
        <v>43831</v>
      </c>
      <c r="C15439" s="226">
        <v>43832</v>
      </c>
      <c r="D15439" s="226">
        <v>44400.628981481481</v>
      </c>
      <c r="E15439" t="s">
        <v>7569</v>
      </c>
    </row>
    <row r="15440" spans="1:6">
      <c r="A15440">
        <v>8</v>
      </c>
      <c r="B15440" s="226">
        <v>43831</v>
      </c>
      <c r="C15440" s="226">
        <v>43832</v>
      </c>
      <c r="D15440" s="226">
        <v>44400.628981481481</v>
      </c>
      <c r="E15440" t="s">
        <v>7574</v>
      </c>
    </row>
    <row r="15441" spans="1:6">
      <c r="A15441">
        <v>8</v>
      </c>
      <c r="B15441" s="226">
        <v>43831</v>
      </c>
      <c r="C15441" s="226">
        <v>43832</v>
      </c>
      <c r="D15441" s="226">
        <v>44400.628981481481</v>
      </c>
      <c r="E15441" t="s">
        <v>7578</v>
      </c>
    </row>
    <row r="15442" spans="1:6">
      <c r="A15442">
        <v>8</v>
      </c>
      <c r="B15442" s="226">
        <v>43831</v>
      </c>
      <c r="C15442" s="226">
        <v>43832</v>
      </c>
      <c r="D15442" s="226">
        <v>44400.628981481481</v>
      </c>
      <c r="E15442" t="s">
        <v>8007</v>
      </c>
    </row>
    <row r="15443" spans="1:6">
      <c r="A15443">
        <v>8</v>
      </c>
      <c r="B15443" s="226">
        <v>43831</v>
      </c>
      <c r="C15443" s="226">
        <v>43832</v>
      </c>
      <c r="D15443" s="226">
        <v>44400.628981481481</v>
      </c>
      <c r="E15443" t="s">
        <v>7634</v>
      </c>
    </row>
    <row r="15444" spans="1:6">
      <c r="A15444">
        <v>8</v>
      </c>
      <c r="B15444" s="226">
        <v>43831</v>
      </c>
      <c r="C15444" s="226">
        <v>43832</v>
      </c>
      <c r="D15444" s="226">
        <v>44400.628981481481</v>
      </c>
      <c r="E15444" t="s">
        <v>7539</v>
      </c>
      <c r="F15444">
        <v>1E-3</v>
      </c>
    </row>
    <row r="15445" spans="1:6">
      <c r="A15445">
        <v>8</v>
      </c>
      <c r="B15445" s="226">
        <v>43831</v>
      </c>
      <c r="C15445" s="226">
        <v>43832</v>
      </c>
      <c r="D15445" s="226">
        <v>44400.628981481481</v>
      </c>
      <c r="E15445" t="s">
        <v>7540</v>
      </c>
      <c r="F15445">
        <v>1E-3</v>
      </c>
    </row>
    <row r="15446" spans="1:6">
      <c r="A15446">
        <v>8</v>
      </c>
      <c r="B15446" s="226">
        <v>43831</v>
      </c>
      <c r="C15446" s="226">
        <v>43832</v>
      </c>
      <c r="D15446" s="226">
        <v>44400.628981481481</v>
      </c>
      <c r="E15446" t="s">
        <v>6816</v>
      </c>
      <c r="F15446">
        <v>75.981706953048715</v>
      </c>
    </row>
    <row r="15447" spans="1:6">
      <c r="A15447">
        <v>8</v>
      </c>
      <c r="B15447" s="226">
        <v>43831</v>
      </c>
      <c r="C15447" s="226">
        <v>43832</v>
      </c>
      <c r="D15447" s="226">
        <v>44400.628981481481</v>
      </c>
      <c r="E15447" t="s">
        <v>6818</v>
      </c>
      <c r="F15447">
        <v>266.94654500749391</v>
      </c>
    </row>
    <row r="15448" spans="1:6">
      <c r="A15448">
        <v>8</v>
      </c>
      <c r="B15448" s="226">
        <v>43831</v>
      </c>
      <c r="C15448" s="226">
        <v>43832</v>
      </c>
      <c r="D15448" s="226">
        <v>44400.628981481481</v>
      </c>
      <c r="E15448" t="s">
        <v>6820</v>
      </c>
      <c r="F15448">
        <v>1901.2791534423789</v>
      </c>
    </row>
    <row r="15449" spans="1:6">
      <c r="A15449">
        <v>8</v>
      </c>
      <c r="B15449" s="226">
        <v>43831</v>
      </c>
      <c r="C15449" s="226">
        <v>43832</v>
      </c>
      <c r="D15449" s="226">
        <v>44400.628981481481</v>
      </c>
      <c r="E15449" t="s">
        <v>6822</v>
      </c>
      <c r="F15449">
        <v>33.091665010982055</v>
      </c>
    </row>
    <row r="15450" spans="1:6">
      <c r="A15450">
        <v>8</v>
      </c>
      <c r="B15450" s="226">
        <v>43831</v>
      </c>
      <c r="C15450" s="226">
        <v>43832</v>
      </c>
      <c r="D15450" s="226">
        <v>44400.628981481481</v>
      </c>
      <c r="E15450" t="s">
        <v>6824</v>
      </c>
      <c r="F15450">
        <v>143.90556818644211</v>
      </c>
    </row>
    <row r="15451" spans="1:6">
      <c r="A15451">
        <v>8</v>
      </c>
      <c r="B15451" s="226">
        <v>43831</v>
      </c>
      <c r="C15451" s="226">
        <v>43832</v>
      </c>
      <c r="D15451" s="226">
        <v>44400.628981481481</v>
      </c>
      <c r="E15451" t="s">
        <v>6826</v>
      </c>
      <c r="F15451">
        <v>57.969073412153449</v>
      </c>
    </row>
    <row r="15452" spans="1:6">
      <c r="A15452">
        <v>8</v>
      </c>
      <c r="B15452" s="226">
        <v>43831</v>
      </c>
      <c r="C15452" s="226">
        <v>43832</v>
      </c>
      <c r="D15452" s="226">
        <v>44400.628981481481</v>
      </c>
      <c r="E15452" t="s">
        <v>6828</v>
      </c>
      <c r="F15452">
        <v>51.355562178293845</v>
      </c>
    </row>
    <row r="15453" spans="1:6">
      <c r="A15453">
        <v>8</v>
      </c>
      <c r="B15453" s="226">
        <v>43831</v>
      </c>
      <c r="C15453" s="226">
        <v>43832</v>
      </c>
      <c r="D15453" s="226">
        <v>44400.628981481481</v>
      </c>
      <c r="E15453" t="s">
        <v>8021</v>
      </c>
      <c r="F15453">
        <v>625.86323861016194</v>
      </c>
    </row>
    <row r="15454" spans="1:6">
      <c r="A15454">
        <v>8</v>
      </c>
      <c r="B15454" s="226">
        <v>43831</v>
      </c>
      <c r="C15454" s="226">
        <v>43832</v>
      </c>
      <c r="D15454" s="226">
        <v>44400.628981481481</v>
      </c>
      <c r="E15454" t="s">
        <v>8022</v>
      </c>
      <c r="F15454">
        <v>630.12644458346813</v>
      </c>
    </row>
    <row r="15455" spans="1:6">
      <c r="A15455">
        <v>8</v>
      </c>
      <c r="B15455" s="226">
        <v>43831</v>
      </c>
      <c r="C15455" s="226">
        <v>43832</v>
      </c>
      <c r="D15455" s="226">
        <v>44400.628981481481</v>
      </c>
      <c r="E15455" t="s">
        <v>6834</v>
      </c>
      <c r="F15455">
        <v>0</v>
      </c>
    </row>
    <row r="15456" spans="1:6">
      <c r="A15456">
        <v>8</v>
      </c>
      <c r="B15456" s="226">
        <v>43831</v>
      </c>
      <c r="C15456" s="226">
        <v>43832</v>
      </c>
      <c r="D15456" s="226">
        <v>44400.628981481481</v>
      </c>
      <c r="E15456" t="s">
        <v>8023</v>
      </c>
    </row>
    <row r="15457" spans="1:5">
      <c r="A15457">
        <v>8</v>
      </c>
      <c r="B15457" s="226">
        <v>43831</v>
      </c>
      <c r="C15457" s="226">
        <v>43832</v>
      </c>
      <c r="D15457" s="226">
        <v>44400.628981481481</v>
      </c>
      <c r="E15457" t="s">
        <v>8024</v>
      </c>
    </row>
    <row r="15458" spans="1:5">
      <c r="A15458">
        <v>8</v>
      </c>
      <c r="B15458" s="226">
        <v>43831</v>
      </c>
      <c r="C15458" s="226">
        <v>43832</v>
      </c>
      <c r="D15458" s="226">
        <v>44400.628981481481</v>
      </c>
      <c r="E15458" t="s">
        <v>8025</v>
      </c>
    </row>
    <row r="15459" spans="1:5">
      <c r="A15459">
        <v>8</v>
      </c>
      <c r="B15459" s="226">
        <v>43831</v>
      </c>
      <c r="C15459" s="226">
        <v>43832</v>
      </c>
      <c r="D15459" s="226">
        <v>44400.628981481481</v>
      </c>
      <c r="E15459" t="s">
        <v>8026</v>
      </c>
    </row>
    <row r="15460" spans="1:5">
      <c r="A15460">
        <v>8</v>
      </c>
      <c r="B15460" s="226">
        <v>43831</v>
      </c>
      <c r="C15460" s="226">
        <v>43832</v>
      </c>
      <c r="D15460" s="226">
        <v>44400.628981481481</v>
      </c>
      <c r="E15460" t="s">
        <v>8027</v>
      </c>
    </row>
    <row r="15461" spans="1:5">
      <c r="A15461">
        <v>8</v>
      </c>
      <c r="B15461" s="226">
        <v>43831</v>
      </c>
      <c r="C15461" s="226">
        <v>43832</v>
      </c>
      <c r="D15461" s="226">
        <v>44400.628981481481</v>
      </c>
      <c r="E15461" t="s">
        <v>8028</v>
      </c>
    </row>
    <row r="15462" spans="1:5">
      <c r="A15462">
        <v>8</v>
      </c>
      <c r="B15462" s="226">
        <v>43831</v>
      </c>
      <c r="C15462" s="226">
        <v>43832</v>
      </c>
      <c r="D15462" s="226">
        <v>44400.628981481481</v>
      </c>
      <c r="E15462" t="s">
        <v>8029</v>
      </c>
    </row>
    <row r="15463" spans="1:5">
      <c r="A15463">
        <v>8</v>
      </c>
      <c r="B15463" s="226">
        <v>43831</v>
      </c>
      <c r="C15463" s="226">
        <v>43832</v>
      </c>
      <c r="D15463" s="226">
        <v>44400.628981481481</v>
      </c>
      <c r="E15463" t="s">
        <v>8030</v>
      </c>
    </row>
    <row r="15464" spans="1:5">
      <c r="A15464">
        <v>8</v>
      </c>
      <c r="B15464" s="226">
        <v>43831</v>
      </c>
      <c r="C15464" s="226">
        <v>43832</v>
      </c>
      <c r="D15464" s="226">
        <v>44400.628981481481</v>
      </c>
      <c r="E15464" t="s">
        <v>8031</v>
      </c>
    </row>
    <row r="15465" spans="1:5">
      <c r="A15465">
        <v>8</v>
      </c>
      <c r="B15465" s="226">
        <v>43831</v>
      </c>
      <c r="C15465" s="226">
        <v>43832</v>
      </c>
      <c r="D15465" s="226">
        <v>44400.628981481481</v>
      </c>
      <c r="E15465" t="s">
        <v>8032</v>
      </c>
    </row>
    <row r="15466" spans="1:5">
      <c r="A15466">
        <v>8</v>
      </c>
      <c r="B15466" s="226">
        <v>43831</v>
      </c>
      <c r="C15466" s="226">
        <v>43832</v>
      </c>
      <c r="D15466" s="226">
        <v>44400.628981481481</v>
      </c>
      <c r="E15466" t="s">
        <v>8033</v>
      </c>
    </row>
    <row r="15467" spans="1:5">
      <c r="A15467">
        <v>8</v>
      </c>
      <c r="B15467" s="226">
        <v>43831</v>
      </c>
      <c r="C15467" s="226">
        <v>43832</v>
      </c>
      <c r="D15467" s="226">
        <v>44400.628981481481</v>
      </c>
      <c r="E15467" t="s">
        <v>8034</v>
      </c>
    </row>
    <row r="15468" spans="1:5">
      <c r="A15468">
        <v>8</v>
      </c>
      <c r="B15468" s="226">
        <v>43831</v>
      </c>
      <c r="C15468" s="226">
        <v>43832</v>
      </c>
      <c r="D15468" s="226">
        <v>44400.628981481481</v>
      </c>
      <c r="E15468" t="s">
        <v>8035</v>
      </c>
    </row>
    <row r="15469" spans="1:5">
      <c r="A15469">
        <v>8</v>
      </c>
      <c r="B15469" s="226">
        <v>43831</v>
      </c>
      <c r="C15469" s="226">
        <v>43832</v>
      </c>
      <c r="D15469" s="226">
        <v>44400.628981481481</v>
      </c>
      <c r="E15469" t="s">
        <v>8036</v>
      </c>
    </row>
    <row r="15470" spans="1:5">
      <c r="A15470">
        <v>8</v>
      </c>
      <c r="B15470" s="226">
        <v>43831</v>
      </c>
      <c r="C15470" s="226">
        <v>43832</v>
      </c>
      <c r="D15470" s="226">
        <v>44400.628981481481</v>
      </c>
      <c r="E15470" t="s">
        <v>8037</v>
      </c>
    </row>
    <row r="15471" spans="1:5">
      <c r="A15471">
        <v>8</v>
      </c>
      <c r="B15471" s="226">
        <v>43831</v>
      </c>
      <c r="C15471" s="226">
        <v>43832</v>
      </c>
      <c r="D15471" s="226">
        <v>44400.628981481481</v>
      </c>
      <c r="E15471" t="s">
        <v>8038</v>
      </c>
    </row>
    <row r="15472" spans="1:5">
      <c r="A15472">
        <v>8</v>
      </c>
      <c r="B15472" s="226">
        <v>43831</v>
      </c>
      <c r="C15472" s="226">
        <v>43832</v>
      </c>
      <c r="D15472" s="226">
        <v>44400.628981481481</v>
      </c>
      <c r="E15472" t="s">
        <v>8039</v>
      </c>
    </row>
    <row r="15473" spans="1:6">
      <c r="A15473">
        <v>8</v>
      </c>
      <c r="B15473" s="226">
        <v>43831</v>
      </c>
      <c r="C15473" s="226">
        <v>43832</v>
      </c>
      <c r="D15473" s="226">
        <v>44400.628981481481</v>
      </c>
      <c r="E15473" t="s">
        <v>8040</v>
      </c>
    </row>
    <row r="15474" spans="1:6">
      <c r="A15474">
        <v>8</v>
      </c>
      <c r="B15474" s="226">
        <v>43831</v>
      </c>
      <c r="C15474" s="226">
        <v>43832</v>
      </c>
      <c r="D15474" s="226">
        <v>44400.628981481481</v>
      </c>
      <c r="E15474" t="s">
        <v>8041</v>
      </c>
    </row>
    <row r="15475" spans="1:6">
      <c r="A15475">
        <v>8</v>
      </c>
      <c r="B15475" s="226">
        <v>43831</v>
      </c>
      <c r="C15475" s="226">
        <v>43832</v>
      </c>
      <c r="D15475" s="226">
        <v>44400.628981481481</v>
      </c>
      <c r="E15475" t="s">
        <v>8042</v>
      </c>
    </row>
    <row r="15476" spans="1:6">
      <c r="A15476">
        <v>8</v>
      </c>
      <c r="B15476" s="226">
        <v>43831</v>
      </c>
      <c r="C15476" s="226">
        <v>43832</v>
      </c>
      <c r="D15476" s="226">
        <v>44400.628981481481</v>
      </c>
      <c r="E15476" t="s">
        <v>8043</v>
      </c>
    </row>
    <row r="15477" spans="1:6">
      <c r="A15477">
        <v>8</v>
      </c>
      <c r="B15477" s="226">
        <v>43831</v>
      </c>
      <c r="C15477" s="226">
        <v>43832</v>
      </c>
      <c r="D15477" s="226">
        <v>44400.628981481481</v>
      </c>
      <c r="E15477" t="s">
        <v>8044</v>
      </c>
    </row>
    <row r="15478" spans="1:6">
      <c r="A15478">
        <v>8</v>
      </c>
      <c r="B15478" s="226">
        <v>43831</v>
      </c>
      <c r="C15478" s="226">
        <v>43832</v>
      </c>
      <c r="D15478" s="226">
        <v>44400.628981481481</v>
      </c>
      <c r="E15478" t="s">
        <v>8045</v>
      </c>
    </row>
    <row r="15479" spans="1:6">
      <c r="A15479">
        <v>8</v>
      </c>
      <c r="B15479" s="226">
        <v>43831</v>
      </c>
      <c r="C15479" s="226">
        <v>43832</v>
      </c>
      <c r="D15479" s="226">
        <v>44400.628981481481</v>
      </c>
      <c r="E15479" t="s">
        <v>8046</v>
      </c>
    </row>
    <row r="15480" spans="1:6">
      <c r="A15480">
        <v>8</v>
      </c>
      <c r="B15480" s="226">
        <v>43831</v>
      </c>
      <c r="C15480" s="226">
        <v>43832</v>
      </c>
      <c r="D15480" s="226">
        <v>44400.628981481481</v>
      </c>
      <c r="E15480" t="s">
        <v>8047</v>
      </c>
    </row>
    <row r="15481" spans="1:6">
      <c r="A15481">
        <v>8</v>
      </c>
      <c r="B15481" s="226">
        <v>43831</v>
      </c>
      <c r="C15481" s="226">
        <v>43832</v>
      </c>
      <c r="D15481" s="226">
        <v>44400.628981481481</v>
      </c>
      <c r="E15481" t="s">
        <v>8048</v>
      </c>
    </row>
    <row r="15482" spans="1:6">
      <c r="A15482">
        <v>8</v>
      </c>
      <c r="B15482" s="226">
        <v>43831</v>
      </c>
      <c r="C15482" s="226">
        <v>43832</v>
      </c>
      <c r="D15482" s="226">
        <v>44400.628981481481</v>
      </c>
      <c r="E15482" t="s">
        <v>8049</v>
      </c>
    </row>
    <row r="15483" spans="1:6">
      <c r="A15483">
        <v>8</v>
      </c>
      <c r="B15483" s="226">
        <v>43831</v>
      </c>
      <c r="C15483" s="226">
        <v>43832</v>
      </c>
      <c r="D15483" s="226">
        <v>44400.628981481481</v>
      </c>
      <c r="E15483" t="s">
        <v>8050</v>
      </c>
    </row>
    <row r="15484" spans="1:6">
      <c r="A15484">
        <v>8</v>
      </c>
      <c r="B15484" s="226">
        <v>43831</v>
      </c>
      <c r="C15484" s="226">
        <v>43832</v>
      </c>
      <c r="D15484" s="226">
        <v>44400.628981481481</v>
      </c>
      <c r="E15484" t="s">
        <v>8051</v>
      </c>
    </row>
    <row r="15485" spans="1:6">
      <c r="A15485">
        <v>8</v>
      </c>
      <c r="B15485" s="226">
        <v>43831</v>
      </c>
      <c r="C15485" s="226">
        <v>43832</v>
      </c>
      <c r="D15485" s="226">
        <v>44400.628981481481</v>
      </c>
      <c r="E15485" t="s">
        <v>6894</v>
      </c>
      <c r="F15485">
        <v>0.16783644941467227</v>
      </c>
    </row>
    <row r="15486" spans="1:6">
      <c r="A15486">
        <v>8</v>
      </c>
      <c r="B15486" s="226">
        <v>43831</v>
      </c>
      <c r="C15486" s="226">
        <v>43832</v>
      </c>
      <c r="D15486" s="226">
        <v>44400.628981481481</v>
      </c>
      <c r="E15486" t="s">
        <v>6896</v>
      </c>
      <c r="F15486">
        <v>0.22020574786765265</v>
      </c>
    </row>
    <row r="15487" spans="1:6">
      <c r="A15487">
        <v>8</v>
      </c>
      <c r="B15487" s="226">
        <v>43831</v>
      </c>
      <c r="C15487" s="226">
        <v>43832</v>
      </c>
      <c r="D15487" s="226">
        <v>44400.628981481481</v>
      </c>
      <c r="E15487" t="s">
        <v>6898</v>
      </c>
      <c r="F15487">
        <v>0.19164979308688887</v>
      </c>
    </row>
    <row r="15488" spans="1:6">
      <c r="A15488">
        <v>8</v>
      </c>
      <c r="B15488" s="226">
        <v>43831</v>
      </c>
      <c r="C15488" s="226">
        <v>43832</v>
      </c>
      <c r="D15488" s="226">
        <v>44400.628981481481</v>
      </c>
      <c r="E15488" t="s">
        <v>7315</v>
      </c>
      <c r="F15488">
        <v>37.828326772318924</v>
      </c>
    </row>
    <row r="15489" spans="1:6">
      <c r="A15489">
        <v>8</v>
      </c>
      <c r="B15489" s="226">
        <v>43831</v>
      </c>
      <c r="C15489" s="226">
        <v>43832</v>
      </c>
      <c r="D15489" s="226">
        <v>44400.628981481481</v>
      </c>
      <c r="E15489" t="s">
        <v>7317</v>
      </c>
      <c r="F15489">
        <v>22.059000015259667</v>
      </c>
    </row>
    <row r="15490" spans="1:6">
      <c r="A15490">
        <v>8</v>
      </c>
      <c r="B15490" s="226">
        <v>43831</v>
      </c>
      <c r="C15490" s="226">
        <v>43832</v>
      </c>
      <c r="D15490" s="226">
        <v>44400.628981481481</v>
      </c>
      <c r="E15490" t="s">
        <v>7319</v>
      </c>
      <c r="F15490">
        <v>32.060001373292202</v>
      </c>
    </row>
    <row r="15491" spans="1:6">
      <c r="A15491">
        <v>8</v>
      </c>
      <c r="B15491" s="226">
        <v>43831</v>
      </c>
      <c r="C15491" s="226">
        <v>43832</v>
      </c>
      <c r="D15491" s="226">
        <v>44400.628981481481</v>
      </c>
      <c r="E15491" t="s">
        <v>7321</v>
      </c>
      <c r="F15491">
        <v>625.86323861016194</v>
      </c>
    </row>
    <row r="15492" spans="1:6">
      <c r="A15492">
        <v>8</v>
      </c>
      <c r="B15492" s="226">
        <v>43831</v>
      </c>
      <c r="C15492" s="226">
        <v>43832</v>
      </c>
      <c r="D15492" s="226">
        <v>44400.628981481481</v>
      </c>
      <c r="E15492" t="s">
        <v>7322</v>
      </c>
      <c r="F15492">
        <v>5.2839997932316702</v>
      </c>
    </row>
    <row r="15493" spans="1:6">
      <c r="A15493">
        <v>8</v>
      </c>
      <c r="B15493" s="226">
        <v>43831</v>
      </c>
      <c r="C15493" s="226">
        <v>43832</v>
      </c>
      <c r="D15493" s="226">
        <v>44400.628981481481</v>
      </c>
      <c r="E15493" t="s">
        <v>7324</v>
      </c>
      <c r="F15493">
        <v>8.1499997824430448</v>
      </c>
    </row>
    <row r="15494" spans="1:6">
      <c r="A15494">
        <v>8</v>
      </c>
      <c r="B15494" s="226">
        <v>43831</v>
      </c>
      <c r="C15494" s="226">
        <v>43832</v>
      </c>
      <c r="D15494" s="226">
        <v>44400.628981481481</v>
      </c>
      <c r="E15494" t="s">
        <v>7326</v>
      </c>
      <c r="F15494">
        <v>10.324000023305818</v>
      </c>
    </row>
    <row r="15495" spans="1:6">
      <c r="A15495">
        <v>8</v>
      </c>
      <c r="B15495" s="226">
        <v>43831</v>
      </c>
      <c r="C15495" s="226">
        <v>43832</v>
      </c>
      <c r="D15495" s="226">
        <v>44400.628981481481</v>
      </c>
      <c r="E15495" t="s">
        <v>7328</v>
      </c>
      <c r="F15495">
        <v>0.84999997343405509</v>
      </c>
    </row>
    <row r="15496" spans="1:6">
      <c r="A15496">
        <v>8</v>
      </c>
      <c r="B15496" s="226">
        <v>43831</v>
      </c>
      <c r="C15496" s="226">
        <v>43832</v>
      </c>
      <c r="D15496" s="226">
        <v>44400.628981481481</v>
      </c>
      <c r="E15496" t="s">
        <v>7330</v>
      </c>
      <c r="F15496">
        <v>54.236412885453973</v>
      </c>
    </row>
    <row r="15497" spans="1:6">
      <c r="A15497">
        <v>8</v>
      </c>
      <c r="B15497" s="226">
        <v>43831</v>
      </c>
      <c r="C15497" s="226">
        <v>43832</v>
      </c>
      <c r="D15497" s="226">
        <v>44400.628981481481</v>
      </c>
      <c r="E15497" t="s">
        <v>8052</v>
      </c>
      <c r="F15497">
        <v>10.308677226967246</v>
      </c>
    </row>
    <row r="15498" spans="1:6">
      <c r="A15498">
        <v>8</v>
      </c>
      <c r="B15498" s="226">
        <v>43831</v>
      </c>
      <c r="C15498" s="226">
        <v>43832</v>
      </c>
      <c r="D15498" s="226">
        <v>44400.628981481481</v>
      </c>
      <c r="E15498" t="s">
        <v>8053</v>
      </c>
      <c r="F15498">
        <v>11.974452542596396</v>
      </c>
    </row>
    <row r="15499" spans="1:6">
      <c r="A15499">
        <v>8</v>
      </c>
      <c r="B15499" s="226">
        <v>43831</v>
      </c>
      <c r="C15499" s="226">
        <v>43832</v>
      </c>
      <c r="D15499" s="226">
        <v>44400.628981481481</v>
      </c>
      <c r="E15499" t="s">
        <v>8054</v>
      </c>
      <c r="F15499">
        <v>26.540885950459327</v>
      </c>
    </row>
    <row r="15500" spans="1:6">
      <c r="A15500">
        <v>8</v>
      </c>
      <c r="B15500" s="226">
        <v>43831</v>
      </c>
      <c r="C15500" s="226">
        <v>43832</v>
      </c>
      <c r="D15500" s="226">
        <v>44400.628981481481</v>
      </c>
      <c r="E15500" t="s">
        <v>8055</v>
      </c>
      <c r="F15500">
        <v>15.255311086442699</v>
      </c>
    </row>
    <row r="15501" spans="1:6">
      <c r="A15501">
        <v>8</v>
      </c>
      <c r="B15501" s="226">
        <v>43831</v>
      </c>
      <c r="C15501" s="226">
        <v>43832</v>
      </c>
      <c r="D15501" s="226">
        <v>44400.628981481481</v>
      </c>
      <c r="E15501" t="s">
        <v>8056</v>
      </c>
      <c r="F15501">
        <v>71.887414007716714</v>
      </c>
    </row>
    <row r="15502" spans="1:6">
      <c r="A15502">
        <v>8</v>
      </c>
      <c r="B15502" s="226">
        <v>43831</v>
      </c>
      <c r="C15502" s="226">
        <v>43832</v>
      </c>
      <c r="D15502" s="226">
        <v>44400.628981481481</v>
      </c>
      <c r="E15502" t="s">
        <v>8057</v>
      </c>
      <c r="F15502">
        <v>29.60899925231827</v>
      </c>
    </row>
    <row r="15503" spans="1:6">
      <c r="A15503">
        <v>8</v>
      </c>
      <c r="B15503" s="226">
        <v>43831</v>
      </c>
      <c r="C15503" s="226">
        <v>43832</v>
      </c>
      <c r="D15503" s="226">
        <v>44400.628981481481</v>
      </c>
      <c r="E15503" t="s">
        <v>8058</v>
      </c>
      <c r="F15503">
        <v>1.0999999940395355E-2</v>
      </c>
    </row>
    <row r="15504" spans="1:6">
      <c r="A15504">
        <v>8</v>
      </c>
      <c r="B15504" s="226">
        <v>43831</v>
      </c>
      <c r="C15504" s="226">
        <v>43832</v>
      </c>
      <c r="D15504" s="226">
        <v>44400.628981481481</v>
      </c>
      <c r="E15504" t="s">
        <v>8059</v>
      </c>
      <c r="F15504">
        <v>3.1940000057219238</v>
      </c>
    </row>
    <row r="15505" spans="1:6">
      <c r="A15505">
        <v>8</v>
      </c>
      <c r="B15505" s="226">
        <v>43831</v>
      </c>
      <c r="C15505" s="226">
        <v>43832</v>
      </c>
      <c r="D15505" s="226">
        <v>44400.628981481481</v>
      </c>
      <c r="E15505" t="s">
        <v>8060</v>
      </c>
      <c r="F15505">
        <v>2.0000000949948276E-3</v>
      </c>
    </row>
    <row r="15506" spans="1:6">
      <c r="A15506">
        <v>8</v>
      </c>
      <c r="B15506" s="226">
        <v>43831</v>
      </c>
      <c r="C15506" s="226">
        <v>43832</v>
      </c>
      <c r="D15506" s="226">
        <v>44400.628981481481</v>
      </c>
      <c r="E15506" t="s">
        <v>8265</v>
      </c>
      <c r="F15506">
        <v>216.83224864869624</v>
      </c>
    </row>
    <row r="15507" spans="1:6">
      <c r="A15507">
        <v>8</v>
      </c>
      <c r="B15507" s="226">
        <v>43831</v>
      </c>
      <c r="C15507" s="226">
        <v>43832</v>
      </c>
      <c r="D15507" s="226">
        <v>44400.628981481481</v>
      </c>
      <c r="E15507" t="s">
        <v>8262</v>
      </c>
      <c r="F15507">
        <v>77.750184615378259</v>
      </c>
    </row>
    <row r="15508" spans="1:6">
      <c r="A15508">
        <v>8</v>
      </c>
      <c r="B15508" s="226">
        <v>43831</v>
      </c>
      <c r="C15508" s="226">
        <v>43832</v>
      </c>
      <c r="D15508" s="226">
        <v>44400.628981481481</v>
      </c>
      <c r="E15508" t="s">
        <v>8266</v>
      </c>
      <c r="F15508">
        <v>64.142702434753474</v>
      </c>
    </row>
    <row r="15509" spans="1:6">
      <c r="A15509">
        <v>8</v>
      </c>
      <c r="B15509" s="226">
        <v>43831</v>
      </c>
      <c r="C15509" s="226">
        <v>43832</v>
      </c>
      <c r="D15509" s="226">
        <v>44400.628981481481</v>
      </c>
      <c r="E15509" t="s">
        <v>8015</v>
      </c>
    </row>
    <row r="15510" spans="1:6">
      <c r="A15510">
        <v>8</v>
      </c>
      <c r="B15510" s="226">
        <v>43831</v>
      </c>
      <c r="C15510" s="226">
        <v>43832</v>
      </c>
      <c r="D15510" s="226">
        <v>44400.628981481481</v>
      </c>
      <c r="E15510" t="s">
        <v>8016</v>
      </c>
    </row>
    <row r="15511" spans="1:6">
      <c r="A15511">
        <v>8</v>
      </c>
      <c r="B15511" s="226">
        <v>43831</v>
      </c>
      <c r="C15511" s="226">
        <v>43832</v>
      </c>
      <c r="D15511" s="226">
        <v>44400.628981481481</v>
      </c>
      <c r="E15511" t="s">
        <v>8008</v>
      </c>
    </row>
    <row r="15512" spans="1:6">
      <c r="A15512">
        <v>8</v>
      </c>
      <c r="B15512" s="226">
        <v>43831</v>
      </c>
      <c r="C15512" s="226">
        <v>43832</v>
      </c>
      <c r="D15512" s="226">
        <v>44400.628981481481</v>
      </c>
      <c r="E15512" t="s">
        <v>7641</v>
      </c>
    </row>
    <row r="15513" spans="1:6">
      <c r="A15513">
        <v>8</v>
      </c>
      <c r="B15513" s="226">
        <v>43831</v>
      </c>
      <c r="C15513" s="226">
        <v>43832</v>
      </c>
      <c r="D15513" s="226">
        <v>44400.628981481481</v>
      </c>
      <c r="E15513" t="s">
        <v>7648</v>
      </c>
    </row>
    <row r="15514" spans="1:6">
      <c r="A15514">
        <v>8</v>
      </c>
      <c r="B15514" s="226">
        <v>43831</v>
      </c>
      <c r="C15514" s="226">
        <v>43832</v>
      </c>
      <c r="D15514" s="226">
        <v>44400.628981481481</v>
      </c>
      <c r="E15514" t="s">
        <v>6900</v>
      </c>
    </row>
    <row r="15515" spans="1:6">
      <c r="A15515">
        <v>8</v>
      </c>
      <c r="B15515" s="226">
        <v>43831</v>
      </c>
      <c r="C15515" s="226">
        <v>43832</v>
      </c>
      <c r="D15515" s="226">
        <v>44400.628981481481</v>
      </c>
      <c r="E15515" t="s">
        <v>6902</v>
      </c>
    </row>
    <row r="15516" spans="1:6">
      <c r="A15516">
        <v>8</v>
      </c>
      <c r="B15516" s="226">
        <v>43831</v>
      </c>
      <c r="C15516" s="226">
        <v>43832</v>
      </c>
      <c r="D15516" s="226">
        <v>44400.628981481481</v>
      </c>
      <c r="E15516" t="s">
        <v>8061</v>
      </c>
    </row>
    <row r="15517" spans="1:6">
      <c r="A15517">
        <v>8</v>
      </c>
      <c r="B15517" s="226">
        <v>43831</v>
      </c>
      <c r="C15517" s="226">
        <v>43832</v>
      </c>
      <c r="D15517" s="226">
        <v>44400.628981481481</v>
      </c>
      <c r="E15517" t="s">
        <v>8062</v>
      </c>
    </row>
    <row r="15518" spans="1:6">
      <c r="A15518">
        <v>8</v>
      </c>
      <c r="B15518" s="226">
        <v>43831</v>
      </c>
      <c r="C15518" s="226">
        <v>43832</v>
      </c>
      <c r="D15518" s="226">
        <v>44400.628981481481</v>
      </c>
      <c r="E15518" t="s">
        <v>8063</v>
      </c>
    </row>
    <row r="15519" spans="1:6">
      <c r="A15519">
        <v>8</v>
      </c>
      <c r="B15519" s="226">
        <v>43831</v>
      </c>
      <c r="C15519" s="226">
        <v>43832</v>
      </c>
      <c r="D15519" s="226">
        <v>44400.628981481481</v>
      </c>
      <c r="E15519" t="s">
        <v>8064</v>
      </c>
    </row>
    <row r="15520" spans="1:6">
      <c r="A15520">
        <v>8</v>
      </c>
      <c r="B15520" s="226">
        <v>43831</v>
      </c>
      <c r="C15520" s="226">
        <v>43832</v>
      </c>
      <c r="D15520" s="226">
        <v>44400.628981481481</v>
      </c>
      <c r="E15520" t="s">
        <v>8065</v>
      </c>
    </row>
    <row r="15521" spans="1:5">
      <c r="A15521">
        <v>8</v>
      </c>
      <c r="B15521" s="226">
        <v>43831</v>
      </c>
      <c r="C15521" s="226">
        <v>43832</v>
      </c>
      <c r="D15521" s="226">
        <v>44400.628981481481</v>
      </c>
      <c r="E15521" t="s">
        <v>8066</v>
      </c>
    </row>
    <row r="15522" spans="1:5">
      <c r="A15522">
        <v>8</v>
      </c>
      <c r="B15522" s="226">
        <v>43831</v>
      </c>
      <c r="C15522" s="226">
        <v>43832</v>
      </c>
      <c r="D15522" s="226">
        <v>44400.628981481481</v>
      </c>
      <c r="E15522" t="s">
        <v>8067</v>
      </c>
    </row>
    <row r="15523" spans="1:5">
      <c r="A15523">
        <v>8</v>
      </c>
      <c r="B15523" s="226">
        <v>43831</v>
      </c>
      <c r="C15523" s="226">
        <v>43832</v>
      </c>
      <c r="D15523" s="226">
        <v>44400.628981481481</v>
      </c>
      <c r="E15523" t="s">
        <v>8068</v>
      </c>
    </row>
    <row r="15524" spans="1:5">
      <c r="A15524">
        <v>8</v>
      </c>
      <c r="B15524" s="226">
        <v>43831</v>
      </c>
      <c r="C15524" s="226">
        <v>43832</v>
      </c>
      <c r="D15524" s="226">
        <v>44400.628981481481</v>
      </c>
      <c r="E15524" t="s">
        <v>8069</v>
      </c>
    </row>
    <row r="15525" spans="1:5">
      <c r="A15525">
        <v>8</v>
      </c>
      <c r="B15525" s="226">
        <v>43831</v>
      </c>
      <c r="C15525" s="226">
        <v>43832</v>
      </c>
      <c r="D15525" s="226">
        <v>44400.628981481481</v>
      </c>
      <c r="E15525" t="s">
        <v>8070</v>
      </c>
    </row>
    <row r="15526" spans="1:5">
      <c r="A15526">
        <v>8</v>
      </c>
      <c r="B15526" s="226">
        <v>43831</v>
      </c>
      <c r="C15526" s="226">
        <v>43832</v>
      </c>
      <c r="D15526" s="226">
        <v>44400.628981481481</v>
      </c>
      <c r="E15526" t="s">
        <v>8071</v>
      </c>
    </row>
    <row r="15527" spans="1:5">
      <c r="A15527">
        <v>8</v>
      </c>
      <c r="B15527" s="226">
        <v>43831</v>
      </c>
      <c r="C15527" s="226">
        <v>43832</v>
      </c>
      <c r="D15527" s="226">
        <v>44400.628981481481</v>
      </c>
      <c r="E15527" t="s">
        <v>8072</v>
      </c>
    </row>
    <row r="15528" spans="1:5">
      <c r="A15528">
        <v>8</v>
      </c>
      <c r="B15528" s="226">
        <v>43831</v>
      </c>
      <c r="C15528" s="226">
        <v>43832</v>
      </c>
      <c r="D15528" s="226">
        <v>44400.628981481481</v>
      </c>
      <c r="E15528" t="s">
        <v>8073</v>
      </c>
    </row>
    <row r="15529" spans="1:5">
      <c r="A15529">
        <v>8</v>
      </c>
      <c r="B15529" s="226">
        <v>43831</v>
      </c>
      <c r="C15529" s="226">
        <v>43832</v>
      </c>
      <c r="D15529" s="226">
        <v>44400.628981481481</v>
      </c>
      <c r="E15529" t="s">
        <v>8074</v>
      </c>
    </row>
    <row r="15530" spans="1:5">
      <c r="A15530">
        <v>8</v>
      </c>
      <c r="B15530" s="226">
        <v>43831</v>
      </c>
      <c r="C15530" s="226">
        <v>43832</v>
      </c>
      <c r="D15530" s="226">
        <v>44400.628981481481</v>
      </c>
      <c r="E15530" t="s">
        <v>8075</v>
      </c>
    </row>
    <row r="15531" spans="1:5">
      <c r="A15531">
        <v>8</v>
      </c>
      <c r="B15531" s="226">
        <v>43831</v>
      </c>
      <c r="C15531" s="226">
        <v>43832</v>
      </c>
      <c r="D15531" s="226">
        <v>44400.628981481481</v>
      </c>
      <c r="E15531" t="s">
        <v>8076</v>
      </c>
    </row>
    <row r="15532" spans="1:5">
      <c r="A15532">
        <v>8</v>
      </c>
      <c r="B15532" s="226">
        <v>43831</v>
      </c>
      <c r="C15532" s="226">
        <v>43832</v>
      </c>
      <c r="D15532" s="226">
        <v>44400.628981481481</v>
      </c>
      <c r="E15532" t="s">
        <v>8077</v>
      </c>
    </row>
    <row r="15533" spans="1:5">
      <c r="A15533">
        <v>8</v>
      </c>
      <c r="B15533" s="226">
        <v>43831</v>
      </c>
      <c r="C15533" s="226">
        <v>43832</v>
      </c>
      <c r="D15533" s="226">
        <v>44400.628981481481</v>
      </c>
      <c r="E15533" t="s">
        <v>8078</v>
      </c>
    </row>
    <row r="15534" spans="1:5">
      <c r="A15534">
        <v>8</v>
      </c>
      <c r="B15534" s="226">
        <v>43831</v>
      </c>
      <c r="C15534" s="226">
        <v>43832</v>
      </c>
      <c r="D15534" s="226">
        <v>44400.628981481481</v>
      </c>
      <c r="E15534" t="s">
        <v>8079</v>
      </c>
    </row>
    <row r="15535" spans="1:5">
      <c r="A15535">
        <v>8</v>
      </c>
      <c r="B15535" s="226">
        <v>43831</v>
      </c>
      <c r="C15535" s="226">
        <v>43832</v>
      </c>
      <c r="D15535" s="226">
        <v>44400.628981481481</v>
      </c>
      <c r="E15535" t="s">
        <v>8080</v>
      </c>
    </row>
    <row r="15536" spans="1:5">
      <c r="A15536">
        <v>8</v>
      </c>
      <c r="B15536" s="226">
        <v>43831</v>
      </c>
      <c r="C15536" s="226">
        <v>43832</v>
      </c>
      <c r="D15536" s="226">
        <v>44400.628981481481</v>
      </c>
      <c r="E15536" t="s">
        <v>8081</v>
      </c>
    </row>
    <row r="15537" spans="1:5">
      <c r="A15537">
        <v>8</v>
      </c>
      <c r="B15537" s="226">
        <v>43831</v>
      </c>
      <c r="C15537" s="226">
        <v>43832</v>
      </c>
      <c r="D15537" s="226">
        <v>44400.628981481481</v>
      </c>
      <c r="E15537" t="s">
        <v>8082</v>
      </c>
    </row>
    <row r="15538" spans="1:5">
      <c r="A15538">
        <v>8</v>
      </c>
      <c r="B15538" s="226">
        <v>43831</v>
      </c>
      <c r="C15538" s="226">
        <v>43832</v>
      </c>
      <c r="D15538" s="226">
        <v>44400.628981481481</v>
      </c>
      <c r="E15538" t="s">
        <v>8083</v>
      </c>
    </row>
    <row r="15539" spans="1:5">
      <c r="A15539">
        <v>8</v>
      </c>
      <c r="B15539" s="226">
        <v>43831</v>
      </c>
      <c r="C15539" s="226">
        <v>43832</v>
      </c>
      <c r="D15539" s="226">
        <v>44400.628981481481</v>
      </c>
      <c r="E15539" t="s">
        <v>8084</v>
      </c>
    </row>
    <row r="15540" spans="1:5">
      <c r="A15540">
        <v>8</v>
      </c>
      <c r="B15540" s="226">
        <v>43831</v>
      </c>
      <c r="C15540" s="226">
        <v>43832</v>
      </c>
      <c r="D15540" s="226">
        <v>44400.628981481481</v>
      </c>
      <c r="E15540" t="s">
        <v>8085</v>
      </c>
    </row>
    <row r="15541" spans="1:5">
      <c r="A15541">
        <v>8</v>
      </c>
      <c r="B15541" s="226">
        <v>43831</v>
      </c>
      <c r="C15541" s="226">
        <v>43832</v>
      </c>
      <c r="D15541" s="226">
        <v>44400.628981481481</v>
      </c>
      <c r="E15541" t="s">
        <v>8086</v>
      </c>
    </row>
    <row r="15542" spans="1:5">
      <c r="A15542">
        <v>8</v>
      </c>
      <c r="B15542" s="226">
        <v>43831</v>
      </c>
      <c r="C15542" s="226">
        <v>43832</v>
      </c>
      <c r="D15542" s="226">
        <v>44400.628981481481</v>
      </c>
      <c r="E15542" t="s">
        <v>8087</v>
      </c>
    </row>
    <row r="15543" spans="1:5">
      <c r="A15543">
        <v>8</v>
      </c>
      <c r="B15543" s="226">
        <v>43831</v>
      </c>
      <c r="C15543" s="226">
        <v>43832</v>
      </c>
      <c r="D15543" s="226">
        <v>44400.628981481481</v>
      </c>
      <c r="E15543" t="s">
        <v>8088</v>
      </c>
    </row>
    <row r="15544" spans="1:5">
      <c r="A15544">
        <v>8</v>
      </c>
      <c r="B15544" s="226">
        <v>43831</v>
      </c>
      <c r="C15544" s="226">
        <v>43832</v>
      </c>
      <c r="D15544" s="226">
        <v>44400.628981481481</v>
      </c>
      <c r="E15544" t="s">
        <v>8089</v>
      </c>
    </row>
    <row r="15545" spans="1:5">
      <c r="A15545">
        <v>8</v>
      </c>
      <c r="B15545" s="226">
        <v>43831</v>
      </c>
      <c r="C15545" s="226">
        <v>43832</v>
      </c>
      <c r="D15545" s="226">
        <v>44400.628981481481</v>
      </c>
      <c r="E15545" t="s">
        <v>8090</v>
      </c>
    </row>
    <row r="15546" spans="1:5">
      <c r="A15546">
        <v>8</v>
      </c>
      <c r="B15546" s="226">
        <v>43831</v>
      </c>
      <c r="C15546" s="226">
        <v>43832</v>
      </c>
      <c r="D15546" s="226">
        <v>44400.628981481481</v>
      </c>
      <c r="E15546" t="s">
        <v>8091</v>
      </c>
    </row>
    <row r="15547" spans="1:5">
      <c r="A15547">
        <v>8</v>
      </c>
      <c r="B15547" s="226">
        <v>43831</v>
      </c>
      <c r="C15547" s="226">
        <v>43832</v>
      </c>
      <c r="D15547" s="226">
        <v>44400.628981481481</v>
      </c>
      <c r="E15547" t="s">
        <v>8092</v>
      </c>
    </row>
    <row r="15548" spans="1:5">
      <c r="A15548">
        <v>8</v>
      </c>
      <c r="B15548" s="226">
        <v>43831</v>
      </c>
      <c r="C15548" s="226">
        <v>43832</v>
      </c>
      <c r="D15548" s="226">
        <v>44400.628981481481</v>
      </c>
      <c r="E15548" t="s">
        <v>8093</v>
      </c>
    </row>
    <row r="15549" spans="1:5">
      <c r="A15549">
        <v>8</v>
      </c>
      <c r="B15549" s="226">
        <v>43831</v>
      </c>
      <c r="C15549" s="226">
        <v>43832</v>
      </c>
      <c r="D15549" s="226">
        <v>44400.628981481481</v>
      </c>
      <c r="E15549" t="s">
        <v>8094</v>
      </c>
    </row>
    <row r="15550" spans="1:5">
      <c r="A15550">
        <v>8</v>
      </c>
      <c r="B15550" s="226">
        <v>43831</v>
      </c>
      <c r="C15550" s="226">
        <v>43832</v>
      </c>
      <c r="D15550" s="226">
        <v>44400.628981481481</v>
      </c>
      <c r="E15550" t="s">
        <v>8095</v>
      </c>
    </row>
    <row r="15551" spans="1:5">
      <c r="A15551">
        <v>8</v>
      </c>
      <c r="B15551" s="226">
        <v>43831</v>
      </c>
      <c r="C15551" s="226">
        <v>43832</v>
      </c>
      <c r="D15551" s="226">
        <v>44400.628981481481</v>
      </c>
      <c r="E15551" t="s">
        <v>8096</v>
      </c>
    </row>
    <row r="15552" spans="1:5">
      <c r="A15552">
        <v>8</v>
      </c>
      <c r="B15552" s="226">
        <v>43831</v>
      </c>
      <c r="C15552" s="226">
        <v>43832</v>
      </c>
      <c r="D15552" s="226">
        <v>44400.628981481481</v>
      </c>
      <c r="E15552" t="s">
        <v>8097</v>
      </c>
    </row>
    <row r="15553" spans="1:5">
      <c r="A15553">
        <v>8</v>
      </c>
      <c r="B15553" s="226">
        <v>43831</v>
      </c>
      <c r="C15553" s="226">
        <v>43832</v>
      </c>
      <c r="D15553" s="226">
        <v>44400.628981481481</v>
      </c>
      <c r="E15553" t="s">
        <v>8098</v>
      </c>
    </row>
    <row r="15554" spans="1:5">
      <c r="A15554">
        <v>8</v>
      </c>
      <c r="B15554" s="226">
        <v>43831</v>
      </c>
      <c r="C15554" s="226">
        <v>43832</v>
      </c>
      <c r="D15554" s="226">
        <v>44400.628981481481</v>
      </c>
      <c r="E15554" t="s">
        <v>8099</v>
      </c>
    </row>
    <row r="15555" spans="1:5">
      <c r="A15555">
        <v>8</v>
      </c>
      <c r="B15555" s="226">
        <v>43831</v>
      </c>
      <c r="C15555" s="226">
        <v>43832</v>
      </c>
      <c r="D15555" s="226">
        <v>44400.628981481481</v>
      </c>
      <c r="E15555" t="s">
        <v>8100</v>
      </c>
    </row>
    <row r="15556" spans="1:5">
      <c r="A15556">
        <v>8</v>
      </c>
      <c r="B15556" s="226">
        <v>43831</v>
      </c>
      <c r="C15556" s="226">
        <v>43832</v>
      </c>
      <c r="D15556" s="226">
        <v>44400.628981481481</v>
      </c>
      <c r="E15556" t="s">
        <v>8101</v>
      </c>
    </row>
    <row r="15557" spans="1:5">
      <c r="A15557">
        <v>8</v>
      </c>
      <c r="B15557" s="226">
        <v>43831</v>
      </c>
      <c r="C15557" s="226">
        <v>43832</v>
      </c>
      <c r="D15557" s="226">
        <v>44400.628981481481</v>
      </c>
      <c r="E15557" t="s">
        <v>8102</v>
      </c>
    </row>
    <row r="15558" spans="1:5">
      <c r="A15558">
        <v>8</v>
      </c>
      <c r="B15558" s="226">
        <v>43831</v>
      </c>
      <c r="C15558" s="226">
        <v>43832</v>
      </c>
      <c r="D15558" s="226">
        <v>44400.628981481481</v>
      </c>
      <c r="E15558" t="s">
        <v>8103</v>
      </c>
    </row>
    <row r="15559" spans="1:5">
      <c r="A15559">
        <v>8</v>
      </c>
      <c r="B15559" s="226">
        <v>43831</v>
      </c>
      <c r="C15559" s="226">
        <v>43832</v>
      </c>
      <c r="D15559" s="226">
        <v>44400.628981481481</v>
      </c>
      <c r="E15559" t="s">
        <v>8104</v>
      </c>
    </row>
    <row r="15560" spans="1:5">
      <c r="A15560">
        <v>8</v>
      </c>
      <c r="B15560" s="226">
        <v>43831</v>
      </c>
      <c r="C15560" s="226">
        <v>43832</v>
      </c>
      <c r="D15560" s="226">
        <v>44400.628981481481</v>
      </c>
      <c r="E15560" t="s">
        <v>8105</v>
      </c>
    </row>
    <row r="15561" spans="1:5">
      <c r="A15561">
        <v>8</v>
      </c>
      <c r="B15561" s="226">
        <v>43831</v>
      </c>
      <c r="C15561" s="226">
        <v>43832</v>
      </c>
      <c r="D15561" s="226">
        <v>44400.628981481481</v>
      </c>
      <c r="E15561" t="s">
        <v>8106</v>
      </c>
    </row>
    <row r="15562" spans="1:5">
      <c r="A15562">
        <v>8</v>
      </c>
      <c r="B15562" s="226">
        <v>43831</v>
      </c>
      <c r="C15562" s="226">
        <v>43832</v>
      </c>
      <c r="D15562" s="226">
        <v>44400.628981481481</v>
      </c>
      <c r="E15562" t="s">
        <v>8107</v>
      </c>
    </row>
    <row r="15563" spans="1:5">
      <c r="A15563">
        <v>8</v>
      </c>
      <c r="B15563" s="226">
        <v>43831</v>
      </c>
      <c r="C15563" s="226">
        <v>43832</v>
      </c>
      <c r="D15563" s="226">
        <v>44400.628981481481</v>
      </c>
      <c r="E15563" t="s">
        <v>8108</v>
      </c>
    </row>
    <row r="15564" spans="1:5">
      <c r="A15564">
        <v>8</v>
      </c>
      <c r="B15564" s="226">
        <v>43831</v>
      </c>
      <c r="C15564" s="226">
        <v>43832</v>
      </c>
      <c r="D15564" s="226">
        <v>44400.628981481481</v>
      </c>
      <c r="E15564" t="s">
        <v>8109</v>
      </c>
    </row>
    <row r="15565" spans="1:5">
      <c r="A15565">
        <v>8</v>
      </c>
      <c r="B15565" s="226">
        <v>43831</v>
      </c>
      <c r="C15565" s="226">
        <v>43832</v>
      </c>
      <c r="D15565" s="226">
        <v>44400.628981481481</v>
      </c>
      <c r="E15565" t="s">
        <v>8110</v>
      </c>
    </row>
    <row r="15566" spans="1:5">
      <c r="A15566">
        <v>8</v>
      </c>
      <c r="B15566" s="226">
        <v>43831</v>
      </c>
      <c r="C15566" s="226">
        <v>43832</v>
      </c>
      <c r="D15566" s="226">
        <v>44400.628981481481</v>
      </c>
      <c r="E15566" t="s">
        <v>8111</v>
      </c>
    </row>
    <row r="15567" spans="1:5">
      <c r="A15567">
        <v>8</v>
      </c>
      <c r="B15567" s="226">
        <v>43831</v>
      </c>
      <c r="C15567" s="226">
        <v>43832</v>
      </c>
      <c r="D15567" s="226">
        <v>44400.628981481481</v>
      </c>
      <c r="E15567" t="s">
        <v>8112</v>
      </c>
    </row>
    <row r="15568" spans="1:5">
      <c r="A15568">
        <v>8</v>
      </c>
      <c r="B15568" s="226">
        <v>43831</v>
      </c>
      <c r="C15568" s="226">
        <v>43832</v>
      </c>
      <c r="D15568" s="226">
        <v>44400.628981481481</v>
      </c>
      <c r="E15568" t="s">
        <v>8113</v>
      </c>
    </row>
    <row r="15569" spans="1:6">
      <c r="A15569">
        <v>8</v>
      </c>
      <c r="B15569" s="226">
        <v>43831</v>
      </c>
      <c r="C15569" s="226">
        <v>43832</v>
      </c>
      <c r="D15569" s="226">
        <v>44400.628981481481</v>
      </c>
      <c r="E15569" t="s">
        <v>8114</v>
      </c>
    </row>
    <row r="15570" spans="1:6">
      <c r="A15570">
        <v>8</v>
      </c>
      <c r="B15570" s="226">
        <v>43831</v>
      </c>
      <c r="C15570" s="226">
        <v>43832</v>
      </c>
      <c r="D15570" s="226">
        <v>44400.628981481481</v>
      </c>
      <c r="E15570" t="s">
        <v>7341</v>
      </c>
    </row>
    <row r="15571" spans="1:6">
      <c r="A15571">
        <v>8</v>
      </c>
      <c r="B15571" s="226">
        <v>43831</v>
      </c>
      <c r="C15571" s="226">
        <v>43832</v>
      </c>
      <c r="D15571" s="226">
        <v>44400.628981481481</v>
      </c>
      <c r="E15571" t="s">
        <v>7343</v>
      </c>
    </row>
    <row r="15572" spans="1:6">
      <c r="A15572">
        <v>8</v>
      </c>
      <c r="B15572" s="226">
        <v>43831</v>
      </c>
      <c r="C15572" s="226">
        <v>43832</v>
      </c>
      <c r="D15572" s="226">
        <v>44400.628981481481</v>
      </c>
      <c r="E15572" t="s">
        <v>8116</v>
      </c>
    </row>
    <row r="15573" spans="1:6">
      <c r="A15573">
        <v>8</v>
      </c>
      <c r="B15573" s="226">
        <v>43831</v>
      </c>
      <c r="C15573" s="226">
        <v>43832</v>
      </c>
      <c r="D15573" s="226">
        <v>44400.628981481481</v>
      </c>
      <c r="E15573" t="s">
        <v>7346</v>
      </c>
    </row>
    <row r="15574" spans="1:6">
      <c r="A15574">
        <v>8</v>
      </c>
      <c r="B15574" s="226">
        <v>43831</v>
      </c>
      <c r="C15574" s="226">
        <v>43832</v>
      </c>
      <c r="D15574" s="226">
        <v>44400.628981481481</v>
      </c>
      <c r="E15574" t="s">
        <v>7348</v>
      </c>
    </row>
    <row r="15575" spans="1:6">
      <c r="A15575">
        <v>8</v>
      </c>
      <c r="B15575" s="226">
        <v>43831</v>
      </c>
      <c r="C15575" s="226">
        <v>43832</v>
      </c>
      <c r="D15575" s="226">
        <v>44400.628981481481</v>
      </c>
      <c r="E15575" t="s">
        <v>8115</v>
      </c>
    </row>
    <row r="15576" spans="1:6">
      <c r="A15576">
        <v>8</v>
      </c>
      <c r="B15576" s="226">
        <v>43831</v>
      </c>
      <c r="C15576" s="226">
        <v>43832</v>
      </c>
      <c r="D15576" s="226">
        <v>44400.628981481481</v>
      </c>
      <c r="E15576" t="s">
        <v>8117</v>
      </c>
    </row>
    <row r="15577" spans="1:6">
      <c r="A15577">
        <v>8</v>
      </c>
      <c r="B15577" s="226">
        <v>43831</v>
      </c>
      <c r="C15577" s="226">
        <v>43832</v>
      </c>
      <c r="D15577" s="226">
        <v>44400.628981481481</v>
      </c>
      <c r="E15577" t="s">
        <v>8118</v>
      </c>
      <c r="F15577">
        <v>20.430000305175781</v>
      </c>
    </row>
    <row r="15578" spans="1:6">
      <c r="A15578">
        <v>8</v>
      </c>
      <c r="B15578" s="226">
        <v>43831</v>
      </c>
      <c r="C15578" s="226">
        <v>43832</v>
      </c>
      <c r="D15578" s="226">
        <v>44400.628981481481</v>
      </c>
      <c r="E15578" t="s">
        <v>8119</v>
      </c>
      <c r="F15578">
        <v>70.010002136227754</v>
      </c>
    </row>
    <row r="15579" spans="1:6">
      <c r="A15579">
        <v>8</v>
      </c>
      <c r="B15579" s="226">
        <v>43831</v>
      </c>
      <c r="C15579" s="226">
        <v>43832</v>
      </c>
      <c r="D15579" s="226">
        <v>44400.628981481481</v>
      </c>
      <c r="E15579" t="s">
        <v>8322</v>
      </c>
    </row>
    <row r="15580" spans="1:6">
      <c r="A15580">
        <v>8</v>
      </c>
      <c r="B15580" s="226">
        <v>43831</v>
      </c>
      <c r="C15580" s="226">
        <v>43832</v>
      </c>
      <c r="D15580" s="226">
        <v>44400.628981481481</v>
      </c>
      <c r="E15580" t="s">
        <v>8323</v>
      </c>
    </row>
    <row r="15581" spans="1:6">
      <c r="A15581">
        <v>8</v>
      </c>
      <c r="B15581" s="226">
        <v>43831</v>
      </c>
      <c r="C15581" s="226">
        <v>43832</v>
      </c>
      <c r="D15581" s="226">
        <v>44400.628981481481</v>
      </c>
      <c r="E15581" t="s">
        <v>8267</v>
      </c>
      <c r="F15581">
        <v>0</v>
      </c>
    </row>
    <row r="15582" spans="1:6">
      <c r="A15582">
        <v>8</v>
      </c>
      <c r="B15582" s="226">
        <v>43831</v>
      </c>
      <c r="C15582" s="226">
        <v>43832</v>
      </c>
      <c r="D15582" s="226">
        <v>44400.628981481481</v>
      </c>
      <c r="E15582" t="s">
        <v>8268</v>
      </c>
      <c r="F15582">
        <v>0</v>
      </c>
    </row>
    <row r="15583" spans="1:6">
      <c r="A15583">
        <v>8</v>
      </c>
      <c r="B15583" s="226">
        <v>43831</v>
      </c>
      <c r="C15583" s="226">
        <v>43832</v>
      </c>
      <c r="D15583" s="226">
        <v>44400.628981481481</v>
      </c>
      <c r="E15583" t="s">
        <v>8269</v>
      </c>
    </row>
    <row r="15584" spans="1:6">
      <c r="A15584">
        <v>8</v>
      </c>
      <c r="B15584" s="226">
        <v>43831</v>
      </c>
      <c r="C15584" s="226">
        <v>43832</v>
      </c>
      <c r="D15584" s="226">
        <v>44400.628981481481</v>
      </c>
      <c r="E15584" t="s">
        <v>8272</v>
      </c>
      <c r="F15584">
        <v>0</v>
      </c>
    </row>
    <row r="15585" spans="1:6">
      <c r="A15585">
        <v>8</v>
      </c>
      <c r="B15585" s="226">
        <v>43831</v>
      </c>
      <c r="C15585" s="226">
        <v>43832</v>
      </c>
      <c r="D15585" s="226">
        <v>44400.628981481481</v>
      </c>
      <c r="E15585" t="s">
        <v>8273</v>
      </c>
      <c r="F15585">
        <v>0</v>
      </c>
    </row>
    <row r="15586" spans="1:6">
      <c r="A15586">
        <v>8</v>
      </c>
      <c r="B15586" s="226">
        <v>43831</v>
      </c>
      <c r="C15586" s="226">
        <v>43832</v>
      </c>
      <c r="D15586" s="226">
        <v>44400.628981481481</v>
      </c>
      <c r="E15586" t="s">
        <v>8274</v>
      </c>
    </row>
    <row r="15587" spans="1:6">
      <c r="A15587">
        <v>8</v>
      </c>
      <c r="B15587" s="226">
        <v>43831</v>
      </c>
      <c r="C15587" s="226">
        <v>43832</v>
      </c>
      <c r="D15587" s="226">
        <v>44400.628981481481</v>
      </c>
      <c r="E15587" t="s">
        <v>7718</v>
      </c>
    </row>
    <row r="15588" spans="1:6">
      <c r="A15588">
        <v>8</v>
      </c>
      <c r="B15588" s="226">
        <v>43831</v>
      </c>
      <c r="C15588" s="226">
        <v>43832</v>
      </c>
      <c r="D15588" s="226">
        <v>44400.628981481481</v>
      </c>
      <c r="E15588" t="s">
        <v>7719</v>
      </c>
    </row>
    <row r="15589" spans="1:6">
      <c r="A15589">
        <v>8</v>
      </c>
      <c r="B15589" s="226">
        <v>43831</v>
      </c>
      <c r="C15589" s="226">
        <v>43832</v>
      </c>
      <c r="D15589" s="226">
        <v>44400.628981481481</v>
      </c>
      <c r="E15589" t="s">
        <v>7722</v>
      </c>
    </row>
    <row r="15590" spans="1:6">
      <c r="A15590">
        <v>8</v>
      </c>
      <c r="B15590" s="226">
        <v>43831</v>
      </c>
      <c r="C15590" s="226">
        <v>43832</v>
      </c>
      <c r="D15590" s="226">
        <v>44400.628981481481</v>
      </c>
      <c r="E15590" t="s">
        <v>7723</v>
      </c>
    </row>
    <row r="15591" spans="1:6">
      <c r="A15591">
        <v>8</v>
      </c>
      <c r="B15591" s="226">
        <v>43831</v>
      </c>
      <c r="C15591" s="226">
        <v>43832</v>
      </c>
      <c r="D15591" s="226">
        <v>44400.628981481481</v>
      </c>
      <c r="E15591" t="s">
        <v>7724</v>
      </c>
    </row>
    <row r="15592" spans="1:6">
      <c r="A15592">
        <v>8</v>
      </c>
      <c r="B15592" s="226">
        <v>43831</v>
      </c>
      <c r="C15592" s="226">
        <v>43832</v>
      </c>
      <c r="D15592" s="226">
        <v>44400.628981481481</v>
      </c>
      <c r="E15592" t="s">
        <v>7725</v>
      </c>
    </row>
    <row r="15593" spans="1:6">
      <c r="A15593">
        <v>8</v>
      </c>
      <c r="B15593" s="226">
        <v>43831</v>
      </c>
      <c r="C15593" s="226">
        <v>43832</v>
      </c>
      <c r="D15593" s="226">
        <v>44400.628981481481</v>
      </c>
      <c r="E15593" t="s">
        <v>7024</v>
      </c>
    </row>
    <row r="15594" spans="1:6">
      <c r="A15594">
        <v>8</v>
      </c>
      <c r="B15594" s="226">
        <v>43831</v>
      </c>
      <c r="C15594" s="226">
        <v>43832</v>
      </c>
      <c r="D15594" s="226">
        <v>44400.628981481481</v>
      </c>
      <c r="E15594" t="s">
        <v>8120</v>
      </c>
    </row>
    <row r="15595" spans="1:6">
      <c r="A15595">
        <v>8</v>
      </c>
      <c r="B15595" s="226">
        <v>43831</v>
      </c>
      <c r="C15595" s="226">
        <v>43832</v>
      </c>
      <c r="D15595" s="226">
        <v>44400.628981481481</v>
      </c>
      <c r="E15595" t="s">
        <v>8121</v>
      </c>
    </row>
    <row r="15596" spans="1:6">
      <c r="A15596">
        <v>8</v>
      </c>
      <c r="B15596" s="226">
        <v>43831</v>
      </c>
      <c r="C15596" s="226">
        <v>43832</v>
      </c>
      <c r="D15596" s="226">
        <v>44400.628981481481</v>
      </c>
      <c r="E15596" t="s">
        <v>8122</v>
      </c>
    </row>
    <row r="15597" spans="1:6">
      <c r="A15597">
        <v>8</v>
      </c>
      <c r="B15597" s="226">
        <v>43831</v>
      </c>
      <c r="C15597" s="226">
        <v>43832</v>
      </c>
      <c r="D15597" s="226">
        <v>44400.628981481481</v>
      </c>
      <c r="E15597" t="s">
        <v>8123</v>
      </c>
    </row>
    <row r="15598" spans="1:6">
      <c r="A15598">
        <v>8</v>
      </c>
      <c r="B15598" s="226">
        <v>43831</v>
      </c>
      <c r="C15598" s="226">
        <v>43832</v>
      </c>
      <c r="D15598" s="226">
        <v>44400.628981481481</v>
      </c>
      <c r="E15598" t="s">
        <v>8124</v>
      </c>
    </row>
    <row r="15599" spans="1:6">
      <c r="A15599">
        <v>8</v>
      </c>
      <c r="B15599" s="226">
        <v>43831</v>
      </c>
      <c r="C15599" s="226">
        <v>43832</v>
      </c>
      <c r="D15599" s="226">
        <v>44400.628981481481</v>
      </c>
      <c r="E15599" t="s">
        <v>8125</v>
      </c>
    </row>
    <row r="15600" spans="1:6">
      <c r="A15600">
        <v>8</v>
      </c>
      <c r="B15600" s="226">
        <v>43831</v>
      </c>
      <c r="C15600" s="226">
        <v>43832</v>
      </c>
      <c r="D15600" s="226">
        <v>44400.628981481481</v>
      </c>
      <c r="E15600" t="s">
        <v>8126</v>
      </c>
    </row>
    <row r="15601" spans="1:5">
      <c r="A15601">
        <v>8</v>
      </c>
      <c r="B15601" s="226">
        <v>43831</v>
      </c>
      <c r="C15601" s="226">
        <v>43832</v>
      </c>
      <c r="D15601" s="226">
        <v>44400.628981481481</v>
      </c>
      <c r="E15601" t="s">
        <v>8127</v>
      </c>
    </row>
    <row r="15602" spans="1:5">
      <c r="A15602">
        <v>8</v>
      </c>
      <c r="B15602" s="226">
        <v>43831</v>
      </c>
      <c r="C15602" s="226">
        <v>43832</v>
      </c>
      <c r="D15602" s="226">
        <v>44400.628981481481</v>
      </c>
      <c r="E15602" t="s">
        <v>8128</v>
      </c>
    </row>
    <row r="15603" spans="1:5">
      <c r="A15603">
        <v>8</v>
      </c>
      <c r="B15603" s="226">
        <v>43831</v>
      </c>
      <c r="C15603" s="226">
        <v>43832</v>
      </c>
      <c r="D15603" s="226">
        <v>44400.628981481481</v>
      </c>
      <c r="E15603" t="s">
        <v>8129</v>
      </c>
    </row>
    <row r="15604" spans="1:5">
      <c r="A15604">
        <v>8</v>
      </c>
      <c r="B15604" s="226">
        <v>43831</v>
      </c>
      <c r="C15604" s="226">
        <v>43832</v>
      </c>
      <c r="D15604" s="226">
        <v>44400.628981481481</v>
      </c>
      <c r="E15604" t="s">
        <v>8130</v>
      </c>
    </row>
    <row r="15605" spans="1:5">
      <c r="A15605">
        <v>8</v>
      </c>
      <c r="B15605" s="226">
        <v>43831</v>
      </c>
      <c r="C15605" s="226">
        <v>43832</v>
      </c>
      <c r="D15605" s="226">
        <v>44400.628981481481</v>
      </c>
      <c r="E15605" t="s">
        <v>8131</v>
      </c>
    </row>
    <row r="15606" spans="1:5">
      <c r="A15606">
        <v>8</v>
      </c>
      <c r="B15606" s="226">
        <v>43831</v>
      </c>
      <c r="C15606" s="226">
        <v>43832</v>
      </c>
      <c r="D15606" s="226">
        <v>44400.628981481481</v>
      </c>
      <c r="E15606" t="s">
        <v>8132</v>
      </c>
    </row>
    <row r="15607" spans="1:5">
      <c r="A15607">
        <v>8</v>
      </c>
      <c r="B15607" s="226">
        <v>43831</v>
      </c>
      <c r="C15607" s="226">
        <v>43832</v>
      </c>
      <c r="D15607" s="226">
        <v>44400.628981481481</v>
      </c>
      <c r="E15607" t="s">
        <v>8133</v>
      </c>
    </row>
    <row r="15608" spans="1:5">
      <c r="A15608">
        <v>8</v>
      </c>
      <c r="B15608" s="226">
        <v>43831</v>
      </c>
      <c r="C15608" s="226">
        <v>43832</v>
      </c>
      <c r="D15608" s="226">
        <v>44400.628981481481</v>
      </c>
      <c r="E15608" t="s">
        <v>7054</v>
      </c>
    </row>
    <row r="15609" spans="1:5">
      <c r="A15609">
        <v>8</v>
      </c>
      <c r="B15609" s="226">
        <v>43831</v>
      </c>
      <c r="C15609" s="226">
        <v>43832</v>
      </c>
      <c r="D15609" s="226">
        <v>44400.628981481481</v>
      </c>
      <c r="E15609" t="s">
        <v>7354</v>
      </c>
    </row>
    <row r="15610" spans="1:5">
      <c r="A15610">
        <v>8</v>
      </c>
      <c r="B15610" s="226">
        <v>43831</v>
      </c>
      <c r="C15610" s="226">
        <v>43832</v>
      </c>
      <c r="D15610" s="226">
        <v>44400.628981481481</v>
      </c>
      <c r="E15610" t="s">
        <v>7356</v>
      </c>
    </row>
    <row r="15611" spans="1:5">
      <c r="A15611">
        <v>8</v>
      </c>
      <c r="B15611" s="226">
        <v>43831</v>
      </c>
      <c r="C15611" s="226">
        <v>43832</v>
      </c>
      <c r="D15611" s="226">
        <v>44400.628981481481</v>
      </c>
      <c r="E15611" t="s">
        <v>7358</v>
      </c>
    </row>
    <row r="15612" spans="1:5">
      <c r="A15612">
        <v>8</v>
      </c>
      <c r="B15612" s="226">
        <v>43831</v>
      </c>
      <c r="C15612" s="226">
        <v>43832</v>
      </c>
      <c r="D15612" s="226">
        <v>44400.628981481481</v>
      </c>
      <c r="E15612" t="s">
        <v>7360</v>
      </c>
    </row>
    <row r="15613" spans="1:5">
      <c r="A15613">
        <v>8</v>
      </c>
      <c r="B15613" s="226">
        <v>43831</v>
      </c>
      <c r="C15613" s="226">
        <v>43832</v>
      </c>
      <c r="D15613" s="226">
        <v>44400.628981481481</v>
      </c>
      <c r="E15613" t="s">
        <v>7362</v>
      </c>
    </row>
    <row r="15614" spans="1:5">
      <c r="A15614">
        <v>8</v>
      </c>
      <c r="B15614" s="226">
        <v>43831</v>
      </c>
      <c r="C15614" s="226">
        <v>43832</v>
      </c>
      <c r="D15614" s="226">
        <v>44400.628981481481</v>
      </c>
      <c r="E15614" t="s">
        <v>7364</v>
      </c>
    </row>
    <row r="15615" spans="1:5">
      <c r="A15615">
        <v>8</v>
      </c>
      <c r="B15615" s="226">
        <v>43831</v>
      </c>
      <c r="C15615" s="226">
        <v>43832</v>
      </c>
      <c r="D15615" s="226">
        <v>44400.628981481481</v>
      </c>
      <c r="E15615" t="s">
        <v>8134</v>
      </c>
    </row>
    <row r="15616" spans="1:5">
      <c r="A15616">
        <v>8</v>
      </c>
      <c r="B15616" s="226">
        <v>43831</v>
      </c>
      <c r="C15616" s="226">
        <v>43832</v>
      </c>
      <c r="D15616" s="226">
        <v>44400.628981481481</v>
      </c>
      <c r="E15616" t="s">
        <v>8135</v>
      </c>
    </row>
    <row r="15617" spans="1:6">
      <c r="A15617">
        <v>8</v>
      </c>
      <c r="B15617" s="226">
        <v>43831</v>
      </c>
      <c r="C15617" s="226">
        <v>43832</v>
      </c>
      <c r="D15617" s="226">
        <v>44400.628981481481</v>
      </c>
      <c r="E15617" t="s">
        <v>8136</v>
      </c>
    </row>
    <row r="15618" spans="1:6">
      <c r="A15618">
        <v>8</v>
      </c>
      <c r="B15618" s="226">
        <v>43831</v>
      </c>
      <c r="C15618" s="226">
        <v>43832</v>
      </c>
      <c r="D15618" s="226">
        <v>44400.628981481481</v>
      </c>
      <c r="E15618" t="s">
        <v>8137</v>
      </c>
    </row>
    <row r="15619" spans="1:6">
      <c r="A15619">
        <v>8</v>
      </c>
      <c r="B15619" s="226">
        <v>43831</v>
      </c>
      <c r="C15619" s="226">
        <v>43832</v>
      </c>
      <c r="D15619" s="226">
        <v>44400.628981481481</v>
      </c>
      <c r="E15619" t="s">
        <v>8138</v>
      </c>
    </row>
    <row r="15620" spans="1:6">
      <c r="A15620">
        <v>8</v>
      </c>
      <c r="B15620" s="226">
        <v>43831</v>
      </c>
      <c r="C15620" s="226">
        <v>43832</v>
      </c>
      <c r="D15620" s="226">
        <v>44400.628981481481</v>
      </c>
      <c r="E15620" t="s">
        <v>8292</v>
      </c>
    </row>
    <row r="15621" spans="1:6">
      <c r="A15621">
        <v>8</v>
      </c>
      <c r="B15621" s="226">
        <v>43831</v>
      </c>
      <c r="C15621" s="226">
        <v>43832</v>
      </c>
      <c r="D15621" s="226">
        <v>44400.628981481481</v>
      </c>
      <c r="E15621" t="s">
        <v>8293</v>
      </c>
    </row>
    <row r="15622" spans="1:6">
      <c r="A15622">
        <v>8</v>
      </c>
      <c r="B15622" s="226">
        <v>43831</v>
      </c>
      <c r="C15622" s="226">
        <v>43832</v>
      </c>
      <c r="D15622" s="226">
        <v>44400.628981481481</v>
      </c>
      <c r="E15622" t="s">
        <v>8328</v>
      </c>
      <c r="F15622">
        <v>0</v>
      </c>
    </row>
    <row r="15623" spans="1:6">
      <c r="A15623">
        <v>8</v>
      </c>
      <c r="B15623" s="226">
        <v>43831</v>
      </c>
      <c r="C15623" s="226">
        <v>43832</v>
      </c>
      <c r="D15623" s="226">
        <v>44400.628981481481</v>
      </c>
      <c r="E15623" t="s">
        <v>8285</v>
      </c>
      <c r="F15623">
        <v>0</v>
      </c>
    </row>
    <row r="15624" spans="1:6">
      <c r="A15624">
        <v>8</v>
      </c>
      <c r="B15624" s="226">
        <v>43831</v>
      </c>
      <c r="C15624" s="226">
        <v>43832</v>
      </c>
      <c r="D15624" s="226">
        <v>44400.628981481481</v>
      </c>
      <c r="E15624" t="s">
        <v>8286</v>
      </c>
      <c r="F15624">
        <v>0</v>
      </c>
    </row>
    <row r="15625" spans="1:6">
      <c r="A15625">
        <v>8</v>
      </c>
      <c r="B15625" s="226">
        <v>43831</v>
      </c>
      <c r="C15625" s="226">
        <v>43832</v>
      </c>
      <c r="D15625" s="226">
        <v>44400.628981481481</v>
      </c>
      <c r="E15625" t="s">
        <v>8287</v>
      </c>
    </row>
    <row r="15626" spans="1:6">
      <c r="A15626">
        <v>8</v>
      </c>
      <c r="B15626" s="226">
        <v>43831</v>
      </c>
      <c r="C15626" s="226">
        <v>43832</v>
      </c>
      <c r="D15626" s="226">
        <v>44400.628981481481</v>
      </c>
      <c r="E15626" t="s">
        <v>7752</v>
      </c>
    </row>
    <row r="15627" spans="1:6">
      <c r="A15627">
        <v>8</v>
      </c>
      <c r="B15627" s="226">
        <v>43831</v>
      </c>
      <c r="C15627" s="226">
        <v>43832</v>
      </c>
      <c r="D15627" s="226">
        <v>44400.628981481481</v>
      </c>
      <c r="E15627" t="s">
        <v>7753</v>
      </c>
    </row>
    <row r="15628" spans="1:6">
      <c r="A15628">
        <v>8</v>
      </c>
      <c r="B15628" s="226">
        <v>43831</v>
      </c>
      <c r="C15628" s="226">
        <v>43832</v>
      </c>
      <c r="D15628" s="226">
        <v>44400.628981481481</v>
      </c>
      <c r="E15628" t="s">
        <v>7754</v>
      </c>
    </row>
    <row r="15629" spans="1:6">
      <c r="A15629">
        <v>8</v>
      </c>
      <c r="B15629" s="226">
        <v>43831</v>
      </c>
      <c r="C15629" s="226">
        <v>43832</v>
      </c>
      <c r="D15629" s="226">
        <v>44400.628981481481</v>
      </c>
      <c r="E15629" t="s">
        <v>7755</v>
      </c>
    </row>
    <row r="15630" spans="1:6">
      <c r="A15630">
        <v>8</v>
      </c>
      <c r="B15630" s="226">
        <v>43831</v>
      </c>
      <c r="C15630" s="226">
        <v>43832</v>
      </c>
      <c r="D15630" s="226">
        <v>44400.628981481481</v>
      </c>
      <c r="E15630" t="s">
        <v>7758</v>
      </c>
    </row>
    <row r="15631" spans="1:6">
      <c r="A15631">
        <v>8</v>
      </c>
      <c r="B15631" s="226">
        <v>43831</v>
      </c>
      <c r="C15631" s="226">
        <v>43832</v>
      </c>
      <c r="D15631" s="226">
        <v>44400.628981481481</v>
      </c>
      <c r="E15631" t="s">
        <v>7759</v>
      </c>
    </row>
    <row r="15632" spans="1:6">
      <c r="A15632">
        <v>8</v>
      </c>
      <c r="B15632" s="226">
        <v>43831</v>
      </c>
      <c r="C15632" s="226">
        <v>43832</v>
      </c>
      <c r="D15632" s="226">
        <v>44400.628981481481</v>
      </c>
      <c r="E15632" t="s">
        <v>7760</v>
      </c>
    </row>
    <row r="15633" spans="1:6">
      <c r="A15633">
        <v>8</v>
      </c>
      <c r="B15633" s="226">
        <v>43831</v>
      </c>
      <c r="C15633" s="226">
        <v>43832</v>
      </c>
      <c r="D15633" s="226">
        <v>44400.628981481481</v>
      </c>
      <c r="E15633" t="s">
        <v>7535</v>
      </c>
    </row>
    <row r="15634" spans="1:6">
      <c r="A15634">
        <v>8</v>
      </c>
      <c r="B15634" s="226">
        <v>43831</v>
      </c>
      <c r="C15634" s="226">
        <v>43832</v>
      </c>
      <c r="D15634" s="226">
        <v>44400.628981481481</v>
      </c>
      <c r="E15634" t="s">
        <v>8139</v>
      </c>
    </row>
    <row r="15635" spans="1:6">
      <c r="A15635">
        <v>8</v>
      </c>
      <c r="B15635" s="226">
        <v>43831</v>
      </c>
      <c r="C15635" s="226">
        <v>43832</v>
      </c>
      <c r="D15635" s="226">
        <v>44400.628981481481</v>
      </c>
      <c r="E15635" t="s">
        <v>7014</v>
      </c>
    </row>
    <row r="15636" spans="1:6">
      <c r="A15636">
        <v>8</v>
      </c>
      <c r="B15636" s="226">
        <v>43831</v>
      </c>
      <c r="C15636" s="226">
        <v>43832</v>
      </c>
      <c r="D15636" s="226">
        <v>44400.628981481481</v>
      </c>
      <c r="E15636" t="s">
        <v>7016</v>
      </c>
    </row>
    <row r="15637" spans="1:6">
      <c r="A15637">
        <v>8</v>
      </c>
      <c r="B15637" s="226">
        <v>43831</v>
      </c>
      <c r="C15637" s="226">
        <v>43832</v>
      </c>
      <c r="D15637" s="226">
        <v>44400.628981481481</v>
      </c>
      <c r="E15637" t="s">
        <v>7018</v>
      </c>
    </row>
    <row r="15638" spans="1:6">
      <c r="A15638">
        <v>8</v>
      </c>
      <c r="B15638" s="226">
        <v>43831</v>
      </c>
      <c r="C15638" s="226">
        <v>43832</v>
      </c>
      <c r="D15638" s="226">
        <v>44400.628981481481</v>
      </c>
      <c r="E15638" t="s">
        <v>8140</v>
      </c>
    </row>
    <row r="15639" spans="1:6">
      <c r="A15639">
        <v>8</v>
      </c>
      <c r="B15639" s="226">
        <v>43831</v>
      </c>
      <c r="C15639" s="226">
        <v>43832</v>
      </c>
      <c r="D15639" s="226">
        <v>44400.628981481481</v>
      </c>
      <c r="E15639" t="s">
        <v>8020</v>
      </c>
    </row>
    <row r="15640" spans="1:6">
      <c r="A15640">
        <v>8</v>
      </c>
      <c r="B15640" s="226">
        <v>43831</v>
      </c>
      <c r="C15640" s="226">
        <v>43832</v>
      </c>
      <c r="D15640" s="226">
        <v>44400.628981481481</v>
      </c>
      <c r="E15640" t="s">
        <v>7371</v>
      </c>
    </row>
    <row r="15641" spans="1:6">
      <c r="A15641">
        <v>8</v>
      </c>
      <c r="B15641" s="226">
        <v>43831</v>
      </c>
      <c r="C15641" s="226">
        <v>43832</v>
      </c>
      <c r="D15641" s="226">
        <v>44400.628981481481</v>
      </c>
      <c r="E15641" t="s">
        <v>7373</v>
      </c>
    </row>
    <row r="15642" spans="1:6">
      <c r="A15642">
        <v>8</v>
      </c>
      <c r="B15642" s="226">
        <v>43831</v>
      </c>
      <c r="C15642" s="226">
        <v>43832</v>
      </c>
      <c r="D15642" s="226">
        <v>44400.628981481481</v>
      </c>
      <c r="E15642" t="s">
        <v>7375</v>
      </c>
      <c r="F15642">
        <v>0</v>
      </c>
    </row>
    <row r="15643" spans="1:6">
      <c r="A15643">
        <v>8</v>
      </c>
      <c r="B15643" s="226">
        <v>43831</v>
      </c>
      <c r="C15643" s="226">
        <v>43832</v>
      </c>
      <c r="D15643" s="226">
        <v>44400.628981481481</v>
      </c>
      <c r="E15643" t="s">
        <v>8324</v>
      </c>
    </row>
    <row r="15644" spans="1:6">
      <c r="A15644">
        <v>8</v>
      </c>
      <c r="B15644" s="226">
        <v>43831</v>
      </c>
      <c r="C15644" s="226">
        <v>43832</v>
      </c>
      <c r="D15644" s="226">
        <v>44400.628981481481</v>
      </c>
      <c r="E15644" t="s">
        <v>8141</v>
      </c>
    </row>
    <row r="15645" spans="1:6">
      <c r="A15645">
        <v>8</v>
      </c>
      <c r="B15645" s="226">
        <v>43831</v>
      </c>
      <c r="C15645" s="226">
        <v>43832</v>
      </c>
      <c r="D15645" s="226">
        <v>44400.628981481481</v>
      </c>
      <c r="E15645" t="s">
        <v>8142</v>
      </c>
    </row>
    <row r="15646" spans="1:6">
      <c r="A15646">
        <v>8</v>
      </c>
      <c r="B15646" s="226">
        <v>43831</v>
      </c>
      <c r="C15646" s="226">
        <v>43832</v>
      </c>
      <c r="D15646" s="226">
        <v>44400.628981481481</v>
      </c>
      <c r="E15646" t="s">
        <v>8143</v>
      </c>
    </row>
    <row r="15647" spans="1:6">
      <c r="A15647">
        <v>8</v>
      </c>
      <c r="B15647" s="226">
        <v>43831</v>
      </c>
      <c r="C15647" s="226">
        <v>43832</v>
      </c>
      <c r="D15647" s="226">
        <v>44400.628981481481</v>
      </c>
      <c r="E15647" t="s">
        <v>8144</v>
      </c>
    </row>
    <row r="15648" spans="1:6">
      <c r="A15648">
        <v>8</v>
      </c>
      <c r="B15648" s="226">
        <v>43831</v>
      </c>
      <c r="C15648" s="226">
        <v>43832</v>
      </c>
      <c r="D15648" s="226">
        <v>44400.628981481481</v>
      </c>
      <c r="E15648" t="s">
        <v>8145</v>
      </c>
    </row>
    <row r="15649" spans="1:6">
      <c r="A15649">
        <v>8</v>
      </c>
      <c r="B15649" s="226">
        <v>43831</v>
      </c>
      <c r="C15649" s="226">
        <v>43832</v>
      </c>
      <c r="D15649" s="226">
        <v>44400.628981481481</v>
      </c>
      <c r="E15649" t="s">
        <v>7377</v>
      </c>
    </row>
    <row r="15650" spans="1:6">
      <c r="A15650">
        <v>8</v>
      </c>
      <c r="B15650" s="226">
        <v>43831</v>
      </c>
      <c r="C15650" s="226">
        <v>43832</v>
      </c>
      <c r="D15650" s="226">
        <v>44400.628981481481</v>
      </c>
      <c r="E15650" t="s">
        <v>8332</v>
      </c>
      <c r="F15650">
        <v>0</v>
      </c>
    </row>
    <row r="15651" spans="1:6">
      <c r="A15651">
        <v>8</v>
      </c>
      <c r="B15651" s="226">
        <v>43831</v>
      </c>
      <c r="C15651" s="226">
        <v>43832</v>
      </c>
      <c r="D15651" s="226">
        <v>44400.628981481481</v>
      </c>
      <c r="E15651" t="s">
        <v>8277</v>
      </c>
      <c r="F15651">
        <v>47.4979259873855</v>
      </c>
    </row>
    <row r="15652" spans="1:6">
      <c r="A15652">
        <v>8</v>
      </c>
      <c r="B15652" s="226">
        <v>43831</v>
      </c>
      <c r="C15652" s="226">
        <v>43832</v>
      </c>
      <c r="D15652" s="226">
        <v>44400.628981481481</v>
      </c>
      <c r="E15652" t="s">
        <v>8278</v>
      </c>
      <c r="F15652">
        <v>0</v>
      </c>
    </row>
    <row r="15653" spans="1:6">
      <c r="A15653">
        <v>8</v>
      </c>
      <c r="B15653" s="226">
        <v>43831</v>
      </c>
      <c r="C15653" s="226">
        <v>43832</v>
      </c>
      <c r="D15653" s="226">
        <v>44400.628981481481</v>
      </c>
      <c r="E15653" t="s">
        <v>8279</v>
      </c>
      <c r="F15653">
        <v>100</v>
      </c>
    </row>
    <row r="15654" spans="1:6">
      <c r="A15654">
        <v>8</v>
      </c>
      <c r="B15654" s="226">
        <v>43831</v>
      </c>
      <c r="C15654" s="226">
        <v>43832</v>
      </c>
      <c r="D15654" s="226">
        <v>44400.628981481481</v>
      </c>
      <c r="E15654" t="s">
        <v>7778</v>
      </c>
    </row>
    <row r="15655" spans="1:6">
      <c r="A15655">
        <v>8</v>
      </c>
      <c r="B15655" s="226">
        <v>43831</v>
      </c>
      <c r="C15655" s="226">
        <v>43832</v>
      </c>
      <c r="D15655" s="226">
        <v>44400.628981481481</v>
      </c>
      <c r="E15655" t="s">
        <v>7779</v>
      </c>
    </row>
    <row r="15656" spans="1:6">
      <c r="A15656">
        <v>8</v>
      </c>
      <c r="B15656" s="226">
        <v>43831</v>
      </c>
      <c r="C15656" s="226">
        <v>43832</v>
      </c>
      <c r="D15656" s="226">
        <v>44400.628981481481</v>
      </c>
      <c r="E15656" t="s">
        <v>7056</v>
      </c>
    </row>
    <row r="15657" spans="1:6">
      <c r="A15657">
        <v>8</v>
      </c>
      <c r="B15657" s="226">
        <v>43831</v>
      </c>
      <c r="C15657" s="226">
        <v>43832</v>
      </c>
      <c r="D15657" s="226">
        <v>44400.628981481481</v>
      </c>
      <c r="E15657" t="s">
        <v>7058</v>
      </c>
    </row>
    <row r="15658" spans="1:6">
      <c r="A15658">
        <v>8</v>
      </c>
      <c r="B15658" s="226">
        <v>43831</v>
      </c>
      <c r="C15658" s="226">
        <v>43832</v>
      </c>
      <c r="D15658" s="226">
        <v>44400.628981481481</v>
      </c>
      <c r="E15658" t="s">
        <v>8017</v>
      </c>
    </row>
    <row r="15659" spans="1:6">
      <c r="A15659">
        <v>8</v>
      </c>
      <c r="B15659" s="226">
        <v>43831</v>
      </c>
      <c r="C15659" s="226">
        <v>43832</v>
      </c>
      <c r="D15659" s="226">
        <v>44400.628981481481</v>
      </c>
      <c r="E15659" t="s">
        <v>7062</v>
      </c>
    </row>
    <row r="15660" spans="1:6">
      <c r="A15660">
        <v>8</v>
      </c>
      <c r="B15660" s="226">
        <v>43831</v>
      </c>
      <c r="C15660" s="226">
        <v>43832</v>
      </c>
      <c r="D15660" s="226">
        <v>44400.628981481481</v>
      </c>
      <c r="E15660" t="s">
        <v>8146</v>
      </c>
    </row>
    <row r="15661" spans="1:6">
      <c r="A15661">
        <v>8</v>
      </c>
      <c r="B15661" s="226">
        <v>43831</v>
      </c>
      <c r="C15661" s="226">
        <v>43832</v>
      </c>
      <c r="D15661" s="226">
        <v>44400.628981481481</v>
      </c>
      <c r="E15661" t="s">
        <v>8147</v>
      </c>
    </row>
    <row r="15662" spans="1:6">
      <c r="A15662">
        <v>8</v>
      </c>
      <c r="B15662" s="226">
        <v>43831</v>
      </c>
      <c r="C15662" s="226">
        <v>43832</v>
      </c>
      <c r="D15662" s="226">
        <v>44400.628981481481</v>
      </c>
      <c r="E15662" t="s">
        <v>8148</v>
      </c>
    </row>
    <row r="15663" spans="1:6">
      <c r="A15663">
        <v>8</v>
      </c>
      <c r="B15663" s="226">
        <v>43831</v>
      </c>
      <c r="C15663" s="226">
        <v>43832</v>
      </c>
      <c r="D15663" s="226">
        <v>44400.628981481481</v>
      </c>
      <c r="E15663" t="s">
        <v>8149</v>
      </c>
    </row>
    <row r="15664" spans="1:6">
      <c r="A15664">
        <v>8</v>
      </c>
      <c r="B15664" s="226">
        <v>43831</v>
      </c>
      <c r="C15664" s="226">
        <v>43832</v>
      </c>
      <c r="D15664" s="226">
        <v>44400.628981481481</v>
      </c>
      <c r="E15664" t="s">
        <v>8150</v>
      </c>
    </row>
    <row r="15665" spans="1:5">
      <c r="A15665">
        <v>8</v>
      </c>
      <c r="B15665" s="226">
        <v>43831</v>
      </c>
      <c r="C15665" s="226">
        <v>43832</v>
      </c>
      <c r="D15665" s="226">
        <v>44400.628981481481</v>
      </c>
      <c r="E15665" t="s">
        <v>8151</v>
      </c>
    </row>
    <row r="15666" spans="1:5">
      <c r="A15666">
        <v>8</v>
      </c>
      <c r="B15666" s="226">
        <v>43831</v>
      </c>
      <c r="C15666" s="226">
        <v>43832</v>
      </c>
      <c r="D15666" s="226">
        <v>44400.628981481481</v>
      </c>
      <c r="E15666" t="s">
        <v>8152</v>
      </c>
    </row>
    <row r="15667" spans="1:5">
      <c r="A15667">
        <v>8</v>
      </c>
      <c r="B15667" s="226">
        <v>43831</v>
      </c>
      <c r="C15667" s="226">
        <v>43832</v>
      </c>
      <c r="D15667" s="226">
        <v>44400.628981481481</v>
      </c>
      <c r="E15667" t="s">
        <v>8153</v>
      </c>
    </row>
    <row r="15668" spans="1:5">
      <c r="A15668">
        <v>8</v>
      </c>
      <c r="B15668" s="226">
        <v>43831</v>
      </c>
      <c r="C15668" s="226">
        <v>43832</v>
      </c>
      <c r="D15668" s="226">
        <v>44400.628981481481</v>
      </c>
      <c r="E15668" t="s">
        <v>7080</v>
      </c>
    </row>
    <row r="15669" spans="1:5">
      <c r="A15669">
        <v>8</v>
      </c>
      <c r="B15669" s="226">
        <v>43831</v>
      </c>
      <c r="C15669" s="226">
        <v>43832</v>
      </c>
      <c r="D15669" s="226">
        <v>44400.628981481481</v>
      </c>
      <c r="E15669" t="s">
        <v>7082</v>
      </c>
    </row>
    <row r="15670" spans="1:5">
      <c r="A15670">
        <v>8</v>
      </c>
      <c r="B15670" s="226">
        <v>43831</v>
      </c>
      <c r="C15670" s="226">
        <v>43832</v>
      </c>
      <c r="D15670" s="226">
        <v>44400.628981481481</v>
      </c>
      <c r="E15670" t="s">
        <v>8019</v>
      </c>
    </row>
    <row r="15671" spans="1:5">
      <c r="A15671">
        <v>8</v>
      </c>
      <c r="B15671" s="226">
        <v>43831</v>
      </c>
      <c r="C15671" s="226">
        <v>43832</v>
      </c>
      <c r="D15671" s="226">
        <v>44400.628981481481</v>
      </c>
      <c r="E15671" t="s">
        <v>7085</v>
      </c>
    </row>
    <row r="15672" spans="1:5">
      <c r="A15672">
        <v>8</v>
      </c>
      <c r="B15672" s="226">
        <v>43831</v>
      </c>
      <c r="C15672" s="226">
        <v>43832</v>
      </c>
      <c r="D15672" s="226">
        <v>44400.628981481481</v>
      </c>
      <c r="E15672" t="s">
        <v>7087</v>
      </c>
    </row>
    <row r="15673" spans="1:5">
      <c r="A15673">
        <v>8</v>
      </c>
      <c r="B15673" s="226">
        <v>43831</v>
      </c>
      <c r="C15673" s="226">
        <v>43832</v>
      </c>
      <c r="D15673" s="226">
        <v>44400.628981481481</v>
      </c>
      <c r="E15673" t="s">
        <v>8154</v>
      </c>
    </row>
    <row r="15674" spans="1:5">
      <c r="A15674">
        <v>8</v>
      </c>
      <c r="B15674" s="226">
        <v>43831</v>
      </c>
      <c r="C15674" s="226">
        <v>43832</v>
      </c>
      <c r="D15674" s="226">
        <v>44400.628981481481</v>
      </c>
      <c r="E15674" t="s">
        <v>7091</v>
      </c>
    </row>
    <row r="15675" spans="1:5">
      <c r="A15675">
        <v>8</v>
      </c>
      <c r="B15675" s="226">
        <v>43831</v>
      </c>
      <c r="C15675" s="226">
        <v>43832</v>
      </c>
      <c r="D15675" s="226">
        <v>44400.628981481481</v>
      </c>
      <c r="E15675" t="s">
        <v>7093</v>
      </c>
    </row>
    <row r="15676" spans="1:5">
      <c r="A15676">
        <v>8</v>
      </c>
      <c r="B15676" s="226">
        <v>43831</v>
      </c>
      <c r="C15676" s="226">
        <v>43832</v>
      </c>
      <c r="D15676" s="226">
        <v>44400.628981481481</v>
      </c>
      <c r="E15676" t="s">
        <v>7095</v>
      </c>
    </row>
    <row r="15677" spans="1:5">
      <c r="A15677">
        <v>8</v>
      </c>
      <c r="B15677" s="226">
        <v>43831</v>
      </c>
      <c r="C15677" s="226">
        <v>43832</v>
      </c>
      <c r="D15677" s="226">
        <v>44400.628981481481</v>
      </c>
      <c r="E15677" t="s">
        <v>7097</v>
      </c>
    </row>
    <row r="15678" spans="1:5">
      <c r="A15678">
        <v>8</v>
      </c>
      <c r="B15678" s="226">
        <v>43831</v>
      </c>
      <c r="C15678" s="226">
        <v>43832</v>
      </c>
      <c r="D15678" s="226">
        <v>44400.628981481481</v>
      </c>
      <c r="E15678" t="s">
        <v>7099</v>
      </c>
    </row>
    <row r="15679" spans="1:5">
      <c r="A15679">
        <v>8</v>
      </c>
      <c r="B15679" s="226">
        <v>43831</v>
      </c>
      <c r="C15679" s="226">
        <v>43832</v>
      </c>
      <c r="D15679" s="226">
        <v>44400.628981481481</v>
      </c>
      <c r="E15679" t="s">
        <v>7101</v>
      </c>
    </row>
    <row r="15680" spans="1:5">
      <c r="A15680">
        <v>8</v>
      </c>
      <c r="B15680" s="226">
        <v>43831</v>
      </c>
      <c r="C15680" s="226">
        <v>43832</v>
      </c>
      <c r="D15680" s="226">
        <v>44400.628981481481</v>
      </c>
      <c r="E15680" t="s">
        <v>7103</v>
      </c>
    </row>
    <row r="15681" spans="1:6">
      <c r="A15681">
        <v>8</v>
      </c>
      <c r="B15681" s="226">
        <v>43831</v>
      </c>
      <c r="C15681" s="226">
        <v>43832</v>
      </c>
      <c r="D15681" s="226">
        <v>44400.628981481481</v>
      </c>
      <c r="E15681" t="s">
        <v>7105</v>
      </c>
    </row>
    <row r="15682" spans="1:6">
      <c r="A15682">
        <v>8</v>
      </c>
      <c r="B15682" s="226">
        <v>43831</v>
      </c>
      <c r="C15682" s="226">
        <v>43832</v>
      </c>
      <c r="D15682" s="226">
        <v>44400.628981481481</v>
      </c>
      <c r="E15682" t="s">
        <v>7107</v>
      </c>
    </row>
    <row r="15683" spans="1:6">
      <c r="A15683">
        <v>8</v>
      </c>
      <c r="B15683" s="226">
        <v>43831</v>
      </c>
      <c r="C15683" s="226">
        <v>43832</v>
      </c>
      <c r="D15683" s="226">
        <v>44400.628981481481</v>
      </c>
      <c r="E15683" t="s">
        <v>8155</v>
      </c>
    </row>
    <row r="15684" spans="1:6">
      <c r="A15684">
        <v>8</v>
      </c>
      <c r="B15684" s="226">
        <v>43831</v>
      </c>
      <c r="C15684" s="226">
        <v>43832</v>
      </c>
      <c r="D15684" s="226">
        <v>44400.628981481481</v>
      </c>
      <c r="E15684" t="s">
        <v>8156</v>
      </c>
    </row>
    <row r="15685" spans="1:6">
      <c r="A15685">
        <v>8</v>
      </c>
      <c r="B15685" s="226">
        <v>43831</v>
      </c>
      <c r="C15685" s="226">
        <v>43832</v>
      </c>
      <c r="D15685" s="226">
        <v>44400.628981481481</v>
      </c>
      <c r="E15685" t="s">
        <v>7113</v>
      </c>
    </row>
    <row r="15686" spans="1:6">
      <c r="A15686">
        <v>8</v>
      </c>
      <c r="B15686" s="226">
        <v>43831</v>
      </c>
      <c r="C15686" s="226">
        <v>43832</v>
      </c>
      <c r="D15686" s="226">
        <v>44400.628981481481</v>
      </c>
      <c r="E15686" t="s">
        <v>8018</v>
      </c>
    </row>
    <row r="15687" spans="1:6">
      <c r="A15687">
        <v>8</v>
      </c>
      <c r="B15687" s="226">
        <v>43831</v>
      </c>
      <c r="C15687" s="226">
        <v>43832</v>
      </c>
      <c r="D15687" s="226">
        <v>44400.628981481481</v>
      </c>
      <c r="E15687" t="s">
        <v>7116</v>
      </c>
    </row>
    <row r="15688" spans="1:6">
      <c r="A15688">
        <v>8</v>
      </c>
      <c r="B15688" s="226">
        <v>43831</v>
      </c>
      <c r="C15688" s="226">
        <v>43832</v>
      </c>
      <c r="D15688" s="226">
        <v>44400.628981481481</v>
      </c>
      <c r="E15688" t="s">
        <v>7118</v>
      </c>
    </row>
    <row r="15689" spans="1:6">
      <c r="A15689">
        <v>8</v>
      </c>
      <c r="B15689" s="226">
        <v>43831</v>
      </c>
      <c r="C15689" s="226">
        <v>43832</v>
      </c>
      <c r="D15689" s="226">
        <v>44400.628981481481</v>
      </c>
      <c r="E15689" t="s">
        <v>7384</v>
      </c>
    </row>
    <row r="15690" spans="1:6">
      <c r="A15690">
        <v>8</v>
      </c>
      <c r="B15690" s="226">
        <v>43831</v>
      </c>
      <c r="C15690" s="226">
        <v>43832</v>
      </c>
      <c r="D15690" s="226">
        <v>44400.628981481481</v>
      </c>
      <c r="E15690" t="s">
        <v>8157</v>
      </c>
    </row>
    <row r="15691" spans="1:6">
      <c r="A15691">
        <v>8</v>
      </c>
      <c r="B15691" s="226">
        <v>43831</v>
      </c>
      <c r="C15691" s="226">
        <v>43832</v>
      </c>
      <c r="D15691" s="226">
        <v>44400.628981481481</v>
      </c>
      <c r="E15691" t="s">
        <v>8158</v>
      </c>
    </row>
    <row r="15692" spans="1:6">
      <c r="A15692">
        <v>8</v>
      </c>
      <c r="B15692" s="226">
        <v>43831</v>
      </c>
      <c r="C15692" s="226">
        <v>43832</v>
      </c>
      <c r="D15692" s="226">
        <v>44400.628981481481</v>
      </c>
      <c r="E15692" t="s">
        <v>8159</v>
      </c>
    </row>
    <row r="15693" spans="1:6">
      <c r="A15693">
        <v>8</v>
      </c>
      <c r="B15693" s="226">
        <v>43831</v>
      </c>
      <c r="C15693" s="226">
        <v>43832</v>
      </c>
      <c r="D15693" s="226">
        <v>44400.628981481481</v>
      </c>
      <c r="E15693" t="s">
        <v>8160</v>
      </c>
    </row>
    <row r="15694" spans="1:6">
      <c r="A15694">
        <v>8</v>
      </c>
      <c r="B15694" s="226">
        <v>43831</v>
      </c>
      <c r="C15694" s="226">
        <v>43832</v>
      </c>
      <c r="D15694" s="226">
        <v>44400.628981481481</v>
      </c>
      <c r="E15694" t="s">
        <v>8161</v>
      </c>
      <c r="F15694">
        <v>0</v>
      </c>
    </row>
    <row r="15695" spans="1:6">
      <c r="A15695">
        <v>8</v>
      </c>
      <c r="B15695" s="226">
        <v>43831</v>
      </c>
      <c r="C15695" s="226">
        <v>43832</v>
      </c>
      <c r="D15695" s="226">
        <v>44400.628981481481</v>
      </c>
      <c r="E15695" t="s">
        <v>8326</v>
      </c>
    </row>
    <row r="15696" spans="1:6">
      <c r="A15696">
        <v>8</v>
      </c>
      <c r="B15696" s="226">
        <v>43831</v>
      </c>
      <c r="C15696" s="226">
        <v>43832</v>
      </c>
      <c r="D15696" s="226">
        <v>44400.628981481481</v>
      </c>
      <c r="E15696" t="s">
        <v>8162</v>
      </c>
    </row>
    <row r="15697" spans="1:6">
      <c r="A15697">
        <v>8</v>
      </c>
      <c r="B15697" s="226">
        <v>43831</v>
      </c>
      <c r="C15697" s="226">
        <v>43832</v>
      </c>
      <c r="D15697" s="226">
        <v>44400.628981481481</v>
      </c>
      <c r="E15697" t="s">
        <v>8163</v>
      </c>
      <c r="F15697">
        <v>0.61100000143048716</v>
      </c>
    </row>
    <row r="15698" spans="1:6">
      <c r="A15698">
        <v>8</v>
      </c>
      <c r="B15698" s="226">
        <v>43831</v>
      </c>
      <c r="C15698" s="226">
        <v>43832</v>
      </c>
      <c r="D15698" s="226">
        <v>44400.628981481481</v>
      </c>
      <c r="E15698" t="s">
        <v>8164</v>
      </c>
      <c r="F15698">
        <v>10.96300029754595</v>
      </c>
    </row>
    <row r="15699" spans="1:6">
      <c r="A15699">
        <v>8</v>
      </c>
      <c r="B15699" s="226">
        <v>43831</v>
      </c>
      <c r="C15699" s="226">
        <v>43832</v>
      </c>
      <c r="D15699" s="226">
        <v>44400.628981481481</v>
      </c>
      <c r="E15699" t="s">
        <v>8165</v>
      </c>
      <c r="F15699">
        <v>0</v>
      </c>
    </row>
    <row r="15700" spans="1:6">
      <c r="A15700">
        <v>8</v>
      </c>
      <c r="B15700" s="226">
        <v>43831</v>
      </c>
      <c r="C15700" s="226">
        <v>43832</v>
      </c>
      <c r="D15700" s="226">
        <v>44400.628981481481</v>
      </c>
      <c r="E15700" t="s">
        <v>7060</v>
      </c>
    </row>
    <row r="15701" spans="1:6">
      <c r="A15701">
        <v>8</v>
      </c>
      <c r="B15701" s="226">
        <v>43831</v>
      </c>
      <c r="C15701" s="226">
        <v>43832</v>
      </c>
      <c r="D15701" s="226">
        <v>44400.628981481481</v>
      </c>
      <c r="E15701" t="s">
        <v>7397</v>
      </c>
    </row>
    <row r="15702" spans="1:6">
      <c r="A15702">
        <v>8</v>
      </c>
      <c r="B15702" s="226">
        <v>43831</v>
      </c>
      <c r="C15702" s="226">
        <v>43832</v>
      </c>
      <c r="D15702" s="226">
        <v>44400.628981481481</v>
      </c>
      <c r="E15702" t="s">
        <v>8166</v>
      </c>
    </row>
    <row r="15703" spans="1:6">
      <c r="A15703">
        <v>8</v>
      </c>
      <c r="B15703" s="226">
        <v>43831</v>
      </c>
      <c r="C15703" s="226">
        <v>43832</v>
      </c>
      <c r="D15703" s="226">
        <v>44400.628981481481</v>
      </c>
      <c r="E15703" t="s">
        <v>8167</v>
      </c>
    </row>
    <row r="15704" spans="1:6">
      <c r="A15704">
        <v>8</v>
      </c>
      <c r="B15704" s="226">
        <v>43831</v>
      </c>
      <c r="C15704" s="226">
        <v>43832</v>
      </c>
      <c r="D15704" s="226">
        <v>44400.628981481481</v>
      </c>
      <c r="E15704" t="s">
        <v>8168</v>
      </c>
    </row>
    <row r="15705" spans="1:6">
      <c r="A15705">
        <v>8</v>
      </c>
      <c r="B15705" s="226">
        <v>43831</v>
      </c>
      <c r="C15705" s="226">
        <v>43832</v>
      </c>
      <c r="D15705" s="226">
        <v>44400.628981481481</v>
      </c>
      <c r="E15705" t="s">
        <v>8169</v>
      </c>
    </row>
    <row r="15706" spans="1:6">
      <c r="A15706">
        <v>8</v>
      </c>
      <c r="B15706" s="226">
        <v>43831</v>
      </c>
      <c r="C15706" s="226">
        <v>43832</v>
      </c>
      <c r="D15706" s="226">
        <v>44400.628981481481</v>
      </c>
      <c r="E15706" t="s">
        <v>8170</v>
      </c>
    </row>
    <row r="15707" spans="1:6">
      <c r="A15707">
        <v>8</v>
      </c>
      <c r="B15707" s="226">
        <v>43831</v>
      </c>
      <c r="C15707" s="226">
        <v>43832</v>
      </c>
      <c r="D15707" s="226">
        <v>44400.628981481481</v>
      </c>
      <c r="E15707" t="s">
        <v>8171</v>
      </c>
      <c r="F15707">
        <v>0</v>
      </c>
    </row>
    <row r="15708" spans="1:6">
      <c r="A15708">
        <v>8</v>
      </c>
      <c r="B15708" s="226">
        <v>43831</v>
      </c>
      <c r="C15708" s="226">
        <v>43832</v>
      </c>
      <c r="D15708" s="226">
        <v>44400.628981481481</v>
      </c>
      <c r="E15708" t="s">
        <v>8172</v>
      </c>
    </row>
    <row r="15709" spans="1:6">
      <c r="A15709">
        <v>8</v>
      </c>
      <c r="B15709" s="226">
        <v>43831</v>
      </c>
      <c r="C15709" s="226">
        <v>43832</v>
      </c>
      <c r="D15709" s="226">
        <v>44400.628981481481</v>
      </c>
      <c r="E15709" t="s">
        <v>8173</v>
      </c>
    </row>
    <row r="15710" spans="1:6">
      <c r="A15710">
        <v>8</v>
      </c>
      <c r="B15710" s="226">
        <v>43831</v>
      </c>
      <c r="C15710" s="226">
        <v>43832</v>
      </c>
      <c r="D15710" s="226">
        <v>44400.628981481481</v>
      </c>
      <c r="E15710" t="s">
        <v>7406</v>
      </c>
    </row>
    <row r="15711" spans="1:6">
      <c r="A15711">
        <v>8</v>
      </c>
      <c r="B15711" s="226">
        <v>43831</v>
      </c>
      <c r="C15711" s="226">
        <v>43832</v>
      </c>
      <c r="D15711" s="226">
        <v>44400.628981481481</v>
      </c>
      <c r="E15711" t="s">
        <v>7408</v>
      </c>
    </row>
    <row r="15712" spans="1:6">
      <c r="A15712">
        <v>8</v>
      </c>
      <c r="B15712" s="226">
        <v>43831</v>
      </c>
      <c r="C15712" s="226">
        <v>43832</v>
      </c>
      <c r="D15712" s="226">
        <v>44400.628981481481</v>
      </c>
      <c r="E15712" t="s">
        <v>8174</v>
      </c>
    </row>
    <row r="15713" spans="1:5">
      <c r="A15713">
        <v>8</v>
      </c>
      <c r="B15713" s="226">
        <v>43831</v>
      </c>
      <c r="C15713" s="226">
        <v>43832</v>
      </c>
      <c r="D15713" s="226">
        <v>44400.628981481481</v>
      </c>
      <c r="E15713" t="s">
        <v>8175</v>
      </c>
    </row>
    <row r="15714" spans="1:5">
      <c r="A15714">
        <v>8</v>
      </c>
      <c r="B15714" s="226">
        <v>43831</v>
      </c>
      <c r="C15714" s="226">
        <v>43832</v>
      </c>
      <c r="D15714" s="226">
        <v>44400.628981481481</v>
      </c>
      <c r="E15714" t="s">
        <v>8176</v>
      </c>
    </row>
    <row r="15715" spans="1:5">
      <c r="A15715">
        <v>8</v>
      </c>
      <c r="B15715" s="226">
        <v>43831</v>
      </c>
      <c r="C15715" s="226">
        <v>43832</v>
      </c>
      <c r="D15715" s="226">
        <v>44400.628981481481</v>
      </c>
      <c r="E15715" t="s">
        <v>8177</v>
      </c>
    </row>
    <row r="15716" spans="1:5">
      <c r="A15716">
        <v>8</v>
      </c>
      <c r="B15716" s="226">
        <v>43831</v>
      </c>
      <c r="C15716" s="226">
        <v>43832</v>
      </c>
      <c r="D15716" s="226">
        <v>44400.628981481481</v>
      </c>
      <c r="E15716" t="s">
        <v>8178</v>
      </c>
    </row>
    <row r="15717" spans="1:5">
      <c r="A15717">
        <v>8</v>
      </c>
      <c r="B15717" s="226">
        <v>43831</v>
      </c>
      <c r="C15717" s="226">
        <v>43832</v>
      </c>
      <c r="D15717" s="226">
        <v>44400.628981481481</v>
      </c>
      <c r="E15717" t="s">
        <v>8179</v>
      </c>
    </row>
    <row r="15718" spans="1:5">
      <c r="A15718">
        <v>8</v>
      </c>
      <c r="B15718" s="226">
        <v>43831</v>
      </c>
      <c r="C15718" s="226">
        <v>43832</v>
      </c>
      <c r="D15718" s="226">
        <v>44400.628981481481</v>
      </c>
      <c r="E15718" t="s">
        <v>8180</v>
      </c>
    </row>
    <row r="15719" spans="1:5">
      <c r="A15719">
        <v>8</v>
      </c>
      <c r="B15719" s="226">
        <v>43831</v>
      </c>
      <c r="C15719" s="226">
        <v>43832</v>
      </c>
      <c r="D15719" s="226">
        <v>44400.628981481481</v>
      </c>
      <c r="E15719" t="s">
        <v>8181</v>
      </c>
    </row>
    <row r="15720" spans="1:5">
      <c r="A15720">
        <v>8</v>
      </c>
      <c r="B15720" s="226">
        <v>43831</v>
      </c>
      <c r="C15720" s="226">
        <v>43832</v>
      </c>
      <c r="D15720" s="226">
        <v>44400.628981481481</v>
      </c>
      <c r="E15720" t="s">
        <v>8182</v>
      </c>
    </row>
    <row r="15721" spans="1:5">
      <c r="A15721">
        <v>8</v>
      </c>
      <c r="B15721" s="226">
        <v>43831</v>
      </c>
      <c r="C15721" s="226">
        <v>43832</v>
      </c>
      <c r="D15721" s="226">
        <v>44400.628981481481</v>
      </c>
      <c r="E15721" t="s">
        <v>8183</v>
      </c>
    </row>
    <row r="15722" spans="1:5">
      <c r="A15722">
        <v>8</v>
      </c>
      <c r="B15722" s="226">
        <v>43831</v>
      </c>
      <c r="C15722" s="226">
        <v>43832</v>
      </c>
      <c r="D15722" s="226">
        <v>44400.628981481481</v>
      </c>
      <c r="E15722" t="s">
        <v>8184</v>
      </c>
    </row>
    <row r="15723" spans="1:5">
      <c r="A15723">
        <v>8</v>
      </c>
      <c r="B15723" s="226">
        <v>43831</v>
      </c>
      <c r="C15723" s="226">
        <v>43832</v>
      </c>
      <c r="D15723" s="226">
        <v>44400.628981481481</v>
      </c>
      <c r="E15723" t="s">
        <v>8185</v>
      </c>
    </row>
    <row r="15724" spans="1:5">
      <c r="A15724">
        <v>8</v>
      </c>
      <c r="B15724" s="226">
        <v>43831</v>
      </c>
      <c r="C15724" s="226">
        <v>43832</v>
      </c>
      <c r="D15724" s="226">
        <v>44400.628981481481</v>
      </c>
      <c r="E15724" t="s">
        <v>8186</v>
      </c>
    </row>
    <row r="15725" spans="1:5">
      <c r="A15725">
        <v>8</v>
      </c>
      <c r="B15725" s="226">
        <v>43831</v>
      </c>
      <c r="C15725" s="226">
        <v>43832</v>
      </c>
      <c r="D15725" s="226">
        <v>44400.628981481481</v>
      </c>
      <c r="E15725" t="s">
        <v>8187</v>
      </c>
    </row>
    <row r="15726" spans="1:5">
      <c r="A15726">
        <v>8</v>
      </c>
      <c r="B15726" s="226">
        <v>43831</v>
      </c>
      <c r="C15726" s="226">
        <v>43832</v>
      </c>
      <c r="D15726" s="226">
        <v>44400.628981481481</v>
      </c>
      <c r="E15726" t="s">
        <v>8188</v>
      </c>
    </row>
    <row r="15727" spans="1:5">
      <c r="A15727">
        <v>8</v>
      </c>
      <c r="B15727" s="226">
        <v>43831</v>
      </c>
      <c r="C15727" s="226">
        <v>43832</v>
      </c>
      <c r="D15727" s="226">
        <v>44400.628981481481</v>
      </c>
      <c r="E15727" t="s">
        <v>8189</v>
      </c>
    </row>
    <row r="15728" spans="1:5">
      <c r="A15728">
        <v>8</v>
      </c>
      <c r="B15728" s="226">
        <v>43831</v>
      </c>
      <c r="C15728" s="226">
        <v>43832</v>
      </c>
      <c r="D15728" s="226">
        <v>44400.628981481481</v>
      </c>
      <c r="E15728" t="s">
        <v>8190</v>
      </c>
    </row>
    <row r="15729" spans="1:5">
      <c r="A15729">
        <v>8</v>
      </c>
      <c r="B15729" s="226">
        <v>43831</v>
      </c>
      <c r="C15729" s="226">
        <v>43832</v>
      </c>
      <c r="D15729" s="226">
        <v>44400.628981481481</v>
      </c>
      <c r="E15729" t="s">
        <v>8191</v>
      </c>
    </row>
    <row r="15730" spans="1:5">
      <c r="A15730">
        <v>8</v>
      </c>
      <c r="B15730" s="226">
        <v>43831</v>
      </c>
      <c r="C15730" s="226">
        <v>43832</v>
      </c>
      <c r="D15730" s="226">
        <v>44400.628981481481</v>
      </c>
      <c r="E15730" t="s">
        <v>8192</v>
      </c>
    </row>
    <row r="15731" spans="1:5">
      <c r="A15731">
        <v>8</v>
      </c>
      <c r="B15731" s="226">
        <v>43831</v>
      </c>
      <c r="C15731" s="226">
        <v>43832</v>
      </c>
      <c r="D15731" s="226">
        <v>44400.628981481481</v>
      </c>
      <c r="E15731" t="s">
        <v>8193</v>
      </c>
    </row>
    <row r="15732" spans="1:5">
      <c r="A15732">
        <v>8</v>
      </c>
      <c r="B15732" s="226">
        <v>43831</v>
      </c>
      <c r="C15732" s="226">
        <v>43832</v>
      </c>
      <c r="D15732" s="226">
        <v>44400.628981481481</v>
      </c>
      <c r="E15732" t="s">
        <v>8194</v>
      </c>
    </row>
    <row r="15733" spans="1:5">
      <c r="A15733">
        <v>8</v>
      </c>
      <c r="B15733" s="226">
        <v>43831</v>
      </c>
      <c r="C15733" s="226">
        <v>43832</v>
      </c>
      <c r="D15733" s="226">
        <v>44400.628981481481</v>
      </c>
      <c r="E15733" t="s">
        <v>8195</v>
      </c>
    </row>
    <row r="15734" spans="1:5">
      <c r="A15734">
        <v>8</v>
      </c>
      <c r="B15734" s="226">
        <v>43831</v>
      </c>
      <c r="C15734" s="226">
        <v>43832</v>
      </c>
      <c r="D15734" s="226">
        <v>44400.628981481481</v>
      </c>
      <c r="E15734" t="s">
        <v>8196</v>
      </c>
    </row>
    <row r="15735" spans="1:5">
      <c r="A15735">
        <v>8</v>
      </c>
      <c r="B15735" s="226">
        <v>43831</v>
      </c>
      <c r="C15735" s="226">
        <v>43832</v>
      </c>
      <c r="D15735" s="226">
        <v>44400.628981481481</v>
      </c>
      <c r="E15735" t="s">
        <v>7433</v>
      </c>
    </row>
    <row r="15736" spans="1:5">
      <c r="A15736">
        <v>8</v>
      </c>
      <c r="B15736" s="226">
        <v>43831</v>
      </c>
      <c r="C15736" s="226">
        <v>43832</v>
      </c>
      <c r="D15736" s="226">
        <v>44400.628981481481</v>
      </c>
      <c r="E15736" t="s">
        <v>7435</v>
      </c>
    </row>
    <row r="15737" spans="1:5">
      <c r="A15737">
        <v>8</v>
      </c>
      <c r="B15737" s="226">
        <v>43831</v>
      </c>
      <c r="C15737" s="226">
        <v>43832</v>
      </c>
      <c r="D15737" s="226">
        <v>44400.628981481481</v>
      </c>
      <c r="E15737" t="s">
        <v>7437</v>
      </c>
    </row>
    <row r="15738" spans="1:5">
      <c r="A15738">
        <v>8</v>
      </c>
      <c r="B15738" s="226">
        <v>43831</v>
      </c>
      <c r="C15738" s="226">
        <v>43832</v>
      </c>
      <c r="D15738" s="226">
        <v>44400.628981481481</v>
      </c>
      <c r="E15738" t="s">
        <v>7439</v>
      </c>
    </row>
    <row r="15739" spans="1:5">
      <c r="A15739">
        <v>8</v>
      </c>
      <c r="B15739" s="226">
        <v>43831</v>
      </c>
      <c r="C15739" s="226">
        <v>43832</v>
      </c>
      <c r="D15739" s="226">
        <v>44400.628981481481</v>
      </c>
      <c r="E15739" t="s">
        <v>7441</v>
      </c>
    </row>
    <row r="15740" spans="1:5">
      <c r="A15740">
        <v>8</v>
      </c>
      <c r="B15740" s="226">
        <v>43831</v>
      </c>
      <c r="C15740" s="226">
        <v>43832</v>
      </c>
      <c r="D15740" s="226">
        <v>44400.628981481481</v>
      </c>
      <c r="E15740" t="s">
        <v>7443</v>
      </c>
    </row>
    <row r="15741" spans="1:5">
      <c r="A15741">
        <v>8</v>
      </c>
      <c r="B15741" s="226">
        <v>43831</v>
      </c>
      <c r="C15741" s="226">
        <v>43832</v>
      </c>
      <c r="D15741" s="226">
        <v>44400.628981481481</v>
      </c>
      <c r="E15741" t="s">
        <v>7445</v>
      </c>
    </row>
    <row r="15742" spans="1:5">
      <c r="A15742">
        <v>8</v>
      </c>
      <c r="B15742" s="226">
        <v>43831</v>
      </c>
      <c r="C15742" s="226">
        <v>43832</v>
      </c>
      <c r="D15742" s="226">
        <v>44400.628981481481</v>
      </c>
      <c r="E15742" t="s">
        <v>7447</v>
      </c>
    </row>
    <row r="15743" spans="1:5">
      <c r="A15743">
        <v>8</v>
      </c>
      <c r="B15743" s="226">
        <v>43831</v>
      </c>
      <c r="C15743" s="226">
        <v>43832</v>
      </c>
      <c r="D15743" s="226">
        <v>44400.628981481481</v>
      </c>
      <c r="E15743" t="s">
        <v>7449</v>
      </c>
    </row>
    <row r="15744" spans="1:5">
      <c r="A15744">
        <v>8</v>
      </c>
      <c r="B15744" s="226">
        <v>43831</v>
      </c>
      <c r="C15744" s="226">
        <v>43832</v>
      </c>
      <c r="D15744" s="226">
        <v>44400.628981481481</v>
      </c>
      <c r="E15744" t="s">
        <v>7451</v>
      </c>
    </row>
    <row r="15745" spans="1:5">
      <c r="A15745">
        <v>8</v>
      </c>
      <c r="B15745" s="226">
        <v>43831</v>
      </c>
      <c r="C15745" s="226">
        <v>43832</v>
      </c>
      <c r="D15745" s="226">
        <v>44400.628981481481</v>
      </c>
      <c r="E15745" t="s">
        <v>7453</v>
      </c>
    </row>
    <row r="15746" spans="1:5">
      <c r="A15746">
        <v>8</v>
      </c>
      <c r="B15746" s="226">
        <v>43831</v>
      </c>
      <c r="C15746" s="226">
        <v>43832</v>
      </c>
      <c r="D15746" s="226">
        <v>44400.628981481481</v>
      </c>
      <c r="E15746" t="s">
        <v>7455</v>
      </c>
    </row>
    <row r="15747" spans="1:5">
      <c r="A15747">
        <v>8</v>
      </c>
      <c r="B15747" s="226">
        <v>43831</v>
      </c>
      <c r="C15747" s="226">
        <v>43832</v>
      </c>
      <c r="D15747" s="226">
        <v>44400.628981481481</v>
      </c>
      <c r="E15747" t="s">
        <v>7457</v>
      </c>
    </row>
    <row r="15748" spans="1:5">
      <c r="A15748">
        <v>8</v>
      </c>
      <c r="B15748" s="226">
        <v>43831</v>
      </c>
      <c r="C15748" s="226">
        <v>43832</v>
      </c>
      <c r="D15748" s="226">
        <v>44400.628981481481</v>
      </c>
      <c r="E15748" t="s">
        <v>7459</v>
      </c>
    </row>
    <row r="15749" spans="1:5">
      <c r="A15749">
        <v>8</v>
      </c>
      <c r="B15749" s="226">
        <v>43831</v>
      </c>
      <c r="C15749" s="226">
        <v>43832</v>
      </c>
      <c r="D15749" s="226">
        <v>44400.628981481481</v>
      </c>
      <c r="E15749" t="s">
        <v>7461</v>
      </c>
    </row>
    <row r="15750" spans="1:5">
      <c r="A15750">
        <v>8</v>
      </c>
      <c r="B15750" s="226">
        <v>43831</v>
      </c>
      <c r="C15750" s="226">
        <v>43832</v>
      </c>
      <c r="D15750" s="226">
        <v>44400.628981481481</v>
      </c>
      <c r="E15750" t="s">
        <v>7463</v>
      </c>
    </row>
    <row r="15751" spans="1:5">
      <c r="A15751">
        <v>8</v>
      </c>
      <c r="B15751" s="226">
        <v>43831</v>
      </c>
      <c r="C15751" s="226">
        <v>43832</v>
      </c>
      <c r="D15751" s="226">
        <v>44400.628981481481</v>
      </c>
      <c r="E15751" t="s">
        <v>7465</v>
      </c>
    </row>
    <row r="15752" spans="1:5">
      <c r="A15752">
        <v>8</v>
      </c>
      <c r="B15752" s="226">
        <v>43831</v>
      </c>
      <c r="C15752" s="226">
        <v>43832</v>
      </c>
      <c r="D15752" s="226">
        <v>44400.628981481481</v>
      </c>
      <c r="E15752" t="s">
        <v>7467</v>
      </c>
    </row>
    <row r="15753" spans="1:5">
      <c r="A15753">
        <v>8</v>
      </c>
      <c r="B15753" s="226">
        <v>43831</v>
      </c>
      <c r="C15753" s="226">
        <v>43832</v>
      </c>
      <c r="D15753" s="226">
        <v>44400.628981481481</v>
      </c>
      <c r="E15753" t="s">
        <v>8198</v>
      </c>
    </row>
    <row r="15754" spans="1:5">
      <c r="A15754">
        <v>8</v>
      </c>
      <c r="B15754" s="226">
        <v>43831</v>
      </c>
      <c r="C15754" s="226">
        <v>43832</v>
      </c>
      <c r="D15754" s="226">
        <v>44400.628981481481</v>
      </c>
      <c r="E15754" t="s">
        <v>8197</v>
      </c>
    </row>
    <row r="15755" spans="1:5">
      <c r="A15755">
        <v>8</v>
      </c>
      <c r="B15755" s="226">
        <v>43831</v>
      </c>
      <c r="C15755" s="226">
        <v>43832</v>
      </c>
      <c r="D15755" s="226">
        <v>44400.628981481481</v>
      </c>
      <c r="E15755" t="s">
        <v>8199</v>
      </c>
    </row>
    <row r="15756" spans="1:5">
      <c r="A15756">
        <v>8</v>
      </c>
      <c r="B15756" s="226">
        <v>43831</v>
      </c>
      <c r="C15756" s="226">
        <v>43832</v>
      </c>
      <c r="D15756" s="226">
        <v>44400.628981481481</v>
      </c>
      <c r="E15756" t="s">
        <v>8200</v>
      </c>
    </row>
    <row r="15757" spans="1:5">
      <c r="A15757">
        <v>8</v>
      </c>
      <c r="B15757" s="226">
        <v>43831</v>
      </c>
      <c r="C15757" s="226">
        <v>43832</v>
      </c>
      <c r="D15757" s="226">
        <v>44400.628981481481</v>
      </c>
      <c r="E15757" t="s">
        <v>8201</v>
      </c>
    </row>
    <row r="15758" spans="1:5">
      <c r="A15758">
        <v>8</v>
      </c>
      <c r="B15758" s="226">
        <v>43831</v>
      </c>
      <c r="C15758" s="226">
        <v>43832</v>
      </c>
      <c r="D15758" s="226">
        <v>44400.628981481481</v>
      </c>
      <c r="E15758" t="s">
        <v>8202</v>
      </c>
    </row>
    <row r="15759" spans="1:5">
      <c r="A15759">
        <v>8</v>
      </c>
      <c r="B15759" s="226">
        <v>43831</v>
      </c>
      <c r="C15759" s="226">
        <v>43832</v>
      </c>
      <c r="D15759" s="226">
        <v>44400.628981481481</v>
      </c>
      <c r="E15759" t="s">
        <v>8203</v>
      </c>
    </row>
    <row r="15760" spans="1:5">
      <c r="A15760">
        <v>8</v>
      </c>
      <c r="B15760" s="226">
        <v>43831</v>
      </c>
      <c r="C15760" s="226">
        <v>43832</v>
      </c>
      <c r="D15760" s="226">
        <v>44400.628981481481</v>
      </c>
      <c r="E15760" t="s">
        <v>8204</v>
      </c>
    </row>
    <row r="15761" spans="1:6">
      <c r="A15761">
        <v>8</v>
      </c>
      <c r="B15761" s="226">
        <v>43831</v>
      </c>
      <c r="C15761" s="226">
        <v>43832</v>
      </c>
      <c r="D15761" s="226">
        <v>44400.628981481481</v>
      </c>
      <c r="E15761" t="s">
        <v>8205</v>
      </c>
    </row>
    <row r="15762" spans="1:6">
      <c r="A15762">
        <v>8</v>
      </c>
      <c r="B15762" s="226">
        <v>43831</v>
      </c>
      <c r="C15762" s="226">
        <v>43832</v>
      </c>
      <c r="D15762" s="226">
        <v>44400.628981481481</v>
      </c>
      <c r="E15762" t="s">
        <v>8206</v>
      </c>
    </row>
    <row r="15763" spans="1:6">
      <c r="A15763">
        <v>8</v>
      </c>
      <c r="B15763" s="226">
        <v>43831</v>
      </c>
      <c r="C15763" s="226">
        <v>43832</v>
      </c>
      <c r="D15763" s="226">
        <v>44400.628981481481</v>
      </c>
      <c r="E15763" t="s">
        <v>8327</v>
      </c>
    </row>
    <row r="15764" spans="1:6">
      <c r="A15764">
        <v>8</v>
      </c>
      <c r="B15764" s="226">
        <v>43831</v>
      </c>
      <c r="C15764" s="226">
        <v>43832</v>
      </c>
      <c r="D15764" s="226">
        <v>44400.628981481481</v>
      </c>
      <c r="E15764" t="s">
        <v>8325</v>
      </c>
    </row>
    <row r="15765" spans="1:6">
      <c r="A15765">
        <v>8</v>
      </c>
      <c r="B15765" s="226">
        <v>43831</v>
      </c>
      <c r="C15765" s="226">
        <v>43832</v>
      </c>
      <c r="D15765" s="226">
        <v>44400.628981481481</v>
      </c>
      <c r="E15765" t="s">
        <v>8423</v>
      </c>
    </row>
    <row r="15766" spans="1:6">
      <c r="A15766">
        <v>8</v>
      </c>
      <c r="B15766" s="226">
        <v>43831</v>
      </c>
      <c r="C15766" s="226">
        <v>43832</v>
      </c>
      <c r="D15766" s="226">
        <v>44400.628981481481</v>
      </c>
      <c r="E15766" t="s">
        <v>8415</v>
      </c>
      <c r="F15766">
        <v>0</v>
      </c>
    </row>
    <row r="15767" spans="1:6">
      <c r="A15767">
        <v>8</v>
      </c>
      <c r="B15767" s="226">
        <v>43831</v>
      </c>
      <c r="C15767" s="226">
        <v>43832</v>
      </c>
      <c r="D15767" s="226">
        <v>44400.628981481481</v>
      </c>
      <c r="E15767" t="s">
        <v>8330</v>
      </c>
      <c r="F15767">
        <v>0</v>
      </c>
    </row>
    <row r="15768" spans="1:6">
      <c r="A15768">
        <v>8</v>
      </c>
      <c r="B15768" s="226">
        <v>43831</v>
      </c>
      <c r="C15768" s="226">
        <v>43832</v>
      </c>
      <c r="D15768" s="226">
        <v>44400.628981481481</v>
      </c>
      <c r="E15768" t="s">
        <v>8298</v>
      </c>
      <c r="F15768">
        <v>0</v>
      </c>
    </row>
    <row r="15769" spans="1:6">
      <c r="A15769">
        <v>8</v>
      </c>
      <c r="B15769" s="226">
        <v>43831</v>
      </c>
      <c r="C15769" s="226">
        <v>43832</v>
      </c>
      <c r="D15769" s="226">
        <v>44400.628981481481</v>
      </c>
      <c r="E15769" t="s">
        <v>8299</v>
      </c>
      <c r="F15769">
        <v>0</v>
      </c>
    </row>
    <row r="15770" spans="1:6">
      <c r="A15770">
        <v>8</v>
      </c>
      <c r="B15770" s="226">
        <v>43831</v>
      </c>
      <c r="C15770" s="226">
        <v>43832</v>
      </c>
      <c r="D15770" s="226">
        <v>44400.628981481481</v>
      </c>
      <c r="E15770" t="s">
        <v>6670</v>
      </c>
    </row>
    <row r="15771" spans="1:6">
      <c r="A15771">
        <v>8</v>
      </c>
      <c r="B15771" s="226">
        <v>43831</v>
      </c>
      <c r="C15771" s="226">
        <v>43832</v>
      </c>
      <c r="D15771" s="226">
        <v>44400.628981481481</v>
      </c>
      <c r="E15771" t="s">
        <v>8300</v>
      </c>
      <c r="F15771">
        <v>0</v>
      </c>
    </row>
    <row r="15772" spans="1:6">
      <c r="A15772">
        <v>8</v>
      </c>
      <c r="B15772" s="226">
        <v>43831</v>
      </c>
      <c r="C15772" s="226">
        <v>43832</v>
      </c>
      <c r="D15772" s="226">
        <v>44400.628981481481</v>
      </c>
      <c r="E15772" t="s">
        <v>8301</v>
      </c>
      <c r="F15772">
        <v>0</v>
      </c>
    </row>
    <row r="15773" spans="1:6">
      <c r="A15773">
        <v>8</v>
      </c>
      <c r="B15773" s="226">
        <v>43831</v>
      </c>
      <c r="C15773" s="226">
        <v>43832</v>
      </c>
      <c r="D15773" s="226">
        <v>44400.628981481481</v>
      </c>
      <c r="E15773" t="s">
        <v>6671</v>
      </c>
    </row>
    <row r="15774" spans="1:6">
      <c r="A15774">
        <v>8</v>
      </c>
      <c r="B15774" s="226">
        <v>43831</v>
      </c>
      <c r="C15774" s="226">
        <v>43832</v>
      </c>
      <c r="D15774" s="226">
        <v>44403.382777777777</v>
      </c>
      <c r="E15774" t="s">
        <v>5369</v>
      </c>
      <c r="F15774">
        <v>1.4311981949567718</v>
      </c>
    </row>
    <row r="15775" spans="1:6">
      <c r="A15775">
        <v>8</v>
      </c>
      <c r="B15775" s="226">
        <v>43831</v>
      </c>
      <c r="C15775" s="226">
        <v>43832</v>
      </c>
      <c r="D15775" s="226">
        <v>44403.382777777777</v>
      </c>
      <c r="E15775" t="s">
        <v>5521</v>
      </c>
      <c r="F15775">
        <v>210.67810947630139</v>
      </c>
    </row>
    <row r="15776" spans="1:6">
      <c r="A15776">
        <v>8</v>
      </c>
      <c r="B15776" s="226">
        <v>43831</v>
      </c>
      <c r="C15776" s="226">
        <v>43832</v>
      </c>
      <c r="D15776" s="226">
        <v>44403.382777777777</v>
      </c>
      <c r="E15776" t="s">
        <v>6243</v>
      </c>
      <c r="F15776">
        <v>1.6900456621767563</v>
      </c>
    </row>
    <row r="15777" spans="1:6">
      <c r="A15777">
        <v>8</v>
      </c>
      <c r="B15777" s="226">
        <v>43831</v>
      </c>
      <c r="C15777" s="226">
        <v>43832</v>
      </c>
      <c r="D15777" s="226">
        <v>44403.382777777777</v>
      </c>
      <c r="E15777" t="s">
        <v>6816</v>
      </c>
      <c r="F15777">
        <v>75.981706953048715</v>
      </c>
    </row>
    <row r="15778" spans="1:6">
      <c r="A15778">
        <v>8</v>
      </c>
      <c r="B15778" s="226">
        <v>43831</v>
      </c>
      <c r="C15778" s="226">
        <v>43832</v>
      </c>
      <c r="D15778" s="226">
        <v>44403.382777777777</v>
      </c>
      <c r="E15778" t="s">
        <v>6900</v>
      </c>
      <c r="F15778">
        <v>110.00103698836462</v>
      </c>
    </row>
    <row r="15779" spans="1:6">
      <c r="A15779">
        <v>8</v>
      </c>
      <c r="B15779" s="226">
        <v>43831</v>
      </c>
      <c r="C15779" s="226">
        <v>43832</v>
      </c>
      <c r="D15779" s="226">
        <v>44403.382777777777</v>
      </c>
      <c r="E15779" t="s">
        <v>6902</v>
      </c>
      <c r="F15779">
        <v>0</v>
      </c>
    </row>
    <row r="15780" spans="1:6">
      <c r="A15780">
        <v>8</v>
      </c>
      <c r="B15780" s="226">
        <v>43831</v>
      </c>
      <c r="C15780" s="226">
        <v>43832</v>
      </c>
      <c r="D15780" s="226">
        <v>44403.382777777777</v>
      </c>
      <c r="E15780" t="s">
        <v>7024</v>
      </c>
      <c r="F15780">
        <v>0</v>
      </c>
    </row>
    <row r="15781" spans="1:6">
      <c r="A15781">
        <v>8</v>
      </c>
      <c r="B15781" s="226">
        <v>43831</v>
      </c>
      <c r="C15781" s="226">
        <v>43832</v>
      </c>
      <c r="D15781" s="226">
        <v>44403.382777777777</v>
      </c>
      <c r="E15781" t="s">
        <v>6246</v>
      </c>
    </row>
    <row r="15782" spans="1:6">
      <c r="A15782">
        <v>8</v>
      </c>
      <c r="B15782" s="226">
        <v>43831</v>
      </c>
      <c r="C15782" s="226">
        <v>43832</v>
      </c>
      <c r="D15782" s="226">
        <v>44403.382777777777</v>
      </c>
      <c r="E15782" t="s">
        <v>6665</v>
      </c>
      <c r="F15782">
        <v>-3.257282465799919E-2</v>
      </c>
    </row>
    <row r="15783" spans="1:6">
      <c r="A15783">
        <v>8</v>
      </c>
      <c r="B15783" s="226">
        <v>43831</v>
      </c>
      <c r="C15783" s="226">
        <v>43832</v>
      </c>
      <c r="D15783" s="226">
        <v>44403.382777777777</v>
      </c>
      <c r="E15783" t="s">
        <v>6666</v>
      </c>
      <c r="F15783">
        <v>-2.5229221771264243E-2</v>
      </c>
    </row>
    <row r="15784" spans="1:6">
      <c r="A15784">
        <v>8</v>
      </c>
      <c r="B15784" s="226">
        <v>43831</v>
      </c>
      <c r="C15784" s="226">
        <v>43832</v>
      </c>
      <c r="D15784" s="226">
        <v>44403.382777777777</v>
      </c>
      <c r="E15784" t="s">
        <v>6289</v>
      </c>
      <c r="F15784">
        <v>32.856162087122598</v>
      </c>
    </row>
    <row r="15785" spans="1:6">
      <c r="A15785">
        <v>8</v>
      </c>
      <c r="B15785" s="226">
        <v>43831</v>
      </c>
      <c r="C15785" s="226">
        <v>43832</v>
      </c>
      <c r="D15785" s="226">
        <v>44403.382777777777</v>
      </c>
      <c r="E15785" t="s">
        <v>6290</v>
      </c>
      <c r="F15785">
        <v>4.3155950711005211</v>
      </c>
    </row>
    <row r="15786" spans="1:6">
      <c r="A15786">
        <v>8</v>
      </c>
      <c r="B15786" s="226">
        <v>43831</v>
      </c>
      <c r="C15786" s="226">
        <v>43832</v>
      </c>
      <c r="D15786" s="226">
        <v>44403.382777777777</v>
      </c>
      <c r="E15786" t="s">
        <v>6291</v>
      </c>
      <c r="F15786">
        <v>4.4542602270382359</v>
      </c>
    </row>
    <row r="15787" spans="1:6">
      <c r="A15787">
        <v>8</v>
      </c>
      <c r="B15787" s="226">
        <v>43831</v>
      </c>
      <c r="C15787" s="226">
        <v>43832</v>
      </c>
      <c r="D15787" s="226">
        <v>44403.382777777777</v>
      </c>
      <c r="E15787" t="s">
        <v>7315</v>
      </c>
      <c r="F15787">
        <v>37.828326772318924</v>
      </c>
    </row>
    <row r="15788" spans="1:6">
      <c r="A15788">
        <v>8</v>
      </c>
      <c r="B15788" s="226">
        <v>43831</v>
      </c>
      <c r="C15788" s="226">
        <v>43832</v>
      </c>
      <c r="D15788" s="226">
        <v>44403.382777777777</v>
      </c>
      <c r="E15788" t="s">
        <v>8322</v>
      </c>
      <c r="F15788">
        <v>0</v>
      </c>
    </row>
    <row r="15789" spans="1:6">
      <c r="A15789">
        <v>8</v>
      </c>
      <c r="B15789" s="226">
        <v>43831</v>
      </c>
      <c r="C15789" s="226">
        <v>43832</v>
      </c>
      <c r="D15789" s="226">
        <v>44403.382777777777</v>
      </c>
      <c r="E15789" t="s">
        <v>7348</v>
      </c>
      <c r="F15789">
        <v>5.0086818463271507</v>
      </c>
    </row>
    <row r="15790" spans="1:6">
      <c r="A15790">
        <v>8</v>
      </c>
      <c r="B15790" s="226">
        <v>43831</v>
      </c>
      <c r="C15790" s="226">
        <v>43832</v>
      </c>
      <c r="D15790" s="226">
        <v>44403.382777777777</v>
      </c>
      <c r="E15790" t="s">
        <v>8323</v>
      </c>
      <c r="F15790">
        <v>4.2716914865705737</v>
      </c>
    </row>
    <row r="15791" spans="1:6">
      <c r="A15791">
        <v>8</v>
      </c>
      <c r="B15791" s="226">
        <v>43831</v>
      </c>
      <c r="C15791" s="226">
        <v>43832</v>
      </c>
      <c r="D15791" s="226">
        <v>44403.382777777777</v>
      </c>
      <c r="E15791" t="s">
        <v>7343</v>
      </c>
      <c r="F15791">
        <v>40.743962542215947</v>
      </c>
    </row>
    <row r="15792" spans="1:6">
      <c r="A15792">
        <v>8</v>
      </c>
      <c r="B15792" s="226">
        <v>43831</v>
      </c>
      <c r="C15792" s="226">
        <v>43832</v>
      </c>
      <c r="D15792" s="226">
        <v>44403.382777777777</v>
      </c>
      <c r="E15792" t="s">
        <v>6834</v>
      </c>
      <c r="F15792">
        <v>0</v>
      </c>
    </row>
    <row r="15793" spans="1:6">
      <c r="A15793">
        <v>8</v>
      </c>
      <c r="B15793" s="226">
        <v>43831</v>
      </c>
      <c r="C15793" s="226">
        <v>43832</v>
      </c>
      <c r="D15793" s="226">
        <v>44403.382777777777</v>
      </c>
      <c r="E15793" t="s">
        <v>8020</v>
      </c>
      <c r="F15793">
        <v>1.0537960679994691</v>
      </c>
    </row>
    <row r="15794" spans="1:6">
      <c r="A15794">
        <v>8</v>
      </c>
      <c r="B15794" s="226">
        <v>43831</v>
      </c>
      <c r="C15794" s="226">
        <v>43832</v>
      </c>
      <c r="D15794" s="226">
        <v>44403.382777777777</v>
      </c>
      <c r="E15794" t="s">
        <v>7018</v>
      </c>
      <c r="F15794">
        <v>19.06925452086664</v>
      </c>
    </row>
    <row r="15795" spans="1:6">
      <c r="A15795">
        <v>8</v>
      </c>
      <c r="B15795" s="226">
        <v>43831</v>
      </c>
      <c r="C15795" s="226">
        <v>43832</v>
      </c>
      <c r="D15795" s="226">
        <v>44403.382777777777</v>
      </c>
      <c r="E15795" t="s">
        <v>7354</v>
      </c>
      <c r="F15795">
        <v>35.69897345701856</v>
      </c>
    </row>
    <row r="15796" spans="1:6">
      <c r="A15796">
        <v>8</v>
      </c>
      <c r="B15796" s="226">
        <v>43831</v>
      </c>
      <c r="C15796" s="226">
        <v>43832</v>
      </c>
      <c r="D15796" s="226">
        <v>44403.382777777777</v>
      </c>
      <c r="E15796" t="s">
        <v>8328</v>
      </c>
      <c r="F15796">
        <v>0</v>
      </c>
    </row>
    <row r="15797" spans="1:6">
      <c r="A15797">
        <v>8</v>
      </c>
      <c r="B15797" s="226">
        <v>43831</v>
      </c>
      <c r="C15797" s="226">
        <v>43832</v>
      </c>
      <c r="D15797" s="226">
        <v>44403.382777777777</v>
      </c>
      <c r="E15797" t="s">
        <v>8330</v>
      </c>
      <c r="F15797">
        <v>0</v>
      </c>
    </row>
    <row r="15798" spans="1:6">
      <c r="A15798">
        <v>8</v>
      </c>
      <c r="B15798" s="226">
        <v>43831</v>
      </c>
      <c r="C15798" s="226">
        <v>43832</v>
      </c>
      <c r="D15798" s="226">
        <v>44403.382777777777</v>
      </c>
      <c r="E15798" t="s">
        <v>7397</v>
      </c>
      <c r="F15798">
        <v>0</v>
      </c>
    </row>
    <row r="15799" spans="1:6">
      <c r="A15799">
        <v>8</v>
      </c>
      <c r="B15799" s="226">
        <v>43831</v>
      </c>
      <c r="C15799" s="226">
        <v>43832</v>
      </c>
      <c r="D15799" s="226">
        <v>44403.382777777777</v>
      </c>
      <c r="E15799" t="s">
        <v>6635</v>
      </c>
    </row>
    <row r="15800" spans="1:6">
      <c r="A15800">
        <v>8</v>
      </c>
      <c r="B15800" s="226">
        <v>43831</v>
      </c>
      <c r="C15800" s="226">
        <v>43832</v>
      </c>
      <c r="D15800" s="226">
        <v>44403.382777777777</v>
      </c>
      <c r="E15800" t="s">
        <v>6637</v>
      </c>
    </row>
    <row r="15801" spans="1:6">
      <c r="A15801">
        <v>8</v>
      </c>
      <c r="B15801" s="226">
        <v>43831</v>
      </c>
      <c r="C15801" s="226">
        <v>43832</v>
      </c>
      <c r="D15801" s="226">
        <v>44403.382777777777</v>
      </c>
      <c r="E15801" t="s">
        <v>6659</v>
      </c>
      <c r="F15801">
        <v>0.82829999923706055</v>
      </c>
    </row>
    <row r="15802" spans="1:6">
      <c r="A15802">
        <v>8</v>
      </c>
      <c r="B15802" s="226">
        <v>43831</v>
      </c>
      <c r="C15802" s="226">
        <v>43832</v>
      </c>
      <c r="D15802" s="226">
        <v>44403.382777777777</v>
      </c>
      <c r="E15802" t="s">
        <v>6639</v>
      </c>
      <c r="F15802">
        <v>0.74409997463224853</v>
      </c>
    </row>
    <row r="15803" spans="1:6">
      <c r="A15803">
        <v>8</v>
      </c>
      <c r="B15803" s="226">
        <v>43831</v>
      </c>
      <c r="C15803" s="226">
        <v>43832</v>
      </c>
      <c r="D15803" s="226">
        <v>44403.382777777777</v>
      </c>
      <c r="E15803" t="s">
        <v>6640</v>
      </c>
      <c r="F15803">
        <v>0.85939997434612891</v>
      </c>
    </row>
    <row r="15804" spans="1:6">
      <c r="A15804">
        <v>8</v>
      </c>
      <c r="B15804" s="226">
        <v>43831</v>
      </c>
      <c r="C15804" s="226">
        <v>43832</v>
      </c>
      <c r="D15804" s="226">
        <v>44403.382777777777</v>
      </c>
      <c r="E15804" t="s">
        <v>6641</v>
      </c>
      <c r="F15804">
        <v>0.87779998779296875</v>
      </c>
    </row>
    <row r="15805" spans="1:6">
      <c r="A15805">
        <v>8</v>
      </c>
      <c r="B15805" s="226">
        <v>43831</v>
      </c>
      <c r="C15805" s="226">
        <v>43832</v>
      </c>
      <c r="D15805" s="226">
        <v>44403.382777777777</v>
      </c>
      <c r="E15805" t="s">
        <v>6650</v>
      </c>
    </row>
    <row r="15806" spans="1:6">
      <c r="A15806">
        <v>8</v>
      </c>
      <c r="B15806" s="226">
        <v>43831</v>
      </c>
      <c r="C15806" s="226">
        <v>43832</v>
      </c>
      <c r="D15806" s="226">
        <v>44403.382777777777</v>
      </c>
      <c r="E15806" t="s">
        <v>6651</v>
      </c>
    </row>
    <row r="15807" spans="1:6">
      <c r="A15807">
        <v>8</v>
      </c>
      <c r="B15807" s="226">
        <v>43831</v>
      </c>
      <c r="C15807" s="226">
        <v>43832</v>
      </c>
      <c r="D15807" s="226">
        <v>44403.382777777777</v>
      </c>
      <c r="E15807" t="s">
        <v>8209</v>
      </c>
    </row>
    <row r="15808" spans="1:6">
      <c r="A15808">
        <v>8</v>
      </c>
      <c r="B15808" s="226">
        <v>43831</v>
      </c>
      <c r="C15808" s="226">
        <v>43832</v>
      </c>
      <c r="D15808" s="226">
        <v>44403.382777777777</v>
      </c>
      <c r="E15808" t="s">
        <v>8211</v>
      </c>
    </row>
    <row r="15809" spans="1:5">
      <c r="A15809">
        <v>8</v>
      </c>
      <c r="B15809" s="226">
        <v>43831</v>
      </c>
      <c r="C15809" s="226">
        <v>43832</v>
      </c>
      <c r="D15809" s="226">
        <v>44403.382777777777</v>
      </c>
      <c r="E15809" t="s">
        <v>8213</v>
      </c>
    </row>
    <row r="15810" spans="1:5">
      <c r="A15810">
        <v>8</v>
      </c>
      <c r="B15810" s="226">
        <v>43831</v>
      </c>
      <c r="C15810" s="226">
        <v>43832</v>
      </c>
      <c r="D15810" s="226">
        <v>44403.382777777777</v>
      </c>
      <c r="E15810" t="s">
        <v>8215</v>
      </c>
    </row>
    <row r="15811" spans="1:5">
      <c r="A15811">
        <v>8</v>
      </c>
      <c r="B15811" s="226">
        <v>43831</v>
      </c>
      <c r="C15811" s="226">
        <v>43832</v>
      </c>
      <c r="D15811" s="226">
        <v>44403.382777777777</v>
      </c>
      <c r="E15811" t="s">
        <v>8217</v>
      </c>
    </row>
    <row r="15812" spans="1:5">
      <c r="A15812">
        <v>8</v>
      </c>
      <c r="B15812" s="226">
        <v>43831</v>
      </c>
      <c r="C15812" s="226">
        <v>43832</v>
      </c>
      <c r="D15812" s="226">
        <v>44403.382777777777</v>
      </c>
      <c r="E15812" t="s">
        <v>8219</v>
      </c>
    </row>
    <row r="15813" spans="1:5">
      <c r="A15813">
        <v>8</v>
      </c>
      <c r="B15813" s="226">
        <v>43831</v>
      </c>
      <c r="C15813" s="226">
        <v>43832</v>
      </c>
      <c r="D15813" s="226">
        <v>44403.382777777777</v>
      </c>
      <c r="E15813" t="s">
        <v>8221</v>
      </c>
    </row>
    <row r="15814" spans="1:5">
      <c r="A15814">
        <v>8</v>
      </c>
      <c r="B15814" s="226">
        <v>43831</v>
      </c>
      <c r="C15814" s="226">
        <v>43832</v>
      </c>
      <c r="D15814" s="226">
        <v>44403.382777777777</v>
      </c>
      <c r="E15814" t="s">
        <v>8223</v>
      </c>
    </row>
    <row r="15815" spans="1:5">
      <c r="A15815">
        <v>8</v>
      </c>
      <c r="B15815" s="226">
        <v>43831</v>
      </c>
      <c r="C15815" s="226">
        <v>43832</v>
      </c>
      <c r="D15815" s="226">
        <v>44403.382777777777</v>
      </c>
      <c r="E15815" t="s">
        <v>8225</v>
      </c>
    </row>
    <row r="15816" spans="1:5">
      <c r="A15816">
        <v>8</v>
      </c>
      <c r="B15816" s="226">
        <v>43831</v>
      </c>
      <c r="C15816" s="226">
        <v>43832</v>
      </c>
      <c r="D15816" s="226">
        <v>44403.382777777777</v>
      </c>
      <c r="E15816" t="s">
        <v>8227</v>
      </c>
    </row>
    <row r="15817" spans="1:5">
      <c r="A15817">
        <v>8</v>
      </c>
      <c r="B15817" s="226">
        <v>43831</v>
      </c>
      <c r="C15817" s="226">
        <v>43832</v>
      </c>
      <c r="D15817" s="226">
        <v>44403.382777777777</v>
      </c>
      <c r="E15817" t="s">
        <v>8229</v>
      </c>
    </row>
    <row r="15818" spans="1:5">
      <c r="A15818">
        <v>8</v>
      </c>
      <c r="B15818" s="226">
        <v>43831</v>
      </c>
      <c r="C15818" s="226">
        <v>43832</v>
      </c>
      <c r="D15818" s="226">
        <v>44403.382777777777</v>
      </c>
      <c r="E15818" t="s">
        <v>8231</v>
      </c>
    </row>
    <row r="15819" spans="1:5">
      <c r="A15819">
        <v>8</v>
      </c>
      <c r="B15819" s="226">
        <v>43831</v>
      </c>
      <c r="C15819" s="226">
        <v>43832</v>
      </c>
      <c r="D15819" s="226">
        <v>44403.382777777777</v>
      </c>
      <c r="E15819" t="s">
        <v>8233</v>
      </c>
    </row>
    <row r="15820" spans="1:5">
      <c r="A15820">
        <v>8</v>
      </c>
      <c r="B15820" s="226">
        <v>43831</v>
      </c>
      <c r="C15820" s="226">
        <v>43832</v>
      </c>
      <c r="D15820" s="226">
        <v>44403.382777777777</v>
      </c>
      <c r="E15820" t="s">
        <v>8235</v>
      </c>
    </row>
    <row r="15821" spans="1:5">
      <c r="A15821">
        <v>8</v>
      </c>
      <c r="B15821" s="226">
        <v>43831</v>
      </c>
      <c r="C15821" s="226">
        <v>43832</v>
      </c>
      <c r="D15821" s="226">
        <v>44403.382777777777</v>
      </c>
      <c r="E15821" t="s">
        <v>8237</v>
      </c>
    </row>
    <row r="15822" spans="1:5">
      <c r="A15822">
        <v>8</v>
      </c>
      <c r="B15822" s="226">
        <v>43831</v>
      </c>
      <c r="C15822" s="226">
        <v>43832</v>
      </c>
      <c r="D15822" s="226">
        <v>44403.382777777777</v>
      </c>
      <c r="E15822" t="s">
        <v>8239</v>
      </c>
    </row>
    <row r="15823" spans="1:5">
      <c r="A15823">
        <v>8</v>
      </c>
      <c r="B15823" s="226">
        <v>43831</v>
      </c>
      <c r="C15823" s="226">
        <v>43832</v>
      </c>
      <c r="D15823" s="226">
        <v>44403.382777777777</v>
      </c>
      <c r="E15823" t="s">
        <v>8241</v>
      </c>
    </row>
    <row r="15824" spans="1:5">
      <c r="A15824">
        <v>8</v>
      </c>
      <c r="B15824" s="226">
        <v>43831</v>
      </c>
      <c r="C15824" s="226">
        <v>43832</v>
      </c>
      <c r="D15824" s="226">
        <v>44403.382777777777</v>
      </c>
      <c r="E15824" t="s">
        <v>8243</v>
      </c>
    </row>
    <row r="15825" spans="1:6">
      <c r="A15825">
        <v>8</v>
      </c>
      <c r="B15825" s="226">
        <v>43831</v>
      </c>
      <c r="C15825" s="226">
        <v>43832</v>
      </c>
      <c r="D15825" s="226">
        <v>44403.382777777777</v>
      </c>
      <c r="E15825" t="s">
        <v>8245</v>
      </c>
    </row>
    <row r="15826" spans="1:6">
      <c r="A15826">
        <v>8</v>
      </c>
      <c r="B15826" s="226">
        <v>43831</v>
      </c>
      <c r="C15826" s="226">
        <v>43832</v>
      </c>
      <c r="D15826" s="226">
        <v>44403.382777777777</v>
      </c>
      <c r="E15826" t="s">
        <v>8246</v>
      </c>
    </row>
    <row r="15827" spans="1:6">
      <c r="A15827">
        <v>8</v>
      </c>
      <c r="B15827" s="226">
        <v>43831</v>
      </c>
      <c r="C15827" s="226">
        <v>43832</v>
      </c>
      <c r="D15827" s="226">
        <v>44403.382777777777</v>
      </c>
      <c r="E15827" t="s">
        <v>8248</v>
      </c>
    </row>
    <row r="15828" spans="1:6">
      <c r="A15828">
        <v>8</v>
      </c>
      <c r="B15828" s="226">
        <v>43831</v>
      </c>
      <c r="C15828" s="226">
        <v>43832</v>
      </c>
      <c r="D15828" s="226">
        <v>44403.382777777777</v>
      </c>
      <c r="E15828" t="s">
        <v>8250</v>
      </c>
    </row>
    <row r="15829" spans="1:6">
      <c r="A15829">
        <v>8</v>
      </c>
      <c r="B15829" s="226">
        <v>43831</v>
      </c>
      <c r="C15829" s="226">
        <v>43832</v>
      </c>
      <c r="D15829" s="226">
        <v>44403.382777777777</v>
      </c>
      <c r="E15829" t="s">
        <v>8251</v>
      </c>
    </row>
    <row r="15830" spans="1:6">
      <c r="A15830">
        <v>8</v>
      </c>
      <c r="B15830" s="226">
        <v>43831</v>
      </c>
      <c r="C15830" s="226">
        <v>43832</v>
      </c>
      <c r="D15830" s="226">
        <v>44403.382777777777</v>
      </c>
      <c r="E15830" t="s">
        <v>8253</v>
      </c>
    </row>
    <row r="15831" spans="1:6">
      <c r="A15831">
        <v>8</v>
      </c>
      <c r="B15831" s="226">
        <v>43831</v>
      </c>
      <c r="C15831" s="226">
        <v>43832</v>
      </c>
      <c r="D15831" s="226">
        <v>44403.382777777777</v>
      </c>
      <c r="E15831" t="s">
        <v>8254</v>
      </c>
    </row>
    <row r="15832" spans="1:6">
      <c r="A15832">
        <v>8</v>
      </c>
      <c r="B15832" s="226">
        <v>43831</v>
      </c>
      <c r="C15832" s="226">
        <v>43832</v>
      </c>
      <c r="D15832" s="226">
        <v>44403.382777777777</v>
      </c>
      <c r="E15832" t="s">
        <v>8255</v>
      </c>
    </row>
    <row r="15833" spans="1:6">
      <c r="A15833">
        <v>8</v>
      </c>
      <c r="B15833" s="226">
        <v>43831</v>
      </c>
      <c r="C15833" s="226">
        <v>43832</v>
      </c>
      <c r="D15833" s="226">
        <v>44403.382777777777</v>
      </c>
      <c r="E15833" t="s">
        <v>8257</v>
      </c>
    </row>
    <row r="15834" spans="1:6">
      <c r="A15834">
        <v>8</v>
      </c>
      <c r="B15834" s="226">
        <v>43831</v>
      </c>
      <c r="C15834" s="226">
        <v>43832</v>
      </c>
      <c r="D15834" s="226">
        <v>44403.382777777777</v>
      </c>
      <c r="E15834" t="s">
        <v>8259</v>
      </c>
    </row>
    <row r="15835" spans="1:6">
      <c r="A15835">
        <v>8</v>
      </c>
      <c r="B15835" s="226">
        <v>43831</v>
      </c>
      <c r="C15835" s="226">
        <v>43832</v>
      </c>
      <c r="D15835" s="226">
        <v>44403.382777777777</v>
      </c>
      <c r="E15835" t="s">
        <v>8260</v>
      </c>
    </row>
    <row r="15836" spans="1:6">
      <c r="A15836">
        <v>8</v>
      </c>
      <c r="B15836" s="226">
        <v>43831</v>
      </c>
      <c r="C15836" s="226">
        <v>43832</v>
      </c>
      <c r="D15836" s="226">
        <v>44403.382777777777</v>
      </c>
      <c r="E15836" t="s">
        <v>5947</v>
      </c>
    </row>
    <row r="15837" spans="1:6">
      <c r="A15837">
        <v>8</v>
      </c>
      <c r="B15837" s="226">
        <v>43831</v>
      </c>
      <c r="C15837" s="226">
        <v>43832</v>
      </c>
      <c r="D15837" s="226">
        <v>44403.382777777777</v>
      </c>
      <c r="E15837" t="s">
        <v>5946</v>
      </c>
    </row>
    <row r="15838" spans="1:6">
      <c r="A15838">
        <v>8</v>
      </c>
      <c r="B15838" s="226">
        <v>43831</v>
      </c>
      <c r="C15838" s="226">
        <v>43832</v>
      </c>
      <c r="D15838" s="226">
        <v>44403.382777777777</v>
      </c>
      <c r="E15838" t="s">
        <v>6676</v>
      </c>
      <c r="F15838">
        <v>210.67810947630139</v>
      </c>
    </row>
    <row r="15839" spans="1:6">
      <c r="A15839">
        <v>8</v>
      </c>
      <c r="B15839" s="226">
        <v>43831</v>
      </c>
      <c r="C15839" s="226">
        <v>43832</v>
      </c>
      <c r="D15839" s="226">
        <v>44403.382777777777</v>
      </c>
      <c r="E15839" t="s">
        <v>5824</v>
      </c>
      <c r="F15839">
        <v>1.2783107428241587</v>
      </c>
    </row>
    <row r="15840" spans="1:6">
      <c r="A15840">
        <v>8</v>
      </c>
      <c r="B15840" s="226">
        <v>43831</v>
      </c>
      <c r="C15840" s="226">
        <v>43832</v>
      </c>
      <c r="D15840" s="226">
        <v>44403.382777777777</v>
      </c>
      <c r="E15840" t="s">
        <v>5825</v>
      </c>
      <c r="F15840">
        <v>1.575428686473048</v>
      </c>
    </row>
    <row r="15841" spans="1:6">
      <c r="A15841">
        <v>8</v>
      </c>
      <c r="B15841" s="226">
        <v>43831</v>
      </c>
      <c r="C15841" s="226">
        <v>43832</v>
      </c>
      <c r="D15841" s="226">
        <v>44403.382777777777</v>
      </c>
      <c r="E15841" t="s">
        <v>5826</v>
      </c>
      <c r="F15841">
        <v>1.0565321256078684</v>
      </c>
    </row>
    <row r="15842" spans="1:6">
      <c r="A15842">
        <v>8</v>
      </c>
      <c r="B15842" s="226">
        <v>43831</v>
      </c>
      <c r="C15842" s="226">
        <v>43832</v>
      </c>
      <c r="D15842" s="226">
        <v>44403.382777777777</v>
      </c>
      <c r="E15842" t="s">
        <v>5827</v>
      </c>
      <c r="F15842">
        <v>0.10000000149011995</v>
      </c>
    </row>
    <row r="15843" spans="1:6">
      <c r="A15843">
        <v>8</v>
      </c>
      <c r="B15843" s="226">
        <v>43831</v>
      </c>
      <c r="C15843" s="226">
        <v>43832</v>
      </c>
      <c r="D15843" s="226">
        <v>44403.382777777777</v>
      </c>
      <c r="E15843" t="s">
        <v>5828</v>
      </c>
      <c r="F15843">
        <v>0</v>
      </c>
    </row>
    <row r="15844" spans="1:6">
      <c r="A15844">
        <v>8</v>
      </c>
      <c r="B15844" s="226">
        <v>43831</v>
      </c>
      <c r="C15844" s="226">
        <v>43832</v>
      </c>
      <c r="D15844" s="226">
        <v>44403.382777777777</v>
      </c>
      <c r="E15844" t="s">
        <v>5829</v>
      </c>
      <c r="F15844">
        <v>0</v>
      </c>
    </row>
    <row r="15845" spans="1:6">
      <c r="A15845">
        <v>8</v>
      </c>
      <c r="B15845" s="226">
        <v>43831</v>
      </c>
      <c r="C15845" s="226">
        <v>43832</v>
      </c>
      <c r="D15845" s="226">
        <v>44403.382777777777</v>
      </c>
      <c r="E15845" t="s">
        <v>5830</v>
      </c>
      <c r="F15845">
        <v>1.7044142824684514</v>
      </c>
    </row>
    <row r="15846" spans="1:6">
      <c r="A15846">
        <v>8</v>
      </c>
      <c r="B15846" s="226">
        <v>43831</v>
      </c>
      <c r="C15846" s="226">
        <v>43832</v>
      </c>
      <c r="D15846" s="226">
        <v>44403.382777777777</v>
      </c>
      <c r="E15846" t="s">
        <v>5831</v>
      </c>
      <c r="F15846">
        <v>3.5322112286465255</v>
      </c>
    </row>
    <row r="15847" spans="1:6">
      <c r="A15847">
        <v>8</v>
      </c>
      <c r="B15847" s="226">
        <v>43831</v>
      </c>
      <c r="C15847" s="226">
        <v>43832</v>
      </c>
      <c r="D15847" s="226">
        <v>44403.382777777777</v>
      </c>
      <c r="E15847" t="s">
        <v>5832</v>
      </c>
      <c r="F15847">
        <v>3.1307534140317612</v>
      </c>
    </row>
    <row r="15848" spans="1:6">
      <c r="A15848">
        <v>8</v>
      </c>
      <c r="B15848" s="226">
        <v>43831</v>
      </c>
      <c r="C15848" s="226">
        <v>43832</v>
      </c>
      <c r="D15848" s="226">
        <v>44403.382777777777</v>
      </c>
      <c r="E15848" t="s">
        <v>5833</v>
      </c>
      <c r="F15848">
        <v>0.44999998807905622</v>
      </c>
    </row>
    <row r="15849" spans="1:6">
      <c r="A15849">
        <v>8</v>
      </c>
      <c r="B15849" s="226">
        <v>43831</v>
      </c>
      <c r="C15849" s="226">
        <v>43832</v>
      </c>
      <c r="D15849" s="226">
        <v>44403.382777777777</v>
      </c>
      <c r="E15849" t="s">
        <v>5834</v>
      </c>
      <c r="F15849">
        <v>0</v>
      </c>
    </row>
    <row r="15850" spans="1:6">
      <c r="A15850">
        <v>8</v>
      </c>
      <c r="B15850" s="226">
        <v>43831</v>
      </c>
      <c r="C15850" s="226">
        <v>43832</v>
      </c>
      <c r="D15850" s="226">
        <v>44403.382777777777</v>
      </c>
      <c r="E15850" t="s">
        <v>5835</v>
      </c>
      <c r="F15850">
        <v>0.21824816540574929</v>
      </c>
    </row>
    <row r="15851" spans="1:6">
      <c r="A15851">
        <v>8</v>
      </c>
      <c r="B15851" s="226">
        <v>43831</v>
      </c>
      <c r="C15851" s="226">
        <v>43832</v>
      </c>
      <c r="D15851" s="226">
        <v>44403.382777777777</v>
      </c>
      <c r="E15851" t="s">
        <v>5836</v>
      </c>
      <c r="F15851">
        <v>0.21880953771774564</v>
      </c>
    </row>
    <row r="15852" spans="1:6">
      <c r="A15852">
        <v>8</v>
      </c>
      <c r="B15852" s="226">
        <v>43831</v>
      </c>
      <c r="C15852" s="226">
        <v>43832</v>
      </c>
      <c r="D15852" s="226">
        <v>44403.382777777777</v>
      </c>
      <c r="E15852" t="s">
        <v>5837</v>
      </c>
      <c r="F15852">
        <v>0.27190164248216736</v>
      </c>
    </row>
    <row r="15853" spans="1:6">
      <c r="A15853">
        <v>8</v>
      </c>
      <c r="B15853" s="226">
        <v>43831</v>
      </c>
      <c r="C15853" s="226">
        <v>43832</v>
      </c>
      <c r="D15853" s="226">
        <v>44403.382777777777</v>
      </c>
      <c r="E15853" t="s">
        <v>5838</v>
      </c>
      <c r="F15853">
        <v>0</v>
      </c>
    </row>
    <row r="15854" spans="1:6">
      <c r="A15854">
        <v>8</v>
      </c>
      <c r="B15854" s="226">
        <v>43831</v>
      </c>
      <c r="C15854" s="226">
        <v>43832</v>
      </c>
      <c r="D15854" s="226">
        <v>44403.382777777777</v>
      </c>
      <c r="E15854" t="s">
        <v>5839</v>
      </c>
      <c r="F15854">
        <v>7.3637211968501131</v>
      </c>
    </row>
    <row r="15855" spans="1:6">
      <c r="A15855">
        <v>8</v>
      </c>
      <c r="B15855" s="226">
        <v>43831</v>
      </c>
      <c r="C15855" s="226">
        <v>43832</v>
      </c>
      <c r="D15855" s="226">
        <v>44403.382777777777</v>
      </c>
      <c r="E15855" t="s">
        <v>5840</v>
      </c>
      <c r="F15855">
        <v>25.904454203777647</v>
      </c>
    </row>
    <row r="15856" spans="1:6">
      <c r="A15856">
        <v>8</v>
      </c>
      <c r="B15856" s="226">
        <v>43831</v>
      </c>
      <c r="C15856" s="226">
        <v>43832</v>
      </c>
      <c r="D15856" s="226">
        <v>44403.382777777777</v>
      </c>
      <c r="E15856" t="s">
        <v>5841</v>
      </c>
      <c r="F15856">
        <v>4.3175983038213781</v>
      </c>
    </row>
    <row r="15857" spans="1:6">
      <c r="A15857">
        <v>8</v>
      </c>
      <c r="B15857" s="226">
        <v>43831</v>
      </c>
      <c r="C15857" s="226">
        <v>43832</v>
      </c>
      <c r="D15857" s="226">
        <v>44403.382777777777</v>
      </c>
      <c r="E15857" t="s">
        <v>5842</v>
      </c>
      <c r="F15857">
        <v>5.587353660663025</v>
      </c>
    </row>
    <row r="15858" spans="1:6">
      <c r="A15858">
        <v>8</v>
      </c>
      <c r="B15858" s="226">
        <v>43831</v>
      </c>
      <c r="C15858" s="226">
        <v>43832</v>
      </c>
      <c r="D15858" s="226">
        <v>44403.382777777777</v>
      </c>
      <c r="E15858" t="s">
        <v>5843</v>
      </c>
      <c r="F15858">
        <v>12.190971291727532</v>
      </c>
    </row>
    <row r="15859" spans="1:6">
      <c r="A15859">
        <v>8</v>
      </c>
      <c r="B15859" s="226">
        <v>43831</v>
      </c>
      <c r="C15859" s="226">
        <v>43832</v>
      </c>
      <c r="D15859" s="226">
        <v>44403.382777777777</v>
      </c>
      <c r="E15859" t="s">
        <v>5844</v>
      </c>
      <c r="F15859">
        <v>7.3123574356238334</v>
      </c>
    </row>
    <row r="15860" spans="1:6">
      <c r="A15860">
        <v>8</v>
      </c>
      <c r="B15860" s="226">
        <v>43831</v>
      </c>
      <c r="C15860" s="226">
        <v>43832</v>
      </c>
      <c r="D15860" s="226">
        <v>44403.382777777777</v>
      </c>
      <c r="E15860" t="s">
        <v>5845</v>
      </c>
      <c r="F15860">
        <v>15.427764079005987</v>
      </c>
    </row>
    <row r="15861" spans="1:6">
      <c r="A15861">
        <v>8</v>
      </c>
      <c r="B15861" s="226">
        <v>43831</v>
      </c>
      <c r="C15861" s="226">
        <v>43832</v>
      </c>
      <c r="D15861" s="226">
        <v>44403.382777777777</v>
      </c>
      <c r="E15861" t="s">
        <v>5846</v>
      </c>
      <c r="F15861">
        <v>4.2191700037670818</v>
      </c>
    </row>
    <row r="15862" spans="1:6">
      <c r="A15862">
        <v>8</v>
      </c>
      <c r="B15862" s="226">
        <v>43831</v>
      </c>
      <c r="C15862" s="226">
        <v>43832</v>
      </c>
      <c r="D15862" s="226">
        <v>44403.382777777777</v>
      </c>
      <c r="E15862" t="s">
        <v>5847</v>
      </c>
      <c r="F15862">
        <v>0.74000000953674316</v>
      </c>
    </row>
    <row r="15863" spans="1:6">
      <c r="A15863">
        <v>8</v>
      </c>
      <c r="B15863" s="226">
        <v>43831</v>
      </c>
      <c r="C15863" s="226">
        <v>43832</v>
      </c>
      <c r="D15863" s="226">
        <v>44403.382777777777</v>
      </c>
      <c r="E15863" t="s">
        <v>5848</v>
      </c>
      <c r="F15863">
        <v>100</v>
      </c>
    </row>
    <row r="15864" spans="1:6">
      <c r="A15864">
        <v>8</v>
      </c>
      <c r="B15864" s="226">
        <v>43831</v>
      </c>
      <c r="C15864" s="226">
        <v>43832</v>
      </c>
      <c r="D15864" s="226">
        <v>44403.382777777777</v>
      </c>
      <c r="E15864" t="s">
        <v>5805</v>
      </c>
      <c r="F15864">
        <v>19.646934082773068</v>
      </c>
    </row>
    <row r="15865" spans="1:6">
      <c r="A15865">
        <v>8</v>
      </c>
      <c r="B15865" s="226">
        <v>43831</v>
      </c>
      <c r="C15865" s="226">
        <v>43832</v>
      </c>
      <c r="D15865" s="226">
        <v>44403.382777777777</v>
      </c>
      <c r="E15865" t="s">
        <v>5797</v>
      </c>
      <c r="F15865">
        <v>7.3637211968501131</v>
      </c>
    </row>
    <row r="15866" spans="1:6">
      <c r="A15866">
        <v>8</v>
      </c>
      <c r="B15866" s="226">
        <v>43831</v>
      </c>
      <c r="C15866" s="226">
        <v>43832</v>
      </c>
      <c r="D15866" s="226">
        <v>44403.382777777777</v>
      </c>
      <c r="E15866" t="s">
        <v>5798</v>
      </c>
      <c r="F15866">
        <v>27.335971976650697</v>
      </c>
    </row>
    <row r="15867" spans="1:6">
      <c r="A15867">
        <v>8</v>
      </c>
      <c r="B15867" s="226">
        <v>43831</v>
      </c>
      <c r="C15867" s="226">
        <v>43832</v>
      </c>
      <c r="D15867" s="226">
        <v>44403.382777777777</v>
      </c>
      <c r="E15867" t="s">
        <v>5799</v>
      </c>
      <c r="F15867">
        <v>4.3175983038213781</v>
      </c>
    </row>
    <row r="15868" spans="1:6">
      <c r="A15868">
        <v>8</v>
      </c>
      <c r="B15868" s="226">
        <v>43831</v>
      </c>
      <c r="C15868" s="226">
        <v>43832</v>
      </c>
      <c r="D15868" s="226">
        <v>44403.382777777777</v>
      </c>
      <c r="E15868" t="s">
        <v>5800</v>
      </c>
      <c r="F15868">
        <v>5.587353660663025</v>
      </c>
    </row>
    <row r="15869" spans="1:6">
      <c r="A15869">
        <v>8</v>
      </c>
      <c r="B15869" s="226">
        <v>43831</v>
      </c>
      <c r="C15869" s="226">
        <v>43832</v>
      </c>
      <c r="D15869" s="226">
        <v>44403.382777777777</v>
      </c>
      <c r="E15869" t="s">
        <v>5801</v>
      </c>
      <c r="F15869">
        <v>12.190971291727532</v>
      </c>
    </row>
    <row r="15870" spans="1:6">
      <c r="A15870">
        <v>8</v>
      </c>
      <c r="B15870" s="226">
        <v>43831</v>
      </c>
      <c r="C15870" s="226">
        <v>43832</v>
      </c>
      <c r="D15870" s="226">
        <v>44403.382777777777</v>
      </c>
      <c r="E15870" t="s">
        <v>5802</v>
      </c>
      <c r="F15870">
        <v>0.35644767307159114</v>
      </c>
    </row>
    <row r="15871" spans="1:6">
      <c r="A15871">
        <v>8</v>
      </c>
      <c r="B15871" s="226">
        <v>43831</v>
      </c>
      <c r="C15871" s="226">
        <v>43832</v>
      </c>
      <c r="D15871" s="226">
        <v>44403.382777777777</v>
      </c>
      <c r="E15871" t="s">
        <v>5803</v>
      </c>
      <c r="F15871">
        <v>7.3123574356238334</v>
      </c>
    </row>
    <row r="15872" spans="1:6">
      <c r="A15872">
        <v>8</v>
      </c>
      <c r="B15872" s="226">
        <v>43831</v>
      </c>
      <c r="C15872" s="226">
        <v>43832</v>
      </c>
      <c r="D15872" s="226">
        <v>44403.382777777777</v>
      </c>
      <c r="E15872" t="s">
        <v>5804</v>
      </c>
      <c r="F15872">
        <v>20.003354950745774</v>
      </c>
    </row>
    <row r="15873" spans="1:6">
      <c r="A15873">
        <v>8</v>
      </c>
      <c r="B15873" s="226">
        <v>43831</v>
      </c>
      <c r="C15873" s="226">
        <v>43832</v>
      </c>
      <c r="D15873" s="226">
        <v>44403.382777777777</v>
      </c>
      <c r="E15873" t="s">
        <v>5913</v>
      </c>
      <c r="F15873">
        <v>3.2009731906983596</v>
      </c>
    </row>
    <row r="15874" spans="1:6">
      <c r="A15874">
        <v>8</v>
      </c>
      <c r="B15874" s="226">
        <v>43831</v>
      </c>
      <c r="C15874" s="226">
        <v>43832</v>
      </c>
      <c r="D15874" s="226">
        <v>44403.382777777777</v>
      </c>
      <c r="E15874" t="s">
        <v>5914</v>
      </c>
      <c r="F15874">
        <v>5.326449452837319</v>
      </c>
    </row>
    <row r="15875" spans="1:6">
      <c r="A15875">
        <v>8</v>
      </c>
      <c r="B15875" s="226">
        <v>43831</v>
      </c>
      <c r="C15875" s="226">
        <v>43832</v>
      </c>
      <c r="D15875" s="226">
        <v>44403.382777777777</v>
      </c>
      <c r="E15875" t="s">
        <v>5915</v>
      </c>
      <c r="F15875">
        <v>4.4591871821217968</v>
      </c>
    </row>
    <row r="15876" spans="1:6">
      <c r="A15876">
        <v>8</v>
      </c>
      <c r="B15876" s="226">
        <v>43831</v>
      </c>
      <c r="C15876" s="226">
        <v>43832</v>
      </c>
      <c r="D15876" s="226">
        <v>44403.382777777777</v>
      </c>
      <c r="E15876" t="s">
        <v>5916</v>
      </c>
      <c r="F15876">
        <v>7.0494786779292315E-2</v>
      </c>
    </row>
    <row r="15877" spans="1:6">
      <c r="A15877">
        <v>8</v>
      </c>
      <c r="B15877" s="226">
        <v>43831</v>
      </c>
      <c r="C15877" s="226">
        <v>43832</v>
      </c>
      <c r="D15877" s="226">
        <v>44403.382777777777</v>
      </c>
      <c r="E15877" t="s">
        <v>6692</v>
      </c>
      <c r="F15877">
        <v>6.943151676872132E-3</v>
      </c>
    </row>
    <row r="15878" spans="1:6">
      <c r="A15878">
        <v>8</v>
      </c>
      <c r="B15878" s="226">
        <v>43831</v>
      </c>
      <c r="C15878" s="226">
        <v>43832</v>
      </c>
      <c r="D15878" s="226">
        <v>44403.382777777777</v>
      </c>
      <c r="E15878" t="s">
        <v>5849</v>
      </c>
      <c r="F15878">
        <v>0.82829999923706055</v>
      </c>
    </row>
    <row r="15879" spans="1:6">
      <c r="A15879">
        <v>8</v>
      </c>
      <c r="B15879" s="226">
        <v>43831</v>
      </c>
      <c r="C15879" s="226">
        <v>43832</v>
      </c>
      <c r="D15879" s="226">
        <v>44403.382777777777</v>
      </c>
      <c r="E15879" t="s">
        <v>5850</v>
      </c>
      <c r="F15879">
        <v>103.6999969482394</v>
      </c>
    </row>
    <row r="15880" spans="1:6">
      <c r="A15880">
        <v>8</v>
      </c>
      <c r="B15880" s="226">
        <v>43831</v>
      </c>
      <c r="C15880" s="226">
        <v>43832</v>
      </c>
      <c r="D15880" s="226">
        <v>44403.382777777777</v>
      </c>
      <c r="E15880" t="s">
        <v>5806</v>
      </c>
      <c r="F15880">
        <v>0.1818392598691089</v>
      </c>
    </row>
    <row r="15881" spans="1:6">
      <c r="A15881">
        <v>8</v>
      </c>
      <c r="B15881" s="226">
        <v>43831</v>
      </c>
      <c r="C15881" s="226">
        <v>43832</v>
      </c>
      <c r="D15881" s="226">
        <v>44403.382777777777</v>
      </c>
      <c r="E15881" t="s">
        <v>5883</v>
      </c>
      <c r="F15881">
        <v>0.47999998927114701</v>
      </c>
    </row>
    <row r="15882" spans="1:6">
      <c r="A15882">
        <v>8</v>
      </c>
      <c r="B15882" s="226">
        <v>43831</v>
      </c>
      <c r="C15882" s="226">
        <v>43832</v>
      </c>
      <c r="D15882" s="226">
        <v>44403.382777777777</v>
      </c>
      <c r="E15882" t="s">
        <v>5884</v>
      </c>
      <c r="F15882">
        <v>1.2300000190734863</v>
      </c>
    </row>
    <row r="15883" spans="1:6">
      <c r="A15883">
        <v>8</v>
      </c>
      <c r="B15883" s="226">
        <v>43831</v>
      </c>
      <c r="C15883" s="226">
        <v>43832</v>
      </c>
      <c r="D15883" s="226">
        <v>44403.382777777777</v>
      </c>
      <c r="E15883" t="s">
        <v>5885</v>
      </c>
      <c r="F15883">
        <v>2.5199999809265137</v>
      </c>
    </row>
    <row r="15884" spans="1:6">
      <c r="A15884">
        <v>8</v>
      </c>
      <c r="B15884" s="226">
        <v>43831</v>
      </c>
      <c r="C15884" s="226">
        <v>43832</v>
      </c>
      <c r="D15884" s="226">
        <v>44403.382777777777</v>
      </c>
      <c r="E15884" t="s">
        <v>5886</v>
      </c>
      <c r="F15884">
        <v>1.3600000143050608</v>
      </c>
    </row>
    <row r="15885" spans="1:6">
      <c r="A15885">
        <v>8</v>
      </c>
      <c r="B15885" s="226">
        <v>43831</v>
      </c>
      <c r="C15885" s="226">
        <v>43832</v>
      </c>
      <c r="D15885" s="226">
        <v>44403.382777777777</v>
      </c>
      <c r="E15885" t="s">
        <v>5887</v>
      </c>
      <c r="F15885">
        <v>0.10000000149011995</v>
      </c>
    </row>
    <row r="15886" spans="1:6">
      <c r="A15886">
        <v>8</v>
      </c>
      <c r="B15886" s="226">
        <v>43831</v>
      </c>
      <c r="C15886" s="226">
        <v>43832</v>
      </c>
      <c r="D15886" s="226">
        <v>44403.382777777777</v>
      </c>
      <c r="E15886" t="s">
        <v>5888</v>
      </c>
      <c r="F15886">
        <v>0</v>
      </c>
    </row>
    <row r="15887" spans="1:6">
      <c r="A15887">
        <v>8</v>
      </c>
      <c r="B15887" s="226">
        <v>43831</v>
      </c>
      <c r="C15887" s="226">
        <v>43832</v>
      </c>
      <c r="D15887" s="226">
        <v>44403.382777777777</v>
      </c>
      <c r="E15887" t="s">
        <v>5889</v>
      </c>
      <c r="F15887">
        <v>0</v>
      </c>
    </row>
    <row r="15888" spans="1:6">
      <c r="A15888">
        <v>8</v>
      </c>
      <c r="B15888" s="226">
        <v>43831</v>
      </c>
      <c r="C15888" s="226">
        <v>43832</v>
      </c>
      <c r="D15888" s="226">
        <v>44403.382777777777</v>
      </c>
      <c r="E15888" t="s">
        <v>5772</v>
      </c>
      <c r="F15888">
        <v>7.0000000298025958E-2</v>
      </c>
    </row>
    <row r="15889" spans="1:6">
      <c r="A15889">
        <v>8</v>
      </c>
      <c r="B15889" s="226">
        <v>43831</v>
      </c>
      <c r="C15889" s="226">
        <v>43832</v>
      </c>
      <c r="D15889" s="226">
        <v>44403.382777777777</v>
      </c>
      <c r="E15889" t="s">
        <v>5773</v>
      </c>
      <c r="F15889">
        <v>1.6399999856949474</v>
      </c>
    </row>
    <row r="15890" spans="1:6">
      <c r="A15890">
        <v>8</v>
      </c>
      <c r="B15890" s="226">
        <v>43831</v>
      </c>
      <c r="C15890" s="226">
        <v>43832</v>
      </c>
      <c r="D15890" s="226">
        <v>44403.382777777777</v>
      </c>
      <c r="E15890" t="s">
        <v>5774</v>
      </c>
      <c r="F15890">
        <v>5.6500000953676555</v>
      </c>
    </row>
    <row r="15891" spans="1:6">
      <c r="A15891">
        <v>8</v>
      </c>
      <c r="B15891" s="226">
        <v>43831</v>
      </c>
      <c r="C15891" s="226">
        <v>43832</v>
      </c>
      <c r="D15891" s="226">
        <v>44403.382777777777</v>
      </c>
      <c r="E15891" t="s">
        <v>5775</v>
      </c>
      <c r="F15891">
        <v>4.0300002098082004</v>
      </c>
    </row>
    <row r="15892" spans="1:6">
      <c r="A15892">
        <v>8</v>
      </c>
      <c r="B15892" s="226">
        <v>43831</v>
      </c>
      <c r="C15892" s="226">
        <v>43832</v>
      </c>
      <c r="D15892" s="226">
        <v>44403.382777777777</v>
      </c>
      <c r="E15892" t="s">
        <v>5776</v>
      </c>
      <c r="F15892">
        <v>0.44999998807905622</v>
      </c>
    </row>
    <row r="15893" spans="1:6">
      <c r="A15893">
        <v>8</v>
      </c>
      <c r="B15893" s="226">
        <v>43831</v>
      </c>
      <c r="C15893" s="226">
        <v>43832</v>
      </c>
      <c r="D15893" s="226">
        <v>44403.382777777777</v>
      </c>
      <c r="E15893" t="s">
        <v>5777</v>
      </c>
      <c r="F15893">
        <v>0</v>
      </c>
    </row>
    <row r="15894" spans="1:6">
      <c r="A15894">
        <v>8</v>
      </c>
      <c r="B15894" s="226">
        <v>43831</v>
      </c>
      <c r="C15894" s="226">
        <v>43832</v>
      </c>
      <c r="D15894" s="226">
        <v>44403.382777777777</v>
      </c>
      <c r="E15894" t="s">
        <v>5778</v>
      </c>
      <c r="F15894">
        <v>3.9999999105930363E-2</v>
      </c>
    </row>
    <row r="15895" spans="1:6">
      <c r="A15895">
        <v>8</v>
      </c>
      <c r="B15895" s="226">
        <v>43831</v>
      </c>
      <c r="C15895" s="226">
        <v>43832</v>
      </c>
      <c r="D15895" s="226">
        <v>44403.382777777777</v>
      </c>
      <c r="E15895" t="s">
        <v>5890</v>
      </c>
      <c r="F15895">
        <v>0.20999999344349696</v>
      </c>
    </row>
    <row r="15896" spans="1:6">
      <c r="A15896">
        <v>8</v>
      </c>
      <c r="B15896" s="226">
        <v>43831</v>
      </c>
      <c r="C15896" s="226">
        <v>43832</v>
      </c>
      <c r="D15896" s="226">
        <v>44403.382777777777</v>
      </c>
      <c r="E15896" t="s">
        <v>5891</v>
      </c>
      <c r="F15896">
        <v>0.3499999940395217</v>
      </c>
    </row>
    <row r="15897" spans="1:6">
      <c r="A15897">
        <v>8</v>
      </c>
      <c r="B15897" s="226">
        <v>43831</v>
      </c>
      <c r="C15897" s="226">
        <v>43832</v>
      </c>
      <c r="D15897" s="226">
        <v>44403.382777777777</v>
      </c>
      <c r="E15897" t="s">
        <v>5892</v>
      </c>
      <c r="F15897">
        <v>0.3499999940395217</v>
      </c>
    </row>
    <row r="15898" spans="1:6">
      <c r="A15898">
        <v>8</v>
      </c>
      <c r="B15898" s="226">
        <v>43831</v>
      </c>
      <c r="C15898" s="226">
        <v>43832</v>
      </c>
      <c r="D15898" s="226">
        <v>44403.382777777777</v>
      </c>
      <c r="E15898" t="s">
        <v>5893</v>
      </c>
      <c r="F15898">
        <v>0</v>
      </c>
    </row>
    <row r="15899" spans="1:6">
      <c r="A15899">
        <v>8</v>
      </c>
      <c r="B15899" s="226">
        <v>43831</v>
      </c>
      <c r="C15899" s="226">
        <v>43832</v>
      </c>
      <c r="D15899" s="226">
        <v>44403.382777777777</v>
      </c>
      <c r="E15899" t="s">
        <v>5783</v>
      </c>
      <c r="F15899">
        <v>0</v>
      </c>
    </row>
    <row r="15900" spans="1:6">
      <c r="A15900">
        <v>8</v>
      </c>
      <c r="B15900" s="226">
        <v>43831</v>
      </c>
      <c r="C15900" s="226">
        <v>43832</v>
      </c>
      <c r="D15900" s="226">
        <v>44403.382777777777</v>
      </c>
      <c r="E15900" t="s">
        <v>5784</v>
      </c>
      <c r="F15900">
        <v>0</v>
      </c>
    </row>
    <row r="15901" spans="1:6">
      <c r="A15901">
        <v>8</v>
      </c>
      <c r="B15901" s="226">
        <v>43831</v>
      </c>
      <c r="C15901" s="226">
        <v>43832</v>
      </c>
      <c r="D15901" s="226">
        <v>44403.382777777777</v>
      </c>
      <c r="E15901" t="s">
        <v>5785</v>
      </c>
      <c r="F15901">
        <v>6.2699999809262721</v>
      </c>
    </row>
    <row r="15902" spans="1:6">
      <c r="A15902">
        <v>8</v>
      </c>
      <c r="B15902" s="226">
        <v>43831</v>
      </c>
      <c r="C15902" s="226">
        <v>43832</v>
      </c>
      <c r="D15902" s="226">
        <v>44403.382777777777</v>
      </c>
      <c r="E15902" t="s">
        <v>5786</v>
      </c>
      <c r="F15902">
        <v>23.229999542236726</v>
      </c>
    </row>
    <row r="15903" spans="1:6">
      <c r="A15903">
        <v>8</v>
      </c>
      <c r="B15903" s="226">
        <v>43831</v>
      </c>
      <c r="C15903" s="226">
        <v>43832</v>
      </c>
      <c r="D15903" s="226">
        <v>44403.382777777777</v>
      </c>
      <c r="E15903" t="s">
        <v>5787</v>
      </c>
      <c r="F15903">
        <v>16.930000305175781</v>
      </c>
    </row>
    <row r="15904" spans="1:6">
      <c r="A15904">
        <v>8</v>
      </c>
      <c r="B15904" s="226">
        <v>43831</v>
      </c>
      <c r="C15904" s="226">
        <v>43832</v>
      </c>
      <c r="D15904" s="226">
        <v>44403.382777777777</v>
      </c>
      <c r="E15904" t="s">
        <v>5788</v>
      </c>
      <c r="F15904">
        <v>4.630000114440918</v>
      </c>
    </row>
    <row r="15905" spans="1:6">
      <c r="A15905">
        <v>8</v>
      </c>
      <c r="B15905" s="226">
        <v>43831</v>
      </c>
      <c r="C15905" s="226">
        <v>43832</v>
      </c>
      <c r="D15905" s="226">
        <v>44403.382777777777</v>
      </c>
      <c r="E15905" t="s">
        <v>5895</v>
      </c>
      <c r="F15905">
        <v>0.74000000953674316</v>
      </c>
    </row>
    <row r="15906" spans="1:6">
      <c r="A15906">
        <v>8</v>
      </c>
      <c r="B15906" s="226">
        <v>43831</v>
      </c>
      <c r="C15906" s="226">
        <v>43832</v>
      </c>
      <c r="D15906" s="226">
        <v>44403.382777777777</v>
      </c>
      <c r="E15906" t="s">
        <v>5790</v>
      </c>
      <c r="F15906">
        <v>4.1100001335142498</v>
      </c>
    </row>
    <row r="15907" spans="1:6">
      <c r="A15907">
        <v>8</v>
      </c>
      <c r="B15907" s="226">
        <v>43831</v>
      </c>
      <c r="C15907" s="226">
        <v>43832</v>
      </c>
      <c r="D15907" s="226">
        <v>44403.382777777777</v>
      </c>
      <c r="E15907" t="s">
        <v>5791</v>
      </c>
      <c r="F15907">
        <v>5</v>
      </c>
    </row>
    <row r="15908" spans="1:6">
      <c r="A15908">
        <v>8</v>
      </c>
      <c r="B15908" s="226">
        <v>43831</v>
      </c>
      <c r="C15908" s="226">
        <v>43832</v>
      </c>
      <c r="D15908" s="226">
        <v>44403.382777777777</v>
      </c>
      <c r="E15908" t="s">
        <v>5792</v>
      </c>
      <c r="F15908">
        <v>11.72000026702835</v>
      </c>
    </row>
    <row r="15909" spans="1:6">
      <c r="A15909">
        <v>8</v>
      </c>
      <c r="B15909" s="226">
        <v>43831</v>
      </c>
      <c r="C15909" s="226">
        <v>43832</v>
      </c>
      <c r="D15909" s="226">
        <v>44403.382777777777</v>
      </c>
      <c r="E15909" t="s">
        <v>5793</v>
      </c>
      <c r="F15909">
        <v>6.6900000572202067</v>
      </c>
    </row>
    <row r="15910" spans="1:6">
      <c r="A15910">
        <v>8</v>
      </c>
      <c r="B15910" s="226">
        <v>43831</v>
      </c>
      <c r="C15910" s="226">
        <v>43832</v>
      </c>
      <c r="D15910" s="226">
        <v>44403.382777777777</v>
      </c>
      <c r="E15910" t="s">
        <v>5794</v>
      </c>
      <c r="F15910">
        <v>27.510000228880809</v>
      </c>
    </row>
    <row r="15911" spans="1:6">
      <c r="A15911">
        <v>8</v>
      </c>
      <c r="B15911" s="226">
        <v>43831</v>
      </c>
      <c r="C15911" s="226">
        <v>43832</v>
      </c>
      <c r="D15911" s="226">
        <v>44403.382777777777</v>
      </c>
      <c r="E15911" t="s">
        <v>5896</v>
      </c>
      <c r="F15911">
        <v>17.840000152587891</v>
      </c>
    </row>
    <row r="15912" spans="1:6">
      <c r="A15912">
        <v>8</v>
      </c>
      <c r="B15912" s="226">
        <v>43831</v>
      </c>
      <c r="C15912" s="226">
        <v>43832</v>
      </c>
      <c r="D15912" s="226">
        <v>44403.382777777777</v>
      </c>
      <c r="E15912" t="s">
        <v>5894</v>
      </c>
      <c r="F15912">
        <v>0</v>
      </c>
    </row>
    <row r="15913" spans="1:6">
      <c r="A15913">
        <v>8</v>
      </c>
      <c r="B15913" s="226">
        <v>43831</v>
      </c>
      <c r="C15913" s="226">
        <v>43832</v>
      </c>
      <c r="D15913" s="226">
        <v>44403.382777777777</v>
      </c>
      <c r="E15913" t="s">
        <v>6455</v>
      </c>
      <c r="F15913">
        <v>45.868361557854584</v>
      </c>
    </row>
    <row r="15914" spans="1:6">
      <c r="A15914">
        <v>8</v>
      </c>
      <c r="B15914" s="226">
        <v>43831</v>
      </c>
      <c r="C15914" s="226">
        <v>43832</v>
      </c>
      <c r="D15914" s="226">
        <v>44403.382777777777</v>
      </c>
      <c r="E15914" t="s">
        <v>6456</v>
      </c>
      <c r="F15914">
        <v>51.456879398557916</v>
      </c>
    </row>
    <row r="15915" spans="1:6">
      <c r="A15915">
        <v>8</v>
      </c>
      <c r="B15915" s="226">
        <v>43831</v>
      </c>
      <c r="C15915" s="226">
        <v>43832</v>
      </c>
      <c r="D15915" s="226">
        <v>44403.382777777777</v>
      </c>
      <c r="E15915" t="s">
        <v>5973</v>
      </c>
      <c r="F15915">
        <v>5.0026698215140186</v>
      </c>
    </row>
    <row r="15916" spans="1:6">
      <c r="A15916">
        <v>8</v>
      </c>
      <c r="B15916" s="226">
        <v>43831</v>
      </c>
      <c r="C15916" s="226">
        <v>43832</v>
      </c>
      <c r="D15916" s="226">
        <v>44403.382777777777</v>
      </c>
      <c r="E15916" t="s">
        <v>6690</v>
      </c>
      <c r="F15916">
        <v>0.63783433789180488</v>
      </c>
    </row>
    <row r="15917" spans="1:6">
      <c r="A15917">
        <v>8</v>
      </c>
      <c r="B15917" s="226">
        <v>43831</v>
      </c>
      <c r="C15917" s="226">
        <v>43832</v>
      </c>
      <c r="D15917" s="226">
        <v>44403.382777777777</v>
      </c>
      <c r="E15917" t="s">
        <v>6691</v>
      </c>
      <c r="F15917">
        <v>0.95610058307647616</v>
      </c>
    </row>
    <row r="15918" spans="1:6">
      <c r="A15918">
        <v>8</v>
      </c>
      <c r="B15918" s="226">
        <v>43831</v>
      </c>
      <c r="C15918" s="226">
        <v>43832</v>
      </c>
      <c r="D15918" s="226">
        <v>44403.382777777777</v>
      </c>
      <c r="E15918" t="s">
        <v>6240</v>
      </c>
      <c r="F15918">
        <v>74.02795935206936</v>
      </c>
    </row>
    <row r="15919" spans="1:6">
      <c r="A15919">
        <v>8</v>
      </c>
      <c r="B15919" s="226">
        <v>43831</v>
      </c>
      <c r="C15919" s="226">
        <v>43832</v>
      </c>
      <c r="D15919" s="226">
        <v>44403.382777777777</v>
      </c>
      <c r="E15919" t="s">
        <v>5902</v>
      </c>
      <c r="F15919">
        <v>18.838600158691406</v>
      </c>
    </row>
    <row r="15920" spans="1:6">
      <c r="A15920">
        <v>8</v>
      </c>
      <c r="B15920" s="226">
        <v>43831</v>
      </c>
      <c r="C15920" s="226">
        <v>43832</v>
      </c>
      <c r="D15920" s="226">
        <v>44403.382777777777</v>
      </c>
      <c r="E15920" t="s">
        <v>5903</v>
      </c>
      <c r="F15920">
        <v>59.310901641847835</v>
      </c>
    </row>
    <row r="15921" spans="1:6">
      <c r="A15921">
        <v>8</v>
      </c>
      <c r="B15921" s="226">
        <v>43831</v>
      </c>
      <c r="C15921" s="226">
        <v>43832</v>
      </c>
      <c r="D15921" s="226">
        <v>44403.382777777777</v>
      </c>
      <c r="E15921" t="s">
        <v>5904</v>
      </c>
      <c r="F15921">
        <v>24.409000396729049</v>
      </c>
    </row>
    <row r="15922" spans="1:6">
      <c r="A15922">
        <v>8</v>
      </c>
      <c r="B15922" s="226">
        <v>43831</v>
      </c>
      <c r="C15922" s="226">
        <v>43832</v>
      </c>
      <c r="D15922" s="226">
        <v>44403.382777777777</v>
      </c>
      <c r="E15922" t="s">
        <v>5905</v>
      </c>
      <c r="F15922">
        <v>0.25999999046325684</v>
      </c>
    </row>
    <row r="15923" spans="1:6">
      <c r="A15923">
        <v>8</v>
      </c>
      <c r="B15923" s="226">
        <v>43831</v>
      </c>
      <c r="C15923" s="226">
        <v>43832</v>
      </c>
      <c r="D15923" s="226">
        <v>44403.382777777777</v>
      </c>
      <c r="E15923" t="s">
        <v>5906</v>
      </c>
      <c r="F15923">
        <v>0.24240000545979401</v>
      </c>
    </row>
    <row r="15924" spans="1:6">
      <c r="A15924">
        <v>8</v>
      </c>
      <c r="B15924" s="226">
        <v>43831</v>
      </c>
      <c r="C15924" s="226">
        <v>43832</v>
      </c>
      <c r="D15924" s="226">
        <v>44403.382777777777</v>
      </c>
      <c r="E15924" t="s">
        <v>5907</v>
      </c>
      <c r="F15924">
        <v>0.46219998598100337</v>
      </c>
    </row>
    <row r="15925" spans="1:6">
      <c r="A15925">
        <v>8</v>
      </c>
      <c r="B15925" s="226">
        <v>43831</v>
      </c>
      <c r="C15925" s="226">
        <v>43832</v>
      </c>
      <c r="D15925" s="226">
        <v>44403.382777777777</v>
      </c>
      <c r="E15925" t="s">
        <v>5908</v>
      </c>
      <c r="F15925">
        <v>0.1291999965906192</v>
      </c>
    </row>
    <row r="15926" spans="1:6">
      <c r="A15926">
        <v>8</v>
      </c>
      <c r="B15926" s="226">
        <v>43831</v>
      </c>
      <c r="C15926" s="226">
        <v>43832</v>
      </c>
      <c r="D15926" s="226">
        <v>44403.382777777777</v>
      </c>
      <c r="E15926" t="s">
        <v>6241</v>
      </c>
      <c r="F15926">
        <v>143.57978601455696</v>
      </c>
    </row>
    <row r="15927" spans="1:6">
      <c r="A15927">
        <v>8</v>
      </c>
      <c r="B15927" s="226">
        <v>43831</v>
      </c>
      <c r="C15927" s="226">
        <v>43832</v>
      </c>
      <c r="D15927" s="226">
        <v>44403.382777777777</v>
      </c>
      <c r="E15927" t="s">
        <v>5909</v>
      </c>
    </row>
    <row r="15928" spans="1:6">
      <c r="A15928">
        <v>8</v>
      </c>
      <c r="B15928" s="226">
        <v>43831</v>
      </c>
      <c r="C15928" s="226">
        <v>43832</v>
      </c>
      <c r="D15928" s="226">
        <v>44403.382777777777</v>
      </c>
      <c r="E15928" t="s">
        <v>5910</v>
      </c>
    </row>
    <row r="15929" spans="1:6">
      <c r="A15929">
        <v>8</v>
      </c>
      <c r="B15929" s="226">
        <v>43831</v>
      </c>
      <c r="C15929" s="226">
        <v>43832</v>
      </c>
      <c r="D15929" s="226">
        <v>44403.382777777777</v>
      </c>
      <c r="E15929" t="s">
        <v>5911</v>
      </c>
    </row>
    <row r="15930" spans="1:6">
      <c r="A15930">
        <v>8</v>
      </c>
      <c r="B15930" s="226">
        <v>43831</v>
      </c>
      <c r="C15930" s="226">
        <v>43832</v>
      </c>
      <c r="D15930" s="226">
        <v>44403.382777777777</v>
      </c>
      <c r="E15930" t="s">
        <v>5912</v>
      </c>
    </row>
    <row r="15931" spans="1:6">
      <c r="A15931">
        <v>8</v>
      </c>
      <c r="B15931" s="226">
        <v>43831</v>
      </c>
      <c r="C15931" s="226">
        <v>43832</v>
      </c>
      <c r="D15931" s="226">
        <v>44403.382777777777</v>
      </c>
      <c r="E15931" t="s">
        <v>6457</v>
      </c>
      <c r="F15931">
        <v>121.74391297234389</v>
      </c>
    </row>
    <row r="15932" spans="1:6">
      <c r="A15932">
        <v>8</v>
      </c>
      <c r="B15932" s="226">
        <v>43831</v>
      </c>
      <c r="C15932" s="226">
        <v>43832</v>
      </c>
      <c r="D15932" s="226">
        <v>44403.382777777777</v>
      </c>
      <c r="E15932" t="s">
        <v>6458</v>
      </c>
      <c r="F15932">
        <v>121.4411908096738</v>
      </c>
    </row>
    <row r="15933" spans="1:6">
      <c r="A15933">
        <v>8</v>
      </c>
      <c r="B15933" s="226">
        <v>43831</v>
      </c>
      <c r="C15933" s="226">
        <v>43832</v>
      </c>
      <c r="D15933" s="226">
        <v>44403.382777777777</v>
      </c>
      <c r="E15933" t="s">
        <v>6459</v>
      </c>
      <c r="F15933">
        <v>89.772515895630818</v>
      </c>
    </row>
    <row r="15934" spans="1:6">
      <c r="A15934">
        <v>8</v>
      </c>
      <c r="B15934" s="226">
        <v>43831</v>
      </c>
      <c r="C15934" s="226">
        <v>43832</v>
      </c>
      <c r="D15934" s="226">
        <v>44403.382777777777</v>
      </c>
      <c r="E15934" t="s">
        <v>5521</v>
      </c>
      <c r="F15934">
        <v>210.67810947630139</v>
      </c>
    </row>
    <row r="15935" spans="1:6">
      <c r="A15935">
        <v>8</v>
      </c>
      <c r="B15935" s="226">
        <v>43831</v>
      </c>
      <c r="C15935" s="226">
        <v>43832</v>
      </c>
      <c r="D15935" s="226">
        <v>44403.382777777777</v>
      </c>
      <c r="E15935" t="s">
        <v>6460</v>
      </c>
      <c r="F15935">
        <v>106.00002094374773</v>
      </c>
    </row>
    <row r="15936" spans="1:6">
      <c r="A15936">
        <v>8</v>
      </c>
      <c r="B15936" s="226">
        <v>43831</v>
      </c>
      <c r="C15936" s="226">
        <v>43832</v>
      </c>
      <c r="D15936" s="226">
        <v>44403.382777777777</v>
      </c>
      <c r="E15936" t="s">
        <v>6461</v>
      </c>
      <c r="F15936">
        <v>117.71146007643758</v>
      </c>
    </row>
    <row r="15937" spans="1:6">
      <c r="A15937">
        <v>8</v>
      </c>
      <c r="B15937" s="226">
        <v>43831</v>
      </c>
      <c r="C15937" s="226">
        <v>43832</v>
      </c>
      <c r="D15937" s="226">
        <v>44403.382777777777</v>
      </c>
      <c r="E15937" t="s">
        <v>6462</v>
      </c>
      <c r="F15937">
        <v>124.55435198148152</v>
      </c>
    </row>
    <row r="15938" spans="1:6">
      <c r="A15938">
        <v>8</v>
      </c>
      <c r="B15938" s="226">
        <v>43831</v>
      </c>
      <c r="C15938" s="226">
        <v>43832</v>
      </c>
      <c r="D15938" s="226">
        <v>44403.382777777777</v>
      </c>
      <c r="E15938" t="s">
        <v>6463</v>
      </c>
      <c r="F15938">
        <v>136.70643107096359</v>
      </c>
    </row>
    <row r="15939" spans="1:6">
      <c r="A15939">
        <v>8</v>
      </c>
      <c r="B15939" s="226">
        <v>43831</v>
      </c>
      <c r="C15939" s="226">
        <v>43832</v>
      </c>
      <c r="D15939" s="226">
        <v>44403.382777777777</v>
      </c>
      <c r="E15939" t="s">
        <v>5974</v>
      </c>
      <c r="F15939">
        <v>6.4552634878291029</v>
      </c>
    </row>
    <row r="15940" spans="1:6">
      <c r="A15940">
        <v>8</v>
      </c>
      <c r="B15940" s="226">
        <v>43831</v>
      </c>
      <c r="C15940" s="226">
        <v>43832</v>
      </c>
      <c r="D15940" s="226">
        <v>44403.382777777777</v>
      </c>
      <c r="E15940" t="s">
        <v>5975</v>
      </c>
      <c r="F15940">
        <v>11.722027913067089</v>
      </c>
    </row>
    <row r="15941" spans="1:6">
      <c r="A15941">
        <v>8</v>
      </c>
      <c r="B15941" s="226">
        <v>43831</v>
      </c>
      <c r="C15941" s="226">
        <v>43832</v>
      </c>
      <c r="D15941" s="226">
        <v>44403.382777777777</v>
      </c>
      <c r="E15941" t="s">
        <v>5934</v>
      </c>
      <c r="F15941">
        <v>20.001502621173852</v>
      </c>
    </row>
    <row r="15942" spans="1:6">
      <c r="A15942">
        <v>8</v>
      </c>
      <c r="B15942" s="226">
        <v>43831</v>
      </c>
      <c r="C15942" s="226">
        <v>43832</v>
      </c>
      <c r="D15942" s="226">
        <v>44403.382777777777</v>
      </c>
      <c r="E15942" t="s">
        <v>6242</v>
      </c>
      <c r="F15942">
        <v>51.52474778758156</v>
      </c>
    </row>
    <row r="15943" spans="1:6">
      <c r="A15943">
        <v>8</v>
      </c>
      <c r="B15943" s="226">
        <v>43831</v>
      </c>
      <c r="C15943" s="226">
        <v>43832</v>
      </c>
      <c r="D15943" s="226">
        <v>44403.382777777777</v>
      </c>
      <c r="E15943" t="s">
        <v>6464</v>
      </c>
      <c r="F15943">
        <v>143.33933679792568</v>
      </c>
    </row>
    <row r="15944" spans="1:6">
      <c r="A15944">
        <v>8</v>
      </c>
      <c r="B15944" s="226">
        <v>43831</v>
      </c>
      <c r="C15944" s="226">
        <v>43832</v>
      </c>
      <c r="D15944" s="226">
        <v>44403.382777777777</v>
      </c>
      <c r="E15944" t="s">
        <v>6465</v>
      </c>
      <c r="F15944">
        <v>149.12241335974869</v>
      </c>
    </row>
    <row r="15945" spans="1:6">
      <c r="A15945">
        <v>8</v>
      </c>
      <c r="B15945" s="226">
        <v>43831</v>
      </c>
      <c r="C15945" s="226">
        <v>43832</v>
      </c>
      <c r="D15945" s="226">
        <v>44403.382777777777</v>
      </c>
      <c r="E15945" t="s">
        <v>6466</v>
      </c>
      <c r="F15945">
        <v>143.54379229015771</v>
      </c>
    </row>
    <row r="15946" spans="1:6">
      <c r="A15946">
        <v>8</v>
      </c>
      <c r="B15946" s="226">
        <v>43831</v>
      </c>
      <c r="C15946" s="226">
        <v>43832</v>
      </c>
      <c r="D15946" s="226">
        <v>44403.382777777777</v>
      </c>
      <c r="E15946" t="s">
        <v>6467</v>
      </c>
      <c r="F15946">
        <v>144.83648509979341</v>
      </c>
    </row>
    <row r="15947" spans="1:6">
      <c r="A15947">
        <v>8</v>
      </c>
      <c r="B15947" s="226">
        <v>43831</v>
      </c>
      <c r="C15947" s="226">
        <v>43832</v>
      </c>
      <c r="D15947" s="226">
        <v>44403.382777777777</v>
      </c>
      <c r="E15947" t="s">
        <v>5935</v>
      </c>
      <c r="F15947">
        <v>9.9108217173152529</v>
      </c>
    </row>
    <row r="15948" spans="1:6">
      <c r="A15948">
        <v>8</v>
      </c>
      <c r="B15948" s="226">
        <v>43831</v>
      </c>
      <c r="C15948" s="226">
        <v>43832</v>
      </c>
      <c r="D15948" s="226">
        <v>44403.382777777777</v>
      </c>
      <c r="E15948" t="s">
        <v>6468</v>
      </c>
      <c r="F15948">
        <v>145.07112243440392</v>
      </c>
    </row>
    <row r="15949" spans="1:6">
      <c r="A15949">
        <v>8</v>
      </c>
      <c r="B15949" s="226">
        <v>43831</v>
      </c>
      <c r="C15949" s="226">
        <v>43832</v>
      </c>
      <c r="D15949" s="226">
        <v>44403.382777777777</v>
      </c>
      <c r="E15949" t="s">
        <v>5948</v>
      </c>
    </row>
    <row r="15950" spans="1:6">
      <c r="A15950">
        <v>8</v>
      </c>
      <c r="B15950" s="226">
        <v>43831</v>
      </c>
      <c r="C15950" s="226">
        <v>43832</v>
      </c>
      <c r="D15950" s="226">
        <v>44403.382777777777</v>
      </c>
      <c r="E15950" t="s">
        <v>5950</v>
      </c>
    </row>
    <row r="15951" spans="1:6">
      <c r="A15951">
        <v>8</v>
      </c>
      <c r="B15951" s="226">
        <v>43831</v>
      </c>
      <c r="C15951" s="226">
        <v>43832</v>
      </c>
      <c r="D15951" s="226">
        <v>44403.382777777777</v>
      </c>
      <c r="E15951" t="s">
        <v>5949</v>
      </c>
    </row>
    <row r="15952" spans="1:6">
      <c r="A15952">
        <v>8</v>
      </c>
      <c r="B15952" s="226">
        <v>43831</v>
      </c>
      <c r="C15952" s="226">
        <v>43832</v>
      </c>
      <c r="D15952" s="226">
        <v>44403.382777777777</v>
      </c>
      <c r="E15952" t="s">
        <v>6521</v>
      </c>
      <c r="F15952">
        <v>0.6861230169629895</v>
      </c>
    </row>
    <row r="15953" spans="1:6">
      <c r="A15953">
        <v>8</v>
      </c>
      <c r="B15953" s="226">
        <v>43831</v>
      </c>
      <c r="C15953" s="226">
        <v>43832</v>
      </c>
      <c r="D15953" s="226">
        <v>44403.382777777777</v>
      </c>
      <c r="E15953" t="s">
        <v>6522</v>
      </c>
      <c r="F15953">
        <v>0.16295701406779681</v>
      </c>
    </row>
    <row r="15954" spans="1:6">
      <c r="A15954">
        <v>8</v>
      </c>
      <c r="B15954" s="226">
        <v>43831</v>
      </c>
      <c r="C15954" s="226">
        <v>43832</v>
      </c>
      <c r="D15954" s="226">
        <v>44403.382777777777</v>
      </c>
      <c r="E15954" t="s">
        <v>6243</v>
      </c>
      <c r="F15954">
        <v>1.6900456621767563</v>
      </c>
    </row>
    <row r="15955" spans="1:6">
      <c r="A15955">
        <v>8</v>
      </c>
      <c r="B15955" s="226">
        <v>43831</v>
      </c>
      <c r="C15955" s="226">
        <v>43832</v>
      </c>
      <c r="D15955" s="226">
        <v>44403.382777777777</v>
      </c>
      <c r="E15955" t="s">
        <v>5963</v>
      </c>
      <c r="F15955">
        <v>54.99983312553821</v>
      </c>
    </row>
    <row r="15956" spans="1:6">
      <c r="A15956">
        <v>8</v>
      </c>
      <c r="B15956" s="226">
        <v>43831</v>
      </c>
      <c r="C15956" s="226">
        <v>43832</v>
      </c>
      <c r="D15956" s="226">
        <v>44403.382777777777</v>
      </c>
      <c r="E15956" t="s">
        <v>6447</v>
      </c>
      <c r="F15956">
        <v>91.991203504138511</v>
      </c>
    </row>
    <row r="15957" spans="1:6">
      <c r="A15957">
        <v>8</v>
      </c>
      <c r="B15957" s="226">
        <v>43831</v>
      </c>
      <c r="C15957" s="226">
        <v>43832</v>
      </c>
      <c r="D15957" s="226">
        <v>44403.382777777777</v>
      </c>
      <c r="E15957" t="s">
        <v>6448</v>
      </c>
      <c r="F15957">
        <v>73.692735854784601</v>
      </c>
    </row>
    <row r="15958" spans="1:6">
      <c r="A15958">
        <v>8</v>
      </c>
      <c r="B15958" s="226">
        <v>43831</v>
      </c>
      <c r="C15958" s="226">
        <v>43832</v>
      </c>
      <c r="D15958" s="226">
        <v>44403.382777777777</v>
      </c>
      <c r="E15958" t="s">
        <v>5964</v>
      </c>
      <c r="F15958">
        <v>15.724359307686488</v>
      </c>
    </row>
    <row r="15959" spans="1:6">
      <c r="A15959">
        <v>8</v>
      </c>
      <c r="B15959" s="226">
        <v>43831</v>
      </c>
      <c r="C15959" s="226">
        <v>43832</v>
      </c>
      <c r="D15959" s="226">
        <v>44403.382777777777</v>
      </c>
      <c r="E15959" t="s">
        <v>6244</v>
      </c>
      <c r="F15959">
        <v>10.437171420786115</v>
      </c>
    </row>
    <row r="15960" spans="1:6">
      <c r="A15960">
        <v>8</v>
      </c>
      <c r="B15960" s="226">
        <v>43831</v>
      </c>
      <c r="C15960" s="226">
        <v>43832</v>
      </c>
      <c r="D15960" s="226">
        <v>44403.382777777777</v>
      </c>
      <c r="E15960" t="s">
        <v>6245</v>
      </c>
      <c r="F15960">
        <v>9.0217162516381944</v>
      </c>
    </row>
    <row r="15961" spans="1:6">
      <c r="A15961">
        <v>8</v>
      </c>
      <c r="B15961" s="226">
        <v>43831</v>
      </c>
      <c r="C15961" s="226">
        <v>43832</v>
      </c>
      <c r="D15961" s="226">
        <v>44403.382777777777</v>
      </c>
      <c r="E15961" t="s">
        <v>6659</v>
      </c>
      <c r="F15961">
        <v>0.82829999923706055</v>
      </c>
    </row>
    <row r="15962" spans="1:6">
      <c r="A15962">
        <v>8</v>
      </c>
      <c r="B15962" s="226">
        <v>43831</v>
      </c>
      <c r="C15962" s="226">
        <v>43832</v>
      </c>
      <c r="D15962" s="226">
        <v>44403.382777777777</v>
      </c>
      <c r="E15962" t="s">
        <v>6639</v>
      </c>
      <c r="F15962">
        <v>0.74409997463224853</v>
      </c>
    </row>
    <row r="15963" spans="1:6">
      <c r="A15963">
        <v>8</v>
      </c>
      <c r="B15963" s="226">
        <v>43831</v>
      </c>
      <c r="C15963" s="226">
        <v>43832</v>
      </c>
      <c r="D15963" s="226">
        <v>44403.382777777777</v>
      </c>
      <c r="E15963" t="s">
        <v>6640</v>
      </c>
      <c r="F15963">
        <v>0.85939997434612891</v>
      </c>
    </row>
    <row r="15964" spans="1:6">
      <c r="A15964">
        <v>8</v>
      </c>
      <c r="B15964" s="226">
        <v>43831</v>
      </c>
      <c r="C15964" s="226">
        <v>43832</v>
      </c>
      <c r="D15964" s="226">
        <v>44403.382777777777</v>
      </c>
      <c r="E15964" t="s">
        <v>6641</v>
      </c>
      <c r="F15964">
        <v>0.87779998779296875</v>
      </c>
    </row>
    <row r="15965" spans="1:6">
      <c r="A15965">
        <v>8</v>
      </c>
      <c r="B15965" s="226">
        <v>43831</v>
      </c>
      <c r="C15965" s="226">
        <v>43832</v>
      </c>
      <c r="D15965" s="226">
        <v>44403.382777777777</v>
      </c>
      <c r="E15965" t="s">
        <v>6613</v>
      </c>
    </row>
    <row r="15966" spans="1:6">
      <c r="A15966">
        <v>8</v>
      </c>
      <c r="B15966" s="226">
        <v>43831</v>
      </c>
      <c r="C15966" s="226">
        <v>43832</v>
      </c>
      <c r="D15966" s="226">
        <v>44403.382777777777</v>
      </c>
      <c r="E15966" t="s">
        <v>6246</v>
      </c>
      <c r="F15966">
        <v>48.321539753427722</v>
      </c>
    </row>
    <row r="15967" spans="1:6">
      <c r="A15967">
        <v>8</v>
      </c>
      <c r="B15967" s="226">
        <v>43831</v>
      </c>
      <c r="C15967" s="226">
        <v>43832</v>
      </c>
      <c r="D15967" s="226">
        <v>44403.382777777777</v>
      </c>
      <c r="E15967" t="s">
        <v>6247</v>
      </c>
      <c r="F15967">
        <v>37.884368332641607</v>
      </c>
    </row>
    <row r="15968" spans="1:6">
      <c r="A15968">
        <v>8</v>
      </c>
      <c r="B15968" s="226">
        <v>43831</v>
      </c>
      <c r="C15968" s="226">
        <v>43832</v>
      </c>
      <c r="D15968" s="226">
        <v>44403.382777777777</v>
      </c>
      <c r="E15968" t="s">
        <v>6441</v>
      </c>
      <c r="F15968">
        <v>126.34234298070304</v>
      </c>
    </row>
    <row r="15969" spans="1:6">
      <c r="A15969">
        <v>8</v>
      </c>
      <c r="B15969" s="226">
        <v>43831</v>
      </c>
      <c r="C15969" s="226">
        <v>43832</v>
      </c>
      <c r="D15969" s="226">
        <v>44403.382777777777</v>
      </c>
      <c r="E15969" t="s">
        <v>6442</v>
      </c>
      <c r="F15969">
        <v>137.30592368443834</v>
      </c>
    </row>
    <row r="15970" spans="1:6">
      <c r="A15970">
        <v>8</v>
      </c>
      <c r="B15970" s="226">
        <v>43831</v>
      </c>
      <c r="C15970" s="226">
        <v>43832</v>
      </c>
      <c r="D15970" s="226">
        <v>44403.382777777777</v>
      </c>
      <c r="E15970" t="s">
        <v>6443</v>
      </c>
      <c r="F15970">
        <v>147.48871985541496</v>
      </c>
    </row>
    <row r="15971" spans="1:6">
      <c r="A15971">
        <v>8</v>
      </c>
      <c r="B15971" s="226">
        <v>43831</v>
      </c>
      <c r="C15971" s="226">
        <v>43832</v>
      </c>
      <c r="D15971" s="226">
        <v>44403.382777777777</v>
      </c>
      <c r="E15971" t="s">
        <v>6444</v>
      </c>
      <c r="F15971">
        <v>153.52586449517094</v>
      </c>
    </row>
    <row r="15972" spans="1:6">
      <c r="A15972">
        <v>8</v>
      </c>
      <c r="B15972" s="226">
        <v>43831</v>
      </c>
      <c r="C15972" s="226">
        <v>43832</v>
      </c>
      <c r="D15972" s="226">
        <v>44403.382777777777</v>
      </c>
      <c r="E15972" t="s">
        <v>6445</v>
      </c>
      <c r="F15972">
        <v>161.29049770567133</v>
      </c>
    </row>
    <row r="15973" spans="1:6">
      <c r="A15973">
        <v>8</v>
      </c>
      <c r="B15973" s="226">
        <v>43831</v>
      </c>
      <c r="C15973" s="226">
        <v>43832</v>
      </c>
      <c r="D15973" s="226">
        <v>44403.382777777777</v>
      </c>
      <c r="E15973" t="s">
        <v>6446</v>
      </c>
      <c r="F15973">
        <v>170.73645461400361</v>
      </c>
    </row>
    <row r="15974" spans="1:6">
      <c r="A15974">
        <v>8</v>
      </c>
      <c r="B15974" s="226">
        <v>43831</v>
      </c>
      <c r="C15974" s="226">
        <v>43832</v>
      </c>
      <c r="D15974" s="226">
        <v>44403.382777777777</v>
      </c>
      <c r="E15974" t="s">
        <v>5971</v>
      </c>
      <c r="F15974">
        <v>8.750909083088235</v>
      </c>
    </row>
    <row r="15975" spans="1:6">
      <c r="A15975">
        <v>8</v>
      </c>
      <c r="B15975" s="226">
        <v>43831</v>
      </c>
      <c r="C15975" s="226">
        <v>43832</v>
      </c>
      <c r="D15975" s="226">
        <v>44403.382777777777</v>
      </c>
      <c r="E15975" t="s">
        <v>5972</v>
      </c>
      <c r="F15975">
        <v>11.312903381718471</v>
      </c>
    </row>
    <row r="15976" spans="1:6">
      <c r="A15976">
        <v>8</v>
      </c>
      <c r="B15976" s="226">
        <v>43831</v>
      </c>
      <c r="C15976" s="226">
        <v>43832</v>
      </c>
      <c r="D15976" s="226">
        <v>44403.382777777777</v>
      </c>
      <c r="E15976" t="s">
        <v>6449</v>
      </c>
      <c r="F15976">
        <v>83.325524764590753</v>
      </c>
    </row>
    <row r="15977" spans="1:6">
      <c r="A15977">
        <v>8</v>
      </c>
      <c r="B15977" s="226">
        <v>43831</v>
      </c>
      <c r="C15977" s="226">
        <v>43832</v>
      </c>
      <c r="D15977" s="226">
        <v>44403.382777777777</v>
      </c>
      <c r="E15977" t="s">
        <v>6248</v>
      </c>
      <c r="F15977">
        <v>132.10071891678709</v>
      </c>
    </row>
    <row r="15978" spans="1:6">
      <c r="A15978">
        <v>8</v>
      </c>
      <c r="B15978" s="226">
        <v>43831</v>
      </c>
      <c r="C15978" s="226">
        <v>43832</v>
      </c>
      <c r="D15978" s="226">
        <v>44403.382777777777</v>
      </c>
      <c r="E15978" t="s">
        <v>6249</v>
      </c>
      <c r="F15978">
        <v>97.706015279557931</v>
      </c>
    </row>
    <row r="15979" spans="1:6">
      <c r="A15979">
        <v>8</v>
      </c>
      <c r="B15979" s="226">
        <v>43831</v>
      </c>
      <c r="C15979" s="226">
        <v>43832</v>
      </c>
      <c r="D15979" s="226">
        <v>44403.382777777777</v>
      </c>
      <c r="E15979" t="s">
        <v>6250</v>
      </c>
      <c r="F15979">
        <v>2.3475531287594773</v>
      </c>
    </row>
    <row r="15980" spans="1:6">
      <c r="A15980">
        <v>8</v>
      </c>
      <c r="B15980" s="226">
        <v>43831</v>
      </c>
      <c r="C15980" s="226">
        <v>43832</v>
      </c>
      <c r="D15980" s="226">
        <v>44403.382777777777</v>
      </c>
      <c r="E15980" t="s">
        <v>6450</v>
      </c>
      <c r="F15980">
        <v>172.20993263456546</v>
      </c>
    </row>
    <row r="15981" spans="1:6">
      <c r="A15981">
        <v>8</v>
      </c>
      <c r="B15981" s="226">
        <v>43831</v>
      </c>
      <c r="C15981" s="226">
        <v>43832</v>
      </c>
      <c r="D15981" s="226">
        <v>44403.382777777777</v>
      </c>
      <c r="E15981" t="s">
        <v>6451</v>
      </c>
      <c r="F15981">
        <v>172.23277675840495</v>
      </c>
    </row>
    <row r="15982" spans="1:6">
      <c r="A15982">
        <v>8</v>
      </c>
      <c r="B15982" s="226">
        <v>43831</v>
      </c>
      <c r="C15982" s="226">
        <v>43832</v>
      </c>
      <c r="D15982" s="226">
        <v>44403.382777777777</v>
      </c>
      <c r="E15982" t="s">
        <v>5976</v>
      </c>
      <c r="F15982">
        <v>1.292372776312166</v>
      </c>
    </row>
    <row r="15983" spans="1:6">
      <c r="A15983">
        <v>8</v>
      </c>
      <c r="B15983" s="226">
        <v>43831</v>
      </c>
      <c r="C15983" s="226">
        <v>43832</v>
      </c>
      <c r="D15983" s="226">
        <v>44403.382777777777</v>
      </c>
      <c r="E15983" t="s">
        <v>6452</v>
      </c>
      <c r="F15983">
        <v>172.46022549735179</v>
      </c>
    </row>
    <row r="15984" spans="1:6">
      <c r="A15984">
        <v>8</v>
      </c>
      <c r="B15984" s="226">
        <v>43831</v>
      </c>
      <c r="C15984" s="226">
        <v>43832</v>
      </c>
      <c r="D15984" s="226">
        <v>44403.382777777777</v>
      </c>
      <c r="E15984" t="s">
        <v>6453</v>
      </c>
      <c r="F15984">
        <v>172.57710960176252</v>
      </c>
    </row>
    <row r="15985" spans="1:6">
      <c r="A15985">
        <v>8</v>
      </c>
      <c r="B15985" s="226">
        <v>43831</v>
      </c>
      <c r="C15985" s="226">
        <v>43832</v>
      </c>
      <c r="D15985" s="226">
        <v>44403.382777777777</v>
      </c>
      <c r="E15985" t="s">
        <v>6454</v>
      </c>
      <c r="F15985">
        <v>172.69217316309641</v>
      </c>
    </row>
    <row r="15986" spans="1:6">
      <c r="A15986">
        <v>8</v>
      </c>
      <c r="B15986" s="226">
        <v>43831</v>
      </c>
      <c r="C15986" s="226">
        <v>43832</v>
      </c>
      <c r="D15986" s="226">
        <v>44403.382777777777</v>
      </c>
      <c r="E15986" t="s">
        <v>5957</v>
      </c>
      <c r="F15986">
        <v>0.85900002717974999</v>
      </c>
    </row>
    <row r="15987" spans="1:6">
      <c r="A15987">
        <v>8</v>
      </c>
      <c r="B15987" s="226">
        <v>43831</v>
      </c>
      <c r="C15987" s="226">
        <v>43832</v>
      </c>
      <c r="D15987" s="226">
        <v>44403.382777777777</v>
      </c>
      <c r="E15987" t="s">
        <v>5977</v>
      </c>
      <c r="F15987">
        <v>6.1539998054506784</v>
      </c>
    </row>
    <row r="15988" spans="1:6">
      <c r="A15988">
        <v>8</v>
      </c>
      <c r="B15988" s="226">
        <v>43831</v>
      </c>
      <c r="C15988" s="226">
        <v>43832</v>
      </c>
      <c r="D15988" s="226">
        <v>44403.382777777777</v>
      </c>
      <c r="E15988" t="s">
        <v>5978</v>
      </c>
      <c r="F15988">
        <v>92.426597595211206</v>
      </c>
    </row>
    <row r="15989" spans="1:6">
      <c r="A15989">
        <v>8</v>
      </c>
      <c r="B15989" s="226">
        <v>43831</v>
      </c>
      <c r="C15989" s="226">
        <v>43832</v>
      </c>
      <c r="D15989" s="226">
        <v>44403.382777777777</v>
      </c>
      <c r="E15989" t="s">
        <v>5979</v>
      </c>
      <c r="F15989">
        <v>0.19589999318123338</v>
      </c>
    </row>
    <row r="15990" spans="1:6">
      <c r="A15990">
        <v>8</v>
      </c>
      <c r="B15990" s="226">
        <v>43831</v>
      </c>
      <c r="C15990" s="226">
        <v>43832</v>
      </c>
      <c r="D15990" s="226">
        <v>44403.382777777777</v>
      </c>
      <c r="E15990" t="s">
        <v>5980</v>
      </c>
      <c r="F15990">
        <v>0.12970000505447388</v>
      </c>
    </row>
    <row r="15991" spans="1:6">
      <c r="A15991">
        <v>8</v>
      </c>
      <c r="B15991" s="226">
        <v>43831</v>
      </c>
      <c r="C15991" s="226">
        <v>43832</v>
      </c>
      <c r="D15991" s="226">
        <v>44403.382777777777</v>
      </c>
      <c r="E15991" t="s">
        <v>5981</v>
      </c>
      <c r="F15991">
        <v>0.21250000596047083</v>
      </c>
    </row>
    <row r="15992" spans="1:6">
      <c r="A15992">
        <v>8</v>
      </c>
      <c r="B15992" s="226">
        <v>43831</v>
      </c>
      <c r="C15992" s="226">
        <v>43832</v>
      </c>
      <c r="D15992" s="226">
        <v>44403.382777777777</v>
      </c>
      <c r="E15992" t="s">
        <v>5982</v>
      </c>
      <c r="F15992">
        <v>2.0899999886751324E-2</v>
      </c>
    </row>
    <row r="15993" spans="1:6">
      <c r="A15993">
        <v>8</v>
      </c>
      <c r="B15993" s="226">
        <v>43831</v>
      </c>
      <c r="C15993" s="226">
        <v>43832</v>
      </c>
      <c r="D15993" s="226">
        <v>44403.382777777777</v>
      </c>
      <c r="E15993" t="s">
        <v>5983</v>
      </c>
      <c r="F15993">
        <v>0</v>
      </c>
    </row>
    <row r="15994" spans="1:6">
      <c r="A15994">
        <v>8</v>
      </c>
      <c r="B15994" s="226">
        <v>43831</v>
      </c>
      <c r="C15994" s="226">
        <v>43832</v>
      </c>
      <c r="D15994" s="226">
        <v>44403.382777777777</v>
      </c>
      <c r="E15994" t="s">
        <v>5984</v>
      </c>
      <c r="F15994">
        <v>0</v>
      </c>
    </row>
    <row r="15995" spans="1:6">
      <c r="A15995">
        <v>8</v>
      </c>
      <c r="B15995" s="226">
        <v>43831</v>
      </c>
      <c r="C15995" s="226">
        <v>43832</v>
      </c>
      <c r="D15995" s="226">
        <v>44403.382777777777</v>
      </c>
      <c r="E15995" t="s">
        <v>5985</v>
      </c>
      <c r="F15995">
        <v>0</v>
      </c>
    </row>
    <row r="15996" spans="1:6">
      <c r="A15996">
        <v>8</v>
      </c>
      <c r="B15996" s="226">
        <v>43831</v>
      </c>
      <c r="C15996" s="226">
        <v>43832</v>
      </c>
      <c r="D15996" s="226">
        <v>44403.382777777777</v>
      </c>
      <c r="E15996" t="s">
        <v>6303</v>
      </c>
      <c r="F15996">
        <v>44.612019000000004</v>
      </c>
    </row>
    <row r="15997" spans="1:6">
      <c r="A15997">
        <v>8</v>
      </c>
      <c r="B15997" s="226">
        <v>43831</v>
      </c>
      <c r="C15997" s="226">
        <v>43832</v>
      </c>
      <c r="D15997" s="226">
        <v>44403.382777777777</v>
      </c>
      <c r="E15997" t="s">
        <v>5986</v>
      </c>
      <c r="F15997">
        <v>45.573023739999996</v>
      </c>
    </row>
    <row r="15998" spans="1:6">
      <c r="A15998">
        <v>8</v>
      </c>
      <c r="B15998" s="226">
        <v>43831</v>
      </c>
      <c r="C15998" s="226">
        <v>43832</v>
      </c>
      <c r="D15998" s="226">
        <v>44403.382777777777</v>
      </c>
      <c r="E15998" t="s">
        <v>5987</v>
      </c>
      <c r="F15998">
        <v>2.7000000700354576E-3</v>
      </c>
    </row>
    <row r="15999" spans="1:6">
      <c r="A15999">
        <v>8</v>
      </c>
      <c r="B15999" s="226">
        <v>43831</v>
      </c>
      <c r="C15999" s="226">
        <v>43832</v>
      </c>
      <c r="D15999" s="226">
        <v>44403.382777777777</v>
      </c>
      <c r="E15999" t="s">
        <v>5988</v>
      </c>
      <c r="F15999">
        <v>0.1168999969959259</v>
      </c>
    </row>
    <row r="16000" spans="1:6">
      <c r="A16000">
        <v>8</v>
      </c>
      <c r="B16000" s="226">
        <v>43831</v>
      </c>
      <c r="C16000" s="226">
        <v>43832</v>
      </c>
      <c r="D16000" s="226">
        <v>44403.382777777777</v>
      </c>
      <c r="E16000" t="s">
        <v>5958</v>
      </c>
      <c r="F16000">
        <v>0.28790000081063455</v>
      </c>
    </row>
    <row r="16001" spans="1:6">
      <c r="A16001">
        <v>8</v>
      </c>
      <c r="B16001" s="226">
        <v>43831</v>
      </c>
      <c r="C16001" s="226">
        <v>43832</v>
      </c>
      <c r="D16001" s="226">
        <v>44403.382777777777</v>
      </c>
      <c r="E16001" t="s">
        <v>5989</v>
      </c>
      <c r="F16001">
        <v>54.423401355744055</v>
      </c>
    </row>
    <row r="16002" spans="1:6">
      <c r="A16002">
        <v>8</v>
      </c>
      <c r="B16002" s="226">
        <v>43831</v>
      </c>
      <c r="C16002" s="226">
        <v>43832</v>
      </c>
      <c r="D16002" s="226">
        <v>44403.382777777777</v>
      </c>
      <c r="E16002" t="s">
        <v>5990</v>
      </c>
      <c r="F16002">
        <v>7.9639000892641931</v>
      </c>
    </row>
    <row r="16003" spans="1:6">
      <c r="A16003">
        <v>8</v>
      </c>
      <c r="B16003" s="226">
        <v>43831</v>
      </c>
      <c r="C16003" s="226">
        <v>43832</v>
      </c>
      <c r="D16003" s="226">
        <v>44403.382777777777</v>
      </c>
      <c r="E16003" t="s">
        <v>5991</v>
      </c>
      <c r="F16003">
        <v>10.303600311279297</v>
      </c>
    </row>
    <row r="16004" spans="1:6">
      <c r="A16004">
        <v>8</v>
      </c>
      <c r="B16004" s="226">
        <v>43831</v>
      </c>
      <c r="C16004" s="226">
        <v>43832</v>
      </c>
      <c r="D16004" s="226">
        <v>44403.382777777777</v>
      </c>
      <c r="E16004" t="s">
        <v>5992</v>
      </c>
      <c r="F16004">
        <v>22.974700927734375</v>
      </c>
    </row>
    <row r="16005" spans="1:6">
      <c r="A16005">
        <v>8</v>
      </c>
      <c r="B16005" s="226">
        <v>43831</v>
      </c>
      <c r="C16005" s="226">
        <v>43832</v>
      </c>
      <c r="D16005" s="226">
        <v>44403.382777777777</v>
      </c>
      <c r="E16005" t="s">
        <v>5993</v>
      </c>
      <c r="F16005">
        <v>13.181200027466192</v>
      </c>
    </row>
    <row r="16006" spans="1:6">
      <c r="A16006">
        <v>8</v>
      </c>
      <c r="B16006" s="226">
        <v>43831</v>
      </c>
      <c r="C16006" s="226">
        <v>43832</v>
      </c>
      <c r="D16006" s="226">
        <v>44403.382777777777</v>
      </c>
      <c r="E16006" t="s">
        <v>5994</v>
      </c>
      <c r="F16006">
        <v>33.634300231933594</v>
      </c>
    </row>
    <row r="16007" spans="1:6">
      <c r="A16007">
        <v>8</v>
      </c>
      <c r="B16007" s="226">
        <v>43831</v>
      </c>
      <c r="C16007" s="226">
        <v>43832</v>
      </c>
      <c r="D16007" s="226">
        <v>44403.382777777777</v>
      </c>
      <c r="E16007" t="s">
        <v>5995</v>
      </c>
      <c r="F16007">
        <v>8.0996999740597548</v>
      </c>
    </row>
    <row r="16008" spans="1:6">
      <c r="A16008">
        <v>8</v>
      </c>
      <c r="B16008" s="226">
        <v>43831</v>
      </c>
      <c r="C16008" s="226">
        <v>43832</v>
      </c>
      <c r="D16008" s="226">
        <v>44403.382777777777</v>
      </c>
      <c r="E16008" t="s">
        <v>5996</v>
      </c>
      <c r="F16008">
        <v>2.4084999561310774</v>
      </c>
    </row>
    <row r="16009" spans="1:6">
      <c r="A16009">
        <v>8</v>
      </c>
      <c r="B16009" s="226">
        <v>43831</v>
      </c>
      <c r="C16009" s="226">
        <v>43832</v>
      </c>
      <c r="D16009" s="226">
        <v>44403.382777777777</v>
      </c>
      <c r="E16009" t="s">
        <v>6044</v>
      </c>
    </row>
    <row r="16010" spans="1:6">
      <c r="A16010">
        <v>8</v>
      </c>
      <c r="B16010" s="226">
        <v>43831</v>
      </c>
      <c r="C16010" s="226">
        <v>43832</v>
      </c>
      <c r="D16010" s="226">
        <v>44403.382777777777</v>
      </c>
      <c r="E16010" t="s">
        <v>6047</v>
      </c>
    </row>
    <row r="16011" spans="1:6">
      <c r="A16011">
        <v>8</v>
      </c>
      <c r="B16011" s="226">
        <v>43831</v>
      </c>
      <c r="C16011" s="226">
        <v>43832</v>
      </c>
      <c r="D16011" s="226">
        <v>44403.382777777777</v>
      </c>
      <c r="E16011" t="s">
        <v>6046</v>
      </c>
    </row>
    <row r="16012" spans="1:6">
      <c r="A16012">
        <v>8</v>
      </c>
      <c r="B16012" s="226">
        <v>43831</v>
      </c>
      <c r="C16012" s="226">
        <v>43832</v>
      </c>
      <c r="D16012" s="226">
        <v>44403.382777777777</v>
      </c>
      <c r="E16012" t="s">
        <v>6045</v>
      </c>
    </row>
    <row r="16013" spans="1:6">
      <c r="A16013">
        <v>8</v>
      </c>
      <c r="B16013" s="226">
        <v>43831</v>
      </c>
      <c r="C16013" s="226">
        <v>43832</v>
      </c>
      <c r="D16013" s="226">
        <v>44403.382777777777</v>
      </c>
      <c r="E16013" t="s">
        <v>6235</v>
      </c>
    </row>
    <row r="16014" spans="1:6">
      <c r="A16014">
        <v>8</v>
      </c>
      <c r="B16014" s="226">
        <v>43831</v>
      </c>
      <c r="C16014" s="226">
        <v>43832</v>
      </c>
      <c r="D16014" s="226">
        <v>44403.382777777777</v>
      </c>
      <c r="E16014" t="s">
        <v>6315</v>
      </c>
    </row>
    <row r="16015" spans="1:6">
      <c r="A16015">
        <v>8</v>
      </c>
      <c r="B16015" s="226">
        <v>43831</v>
      </c>
      <c r="C16015" s="226">
        <v>43832</v>
      </c>
      <c r="D16015" s="226">
        <v>44403.382777777777</v>
      </c>
      <c r="E16015" t="s">
        <v>6316</v>
      </c>
    </row>
    <row r="16016" spans="1:6">
      <c r="A16016">
        <v>8</v>
      </c>
      <c r="B16016" s="226">
        <v>43831</v>
      </c>
      <c r="C16016" s="226">
        <v>43832</v>
      </c>
      <c r="D16016" s="226">
        <v>44403.382777777777</v>
      </c>
      <c r="E16016" t="s">
        <v>8012</v>
      </c>
    </row>
    <row r="16017" spans="1:6">
      <c r="A16017">
        <v>8</v>
      </c>
      <c r="B16017" s="226">
        <v>43831</v>
      </c>
      <c r="C16017" s="226">
        <v>43832</v>
      </c>
      <c r="D16017" s="226">
        <v>44403.382777777777</v>
      </c>
      <c r="E16017" t="s">
        <v>6269</v>
      </c>
      <c r="F16017">
        <v>39.977405398421851</v>
      </c>
    </row>
    <row r="16018" spans="1:6">
      <c r="A16018">
        <v>8</v>
      </c>
      <c r="B16018" s="226">
        <v>43831</v>
      </c>
      <c r="C16018" s="226">
        <v>43832</v>
      </c>
      <c r="D16018" s="226">
        <v>44403.382777777777</v>
      </c>
      <c r="E16018" t="s">
        <v>6553</v>
      </c>
      <c r="F16018">
        <v>0</v>
      </c>
    </row>
    <row r="16019" spans="1:6">
      <c r="A16019">
        <v>8</v>
      </c>
      <c r="B16019" s="226">
        <v>43831</v>
      </c>
      <c r="C16019" s="226">
        <v>43832</v>
      </c>
      <c r="D16019" s="226">
        <v>44403.382777777777</v>
      </c>
      <c r="E16019" t="s">
        <v>6554</v>
      </c>
      <c r="F16019">
        <v>0</v>
      </c>
    </row>
    <row r="16020" spans="1:6">
      <c r="A16020">
        <v>8</v>
      </c>
      <c r="B16020" s="226">
        <v>43831</v>
      </c>
      <c r="C16020" s="226">
        <v>43832</v>
      </c>
      <c r="D16020" s="226">
        <v>44403.382777777777</v>
      </c>
      <c r="E16020" t="s">
        <v>6555</v>
      </c>
      <c r="F16020">
        <v>0</v>
      </c>
    </row>
    <row r="16021" spans="1:6">
      <c r="A16021">
        <v>8</v>
      </c>
      <c r="B16021" s="226">
        <v>43831</v>
      </c>
      <c r="C16021" s="226">
        <v>43832</v>
      </c>
      <c r="D16021" s="226">
        <v>44403.382777777777</v>
      </c>
      <c r="E16021" t="s">
        <v>6556</v>
      </c>
      <c r="F16021">
        <v>0</v>
      </c>
    </row>
    <row r="16022" spans="1:6">
      <c r="A16022">
        <v>8</v>
      </c>
      <c r="B16022" s="226">
        <v>43831</v>
      </c>
      <c r="C16022" s="226">
        <v>43832</v>
      </c>
      <c r="D16022" s="226">
        <v>44403.382777777777</v>
      </c>
      <c r="E16022" t="s">
        <v>6557</v>
      </c>
      <c r="F16022">
        <v>0</v>
      </c>
    </row>
    <row r="16023" spans="1:6">
      <c r="A16023">
        <v>8</v>
      </c>
      <c r="B16023" s="226">
        <v>43831</v>
      </c>
      <c r="C16023" s="226">
        <v>43832</v>
      </c>
      <c r="D16023" s="226">
        <v>44403.382777777777</v>
      </c>
      <c r="E16023" t="s">
        <v>6558</v>
      </c>
      <c r="F16023">
        <v>0</v>
      </c>
    </row>
    <row r="16024" spans="1:6">
      <c r="A16024">
        <v>8</v>
      </c>
      <c r="B16024" s="226">
        <v>43831</v>
      </c>
      <c r="C16024" s="226">
        <v>43832</v>
      </c>
      <c r="D16024" s="226">
        <v>44403.382777777777</v>
      </c>
      <c r="E16024" t="s">
        <v>6559</v>
      </c>
      <c r="F16024">
        <v>0</v>
      </c>
    </row>
    <row r="16025" spans="1:6">
      <c r="A16025">
        <v>8</v>
      </c>
      <c r="B16025" s="226">
        <v>43831</v>
      </c>
      <c r="C16025" s="226">
        <v>43832</v>
      </c>
      <c r="D16025" s="226">
        <v>44403.382777777777</v>
      </c>
      <c r="E16025" t="s">
        <v>6560</v>
      </c>
      <c r="F16025">
        <v>18</v>
      </c>
    </row>
    <row r="16026" spans="1:6">
      <c r="A16026">
        <v>8</v>
      </c>
      <c r="B16026" s="226">
        <v>43831</v>
      </c>
      <c r="C16026" s="226">
        <v>43832</v>
      </c>
      <c r="D16026" s="226">
        <v>44403.382777777777</v>
      </c>
      <c r="E16026" t="s">
        <v>6561</v>
      </c>
      <c r="F16026">
        <v>18</v>
      </c>
    </row>
    <row r="16027" spans="1:6">
      <c r="A16027">
        <v>8</v>
      </c>
      <c r="B16027" s="226">
        <v>43831</v>
      </c>
      <c r="C16027" s="226">
        <v>43832</v>
      </c>
      <c r="D16027" s="226">
        <v>44403.382777777777</v>
      </c>
      <c r="E16027" t="s">
        <v>6562</v>
      </c>
      <c r="F16027">
        <v>2.8</v>
      </c>
    </row>
    <row r="16028" spans="1:6">
      <c r="A16028">
        <v>8</v>
      </c>
      <c r="B16028" s="226">
        <v>43831</v>
      </c>
      <c r="C16028" s="226">
        <v>43832</v>
      </c>
      <c r="D16028" s="226">
        <v>44403.382777777777</v>
      </c>
      <c r="E16028" t="s">
        <v>6563</v>
      </c>
      <c r="F16028">
        <v>2.8</v>
      </c>
    </row>
    <row r="16029" spans="1:6">
      <c r="A16029">
        <v>8</v>
      </c>
      <c r="B16029" s="226">
        <v>43831</v>
      </c>
      <c r="C16029" s="226">
        <v>43832</v>
      </c>
      <c r="D16029" s="226">
        <v>44403.382777777777</v>
      </c>
      <c r="E16029" t="s">
        <v>6564</v>
      </c>
      <c r="F16029">
        <v>2.8</v>
      </c>
    </row>
    <row r="16030" spans="1:6">
      <c r="A16030">
        <v>8</v>
      </c>
      <c r="B16030" s="226">
        <v>43831</v>
      </c>
      <c r="C16030" s="226">
        <v>43832</v>
      </c>
      <c r="D16030" s="226">
        <v>44403.382777777777</v>
      </c>
      <c r="E16030" t="s">
        <v>6565</v>
      </c>
      <c r="F16030">
        <v>2.8</v>
      </c>
    </row>
    <row r="16031" spans="1:6">
      <c r="A16031">
        <v>8</v>
      </c>
      <c r="B16031" s="226">
        <v>43831</v>
      </c>
      <c r="C16031" s="226">
        <v>43832</v>
      </c>
      <c r="D16031" s="226">
        <v>44403.382777777777</v>
      </c>
      <c r="E16031" t="s">
        <v>6566</v>
      </c>
      <c r="F16031">
        <v>18</v>
      </c>
    </row>
    <row r="16032" spans="1:6">
      <c r="A16032">
        <v>8</v>
      </c>
      <c r="B16032" s="226">
        <v>43831</v>
      </c>
      <c r="C16032" s="226">
        <v>43832</v>
      </c>
      <c r="D16032" s="226">
        <v>44403.382777777777</v>
      </c>
      <c r="E16032" t="s">
        <v>6567</v>
      </c>
      <c r="F16032">
        <v>2.8</v>
      </c>
    </row>
    <row r="16033" spans="1:6">
      <c r="A16033">
        <v>8</v>
      </c>
      <c r="B16033" s="226">
        <v>43831</v>
      </c>
      <c r="C16033" s="226">
        <v>43832</v>
      </c>
      <c r="D16033" s="226">
        <v>44403.382777777777</v>
      </c>
      <c r="E16033" t="s">
        <v>6568</v>
      </c>
      <c r="F16033">
        <v>2.8</v>
      </c>
    </row>
    <row r="16034" spans="1:6">
      <c r="A16034">
        <v>8</v>
      </c>
      <c r="B16034" s="226">
        <v>43831</v>
      </c>
      <c r="C16034" s="226">
        <v>43832</v>
      </c>
      <c r="D16034" s="226">
        <v>44403.382777777777</v>
      </c>
      <c r="E16034" t="s">
        <v>6569</v>
      </c>
      <c r="F16034">
        <v>18</v>
      </c>
    </row>
    <row r="16035" spans="1:6">
      <c r="A16035">
        <v>8</v>
      </c>
      <c r="B16035" s="226">
        <v>43831</v>
      </c>
      <c r="C16035" s="226">
        <v>43832</v>
      </c>
      <c r="D16035" s="226">
        <v>44403.382777777777</v>
      </c>
      <c r="E16035" t="s">
        <v>6570</v>
      </c>
      <c r="F16035">
        <v>2.8</v>
      </c>
    </row>
    <row r="16036" spans="1:6">
      <c r="A16036">
        <v>8</v>
      </c>
      <c r="B16036" s="226">
        <v>43831</v>
      </c>
      <c r="C16036" s="226">
        <v>43832</v>
      </c>
      <c r="D16036" s="226">
        <v>44403.382777777777</v>
      </c>
      <c r="E16036" t="s">
        <v>6665</v>
      </c>
      <c r="F16036">
        <v>-3.257282465799919E-2</v>
      </c>
    </row>
    <row r="16037" spans="1:6">
      <c r="A16037">
        <v>8</v>
      </c>
      <c r="B16037" s="226">
        <v>43831</v>
      </c>
      <c r="C16037" s="226">
        <v>43832</v>
      </c>
      <c r="D16037" s="226">
        <v>44403.382777777777</v>
      </c>
      <c r="E16037" t="s">
        <v>6666</v>
      </c>
      <c r="F16037">
        <v>-2.5229221771264243E-2</v>
      </c>
    </row>
    <row r="16038" spans="1:6">
      <c r="A16038">
        <v>8</v>
      </c>
      <c r="B16038" s="226">
        <v>43831</v>
      </c>
      <c r="C16038" s="226">
        <v>43832</v>
      </c>
      <c r="D16038" s="226">
        <v>44403.382777777777</v>
      </c>
      <c r="E16038" t="s">
        <v>6662</v>
      </c>
      <c r="F16038">
        <v>1.3649561104002788</v>
      </c>
    </row>
    <row r="16039" spans="1:6">
      <c r="A16039">
        <v>8</v>
      </c>
      <c r="B16039" s="226">
        <v>43831</v>
      </c>
      <c r="C16039" s="226">
        <v>43832</v>
      </c>
      <c r="D16039" s="226">
        <v>44403.382777777777</v>
      </c>
      <c r="E16039" t="s">
        <v>6289</v>
      </c>
      <c r="F16039">
        <v>32.856162087122598</v>
      </c>
    </row>
    <row r="16040" spans="1:6">
      <c r="A16040">
        <v>8</v>
      </c>
      <c r="B16040" s="226">
        <v>43831</v>
      </c>
      <c r="C16040" s="226">
        <v>43832</v>
      </c>
      <c r="D16040" s="226">
        <v>44403.382777777777</v>
      </c>
      <c r="E16040" t="s">
        <v>6290</v>
      </c>
      <c r="F16040">
        <v>4.3155950711005211</v>
      </c>
    </row>
    <row r="16041" spans="1:6">
      <c r="A16041">
        <v>8</v>
      </c>
      <c r="B16041" s="226">
        <v>43831</v>
      </c>
      <c r="C16041" s="226">
        <v>43832</v>
      </c>
      <c r="D16041" s="226">
        <v>44403.382777777777</v>
      </c>
      <c r="E16041" t="s">
        <v>6291</v>
      </c>
      <c r="F16041">
        <v>4.4542602270382359</v>
      </c>
    </row>
    <row r="16042" spans="1:6">
      <c r="A16042">
        <v>8</v>
      </c>
      <c r="B16042" s="226">
        <v>43831</v>
      </c>
      <c r="C16042" s="226">
        <v>43832</v>
      </c>
      <c r="D16042" s="226">
        <v>44403.382777777777</v>
      </c>
      <c r="E16042" t="s">
        <v>6292</v>
      </c>
      <c r="F16042">
        <v>9.9286713398165176</v>
      </c>
    </row>
    <row r="16043" spans="1:6">
      <c r="A16043">
        <v>8</v>
      </c>
      <c r="B16043" s="226">
        <v>43831</v>
      </c>
      <c r="C16043" s="226">
        <v>43832</v>
      </c>
      <c r="D16043" s="226">
        <v>44403.382777777777</v>
      </c>
      <c r="E16043" t="s">
        <v>6293</v>
      </c>
      <c r="F16043">
        <v>0</v>
      </c>
    </row>
    <row r="16044" spans="1:6">
      <c r="A16044">
        <v>8</v>
      </c>
      <c r="B16044" s="226">
        <v>43831</v>
      </c>
      <c r="C16044" s="226">
        <v>43832</v>
      </c>
      <c r="D16044" s="226">
        <v>44403.382777777777</v>
      </c>
      <c r="E16044" t="s">
        <v>6294</v>
      </c>
      <c r="F16044">
        <v>0</v>
      </c>
    </row>
    <row r="16045" spans="1:6">
      <c r="A16045">
        <v>8</v>
      </c>
      <c r="B16045" s="226">
        <v>43831</v>
      </c>
      <c r="C16045" s="226">
        <v>43832</v>
      </c>
      <c r="D16045" s="226">
        <v>44403.382777777777</v>
      </c>
      <c r="E16045" t="s">
        <v>6295</v>
      </c>
      <c r="F16045">
        <v>44.612019000000004</v>
      </c>
    </row>
    <row r="16046" spans="1:6">
      <c r="A16046">
        <v>8</v>
      </c>
      <c r="B16046" s="226">
        <v>43831</v>
      </c>
      <c r="C16046" s="226">
        <v>43832</v>
      </c>
      <c r="D16046" s="226">
        <v>44403.382777777777</v>
      </c>
      <c r="E16046" t="s">
        <v>6296</v>
      </c>
      <c r="F16046">
        <v>45.573023739999996</v>
      </c>
    </row>
    <row r="16047" spans="1:6">
      <c r="A16047">
        <v>8</v>
      </c>
      <c r="B16047" s="226">
        <v>43831</v>
      </c>
      <c r="C16047" s="226">
        <v>43832</v>
      </c>
      <c r="D16047" s="226">
        <v>44403.382777777777</v>
      </c>
      <c r="E16047" t="s">
        <v>6317</v>
      </c>
    </row>
    <row r="16048" spans="1:6">
      <c r="A16048">
        <v>8</v>
      </c>
      <c r="B16048" s="226">
        <v>43831</v>
      </c>
      <c r="C16048" s="226">
        <v>43832</v>
      </c>
      <c r="D16048" s="226">
        <v>44403.382777777777</v>
      </c>
      <c r="E16048" t="s">
        <v>6318</v>
      </c>
    </row>
    <row r="16049" spans="1:6">
      <c r="A16049">
        <v>8</v>
      </c>
      <c r="B16049" s="226">
        <v>43831</v>
      </c>
      <c r="C16049" s="226">
        <v>43832</v>
      </c>
      <c r="D16049" s="226">
        <v>44403.382777777777</v>
      </c>
      <c r="E16049" t="s">
        <v>6319</v>
      </c>
    </row>
    <row r="16050" spans="1:6">
      <c r="A16050">
        <v>8</v>
      </c>
      <c r="B16050" s="226">
        <v>43831</v>
      </c>
      <c r="C16050" s="226">
        <v>43832</v>
      </c>
      <c r="D16050" s="226">
        <v>44403.382777777777</v>
      </c>
      <c r="E16050" t="s">
        <v>6320</v>
      </c>
    </row>
    <row r="16051" spans="1:6">
      <c r="A16051">
        <v>8</v>
      </c>
      <c r="B16051" s="226">
        <v>43831</v>
      </c>
      <c r="C16051" s="226">
        <v>43832</v>
      </c>
      <c r="D16051" s="226">
        <v>44403.382777777777</v>
      </c>
      <c r="E16051" t="s">
        <v>8013</v>
      </c>
    </row>
    <row r="16052" spans="1:6">
      <c r="A16052">
        <v>8</v>
      </c>
      <c r="B16052" s="226">
        <v>43831</v>
      </c>
      <c r="C16052" s="226">
        <v>43832</v>
      </c>
      <c r="D16052" s="226">
        <v>44403.382777777777</v>
      </c>
      <c r="E16052" t="s">
        <v>8014</v>
      </c>
    </row>
    <row r="16053" spans="1:6">
      <c r="A16053">
        <v>8</v>
      </c>
      <c r="B16053" s="226">
        <v>43831</v>
      </c>
      <c r="C16053" s="226">
        <v>43832</v>
      </c>
      <c r="D16053" s="226">
        <v>44403.382777777777</v>
      </c>
      <c r="E16053" t="s">
        <v>6362</v>
      </c>
    </row>
    <row r="16054" spans="1:6">
      <c r="A16054">
        <v>8</v>
      </c>
      <c r="B16054" s="226">
        <v>43831</v>
      </c>
      <c r="C16054" s="226">
        <v>43832</v>
      </c>
      <c r="D16054" s="226">
        <v>44403.382777777777</v>
      </c>
      <c r="E16054" t="s">
        <v>6363</v>
      </c>
    </row>
    <row r="16055" spans="1:6">
      <c r="A16055">
        <v>8</v>
      </c>
      <c r="B16055" s="226">
        <v>43831</v>
      </c>
      <c r="C16055" s="226">
        <v>43832</v>
      </c>
      <c r="D16055" s="226">
        <v>44403.382777777777</v>
      </c>
      <c r="E16055" t="s">
        <v>6525</v>
      </c>
    </row>
    <row r="16056" spans="1:6">
      <c r="A16056">
        <v>8</v>
      </c>
      <c r="B16056" s="226">
        <v>43831</v>
      </c>
      <c r="C16056" s="226">
        <v>43832</v>
      </c>
      <c r="D16056" s="226">
        <v>44403.382777777777</v>
      </c>
      <c r="E16056" t="s">
        <v>6526</v>
      </c>
    </row>
    <row r="16057" spans="1:6">
      <c r="A16057">
        <v>8</v>
      </c>
      <c r="B16057" s="226">
        <v>43831</v>
      </c>
      <c r="C16057" s="226">
        <v>43832</v>
      </c>
      <c r="D16057" s="226">
        <v>44403.382777777777</v>
      </c>
      <c r="E16057" t="s">
        <v>6721</v>
      </c>
      <c r="F16057">
        <v>2.3475531287594773</v>
      </c>
    </row>
    <row r="16058" spans="1:6">
      <c r="A16058">
        <v>8</v>
      </c>
      <c r="B16058" s="226">
        <v>43831</v>
      </c>
      <c r="C16058" s="226">
        <v>43832</v>
      </c>
      <c r="D16058" s="226">
        <v>44403.382777777777</v>
      </c>
      <c r="E16058" t="s">
        <v>6727</v>
      </c>
      <c r="F16058">
        <v>20.965812410248649</v>
      </c>
    </row>
    <row r="16059" spans="1:6">
      <c r="A16059">
        <v>8</v>
      </c>
      <c r="B16059" s="226">
        <v>43831</v>
      </c>
      <c r="C16059" s="226">
        <v>43832</v>
      </c>
      <c r="D16059" s="226">
        <v>44403.382777777777</v>
      </c>
      <c r="E16059" t="s">
        <v>7567</v>
      </c>
    </row>
    <row r="16060" spans="1:6">
      <c r="A16060">
        <v>8</v>
      </c>
      <c r="B16060" s="226">
        <v>43831</v>
      </c>
      <c r="C16060" s="226">
        <v>43832</v>
      </c>
      <c r="D16060" s="226">
        <v>44403.382777777777</v>
      </c>
      <c r="E16060" t="s">
        <v>7569</v>
      </c>
    </row>
    <row r="16061" spans="1:6">
      <c r="A16061">
        <v>8</v>
      </c>
      <c r="B16061" s="226">
        <v>43831</v>
      </c>
      <c r="C16061" s="226">
        <v>43832</v>
      </c>
      <c r="D16061" s="226">
        <v>44403.382777777777</v>
      </c>
      <c r="E16061" t="s">
        <v>7574</v>
      </c>
    </row>
    <row r="16062" spans="1:6">
      <c r="A16062">
        <v>8</v>
      </c>
      <c r="B16062" s="226">
        <v>43831</v>
      </c>
      <c r="C16062" s="226">
        <v>43832</v>
      </c>
      <c r="D16062" s="226">
        <v>44403.382777777777</v>
      </c>
      <c r="E16062" t="s">
        <v>7578</v>
      </c>
    </row>
    <row r="16063" spans="1:6">
      <c r="A16063">
        <v>8</v>
      </c>
      <c r="B16063" s="226">
        <v>43831</v>
      </c>
      <c r="C16063" s="226">
        <v>43832</v>
      </c>
      <c r="D16063" s="226">
        <v>44403.382777777777</v>
      </c>
      <c r="E16063" t="s">
        <v>8007</v>
      </c>
    </row>
    <row r="16064" spans="1:6">
      <c r="A16064">
        <v>8</v>
      </c>
      <c r="B16064" s="226">
        <v>43831</v>
      </c>
      <c r="C16064" s="226">
        <v>43832</v>
      </c>
      <c r="D16064" s="226">
        <v>44403.382777777777</v>
      </c>
      <c r="E16064" t="s">
        <v>7634</v>
      </c>
    </row>
    <row r="16065" spans="1:6">
      <c r="A16065">
        <v>8</v>
      </c>
      <c r="B16065" s="226">
        <v>43831</v>
      </c>
      <c r="C16065" s="226">
        <v>43832</v>
      </c>
      <c r="D16065" s="226">
        <v>44403.382777777777</v>
      </c>
      <c r="E16065" t="s">
        <v>7539</v>
      </c>
      <c r="F16065">
        <v>1E-3</v>
      </c>
    </row>
    <row r="16066" spans="1:6">
      <c r="A16066">
        <v>8</v>
      </c>
      <c r="B16066" s="226">
        <v>43831</v>
      </c>
      <c r="C16066" s="226">
        <v>43832</v>
      </c>
      <c r="D16066" s="226">
        <v>44403.382777777777</v>
      </c>
      <c r="E16066" t="s">
        <v>7540</v>
      </c>
      <c r="F16066">
        <v>1E-3</v>
      </c>
    </row>
    <row r="16067" spans="1:6">
      <c r="A16067">
        <v>8</v>
      </c>
      <c r="B16067" s="226">
        <v>43831</v>
      </c>
      <c r="C16067" s="226">
        <v>43832</v>
      </c>
      <c r="D16067" s="226">
        <v>44403.382777777777</v>
      </c>
      <c r="E16067" t="s">
        <v>6816</v>
      </c>
      <c r="F16067">
        <v>75.981706953048715</v>
      </c>
    </row>
    <row r="16068" spans="1:6">
      <c r="A16068">
        <v>8</v>
      </c>
      <c r="B16068" s="226">
        <v>43831</v>
      </c>
      <c r="C16068" s="226">
        <v>43832</v>
      </c>
      <c r="D16068" s="226">
        <v>44403.382777777777</v>
      </c>
      <c r="E16068" t="s">
        <v>6818</v>
      </c>
      <c r="F16068">
        <v>266.94654500749391</v>
      </c>
    </row>
    <row r="16069" spans="1:6">
      <c r="A16069">
        <v>8</v>
      </c>
      <c r="B16069" s="226">
        <v>43831</v>
      </c>
      <c r="C16069" s="226">
        <v>43832</v>
      </c>
      <c r="D16069" s="226">
        <v>44403.382777777777</v>
      </c>
      <c r="E16069" t="s">
        <v>6820</v>
      </c>
      <c r="F16069">
        <v>1901.2791534423789</v>
      </c>
    </row>
    <row r="16070" spans="1:6">
      <c r="A16070">
        <v>8</v>
      </c>
      <c r="B16070" s="226">
        <v>43831</v>
      </c>
      <c r="C16070" s="226">
        <v>43832</v>
      </c>
      <c r="D16070" s="226">
        <v>44403.382777777777</v>
      </c>
      <c r="E16070" t="s">
        <v>6822</v>
      </c>
      <c r="F16070">
        <v>33.091665010982055</v>
      </c>
    </row>
    <row r="16071" spans="1:6">
      <c r="A16071">
        <v>8</v>
      </c>
      <c r="B16071" s="226">
        <v>43831</v>
      </c>
      <c r="C16071" s="226">
        <v>43832</v>
      </c>
      <c r="D16071" s="226">
        <v>44403.382777777777</v>
      </c>
      <c r="E16071" t="s">
        <v>6824</v>
      </c>
      <c r="F16071">
        <v>143.90556818644211</v>
      </c>
    </row>
    <row r="16072" spans="1:6">
      <c r="A16072">
        <v>8</v>
      </c>
      <c r="B16072" s="226">
        <v>43831</v>
      </c>
      <c r="C16072" s="226">
        <v>43832</v>
      </c>
      <c r="D16072" s="226">
        <v>44403.382777777777</v>
      </c>
      <c r="E16072" t="s">
        <v>6826</v>
      </c>
      <c r="F16072">
        <v>57.969073412153449</v>
      </c>
    </row>
    <row r="16073" spans="1:6">
      <c r="A16073">
        <v>8</v>
      </c>
      <c r="B16073" s="226">
        <v>43831</v>
      </c>
      <c r="C16073" s="226">
        <v>43832</v>
      </c>
      <c r="D16073" s="226">
        <v>44403.382777777777</v>
      </c>
      <c r="E16073" t="s">
        <v>6828</v>
      </c>
      <c r="F16073">
        <v>51.355562178293845</v>
      </c>
    </row>
    <row r="16074" spans="1:6">
      <c r="A16074">
        <v>8</v>
      </c>
      <c r="B16074" s="226">
        <v>43831</v>
      </c>
      <c r="C16074" s="226">
        <v>43832</v>
      </c>
      <c r="D16074" s="226">
        <v>44403.382777777777</v>
      </c>
      <c r="E16074" t="s">
        <v>8021</v>
      </c>
      <c r="F16074">
        <v>625.86323861016194</v>
      </c>
    </row>
    <row r="16075" spans="1:6">
      <c r="A16075">
        <v>8</v>
      </c>
      <c r="B16075" s="226">
        <v>43831</v>
      </c>
      <c r="C16075" s="226">
        <v>43832</v>
      </c>
      <c r="D16075" s="226">
        <v>44403.382777777777</v>
      </c>
      <c r="E16075" t="s">
        <v>8022</v>
      </c>
      <c r="F16075">
        <v>630.12644458346813</v>
      </c>
    </row>
    <row r="16076" spans="1:6">
      <c r="A16076">
        <v>8</v>
      </c>
      <c r="B16076" s="226">
        <v>43831</v>
      </c>
      <c r="C16076" s="226">
        <v>43832</v>
      </c>
      <c r="D16076" s="226">
        <v>44403.382777777777</v>
      </c>
      <c r="E16076" t="s">
        <v>6834</v>
      </c>
      <c r="F16076">
        <v>0</v>
      </c>
    </row>
    <row r="16077" spans="1:6">
      <c r="A16077">
        <v>8</v>
      </c>
      <c r="B16077" s="226">
        <v>43831</v>
      </c>
      <c r="C16077" s="226">
        <v>43832</v>
      </c>
      <c r="D16077" s="226">
        <v>44403.382777777777</v>
      </c>
      <c r="E16077" t="s">
        <v>8023</v>
      </c>
    </row>
    <row r="16078" spans="1:6">
      <c r="A16078">
        <v>8</v>
      </c>
      <c r="B16078" s="226">
        <v>43831</v>
      </c>
      <c r="C16078" s="226">
        <v>43832</v>
      </c>
      <c r="D16078" s="226">
        <v>44403.382777777777</v>
      </c>
      <c r="E16078" t="s">
        <v>8024</v>
      </c>
    </row>
    <row r="16079" spans="1:6">
      <c r="A16079">
        <v>8</v>
      </c>
      <c r="B16079" s="226">
        <v>43831</v>
      </c>
      <c r="C16079" s="226">
        <v>43832</v>
      </c>
      <c r="D16079" s="226">
        <v>44403.382777777777</v>
      </c>
      <c r="E16079" t="s">
        <v>8025</v>
      </c>
    </row>
    <row r="16080" spans="1:6">
      <c r="A16080">
        <v>8</v>
      </c>
      <c r="B16080" s="226">
        <v>43831</v>
      </c>
      <c r="C16080" s="226">
        <v>43832</v>
      </c>
      <c r="D16080" s="226">
        <v>44403.382777777777</v>
      </c>
      <c r="E16080" t="s">
        <v>8026</v>
      </c>
    </row>
    <row r="16081" spans="1:5">
      <c r="A16081">
        <v>8</v>
      </c>
      <c r="B16081" s="226">
        <v>43831</v>
      </c>
      <c r="C16081" s="226">
        <v>43832</v>
      </c>
      <c r="D16081" s="226">
        <v>44403.382777777777</v>
      </c>
      <c r="E16081" t="s">
        <v>8027</v>
      </c>
    </row>
    <row r="16082" spans="1:5">
      <c r="A16082">
        <v>8</v>
      </c>
      <c r="B16082" s="226">
        <v>43831</v>
      </c>
      <c r="C16082" s="226">
        <v>43832</v>
      </c>
      <c r="D16082" s="226">
        <v>44403.382777777777</v>
      </c>
      <c r="E16082" t="s">
        <v>8028</v>
      </c>
    </row>
    <row r="16083" spans="1:5">
      <c r="A16083">
        <v>8</v>
      </c>
      <c r="B16083" s="226">
        <v>43831</v>
      </c>
      <c r="C16083" s="226">
        <v>43832</v>
      </c>
      <c r="D16083" s="226">
        <v>44403.382777777777</v>
      </c>
      <c r="E16083" t="s">
        <v>8029</v>
      </c>
    </row>
    <row r="16084" spans="1:5">
      <c r="A16084">
        <v>8</v>
      </c>
      <c r="B16084" s="226">
        <v>43831</v>
      </c>
      <c r="C16084" s="226">
        <v>43832</v>
      </c>
      <c r="D16084" s="226">
        <v>44403.382777777777</v>
      </c>
      <c r="E16084" t="s">
        <v>8030</v>
      </c>
    </row>
    <row r="16085" spans="1:5">
      <c r="A16085">
        <v>8</v>
      </c>
      <c r="B16085" s="226">
        <v>43831</v>
      </c>
      <c r="C16085" s="226">
        <v>43832</v>
      </c>
      <c r="D16085" s="226">
        <v>44403.382777777777</v>
      </c>
      <c r="E16085" t="s">
        <v>8031</v>
      </c>
    </row>
    <row r="16086" spans="1:5">
      <c r="A16086">
        <v>8</v>
      </c>
      <c r="B16086" s="226">
        <v>43831</v>
      </c>
      <c r="C16086" s="226">
        <v>43832</v>
      </c>
      <c r="D16086" s="226">
        <v>44403.382777777777</v>
      </c>
      <c r="E16086" t="s">
        <v>8032</v>
      </c>
    </row>
    <row r="16087" spans="1:5">
      <c r="A16087">
        <v>8</v>
      </c>
      <c r="B16087" s="226">
        <v>43831</v>
      </c>
      <c r="C16087" s="226">
        <v>43832</v>
      </c>
      <c r="D16087" s="226">
        <v>44403.382777777777</v>
      </c>
      <c r="E16087" t="s">
        <v>8033</v>
      </c>
    </row>
    <row r="16088" spans="1:5">
      <c r="A16088">
        <v>8</v>
      </c>
      <c r="B16088" s="226">
        <v>43831</v>
      </c>
      <c r="C16088" s="226">
        <v>43832</v>
      </c>
      <c r="D16088" s="226">
        <v>44403.382777777777</v>
      </c>
      <c r="E16088" t="s">
        <v>8034</v>
      </c>
    </row>
    <row r="16089" spans="1:5">
      <c r="A16089">
        <v>8</v>
      </c>
      <c r="B16089" s="226">
        <v>43831</v>
      </c>
      <c r="C16089" s="226">
        <v>43832</v>
      </c>
      <c r="D16089" s="226">
        <v>44403.382777777777</v>
      </c>
      <c r="E16089" t="s">
        <v>8035</v>
      </c>
    </row>
    <row r="16090" spans="1:5">
      <c r="A16090">
        <v>8</v>
      </c>
      <c r="B16090" s="226">
        <v>43831</v>
      </c>
      <c r="C16090" s="226">
        <v>43832</v>
      </c>
      <c r="D16090" s="226">
        <v>44403.382777777777</v>
      </c>
      <c r="E16090" t="s">
        <v>8036</v>
      </c>
    </row>
    <row r="16091" spans="1:5">
      <c r="A16091">
        <v>8</v>
      </c>
      <c r="B16091" s="226">
        <v>43831</v>
      </c>
      <c r="C16091" s="226">
        <v>43832</v>
      </c>
      <c r="D16091" s="226">
        <v>44403.382777777777</v>
      </c>
      <c r="E16091" t="s">
        <v>8037</v>
      </c>
    </row>
    <row r="16092" spans="1:5">
      <c r="A16092">
        <v>8</v>
      </c>
      <c r="B16092" s="226">
        <v>43831</v>
      </c>
      <c r="C16092" s="226">
        <v>43832</v>
      </c>
      <c r="D16092" s="226">
        <v>44403.382777777777</v>
      </c>
      <c r="E16092" t="s">
        <v>8038</v>
      </c>
    </row>
    <row r="16093" spans="1:5">
      <c r="A16093">
        <v>8</v>
      </c>
      <c r="B16093" s="226">
        <v>43831</v>
      </c>
      <c r="C16093" s="226">
        <v>43832</v>
      </c>
      <c r="D16093" s="226">
        <v>44403.382777777777</v>
      </c>
      <c r="E16093" t="s">
        <v>8039</v>
      </c>
    </row>
    <row r="16094" spans="1:5">
      <c r="A16094">
        <v>8</v>
      </c>
      <c r="B16094" s="226">
        <v>43831</v>
      </c>
      <c r="C16094" s="226">
        <v>43832</v>
      </c>
      <c r="D16094" s="226">
        <v>44403.382777777777</v>
      </c>
      <c r="E16094" t="s">
        <v>8040</v>
      </c>
    </row>
    <row r="16095" spans="1:5">
      <c r="A16095">
        <v>8</v>
      </c>
      <c r="B16095" s="226">
        <v>43831</v>
      </c>
      <c r="C16095" s="226">
        <v>43832</v>
      </c>
      <c r="D16095" s="226">
        <v>44403.382777777777</v>
      </c>
      <c r="E16095" t="s">
        <v>8041</v>
      </c>
    </row>
    <row r="16096" spans="1:5">
      <c r="A16096">
        <v>8</v>
      </c>
      <c r="B16096" s="226">
        <v>43831</v>
      </c>
      <c r="C16096" s="226">
        <v>43832</v>
      </c>
      <c r="D16096" s="226">
        <v>44403.382777777777</v>
      </c>
      <c r="E16096" t="s">
        <v>8042</v>
      </c>
    </row>
    <row r="16097" spans="1:6">
      <c r="A16097">
        <v>8</v>
      </c>
      <c r="B16097" s="226">
        <v>43831</v>
      </c>
      <c r="C16097" s="226">
        <v>43832</v>
      </c>
      <c r="D16097" s="226">
        <v>44403.382777777777</v>
      </c>
      <c r="E16097" t="s">
        <v>8043</v>
      </c>
    </row>
    <row r="16098" spans="1:6">
      <c r="A16098">
        <v>8</v>
      </c>
      <c r="B16098" s="226">
        <v>43831</v>
      </c>
      <c r="C16098" s="226">
        <v>43832</v>
      </c>
      <c r="D16098" s="226">
        <v>44403.382777777777</v>
      </c>
      <c r="E16098" t="s">
        <v>8044</v>
      </c>
    </row>
    <row r="16099" spans="1:6">
      <c r="A16099">
        <v>8</v>
      </c>
      <c r="B16099" s="226">
        <v>43831</v>
      </c>
      <c r="C16099" s="226">
        <v>43832</v>
      </c>
      <c r="D16099" s="226">
        <v>44403.382777777777</v>
      </c>
      <c r="E16099" t="s">
        <v>8045</v>
      </c>
    </row>
    <row r="16100" spans="1:6">
      <c r="A16100">
        <v>8</v>
      </c>
      <c r="B16100" s="226">
        <v>43831</v>
      </c>
      <c r="C16100" s="226">
        <v>43832</v>
      </c>
      <c r="D16100" s="226">
        <v>44403.382777777777</v>
      </c>
      <c r="E16100" t="s">
        <v>8046</v>
      </c>
    </row>
    <row r="16101" spans="1:6">
      <c r="A16101">
        <v>8</v>
      </c>
      <c r="B16101" s="226">
        <v>43831</v>
      </c>
      <c r="C16101" s="226">
        <v>43832</v>
      </c>
      <c r="D16101" s="226">
        <v>44403.382777777777</v>
      </c>
      <c r="E16101" t="s">
        <v>8047</v>
      </c>
    </row>
    <row r="16102" spans="1:6">
      <c r="A16102">
        <v>8</v>
      </c>
      <c r="B16102" s="226">
        <v>43831</v>
      </c>
      <c r="C16102" s="226">
        <v>43832</v>
      </c>
      <c r="D16102" s="226">
        <v>44403.382777777777</v>
      </c>
      <c r="E16102" t="s">
        <v>8048</v>
      </c>
    </row>
    <row r="16103" spans="1:6">
      <c r="A16103">
        <v>8</v>
      </c>
      <c r="B16103" s="226">
        <v>43831</v>
      </c>
      <c r="C16103" s="226">
        <v>43832</v>
      </c>
      <c r="D16103" s="226">
        <v>44403.382777777777</v>
      </c>
      <c r="E16103" t="s">
        <v>8049</v>
      </c>
    </row>
    <row r="16104" spans="1:6">
      <c r="A16104">
        <v>8</v>
      </c>
      <c r="B16104" s="226">
        <v>43831</v>
      </c>
      <c r="C16104" s="226">
        <v>43832</v>
      </c>
      <c r="D16104" s="226">
        <v>44403.382777777777</v>
      </c>
      <c r="E16104" t="s">
        <v>8050</v>
      </c>
    </row>
    <row r="16105" spans="1:6">
      <c r="A16105">
        <v>8</v>
      </c>
      <c r="B16105" s="226">
        <v>43831</v>
      </c>
      <c r="C16105" s="226">
        <v>43832</v>
      </c>
      <c r="D16105" s="226">
        <v>44403.382777777777</v>
      </c>
      <c r="E16105" t="s">
        <v>8051</v>
      </c>
    </row>
    <row r="16106" spans="1:6">
      <c r="A16106">
        <v>8</v>
      </c>
      <c r="B16106" s="226">
        <v>43831</v>
      </c>
      <c r="C16106" s="226">
        <v>43832</v>
      </c>
      <c r="D16106" s="226">
        <v>44403.382777777777</v>
      </c>
      <c r="E16106" t="s">
        <v>6894</v>
      </c>
      <c r="F16106">
        <v>0.16783644941467227</v>
      </c>
    </row>
    <row r="16107" spans="1:6">
      <c r="A16107">
        <v>8</v>
      </c>
      <c r="B16107" s="226">
        <v>43831</v>
      </c>
      <c r="C16107" s="226">
        <v>43832</v>
      </c>
      <c r="D16107" s="226">
        <v>44403.382777777777</v>
      </c>
      <c r="E16107" t="s">
        <v>6896</v>
      </c>
      <c r="F16107">
        <v>0.22020574786765265</v>
      </c>
    </row>
    <row r="16108" spans="1:6">
      <c r="A16108">
        <v>8</v>
      </c>
      <c r="B16108" s="226">
        <v>43831</v>
      </c>
      <c r="C16108" s="226">
        <v>43832</v>
      </c>
      <c r="D16108" s="226">
        <v>44403.382777777777</v>
      </c>
      <c r="E16108" t="s">
        <v>6898</v>
      </c>
      <c r="F16108">
        <v>0.19164979308688887</v>
      </c>
    </row>
    <row r="16109" spans="1:6">
      <c r="A16109">
        <v>8</v>
      </c>
      <c r="B16109" s="226">
        <v>43831</v>
      </c>
      <c r="C16109" s="226">
        <v>43832</v>
      </c>
      <c r="D16109" s="226">
        <v>44403.382777777777</v>
      </c>
      <c r="E16109" t="s">
        <v>7315</v>
      </c>
      <c r="F16109">
        <v>37.828326772318924</v>
      </c>
    </row>
    <row r="16110" spans="1:6">
      <c r="A16110">
        <v>8</v>
      </c>
      <c r="B16110" s="226">
        <v>43831</v>
      </c>
      <c r="C16110" s="226">
        <v>43832</v>
      </c>
      <c r="D16110" s="226">
        <v>44403.382777777777</v>
      </c>
      <c r="E16110" t="s">
        <v>7317</v>
      </c>
      <c r="F16110">
        <v>22.059000015259667</v>
      </c>
    </row>
    <row r="16111" spans="1:6">
      <c r="A16111">
        <v>8</v>
      </c>
      <c r="B16111" s="226">
        <v>43831</v>
      </c>
      <c r="C16111" s="226">
        <v>43832</v>
      </c>
      <c r="D16111" s="226">
        <v>44403.382777777777</v>
      </c>
      <c r="E16111" t="s">
        <v>7319</v>
      </c>
      <c r="F16111">
        <v>32.060001373292202</v>
      </c>
    </row>
    <row r="16112" spans="1:6">
      <c r="A16112">
        <v>8</v>
      </c>
      <c r="B16112" s="226">
        <v>43831</v>
      </c>
      <c r="C16112" s="226">
        <v>43832</v>
      </c>
      <c r="D16112" s="226">
        <v>44403.382777777777</v>
      </c>
      <c r="E16112" t="s">
        <v>7321</v>
      </c>
      <c r="F16112">
        <v>625.86323861016194</v>
      </c>
    </row>
    <row r="16113" spans="1:6">
      <c r="A16113">
        <v>8</v>
      </c>
      <c r="B16113" s="226">
        <v>43831</v>
      </c>
      <c r="C16113" s="226">
        <v>43832</v>
      </c>
      <c r="D16113" s="226">
        <v>44403.382777777777</v>
      </c>
      <c r="E16113" t="s">
        <v>7322</v>
      </c>
      <c r="F16113">
        <v>5.2839997932316702</v>
      </c>
    </row>
    <row r="16114" spans="1:6">
      <c r="A16114">
        <v>8</v>
      </c>
      <c r="B16114" s="226">
        <v>43831</v>
      </c>
      <c r="C16114" s="226">
        <v>43832</v>
      </c>
      <c r="D16114" s="226">
        <v>44403.382777777777</v>
      </c>
      <c r="E16114" t="s">
        <v>7324</v>
      </c>
      <c r="F16114">
        <v>8.1499997824430448</v>
      </c>
    </row>
    <row r="16115" spans="1:6">
      <c r="A16115">
        <v>8</v>
      </c>
      <c r="B16115" s="226">
        <v>43831</v>
      </c>
      <c r="C16115" s="226">
        <v>43832</v>
      </c>
      <c r="D16115" s="226">
        <v>44403.382777777777</v>
      </c>
      <c r="E16115" t="s">
        <v>7326</v>
      </c>
      <c r="F16115">
        <v>10.324000023305818</v>
      </c>
    </row>
    <row r="16116" spans="1:6">
      <c r="A16116">
        <v>8</v>
      </c>
      <c r="B16116" s="226">
        <v>43831</v>
      </c>
      <c r="C16116" s="226">
        <v>43832</v>
      </c>
      <c r="D16116" s="226">
        <v>44403.382777777777</v>
      </c>
      <c r="E16116" t="s">
        <v>7328</v>
      </c>
      <c r="F16116">
        <v>0.84999997343405509</v>
      </c>
    </row>
    <row r="16117" spans="1:6">
      <c r="A16117">
        <v>8</v>
      </c>
      <c r="B16117" s="226">
        <v>43831</v>
      </c>
      <c r="C16117" s="226">
        <v>43832</v>
      </c>
      <c r="D16117" s="226">
        <v>44403.382777777777</v>
      </c>
      <c r="E16117" t="s">
        <v>7330</v>
      </c>
      <c r="F16117">
        <v>54.236412885453973</v>
      </c>
    </row>
    <row r="16118" spans="1:6">
      <c r="A16118">
        <v>8</v>
      </c>
      <c r="B16118" s="226">
        <v>43831</v>
      </c>
      <c r="C16118" s="226">
        <v>43832</v>
      </c>
      <c r="D16118" s="226">
        <v>44403.382777777777</v>
      </c>
      <c r="E16118" t="s">
        <v>8052</v>
      </c>
      <c r="F16118">
        <v>10.308677226967246</v>
      </c>
    </row>
    <row r="16119" spans="1:6">
      <c r="A16119">
        <v>8</v>
      </c>
      <c r="B16119" s="226">
        <v>43831</v>
      </c>
      <c r="C16119" s="226">
        <v>43832</v>
      </c>
      <c r="D16119" s="226">
        <v>44403.382777777777</v>
      </c>
      <c r="E16119" t="s">
        <v>8053</v>
      </c>
      <c r="F16119">
        <v>11.974452542596396</v>
      </c>
    </row>
    <row r="16120" spans="1:6">
      <c r="A16120">
        <v>8</v>
      </c>
      <c r="B16120" s="226">
        <v>43831</v>
      </c>
      <c r="C16120" s="226">
        <v>43832</v>
      </c>
      <c r="D16120" s="226">
        <v>44403.382777777777</v>
      </c>
      <c r="E16120" t="s">
        <v>8054</v>
      </c>
      <c r="F16120">
        <v>26.540885950459327</v>
      </c>
    </row>
    <row r="16121" spans="1:6">
      <c r="A16121">
        <v>8</v>
      </c>
      <c r="B16121" s="226">
        <v>43831</v>
      </c>
      <c r="C16121" s="226">
        <v>43832</v>
      </c>
      <c r="D16121" s="226">
        <v>44403.382777777777</v>
      </c>
      <c r="E16121" t="s">
        <v>8055</v>
      </c>
      <c r="F16121">
        <v>15.255311086442699</v>
      </c>
    </row>
    <row r="16122" spans="1:6">
      <c r="A16122">
        <v>8</v>
      </c>
      <c r="B16122" s="226">
        <v>43831</v>
      </c>
      <c r="C16122" s="226">
        <v>43832</v>
      </c>
      <c r="D16122" s="226">
        <v>44403.382777777777</v>
      </c>
      <c r="E16122" t="s">
        <v>8056</v>
      </c>
      <c r="F16122">
        <v>71.887414007716714</v>
      </c>
    </row>
    <row r="16123" spans="1:6">
      <c r="A16123">
        <v>8</v>
      </c>
      <c r="B16123" s="226">
        <v>43831</v>
      </c>
      <c r="C16123" s="226">
        <v>43832</v>
      </c>
      <c r="D16123" s="226">
        <v>44403.382777777777</v>
      </c>
      <c r="E16123" t="s">
        <v>8057</v>
      </c>
      <c r="F16123">
        <v>29.60899925231827</v>
      </c>
    </row>
    <row r="16124" spans="1:6">
      <c r="A16124">
        <v>8</v>
      </c>
      <c r="B16124" s="226">
        <v>43831</v>
      </c>
      <c r="C16124" s="226">
        <v>43832</v>
      </c>
      <c r="D16124" s="226">
        <v>44403.382777777777</v>
      </c>
      <c r="E16124" t="s">
        <v>8058</v>
      </c>
      <c r="F16124">
        <v>1.0999999940395355E-2</v>
      </c>
    </row>
    <row r="16125" spans="1:6">
      <c r="A16125">
        <v>8</v>
      </c>
      <c r="B16125" s="226">
        <v>43831</v>
      </c>
      <c r="C16125" s="226">
        <v>43832</v>
      </c>
      <c r="D16125" s="226">
        <v>44403.382777777777</v>
      </c>
      <c r="E16125" t="s">
        <v>8059</v>
      </c>
      <c r="F16125">
        <v>3.1940000057219238</v>
      </c>
    </row>
    <row r="16126" spans="1:6">
      <c r="A16126">
        <v>8</v>
      </c>
      <c r="B16126" s="226">
        <v>43831</v>
      </c>
      <c r="C16126" s="226">
        <v>43832</v>
      </c>
      <c r="D16126" s="226">
        <v>44403.382777777777</v>
      </c>
      <c r="E16126" t="s">
        <v>8060</v>
      </c>
      <c r="F16126">
        <v>2.0000000949948276E-3</v>
      </c>
    </row>
    <row r="16127" spans="1:6">
      <c r="A16127">
        <v>8</v>
      </c>
      <c r="B16127" s="226">
        <v>43831</v>
      </c>
      <c r="C16127" s="226">
        <v>43832</v>
      </c>
      <c r="D16127" s="226">
        <v>44403.382777777777</v>
      </c>
      <c r="E16127" t="s">
        <v>8265</v>
      </c>
      <c r="F16127">
        <v>216.83224864869624</v>
      </c>
    </row>
    <row r="16128" spans="1:6">
      <c r="A16128">
        <v>8</v>
      </c>
      <c r="B16128" s="226">
        <v>43831</v>
      </c>
      <c r="C16128" s="226">
        <v>43832</v>
      </c>
      <c r="D16128" s="226">
        <v>44403.382777777777</v>
      </c>
      <c r="E16128" t="s">
        <v>8262</v>
      </c>
      <c r="F16128">
        <v>77.750184615378259</v>
      </c>
    </row>
    <row r="16129" spans="1:6">
      <c r="A16129">
        <v>8</v>
      </c>
      <c r="B16129" s="226">
        <v>43831</v>
      </c>
      <c r="C16129" s="226">
        <v>43832</v>
      </c>
      <c r="D16129" s="226">
        <v>44403.382777777777</v>
      </c>
      <c r="E16129" t="s">
        <v>8266</v>
      </c>
      <c r="F16129">
        <v>64.142702434753474</v>
      </c>
    </row>
    <row r="16130" spans="1:6">
      <c r="A16130">
        <v>8</v>
      </c>
      <c r="B16130" s="226">
        <v>43831</v>
      </c>
      <c r="C16130" s="226">
        <v>43832</v>
      </c>
      <c r="D16130" s="226">
        <v>44403.382777777777</v>
      </c>
      <c r="E16130" t="s">
        <v>8015</v>
      </c>
    </row>
    <row r="16131" spans="1:6">
      <c r="A16131">
        <v>8</v>
      </c>
      <c r="B16131" s="226">
        <v>43831</v>
      </c>
      <c r="C16131" s="226">
        <v>43832</v>
      </c>
      <c r="D16131" s="226">
        <v>44403.382777777777</v>
      </c>
      <c r="E16131" t="s">
        <v>8016</v>
      </c>
    </row>
    <row r="16132" spans="1:6">
      <c r="A16132">
        <v>8</v>
      </c>
      <c r="B16132" s="226">
        <v>43831</v>
      </c>
      <c r="C16132" s="226">
        <v>43832</v>
      </c>
      <c r="D16132" s="226">
        <v>44403.382777777777</v>
      </c>
      <c r="E16132" t="s">
        <v>8008</v>
      </c>
    </row>
    <row r="16133" spans="1:6">
      <c r="A16133">
        <v>8</v>
      </c>
      <c r="B16133" s="226">
        <v>43831</v>
      </c>
      <c r="C16133" s="226">
        <v>43832</v>
      </c>
      <c r="D16133" s="226">
        <v>44403.382777777777</v>
      </c>
      <c r="E16133" t="s">
        <v>7641</v>
      </c>
    </row>
    <row r="16134" spans="1:6">
      <c r="A16134">
        <v>8</v>
      </c>
      <c r="B16134" s="226">
        <v>43831</v>
      </c>
      <c r="C16134" s="226">
        <v>43832</v>
      </c>
      <c r="D16134" s="226">
        <v>44403.382777777777</v>
      </c>
      <c r="E16134" t="s">
        <v>7648</v>
      </c>
    </row>
    <row r="16135" spans="1:6">
      <c r="A16135">
        <v>8</v>
      </c>
      <c r="B16135" s="226">
        <v>43831</v>
      </c>
      <c r="C16135" s="226">
        <v>43832</v>
      </c>
      <c r="D16135" s="226">
        <v>44403.382777777777</v>
      </c>
      <c r="E16135" t="s">
        <v>6900</v>
      </c>
    </row>
    <row r="16136" spans="1:6">
      <c r="A16136">
        <v>8</v>
      </c>
      <c r="B16136" s="226">
        <v>43831</v>
      </c>
      <c r="C16136" s="226">
        <v>43832</v>
      </c>
      <c r="D16136" s="226">
        <v>44403.382777777777</v>
      </c>
      <c r="E16136" t="s">
        <v>6902</v>
      </c>
    </row>
    <row r="16137" spans="1:6">
      <c r="A16137">
        <v>8</v>
      </c>
      <c r="B16137" s="226">
        <v>43831</v>
      </c>
      <c r="C16137" s="226">
        <v>43832</v>
      </c>
      <c r="D16137" s="226">
        <v>44403.382777777777</v>
      </c>
      <c r="E16137" t="s">
        <v>8061</v>
      </c>
    </row>
    <row r="16138" spans="1:6">
      <c r="A16138">
        <v>8</v>
      </c>
      <c r="B16138" s="226">
        <v>43831</v>
      </c>
      <c r="C16138" s="226">
        <v>43832</v>
      </c>
      <c r="D16138" s="226">
        <v>44403.382777777777</v>
      </c>
      <c r="E16138" t="s">
        <v>8062</v>
      </c>
    </row>
    <row r="16139" spans="1:6">
      <c r="A16139">
        <v>8</v>
      </c>
      <c r="B16139" s="226">
        <v>43831</v>
      </c>
      <c r="C16139" s="226">
        <v>43832</v>
      </c>
      <c r="D16139" s="226">
        <v>44403.382777777777</v>
      </c>
      <c r="E16139" t="s">
        <v>8063</v>
      </c>
    </row>
    <row r="16140" spans="1:6">
      <c r="A16140">
        <v>8</v>
      </c>
      <c r="B16140" s="226">
        <v>43831</v>
      </c>
      <c r="C16140" s="226">
        <v>43832</v>
      </c>
      <c r="D16140" s="226">
        <v>44403.382777777777</v>
      </c>
      <c r="E16140" t="s">
        <v>8064</v>
      </c>
    </row>
    <row r="16141" spans="1:6">
      <c r="A16141">
        <v>8</v>
      </c>
      <c r="B16141" s="226">
        <v>43831</v>
      </c>
      <c r="C16141" s="226">
        <v>43832</v>
      </c>
      <c r="D16141" s="226">
        <v>44403.382777777777</v>
      </c>
      <c r="E16141" t="s">
        <v>8065</v>
      </c>
    </row>
    <row r="16142" spans="1:6">
      <c r="A16142">
        <v>8</v>
      </c>
      <c r="B16142" s="226">
        <v>43831</v>
      </c>
      <c r="C16142" s="226">
        <v>43832</v>
      </c>
      <c r="D16142" s="226">
        <v>44403.382777777777</v>
      </c>
      <c r="E16142" t="s">
        <v>8066</v>
      </c>
    </row>
    <row r="16143" spans="1:6">
      <c r="A16143">
        <v>8</v>
      </c>
      <c r="B16143" s="226">
        <v>43831</v>
      </c>
      <c r="C16143" s="226">
        <v>43832</v>
      </c>
      <c r="D16143" s="226">
        <v>44403.382777777777</v>
      </c>
      <c r="E16143" t="s">
        <v>8067</v>
      </c>
    </row>
    <row r="16144" spans="1:6">
      <c r="A16144">
        <v>8</v>
      </c>
      <c r="B16144" s="226">
        <v>43831</v>
      </c>
      <c r="C16144" s="226">
        <v>43832</v>
      </c>
      <c r="D16144" s="226">
        <v>44403.382777777777</v>
      </c>
      <c r="E16144" t="s">
        <v>8068</v>
      </c>
    </row>
    <row r="16145" spans="1:5">
      <c r="A16145">
        <v>8</v>
      </c>
      <c r="B16145" s="226">
        <v>43831</v>
      </c>
      <c r="C16145" s="226">
        <v>43832</v>
      </c>
      <c r="D16145" s="226">
        <v>44403.382777777777</v>
      </c>
      <c r="E16145" t="s">
        <v>8069</v>
      </c>
    </row>
    <row r="16146" spans="1:5">
      <c r="A16146">
        <v>8</v>
      </c>
      <c r="B16146" s="226">
        <v>43831</v>
      </c>
      <c r="C16146" s="226">
        <v>43832</v>
      </c>
      <c r="D16146" s="226">
        <v>44403.382777777777</v>
      </c>
      <c r="E16146" t="s">
        <v>8070</v>
      </c>
    </row>
    <row r="16147" spans="1:5">
      <c r="A16147">
        <v>8</v>
      </c>
      <c r="B16147" s="226">
        <v>43831</v>
      </c>
      <c r="C16147" s="226">
        <v>43832</v>
      </c>
      <c r="D16147" s="226">
        <v>44403.382777777777</v>
      </c>
      <c r="E16147" t="s">
        <v>8071</v>
      </c>
    </row>
    <row r="16148" spans="1:5">
      <c r="A16148">
        <v>8</v>
      </c>
      <c r="B16148" s="226">
        <v>43831</v>
      </c>
      <c r="C16148" s="226">
        <v>43832</v>
      </c>
      <c r="D16148" s="226">
        <v>44403.382777777777</v>
      </c>
      <c r="E16148" t="s">
        <v>8072</v>
      </c>
    </row>
    <row r="16149" spans="1:5">
      <c r="A16149">
        <v>8</v>
      </c>
      <c r="B16149" s="226">
        <v>43831</v>
      </c>
      <c r="C16149" s="226">
        <v>43832</v>
      </c>
      <c r="D16149" s="226">
        <v>44403.382777777777</v>
      </c>
      <c r="E16149" t="s">
        <v>8073</v>
      </c>
    </row>
    <row r="16150" spans="1:5">
      <c r="A16150">
        <v>8</v>
      </c>
      <c r="B16150" s="226">
        <v>43831</v>
      </c>
      <c r="C16150" s="226">
        <v>43832</v>
      </c>
      <c r="D16150" s="226">
        <v>44403.382777777777</v>
      </c>
      <c r="E16150" t="s">
        <v>8074</v>
      </c>
    </row>
    <row r="16151" spans="1:5">
      <c r="A16151">
        <v>8</v>
      </c>
      <c r="B16151" s="226">
        <v>43831</v>
      </c>
      <c r="C16151" s="226">
        <v>43832</v>
      </c>
      <c r="D16151" s="226">
        <v>44403.382777777777</v>
      </c>
      <c r="E16151" t="s">
        <v>8075</v>
      </c>
    </row>
    <row r="16152" spans="1:5">
      <c r="A16152">
        <v>8</v>
      </c>
      <c r="B16152" s="226">
        <v>43831</v>
      </c>
      <c r="C16152" s="226">
        <v>43832</v>
      </c>
      <c r="D16152" s="226">
        <v>44403.382777777777</v>
      </c>
      <c r="E16152" t="s">
        <v>8076</v>
      </c>
    </row>
    <row r="16153" spans="1:5">
      <c r="A16153">
        <v>8</v>
      </c>
      <c r="B16153" s="226">
        <v>43831</v>
      </c>
      <c r="C16153" s="226">
        <v>43832</v>
      </c>
      <c r="D16153" s="226">
        <v>44403.382777777777</v>
      </c>
      <c r="E16153" t="s">
        <v>8077</v>
      </c>
    </row>
    <row r="16154" spans="1:5">
      <c r="A16154">
        <v>8</v>
      </c>
      <c r="B16154" s="226">
        <v>43831</v>
      </c>
      <c r="C16154" s="226">
        <v>43832</v>
      </c>
      <c r="D16154" s="226">
        <v>44403.382777777777</v>
      </c>
      <c r="E16154" t="s">
        <v>8078</v>
      </c>
    </row>
    <row r="16155" spans="1:5">
      <c r="A16155">
        <v>8</v>
      </c>
      <c r="B16155" s="226">
        <v>43831</v>
      </c>
      <c r="C16155" s="226">
        <v>43832</v>
      </c>
      <c r="D16155" s="226">
        <v>44403.382777777777</v>
      </c>
      <c r="E16155" t="s">
        <v>8079</v>
      </c>
    </row>
    <row r="16156" spans="1:5">
      <c r="A16156">
        <v>8</v>
      </c>
      <c r="B16156" s="226">
        <v>43831</v>
      </c>
      <c r="C16156" s="226">
        <v>43832</v>
      </c>
      <c r="D16156" s="226">
        <v>44403.382777777777</v>
      </c>
      <c r="E16156" t="s">
        <v>8080</v>
      </c>
    </row>
    <row r="16157" spans="1:5">
      <c r="A16157">
        <v>8</v>
      </c>
      <c r="B16157" s="226">
        <v>43831</v>
      </c>
      <c r="C16157" s="226">
        <v>43832</v>
      </c>
      <c r="D16157" s="226">
        <v>44403.382777777777</v>
      </c>
      <c r="E16157" t="s">
        <v>8081</v>
      </c>
    </row>
    <row r="16158" spans="1:5">
      <c r="A16158">
        <v>8</v>
      </c>
      <c r="B16158" s="226">
        <v>43831</v>
      </c>
      <c r="C16158" s="226">
        <v>43832</v>
      </c>
      <c r="D16158" s="226">
        <v>44403.382777777777</v>
      </c>
      <c r="E16158" t="s">
        <v>8082</v>
      </c>
    </row>
    <row r="16159" spans="1:5">
      <c r="A16159">
        <v>8</v>
      </c>
      <c r="B16159" s="226">
        <v>43831</v>
      </c>
      <c r="C16159" s="226">
        <v>43832</v>
      </c>
      <c r="D16159" s="226">
        <v>44403.382777777777</v>
      </c>
      <c r="E16159" t="s">
        <v>8083</v>
      </c>
    </row>
    <row r="16160" spans="1:5">
      <c r="A16160">
        <v>8</v>
      </c>
      <c r="B16160" s="226">
        <v>43831</v>
      </c>
      <c r="C16160" s="226">
        <v>43832</v>
      </c>
      <c r="D16160" s="226">
        <v>44403.382777777777</v>
      </c>
      <c r="E16160" t="s">
        <v>8084</v>
      </c>
    </row>
    <row r="16161" spans="1:5">
      <c r="A16161">
        <v>8</v>
      </c>
      <c r="B16161" s="226">
        <v>43831</v>
      </c>
      <c r="C16161" s="226">
        <v>43832</v>
      </c>
      <c r="D16161" s="226">
        <v>44403.382777777777</v>
      </c>
      <c r="E16161" t="s">
        <v>8085</v>
      </c>
    </row>
    <row r="16162" spans="1:5">
      <c r="A16162">
        <v>8</v>
      </c>
      <c r="B16162" s="226">
        <v>43831</v>
      </c>
      <c r="C16162" s="226">
        <v>43832</v>
      </c>
      <c r="D16162" s="226">
        <v>44403.382777777777</v>
      </c>
      <c r="E16162" t="s">
        <v>8086</v>
      </c>
    </row>
    <row r="16163" spans="1:5">
      <c r="A16163">
        <v>8</v>
      </c>
      <c r="B16163" s="226">
        <v>43831</v>
      </c>
      <c r="C16163" s="226">
        <v>43832</v>
      </c>
      <c r="D16163" s="226">
        <v>44403.382777777777</v>
      </c>
      <c r="E16163" t="s">
        <v>8087</v>
      </c>
    </row>
    <row r="16164" spans="1:5">
      <c r="A16164">
        <v>8</v>
      </c>
      <c r="B16164" s="226">
        <v>43831</v>
      </c>
      <c r="C16164" s="226">
        <v>43832</v>
      </c>
      <c r="D16164" s="226">
        <v>44403.382777777777</v>
      </c>
      <c r="E16164" t="s">
        <v>8088</v>
      </c>
    </row>
    <row r="16165" spans="1:5">
      <c r="A16165">
        <v>8</v>
      </c>
      <c r="B16165" s="226">
        <v>43831</v>
      </c>
      <c r="C16165" s="226">
        <v>43832</v>
      </c>
      <c r="D16165" s="226">
        <v>44403.382777777777</v>
      </c>
      <c r="E16165" t="s">
        <v>8089</v>
      </c>
    </row>
    <row r="16166" spans="1:5">
      <c r="A16166">
        <v>8</v>
      </c>
      <c r="B16166" s="226">
        <v>43831</v>
      </c>
      <c r="C16166" s="226">
        <v>43832</v>
      </c>
      <c r="D16166" s="226">
        <v>44403.382777777777</v>
      </c>
      <c r="E16166" t="s">
        <v>8090</v>
      </c>
    </row>
    <row r="16167" spans="1:5">
      <c r="A16167">
        <v>8</v>
      </c>
      <c r="B16167" s="226">
        <v>43831</v>
      </c>
      <c r="C16167" s="226">
        <v>43832</v>
      </c>
      <c r="D16167" s="226">
        <v>44403.382777777777</v>
      </c>
      <c r="E16167" t="s">
        <v>8091</v>
      </c>
    </row>
    <row r="16168" spans="1:5">
      <c r="A16168">
        <v>8</v>
      </c>
      <c r="B16168" s="226">
        <v>43831</v>
      </c>
      <c r="C16168" s="226">
        <v>43832</v>
      </c>
      <c r="D16168" s="226">
        <v>44403.382777777777</v>
      </c>
      <c r="E16168" t="s">
        <v>8092</v>
      </c>
    </row>
    <row r="16169" spans="1:5">
      <c r="A16169">
        <v>8</v>
      </c>
      <c r="B16169" s="226">
        <v>43831</v>
      </c>
      <c r="C16169" s="226">
        <v>43832</v>
      </c>
      <c r="D16169" s="226">
        <v>44403.382777777777</v>
      </c>
      <c r="E16169" t="s">
        <v>8093</v>
      </c>
    </row>
    <row r="16170" spans="1:5">
      <c r="A16170">
        <v>8</v>
      </c>
      <c r="B16170" s="226">
        <v>43831</v>
      </c>
      <c r="C16170" s="226">
        <v>43832</v>
      </c>
      <c r="D16170" s="226">
        <v>44403.382777777777</v>
      </c>
      <c r="E16170" t="s">
        <v>8094</v>
      </c>
    </row>
    <row r="16171" spans="1:5">
      <c r="A16171">
        <v>8</v>
      </c>
      <c r="B16171" s="226">
        <v>43831</v>
      </c>
      <c r="C16171" s="226">
        <v>43832</v>
      </c>
      <c r="D16171" s="226">
        <v>44403.382777777777</v>
      </c>
      <c r="E16171" t="s">
        <v>8095</v>
      </c>
    </row>
    <row r="16172" spans="1:5">
      <c r="A16172">
        <v>8</v>
      </c>
      <c r="B16172" s="226">
        <v>43831</v>
      </c>
      <c r="C16172" s="226">
        <v>43832</v>
      </c>
      <c r="D16172" s="226">
        <v>44403.382777777777</v>
      </c>
      <c r="E16172" t="s">
        <v>8096</v>
      </c>
    </row>
    <row r="16173" spans="1:5">
      <c r="A16173">
        <v>8</v>
      </c>
      <c r="B16173" s="226">
        <v>43831</v>
      </c>
      <c r="C16173" s="226">
        <v>43832</v>
      </c>
      <c r="D16173" s="226">
        <v>44403.382777777777</v>
      </c>
      <c r="E16173" t="s">
        <v>8097</v>
      </c>
    </row>
    <row r="16174" spans="1:5">
      <c r="A16174">
        <v>8</v>
      </c>
      <c r="B16174" s="226">
        <v>43831</v>
      </c>
      <c r="C16174" s="226">
        <v>43832</v>
      </c>
      <c r="D16174" s="226">
        <v>44403.382777777777</v>
      </c>
      <c r="E16174" t="s">
        <v>8098</v>
      </c>
    </row>
    <row r="16175" spans="1:5">
      <c r="A16175">
        <v>8</v>
      </c>
      <c r="B16175" s="226">
        <v>43831</v>
      </c>
      <c r="C16175" s="226">
        <v>43832</v>
      </c>
      <c r="D16175" s="226">
        <v>44403.382777777777</v>
      </c>
      <c r="E16175" t="s">
        <v>8099</v>
      </c>
    </row>
    <row r="16176" spans="1:5">
      <c r="A16176">
        <v>8</v>
      </c>
      <c r="B16176" s="226">
        <v>43831</v>
      </c>
      <c r="C16176" s="226">
        <v>43832</v>
      </c>
      <c r="D16176" s="226">
        <v>44403.382777777777</v>
      </c>
      <c r="E16176" t="s">
        <v>8100</v>
      </c>
    </row>
    <row r="16177" spans="1:5">
      <c r="A16177">
        <v>8</v>
      </c>
      <c r="B16177" s="226">
        <v>43831</v>
      </c>
      <c r="C16177" s="226">
        <v>43832</v>
      </c>
      <c r="D16177" s="226">
        <v>44403.382777777777</v>
      </c>
      <c r="E16177" t="s">
        <v>8101</v>
      </c>
    </row>
    <row r="16178" spans="1:5">
      <c r="A16178">
        <v>8</v>
      </c>
      <c r="B16178" s="226">
        <v>43831</v>
      </c>
      <c r="C16178" s="226">
        <v>43832</v>
      </c>
      <c r="D16178" s="226">
        <v>44403.382777777777</v>
      </c>
      <c r="E16178" t="s">
        <v>8102</v>
      </c>
    </row>
    <row r="16179" spans="1:5">
      <c r="A16179">
        <v>8</v>
      </c>
      <c r="B16179" s="226">
        <v>43831</v>
      </c>
      <c r="C16179" s="226">
        <v>43832</v>
      </c>
      <c r="D16179" s="226">
        <v>44403.382777777777</v>
      </c>
      <c r="E16179" t="s">
        <v>8103</v>
      </c>
    </row>
    <row r="16180" spans="1:5">
      <c r="A16180">
        <v>8</v>
      </c>
      <c r="B16180" s="226">
        <v>43831</v>
      </c>
      <c r="C16180" s="226">
        <v>43832</v>
      </c>
      <c r="D16180" s="226">
        <v>44403.382777777777</v>
      </c>
      <c r="E16180" t="s">
        <v>8104</v>
      </c>
    </row>
    <row r="16181" spans="1:5">
      <c r="A16181">
        <v>8</v>
      </c>
      <c r="B16181" s="226">
        <v>43831</v>
      </c>
      <c r="C16181" s="226">
        <v>43832</v>
      </c>
      <c r="D16181" s="226">
        <v>44403.382777777777</v>
      </c>
      <c r="E16181" t="s">
        <v>8105</v>
      </c>
    </row>
    <row r="16182" spans="1:5">
      <c r="A16182">
        <v>8</v>
      </c>
      <c r="B16182" s="226">
        <v>43831</v>
      </c>
      <c r="C16182" s="226">
        <v>43832</v>
      </c>
      <c r="D16182" s="226">
        <v>44403.382777777777</v>
      </c>
      <c r="E16182" t="s">
        <v>8106</v>
      </c>
    </row>
    <row r="16183" spans="1:5">
      <c r="A16183">
        <v>8</v>
      </c>
      <c r="B16183" s="226">
        <v>43831</v>
      </c>
      <c r="C16183" s="226">
        <v>43832</v>
      </c>
      <c r="D16183" s="226">
        <v>44403.382777777777</v>
      </c>
      <c r="E16183" t="s">
        <v>8107</v>
      </c>
    </row>
    <row r="16184" spans="1:5">
      <c r="A16184">
        <v>8</v>
      </c>
      <c r="B16184" s="226">
        <v>43831</v>
      </c>
      <c r="C16184" s="226">
        <v>43832</v>
      </c>
      <c r="D16184" s="226">
        <v>44403.382777777777</v>
      </c>
      <c r="E16184" t="s">
        <v>8108</v>
      </c>
    </row>
    <row r="16185" spans="1:5">
      <c r="A16185">
        <v>8</v>
      </c>
      <c r="B16185" s="226">
        <v>43831</v>
      </c>
      <c r="C16185" s="226">
        <v>43832</v>
      </c>
      <c r="D16185" s="226">
        <v>44403.382777777777</v>
      </c>
      <c r="E16185" t="s">
        <v>8109</v>
      </c>
    </row>
    <row r="16186" spans="1:5">
      <c r="A16186">
        <v>8</v>
      </c>
      <c r="B16186" s="226">
        <v>43831</v>
      </c>
      <c r="C16186" s="226">
        <v>43832</v>
      </c>
      <c r="D16186" s="226">
        <v>44403.382777777777</v>
      </c>
      <c r="E16186" t="s">
        <v>8110</v>
      </c>
    </row>
    <row r="16187" spans="1:5">
      <c r="A16187">
        <v>8</v>
      </c>
      <c r="B16187" s="226">
        <v>43831</v>
      </c>
      <c r="C16187" s="226">
        <v>43832</v>
      </c>
      <c r="D16187" s="226">
        <v>44403.382777777777</v>
      </c>
      <c r="E16187" t="s">
        <v>8111</v>
      </c>
    </row>
    <row r="16188" spans="1:5">
      <c r="A16188">
        <v>8</v>
      </c>
      <c r="B16188" s="226">
        <v>43831</v>
      </c>
      <c r="C16188" s="226">
        <v>43832</v>
      </c>
      <c r="D16188" s="226">
        <v>44403.382777777777</v>
      </c>
      <c r="E16188" t="s">
        <v>8112</v>
      </c>
    </row>
    <row r="16189" spans="1:5">
      <c r="A16189">
        <v>8</v>
      </c>
      <c r="B16189" s="226">
        <v>43831</v>
      </c>
      <c r="C16189" s="226">
        <v>43832</v>
      </c>
      <c r="D16189" s="226">
        <v>44403.382777777777</v>
      </c>
      <c r="E16189" t="s">
        <v>8113</v>
      </c>
    </row>
    <row r="16190" spans="1:5">
      <c r="A16190">
        <v>8</v>
      </c>
      <c r="B16190" s="226">
        <v>43831</v>
      </c>
      <c r="C16190" s="226">
        <v>43832</v>
      </c>
      <c r="D16190" s="226">
        <v>44403.382777777777</v>
      </c>
      <c r="E16190" t="s">
        <v>8114</v>
      </c>
    </row>
    <row r="16191" spans="1:5">
      <c r="A16191">
        <v>8</v>
      </c>
      <c r="B16191" s="226">
        <v>43831</v>
      </c>
      <c r="C16191" s="226">
        <v>43832</v>
      </c>
      <c r="D16191" s="226">
        <v>44403.382777777777</v>
      </c>
      <c r="E16191" t="s">
        <v>7341</v>
      </c>
    </row>
    <row r="16192" spans="1:5">
      <c r="A16192">
        <v>8</v>
      </c>
      <c r="B16192" s="226">
        <v>43831</v>
      </c>
      <c r="C16192" s="226">
        <v>43832</v>
      </c>
      <c r="D16192" s="226">
        <v>44403.382777777777</v>
      </c>
      <c r="E16192" t="s">
        <v>7343</v>
      </c>
    </row>
    <row r="16193" spans="1:6">
      <c r="A16193">
        <v>8</v>
      </c>
      <c r="B16193" s="226">
        <v>43831</v>
      </c>
      <c r="C16193" s="226">
        <v>43832</v>
      </c>
      <c r="D16193" s="226">
        <v>44403.382777777777</v>
      </c>
      <c r="E16193" t="s">
        <v>8116</v>
      </c>
    </row>
    <row r="16194" spans="1:6">
      <c r="A16194">
        <v>8</v>
      </c>
      <c r="B16194" s="226">
        <v>43831</v>
      </c>
      <c r="C16194" s="226">
        <v>43832</v>
      </c>
      <c r="D16194" s="226">
        <v>44403.382777777777</v>
      </c>
      <c r="E16194" t="s">
        <v>7346</v>
      </c>
    </row>
    <row r="16195" spans="1:6">
      <c r="A16195">
        <v>8</v>
      </c>
      <c r="B16195" s="226">
        <v>43831</v>
      </c>
      <c r="C16195" s="226">
        <v>43832</v>
      </c>
      <c r="D16195" s="226">
        <v>44403.382777777777</v>
      </c>
      <c r="E16195" t="s">
        <v>7348</v>
      </c>
    </row>
    <row r="16196" spans="1:6">
      <c r="A16196">
        <v>8</v>
      </c>
      <c r="B16196" s="226">
        <v>43831</v>
      </c>
      <c r="C16196" s="226">
        <v>43832</v>
      </c>
      <c r="D16196" s="226">
        <v>44403.382777777777</v>
      </c>
      <c r="E16196" t="s">
        <v>8115</v>
      </c>
    </row>
    <row r="16197" spans="1:6">
      <c r="A16197">
        <v>8</v>
      </c>
      <c r="B16197" s="226">
        <v>43831</v>
      </c>
      <c r="C16197" s="226">
        <v>43832</v>
      </c>
      <c r="D16197" s="226">
        <v>44403.382777777777</v>
      </c>
      <c r="E16197" t="s">
        <v>8117</v>
      </c>
    </row>
    <row r="16198" spans="1:6">
      <c r="A16198">
        <v>8</v>
      </c>
      <c r="B16198" s="226">
        <v>43831</v>
      </c>
      <c r="C16198" s="226">
        <v>43832</v>
      </c>
      <c r="D16198" s="226">
        <v>44403.382777777777</v>
      </c>
      <c r="E16198" t="s">
        <v>8118</v>
      </c>
      <c r="F16198">
        <v>20.430000305175781</v>
      </c>
    </row>
    <row r="16199" spans="1:6">
      <c r="A16199">
        <v>8</v>
      </c>
      <c r="B16199" s="226">
        <v>43831</v>
      </c>
      <c r="C16199" s="226">
        <v>43832</v>
      </c>
      <c r="D16199" s="226">
        <v>44403.382777777777</v>
      </c>
      <c r="E16199" t="s">
        <v>8119</v>
      </c>
      <c r="F16199">
        <v>70.010002136227754</v>
      </c>
    </row>
    <row r="16200" spans="1:6">
      <c r="A16200">
        <v>8</v>
      </c>
      <c r="B16200" s="226">
        <v>43831</v>
      </c>
      <c r="C16200" s="226">
        <v>43832</v>
      </c>
      <c r="D16200" s="226">
        <v>44403.382777777777</v>
      </c>
      <c r="E16200" t="s">
        <v>8322</v>
      </c>
    </row>
    <row r="16201" spans="1:6">
      <c r="A16201">
        <v>8</v>
      </c>
      <c r="B16201" s="226">
        <v>43831</v>
      </c>
      <c r="C16201" s="226">
        <v>43832</v>
      </c>
      <c r="D16201" s="226">
        <v>44403.382777777777</v>
      </c>
      <c r="E16201" t="s">
        <v>8323</v>
      </c>
    </row>
    <row r="16202" spans="1:6">
      <c r="A16202">
        <v>8</v>
      </c>
      <c r="B16202" s="226">
        <v>43831</v>
      </c>
      <c r="C16202" s="226">
        <v>43832</v>
      </c>
      <c r="D16202" s="226">
        <v>44403.382777777777</v>
      </c>
      <c r="E16202" t="s">
        <v>8267</v>
      </c>
      <c r="F16202">
        <v>0</v>
      </c>
    </row>
    <row r="16203" spans="1:6">
      <c r="A16203">
        <v>8</v>
      </c>
      <c r="B16203" s="226">
        <v>43831</v>
      </c>
      <c r="C16203" s="226">
        <v>43832</v>
      </c>
      <c r="D16203" s="226">
        <v>44403.382777777777</v>
      </c>
      <c r="E16203" t="s">
        <v>8268</v>
      </c>
      <c r="F16203">
        <v>0</v>
      </c>
    </row>
    <row r="16204" spans="1:6">
      <c r="A16204">
        <v>8</v>
      </c>
      <c r="B16204" s="226">
        <v>43831</v>
      </c>
      <c r="C16204" s="226">
        <v>43832</v>
      </c>
      <c r="D16204" s="226">
        <v>44403.382777777777</v>
      </c>
      <c r="E16204" t="s">
        <v>8269</v>
      </c>
    </row>
    <row r="16205" spans="1:6">
      <c r="A16205">
        <v>8</v>
      </c>
      <c r="B16205" s="226">
        <v>43831</v>
      </c>
      <c r="C16205" s="226">
        <v>43832</v>
      </c>
      <c r="D16205" s="226">
        <v>44403.382777777777</v>
      </c>
      <c r="E16205" t="s">
        <v>8272</v>
      </c>
      <c r="F16205">
        <v>0</v>
      </c>
    </row>
    <row r="16206" spans="1:6">
      <c r="A16206">
        <v>8</v>
      </c>
      <c r="B16206" s="226">
        <v>43831</v>
      </c>
      <c r="C16206" s="226">
        <v>43832</v>
      </c>
      <c r="D16206" s="226">
        <v>44403.382777777777</v>
      </c>
      <c r="E16206" t="s">
        <v>8273</v>
      </c>
      <c r="F16206">
        <v>0</v>
      </c>
    </row>
    <row r="16207" spans="1:6">
      <c r="A16207">
        <v>8</v>
      </c>
      <c r="B16207" s="226">
        <v>43831</v>
      </c>
      <c r="C16207" s="226">
        <v>43832</v>
      </c>
      <c r="D16207" s="226">
        <v>44403.382777777777</v>
      </c>
      <c r="E16207" t="s">
        <v>8274</v>
      </c>
    </row>
    <row r="16208" spans="1:6">
      <c r="A16208">
        <v>8</v>
      </c>
      <c r="B16208" s="226">
        <v>43831</v>
      </c>
      <c r="C16208" s="226">
        <v>43832</v>
      </c>
      <c r="D16208" s="226">
        <v>44403.382777777777</v>
      </c>
      <c r="E16208" t="s">
        <v>7718</v>
      </c>
    </row>
    <row r="16209" spans="1:5">
      <c r="A16209">
        <v>8</v>
      </c>
      <c r="B16209" s="226">
        <v>43831</v>
      </c>
      <c r="C16209" s="226">
        <v>43832</v>
      </c>
      <c r="D16209" s="226">
        <v>44403.382777777777</v>
      </c>
      <c r="E16209" t="s">
        <v>7719</v>
      </c>
    </row>
    <row r="16210" spans="1:5">
      <c r="A16210">
        <v>8</v>
      </c>
      <c r="B16210" s="226">
        <v>43831</v>
      </c>
      <c r="C16210" s="226">
        <v>43832</v>
      </c>
      <c r="D16210" s="226">
        <v>44403.382777777777</v>
      </c>
      <c r="E16210" t="s">
        <v>7722</v>
      </c>
    </row>
    <row r="16211" spans="1:5">
      <c r="A16211">
        <v>8</v>
      </c>
      <c r="B16211" s="226">
        <v>43831</v>
      </c>
      <c r="C16211" s="226">
        <v>43832</v>
      </c>
      <c r="D16211" s="226">
        <v>44403.382777777777</v>
      </c>
      <c r="E16211" t="s">
        <v>7723</v>
      </c>
    </row>
    <row r="16212" spans="1:5">
      <c r="A16212">
        <v>8</v>
      </c>
      <c r="B16212" s="226">
        <v>43831</v>
      </c>
      <c r="C16212" s="226">
        <v>43832</v>
      </c>
      <c r="D16212" s="226">
        <v>44403.382777777777</v>
      </c>
      <c r="E16212" t="s">
        <v>7724</v>
      </c>
    </row>
    <row r="16213" spans="1:5">
      <c r="A16213">
        <v>8</v>
      </c>
      <c r="B16213" s="226">
        <v>43831</v>
      </c>
      <c r="C16213" s="226">
        <v>43832</v>
      </c>
      <c r="D16213" s="226">
        <v>44403.382777777777</v>
      </c>
      <c r="E16213" t="s">
        <v>7725</v>
      </c>
    </row>
    <row r="16214" spans="1:5">
      <c r="A16214">
        <v>8</v>
      </c>
      <c r="B16214" s="226">
        <v>43831</v>
      </c>
      <c r="C16214" s="226">
        <v>43832</v>
      </c>
      <c r="D16214" s="226">
        <v>44403.382777777777</v>
      </c>
      <c r="E16214" t="s">
        <v>7024</v>
      </c>
    </row>
    <row r="16215" spans="1:5">
      <c r="A16215">
        <v>8</v>
      </c>
      <c r="B16215" s="226">
        <v>43831</v>
      </c>
      <c r="C16215" s="226">
        <v>43832</v>
      </c>
      <c r="D16215" s="226">
        <v>44403.382777777777</v>
      </c>
      <c r="E16215" t="s">
        <v>8120</v>
      </c>
    </row>
    <row r="16216" spans="1:5">
      <c r="A16216">
        <v>8</v>
      </c>
      <c r="B16216" s="226">
        <v>43831</v>
      </c>
      <c r="C16216" s="226">
        <v>43832</v>
      </c>
      <c r="D16216" s="226">
        <v>44403.382777777777</v>
      </c>
      <c r="E16216" t="s">
        <v>8121</v>
      </c>
    </row>
    <row r="16217" spans="1:5">
      <c r="A16217">
        <v>8</v>
      </c>
      <c r="B16217" s="226">
        <v>43831</v>
      </c>
      <c r="C16217" s="226">
        <v>43832</v>
      </c>
      <c r="D16217" s="226">
        <v>44403.382777777777</v>
      </c>
      <c r="E16217" t="s">
        <v>8122</v>
      </c>
    </row>
    <row r="16218" spans="1:5">
      <c r="A16218">
        <v>8</v>
      </c>
      <c r="B16218" s="226">
        <v>43831</v>
      </c>
      <c r="C16218" s="226">
        <v>43832</v>
      </c>
      <c r="D16218" s="226">
        <v>44403.382777777777</v>
      </c>
      <c r="E16218" t="s">
        <v>8123</v>
      </c>
    </row>
    <row r="16219" spans="1:5">
      <c r="A16219">
        <v>8</v>
      </c>
      <c r="B16219" s="226">
        <v>43831</v>
      </c>
      <c r="C16219" s="226">
        <v>43832</v>
      </c>
      <c r="D16219" s="226">
        <v>44403.382777777777</v>
      </c>
      <c r="E16219" t="s">
        <v>8124</v>
      </c>
    </row>
    <row r="16220" spans="1:5">
      <c r="A16220">
        <v>8</v>
      </c>
      <c r="B16220" s="226">
        <v>43831</v>
      </c>
      <c r="C16220" s="226">
        <v>43832</v>
      </c>
      <c r="D16220" s="226">
        <v>44403.382777777777</v>
      </c>
      <c r="E16220" t="s">
        <v>8125</v>
      </c>
    </row>
    <row r="16221" spans="1:5">
      <c r="A16221">
        <v>8</v>
      </c>
      <c r="B16221" s="226">
        <v>43831</v>
      </c>
      <c r="C16221" s="226">
        <v>43832</v>
      </c>
      <c r="D16221" s="226">
        <v>44403.382777777777</v>
      </c>
      <c r="E16221" t="s">
        <v>8126</v>
      </c>
    </row>
    <row r="16222" spans="1:5">
      <c r="A16222">
        <v>8</v>
      </c>
      <c r="B16222" s="226">
        <v>43831</v>
      </c>
      <c r="C16222" s="226">
        <v>43832</v>
      </c>
      <c r="D16222" s="226">
        <v>44403.382777777777</v>
      </c>
      <c r="E16222" t="s">
        <v>8127</v>
      </c>
    </row>
    <row r="16223" spans="1:5">
      <c r="A16223">
        <v>8</v>
      </c>
      <c r="B16223" s="226">
        <v>43831</v>
      </c>
      <c r="C16223" s="226">
        <v>43832</v>
      </c>
      <c r="D16223" s="226">
        <v>44403.382777777777</v>
      </c>
      <c r="E16223" t="s">
        <v>8128</v>
      </c>
    </row>
    <row r="16224" spans="1:5">
      <c r="A16224">
        <v>8</v>
      </c>
      <c r="B16224" s="226">
        <v>43831</v>
      </c>
      <c r="C16224" s="226">
        <v>43832</v>
      </c>
      <c r="D16224" s="226">
        <v>44403.382777777777</v>
      </c>
      <c r="E16224" t="s">
        <v>8129</v>
      </c>
    </row>
    <row r="16225" spans="1:5">
      <c r="A16225">
        <v>8</v>
      </c>
      <c r="B16225" s="226">
        <v>43831</v>
      </c>
      <c r="C16225" s="226">
        <v>43832</v>
      </c>
      <c r="D16225" s="226">
        <v>44403.382777777777</v>
      </c>
      <c r="E16225" t="s">
        <v>8130</v>
      </c>
    </row>
    <row r="16226" spans="1:5">
      <c r="A16226">
        <v>8</v>
      </c>
      <c r="B16226" s="226">
        <v>43831</v>
      </c>
      <c r="C16226" s="226">
        <v>43832</v>
      </c>
      <c r="D16226" s="226">
        <v>44403.382777777777</v>
      </c>
      <c r="E16226" t="s">
        <v>8131</v>
      </c>
    </row>
    <row r="16227" spans="1:5">
      <c r="A16227">
        <v>8</v>
      </c>
      <c r="B16227" s="226">
        <v>43831</v>
      </c>
      <c r="C16227" s="226">
        <v>43832</v>
      </c>
      <c r="D16227" s="226">
        <v>44403.382777777777</v>
      </c>
      <c r="E16227" t="s">
        <v>8132</v>
      </c>
    </row>
    <row r="16228" spans="1:5">
      <c r="A16228">
        <v>8</v>
      </c>
      <c r="B16228" s="226">
        <v>43831</v>
      </c>
      <c r="C16228" s="226">
        <v>43832</v>
      </c>
      <c r="D16228" s="226">
        <v>44403.382777777777</v>
      </c>
      <c r="E16228" t="s">
        <v>8133</v>
      </c>
    </row>
    <row r="16229" spans="1:5">
      <c r="A16229">
        <v>8</v>
      </c>
      <c r="B16229" s="226">
        <v>43831</v>
      </c>
      <c r="C16229" s="226">
        <v>43832</v>
      </c>
      <c r="D16229" s="226">
        <v>44403.382777777777</v>
      </c>
      <c r="E16229" t="s">
        <v>7054</v>
      </c>
    </row>
    <row r="16230" spans="1:5">
      <c r="A16230">
        <v>8</v>
      </c>
      <c r="B16230" s="226">
        <v>43831</v>
      </c>
      <c r="C16230" s="226">
        <v>43832</v>
      </c>
      <c r="D16230" s="226">
        <v>44403.382777777777</v>
      </c>
      <c r="E16230" t="s">
        <v>7354</v>
      </c>
    </row>
    <row r="16231" spans="1:5">
      <c r="A16231">
        <v>8</v>
      </c>
      <c r="B16231" s="226">
        <v>43831</v>
      </c>
      <c r="C16231" s="226">
        <v>43832</v>
      </c>
      <c r="D16231" s="226">
        <v>44403.382777777777</v>
      </c>
      <c r="E16231" t="s">
        <v>7356</v>
      </c>
    </row>
    <row r="16232" spans="1:5">
      <c r="A16232">
        <v>8</v>
      </c>
      <c r="B16232" s="226">
        <v>43831</v>
      </c>
      <c r="C16232" s="226">
        <v>43832</v>
      </c>
      <c r="D16232" s="226">
        <v>44403.382777777777</v>
      </c>
      <c r="E16232" t="s">
        <v>7358</v>
      </c>
    </row>
    <row r="16233" spans="1:5">
      <c r="A16233">
        <v>8</v>
      </c>
      <c r="B16233" s="226">
        <v>43831</v>
      </c>
      <c r="C16233" s="226">
        <v>43832</v>
      </c>
      <c r="D16233" s="226">
        <v>44403.382777777777</v>
      </c>
      <c r="E16233" t="s">
        <v>7360</v>
      </c>
    </row>
    <row r="16234" spans="1:5">
      <c r="A16234">
        <v>8</v>
      </c>
      <c r="B16234" s="226">
        <v>43831</v>
      </c>
      <c r="C16234" s="226">
        <v>43832</v>
      </c>
      <c r="D16234" s="226">
        <v>44403.382777777777</v>
      </c>
      <c r="E16234" t="s">
        <v>7362</v>
      </c>
    </row>
    <row r="16235" spans="1:5">
      <c r="A16235">
        <v>8</v>
      </c>
      <c r="B16235" s="226">
        <v>43831</v>
      </c>
      <c r="C16235" s="226">
        <v>43832</v>
      </c>
      <c r="D16235" s="226">
        <v>44403.382777777777</v>
      </c>
      <c r="E16235" t="s">
        <v>7364</v>
      </c>
    </row>
    <row r="16236" spans="1:5">
      <c r="A16236">
        <v>8</v>
      </c>
      <c r="B16236" s="226">
        <v>43831</v>
      </c>
      <c r="C16236" s="226">
        <v>43832</v>
      </c>
      <c r="D16236" s="226">
        <v>44403.382777777777</v>
      </c>
      <c r="E16236" t="s">
        <v>8134</v>
      </c>
    </row>
    <row r="16237" spans="1:5">
      <c r="A16237">
        <v>8</v>
      </c>
      <c r="B16237" s="226">
        <v>43831</v>
      </c>
      <c r="C16237" s="226">
        <v>43832</v>
      </c>
      <c r="D16237" s="226">
        <v>44403.382777777777</v>
      </c>
      <c r="E16237" t="s">
        <v>8135</v>
      </c>
    </row>
    <row r="16238" spans="1:5">
      <c r="A16238">
        <v>8</v>
      </c>
      <c r="B16238" s="226">
        <v>43831</v>
      </c>
      <c r="C16238" s="226">
        <v>43832</v>
      </c>
      <c r="D16238" s="226">
        <v>44403.382777777777</v>
      </c>
      <c r="E16238" t="s">
        <v>8136</v>
      </c>
    </row>
    <row r="16239" spans="1:5">
      <c r="A16239">
        <v>8</v>
      </c>
      <c r="B16239" s="226">
        <v>43831</v>
      </c>
      <c r="C16239" s="226">
        <v>43832</v>
      </c>
      <c r="D16239" s="226">
        <v>44403.382777777777</v>
      </c>
      <c r="E16239" t="s">
        <v>8137</v>
      </c>
    </row>
    <row r="16240" spans="1:5">
      <c r="A16240">
        <v>8</v>
      </c>
      <c r="B16240" s="226">
        <v>43831</v>
      </c>
      <c r="C16240" s="226">
        <v>43832</v>
      </c>
      <c r="D16240" s="226">
        <v>44403.382777777777</v>
      </c>
      <c r="E16240" t="s">
        <v>8138</v>
      </c>
    </row>
    <row r="16241" spans="1:6">
      <c r="A16241">
        <v>8</v>
      </c>
      <c r="B16241" s="226">
        <v>43831</v>
      </c>
      <c r="C16241" s="226">
        <v>43832</v>
      </c>
      <c r="D16241" s="226">
        <v>44403.382777777777</v>
      </c>
      <c r="E16241" t="s">
        <v>8292</v>
      </c>
    </row>
    <row r="16242" spans="1:6">
      <c r="A16242">
        <v>8</v>
      </c>
      <c r="B16242" s="226">
        <v>43831</v>
      </c>
      <c r="C16242" s="226">
        <v>43832</v>
      </c>
      <c r="D16242" s="226">
        <v>44403.382777777777</v>
      </c>
      <c r="E16242" t="s">
        <v>8293</v>
      </c>
    </row>
    <row r="16243" spans="1:6">
      <c r="A16243">
        <v>8</v>
      </c>
      <c r="B16243" s="226">
        <v>43831</v>
      </c>
      <c r="C16243" s="226">
        <v>43832</v>
      </c>
      <c r="D16243" s="226">
        <v>44403.382777777777</v>
      </c>
      <c r="E16243" t="s">
        <v>8328</v>
      </c>
      <c r="F16243">
        <v>0</v>
      </c>
    </row>
    <row r="16244" spans="1:6">
      <c r="A16244">
        <v>8</v>
      </c>
      <c r="B16244" s="226">
        <v>43831</v>
      </c>
      <c r="C16244" s="226">
        <v>43832</v>
      </c>
      <c r="D16244" s="226">
        <v>44403.382777777777</v>
      </c>
      <c r="E16244" t="s">
        <v>8285</v>
      </c>
      <c r="F16244">
        <v>0</v>
      </c>
    </row>
    <row r="16245" spans="1:6">
      <c r="A16245">
        <v>8</v>
      </c>
      <c r="B16245" s="226">
        <v>43831</v>
      </c>
      <c r="C16245" s="226">
        <v>43832</v>
      </c>
      <c r="D16245" s="226">
        <v>44403.382777777777</v>
      </c>
      <c r="E16245" t="s">
        <v>8286</v>
      </c>
      <c r="F16245">
        <v>0</v>
      </c>
    </row>
    <row r="16246" spans="1:6">
      <c r="A16246">
        <v>8</v>
      </c>
      <c r="B16246" s="226">
        <v>43831</v>
      </c>
      <c r="C16246" s="226">
        <v>43832</v>
      </c>
      <c r="D16246" s="226">
        <v>44403.382777777777</v>
      </c>
      <c r="E16246" t="s">
        <v>8287</v>
      </c>
    </row>
    <row r="16247" spans="1:6">
      <c r="A16247">
        <v>8</v>
      </c>
      <c r="B16247" s="226">
        <v>43831</v>
      </c>
      <c r="C16247" s="226">
        <v>43832</v>
      </c>
      <c r="D16247" s="226">
        <v>44403.382777777777</v>
      </c>
      <c r="E16247" t="s">
        <v>7752</v>
      </c>
    </row>
    <row r="16248" spans="1:6">
      <c r="A16248">
        <v>8</v>
      </c>
      <c r="B16248" s="226">
        <v>43831</v>
      </c>
      <c r="C16248" s="226">
        <v>43832</v>
      </c>
      <c r="D16248" s="226">
        <v>44403.382777777777</v>
      </c>
      <c r="E16248" t="s">
        <v>7753</v>
      </c>
    </row>
    <row r="16249" spans="1:6">
      <c r="A16249">
        <v>8</v>
      </c>
      <c r="B16249" s="226">
        <v>43831</v>
      </c>
      <c r="C16249" s="226">
        <v>43832</v>
      </c>
      <c r="D16249" s="226">
        <v>44403.382777777777</v>
      </c>
      <c r="E16249" t="s">
        <v>7754</v>
      </c>
    </row>
    <row r="16250" spans="1:6">
      <c r="A16250">
        <v>8</v>
      </c>
      <c r="B16250" s="226">
        <v>43831</v>
      </c>
      <c r="C16250" s="226">
        <v>43832</v>
      </c>
      <c r="D16250" s="226">
        <v>44403.382777777777</v>
      </c>
      <c r="E16250" t="s">
        <v>7755</v>
      </c>
    </row>
    <row r="16251" spans="1:6">
      <c r="A16251">
        <v>8</v>
      </c>
      <c r="B16251" s="226">
        <v>43831</v>
      </c>
      <c r="C16251" s="226">
        <v>43832</v>
      </c>
      <c r="D16251" s="226">
        <v>44403.382777777777</v>
      </c>
      <c r="E16251" t="s">
        <v>7758</v>
      </c>
    </row>
    <row r="16252" spans="1:6">
      <c r="A16252">
        <v>8</v>
      </c>
      <c r="B16252" s="226">
        <v>43831</v>
      </c>
      <c r="C16252" s="226">
        <v>43832</v>
      </c>
      <c r="D16252" s="226">
        <v>44403.382777777777</v>
      </c>
      <c r="E16252" t="s">
        <v>7759</v>
      </c>
    </row>
    <row r="16253" spans="1:6">
      <c r="A16253">
        <v>8</v>
      </c>
      <c r="B16253" s="226">
        <v>43831</v>
      </c>
      <c r="C16253" s="226">
        <v>43832</v>
      </c>
      <c r="D16253" s="226">
        <v>44403.382777777777</v>
      </c>
      <c r="E16253" t="s">
        <v>7760</v>
      </c>
    </row>
    <row r="16254" spans="1:6">
      <c r="A16254">
        <v>8</v>
      </c>
      <c r="B16254" s="226">
        <v>43831</v>
      </c>
      <c r="C16254" s="226">
        <v>43832</v>
      </c>
      <c r="D16254" s="226">
        <v>44403.382777777777</v>
      </c>
      <c r="E16254" t="s">
        <v>7535</v>
      </c>
    </row>
    <row r="16255" spans="1:6">
      <c r="A16255">
        <v>8</v>
      </c>
      <c r="B16255" s="226">
        <v>43831</v>
      </c>
      <c r="C16255" s="226">
        <v>43832</v>
      </c>
      <c r="D16255" s="226">
        <v>44403.382777777777</v>
      </c>
      <c r="E16255" t="s">
        <v>8139</v>
      </c>
    </row>
    <row r="16256" spans="1:6">
      <c r="A16256">
        <v>8</v>
      </c>
      <c r="B16256" s="226">
        <v>43831</v>
      </c>
      <c r="C16256" s="226">
        <v>43832</v>
      </c>
      <c r="D16256" s="226">
        <v>44403.382777777777</v>
      </c>
      <c r="E16256" t="s">
        <v>7014</v>
      </c>
    </row>
    <row r="16257" spans="1:6">
      <c r="A16257">
        <v>8</v>
      </c>
      <c r="B16257" s="226">
        <v>43831</v>
      </c>
      <c r="C16257" s="226">
        <v>43832</v>
      </c>
      <c r="D16257" s="226">
        <v>44403.382777777777</v>
      </c>
      <c r="E16257" t="s">
        <v>7016</v>
      </c>
    </row>
    <row r="16258" spans="1:6">
      <c r="A16258">
        <v>8</v>
      </c>
      <c r="B16258" s="226">
        <v>43831</v>
      </c>
      <c r="C16258" s="226">
        <v>43832</v>
      </c>
      <c r="D16258" s="226">
        <v>44403.382777777777</v>
      </c>
      <c r="E16258" t="s">
        <v>7018</v>
      </c>
    </row>
    <row r="16259" spans="1:6">
      <c r="A16259">
        <v>8</v>
      </c>
      <c r="B16259" s="226">
        <v>43831</v>
      </c>
      <c r="C16259" s="226">
        <v>43832</v>
      </c>
      <c r="D16259" s="226">
        <v>44403.382777777777</v>
      </c>
      <c r="E16259" t="s">
        <v>8140</v>
      </c>
    </row>
    <row r="16260" spans="1:6">
      <c r="A16260">
        <v>8</v>
      </c>
      <c r="B16260" s="226">
        <v>43831</v>
      </c>
      <c r="C16260" s="226">
        <v>43832</v>
      </c>
      <c r="D16260" s="226">
        <v>44403.382777777777</v>
      </c>
      <c r="E16260" t="s">
        <v>8020</v>
      </c>
    </row>
    <row r="16261" spans="1:6">
      <c r="A16261">
        <v>8</v>
      </c>
      <c r="B16261" s="226">
        <v>43831</v>
      </c>
      <c r="C16261" s="226">
        <v>43832</v>
      </c>
      <c r="D16261" s="226">
        <v>44403.382777777777</v>
      </c>
      <c r="E16261" t="s">
        <v>7371</v>
      </c>
    </row>
    <row r="16262" spans="1:6">
      <c r="A16262">
        <v>8</v>
      </c>
      <c r="B16262" s="226">
        <v>43831</v>
      </c>
      <c r="C16262" s="226">
        <v>43832</v>
      </c>
      <c r="D16262" s="226">
        <v>44403.382777777777</v>
      </c>
      <c r="E16262" t="s">
        <v>7373</v>
      </c>
    </row>
    <row r="16263" spans="1:6">
      <c r="A16263">
        <v>8</v>
      </c>
      <c r="B16263" s="226">
        <v>43831</v>
      </c>
      <c r="C16263" s="226">
        <v>43832</v>
      </c>
      <c r="D16263" s="226">
        <v>44403.382777777777</v>
      </c>
      <c r="E16263" t="s">
        <v>7375</v>
      </c>
      <c r="F16263">
        <v>0</v>
      </c>
    </row>
    <row r="16264" spans="1:6">
      <c r="A16264">
        <v>8</v>
      </c>
      <c r="B16264" s="226">
        <v>43831</v>
      </c>
      <c r="C16264" s="226">
        <v>43832</v>
      </c>
      <c r="D16264" s="226">
        <v>44403.382777777777</v>
      </c>
      <c r="E16264" t="s">
        <v>8324</v>
      </c>
    </row>
    <row r="16265" spans="1:6">
      <c r="A16265">
        <v>8</v>
      </c>
      <c r="B16265" s="226">
        <v>43831</v>
      </c>
      <c r="C16265" s="226">
        <v>43832</v>
      </c>
      <c r="D16265" s="226">
        <v>44403.382777777777</v>
      </c>
      <c r="E16265" t="s">
        <v>8141</v>
      </c>
    </row>
    <row r="16266" spans="1:6">
      <c r="A16266">
        <v>8</v>
      </c>
      <c r="B16266" s="226">
        <v>43831</v>
      </c>
      <c r="C16266" s="226">
        <v>43832</v>
      </c>
      <c r="D16266" s="226">
        <v>44403.382777777777</v>
      </c>
      <c r="E16266" t="s">
        <v>8142</v>
      </c>
    </row>
    <row r="16267" spans="1:6">
      <c r="A16267">
        <v>8</v>
      </c>
      <c r="B16267" s="226">
        <v>43831</v>
      </c>
      <c r="C16267" s="226">
        <v>43832</v>
      </c>
      <c r="D16267" s="226">
        <v>44403.382777777777</v>
      </c>
      <c r="E16267" t="s">
        <v>8143</v>
      </c>
    </row>
    <row r="16268" spans="1:6">
      <c r="A16268">
        <v>8</v>
      </c>
      <c r="B16268" s="226">
        <v>43831</v>
      </c>
      <c r="C16268" s="226">
        <v>43832</v>
      </c>
      <c r="D16268" s="226">
        <v>44403.382777777777</v>
      </c>
      <c r="E16268" t="s">
        <v>8144</v>
      </c>
    </row>
    <row r="16269" spans="1:6">
      <c r="A16269">
        <v>8</v>
      </c>
      <c r="B16269" s="226">
        <v>43831</v>
      </c>
      <c r="C16269" s="226">
        <v>43832</v>
      </c>
      <c r="D16269" s="226">
        <v>44403.382777777777</v>
      </c>
      <c r="E16269" t="s">
        <v>8145</v>
      </c>
    </row>
    <row r="16270" spans="1:6">
      <c r="A16270">
        <v>8</v>
      </c>
      <c r="B16270" s="226">
        <v>43831</v>
      </c>
      <c r="C16270" s="226">
        <v>43832</v>
      </c>
      <c r="D16270" s="226">
        <v>44403.382777777777</v>
      </c>
      <c r="E16270" t="s">
        <v>7377</v>
      </c>
    </row>
    <row r="16271" spans="1:6">
      <c r="A16271">
        <v>8</v>
      </c>
      <c r="B16271" s="226">
        <v>43831</v>
      </c>
      <c r="C16271" s="226">
        <v>43832</v>
      </c>
      <c r="D16271" s="226">
        <v>44403.382777777777</v>
      </c>
      <c r="E16271" t="s">
        <v>8332</v>
      </c>
      <c r="F16271">
        <v>0</v>
      </c>
    </row>
    <row r="16272" spans="1:6">
      <c r="A16272">
        <v>8</v>
      </c>
      <c r="B16272" s="226">
        <v>43831</v>
      </c>
      <c r="C16272" s="226">
        <v>43832</v>
      </c>
      <c r="D16272" s="226">
        <v>44403.382777777777</v>
      </c>
      <c r="E16272" t="s">
        <v>8277</v>
      </c>
      <c r="F16272">
        <v>47.4979259873855</v>
      </c>
    </row>
    <row r="16273" spans="1:6">
      <c r="A16273">
        <v>8</v>
      </c>
      <c r="B16273" s="226">
        <v>43831</v>
      </c>
      <c r="C16273" s="226">
        <v>43832</v>
      </c>
      <c r="D16273" s="226">
        <v>44403.382777777777</v>
      </c>
      <c r="E16273" t="s">
        <v>8278</v>
      </c>
      <c r="F16273">
        <v>0</v>
      </c>
    </row>
    <row r="16274" spans="1:6">
      <c r="A16274">
        <v>8</v>
      </c>
      <c r="B16274" s="226">
        <v>43831</v>
      </c>
      <c r="C16274" s="226">
        <v>43832</v>
      </c>
      <c r="D16274" s="226">
        <v>44403.382777777777</v>
      </c>
      <c r="E16274" t="s">
        <v>8279</v>
      </c>
      <c r="F16274">
        <v>100</v>
      </c>
    </row>
    <row r="16275" spans="1:6">
      <c r="A16275">
        <v>8</v>
      </c>
      <c r="B16275" s="226">
        <v>43831</v>
      </c>
      <c r="C16275" s="226">
        <v>43832</v>
      </c>
      <c r="D16275" s="226">
        <v>44403.382777777777</v>
      </c>
      <c r="E16275" t="s">
        <v>7778</v>
      </c>
    </row>
    <row r="16276" spans="1:6">
      <c r="A16276">
        <v>8</v>
      </c>
      <c r="B16276" s="226">
        <v>43831</v>
      </c>
      <c r="C16276" s="226">
        <v>43832</v>
      </c>
      <c r="D16276" s="226">
        <v>44403.382777777777</v>
      </c>
      <c r="E16276" t="s">
        <v>7779</v>
      </c>
    </row>
    <row r="16277" spans="1:6">
      <c r="A16277">
        <v>8</v>
      </c>
      <c r="B16277" s="226">
        <v>43831</v>
      </c>
      <c r="C16277" s="226">
        <v>43832</v>
      </c>
      <c r="D16277" s="226">
        <v>44403.382777777777</v>
      </c>
      <c r="E16277" t="s">
        <v>7056</v>
      </c>
    </row>
    <row r="16278" spans="1:6">
      <c r="A16278">
        <v>8</v>
      </c>
      <c r="B16278" s="226">
        <v>43831</v>
      </c>
      <c r="C16278" s="226">
        <v>43832</v>
      </c>
      <c r="D16278" s="226">
        <v>44403.382777777777</v>
      </c>
      <c r="E16278" t="s">
        <v>7058</v>
      </c>
    </row>
    <row r="16279" spans="1:6">
      <c r="A16279">
        <v>8</v>
      </c>
      <c r="B16279" s="226">
        <v>43831</v>
      </c>
      <c r="C16279" s="226">
        <v>43832</v>
      </c>
      <c r="D16279" s="226">
        <v>44403.382777777777</v>
      </c>
      <c r="E16279" t="s">
        <v>8017</v>
      </c>
    </row>
    <row r="16280" spans="1:6">
      <c r="A16280">
        <v>8</v>
      </c>
      <c r="B16280" s="226">
        <v>43831</v>
      </c>
      <c r="C16280" s="226">
        <v>43832</v>
      </c>
      <c r="D16280" s="226">
        <v>44403.382777777777</v>
      </c>
      <c r="E16280" t="s">
        <v>7062</v>
      </c>
    </row>
    <row r="16281" spans="1:6">
      <c r="A16281">
        <v>8</v>
      </c>
      <c r="B16281" s="226">
        <v>43831</v>
      </c>
      <c r="C16281" s="226">
        <v>43832</v>
      </c>
      <c r="D16281" s="226">
        <v>44403.382777777777</v>
      </c>
      <c r="E16281" t="s">
        <v>8146</v>
      </c>
    </row>
    <row r="16282" spans="1:6">
      <c r="A16282">
        <v>8</v>
      </c>
      <c r="B16282" s="226">
        <v>43831</v>
      </c>
      <c r="C16282" s="226">
        <v>43832</v>
      </c>
      <c r="D16282" s="226">
        <v>44403.382777777777</v>
      </c>
      <c r="E16282" t="s">
        <v>8147</v>
      </c>
    </row>
    <row r="16283" spans="1:6">
      <c r="A16283">
        <v>8</v>
      </c>
      <c r="B16283" s="226">
        <v>43831</v>
      </c>
      <c r="C16283" s="226">
        <v>43832</v>
      </c>
      <c r="D16283" s="226">
        <v>44403.382777777777</v>
      </c>
      <c r="E16283" t="s">
        <v>8148</v>
      </c>
    </row>
    <row r="16284" spans="1:6">
      <c r="A16284">
        <v>8</v>
      </c>
      <c r="B16284" s="226">
        <v>43831</v>
      </c>
      <c r="C16284" s="226">
        <v>43832</v>
      </c>
      <c r="D16284" s="226">
        <v>44403.382777777777</v>
      </c>
      <c r="E16284" t="s">
        <v>8149</v>
      </c>
    </row>
    <row r="16285" spans="1:6">
      <c r="A16285">
        <v>8</v>
      </c>
      <c r="B16285" s="226">
        <v>43831</v>
      </c>
      <c r="C16285" s="226">
        <v>43832</v>
      </c>
      <c r="D16285" s="226">
        <v>44403.382777777777</v>
      </c>
      <c r="E16285" t="s">
        <v>8150</v>
      </c>
    </row>
    <row r="16286" spans="1:6">
      <c r="A16286">
        <v>8</v>
      </c>
      <c r="B16286" s="226">
        <v>43831</v>
      </c>
      <c r="C16286" s="226">
        <v>43832</v>
      </c>
      <c r="D16286" s="226">
        <v>44403.382777777777</v>
      </c>
      <c r="E16286" t="s">
        <v>8151</v>
      </c>
    </row>
    <row r="16287" spans="1:6">
      <c r="A16287">
        <v>8</v>
      </c>
      <c r="B16287" s="226">
        <v>43831</v>
      </c>
      <c r="C16287" s="226">
        <v>43832</v>
      </c>
      <c r="D16287" s="226">
        <v>44403.382777777777</v>
      </c>
      <c r="E16287" t="s">
        <v>8152</v>
      </c>
    </row>
    <row r="16288" spans="1:6">
      <c r="A16288">
        <v>8</v>
      </c>
      <c r="B16288" s="226">
        <v>43831</v>
      </c>
      <c r="C16288" s="226">
        <v>43832</v>
      </c>
      <c r="D16288" s="226">
        <v>44403.382777777777</v>
      </c>
      <c r="E16288" t="s">
        <v>8153</v>
      </c>
    </row>
    <row r="16289" spans="1:5">
      <c r="A16289">
        <v>8</v>
      </c>
      <c r="B16289" s="226">
        <v>43831</v>
      </c>
      <c r="C16289" s="226">
        <v>43832</v>
      </c>
      <c r="D16289" s="226">
        <v>44403.382777777777</v>
      </c>
      <c r="E16289" t="s">
        <v>7080</v>
      </c>
    </row>
    <row r="16290" spans="1:5">
      <c r="A16290">
        <v>8</v>
      </c>
      <c r="B16290" s="226">
        <v>43831</v>
      </c>
      <c r="C16290" s="226">
        <v>43832</v>
      </c>
      <c r="D16290" s="226">
        <v>44403.382777777777</v>
      </c>
      <c r="E16290" t="s">
        <v>7082</v>
      </c>
    </row>
    <row r="16291" spans="1:5">
      <c r="A16291">
        <v>8</v>
      </c>
      <c r="B16291" s="226">
        <v>43831</v>
      </c>
      <c r="C16291" s="226">
        <v>43832</v>
      </c>
      <c r="D16291" s="226">
        <v>44403.382777777777</v>
      </c>
      <c r="E16291" t="s">
        <v>8019</v>
      </c>
    </row>
    <row r="16292" spans="1:5">
      <c r="A16292">
        <v>8</v>
      </c>
      <c r="B16292" s="226">
        <v>43831</v>
      </c>
      <c r="C16292" s="226">
        <v>43832</v>
      </c>
      <c r="D16292" s="226">
        <v>44403.382777777777</v>
      </c>
      <c r="E16292" t="s">
        <v>7085</v>
      </c>
    </row>
    <row r="16293" spans="1:5">
      <c r="A16293">
        <v>8</v>
      </c>
      <c r="B16293" s="226">
        <v>43831</v>
      </c>
      <c r="C16293" s="226">
        <v>43832</v>
      </c>
      <c r="D16293" s="226">
        <v>44403.382777777777</v>
      </c>
      <c r="E16293" t="s">
        <v>7087</v>
      </c>
    </row>
    <row r="16294" spans="1:5">
      <c r="A16294">
        <v>8</v>
      </c>
      <c r="B16294" s="226">
        <v>43831</v>
      </c>
      <c r="C16294" s="226">
        <v>43832</v>
      </c>
      <c r="D16294" s="226">
        <v>44403.382777777777</v>
      </c>
      <c r="E16294" t="s">
        <v>8154</v>
      </c>
    </row>
    <row r="16295" spans="1:5">
      <c r="A16295">
        <v>8</v>
      </c>
      <c r="B16295" s="226">
        <v>43831</v>
      </c>
      <c r="C16295" s="226">
        <v>43832</v>
      </c>
      <c r="D16295" s="226">
        <v>44403.382777777777</v>
      </c>
      <c r="E16295" t="s">
        <v>7091</v>
      </c>
    </row>
    <row r="16296" spans="1:5">
      <c r="A16296">
        <v>8</v>
      </c>
      <c r="B16296" s="226">
        <v>43831</v>
      </c>
      <c r="C16296" s="226">
        <v>43832</v>
      </c>
      <c r="D16296" s="226">
        <v>44403.382777777777</v>
      </c>
      <c r="E16296" t="s">
        <v>7093</v>
      </c>
    </row>
    <row r="16297" spans="1:5">
      <c r="A16297">
        <v>8</v>
      </c>
      <c r="B16297" s="226">
        <v>43831</v>
      </c>
      <c r="C16297" s="226">
        <v>43832</v>
      </c>
      <c r="D16297" s="226">
        <v>44403.382777777777</v>
      </c>
      <c r="E16297" t="s">
        <v>7095</v>
      </c>
    </row>
    <row r="16298" spans="1:5">
      <c r="A16298">
        <v>8</v>
      </c>
      <c r="B16298" s="226">
        <v>43831</v>
      </c>
      <c r="C16298" s="226">
        <v>43832</v>
      </c>
      <c r="D16298" s="226">
        <v>44403.382777777777</v>
      </c>
      <c r="E16298" t="s">
        <v>7097</v>
      </c>
    </row>
    <row r="16299" spans="1:5">
      <c r="A16299">
        <v>8</v>
      </c>
      <c r="B16299" s="226">
        <v>43831</v>
      </c>
      <c r="C16299" s="226">
        <v>43832</v>
      </c>
      <c r="D16299" s="226">
        <v>44403.382777777777</v>
      </c>
      <c r="E16299" t="s">
        <v>7099</v>
      </c>
    </row>
    <row r="16300" spans="1:5">
      <c r="A16300">
        <v>8</v>
      </c>
      <c r="B16300" s="226">
        <v>43831</v>
      </c>
      <c r="C16300" s="226">
        <v>43832</v>
      </c>
      <c r="D16300" s="226">
        <v>44403.382777777777</v>
      </c>
      <c r="E16300" t="s">
        <v>7101</v>
      </c>
    </row>
    <row r="16301" spans="1:5">
      <c r="A16301">
        <v>8</v>
      </c>
      <c r="B16301" s="226">
        <v>43831</v>
      </c>
      <c r="C16301" s="226">
        <v>43832</v>
      </c>
      <c r="D16301" s="226">
        <v>44403.382777777777</v>
      </c>
      <c r="E16301" t="s">
        <v>7103</v>
      </c>
    </row>
    <row r="16302" spans="1:5">
      <c r="A16302">
        <v>8</v>
      </c>
      <c r="B16302" s="226">
        <v>43831</v>
      </c>
      <c r="C16302" s="226">
        <v>43832</v>
      </c>
      <c r="D16302" s="226">
        <v>44403.382777777777</v>
      </c>
      <c r="E16302" t="s">
        <v>7105</v>
      </c>
    </row>
    <row r="16303" spans="1:5">
      <c r="A16303">
        <v>8</v>
      </c>
      <c r="B16303" s="226">
        <v>43831</v>
      </c>
      <c r="C16303" s="226">
        <v>43832</v>
      </c>
      <c r="D16303" s="226">
        <v>44403.382777777777</v>
      </c>
      <c r="E16303" t="s">
        <v>7107</v>
      </c>
    </row>
    <row r="16304" spans="1:5">
      <c r="A16304">
        <v>8</v>
      </c>
      <c r="B16304" s="226">
        <v>43831</v>
      </c>
      <c r="C16304" s="226">
        <v>43832</v>
      </c>
      <c r="D16304" s="226">
        <v>44403.382777777777</v>
      </c>
      <c r="E16304" t="s">
        <v>8155</v>
      </c>
    </row>
    <row r="16305" spans="1:6">
      <c r="A16305">
        <v>8</v>
      </c>
      <c r="B16305" s="226">
        <v>43831</v>
      </c>
      <c r="C16305" s="226">
        <v>43832</v>
      </c>
      <c r="D16305" s="226">
        <v>44403.382777777777</v>
      </c>
      <c r="E16305" t="s">
        <v>8156</v>
      </c>
    </row>
    <row r="16306" spans="1:6">
      <c r="A16306">
        <v>8</v>
      </c>
      <c r="B16306" s="226">
        <v>43831</v>
      </c>
      <c r="C16306" s="226">
        <v>43832</v>
      </c>
      <c r="D16306" s="226">
        <v>44403.382777777777</v>
      </c>
      <c r="E16306" t="s">
        <v>7113</v>
      </c>
    </row>
    <row r="16307" spans="1:6">
      <c r="A16307">
        <v>8</v>
      </c>
      <c r="B16307" s="226">
        <v>43831</v>
      </c>
      <c r="C16307" s="226">
        <v>43832</v>
      </c>
      <c r="D16307" s="226">
        <v>44403.382777777777</v>
      </c>
      <c r="E16307" t="s">
        <v>8018</v>
      </c>
    </row>
    <row r="16308" spans="1:6">
      <c r="A16308">
        <v>8</v>
      </c>
      <c r="B16308" s="226">
        <v>43831</v>
      </c>
      <c r="C16308" s="226">
        <v>43832</v>
      </c>
      <c r="D16308" s="226">
        <v>44403.382777777777</v>
      </c>
      <c r="E16308" t="s">
        <v>7116</v>
      </c>
    </row>
    <row r="16309" spans="1:6">
      <c r="A16309">
        <v>8</v>
      </c>
      <c r="B16309" s="226">
        <v>43831</v>
      </c>
      <c r="C16309" s="226">
        <v>43832</v>
      </c>
      <c r="D16309" s="226">
        <v>44403.382777777777</v>
      </c>
      <c r="E16309" t="s">
        <v>7118</v>
      </c>
    </row>
    <row r="16310" spans="1:6">
      <c r="A16310">
        <v>8</v>
      </c>
      <c r="B16310" s="226">
        <v>43831</v>
      </c>
      <c r="C16310" s="226">
        <v>43832</v>
      </c>
      <c r="D16310" s="226">
        <v>44403.382777777777</v>
      </c>
      <c r="E16310" t="s">
        <v>7384</v>
      </c>
    </row>
    <row r="16311" spans="1:6">
      <c r="A16311">
        <v>8</v>
      </c>
      <c r="B16311" s="226">
        <v>43831</v>
      </c>
      <c r="C16311" s="226">
        <v>43832</v>
      </c>
      <c r="D16311" s="226">
        <v>44403.382777777777</v>
      </c>
      <c r="E16311" t="s">
        <v>8157</v>
      </c>
    </row>
    <row r="16312" spans="1:6">
      <c r="A16312">
        <v>8</v>
      </c>
      <c r="B16312" s="226">
        <v>43831</v>
      </c>
      <c r="C16312" s="226">
        <v>43832</v>
      </c>
      <c r="D16312" s="226">
        <v>44403.382777777777</v>
      </c>
      <c r="E16312" t="s">
        <v>8158</v>
      </c>
    </row>
    <row r="16313" spans="1:6">
      <c r="A16313">
        <v>8</v>
      </c>
      <c r="B16313" s="226">
        <v>43831</v>
      </c>
      <c r="C16313" s="226">
        <v>43832</v>
      </c>
      <c r="D16313" s="226">
        <v>44403.382777777777</v>
      </c>
      <c r="E16313" t="s">
        <v>8159</v>
      </c>
    </row>
    <row r="16314" spans="1:6">
      <c r="A16314">
        <v>8</v>
      </c>
      <c r="B16314" s="226">
        <v>43831</v>
      </c>
      <c r="C16314" s="226">
        <v>43832</v>
      </c>
      <c r="D16314" s="226">
        <v>44403.382777777777</v>
      </c>
      <c r="E16314" t="s">
        <v>8160</v>
      </c>
    </row>
    <row r="16315" spans="1:6">
      <c r="A16315">
        <v>8</v>
      </c>
      <c r="B16315" s="226">
        <v>43831</v>
      </c>
      <c r="C16315" s="226">
        <v>43832</v>
      </c>
      <c r="D16315" s="226">
        <v>44403.382777777777</v>
      </c>
      <c r="E16315" t="s">
        <v>8161</v>
      </c>
      <c r="F16315">
        <v>0</v>
      </c>
    </row>
    <row r="16316" spans="1:6">
      <c r="A16316">
        <v>8</v>
      </c>
      <c r="B16316" s="226">
        <v>43831</v>
      </c>
      <c r="C16316" s="226">
        <v>43832</v>
      </c>
      <c r="D16316" s="226">
        <v>44403.382777777777</v>
      </c>
      <c r="E16316" t="s">
        <v>8326</v>
      </c>
    </row>
    <row r="16317" spans="1:6">
      <c r="A16317">
        <v>8</v>
      </c>
      <c r="B16317" s="226">
        <v>43831</v>
      </c>
      <c r="C16317" s="226">
        <v>43832</v>
      </c>
      <c r="D16317" s="226">
        <v>44403.382777777777</v>
      </c>
      <c r="E16317" t="s">
        <v>8162</v>
      </c>
    </row>
    <row r="16318" spans="1:6">
      <c r="A16318">
        <v>8</v>
      </c>
      <c r="B16318" s="226">
        <v>43831</v>
      </c>
      <c r="C16318" s="226">
        <v>43832</v>
      </c>
      <c r="D16318" s="226">
        <v>44403.382777777777</v>
      </c>
      <c r="E16318" t="s">
        <v>8163</v>
      </c>
      <c r="F16318">
        <v>0.61100000143048716</v>
      </c>
    </row>
    <row r="16319" spans="1:6">
      <c r="A16319">
        <v>8</v>
      </c>
      <c r="B16319" s="226">
        <v>43831</v>
      </c>
      <c r="C16319" s="226">
        <v>43832</v>
      </c>
      <c r="D16319" s="226">
        <v>44403.382777777777</v>
      </c>
      <c r="E16319" t="s">
        <v>8164</v>
      </c>
      <c r="F16319">
        <v>10.96300029754595</v>
      </c>
    </row>
    <row r="16320" spans="1:6">
      <c r="A16320">
        <v>8</v>
      </c>
      <c r="B16320" s="226">
        <v>43831</v>
      </c>
      <c r="C16320" s="226">
        <v>43832</v>
      </c>
      <c r="D16320" s="226">
        <v>44403.382777777777</v>
      </c>
      <c r="E16320" t="s">
        <v>8165</v>
      </c>
      <c r="F16320">
        <v>0</v>
      </c>
    </row>
    <row r="16321" spans="1:6">
      <c r="A16321">
        <v>8</v>
      </c>
      <c r="B16321" s="226">
        <v>43831</v>
      </c>
      <c r="C16321" s="226">
        <v>43832</v>
      </c>
      <c r="D16321" s="226">
        <v>44403.382777777777</v>
      </c>
      <c r="E16321" t="s">
        <v>7060</v>
      </c>
    </row>
    <row r="16322" spans="1:6">
      <c r="A16322">
        <v>8</v>
      </c>
      <c r="B16322" s="226">
        <v>43831</v>
      </c>
      <c r="C16322" s="226">
        <v>43832</v>
      </c>
      <c r="D16322" s="226">
        <v>44403.382777777777</v>
      </c>
      <c r="E16322" t="s">
        <v>7397</v>
      </c>
    </row>
    <row r="16323" spans="1:6">
      <c r="A16323">
        <v>8</v>
      </c>
      <c r="B16323" s="226">
        <v>43831</v>
      </c>
      <c r="C16323" s="226">
        <v>43832</v>
      </c>
      <c r="D16323" s="226">
        <v>44403.382777777777</v>
      </c>
      <c r="E16323" t="s">
        <v>8166</v>
      </c>
    </row>
    <row r="16324" spans="1:6">
      <c r="A16324">
        <v>8</v>
      </c>
      <c r="B16324" s="226">
        <v>43831</v>
      </c>
      <c r="C16324" s="226">
        <v>43832</v>
      </c>
      <c r="D16324" s="226">
        <v>44403.382777777777</v>
      </c>
      <c r="E16324" t="s">
        <v>8167</v>
      </c>
    </row>
    <row r="16325" spans="1:6">
      <c r="A16325">
        <v>8</v>
      </c>
      <c r="B16325" s="226">
        <v>43831</v>
      </c>
      <c r="C16325" s="226">
        <v>43832</v>
      </c>
      <c r="D16325" s="226">
        <v>44403.382777777777</v>
      </c>
      <c r="E16325" t="s">
        <v>8168</v>
      </c>
    </row>
    <row r="16326" spans="1:6">
      <c r="A16326">
        <v>8</v>
      </c>
      <c r="B16326" s="226">
        <v>43831</v>
      </c>
      <c r="C16326" s="226">
        <v>43832</v>
      </c>
      <c r="D16326" s="226">
        <v>44403.382777777777</v>
      </c>
      <c r="E16326" t="s">
        <v>8169</v>
      </c>
    </row>
    <row r="16327" spans="1:6">
      <c r="A16327">
        <v>8</v>
      </c>
      <c r="B16327" s="226">
        <v>43831</v>
      </c>
      <c r="C16327" s="226">
        <v>43832</v>
      </c>
      <c r="D16327" s="226">
        <v>44403.382777777777</v>
      </c>
      <c r="E16327" t="s">
        <v>8170</v>
      </c>
    </row>
    <row r="16328" spans="1:6">
      <c r="A16328">
        <v>8</v>
      </c>
      <c r="B16328" s="226">
        <v>43831</v>
      </c>
      <c r="C16328" s="226">
        <v>43832</v>
      </c>
      <c r="D16328" s="226">
        <v>44403.382777777777</v>
      </c>
      <c r="E16328" t="s">
        <v>8171</v>
      </c>
      <c r="F16328">
        <v>0</v>
      </c>
    </row>
    <row r="16329" spans="1:6">
      <c r="A16329">
        <v>8</v>
      </c>
      <c r="B16329" s="226">
        <v>43831</v>
      </c>
      <c r="C16329" s="226">
        <v>43832</v>
      </c>
      <c r="D16329" s="226">
        <v>44403.382777777777</v>
      </c>
      <c r="E16329" t="s">
        <v>8172</v>
      </c>
    </row>
    <row r="16330" spans="1:6">
      <c r="A16330">
        <v>8</v>
      </c>
      <c r="B16330" s="226">
        <v>43831</v>
      </c>
      <c r="C16330" s="226">
        <v>43832</v>
      </c>
      <c r="D16330" s="226">
        <v>44403.382777777777</v>
      </c>
      <c r="E16330" t="s">
        <v>8173</v>
      </c>
    </row>
    <row r="16331" spans="1:6">
      <c r="A16331">
        <v>8</v>
      </c>
      <c r="B16331" s="226">
        <v>43831</v>
      </c>
      <c r="C16331" s="226">
        <v>43832</v>
      </c>
      <c r="D16331" s="226">
        <v>44403.382777777777</v>
      </c>
      <c r="E16331" t="s">
        <v>7406</v>
      </c>
    </row>
    <row r="16332" spans="1:6">
      <c r="A16332">
        <v>8</v>
      </c>
      <c r="B16332" s="226">
        <v>43831</v>
      </c>
      <c r="C16332" s="226">
        <v>43832</v>
      </c>
      <c r="D16332" s="226">
        <v>44403.382777777777</v>
      </c>
      <c r="E16332" t="s">
        <v>7408</v>
      </c>
    </row>
    <row r="16333" spans="1:6">
      <c r="A16333">
        <v>8</v>
      </c>
      <c r="B16333" s="226">
        <v>43831</v>
      </c>
      <c r="C16333" s="226">
        <v>43832</v>
      </c>
      <c r="D16333" s="226">
        <v>44403.382777777777</v>
      </c>
      <c r="E16333" t="s">
        <v>8174</v>
      </c>
    </row>
    <row r="16334" spans="1:6">
      <c r="A16334">
        <v>8</v>
      </c>
      <c r="B16334" s="226">
        <v>43831</v>
      </c>
      <c r="C16334" s="226">
        <v>43832</v>
      </c>
      <c r="D16334" s="226">
        <v>44403.382777777777</v>
      </c>
      <c r="E16334" t="s">
        <v>8175</v>
      </c>
    </row>
    <row r="16335" spans="1:6">
      <c r="A16335">
        <v>8</v>
      </c>
      <c r="B16335" s="226">
        <v>43831</v>
      </c>
      <c r="C16335" s="226">
        <v>43832</v>
      </c>
      <c r="D16335" s="226">
        <v>44403.382777777777</v>
      </c>
      <c r="E16335" t="s">
        <v>8176</v>
      </c>
    </row>
    <row r="16336" spans="1:6">
      <c r="A16336">
        <v>8</v>
      </c>
      <c r="B16336" s="226">
        <v>43831</v>
      </c>
      <c r="C16336" s="226">
        <v>43832</v>
      </c>
      <c r="D16336" s="226">
        <v>44403.382777777777</v>
      </c>
      <c r="E16336" t="s">
        <v>8177</v>
      </c>
    </row>
    <row r="16337" spans="1:5">
      <c r="A16337">
        <v>8</v>
      </c>
      <c r="B16337" s="226">
        <v>43831</v>
      </c>
      <c r="C16337" s="226">
        <v>43832</v>
      </c>
      <c r="D16337" s="226">
        <v>44403.382777777777</v>
      </c>
      <c r="E16337" t="s">
        <v>8178</v>
      </c>
    </row>
    <row r="16338" spans="1:5">
      <c r="A16338">
        <v>8</v>
      </c>
      <c r="B16338" s="226">
        <v>43831</v>
      </c>
      <c r="C16338" s="226">
        <v>43832</v>
      </c>
      <c r="D16338" s="226">
        <v>44403.382777777777</v>
      </c>
      <c r="E16338" t="s">
        <v>8179</v>
      </c>
    </row>
    <row r="16339" spans="1:5">
      <c r="A16339">
        <v>8</v>
      </c>
      <c r="B16339" s="226">
        <v>43831</v>
      </c>
      <c r="C16339" s="226">
        <v>43832</v>
      </c>
      <c r="D16339" s="226">
        <v>44403.382777777777</v>
      </c>
      <c r="E16339" t="s">
        <v>8180</v>
      </c>
    </row>
    <row r="16340" spans="1:5">
      <c r="A16340">
        <v>8</v>
      </c>
      <c r="B16340" s="226">
        <v>43831</v>
      </c>
      <c r="C16340" s="226">
        <v>43832</v>
      </c>
      <c r="D16340" s="226">
        <v>44403.382777777777</v>
      </c>
      <c r="E16340" t="s">
        <v>8181</v>
      </c>
    </row>
    <row r="16341" spans="1:5">
      <c r="A16341">
        <v>8</v>
      </c>
      <c r="B16341" s="226">
        <v>43831</v>
      </c>
      <c r="C16341" s="226">
        <v>43832</v>
      </c>
      <c r="D16341" s="226">
        <v>44403.382777777777</v>
      </c>
      <c r="E16341" t="s">
        <v>8182</v>
      </c>
    </row>
    <row r="16342" spans="1:5">
      <c r="A16342">
        <v>8</v>
      </c>
      <c r="B16342" s="226">
        <v>43831</v>
      </c>
      <c r="C16342" s="226">
        <v>43832</v>
      </c>
      <c r="D16342" s="226">
        <v>44403.382777777777</v>
      </c>
      <c r="E16342" t="s">
        <v>8183</v>
      </c>
    </row>
    <row r="16343" spans="1:5">
      <c r="A16343">
        <v>8</v>
      </c>
      <c r="B16343" s="226">
        <v>43831</v>
      </c>
      <c r="C16343" s="226">
        <v>43832</v>
      </c>
      <c r="D16343" s="226">
        <v>44403.382777777777</v>
      </c>
      <c r="E16343" t="s">
        <v>8184</v>
      </c>
    </row>
    <row r="16344" spans="1:5">
      <c r="A16344">
        <v>8</v>
      </c>
      <c r="B16344" s="226">
        <v>43831</v>
      </c>
      <c r="C16344" s="226">
        <v>43832</v>
      </c>
      <c r="D16344" s="226">
        <v>44403.382777777777</v>
      </c>
      <c r="E16344" t="s">
        <v>8185</v>
      </c>
    </row>
    <row r="16345" spans="1:5">
      <c r="A16345">
        <v>8</v>
      </c>
      <c r="B16345" s="226">
        <v>43831</v>
      </c>
      <c r="C16345" s="226">
        <v>43832</v>
      </c>
      <c r="D16345" s="226">
        <v>44403.382777777777</v>
      </c>
      <c r="E16345" t="s">
        <v>8186</v>
      </c>
    </row>
    <row r="16346" spans="1:5">
      <c r="A16346">
        <v>8</v>
      </c>
      <c r="B16346" s="226">
        <v>43831</v>
      </c>
      <c r="C16346" s="226">
        <v>43832</v>
      </c>
      <c r="D16346" s="226">
        <v>44403.382777777777</v>
      </c>
      <c r="E16346" t="s">
        <v>8187</v>
      </c>
    </row>
    <row r="16347" spans="1:5">
      <c r="A16347">
        <v>8</v>
      </c>
      <c r="B16347" s="226">
        <v>43831</v>
      </c>
      <c r="C16347" s="226">
        <v>43832</v>
      </c>
      <c r="D16347" s="226">
        <v>44403.382777777777</v>
      </c>
      <c r="E16347" t="s">
        <v>8188</v>
      </c>
    </row>
    <row r="16348" spans="1:5">
      <c r="A16348">
        <v>8</v>
      </c>
      <c r="B16348" s="226">
        <v>43831</v>
      </c>
      <c r="C16348" s="226">
        <v>43832</v>
      </c>
      <c r="D16348" s="226">
        <v>44403.382777777777</v>
      </c>
      <c r="E16348" t="s">
        <v>8189</v>
      </c>
    </row>
    <row r="16349" spans="1:5">
      <c r="A16349">
        <v>8</v>
      </c>
      <c r="B16349" s="226">
        <v>43831</v>
      </c>
      <c r="C16349" s="226">
        <v>43832</v>
      </c>
      <c r="D16349" s="226">
        <v>44403.382777777777</v>
      </c>
      <c r="E16349" t="s">
        <v>8190</v>
      </c>
    </row>
    <row r="16350" spans="1:5">
      <c r="A16350">
        <v>8</v>
      </c>
      <c r="B16350" s="226">
        <v>43831</v>
      </c>
      <c r="C16350" s="226">
        <v>43832</v>
      </c>
      <c r="D16350" s="226">
        <v>44403.382777777777</v>
      </c>
      <c r="E16350" t="s">
        <v>8191</v>
      </c>
    </row>
    <row r="16351" spans="1:5">
      <c r="A16351">
        <v>8</v>
      </c>
      <c r="B16351" s="226">
        <v>43831</v>
      </c>
      <c r="C16351" s="226">
        <v>43832</v>
      </c>
      <c r="D16351" s="226">
        <v>44403.382777777777</v>
      </c>
      <c r="E16351" t="s">
        <v>8192</v>
      </c>
    </row>
    <row r="16352" spans="1:5">
      <c r="A16352">
        <v>8</v>
      </c>
      <c r="B16352" s="226">
        <v>43831</v>
      </c>
      <c r="C16352" s="226">
        <v>43832</v>
      </c>
      <c r="D16352" s="226">
        <v>44403.382777777777</v>
      </c>
      <c r="E16352" t="s">
        <v>8193</v>
      </c>
    </row>
    <row r="16353" spans="1:5">
      <c r="A16353">
        <v>8</v>
      </c>
      <c r="B16353" s="226">
        <v>43831</v>
      </c>
      <c r="C16353" s="226">
        <v>43832</v>
      </c>
      <c r="D16353" s="226">
        <v>44403.382777777777</v>
      </c>
      <c r="E16353" t="s">
        <v>8194</v>
      </c>
    </row>
    <row r="16354" spans="1:5">
      <c r="A16354">
        <v>8</v>
      </c>
      <c r="B16354" s="226">
        <v>43831</v>
      </c>
      <c r="C16354" s="226">
        <v>43832</v>
      </c>
      <c r="D16354" s="226">
        <v>44403.382777777777</v>
      </c>
      <c r="E16354" t="s">
        <v>8195</v>
      </c>
    </row>
    <row r="16355" spans="1:5">
      <c r="A16355">
        <v>8</v>
      </c>
      <c r="B16355" s="226">
        <v>43831</v>
      </c>
      <c r="C16355" s="226">
        <v>43832</v>
      </c>
      <c r="D16355" s="226">
        <v>44403.382777777777</v>
      </c>
      <c r="E16355" t="s">
        <v>8196</v>
      </c>
    </row>
    <row r="16356" spans="1:5">
      <c r="A16356">
        <v>8</v>
      </c>
      <c r="B16356" s="226">
        <v>43831</v>
      </c>
      <c r="C16356" s="226">
        <v>43832</v>
      </c>
      <c r="D16356" s="226">
        <v>44403.382777777777</v>
      </c>
      <c r="E16356" t="s">
        <v>7433</v>
      </c>
    </row>
    <row r="16357" spans="1:5">
      <c r="A16357">
        <v>8</v>
      </c>
      <c r="B16357" s="226">
        <v>43831</v>
      </c>
      <c r="C16357" s="226">
        <v>43832</v>
      </c>
      <c r="D16357" s="226">
        <v>44403.382777777777</v>
      </c>
      <c r="E16357" t="s">
        <v>7435</v>
      </c>
    </row>
    <row r="16358" spans="1:5">
      <c r="A16358">
        <v>8</v>
      </c>
      <c r="B16358" s="226">
        <v>43831</v>
      </c>
      <c r="C16358" s="226">
        <v>43832</v>
      </c>
      <c r="D16358" s="226">
        <v>44403.382777777777</v>
      </c>
      <c r="E16358" t="s">
        <v>7437</v>
      </c>
    </row>
    <row r="16359" spans="1:5">
      <c r="A16359">
        <v>8</v>
      </c>
      <c r="B16359" s="226">
        <v>43831</v>
      </c>
      <c r="C16359" s="226">
        <v>43832</v>
      </c>
      <c r="D16359" s="226">
        <v>44403.382777777777</v>
      </c>
      <c r="E16359" t="s">
        <v>7439</v>
      </c>
    </row>
    <row r="16360" spans="1:5">
      <c r="A16360">
        <v>8</v>
      </c>
      <c r="B16360" s="226">
        <v>43831</v>
      </c>
      <c r="C16360" s="226">
        <v>43832</v>
      </c>
      <c r="D16360" s="226">
        <v>44403.382777777777</v>
      </c>
      <c r="E16360" t="s">
        <v>7441</v>
      </c>
    </row>
    <row r="16361" spans="1:5">
      <c r="A16361">
        <v>8</v>
      </c>
      <c r="B16361" s="226">
        <v>43831</v>
      </c>
      <c r="C16361" s="226">
        <v>43832</v>
      </c>
      <c r="D16361" s="226">
        <v>44403.382777777777</v>
      </c>
      <c r="E16361" t="s">
        <v>7443</v>
      </c>
    </row>
    <row r="16362" spans="1:5">
      <c r="A16362">
        <v>8</v>
      </c>
      <c r="B16362" s="226">
        <v>43831</v>
      </c>
      <c r="C16362" s="226">
        <v>43832</v>
      </c>
      <c r="D16362" s="226">
        <v>44403.382777777777</v>
      </c>
      <c r="E16362" t="s">
        <v>7445</v>
      </c>
    </row>
    <row r="16363" spans="1:5">
      <c r="A16363">
        <v>8</v>
      </c>
      <c r="B16363" s="226">
        <v>43831</v>
      </c>
      <c r="C16363" s="226">
        <v>43832</v>
      </c>
      <c r="D16363" s="226">
        <v>44403.382777777777</v>
      </c>
      <c r="E16363" t="s">
        <v>7447</v>
      </c>
    </row>
    <row r="16364" spans="1:5">
      <c r="A16364">
        <v>8</v>
      </c>
      <c r="B16364" s="226">
        <v>43831</v>
      </c>
      <c r="C16364" s="226">
        <v>43832</v>
      </c>
      <c r="D16364" s="226">
        <v>44403.382777777777</v>
      </c>
      <c r="E16364" t="s">
        <v>7449</v>
      </c>
    </row>
    <row r="16365" spans="1:5">
      <c r="A16365">
        <v>8</v>
      </c>
      <c r="B16365" s="226">
        <v>43831</v>
      </c>
      <c r="C16365" s="226">
        <v>43832</v>
      </c>
      <c r="D16365" s="226">
        <v>44403.382777777777</v>
      </c>
      <c r="E16365" t="s">
        <v>7451</v>
      </c>
    </row>
    <row r="16366" spans="1:5">
      <c r="A16366">
        <v>8</v>
      </c>
      <c r="B16366" s="226">
        <v>43831</v>
      </c>
      <c r="C16366" s="226">
        <v>43832</v>
      </c>
      <c r="D16366" s="226">
        <v>44403.382777777777</v>
      </c>
      <c r="E16366" t="s">
        <v>7453</v>
      </c>
    </row>
    <row r="16367" spans="1:5">
      <c r="A16367">
        <v>8</v>
      </c>
      <c r="B16367" s="226">
        <v>43831</v>
      </c>
      <c r="C16367" s="226">
        <v>43832</v>
      </c>
      <c r="D16367" s="226">
        <v>44403.382777777777</v>
      </c>
      <c r="E16367" t="s">
        <v>7455</v>
      </c>
    </row>
    <row r="16368" spans="1:5">
      <c r="A16368">
        <v>8</v>
      </c>
      <c r="B16368" s="226">
        <v>43831</v>
      </c>
      <c r="C16368" s="226">
        <v>43832</v>
      </c>
      <c r="D16368" s="226">
        <v>44403.382777777777</v>
      </c>
      <c r="E16368" t="s">
        <v>7457</v>
      </c>
    </row>
    <row r="16369" spans="1:5">
      <c r="A16369">
        <v>8</v>
      </c>
      <c r="B16369" s="226">
        <v>43831</v>
      </c>
      <c r="C16369" s="226">
        <v>43832</v>
      </c>
      <c r="D16369" s="226">
        <v>44403.382777777777</v>
      </c>
      <c r="E16369" t="s">
        <v>7459</v>
      </c>
    </row>
    <row r="16370" spans="1:5">
      <c r="A16370">
        <v>8</v>
      </c>
      <c r="B16370" s="226">
        <v>43831</v>
      </c>
      <c r="C16370" s="226">
        <v>43832</v>
      </c>
      <c r="D16370" s="226">
        <v>44403.382777777777</v>
      </c>
      <c r="E16370" t="s">
        <v>7461</v>
      </c>
    </row>
    <row r="16371" spans="1:5">
      <c r="A16371">
        <v>8</v>
      </c>
      <c r="B16371" s="226">
        <v>43831</v>
      </c>
      <c r="C16371" s="226">
        <v>43832</v>
      </c>
      <c r="D16371" s="226">
        <v>44403.382777777777</v>
      </c>
      <c r="E16371" t="s">
        <v>7463</v>
      </c>
    </row>
    <row r="16372" spans="1:5">
      <c r="A16372">
        <v>8</v>
      </c>
      <c r="B16372" s="226">
        <v>43831</v>
      </c>
      <c r="C16372" s="226">
        <v>43832</v>
      </c>
      <c r="D16372" s="226">
        <v>44403.382777777777</v>
      </c>
      <c r="E16372" t="s">
        <v>7465</v>
      </c>
    </row>
    <row r="16373" spans="1:5">
      <c r="A16373">
        <v>8</v>
      </c>
      <c r="B16373" s="226">
        <v>43831</v>
      </c>
      <c r="C16373" s="226">
        <v>43832</v>
      </c>
      <c r="D16373" s="226">
        <v>44403.382777777777</v>
      </c>
      <c r="E16373" t="s">
        <v>7467</v>
      </c>
    </row>
    <row r="16374" spans="1:5">
      <c r="A16374">
        <v>8</v>
      </c>
      <c r="B16374" s="226">
        <v>43831</v>
      </c>
      <c r="C16374" s="226">
        <v>43832</v>
      </c>
      <c r="D16374" s="226">
        <v>44403.382777777777</v>
      </c>
      <c r="E16374" t="s">
        <v>8198</v>
      </c>
    </row>
    <row r="16375" spans="1:5">
      <c r="A16375">
        <v>8</v>
      </c>
      <c r="B16375" s="226">
        <v>43831</v>
      </c>
      <c r="C16375" s="226">
        <v>43832</v>
      </c>
      <c r="D16375" s="226">
        <v>44403.382777777777</v>
      </c>
      <c r="E16375" t="s">
        <v>8197</v>
      </c>
    </row>
    <row r="16376" spans="1:5">
      <c r="A16376">
        <v>8</v>
      </c>
      <c r="B16376" s="226">
        <v>43831</v>
      </c>
      <c r="C16376" s="226">
        <v>43832</v>
      </c>
      <c r="D16376" s="226">
        <v>44403.382777777777</v>
      </c>
      <c r="E16376" t="s">
        <v>8199</v>
      </c>
    </row>
    <row r="16377" spans="1:5">
      <c r="A16377">
        <v>8</v>
      </c>
      <c r="B16377" s="226">
        <v>43831</v>
      </c>
      <c r="C16377" s="226">
        <v>43832</v>
      </c>
      <c r="D16377" s="226">
        <v>44403.382777777777</v>
      </c>
      <c r="E16377" t="s">
        <v>8200</v>
      </c>
    </row>
    <row r="16378" spans="1:5">
      <c r="A16378">
        <v>8</v>
      </c>
      <c r="B16378" s="226">
        <v>43831</v>
      </c>
      <c r="C16378" s="226">
        <v>43832</v>
      </c>
      <c r="D16378" s="226">
        <v>44403.382777777777</v>
      </c>
      <c r="E16378" t="s">
        <v>8201</v>
      </c>
    </row>
    <row r="16379" spans="1:5">
      <c r="A16379">
        <v>8</v>
      </c>
      <c r="B16379" s="226">
        <v>43831</v>
      </c>
      <c r="C16379" s="226">
        <v>43832</v>
      </c>
      <c r="D16379" s="226">
        <v>44403.382777777777</v>
      </c>
      <c r="E16379" t="s">
        <v>8202</v>
      </c>
    </row>
    <row r="16380" spans="1:5">
      <c r="A16380">
        <v>8</v>
      </c>
      <c r="B16380" s="226">
        <v>43831</v>
      </c>
      <c r="C16380" s="226">
        <v>43832</v>
      </c>
      <c r="D16380" s="226">
        <v>44403.382777777777</v>
      </c>
      <c r="E16380" t="s">
        <v>8203</v>
      </c>
    </row>
    <row r="16381" spans="1:5">
      <c r="A16381">
        <v>8</v>
      </c>
      <c r="B16381" s="226">
        <v>43831</v>
      </c>
      <c r="C16381" s="226">
        <v>43832</v>
      </c>
      <c r="D16381" s="226">
        <v>44403.382777777777</v>
      </c>
      <c r="E16381" t="s">
        <v>8204</v>
      </c>
    </row>
    <row r="16382" spans="1:5">
      <c r="A16382">
        <v>8</v>
      </c>
      <c r="B16382" s="226">
        <v>43831</v>
      </c>
      <c r="C16382" s="226">
        <v>43832</v>
      </c>
      <c r="D16382" s="226">
        <v>44403.382777777777</v>
      </c>
      <c r="E16382" t="s">
        <v>8205</v>
      </c>
    </row>
    <row r="16383" spans="1:5">
      <c r="A16383">
        <v>8</v>
      </c>
      <c r="B16383" s="226">
        <v>43831</v>
      </c>
      <c r="C16383" s="226">
        <v>43832</v>
      </c>
      <c r="D16383" s="226">
        <v>44403.382777777777</v>
      </c>
      <c r="E16383" t="s">
        <v>8206</v>
      </c>
    </row>
    <row r="16384" spans="1:5">
      <c r="A16384">
        <v>8</v>
      </c>
      <c r="B16384" s="226">
        <v>43831</v>
      </c>
      <c r="C16384" s="226">
        <v>43832</v>
      </c>
      <c r="D16384" s="226">
        <v>44403.382777777777</v>
      </c>
      <c r="E16384" t="s">
        <v>8327</v>
      </c>
    </row>
    <row r="16385" spans="1:6">
      <c r="A16385">
        <v>8</v>
      </c>
      <c r="B16385" s="226">
        <v>43831</v>
      </c>
      <c r="C16385" s="226">
        <v>43832</v>
      </c>
      <c r="D16385" s="226">
        <v>44403.382777777777</v>
      </c>
      <c r="E16385" t="s">
        <v>8325</v>
      </c>
    </row>
    <row r="16386" spans="1:6">
      <c r="A16386">
        <v>8</v>
      </c>
      <c r="B16386" s="226">
        <v>43831</v>
      </c>
      <c r="C16386" s="226">
        <v>43832</v>
      </c>
      <c r="D16386" s="226">
        <v>44403.382777777777</v>
      </c>
      <c r="E16386" t="s">
        <v>8423</v>
      </c>
    </row>
    <row r="16387" spans="1:6">
      <c r="A16387">
        <v>8</v>
      </c>
      <c r="B16387" s="226">
        <v>43831</v>
      </c>
      <c r="C16387" s="226">
        <v>43832</v>
      </c>
      <c r="D16387" s="226">
        <v>44403.382777777777</v>
      </c>
      <c r="E16387" t="s">
        <v>8415</v>
      </c>
      <c r="F16387">
        <v>0</v>
      </c>
    </row>
    <row r="16388" spans="1:6">
      <c r="A16388">
        <v>8</v>
      </c>
      <c r="B16388" s="226">
        <v>43831</v>
      </c>
      <c r="C16388" s="226">
        <v>43832</v>
      </c>
      <c r="D16388" s="226">
        <v>44403.382777777777</v>
      </c>
      <c r="E16388" t="s">
        <v>8330</v>
      </c>
      <c r="F16388">
        <v>0</v>
      </c>
    </row>
    <row r="16389" spans="1:6">
      <c r="A16389">
        <v>8</v>
      </c>
      <c r="B16389" s="226">
        <v>43831</v>
      </c>
      <c r="C16389" s="226">
        <v>43832</v>
      </c>
      <c r="D16389" s="226">
        <v>44403.382777777777</v>
      </c>
      <c r="E16389" t="s">
        <v>8298</v>
      </c>
      <c r="F16389">
        <v>0</v>
      </c>
    </row>
    <row r="16390" spans="1:6">
      <c r="A16390">
        <v>8</v>
      </c>
      <c r="B16390" s="226">
        <v>43831</v>
      </c>
      <c r="C16390" s="226">
        <v>43832</v>
      </c>
      <c r="D16390" s="226">
        <v>44403.382777777777</v>
      </c>
      <c r="E16390" t="s">
        <v>8299</v>
      </c>
      <c r="F16390">
        <v>0</v>
      </c>
    </row>
    <row r="16391" spans="1:6">
      <c r="A16391">
        <v>8</v>
      </c>
      <c r="B16391" s="226">
        <v>43831</v>
      </c>
      <c r="C16391" s="226">
        <v>43832</v>
      </c>
      <c r="D16391" s="226">
        <v>44403.382777777777</v>
      </c>
      <c r="E16391" t="s">
        <v>6670</v>
      </c>
    </row>
    <row r="16392" spans="1:6">
      <c r="A16392">
        <v>8</v>
      </c>
      <c r="B16392" s="226">
        <v>43831</v>
      </c>
      <c r="C16392" s="226">
        <v>43832</v>
      </c>
      <c r="D16392" s="226">
        <v>44403.382777777777</v>
      </c>
      <c r="E16392" t="s">
        <v>8300</v>
      </c>
      <c r="F16392">
        <v>0</v>
      </c>
    </row>
    <row r="16393" spans="1:6">
      <c r="A16393">
        <v>8</v>
      </c>
      <c r="B16393" s="226">
        <v>43831</v>
      </c>
      <c r="C16393" s="226">
        <v>43832</v>
      </c>
      <c r="D16393" s="226">
        <v>44403.382777777777</v>
      </c>
      <c r="E16393" t="s">
        <v>8301</v>
      </c>
      <c r="F16393">
        <v>0</v>
      </c>
    </row>
    <row r="16394" spans="1:6">
      <c r="A16394">
        <v>8</v>
      </c>
      <c r="B16394" s="226">
        <v>43831</v>
      </c>
      <c r="C16394" s="226">
        <v>43832</v>
      </c>
      <c r="D16394" s="226">
        <v>44403.382777777777</v>
      </c>
      <c r="E16394" t="s">
        <v>6671</v>
      </c>
    </row>
    <row r="16395" spans="1:6">
      <c r="A16395">
        <v>8</v>
      </c>
      <c r="B16395" s="226">
        <v>43831</v>
      </c>
      <c r="C16395" s="226">
        <v>43832</v>
      </c>
      <c r="D16395" s="226">
        <v>44403.40824074074</v>
      </c>
      <c r="E16395" t="s">
        <v>5369</v>
      </c>
      <c r="F16395">
        <v>1.4311981949567718</v>
      </c>
    </row>
    <row r="16396" spans="1:6">
      <c r="A16396">
        <v>8</v>
      </c>
      <c r="B16396" s="226">
        <v>43831</v>
      </c>
      <c r="C16396" s="226">
        <v>43832</v>
      </c>
      <c r="D16396" s="226">
        <v>44403.40824074074</v>
      </c>
      <c r="E16396" t="s">
        <v>5521</v>
      </c>
      <c r="F16396">
        <v>210.67810947630139</v>
      </c>
    </row>
    <row r="16397" spans="1:6">
      <c r="A16397">
        <v>8</v>
      </c>
      <c r="B16397" s="226">
        <v>43831</v>
      </c>
      <c r="C16397" s="226">
        <v>43832</v>
      </c>
      <c r="D16397" s="226">
        <v>44403.40824074074</v>
      </c>
      <c r="E16397" t="s">
        <v>6243</v>
      </c>
      <c r="F16397">
        <v>1.6900456621767563</v>
      </c>
    </row>
    <row r="16398" spans="1:6">
      <c r="A16398">
        <v>8</v>
      </c>
      <c r="B16398" s="226">
        <v>43831</v>
      </c>
      <c r="C16398" s="226">
        <v>43832</v>
      </c>
      <c r="D16398" s="226">
        <v>44403.40824074074</v>
      </c>
      <c r="E16398" t="s">
        <v>6816</v>
      </c>
      <c r="F16398">
        <v>75.981706953048715</v>
      </c>
    </row>
    <row r="16399" spans="1:6">
      <c r="A16399">
        <v>8</v>
      </c>
      <c r="B16399" s="226">
        <v>43831</v>
      </c>
      <c r="C16399" s="226">
        <v>43832</v>
      </c>
      <c r="D16399" s="226">
        <v>44403.40824074074</v>
      </c>
      <c r="E16399" t="s">
        <v>6900</v>
      </c>
      <c r="F16399">
        <v>110.00103698836462</v>
      </c>
    </row>
    <row r="16400" spans="1:6">
      <c r="A16400">
        <v>8</v>
      </c>
      <c r="B16400" s="226">
        <v>43831</v>
      </c>
      <c r="C16400" s="226">
        <v>43832</v>
      </c>
      <c r="D16400" s="226">
        <v>44403.40824074074</v>
      </c>
      <c r="E16400" t="s">
        <v>6902</v>
      </c>
      <c r="F16400">
        <v>0</v>
      </c>
    </row>
    <row r="16401" spans="1:6">
      <c r="A16401">
        <v>8</v>
      </c>
      <c r="B16401" s="226">
        <v>43831</v>
      </c>
      <c r="C16401" s="226">
        <v>43832</v>
      </c>
      <c r="D16401" s="226">
        <v>44403.40824074074</v>
      </c>
      <c r="E16401" t="s">
        <v>7024</v>
      </c>
      <c r="F16401">
        <v>0</v>
      </c>
    </row>
    <row r="16402" spans="1:6">
      <c r="A16402">
        <v>8</v>
      </c>
      <c r="B16402" s="226">
        <v>43831</v>
      </c>
      <c r="C16402" s="226">
        <v>43832</v>
      </c>
      <c r="D16402" s="226">
        <v>44403.40824074074</v>
      </c>
      <c r="E16402" t="s">
        <v>6246</v>
      </c>
    </row>
    <row r="16403" spans="1:6">
      <c r="A16403">
        <v>8</v>
      </c>
      <c r="B16403" s="226">
        <v>43831</v>
      </c>
      <c r="C16403" s="226">
        <v>43832</v>
      </c>
      <c r="D16403" s="226">
        <v>44403.40824074074</v>
      </c>
      <c r="E16403" t="s">
        <v>6665</v>
      </c>
      <c r="F16403">
        <v>-3.257282465799919E-2</v>
      </c>
    </row>
    <row r="16404" spans="1:6">
      <c r="A16404">
        <v>8</v>
      </c>
      <c r="B16404" s="226">
        <v>43831</v>
      </c>
      <c r="C16404" s="226">
        <v>43832</v>
      </c>
      <c r="D16404" s="226">
        <v>44403.40824074074</v>
      </c>
      <c r="E16404" t="s">
        <v>6666</v>
      </c>
      <c r="F16404">
        <v>-2.5229221771264243E-2</v>
      </c>
    </row>
    <row r="16405" spans="1:6">
      <c r="A16405">
        <v>8</v>
      </c>
      <c r="B16405" s="226">
        <v>43831</v>
      </c>
      <c r="C16405" s="226">
        <v>43832</v>
      </c>
      <c r="D16405" s="226">
        <v>44403.40824074074</v>
      </c>
      <c r="E16405" t="s">
        <v>6289</v>
      </c>
      <c r="F16405">
        <v>32.856162087122598</v>
      </c>
    </row>
    <row r="16406" spans="1:6">
      <c r="A16406">
        <v>8</v>
      </c>
      <c r="B16406" s="226">
        <v>43831</v>
      </c>
      <c r="C16406" s="226">
        <v>43832</v>
      </c>
      <c r="D16406" s="226">
        <v>44403.40824074074</v>
      </c>
      <c r="E16406" t="s">
        <v>6290</v>
      </c>
      <c r="F16406">
        <v>4.3155950711005211</v>
      </c>
    </row>
    <row r="16407" spans="1:6">
      <c r="A16407">
        <v>8</v>
      </c>
      <c r="B16407" s="226">
        <v>43831</v>
      </c>
      <c r="C16407" s="226">
        <v>43832</v>
      </c>
      <c r="D16407" s="226">
        <v>44403.40824074074</v>
      </c>
      <c r="E16407" t="s">
        <v>6291</v>
      </c>
      <c r="F16407">
        <v>4.4542602270382359</v>
      </c>
    </row>
    <row r="16408" spans="1:6">
      <c r="A16408">
        <v>8</v>
      </c>
      <c r="B16408" s="226">
        <v>43831</v>
      </c>
      <c r="C16408" s="226">
        <v>43832</v>
      </c>
      <c r="D16408" s="226">
        <v>44403.40824074074</v>
      </c>
      <c r="E16408" t="s">
        <v>7315</v>
      </c>
      <c r="F16408">
        <v>37.828326772318924</v>
      </c>
    </row>
    <row r="16409" spans="1:6">
      <c r="A16409">
        <v>8</v>
      </c>
      <c r="B16409" s="226">
        <v>43831</v>
      </c>
      <c r="C16409" s="226">
        <v>43832</v>
      </c>
      <c r="D16409" s="226">
        <v>44403.40824074074</v>
      </c>
      <c r="E16409" t="s">
        <v>8322</v>
      </c>
      <c r="F16409">
        <v>0</v>
      </c>
    </row>
    <row r="16410" spans="1:6">
      <c r="A16410">
        <v>8</v>
      </c>
      <c r="B16410" s="226">
        <v>43831</v>
      </c>
      <c r="C16410" s="226">
        <v>43832</v>
      </c>
      <c r="D16410" s="226">
        <v>44403.40824074074</v>
      </c>
      <c r="E16410" t="s">
        <v>7348</v>
      </c>
      <c r="F16410">
        <v>5.0086818463271507</v>
      </c>
    </row>
    <row r="16411" spans="1:6">
      <c r="A16411">
        <v>8</v>
      </c>
      <c r="B16411" s="226">
        <v>43831</v>
      </c>
      <c r="C16411" s="226">
        <v>43832</v>
      </c>
      <c r="D16411" s="226">
        <v>44403.40824074074</v>
      </c>
      <c r="E16411" t="s">
        <v>8323</v>
      </c>
      <c r="F16411">
        <v>4.2716914865705737</v>
      </c>
    </row>
    <row r="16412" spans="1:6">
      <c r="A16412">
        <v>8</v>
      </c>
      <c r="B16412" s="226">
        <v>43831</v>
      </c>
      <c r="C16412" s="226">
        <v>43832</v>
      </c>
      <c r="D16412" s="226">
        <v>44403.40824074074</v>
      </c>
      <c r="E16412" t="s">
        <v>7343</v>
      </c>
      <c r="F16412">
        <v>40.743962542215947</v>
      </c>
    </row>
    <row r="16413" spans="1:6">
      <c r="A16413">
        <v>8</v>
      </c>
      <c r="B16413" s="226">
        <v>43831</v>
      </c>
      <c r="C16413" s="226">
        <v>43832</v>
      </c>
      <c r="D16413" s="226">
        <v>44403.40824074074</v>
      </c>
      <c r="E16413" t="s">
        <v>6834</v>
      </c>
      <c r="F16413">
        <v>0</v>
      </c>
    </row>
    <row r="16414" spans="1:6">
      <c r="A16414">
        <v>8</v>
      </c>
      <c r="B16414" s="226">
        <v>43831</v>
      </c>
      <c r="C16414" s="226">
        <v>43832</v>
      </c>
      <c r="D16414" s="226">
        <v>44403.40824074074</v>
      </c>
      <c r="E16414" t="s">
        <v>8020</v>
      </c>
      <c r="F16414">
        <v>1.0537960679994691</v>
      </c>
    </row>
    <row r="16415" spans="1:6">
      <c r="A16415">
        <v>8</v>
      </c>
      <c r="B16415" s="226">
        <v>43831</v>
      </c>
      <c r="C16415" s="226">
        <v>43832</v>
      </c>
      <c r="D16415" s="226">
        <v>44403.40824074074</v>
      </c>
      <c r="E16415" t="s">
        <v>7018</v>
      </c>
      <c r="F16415">
        <v>19.06925452086664</v>
      </c>
    </row>
    <row r="16416" spans="1:6">
      <c r="A16416">
        <v>8</v>
      </c>
      <c r="B16416" s="226">
        <v>43831</v>
      </c>
      <c r="C16416" s="226">
        <v>43832</v>
      </c>
      <c r="D16416" s="226">
        <v>44403.40824074074</v>
      </c>
      <c r="E16416" t="s">
        <v>7354</v>
      </c>
      <c r="F16416">
        <v>35.69897345701856</v>
      </c>
    </row>
    <row r="16417" spans="1:6">
      <c r="A16417">
        <v>8</v>
      </c>
      <c r="B16417" s="226">
        <v>43831</v>
      </c>
      <c r="C16417" s="226">
        <v>43832</v>
      </c>
      <c r="D16417" s="226">
        <v>44403.40824074074</v>
      </c>
      <c r="E16417" t="s">
        <v>8328</v>
      </c>
      <c r="F16417">
        <v>0</v>
      </c>
    </row>
    <row r="16418" spans="1:6">
      <c r="A16418">
        <v>8</v>
      </c>
      <c r="B16418" s="226">
        <v>43831</v>
      </c>
      <c r="C16418" s="226">
        <v>43832</v>
      </c>
      <c r="D16418" s="226">
        <v>44403.40824074074</v>
      </c>
      <c r="E16418" t="s">
        <v>8330</v>
      </c>
      <c r="F16418">
        <v>0</v>
      </c>
    </row>
    <row r="16419" spans="1:6">
      <c r="A16419">
        <v>8</v>
      </c>
      <c r="B16419" s="226">
        <v>43831</v>
      </c>
      <c r="C16419" s="226">
        <v>43832</v>
      </c>
      <c r="D16419" s="226">
        <v>44403.40824074074</v>
      </c>
      <c r="E16419" t="s">
        <v>7397</v>
      </c>
      <c r="F16419">
        <v>0</v>
      </c>
    </row>
    <row r="16420" spans="1:6">
      <c r="A16420">
        <v>8</v>
      </c>
      <c r="B16420" s="226">
        <v>43831</v>
      </c>
      <c r="C16420" s="226">
        <v>43832</v>
      </c>
      <c r="D16420" s="226">
        <v>44403.40824074074</v>
      </c>
      <c r="E16420" t="s">
        <v>6635</v>
      </c>
    </row>
    <row r="16421" spans="1:6">
      <c r="A16421">
        <v>8</v>
      </c>
      <c r="B16421" s="226">
        <v>43831</v>
      </c>
      <c r="C16421" s="226">
        <v>43832</v>
      </c>
      <c r="D16421" s="226">
        <v>44403.40824074074</v>
      </c>
      <c r="E16421" t="s">
        <v>6637</v>
      </c>
    </row>
    <row r="16422" spans="1:6">
      <c r="A16422">
        <v>8</v>
      </c>
      <c r="B16422" s="226">
        <v>43831</v>
      </c>
      <c r="C16422" s="226">
        <v>43832</v>
      </c>
      <c r="D16422" s="226">
        <v>44403.40824074074</v>
      </c>
      <c r="E16422" t="s">
        <v>6659</v>
      </c>
      <c r="F16422">
        <v>0.82829999923706055</v>
      </c>
    </row>
    <row r="16423" spans="1:6">
      <c r="A16423">
        <v>8</v>
      </c>
      <c r="B16423" s="226">
        <v>43831</v>
      </c>
      <c r="C16423" s="226">
        <v>43832</v>
      </c>
      <c r="D16423" s="226">
        <v>44403.40824074074</v>
      </c>
      <c r="E16423" t="s">
        <v>6639</v>
      </c>
      <c r="F16423">
        <v>0.74409997463224853</v>
      </c>
    </row>
    <row r="16424" spans="1:6">
      <c r="A16424">
        <v>8</v>
      </c>
      <c r="B16424" s="226">
        <v>43831</v>
      </c>
      <c r="C16424" s="226">
        <v>43832</v>
      </c>
      <c r="D16424" s="226">
        <v>44403.40824074074</v>
      </c>
      <c r="E16424" t="s">
        <v>6640</v>
      </c>
      <c r="F16424">
        <v>0.85939997434612891</v>
      </c>
    </row>
    <row r="16425" spans="1:6">
      <c r="A16425">
        <v>8</v>
      </c>
      <c r="B16425" s="226">
        <v>43831</v>
      </c>
      <c r="C16425" s="226">
        <v>43832</v>
      </c>
      <c r="D16425" s="226">
        <v>44403.40824074074</v>
      </c>
      <c r="E16425" t="s">
        <v>6641</v>
      </c>
      <c r="F16425">
        <v>0.87779998779296875</v>
      </c>
    </row>
    <row r="16426" spans="1:6">
      <c r="A16426">
        <v>8</v>
      </c>
      <c r="B16426" s="226">
        <v>43831</v>
      </c>
      <c r="C16426" s="226">
        <v>43832</v>
      </c>
      <c r="D16426" s="226">
        <v>44403.40824074074</v>
      </c>
      <c r="E16426" t="s">
        <v>6650</v>
      </c>
    </row>
    <row r="16427" spans="1:6">
      <c r="A16427">
        <v>8</v>
      </c>
      <c r="B16427" s="226">
        <v>43831</v>
      </c>
      <c r="C16427" s="226">
        <v>43832</v>
      </c>
      <c r="D16427" s="226">
        <v>44403.40824074074</v>
      </c>
      <c r="E16427" t="s">
        <v>6651</v>
      </c>
    </row>
    <row r="16428" spans="1:6">
      <c r="A16428">
        <v>8</v>
      </c>
      <c r="B16428" s="226">
        <v>43831</v>
      </c>
      <c r="C16428" s="226">
        <v>43832</v>
      </c>
      <c r="D16428" s="226">
        <v>44403.40824074074</v>
      </c>
      <c r="E16428" t="s">
        <v>8209</v>
      </c>
    </row>
    <row r="16429" spans="1:6">
      <c r="A16429">
        <v>8</v>
      </c>
      <c r="B16429" s="226">
        <v>43831</v>
      </c>
      <c r="C16429" s="226">
        <v>43832</v>
      </c>
      <c r="D16429" s="226">
        <v>44403.40824074074</v>
      </c>
      <c r="E16429" t="s">
        <v>8211</v>
      </c>
    </row>
    <row r="16430" spans="1:6">
      <c r="A16430">
        <v>8</v>
      </c>
      <c r="B16430" s="226">
        <v>43831</v>
      </c>
      <c r="C16430" s="226">
        <v>43832</v>
      </c>
      <c r="D16430" s="226">
        <v>44403.40824074074</v>
      </c>
      <c r="E16430" t="s">
        <v>8213</v>
      </c>
    </row>
    <row r="16431" spans="1:6">
      <c r="A16431">
        <v>8</v>
      </c>
      <c r="B16431" s="226">
        <v>43831</v>
      </c>
      <c r="C16431" s="226">
        <v>43832</v>
      </c>
      <c r="D16431" s="226">
        <v>44403.40824074074</v>
      </c>
      <c r="E16431" t="s">
        <v>8215</v>
      </c>
    </row>
    <row r="16432" spans="1:6">
      <c r="A16432">
        <v>8</v>
      </c>
      <c r="B16432" s="226">
        <v>43831</v>
      </c>
      <c r="C16432" s="226">
        <v>43832</v>
      </c>
      <c r="D16432" s="226">
        <v>44403.40824074074</v>
      </c>
      <c r="E16432" t="s">
        <v>8217</v>
      </c>
    </row>
    <row r="16433" spans="1:5">
      <c r="A16433">
        <v>8</v>
      </c>
      <c r="B16433" s="226">
        <v>43831</v>
      </c>
      <c r="C16433" s="226">
        <v>43832</v>
      </c>
      <c r="D16433" s="226">
        <v>44403.40824074074</v>
      </c>
      <c r="E16433" t="s">
        <v>8219</v>
      </c>
    </row>
    <row r="16434" spans="1:5">
      <c r="A16434">
        <v>8</v>
      </c>
      <c r="B16434" s="226">
        <v>43831</v>
      </c>
      <c r="C16434" s="226">
        <v>43832</v>
      </c>
      <c r="D16434" s="226">
        <v>44403.40824074074</v>
      </c>
      <c r="E16434" t="s">
        <v>8221</v>
      </c>
    </row>
    <row r="16435" spans="1:5">
      <c r="A16435">
        <v>8</v>
      </c>
      <c r="B16435" s="226">
        <v>43831</v>
      </c>
      <c r="C16435" s="226">
        <v>43832</v>
      </c>
      <c r="D16435" s="226">
        <v>44403.40824074074</v>
      </c>
      <c r="E16435" t="s">
        <v>8223</v>
      </c>
    </row>
    <row r="16436" spans="1:5">
      <c r="A16436">
        <v>8</v>
      </c>
      <c r="B16436" s="226">
        <v>43831</v>
      </c>
      <c r="C16436" s="226">
        <v>43832</v>
      </c>
      <c r="D16436" s="226">
        <v>44403.40824074074</v>
      </c>
      <c r="E16436" t="s">
        <v>8225</v>
      </c>
    </row>
    <row r="16437" spans="1:5">
      <c r="A16437">
        <v>8</v>
      </c>
      <c r="B16437" s="226">
        <v>43831</v>
      </c>
      <c r="C16437" s="226">
        <v>43832</v>
      </c>
      <c r="D16437" s="226">
        <v>44403.40824074074</v>
      </c>
      <c r="E16437" t="s">
        <v>8227</v>
      </c>
    </row>
    <row r="16438" spans="1:5">
      <c r="A16438">
        <v>8</v>
      </c>
      <c r="B16438" s="226">
        <v>43831</v>
      </c>
      <c r="C16438" s="226">
        <v>43832</v>
      </c>
      <c r="D16438" s="226">
        <v>44403.40824074074</v>
      </c>
      <c r="E16438" t="s">
        <v>8229</v>
      </c>
    </row>
    <row r="16439" spans="1:5">
      <c r="A16439">
        <v>8</v>
      </c>
      <c r="B16439" s="226">
        <v>43831</v>
      </c>
      <c r="C16439" s="226">
        <v>43832</v>
      </c>
      <c r="D16439" s="226">
        <v>44403.40824074074</v>
      </c>
      <c r="E16439" t="s">
        <v>8231</v>
      </c>
    </row>
    <row r="16440" spans="1:5">
      <c r="A16440">
        <v>8</v>
      </c>
      <c r="B16440" s="226">
        <v>43831</v>
      </c>
      <c r="C16440" s="226">
        <v>43832</v>
      </c>
      <c r="D16440" s="226">
        <v>44403.40824074074</v>
      </c>
      <c r="E16440" t="s">
        <v>8233</v>
      </c>
    </row>
    <row r="16441" spans="1:5">
      <c r="A16441">
        <v>8</v>
      </c>
      <c r="B16441" s="226">
        <v>43831</v>
      </c>
      <c r="C16441" s="226">
        <v>43832</v>
      </c>
      <c r="D16441" s="226">
        <v>44403.40824074074</v>
      </c>
      <c r="E16441" t="s">
        <v>8235</v>
      </c>
    </row>
    <row r="16442" spans="1:5">
      <c r="A16442">
        <v>8</v>
      </c>
      <c r="B16442" s="226">
        <v>43831</v>
      </c>
      <c r="C16442" s="226">
        <v>43832</v>
      </c>
      <c r="D16442" s="226">
        <v>44403.40824074074</v>
      </c>
      <c r="E16442" t="s">
        <v>8237</v>
      </c>
    </row>
    <row r="16443" spans="1:5">
      <c r="A16443">
        <v>8</v>
      </c>
      <c r="B16443" s="226">
        <v>43831</v>
      </c>
      <c r="C16443" s="226">
        <v>43832</v>
      </c>
      <c r="D16443" s="226">
        <v>44403.40824074074</v>
      </c>
      <c r="E16443" t="s">
        <v>8239</v>
      </c>
    </row>
    <row r="16444" spans="1:5">
      <c r="A16444">
        <v>8</v>
      </c>
      <c r="B16444" s="226">
        <v>43831</v>
      </c>
      <c r="C16444" s="226">
        <v>43832</v>
      </c>
      <c r="D16444" s="226">
        <v>44403.40824074074</v>
      </c>
      <c r="E16444" t="s">
        <v>8241</v>
      </c>
    </row>
    <row r="16445" spans="1:5">
      <c r="A16445">
        <v>8</v>
      </c>
      <c r="B16445" s="226">
        <v>43831</v>
      </c>
      <c r="C16445" s="226">
        <v>43832</v>
      </c>
      <c r="D16445" s="226">
        <v>44403.40824074074</v>
      </c>
      <c r="E16445" t="s">
        <v>8243</v>
      </c>
    </row>
    <row r="16446" spans="1:5">
      <c r="A16446">
        <v>8</v>
      </c>
      <c r="B16446" s="226">
        <v>43831</v>
      </c>
      <c r="C16446" s="226">
        <v>43832</v>
      </c>
      <c r="D16446" s="226">
        <v>44403.40824074074</v>
      </c>
      <c r="E16446" t="s">
        <v>8245</v>
      </c>
    </row>
    <row r="16447" spans="1:5">
      <c r="A16447">
        <v>8</v>
      </c>
      <c r="B16447" s="226">
        <v>43831</v>
      </c>
      <c r="C16447" s="226">
        <v>43832</v>
      </c>
      <c r="D16447" s="226">
        <v>44403.40824074074</v>
      </c>
      <c r="E16447" t="s">
        <v>8246</v>
      </c>
    </row>
    <row r="16448" spans="1:5">
      <c r="A16448">
        <v>8</v>
      </c>
      <c r="B16448" s="226">
        <v>43831</v>
      </c>
      <c r="C16448" s="226">
        <v>43832</v>
      </c>
      <c r="D16448" s="226">
        <v>44403.40824074074</v>
      </c>
      <c r="E16448" t="s">
        <v>8248</v>
      </c>
    </row>
    <row r="16449" spans="1:6">
      <c r="A16449">
        <v>8</v>
      </c>
      <c r="B16449" s="226">
        <v>43831</v>
      </c>
      <c r="C16449" s="226">
        <v>43832</v>
      </c>
      <c r="D16449" s="226">
        <v>44403.40824074074</v>
      </c>
      <c r="E16449" t="s">
        <v>8250</v>
      </c>
    </row>
    <row r="16450" spans="1:6">
      <c r="A16450">
        <v>8</v>
      </c>
      <c r="B16450" s="226">
        <v>43831</v>
      </c>
      <c r="C16450" s="226">
        <v>43832</v>
      </c>
      <c r="D16450" s="226">
        <v>44403.40824074074</v>
      </c>
      <c r="E16450" t="s">
        <v>8251</v>
      </c>
    </row>
    <row r="16451" spans="1:6">
      <c r="A16451">
        <v>8</v>
      </c>
      <c r="B16451" s="226">
        <v>43831</v>
      </c>
      <c r="C16451" s="226">
        <v>43832</v>
      </c>
      <c r="D16451" s="226">
        <v>44403.40824074074</v>
      </c>
      <c r="E16451" t="s">
        <v>8253</v>
      </c>
    </row>
    <row r="16452" spans="1:6">
      <c r="A16452">
        <v>8</v>
      </c>
      <c r="B16452" s="226">
        <v>43831</v>
      </c>
      <c r="C16452" s="226">
        <v>43832</v>
      </c>
      <c r="D16452" s="226">
        <v>44403.40824074074</v>
      </c>
      <c r="E16452" t="s">
        <v>8254</v>
      </c>
    </row>
    <row r="16453" spans="1:6">
      <c r="A16453">
        <v>8</v>
      </c>
      <c r="B16453" s="226">
        <v>43831</v>
      </c>
      <c r="C16453" s="226">
        <v>43832</v>
      </c>
      <c r="D16453" s="226">
        <v>44403.40824074074</v>
      </c>
      <c r="E16453" t="s">
        <v>8255</v>
      </c>
    </row>
    <row r="16454" spans="1:6">
      <c r="A16454">
        <v>8</v>
      </c>
      <c r="B16454" s="226">
        <v>43831</v>
      </c>
      <c r="C16454" s="226">
        <v>43832</v>
      </c>
      <c r="D16454" s="226">
        <v>44403.40824074074</v>
      </c>
      <c r="E16454" t="s">
        <v>8257</v>
      </c>
    </row>
    <row r="16455" spans="1:6">
      <c r="A16455">
        <v>8</v>
      </c>
      <c r="B16455" s="226">
        <v>43831</v>
      </c>
      <c r="C16455" s="226">
        <v>43832</v>
      </c>
      <c r="D16455" s="226">
        <v>44403.40824074074</v>
      </c>
      <c r="E16455" t="s">
        <v>8259</v>
      </c>
    </row>
    <row r="16456" spans="1:6">
      <c r="A16456">
        <v>8</v>
      </c>
      <c r="B16456" s="226">
        <v>43831</v>
      </c>
      <c r="C16456" s="226">
        <v>43832</v>
      </c>
      <c r="D16456" s="226">
        <v>44403.40824074074</v>
      </c>
      <c r="E16456" t="s">
        <v>8260</v>
      </c>
    </row>
    <row r="16457" spans="1:6">
      <c r="A16457">
        <v>8</v>
      </c>
      <c r="B16457" s="226">
        <v>43831</v>
      </c>
      <c r="C16457" s="226">
        <v>43832</v>
      </c>
      <c r="D16457" s="226">
        <v>44403.40824074074</v>
      </c>
      <c r="E16457" t="s">
        <v>5947</v>
      </c>
    </row>
    <row r="16458" spans="1:6">
      <c r="A16458">
        <v>8</v>
      </c>
      <c r="B16458" s="226">
        <v>43831</v>
      </c>
      <c r="C16458" s="226">
        <v>43832</v>
      </c>
      <c r="D16458" s="226">
        <v>44403.40824074074</v>
      </c>
      <c r="E16458" t="s">
        <v>5946</v>
      </c>
    </row>
    <row r="16459" spans="1:6">
      <c r="A16459">
        <v>8</v>
      </c>
      <c r="B16459" s="226">
        <v>43831</v>
      </c>
      <c r="C16459" s="226">
        <v>43832</v>
      </c>
      <c r="D16459" s="226">
        <v>44403.40824074074</v>
      </c>
      <c r="E16459" t="s">
        <v>6676</v>
      </c>
      <c r="F16459">
        <v>210.67810947630139</v>
      </c>
    </row>
    <row r="16460" spans="1:6">
      <c r="A16460">
        <v>8</v>
      </c>
      <c r="B16460" s="226">
        <v>43831</v>
      </c>
      <c r="C16460" s="226">
        <v>43832</v>
      </c>
      <c r="D16460" s="226">
        <v>44403.40824074074</v>
      </c>
      <c r="E16460" t="s">
        <v>5824</v>
      </c>
      <c r="F16460">
        <v>1.2783107428241587</v>
      </c>
    </row>
    <row r="16461" spans="1:6">
      <c r="A16461">
        <v>8</v>
      </c>
      <c r="B16461" s="226">
        <v>43831</v>
      </c>
      <c r="C16461" s="226">
        <v>43832</v>
      </c>
      <c r="D16461" s="226">
        <v>44403.40824074074</v>
      </c>
      <c r="E16461" t="s">
        <v>5825</v>
      </c>
      <c r="F16461">
        <v>1.575428686473048</v>
      </c>
    </row>
    <row r="16462" spans="1:6">
      <c r="A16462">
        <v>8</v>
      </c>
      <c r="B16462" s="226">
        <v>43831</v>
      </c>
      <c r="C16462" s="226">
        <v>43832</v>
      </c>
      <c r="D16462" s="226">
        <v>44403.40824074074</v>
      </c>
      <c r="E16462" t="s">
        <v>5826</v>
      </c>
      <c r="F16462">
        <v>1.0565321256078684</v>
      </c>
    </row>
    <row r="16463" spans="1:6">
      <c r="A16463">
        <v>8</v>
      </c>
      <c r="B16463" s="226">
        <v>43831</v>
      </c>
      <c r="C16463" s="226">
        <v>43832</v>
      </c>
      <c r="D16463" s="226">
        <v>44403.40824074074</v>
      </c>
      <c r="E16463" t="s">
        <v>5827</v>
      </c>
      <c r="F16463">
        <v>0.10000000149011995</v>
      </c>
    </row>
    <row r="16464" spans="1:6">
      <c r="A16464">
        <v>8</v>
      </c>
      <c r="B16464" s="226">
        <v>43831</v>
      </c>
      <c r="C16464" s="226">
        <v>43832</v>
      </c>
      <c r="D16464" s="226">
        <v>44403.40824074074</v>
      </c>
      <c r="E16464" t="s">
        <v>5828</v>
      </c>
      <c r="F16464">
        <v>0</v>
      </c>
    </row>
    <row r="16465" spans="1:6">
      <c r="A16465">
        <v>8</v>
      </c>
      <c r="B16465" s="226">
        <v>43831</v>
      </c>
      <c r="C16465" s="226">
        <v>43832</v>
      </c>
      <c r="D16465" s="226">
        <v>44403.40824074074</v>
      </c>
      <c r="E16465" t="s">
        <v>5829</v>
      </c>
      <c r="F16465">
        <v>0</v>
      </c>
    </row>
    <row r="16466" spans="1:6">
      <c r="A16466">
        <v>8</v>
      </c>
      <c r="B16466" s="226">
        <v>43831</v>
      </c>
      <c r="C16466" s="226">
        <v>43832</v>
      </c>
      <c r="D16466" s="226">
        <v>44403.40824074074</v>
      </c>
      <c r="E16466" t="s">
        <v>5830</v>
      </c>
      <c r="F16466">
        <v>1.7044142824684514</v>
      </c>
    </row>
    <row r="16467" spans="1:6">
      <c r="A16467">
        <v>8</v>
      </c>
      <c r="B16467" s="226">
        <v>43831</v>
      </c>
      <c r="C16467" s="226">
        <v>43832</v>
      </c>
      <c r="D16467" s="226">
        <v>44403.40824074074</v>
      </c>
      <c r="E16467" t="s">
        <v>5831</v>
      </c>
      <c r="F16467">
        <v>3.5322112286465255</v>
      </c>
    </row>
    <row r="16468" spans="1:6">
      <c r="A16468">
        <v>8</v>
      </c>
      <c r="B16468" s="226">
        <v>43831</v>
      </c>
      <c r="C16468" s="226">
        <v>43832</v>
      </c>
      <c r="D16468" s="226">
        <v>44403.40824074074</v>
      </c>
      <c r="E16468" t="s">
        <v>5832</v>
      </c>
      <c r="F16468">
        <v>3.1307534140317612</v>
      </c>
    </row>
    <row r="16469" spans="1:6">
      <c r="A16469">
        <v>8</v>
      </c>
      <c r="B16469" s="226">
        <v>43831</v>
      </c>
      <c r="C16469" s="226">
        <v>43832</v>
      </c>
      <c r="D16469" s="226">
        <v>44403.40824074074</v>
      </c>
      <c r="E16469" t="s">
        <v>5833</v>
      </c>
      <c r="F16469">
        <v>0.44999998807905622</v>
      </c>
    </row>
    <row r="16470" spans="1:6">
      <c r="A16470">
        <v>8</v>
      </c>
      <c r="B16470" s="226">
        <v>43831</v>
      </c>
      <c r="C16470" s="226">
        <v>43832</v>
      </c>
      <c r="D16470" s="226">
        <v>44403.40824074074</v>
      </c>
      <c r="E16470" t="s">
        <v>5834</v>
      </c>
      <c r="F16470">
        <v>0</v>
      </c>
    </row>
    <row r="16471" spans="1:6">
      <c r="A16471">
        <v>8</v>
      </c>
      <c r="B16471" s="226">
        <v>43831</v>
      </c>
      <c r="C16471" s="226">
        <v>43832</v>
      </c>
      <c r="D16471" s="226">
        <v>44403.40824074074</v>
      </c>
      <c r="E16471" t="s">
        <v>5835</v>
      </c>
      <c r="F16471">
        <v>0.21824816540574929</v>
      </c>
    </row>
    <row r="16472" spans="1:6">
      <c r="A16472">
        <v>8</v>
      </c>
      <c r="B16472" s="226">
        <v>43831</v>
      </c>
      <c r="C16472" s="226">
        <v>43832</v>
      </c>
      <c r="D16472" s="226">
        <v>44403.40824074074</v>
      </c>
      <c r="E16472" t="s">
        <v>5836</v>
      </c>
      <c r="F16472">
        <v>0.21880953771774564</v>
      </c>
    </row>
    <row r="16473" spans="1:6">
      <c r="A16473">
        <v>8</v>
      </c>
      <c r="B16473" s="226">
        <v>43831</v>
      </c>
      <c r="C16473" s="226">
        <v>43832</v>
      </c>
      <c r="D16473" s="226">
        <v>44403.40824074074</v>
      </c>
      <c r="E16473" t="s">
        <v>5837</v>
      </c>
      <c r="F16473">
        <v>0.27190164248216736</v>
      </c>
    </row>
    <row r="16474" spans="1:6">
      <c r="A16474">
        <v>8</v>
      </c>
      <c r="B16474" s="226">
        <v>43831</v>
      </c>
      <c r="C16474" s="226">
        <v>43832</v>
      </c>
      <c r="D16474" s="226">
        <v>44403.40824074074</v>
      </c>
      <c r="E16474" t="s">
        <v>5838</v>
      </c>
      <c r="F16474">
        <v>0</v>
      </c>
    </row>
    <row r="16475" spans="1:6">
      <c r="A16475">
        <v>8</v>
      </c>
      <c r="B16475" s="226">
        <v>43831</v>
      </c>
      <c r="C16475" s="226">
        <v>43832</v>
      </c>
      <c r="D16475" s="226">
        <v>44403.40824074074</v>
      </c>
      <c r="E16475" t="s">
        <v>5839</v>
      </c>
      <c r="F16475">
        <v>7.3637211968501131</v>
      </c>
    </row>
    <row r="16476" spans="1:6">
      <c r="A16476">
        <v>8</v>
      </c>
      <c r="B16476" s="226">
        <v>43831</v>
      </c>
      <c r="C16476" s="226">
        <v>43832</v>
      </c>
      <c r="D16476" s="226">
        <v>44403.40824074074</v>
      </c>
      <c r="E16476" t="s">
        <v>5840</v>
      </c>
      <c r="F16476">
        <v>25.904454203777647</v>
      </c>
    </row>
    <row r="16477" spans="1:6">
      <c r="A16477">
        <v>8</v>
      </c>
      <c r="B16477" s="226">
        <v>43831</v>
      </c>
      <c r="C16477" s="226">
        <v>43832</v>
      </c>
      <c r="D16477" s="226">
        <v>44403.40824074074</v>
      </c>
      <c r="E16477" t="s">
        <v>5841</v>
      </c>
      <c r="F16477">
        <v>4.3175983038213781</v>
      </c>
    </row>
    <row r="16478" spans="1:6">
      <c r="A16478">
        <v>8</v>
      </c>
      <c r="B16478" s="226">
        <v>43831</v>
      </c>
      <c r="C16478" s="226">
        <v>43832</v>
      </c>
      <c r="D16478" s="226">
        <v>44403.40824074074</v>
      </c>
      <c r="E16478" t="s">
        <v>5842</v>
      </c>
      <c r="F16478">
        <v>5.587353660663025</v>
      </c>
    </row>
    <row r="16479" spans="1:6">
      <c r="A16479">
        <v>8</v>
      </c>
      <c r="B16479" s="226">
        <v>43831</v>
      </c>
      <c r="C16479" s="226">
        <v>43832</v>
      </c>
      <c r="D16479" s="226">
        <v>44403.40824074074</v>
      </c>
      <c r="E16479" t="s">
        <v>5843</v>
      </c>
      <c r="F16479">
        <v>12.190971291727532</v>
      </c>
    </row>
    <row r="16480" spans="1:6">
      <c r="A16480">
        <v>8</v>
      </c>
      <c r="B16480" s="226">
        <v>43831</v>
      </c>
      <c r="C16480" s="226">
        <v>43832</v>
      </c>
      <c r="D16480" s="226">
        <v>44403.40824074074</v>
      </c>
      <c r="E16480" t="s">
        <v>5844</v>
      </c>
      <c r="F16480">
        <v>7.3123574356238334</v>
      </c>
    </row>
    <row r="16481" spans="1:6">
      <c r="A16481">
        <v>8</v>
      </c>
      <c r="B16481" s="226">
        <v>43831</v>
      </c>
      <c r="C16481" s="226">
        <v>43832</v>
      </c>
      <c r="D16481" s="226">
        <v>44403.40824074074</v>
      </c>
      <c r="E16481" t="s">
        <v>5845</v>
      </c>
      <c r="F16481">
        <v>15.427764079005987</v>
      </c>
    </row>
    <row r="16482" spans="1:6">
      <c r="A16482">
        <v>8</v>
      </c>
      <c r="B16482" s="226">
        <v>43831</v>
      </c>
      <c r="C16482" s="226">
        <v>43832</v>
      </c>
      <c r="D16482" s="226">
        <v>44403.40824074074</v>
      </c>
      <c r="E16482" t="s">
        <v>5846</v>
      </c>
      <c r="F16482">
        <v>4.2191700037670818</v>
      </c>
    </row>
    <row r="16483" spans="1:6">
      <c r="A16483">
        <v>8</v>
      </c>
      <c r="B16483" s="226">
        <v>43831</v>
      </c>
      <c r="C16483" s="226">
        <v>43832</v>
      </c>
      <c r="D16483" s="226">
        <v>44403.40824074074</v>
      </c>
      <c r="E16483" t="s">
        <v>5847</v>
      </c>
      <c r="F16483">
        <v>0.74000000953674316</v>
      </c>
    </row>
    <row r="16484" spans="1:6">
      <c r="A16484">
        <v>8</v>
      </c>
      <c r="B16484" s="226">
        <v>43831</v>
      </c>
      <c r="C16484" s="226">
        <v>43832</v>
      </c>
      <c r="D16484" s="226">
        <v>44403.40824074074</v>
      </c>
      <c r="E16484" t="s">
        <v>5848</v>
      </c>
      <c r="F16484">
        <v>100</v>
      </c>
    </row>
    <row r="16485" spans="1:6">
      <c r="A16485">
        <v>8</v>
      </c>
      <c r="B16485" s="226">
        <v>43831</v>
      </c>
      <c r="C16485" s="226">
        <v>43832</v>
      </c>
      <c r="D16485" s="226">
        <v>44403.40824074074</v>
      </c>
      <c r="E16485" t="s">
        <v>5805</v>
      </c>
      <c r="F16485">
        <v>19.646934082773068</v>
      </c>
    </row>
    <row r="16486" spans="1:6">
      <c r="A16486">
        <v>8</v>
      </c>
      <c r="B16486" s="226">
        <v>43831</v>
      </c>
      <c r="C16486" s="226">
        <v>43832</v>
      </c>
      <c r="D16486" s="226">
        <v>44403.40824074074</v>
      </c>
      <c r="E16486" t="s">
        <v>5797</v>
      </c>
      <c r="F16486">
        <v>7.3637211968501131</v>
      </c>
    </row>
    <row r="16487" spans="1:6">
      <c r="A16487">
        <v>8</v>
      </c>
      <c r="B16487" s="226">
        <v>43831</v>
      </c>
      <c r="C16487" s="226">
        <v>43832</v>
      </c>
      <c r="D16487" s="226">
        <v>44403.40824074074</v>
      </c>
      <c r="E16487" t="s">
        <v>5798</v>
      </c>
      <c r="F16487">
        <v>27.335971976650697</v>
      </c>
    </row>
    <row r="16488" spans="1:6">
      <c r="A16488">
        <v>8</v>
      </c>
      <c r="B16488" s="226">
        <v>43831</v>
      </c>
      <c r="C16488" s="226">
        <v>43832</v>
      </c>
      <c r="D16488" s="226">
        <v>44403.40824074074</v>
      </c>
      <c r="E16488" t="s">
        <v>5799</v>
      </c>
      <c r="F16488">
        <v>4.3175983038213781</v>
      </c>
    </row>
    <row r="16489" spans="1:6">
      <c r="A16489">
        <v>8</v>
      </c>
      <c r="B16489" s="226">
        <v>43831</v>
      </c>
      <c r="C16489" s="226">
        <v>43832</v>
      </c>
      <c r="D16489" s="226">
        <v>44403.40824074074</v>
      </c>
      <c r="E16489" t="s">
        <v>5800</v>
      </c>
      <c r="F16489">
        <v>5.587353660663025</v>
      </c>
    </row>
    <row r="16490" spans="1:6">
      <c r="A16490">
        <v>8</v>
      </c>
      <c r="B16490" s="226">
        <v>43831</v>
      </c>
      <c r="C16490" s="226">
        <v>43832</v>
      </c>
      <c r="D16490" s="226">
        <v>44403.40824074074</v>
      </c>
      <c r="E16490" t="s">
        <v>5801</v>
      </c>
      <c r="F16490">
        <v>12.190971291727532</v>
      </c>
    </row>
    <row r="16491" spans="1:6">
      <c r="A16491">
        <v>8</v>
      </c>
      <c r="B16491" s="226">
        <v>43831</v>
      </c>
      <c r="C16491" s="226">
        <v>43832</v>
      </c>
      <c r="D16491" s="226">
        <v>44403.40824074074</v>
      </c>
      <c r="E16491" t="s">
        <v>5802</v>
      </c>
      <c r="F16491">
        <v>0.35644767307159114</v>
      </c>
    </row>
    <row r="16492" spans="1:6">
      <c r="A16492">
        <v>8</v>
      </c>
      <c r="B16492" s="226">
        <v>43831</v>
      </c>
      <c r="C16492" s="226">
        <v>43832</v>
      </c>
      <c r="D16492" s="226">
        <v>44403.40824074074</v>
      </c>
      <c r="E16492" t="s">
        <v>5803</v>
      </c>
      <c r="F16492">
        <v>7.3123574356238334</v>
      </c>
    </row>
    <row r="16493" spans="1:6">
      <c r="A16493">
        <v>8</v>
      </c>
      <c r="B16493" s="226">
        <v>43831</v>
      </c>
      <c r="C16493" s="226">
        <v>43832</v>
      </c>
      <c r="D16493" s="226">
        <v>44403.40824074074</v>
      </c>
      <c r="E16493" t="s">
        <v>5804</v>
      </c>
      <c r="F16493">
        <v>20.003354950745774</v>
      </c>
    </row>
    <row r="16494" spans="1:6">
      <c r="A16494">
        <v>8</v>
      </c>
      <c r="B16494" s="226">
        <v>43831</v>
      </c>
      <c r="C16494" s="226">
        <v>43832</v>
      </c>
      <c r="D16494" s="226">
        <v>44403.40824074074</v>
      </c>
      <c r="E16494" t="s">
        <v>5913</v>
      </c>
      <c r="F16494">
        <v>3.2009731906983596</v>
      </c>
    </row>
    <row r="16495" spans="1:6">
      <c r="A16495">
        <v>8</v>
      </c>
      <c r="B16495" s="226">
        <v>43831</v>
      </c>
      <c r="C16495" s="226">
        <v>43832</v>
      </c>
      <c r="D16495" s="226">
        <v>44403.40824074074</v>
      </c>
      <c r="E16495" t="s">
        <v>5914</v>
      </c>
      <c r="F16495">
        <v>5.326449452837319</v>
      </c>
    </row>
    <row r="16496" spans="1:6">
      <c r="A16496">
        <v>8</v>
      </c>
      <c r="B16496" s="226">
        <v>43831</v>
      </c>
      <c r="C16496" s="226">
        <v>43832</v>
      </c>
      <c r="D16496" s="226">
        <v>44403.40824074074</v>
      </c>
      <c r="E16496" t="s">
        <v>5915</v>
      </c>
      <c r="F16496">
        <v>4.4591871821217968</v>
      </c>
    </row>
    <row r="16497" spans="1:6">
      <c r="A16497">
        <v>8</v>
      </c>
      <c r="B16497" s="226">
        <v>43831</v>
      </c>
      <c r="C16497" s="226">
        <v>43832</v>
      </c>
      <c r="D16497" s="226">
        <v>44403.40824074074</v>
      </c>
      <c r="E16497" t="s">
        <v>5916</v>
      </c>
      <c r="F16497">
        <v>7.0494786779292315E-2</v>
      </c>
    </row>
    <row r="16498" spans="1:6">
      <c r="A16498">
        <v>8</v>
      </c>
      <c r="B16498" s="226">
        <v>43831</v>
      </c>
      <c r="C16498" s="226">
        <v>43832</v>
      </c>
      <c r="D16498" s="226">
        <v>44403.40824074074</v>
      </c>
      <c r="E16498" t="s">
        <v>6692</v>
      </c>
      <c r="F16498">
        <v>6.943151676872132E-3</v>
      </c>
    </row>
    <row r="16499" spans="1:6">
      <c r="A16499">
        <v>8</v>
      </c>
      <c r="B16499" s="226">
        <v>43831</v>
      </c>
      <c r="C16499" s="226">
        <v>43832</v>
      </c>
      <c r="D16499" s="226">
        <v>44403.40824074074</v>
      </c>
      <c r="E16499" t="s">
        <v>5849</v>
      </c>
      <c r="F16499">
        <v>0.82829999923706055</v>
      </c>
    </row>
    <row r="16500" spans="1:6">
      <c r="A16500">
        <v>8</v>
      </c>
      <c r="B16500" s="226">
        <v>43831</v>
      </c>
      <c r="C16500" s="226">
        <v>43832</v>
      </c>
      <c r="D16500" s="226">
        <v>44403.40824074074</v>
      </c>
      <c r="E16500" t="s">
        <v>5850</v>
      </c>
      <c r="F16500">
        <v>103.6999969482394</v>
      </c>
    </row>
    <row r="16501" spans="1:6">
      <c r="A16501">
        <v>8</v>
      </c>
      <c r="B16501" s="226">
        <v>43831</v>
      </c>
      <c r="C16501" s="226">
        <v>43832</v>
      </c>
      <c r="D16501" s="226">
        <v>44403.40824074074</v>
      </c>
      <c r="E16501" t="s">
        <v>5806</v>
      </c>
      <c r="F16501">
        <v>0.1818392598691089</v>
      </c>
    </row>
    <row r="16502" spans="1:6">
      <c r="A16502">
        <v>8</v>
      </c>
      <c r="B16502" s="226">
        <v>43831</v>
      </c>
      <c r="C16502" s="226">
        <v>43832</v>
      </c>
      <c r="D16502" s="226">
        <v>44403.40824074074</v>
      </c>
      <c r="E16502" t="s">
        <v>5883</v>
      </c>
      <c r="F16502">
        <v>0.47999998927114701</v>
      </c>
    </row>
    <row r="16503" spans="1:6">
      <c r="A16503">
        <v>8</v>
      </c>
      <c r="B16503" s="226">
        <v>43831</v>
      </c>
      <c r="C16503" s="226">
        <v>43832</v>
      </c>
      <c r="D16503" s="226">
        <v>44403.40824074074</v>
      </c>
      <c r="E16503" t="s">
        <v>5884</v>
      </c>
      <c r="F16503">
        <v>1.2300000190734863</v>
      </c>
    </row>
    <row r="16504" spans="1:6">
      <c r="A16504">
        <v>8</v>
      </c>
      <c r="B16504" s="226">
        <v>43831</v>
      </c>
      <c r="C16504" s="226">
        <v>43832</v>
      </c>
      <c r="D16504" s="226">
        <v>44403.40824074074</v>
      </c>
      <c r="E16504" t="s">
        <v>5885</v>
      </c>
      <c r="F16504">
        <v>2.5199999809265137</v>
      </c>
    </row>
    <row r="16505" spans="1:6">
      <c r="A16505">
        <v>8</v>
      </c>
      <c r="B16505" s="226">
        <v>43831</v>
      </c>
      <c r="C16505" s="226">
        <v>43832</v>
      </c>
      <c r="D16505" s="226">
        <v>44403.40824074074</v>
      </c>
      <c r="E16505" t="s">
        <v>5886</v>
      </c>
      <c r="F16505">
        <v>1.3600000143050608</v>
      </c>
    </row>
    <row r="16506" spans="1:6">
      <c r="A16506">
        <v>8</v>
      </c>
      <c r="B16506" s="226">
        <v>43831</v>
      </c>
      <c r="C16506" s="226">
        <v>43832</v>
      </c>
      <c r="D16506" s="226">
        <v>44403.40824074074</v>
      </c>
      <c r="E16506" t="s">
        <v>5887</v>
      </c>
      <c r="F16506">
        <v>0.10000000149011995</v>
      </c>
    </row>
    <row r="16507" spans="1:6">
      <c r="A16507">
        <v>8</v>
      </c>
      <c r="B16507" s="226">
        <v>43831</v>
      </c>
      <c r="C16507" s="226">
        <v>43832</v>
      </c>
      <c r="D16507" s="226">
        <v>44403.40824074074</v>
      </c>
      <c r="E16507" t="s">
        <v>5888</v>
      </c>
      <c r="F16507">
        <v>0</v>
      </c>
    </row>
    <row r="16508" spans="1:6">
      <c r="A16508">
        <v>8</v>
      </c>
      <c r="B16508" s="226">
        <v>43831</v>
      </c>
      <c r="C16508" s="226">
        <v>43832</v>
      </c>
      <c r="D16508" s="226">
        <v>44403.40824074074</v>
      </c>
      <c r="E16508" t="s">
        <v>5889</v>
      </c>
      <c r="F16508">
        <v>0</v>
      </c>
    </row>
    <row r="16509" spans="1:6">
      <c r="A16509">
        <v>8</v>
      </c>
      <c r="B16509" s="226">
        <v>43831</v>
      </c>
      <c r="C16509" s="226">
        <v>43832</v>
      </c>
      <c r="D16509" s="226">
        <v>44403.40824074074</v>
      </c>
      <c r="E16509" t="s">
        <v>5772</v>
      </c>
      <c r="F16509">
        <v>7.0000000298025958E-2</v>
      </c>
    </row>
    <row r="16510" spans="1:6">
      <c r="A16510">
        <v>8</v>
      </c>
      <c r="B16510" s="226">
        <v>43831</v>
      </c>
      <c r="C16510" s="226">
        <v>43832</v>
      </c>
      <c r="D16510" s="226">
        <v>44403.40824074074</v>
      </c>
      <c r="E16510" t="s">
        <v>5773</v>
      </c>
      <c r="F16510">
        <v>1.6399999856949474</v>
      </c>
    </row>
    <row r="16511" spans="1:6">
      <c r="A16511">
        <v>8</v>
      </c>
      <c r="B16511" s="226">
        <v>43831</v>
      </c>
      <c r="C16511" s="226">
        <v>43832</v>
      </c>
      <c r="D16511" s="226">
        <v>44403.40824074074</v>
      </c>
      <c r="E16511" t="s">
        <v>5774</v>
      </c>
      <c r="F16511">
        <v>5.6500000953676555</v>
      </c>
    </row>
    <row r="16512" spans="1:6">
      <c r="A16512">
        <v>8</v>
      </c>
      <c r="B16512" s="226">
        <v>43831</v>
      </c>
      <c r="C16512" s="226">
        <v>43832</v>
      </c>
      <c r="D16512" s="226">
        <v>44403.40824074074</v>
      </c>
      <c r="E16512" t="s">
        <v>5775</v>
      </c>
      <c r="F16512">
        <v>4.0300002098082004</v>
      </c>
    </row>
    <row r="16513" spans="1:6">
      <c r="A16513">
        <v>8</v>
      </c>
      <c r="B16513" s="226">
        <v>43831</v>
      </c>
      <c r="C16513" s="226">
        <v>43832</v>
      </c>
      <c r="D16513" s="226">
        <v>44403.40824074074</v>
      </c>
      <c r="E16513" t="s">
        <v>5776</v>
      </c>
      <c r="F16513">
        <v>0.44999998807905622</v>
      </c>
    </row>
    <row r="16514" spans="1:6">
      <c r="A16514">
        <v>8</v>
      </c>
      <c r="B16514" s="226">
        <v>43831</v>
      </c>
      <c r="C16514" s="226">
        <v>43832</v>
      </c>
      <c r="D16514" s="226">
        <v>44403.40824074074</v>
      </c>
      <c r="E16514" t="s">
        <v>5777</v>
      </c>
      <c r="F16514">
        <v>0</v>
      </c>
    </row>
    <row r="16515" spans="1:6">
      <c r="A16515">
        <v>8</v>
      </c>
      <c r="B16515" s="226">
        <v>43831</v>
      </c>
      <c r="C16515" s="226">
        <v>43832</v>
      </c>
      <c r="D16515" s="226">
        <v>44403.40824074074</v>
      </c>
      <c r="E16515" t="s">
        <v>5778</v>
      </c>
      <c r="F16515">
        <v>3.9999999105930363E-2</v>
      </c>
    </row>
    <row r="16516" spans="1:6">
      <c r="A16516">
        <v>8</v>
      </c>
      <c r="B16516" s="226">
        <v>43831</v>
      </c>
      <c r="C16516" s="226">
        <v>43832</v>
      </c>
      <c r="D16516" s="226">
        <v>44403.40824074074</v>
      </c>
      <c r="E16516" t="s">
        <v>5890</v>
      </c>
      <c r="F16516">
        <v>0.20999999344349696</v>
      </c>
    </row>
    <row r="16517" spans="1:6">
      <c r="A16517">
        <v>8</v>
      </c>
      <c r="B16517" s="226">
        <v>43831</v>
      </c>
      <c r="C16517" s="226">
        <v>43832</v>
      </c>
      <c r="D16517" s="226">
        <v>44403.40824074074</v>
      </c>
      <c r="E16517" t="s">
        <v>5891</v>
      </c>
      <c r="F16517">
        <v>0.3499999940395217</v>
      </c>
    </row>
    <row r="16518" spans="1:6">
      <c r="A16518">
        <v>8</v>
      </c>
      <c r="B16518" s="226">
        <v>43831</v>
      </c>
      <c r="C16518" s="226">
        <v>43832</v>
      </c>
      <c r="D16518" s="226">
        <v>44403.40824074074</v>
      </c>
      <c r="E16518" t="s">
        <v>5892</v>
      </c>
      <c r="F16518">
        <v>0.3499999940395217</v>
      </c>
    </row>
    <row r="16519" spans="1:6">
      <c r="A16519">
        <v>8</v>
      </c>
      <c r="B16519" s="226">
        <v>43831</v>
      </c>
      <c r="C16519" s="226">
        <v>43832</v>
      </c>
      <c r="D16519" s="226">
        <v>44403.40824074074</v>
      </c>
      <c r="E16519" t="s">
        <v>5893</v>
      </c>
      <c r="F16519">
        <v>0</v>
      </c>
    </row>
    <row r="16520" spans="1:6">
      <c r="A16520">
        <v>8</v>
      </c>
      <c r="B16520" s="226">
        <v>43831</v>
      </c>
      <c r="C16520" s="226">
        <v>43832</v>
      </c>
      <c r="D16520" s="226">
        <v>44403.40824074074</v>
      </c>
      <c r="E16520" t="s">
        <v>5783</v>
      </c>
      <c r="F16520">
        <v>0</v>
      </c>
    </row>
    <row r="16521" spans="1:6">
      <c r="A16521">
        <v>8</v>
      </c>
      <c r="B16521" s="226">
        <v>43831</v>
      </c>
      <c r="C16521" s="226">
        <v>43832</v>
      </c>
      <c r="D16521" s="226">
        <v>44403.40824074074</v>
      </c>
      <c r="E16521" t="s">
        <v>5784</v>
      </c>
      <c r="F16521">
        <v>0</v>
      </c>
    </row>
    <row r="16522" spans="1:6">
      <c r="A16522">
        <v>8</v>
      </c>
      <c r="B16522" s="226">
        <v>43831</v>
      </c>
      <c r="C16522" s="226">
        <v>43832</v>
      </c>
      <c r="D16522" s="226">
        <v>44403.40824074074</v>
      </c>
      <c r="E16522" t="s">
        <v>5785</v>
      </c>
      <c r="F16522">
        <v>6.2699999809262721</v>
      </c>
    </row>
    <row r="16523" spans="1:6">
      <c r="A16523">
        <v>8</v>
      </c>
      <c r="B16523" s="226">
        <v>43831</v>
      </c>
      <c r="C16523" s="226">
        <v>43832</v>
      </c>
      <c r="D16523" s="226">
        <v>44403.40824074074</v>
      </c>
      <c r="E16523" t="s">
        <v>5786</v>
      </c>
      <c r="F16523">
        <v>23.229999542236726</v>
      </c>
    </row>
    <row r="16524" spans="1:6">
      <c r="A16524">
        <v>8</v>
      </c>
      <c r="B16524" s="226">
        <v>43831</v>
      </c>
      <c r="C16524" s="226">
        <v>43832</v>
      </c>
      <c r="D16524" s="226">
        <v>44403.40824074074</v>
      </c>
      <c r="E16524" t="s">
        <v>5787</v>
      </c>
      <c r="F16524">
        <v>16.930000305175781</v>
      </c>
    </row>
    <row r="16525" spans="1:6">
      <c r="A16525">
        <v>8</v>
      </c>
      <c r="B16525" s="226">
        <v>43831</v>
      </c>
      <c r="C16525" s="226">
        <v>43832</v>
      </c>
      <c r="D16525" s="226">
        <v>44403.40824074074</v>
      </c>
      <c r="E16525" t="s">
        <v>5788</v>
      </c>
      <c r="F16525">
        <v>4.630000114440918</v>
      </c>
    </row>
    <row r="16526" spans="1:6">
      <c r="A16526">
        <v>8</v>
      </c>
      <c r="B16526" s="226">
        <v>43831</v>
      </c>
      <c r="C16526" s="226">
        <v>43832</v>
      </c>
      <c r="D16526" s="226">
        <v>44403.40824074074</v>
      </c>
      <c r="E16526" t="s">
        <v>5895</v>
      </c>
      <c r="F16526">
        <v>0.74000000953674316</v>
      </c>
    </row>
    <row r="16527" spans="1:6">
      <c r="A16527">
        <v>8</v>
      </c>
      <c r="B16527" s="226">
        <v>43831</v>
      </c>
      <c r="C16527" s="226">
        <v>43832</v>
      </c>
      <c r="D16527" s="226">
        <v>44403.40824074074</v>
      </c>
      <c r="E16527" t="s">
        <v>5790</v>
      </c>
      <c r="F16527">
        <v>4.1100001335142498</v>
      </c>
    </row>
    <row r="16528" spans="1:6">
      <c r="A16528">
        <v>8</v>
      </c>
      <c r="B16528" s="226">
        <v>43831</v>
      </c>
      <c r="C16528" s="226">
        <v>43832</v>
      </c>
      <c r="D16528" s="226">
        <v>44403.40824074074</v>
      </c>
      <c r="E16528" t="s">
        <v>5791</v>
      </c>
      <c r="F16528">
        <v>5</v>
      </c>
    </row>
    <row r="16529" spans="1:6">
      <c r="A16529">
        <v>8</v>
      </c>
      <c r="B16529" s="226">
        <v>43831</v>
      </c>
      <c r="C16529" s="226">
        <v>43832</v>
      </c>
      <c r="D16529" s="226">
        <v>44403.40824074074</v>
      </c>
      <c r="E16529" t="s">
        <v>5792</v>
      </c>
      <c r="F16529">
        <v>11.72000026702835</v>
      </c>
    </row>
    <row r="16530" spans="1:6">
      <c r="A16530">
        <v>8</v>
      </c>
      <c r="B16530" s="226">
        <v>43831</v>
      </c>
      <c r="C16530" s="226">
        <v>43832</v>
      </c>
      <c r="D16530" s="226">
        <v>44403.40824074074</v>
      </c>
      <c r="E16530" t="s">
        <v>5793</v>
      </c>
      <c r="F16530">
        <v>6.6900000572202067</v>
      </c>
    </row>
    <row r="16531" spans="1:6">
      <c r="A16531">
        <v>8</v>
      </c>
      <c r="B16531" s="226">
        <v>43831</v>
      </c>
      <c r="C16531" s="226">
        <v>43832</v>
      </c>
      <c r="D16531" s="226">
        <v>44403.40824074074</v>
      </c>
      <c r="E16531" t="s">
        <v>5794</v>
      </c>
      <c r="F16531">
        <v>27.510000228880809</v>
      </c>
    </row>
    <row r="16532" spans="1:6">
      <c r="A16532">
        <v>8</v>
      </c>
      <c r="B16532" s="226">
        <v>43831</v>
      </c>
      <c r="C16532" s="226">
        <v>43832</v>
      </c>
      <c r="D16532" s="226">
        <v>44403.40824074074</v>
      </c>
      <c r="E16532" t="s">
        <v>5896</v>
      </c>
      <c r="F16532">
        <v>17.840000152587891</v>
      </c>
    </row>
    <row r="16533" spans="1:6">
      <c r="A16533">
        <v>8</v>
      </c>
      <c r="B16533" s="226">
        <v>43831</v>
      </c>
      <c r="C16533" s="226">
        <v>43832</v>
      </c>
      <c r="D16533" s="226">
        <v>44403.40824074074</v>
      </c>
      <c r="E16533" t="s">
        <v>5894</v>
      </c>
      <c r="F16533">
        <v>0</v>
      </c>
    </row>
    <row r="16534" spans="1:6">
      <c r="A16534">
        <v>8</v>
      </c>
      <c r="B16534" s="226">
        <v>43831</v>
      </c>
      <c r="C16534" s="226">
        <v>43832</v>
      </c>
      <c r="D16534" s="226">
        <v>44403.40824074074</v>
      </c>
      <c r="E16534" t="s">
        <v>6455</v>
      </c>
      <c r="F16534">
        <v>45.868361557854584</v>
      </c>
    </row>
    <row r="16535" spans="1:6">
      <c r="A16535">
        <v>8</v>
      </c>
      <c r="B16535" s="226">
        <v>43831</v>
      </c>
      <c r="C16535" s="226">
        <v>43832</v>
      </c>
      <c r="D16535" s="226">
        <v>44403.40824074074</v>
      </c>
      <c r="E16535" t="s">
        <v>6456</v>
      </c>
      <c r="F16535">
        <v>51.456879398557916</v>
      </c>
    </row>
    <row r="16536" spans="1:6">
      <c r="A16536">
        <v>8</v>
      </c>
      <c r="B16536" s="226">
        <v>43831</v>
      </c>
      <c r="C16536" s="226">
        <v>43832</v>
      </c>
      <c r="D16536" s="226">
        <v>44403.40824074074</v>
      </c>
      <c r="E16536" t="s">
        <v>5973</v>
      </c>
      <c r="F16536">
        <v>5.0026698215140186</v>
      </c>
    </row>
    <row r="16537" spans="1:6">
      <c r="A16537">
        <v>8</v>
      </c>
      <c r="B16537" s="226">
        <v>43831</v>
      </c>
      <c r="C16537" s="226">
        <v>43832</v>
      </c>
      <c r="D16537" s="226">
        <v>44403.40824074074</v>
      </c>
      <c r="E16537" t="s">
        <v>6690</v>
      </c>
      <c r="F16537">
        <v>0.63783433789180488</v>
      </c>
    </row>
    <row r="16538" spans="1:6">
      <c r="A16538">
        <v>8</v>
      </c>
      <c r="B16538" s="226">
        <v>43831</v>
      </c>
      <c r="C16538" s="226">
        <v>43832</v>
      </c>
      <c r="D16538" s="226">
        <v>44403.40824074074</v>
      </c>
      <c r="E16538" t="s">
        <v>6691</v>
      </c>
      <c r="F16538">
        <v>0.95610058307647616</v>
      </c>
    </row>
    <row r="16539" spans="1:6">
      <c r="A16539">
        <v>8</v>
      </c>
      <c r="B16539" s="226">
        <v>43831</v>
      </c>
      <c r="C16539" s="226">
        <v>43832</v>
      </c>
      <c r="D16539" s="226">
        <v>44403.40824074074</v>
      </c>
      <c r="E16539" t="s">
        <v>6240</v>
      </c>
      <c r="F16539">
        <v>74.02795935206936</v>
      </c>
    </row>
    <row r="16540" spans="1:6">
      <c r="A16540">
        <v>8</v>
      </c>
      <c r="B16540" s="226">
        <v>43831</v>
      </c>
      <c r="C16540" s="226">
        <v>43832</v>
      </c>
      <c r="D16540" s="226">
        <v>44403.40824074074</v>
      </c>
      <c r="E16540" t="s">
        <v>5902</v>
      </c>
      <c r="F16540">
        <v>18.838600158691406</v>
      </c>
    </row>
    <row r="16541" spans="1:6">
      <c r="A16541">
        <v>8</v>
      </c>
      <c r="B16541" s="226">
        <v>43831</v>
      </c>
      <c r="C16541" s="226">
        <v>43832</v>
      </c>
      <c r="D16541" s="226">
        <v>44403.40824074074</v>
      </c>
      <c r="E16541" t="s">
        <v>5903</v>
      </c>
      <c r="F16541">
        <v>59.310901641847835</v>
      </c>
    </row>
    <row r="16542" spans="1:6">
      <c r="A16542">
        <v>8</v>
      </c>
      <c r="B16542" s="226">
        <v>43831</v>
      </c>
      <c r="C16542" s="226">
        <v>43832</v>
      </c>
      <c r="D16542" s="226">
        <v>44403.40824074074</v>
      </c>
      <c r="E16542" t="s">
        <v>5904</v>
      </c>
      <c r="F16542">
        <v>24.409000396729049</v>
      </c>
    </row>
    <row r="16543" spans="1:6">
      <c r="A16543">
        <v>8</v>
      </c>
      <c r="B16543" s="226">
        <v>43831</v>
      </c>
      <c r="C16543" s="226">
        <v>43832</v>
      </c>
      <c r="D16543" s="226">
        <v>44403.40824074074</v>
      </c>
      <c r="E16543" t="s">
        <v>5905</v>
      </c>
      <c r="F16543">
        <v>0.25999999046325684</v>
      </c>
    </row>
    <row r="16544" spans="1:6">
      <c r="A16544">
        <v>8</v>
      </c>
      <c r="B16544" s="226">
        <v>43831</v>
      </c>
      <c r="C16544" s="226">
        <v>43832</v>
      </c>
      <c r="D16544" s="226">
        <v>44403.40824074074</v>
      </c>
      <c r="E16544" t="s">
        <v>5906</v>
      </c>
      <c r="F16544">
        <v>0.24240000545979401</v>
      </c>
    </row>
    <row r="16545" spans="1:6">
      <c r="A16545">
        <v>8</v>
      </c>
      <c r="B16545" s="226">
        <v>43831</v>
      </c>
      <c r="C16545" s="226">
        <v>43832</v>
      </c>
      <c r="D16545" s="226">
        <v>44403.40824074074</v>
      </c>
      <c r="E16545" t="s">
        <v>5907</v>
      </c>
      <c r="F16545">
        <v>0.46219998598100337</v>
      </c>
    </row>
    <row r="16546" spans="1:6">
      <c r="A16546">
        <v>8</v>
      </c>
      <c r="B16546" s="226">
        <v>43831</v>
      </c>
      <c r="C16546" s="226">
        <v>43832</v>
      </c>
      <c r="D16546" s="226">
        <v>44403.40824074074</v>
      </c>
      <c r="E16546" t="s">
        <v>5908</v>
      </c>
      <c r="F16546">
        <v>0.1291999965906192</v>
      </c>
    </row>
    <row r="16547" spans="1:6">
      <c r="A16547">
        <v>8</v>
      </c>
      <c r="B16547" s="226">
        <v>43831</v>
      </c>
      <c r="C16547" s="226">
        <v>43832</v>
      </c>
      <c r="D16547" s="226">
        <v>44403.40824074074</v>
      </c>
      <c r="E16547" t="s">
        <v>6241</v>
      </c>
      <c r="F16547">
        <v>143.57978601455696</v>
      </c>
    </row>
    <row r="16548" spans="1:6">
      <c r="A16548">
        <v>8</v>
      </c>
      <c r="B16548" s="226">
        <v>43831</v>
      </c>
      <c r="C16548" s="226">
        <v>43832</v>
      </c>
      <c r="D16548" s="226">
        <v>44403.40824074074</v>
      </c>
      <c r="E16548" t="s">
        <v>5909</v>
      </c>
    </row>
    <row r="16549" spans="1:6">
      <c r="A16549">
        <v>8</v>
      </c>
      <c r="B16549" s="226">
        <v>43831</v>
      </c>
      <c r="C16549" s="226">
        <v>43832</v>
      </c>
      <c r="D16549" s="226">
        <v>44403.40824074074</v>
      </c>
      <c r="E16549" t="s">
        <v>5910</v>
      </c>
    </row>
    <row r="16550" spans="1:6">
      <c r="A16550">
        <v>8</v>
      </c>
      <c r="B16550" s="226">
        <v>43831</v>
      </c>
      <c r="C16550" s="226">
        <v>43832</v>
      </c>
      <c r="D16550" s="226">
        <v>44403.40824074074</v>
      </c>
      <c r="E16550" t="s">
        <v>5911</v>
      </c>
    </row>
    <row r="16551" spans="1:6">
      <c r="A16551">
        <v>8</v>
      </c>
      <c r="B16551" s="226">
        <v>43831</v>
      </c>
      <c r="C16551" s="226">
        <v>43832</v>
      </c>
      <c r="D16551" s="226">
        <v>44403.40824074074</v>
      </c>
      <c r="E16551" t="s">
        <v>5912</v>
      </c>
    </row>
    <row r="16552" spans="1:6">
      <c r="A16552">
        <v>8</v>
      </c>
      <c r="B16552" s="226">
        <v>43831</v>
      </c>
      <c r="C16552" s="226">
        <v>43832</v>
      </c>
      <c r="D16552" s="226">
        <v>44403.40824074074</v>
      </c>
      <c r="E16552" t="s">
        <v>6457</v>
      </c>
      <c r="F16552">
        <v>121.74391297234389</v>
      </c>
    </row>
    <row r="16553" spans="1:6">
      <c r="A16553">
        <v>8</v>
      </c>
      <c r="B16553" s="226">
        <v>43831</v>
      </c>
      <c r="C16553" s="226">
        <v>43832</v>
      </c>
      <c r="D16553" s="226">
        <v>44403.40824074074</v>
      </c>
      <c r="E16553" t="s">
        <v>6458</v>
      </c>
      <c r="F16553">
        <v>121.4411908096738</v>
      </c>
    </row>
    <row r="16554" spans="1:6">
      <c r="A16554">
        <v>8</v>
      </c>
      <c r="B16554" s="226">
        <v>43831</v>
      </c>
      <c r="C16554" s="226">
        <v>43832</v>
      </c>
      <c r="D16554" s="226">
        <v>44403.40824074074</v>
      </c>
      <c r="E16554" t="s">
        <v>6459</v>
      </c>
      <c r="F16554">
        <v>89.772515895630818</v>
      </c>
    </row>
    <row r="16555" spans="1:6">
      <c r="A16555">
        <v>8</v>
      </c>
      <c r="B16555" s="226">
        <v>43831</v>
      </c>
      <c r="C16555" s="226">
        <v>43832</v>
      </c>
      <c r="D16555" s="226">
        <v>44403.40824074074</v>
      </c>
      <c r="E16555" t="s">
        <v>5521</v>
      </c>
      <c r="F16555">
        <v>210.67810947630139</v>
      </c>
    </row>
    <row r="16556" spans="1:6">
      <c r="A16556">
        <v>8</v>
      </c>
      <c r="B16556" s="226">
        <v>43831</v>
      </c>
      <c r="C16556" s="226">
        <v>43832</v>
      </c>
      <c r="D16556" s="226">
        <v>44403.40824074074</v>
      </c>
      <c r="E16556" t="s">
        <v>6460</v>
      </c>
      <c r="F16556">
        <v>106.00002094374773</v>
      </c>
    </row>
    <row r="16557" spans="1:6">
      <c r="A16557">
        <v>8</v>
      </c>
      <c r="B16557" s="226">
        <v>43831</v>
      </c>
      <c r="C16557" s="226">
        <v>43832</v>
      </c>
      <c r="D16557" s="226">
        <v>44403.40824074074</v>
      </c>
      <c r="E16557" t="s">
        <v>6461</v>
      </c>
      <c r="F16557">
        <v>117.71146007643758</v>
      </c>
    </row>
    <row r="16558" spans="1:6">
      <c r="A16558">
        <v>8</v>
      </c>
      <c r="B16558" s="226">
        <v>43831</v>
      </c>
      <c r="C16558" s="226">
        <v>43832</v>
      </c>
      <c r="D16558" s="226">
        <v>44403.40824074074</v>
      </c>
      <c r="E16558" t="s">
        <v>6462</v>
      </c>
      <c r="F16558">
        <v>124.55435198148152</v>
      </c>
    </row>
    <row r="16559" spans="1:6">
      <c r="A16559">
        <v>8</v>
      </c>
      <c r="B16559" s="226">
        <v>43831</v>
      </c>
      <c r="C16559" s="226">
        <v>43832</v>
      </c>
      <c r="D16559" s="226">
        <v>44403.40824074074</v>
      </c>
      <c r="E16559" t="s">
        <v>6463</v>
      </c>
      <c r="F16559">
        <v>136.70643107096359</v>
      </c>
    </row>
    <row r="16560" spans="1:6">
      <c r="A16560">
        <v>8</v>
      </c>
      <c r="B16560" s="226">
        <v>43831</v>
      </c>
      <c r="C16560" s="226">
        <v>43832</v>
      </c>
      <c r="D16560" s="226">
        <v>44403.40824074074</v>
      </c>
      <c r="E16560" t="s">
        <v>5974</v>
      </c>
      <c r="F16560">
        <v>6.4552634878291029</v>
      </c>
    </row>
    <row r="16561" spans="1:6">
      <c r="A16561">
        <v>8</v>
      </c>
      <c r="B16561" s="226">
        <v>43831</v>
      </c>
      <c r="C16561" s="226">
        <v>43832</v>
      </c>
      <c r="D16561" s="226">
        <v>44403.40824074074</v>
      </c>
      <c r="E16561" t="s">
        <v>5975</v>
      </c>
      <c r="F16561">
        <v>11.722027913067089</v>
      </c>
    </row>
    <row r="16562" spans="1:6">
      <c r="A16562">
        <v>8</v>
      </c>
      <c r="B16562" s="226">
        <v>43831</v>
      </c>
      <c r="C16562" s="226">
        <v>43832</v>
      </c>
      <c r="D16562" s="226">
        <v>44403.40824074074</v>
      </c>
      <c r="E16562" t="s">
        <v>5934</v>
      </c>
      <c r="F16562">
        <v>20.001502621173852</v>
      </c>
    </row>
    <row r="16563" spans="1:6">
      <c r="A16563">
        <v>8</v>
      </c>
      <c r="B16563" s="226">
        <v>43831</v>
      </c>
      <c r="C16563" s="226">
        <v>43832</v>
      </c>
      <c r="D16563" s="226">
        <v>44403.40824074074</v>
      </c>
      <c r="E16563" t="s">
        <v>6242</v>
      </c>
      <c r="F16563">
        <v>51.52474778758156</v>
      </c>
    </row>
    <row r="16564" spans="1:6">
      <c r="A16564">
        <v>8</v>
      </c>
      <c r="B16564" s="226">
        <v>43831</v>
      </c>
      <c r="C16564" s="226">
        <v>43832</v>
      </c>
      <c r="D16564" s="226">
        <v>44403.40824074074</v>
      </c>
      <c r="E16564" t="s">
        <v>6464</v>
      </c>
      <c r="F16564">
        <v>143.33933679792568</v>
      </c>
    </row>
    <row r="16565" spans="1:6">
      <c r="A16565">
        <v>8</v>
      </c>
      <c r="B16565" s="226">
        <v>43831</v>
      </c>
      <c r="C16565" s="226">
        <v>43832</v>
      </c>
      <c r="D16565" s="226">
        <v>44403.40824074074</v>
      </c>
      <c r="E16565" t="s">
        <v>6465</v>
      </c>
      <c r="F16565">
        <v>149.12241335974869</v>
      </c>
    </row>
    <row r="16566" spans="1:6">
      <c r="A16566">
        <v>8</v>
      </c>
      <c r="B16566" s="226">
        <v>43831</v>
      </c>
      <c r="C16566" s="226">
        <v>43832</v>
      </c>
      <c r="D16566" s="226">
        <v>44403.40824074074</v>
      </c>
      <c r="E16566" t="s">
        <v>6466</v>
      </c>
      <c r="F16566">
        <v>143.54379229015771</v>
      </c>
    </row>
    <row r="16567" spans="1:6">
      <c r="A16567">
        <v>8</v>
      </c>
      <c r="B16567" s="226">
        <v>43831</v>
      </c>
      <c r="C16567" s="226">
        <v>43832</v>
      </c>
      <c r="D16567" s="226">
        <v>44403.40824074074</v>
      </c>
      <c r="E16567" t="s">
        <v>6467</v>
      </c>
      <c r="F16567">
        <v>144.83648509979341</v>
      </c>
    </row>
    <row r="16568" spans="1:6">
      <c r="A16568">
        <v>8</v>
      </c>
      <c r="B16568" s="226">
        <v>43831</v>
      </c>
      <c r="C16568" s="226">
        <v>43832</v>
      </c>
      <c r="D16568" s="226">
        <v>44403.40824074074</v>
      </c>
      <c r="E16568" t="s">
        <v>5935</v>
      </c>
      <c r="F16568">
        <v>9.9108217173152529</v>
      </c>
    </row>
    <row r="16569" spans="1:6">
      <c r="A16569">
        <v>8</v>
      </c>
      <c r="B16569" s="226">
        <v>43831</v>
      </c>
      <c r="C16569" s="226">
        <v>43832</v>
      </c>
      <c r="D16569" s="226">
        <v>44403.40824074074</v>
      </c>
      <c r="E16569" t="s">
        <v>6468</v>
      </c>
      <c r="F16569">
        <v>145.07112243440392</v>
      </c>
    </row>
    <row r="16570" spans="1:6">
      <c r="A16570">
        <v>8</v>
      </c>
      <c r="B16570" s="226">
        <v>43831</v>
      </c>
      <c r="C16570" s="226">
        <v>43832</v>
      </c>
      <c r="D16570" s="226">
        <v>44403.40824074074</v>
      </c>
      <c r="E16570" t="s">
        <v>5948</v>
      </c>
    </row>
    <row r="16571" spans="1:6">
      <c r="A16571">
        <v>8</v>
      </c>
      <c r="B16571" s="226">
        <v>43831</v>
      </c>
      <c r="C16571" s="226">
        <v>43832</v>
      </c>
      <c r="D16571" s="226">
        <v>44403.40824074074</v>
      </c>
      <c r="E16571" t="s">
        <v>5950</v>
      </c>
    </row>
    <row r="16572" spans="1:6">
      <c r="A16572">
        <v>8</v>
      </c>
      <c r="B16572" s="226">
        <v>43831</v>
      </c>
      <c r="C16572" s="226">
        <v>43832</v>
      </c>
      <c r="D16572" s="226">
        <v>44403.40824074074</v>
      </c>
      <c r="E16572" t="s">
        <v>5949</v>
      </c>
    </row>
    <row r="16573" spans="1:6">
      <c r="A16573">
        <v>8</v>
      </c>
      <c r="B16573" s="226">
        <v>43831</v>
      </c>
      <c r="C16573" s="226">
        <v>43832</v>
      </c>
      <c r="D16573" s="226">
        <v>44403.40824074074</v>
      </c>
      <c r="E16573" t="s">
        <v>6521</v>
      </c>
      <c r="F16573">
        <v>0.6861230169629895</v>
      </c>
    </row>
    <row r="16574" spans="1:6">
      <c r="A16574">
        <v>8</v>
      </c>
      <c r="B16574" s="226">
        <v>43831</v>
      </c>
      <c r="C16574" s="226">
        <v>43832</v>
      </c>
      <c r="D16574" s="226">
        <v>44403.40824074074</v>
      </c>
      <c r="E16574" t="s">
        <v>6522</v>
      </c>
      <c r="F16574">
        <v>0.16295701406779681</v>
      </c>
    </row>
    <row r="16575" spans="1:6">
      <c r="A16575">
        <v>8</v>
      </c>
      <c r="B16575" s="226">
        <v>43831</v>
      </c>
      <c r="C16575" s="226">
        <v>43832</v>
      </c>
      <c r="D16575" s="226">
        <v>44403.40824074074</v>
      </c>
      <c r="E16575" t="s">
        <v>6243</v>
      </c>
      <c r="F16575">
        <v>1.6900456621767563</v>
      </c>
    </row>
    <row r="16576" spans="1:6">
      <c r="A16576">
        <v>8</v>
      </c>
      <c r="B16576" s="226">
        <v>43831</v>
      </c>
      <c r="C16576" s="226">
        <v>43832</v>
      </c>
      <c r="D16576" s="226">
        <v>44403.40824074074</v>
      </c>
      <c r="E16576" t="s">
        <v>5963</v>
      </c>
      <c r="F16576">
        <v>54.99983312553821</v>
      </c>
    </row>
    <row r="16577" spans="1:6">
      <c r="A16577">
        <v>8</v>
      </c>
      <c r="B16577" s="226">
        <v>43831</v>
      </c>
      <c r="C16577" s="226">
        <v>43832</v>
      </c>
      <c r="D16577" s="226">
        <v>44403.40824074074</v>
      </c>
      <c r="E16577" t="s">
        <v>6447</v>
      </c>
      <c r="F16577">
        <v>91.991203504138511</v>
      </c>
    </row>
    <row r="16578" spans="1:6">
      <c r="A16578">
        <v>8</v>
      </c>
      <c r="B16578" s="226">
        <v>43831</v>
      </c>
      <c r="C16578" s="226">
        <v>43832</v>
      </c>
      <c r="D16578" s="226">
        <v>44403.40824074074</v>
      </c>
      <c r="E16578" t="s">
        <v>6448</v>
      </c>
      <c r="F16578">
        <v>73.692735854784601</v>
      </c>
    </row>
    <row r="16579" spans="1:6">
      <c r="A16579">
        <v>8</v>
      </c>
      <c r="B16579" s="226">
        <v>43831</v>
      </c>
      <c r="C16579" s="226">
        <v>43832</v>
      </c>
      <c r="D16579" s="226">
        <v>44403.40824074074</v>
      </c>
      <c r="E16579" t="s">
        <v>5964</v>
      </c>
      <c r="F16579">
        <v>15.724359307686488</v>
      </c>
    </row>
    <row r="16580" spans="1:6">
      <c r="A16580">
        <v>8</v>
      </c>
      <c r="B16580" s="226">
        <v>43831</v>
      </c>
      <c r="C16580" s="226">
        <v>43832</v>
      </c>
      <c r="D16580" s="226">
        <v>44403.40824074074</v>
      </c>
      <c r="E16580" t="s">
        <v>6244</v>
      </c>
      <c r="F16580">
        <v>10.437171420786115</v>
      </c>
    </row>
    <row r="16581" spans="1:6">
      <c r="A16581">
        <v>8</v>
      </c>
      <c r="B16581" s="226">
        <v>43831</v>
      </c>
      <c r="C16581" s="226">
        <v>43832</v>
      </c>
      <c r="D16581" s="226">
        <v>44403.40824074074</v>
      </c>
      <c r="E16581" t="s">
        <v>6245</v>
      </c>
      <c r="F16581">
        <v>9.0217162516381944</v>
      </c>
    </row>
    <row r="16582" spans="1:6">
      <c r="A16582">
        <v>8</v>
      </c>
      <c r="B16582" s="226">
        <v>43831</v>
      </c>
      <c r="C16582" s="226">
        <v>43832</v>
      </c>
      <c r="D16582" s="226">
        <v>44403.40824074074</v>
      </c>
      <c r="E16582" t="s">
        <v>6659</v>
      </c>
      <c r="F16582">
        <v>0.82829999923706055</v>
      </c>
    </row>
    <row r="16583" spans="1:6">
      <c r="A16583">
        <v>8</v>
      </c>
      <c r="B16583" s="226">
        <v>43831</v>
      </c>
      <c r="C16583" s="226">
        <v>43832</v>
      </c>
      <c r="D16583" s="226">
        <v>44403.40824074074</v>
      </c>
      <c r="E16583" t="s">
        <v>6639</v>
      </c>
      <c r="F16583">
        <v>0.74409997463224853</v>
      </c>
    </row>
    <row r="16584" spans="1:6">
      <c r="A16584">
        <v>8</v>
      </c>
      <c r="B16584" s="226">
        <v>43831</v>
      </c>
      <c r="C16584" s="226">
        <v>43832</v>
      </c>
      <c r="D16584" s="226">
        <v>44403.40824074074</v>
      </c>
      <c r="E16584" t="s">
        <v>6640</v>
      </c>
      <c r="F16584">
        <v>0.85939997434612891</v>
      </c>
    </row>
    <row r="16585" spans="1:6">
      <c r="A16585">
        <v>8</v>
      </c>
      <c r="B16585" s="226">
        <v>43831</v>
      </c>
      <c r="C16585" s="226">
        <v>43832</v>
      </c>
      <c r="D16585" s="226">
        <v>44403.40824074074</v>
      </c>
      <c r="E16585" t="s">
        <v>6641</v>
      </c>
      <c r="F16585">
        <v>0.87779998779296875</v>
      </c>
    </row>
    <row r="16586" spans="1:6">
      <c r="A16586">
        <v>8</v>
      </c>
      <c r="B16586" s="226">
        <v>43831</v>
      </c>
      <c r="C16586" s="226">
        <v>43832</v>
      </c>
      <c r="D16586" s="226">
        <v>44403.40824074074</v>
      </c>
      <c r="E16586" t="s">
        <v>6613</v>
      </c>
    </row>
    <row r="16587" spans="1:6">
      <c r="A16587">
        <v>8</v>
      </c>
      <c r="B16587" s="226">
        <v>43831</v>
      </c>
      <c r="C16587" s="226">
        <v>43832</v>
      </c>
      <c r="D16587" s="226">
        <v>44403.40824074074</v>
      </c>
      <c r="E16587" t="s">
        <v>6246</v>
      </c>
      <c r="F16587">
        <v>48.321539753427722</v>
      </c>
    </row>
    <row r="16588" spans="1:6">
      <c r="A16588">
        <v>8</v>
      </c>
      <c r="B16588" s="226">
        <v>43831</v>
      </c>
      <c r="C16588" s="226">
        <v>43832</v>
      </c>
      <c r="D16588" s="226">
        <v>44403.40824074074</v>
      </c>
      <c r="E16588" t="s">
        <v>6247</v>
      </c>
      <c r="F16588">
        <v>37.884368332641607</v>
      </c>
    </row>
    <row r="16589" spans="1:6">
      <c r="A16589">
        <v>8</v>
      </c>
      <c r="B16589" s="226">
        <v>43831</v>
      </c>
      <c r="C16589" s="226">
        <v>43832</v>
      </c>
      <c r="D16589" s="226">
        <v>44403.40824074074</v>
      </c>
      <c r="E16589" t="s">
        <v>6441</v>
      </c>
      <c r="F16589">
        <v>126.34234298070304</v>
      </c>
    </row>
    <row r="16590" spans="1:6">
      <c r="A16590">
        <v>8</v>
      </c>
      <c r="B16590" s="226">
        <v>43831</v>
      </c>
      <c r="C16590" s="226">
        <v>43832</v>
      </c>
      <c r="D16590" s="226">
        <v>44403.40824074074</v>
      </c>
      <c r="E16590" t="s">
        <v>6442</v>
      </c>
      <c r="F16590">
        <v>137.30592368443834</v>
      </c>
    </row>
    <row r="16591" spans="1:6">
      <c r="A16591">
        <v>8</v>
      </c>
      <c r="B16591" s="226">
        <v>43831</v>
      </c>
      <c r="C16591" s="226">
        <v>43832</v>
      </c>
      <c r="D16591" s="226">
        <v>44403.40824074074</v>
      </c>
      <c r="E16591" t="s">
        <v>6443</v>
      </c>
      <c r="F16591">
        <v>147.48871985541496</v>
      </c>
    </row>
    <row r="16592" spans="1:6">
      <c r="A16592">
        <v>8</v>
      </c>
      <c r="B16592" s="226">
        <v>43831</v>
      </c>
      <c r="C16592" s="226">
        <v>43832</v>
      </c>
      <c r="D16592" s="226">
        <v>44403.40824074074</v>
      </c>
      <c r="E16592" t="s">
        <v>6444</v>
      </c>
      <c r="F16592">
        <v>153.52586449517094</v>
      </c>
    </row>
    <row r="16593" spans="1:6">
      <c r="A16593">
        <v>8</v>
      </c>
      <c r="B16593" s="226">
        <v>43831</v>
      </c>
      <c r="C16593" s="226">
        <v>43832</v>
      </c>
      <c r="D16593" s="226">
        <v>44403.40824074074</v>
      </c>
      <c r="E16593" t="s">
        <v>6445</v>
      </c>
      <c r="F16593">
        <v>161.29049770567133</v>
      </c>
    </row>
    <row r="16594" spans="1:6">
      <c r="A16594">
        <v>8</v>
      </c>
      <c r="B16594" s="226">
        <v>43831</v>
      </c>
      <c r="C16594" s="226">
        <v>43832</v>
      </c>
      <c r="D16594" s="226">
        <v>44403.40824074074</v>
      </c>
      <c r="E16594" t="s">
        <v>6446</v>
      </c>
      <c r="F16594">
        <v>170.73645461400361</v>
      </c>
    </row>
    <row r="16595" spans="1:6">
      <c r="A16595">
        <v>8</v>
      </c>
      <c r="B16595" s="226">
        <v>43831</v>
      </c>
      <c r="C16595" s="226">
        <v>43832</v>
      </c>
      <c r="D16595" s="226">
        <v>44403.40824074074</v>
      </c>
      <c r="E16595" t="s">
        <v>5971</v>
      </c>
      <c r="F16595">
        <v>8.750909083088235</v>
      </c>
    </row>
    <row r="16596" spans="1:6">
      <c r="A16596">
        <v>8</v>
      </c>
      <c r="B16596" s="226">
        <v>43831</v>
      </c>
      <c r="C16596" s="226">
        <v>43832</v>
      </c>
      <c r="D16596" s="226">
        <v>44403.40824074074</v>
      </c>
      <c r="E16596" t="s">
        <v>5972</v>
      </c>
      <c r="F16596">
        <v>11.312903381718471</v>
      </c>
    </row>
    <row r="16597" spans="1:6">
      <c r="A16597">
        <v>8</v>
      </c>
      <c r="B16597" s="226">
        <v>43831</v>
      </c>
      <c r="C16597" s="226">
        <v>43832</v>
      </c>
      <c r="D16597" s="226">
        <v>44403.40824074074</v>
      </c>
      <c r="E16597" t="s">
        <v>6449</v>
      </c>
      <c r="F16597">
        <v>83.325524764590753</v>
      </c>
    </row>
    <row r="16598" spans="1:6">
      <c r="A16598">
        <v>8</v>
      </c>
      <c r="B16598" s="226">
        <v>43831</v>
      </c>
      <c r="C16598" s="226">
        <v>43832</v>
      </c>
      <c r="D16598" s="226">
        <v>44403.40824074074</v>
      </c>
      <c r="E16598" t="s">
        <v>6248</v>
      </c>
      <c r="F16598">
        <v>132.10071891678709</v>
      </c>
    </row>
    <row r="16599" spans="1:6">
      <c r="A16599">
        <v>8</v>
      </c>
      <c r="B16599" s="226">
        <v>43831</v>
      </c>
      <c r="C16599" s="226">
        <v>43832</v>
      </c>
      <c r="D16599" s="226">
        <v>44403.40824074074</v>
      </c>
      <c r="E16599" t="s">
        <v>6249</v>
      </c>
      <c r="F16599">
        <v>97.706015279557931</v>
      </c>
    </row>
    <row r="16600" spans="1:6">
      <c r="A16600">
        <v>8</v>
      </c>
      <c r="B16600" s="226">
        <v>43831</v>
      </c>
      <c r="C16600" s="226">
        <v>43832</v>
      </c>
      <c r="D16600" s="226">
        <v>44403.40824074074</v>
      </c>
      <c r="E16600" t="s">
        <v>6250</v>
      </c>
      <c r="F16600">
        <v>2.3475531287594773</v>
      </c>
    </row>
    <row r="16601" spans="1:6">
      <c r="A16601">
        <v>8</v>
      </c>
      <c r="B16601" s="226">
        <v>43831</v>
      </c>
      <c r="C16601" s="226">
        <v>43832</v>
      </c>
      <c r="D16601" s="226">
        <v>44403.40824074074</v>
      </c>
      <c r="E16601" t="s">
        <v>6450</v>
      </c>
      <c r="F16601">
        <v>172.20993263456546</v>
      </c>
    </row>
    <row r="16602" spans="1:6">
      <c r="A16602">
        <v>8</v>
      </c>
      <c r="B16602" s="226">
        <v>43831</v>
      </c>
      <c r="C16602" s="226">
        <v>43832</v>
      </c>
      <c r="D16602" s="226">
        <v>44403.40824074074</v>
      </c>
      <c r="E16602" t="s">
        <v>6451</v>
      </c>
      <c r="F16602">
        <v>172.23277675840495</v>
      </c>
    </row>
    <row r="16603" spans="1:6">
      <c r="A16603">
        <v>8</v>
      </c>
      <c r="B16603" s="226">
        <v>43831</v>
      </c>
      <c r="C16603" s="226">
        <v>43832</v>
      </c>
      <c r="D16603" s="226">
        <v>44403.40824074074</v>
      </c>
      <c r="E16603" t="s">
        <v>5976</v>
      </c>
      <c r="F16603">
        <v>1.292372776312166</v>
      </c>
    </row>
    <row r="16604" spans="1:6">
      <c r="A16604">
        <v>8</v>
      </c>
      <c r="B16604" s="226">
        <v>43831</v>
      </c>
      <c r="C16604" s="226">
        <v>43832</v>
      </c>
      <c r="D16604" s="226">
        <v>44403.40824074074</v>
      </c>
      <c r="E16604" t="s">
        <v>6452</v>
      </c>
      <c r="F16604">
        <v>172.46022549735179</v>
      </c>
    </row>
    <row r="16605" spans="1:6">
      <c r="A16605">
        <v>8</v>
      </c>
      <c r="B16605" s="226">
        <v>43831</v>
      </c>
      <c r="C16605" s="226">
        <v>43832</v>
      </c>
      <c r="D16605" s="226">
        <v>44403.40824074074</v>
      </c>
      <c r="E16605" t="s">
        <v>6453</v>
      </c>
      <c r="F16605">
        <v>172.57710960176252</v>
      </c>
    </row>
    <row r="16606" spans="1:6">
      <c r="A16606">
        <v>8</v>
      </c>
      <c r="B16606" s="226">
        <v>43831</v>
      </c>
      <c r="C16606" s="226">
        <v>43832</v>
      </c>
      <c r="D16606" s="226">
        <v>44403.40824074074</v>
      </c>
      <c r="E16606" t="s">
        <v>6454</v>
      </c>
      <c r="F16606">
        <v>172.69217316309641</v>
      </c>
    </row>
    <row r="16607" spans="1:6">
      <c r="A16607">
        <v>8</v>
      </c>
      <c r="B16607" s="226">
        <v>43831</v>
      </c>
      <c r="C16607" s="226">
        <v>43832</v>
      </c>
      <c r="D16607" s="226">
        <v>44403.40824074074</v>
      </c>
      <c r="E16607" t="s">
        <v>5957</v>
      </c>
      <c r="F16607">
        <v>0.85900002717974999</v>
      </c>
    </row>
    <row r="16608" spans="1:6">
      <c r="A16608">
        <v>8</v>
      </c>
      <c r="B16608" s="226">
        <v>43831</v>
      </c>
      <c r="C16608" s="226">
        <v>43832</v>
      </c>
      <c r="D16608" s="226">
        <v>44403.40824074074</v>
      </c>
      <c r="E16608" t="s">
        <v>5977</v>
      </c>
      <c r="F16608">
        <v>6.1539998054506784</v>
      </c>
    </row>
    <row r="16609" spans="1:6">
      <c r="A16609">
        <v>8</v>
      </c>
      <c r="B16609" s="226">
        <v>43831</v>
      </c>
      <c r="C16609" s="226">
        <v>43832</v>
      </c>
      <c r="D16609" s="226">
        <v>44403.40824074074</v>
      </c>
      <c r="E16609" t="s">
        <v>5978</v>
      </c>
      <c r="F16609">
        <v>92.426597595211206</v>
      </c>
    </row>
    <row r="16610" spans="1:6">
      <c r="A16610">
        <v>8</v>
      </c>
      <c r="B16610" s="226">
        <v>43831</v>
      </c>
      <c r="C16610" s="226">
        <v>43832</v>
      </c>
      <c r="D16610" s="226">
        <v>44403.40824074074</v>
      </c>
      <c r="E16610" t="s">
        <v>5979</v>
      </c>
      <c r="F16610">
        <v>0.19589999318123338</v>
      </c>
    </row>
    <row r="16611" spans="1:6">
      <c r="A16611">
        <v>8</v>
      </c>
      <c r="B16611" s="226">
        <v>43831</v>
      </c>
      <c r="C16611" s="226">
        <v>43832</v>
      </c>
      <c r="D16611" s="226">
        <v>44403.40824074074</v>
      </c>
      <c r="E16611" t="s">
        <v>5980</v>
      </c>
      <c r="F16611">
        <v>0.12970000505447388</v>
      </c>
    </row>
    <row r="16612" spans="1:6">
      <c r="A16612">
        <v>8</v>
      </c>
      <c r="B16612" s="226">
        <v>43831</v>
      </c>
      <c r="C16612" s="226">
        <v>43832</v>
      </c>
      <c r="D16612" s="226">
        <v>44403.40824074074</v>
      </c>
      <c r="E16612" t="s">
        <v>5981</v>
      </c>
      <c r="F16612">
        <v>0.21250000596047083</v>
      </c>
    </row>
    <row r="16613" spans="1:6">
      <c r="A16613">
        <v>8</v>
      </c>
      <c r="B16613" s="226">
        <v>43831</v>
      </c>
      <c r="C16613" s="226">
        <v>43832</v>
      </c>
      <c r="D16613" s="226">
        <v>44403.40824074074</v>
      </c>
      <c r="E16613" t="s">
        <v>5982</v>
      </c>
      <c r="F16613">
        <v>2.0899999886751324E-2</v>
      </c>
    </row>
    <row r="16614" spans="1:6">
      <c r="A16614">
        <v>8</v>
      </c>
      <c r="B16614" s="226">
        <v>43831</v>
      </c>
      <c r="C16614" s="226">
        <v>43832</v>
      </c>
      <c r="D16614" s="226">
        <v>44403.40824074074</v>
      </c>
      <c r="E16614" t="s">
        <v>5983</v>
      </c>
      <c r="F16614">
        <v>0</v>
      </c>
    </row>
    <row r="16615" spans="1:6">
      <c r="A16615">
        <v>8</v>
      </c>
      <c r="B16615" s="226">
        <v>43831</v>
      </c>
      <c r="C16615" s="226">
        <v>43832</v>
      </c>
      <c r="D16615" s="226">
        <v>44403.40824074074</v>
      </c>
      <c r="E16615" t="s">
        <v>5984</v>
      </c>
      <c r="F16615">
        <v>0</v>
      </c>
    </row>
    <row r="16616" spans="1:6">
      <c r="A16616">
        <v>8</v>
      </c>
      <c r="B16616" s="226">
        <v>43831</v>
      </c>
      <c r="C16616" s="226">
        <v>43832</v>
      </c>
      <c r="D16616" s="226">
        <v>44403.40824074074</v>
      </c>
      <c r="E16616" t="s">
        <v>5985</v>
      </c>
      <c r="F16616">
        <v>0</v>
      </c>
    </row>
    <row r="16617" spans="1:6">
      <c r="A16617">
        <v>8</v>
      </c>
      <c r="B16617" s="226">
        <v>43831</v>
      </c>
      <c r="C16617" s="226">
        <v>43832</v>
      </c>
      <c r="D16617" s="226">
        <v>44403.40824074074</v>
      </c>
      <c r="E16617" t="s">
        <v>6303</v>
      </c>
      <c r="F16617">
        <v>44.612019000000004</v>
      </c>
    </row>
    <row r="16618" spans="1:6">
      <c r="A16618">
        <v>8</v>
      </c>
      <c r="B16618" s="226">
        <v>43831</v>
      </c>
      <c r="C16618" s="226">
        <v>43832</v>
      </c>
      <c r="D16618" s="226">
        <v>44403.40824074074</v>
      </c>
      <c r="E16618" t="s">
        <v>5986</v>
      </c>
      <c r="F16618">
        <v>45.573023739999996</v>
      </c>
    </row>
    <row r="16619" spans="1:6">
      <c r="A16619">
        <v>8</v>
      </c>
      <c r="B16619" s="226">
        <v>43831</v>
      </c>
      <c r="C16619" s="226">
        <v>43832</v>
      </c>
      <c r="D16619" s="226">
        <v>44403.40824074074</v>
      </c>
      <c r="E16619" t="s">
        <v>5987</v>
      </c>
      <c r="F16619">
        <v>2.7000000700354576E-3</v>
      </c>
    </row>
    <row r="16620" spans="1:6">
      <c r="A16620">
        <v>8</v>
      </c>
      <c r="B16620" s="226">
        <v>43831</v>
      </c>
      <c r="C16620" s="226">
        <v>43832</v>
      </c>
      <c r="D16620" s="226">
        <v>44403.40824074074</v>
      </c>
      <c r="E16620" t="s">
        <v>5988</v>
      </c>
      <c r="F16620">
        <v>0.1168999969959259</v>
      </c>
    </row>
    <row r="16621" spans="1:6">
      <c r="A16621">
        <v>8</v>
      </c>
      <c r="B16621" s="226">
        <v>43831</v>
      </c>
      <c r="C16621" s="226">
        <v>43832</v>
      </c>
      <c r="D16621" s="226">
        <v>44403.40824074074</v>
      </c>
      <c r="E16621" t="s">
        <v>5958</v>
      </c>
      <c r="F16621">
        <v>0.28790000081063455</v>
      </c>
    </row>
    <row r="16622" spans="1:6">
      <c r="A16622">
        <v>8</v>
      </c>
      <c r="B16622" s="226">
        <v>43831</v>
      </c>
      <c r="C16622" s="226">
        <v>43832</v>
      </c>
      <c r="D16622" s="226">
        <v>44403.40824074074</v>
      </c>
      <c r="E16622" t="s">
        <v>5989</v>
      </c>
      <c r="F16622">
        <v>54.423401355744055</v>
      </c>
    </row>
    <row r="16623" spans="1:6">
      <c r="A16623">
        <v>8</v>
      </c>
      <c r="B16623" s="226">
        <v>43831</v>
      </c>
      <c r="C16623" s="226">
        <v>43832</v>
      </c>
      <c r="D16623" s="226">
        <v>44403.40824074074</v>
      </c>
      <c r="E16623" t="s">
        <v>5990</v>
      </c>
      <c r="F16623">
        <v>7.9639000892641931</v>
      </c>
    </row>
    <row r="16624" spans="1:6">
      <c r="A16624">
        <v>8</v>
      </c>
      <c r="B16624" s="226">
        <v>43831</v>
      </c>
      <c r="C16624" s="226">
        <v>43832</v>
      </c>
      <c r="D16624" s="226">
        <v>44403.40824074074</v>
      </c>
      <c r="E16624" t="s">
        <v>5991</v>
      </c>
      <c r="F16624">
        <v>10.303600311279297</v>
      </c>
    </row>
    <row r="16625" spans="1:6">
      <c r="A16625">
        <v>8</v>
      </c>
      <c r="B16625" s="226">
        <v>43831</v>
      </c>
      <c r="C16625" s="226">
        <v>43832</v>
      </c>
      <c r="D16625" s="226">
        <v>44403.40824074074</v>
      </c>
      <c r="E16625" t="s">
        <v>5992</v>
      </c>
      <c r="F16625">
        <v>22.974700927734375</v>
      </c>
    </row>
    <row r="16626" spans="1:6">
      <c r="A16626">
        <v>8</v>
      </c>
      <c r="B16626" s="226">
        <v>43831</v>
      </c>
      <c r="C16626" s="226">
        <v>43832</v>
      </c>
      <c r="D16626" s="226">
        <v>44403.40824074074</v>
      </c>
      <c r="E16626" t="s">
        <v>5993</v>
      </c>
      <c r="F16626">
        <v>13.181200027466192</v>
      </c>
    </row>
    <row r="16627" spans="1:6">
      <c r="A16627">
        <v>8</v>
      </c>
      <c r="B16627" s="226">
        <v>43831</v>
      </c>
      <c r="C16627" s="226">
        <v>43832</v>
      </c>
      <c r="D16627" s="226">
        <v>44403.40824074074</v>
      </c>
      <c r="E16627" t="s">
        <v>5994</v>
      </c>
      <c r="F16627">
        <v>33.634300231933594</v>
      </c>
    </row>
    <row r="16628" spans="1:6">
      <c r="A16628">
        <v>8</v>
      </c>
      <c r="B16628" s="226">
        <v>43831</v>
      </c>
      <c r="C16628" s="226">
        <v>43832</v>
      </c>
      <c r="D16628" s="226">
        <v>44403.40824074074</v>
      </c>
      <c r="E16628" t="s">
        <v>5995</v>
      </c>
      <c r="F16628">
        <v>8.0996999740597548</v>
      </c>
    </row>
    <row r="16629" spans="1:6">
      <c r="A16629">
        <v>8</v>
      </c>
      <c r="B16629" s="226">
        <v>43831</v>
      </c>
      <c r="C16629" s="226">
        <v>43832</v>
      </c>
      <c r="D16629" s="226">
        <v>44403.40824074074</v>
      </c>
      <c r="E16629" t="s">
        <v>5996</v>
      </c>
      <c r="F16629">
        <v>2.4084999561310774</v>
      </c>
    </row>
    <row r="16630" spans="1:6">
      <c r="A16630">
        <v>8</v>
      </c>
      <c r="B16630" s="226">
        <v>43831</v>
      </c>
      <c r="C16630" s="226">
        <v>43832</v>
      </c>
      <c r="D16630" s="226">
        <v>44403.40824074074</v>
      </c>
      <c r="E16630" t="s">
        <v>6044</v>
      </c>
    </row>
    <row r="16631" spans="1:6">
      <c r="A16631">
        <v>8</v>
      </c>
      <c r="B16631" s="226">
        <v>43831</v>
      </c>
      <c r="C16631" s="226">
        <v>43832</v>
      </c>
      <c r="D16631" s="226">
        <v>44403.40824074074</v>
      </c>
      <c r="E16631" t="s">
        <v>6047</v>
      </c>
    </row>
    <row r="16632" spans="1:6">
      <c r="A16632">
        <v>8</v>
      </c>
      <c r="B16632" s="226">
        <v>43831</v>
      </c>
      <c r="C16632" s="226">
        <v>43832</v>
      </c>
      <c r="D16632" s="226">
        <v>44403.40824074074</v>
      </c>
      <c r="E16632" t="s">
        <v>6046</v>
      </c>
    </row>
    <row r="16633" spans="1:6">
      <c r="A16633">
        <v>8</v>
      </c>
      <c r="B16633" s="226">
        <v>43831</v>
      </c>
      <c r="C16633" s="226">
        <v>43832</v>
      </c>
      <c r="D16633" s="226">
        <v>44403.40824074074</v>
      </c>
      <c r="E16633" t="s">
        <v>6045</v>
      </c>
    </row>
    <row r="16634" spans="1:6">
      <c r="A16634">
        <v>8</v>
      </c>
      <c r="B16634" s="226">
        <v>43831</v>
      </c>
      <c r="C16634" s="226">
        <v>43832</v>
      </c>
      <c r="D16634" s="226">
        <v>44403.40824074074</v>
      </c>
      <c r="E16634" t="s">
        <v>6235</v>
      </c>
    </row>
    <row r="16635" spans="1:6">
      <c r="A16635">
        <v>8</v>
      </c>
      <c r="B16635" s="226">
        <v>43831</v>
      </c>
      <c r="C16635" s="226">
        <v>43832</v>
      </c>
      <c r="D16635" s="226">
        <v>44403.40824074074</v>
      </c>
      <c r="E16635" t="s">
        <v>6315</v>
      </c>
    </row>
    <row r="16636" spans="1:6">
      <c r="A16636">
        <v>8</v>
      </c>
      <c r="B16636" s="226">
        <v>43831</v>
      </c>
      <c r="C16636" s="226">
        <v>43832</v>
      </c>
      <c r="D16636" s="226">
        <v>44403.40824074074</v>
      </c>
      <c r="E16636" t="s">
        <v>6316</v>
      </c>
    </row>
    <row r="16637" spans="1:6">
      <c r="A16637">
        <v>8</v>
      </c>
      <c r="B16637" s="226">
        <v>43831</v>
      </c>
      <c r="C16637" s="226">
        <v>43832</v>
      </c>
      <c r="D16637" s="226">
        <v>44403.40824074074</v>
      </c>
      <c r="E16637" t="s">
        <v>8012</v>
      </c>
    </row>
    <row r="16638" spans="1:6">
      <c r="A16638">
        <v>8</v>
      </c>
      <c r="B16638" s="226">
        <v>43831</v>
      </c>
      <c r="C16638" s="226">
        <v>43832</v>
      </c>
      <c r="D16638" s="226">
        <v>44403.40824074074</v>
      </c>
      <c r="E16638" t="s">
        <v>6269</v>
      </c>
      <c r="F16638">
        <v>39.977405398421851</v>
      </c>
    </row>
    <row r="16639" spans="1:6">
      <c r="A16639">
        <v>8</v>
      </c>
      <c r="B16639" s="226">
        <v>43831</v>
      </c>
      <c r="C16639" s="226">
        <v>43832</v>
      </c>
      <c r="D16639" s="226">
        <v>44403.40824074074</v>
      </c>
      <c r="E16639" t="s">
        <v>6553</v>
      </c>
      <c r="F16639">
        <v>0</v>
      </c>
    </row>
    <row r="16640" spans="1:6">
      <c r="A16640">
        <v>8</v>
      </c>
      <c r="B16640" s="226">
        <v>43831</v>
      </c>
      <c r="C16640" s="226">
        <v>43832</v>
      </c>
      <c r="D16640" s="226">
        <v>44403.40824074074</v>
      </c>
      <c r="E16640" t="s">
        <v>6554</v>
      </c>
      <c r="F16640">
        <v>0</v>
      </c>
    </row>
    <row r="16641" spans="1:6">
      <c r="A16641">
        <v>8</v>
      </c>
      <c r="B16641" s="226">
        <v>43831</v>
      </c>
      <c r="C16641" s="226">
        <v>43832</v>
      </c>
      <c r="D16641" s="226">
        <v>44403.40824074074</v>
      </c>
      <c r="E16641" t="s">
        <v>6555</v>
      </c>
      <c r="F16641">
        <v>0</v>
      </c>
    </row>
    <row r="16642" spans="1:6">
      <c r="A16642">
        <v>8</v>
      </c>
      <c r="B16642" s="226">
        <v>43831</v>
      </c>
      <c r="C16642" s="226">
        <v>43832</v>
      </c>
      <c r="D16642" s="226">
        <v>44403.40824074074</v>
      </c>
      <c r="E16642" t="s">
        <v>6556</v>
      </c>
      <c r="F16642">
        <v>0</v>
      </c>
    </row>
    <row r="16643" spans="1:6">
      <c r="A16643">
        <v>8</v>
      </c>
      <c r="B16643" s="226">
        <v>43831</v>
      </c>
      <c r="C16643" s="226">
        <v>43832</v>
      </c>
      <c r="D16643" s="226">
        <v>44403.40824074074</v>
      </c>
      <c r="E16643" t="s">
        <v>6557</v>
      </c>
      <c r="F16643">
        <v>0</v>
      </c>
    </row>
    <row r="16644" spans="1:6">
      <c r="A16644">
        <v>8</v>
      </c>
      <c r="B16644" s="226">
        <v>43831</v>
      </c>
      <c r="C16644" s="226">
        <v>43832</v>
      </c>
      <c r="D16644" s="226">
        <v>44403.40824074074</v>
      </c>
      <c r="E16644" t="s">
        <v>6558</v>
      </c>
      <c r="F16644">
        <v>0</v>
      </c>
    </row>
    <row r="16645" spans="1:6">
      <c r="A16645">
        <v>8</v>
      </c>
      <c r="B16645" s="226">
        <v>43831</v>
      </c>
      <c r="C16645" s="226">
        <v>43832</v>
      </c>
      <c r="D16645" s="226">
        <v>44403.40824074074</v>
      </c>
      <c r="E16645" t="s">
        <v>6559</v>
      </c>
      <c r="F16645">
        <v>0</v>
      </c>
    </row>
    <row r="16646" spans="1:6">
      <c r="A16646">
        <v>8</v>
      </c>
      <c r="B16646" s="226">
        <v>43831</v>
      </c>
      <c r="C16646" s="226">
        <v>43832</v>
      </c>
      <c r="D16646" s="226">
        <v>44403.40824074074</v>
      </c>
      <c r="E16646" t="s">
        <v>6560</v>
      </c>
      <c r="F16646">
        <v>18</v>
      </c>
    </row>
    <row r="16647" spans="1:6">
      <c r="A16647">
        <v>8</v>
      </c>
      <c r="B16647" s="226">
        <v>43831</v>
      </c>
      <c r="C16647" s="226">
        <v>43832</v>
      </c>
      <c r="D16647" s="226">
        <v>44403.40824074074</v>
      </c>
      <c r="E16647" t="s">
        <v>6561</v>
      </c>
      <c r="F16647">
        <v>18</v>
      </c>
    </row>
    <row r="16648" spans="1:6">
      <c r="A16648">
        <v>8</v>
      </c>
      <c r="B16648" s="226">
        <v>43831</v>
      </c>
      <c r="C16648" s="226">
        <v>43832</v>
      </c>
      <c r="D16648" s="226">
        <v>44403.40824074074</v>
      </c>
      <c r="E16648" t="s">
        <v>6562</v>
      </c>
      <c r="F16648">
        <v>2.8</v>
      </c>
    </row>
    <row r="16649" spans="1:6">
      <c r="A16649">
        <v>8</v>
      </c>
      <c r="B16649" s="226">
        <v>43831</v>
      </c>
      <c r="C16649" s="226">
        <v>43832</v>
      </c>
      <c r="D16649" s="226">
        <v>44403.40824074074</v>
      </c>
      <c r="E16649" t="s">
        <v>6563</v>
      </c>
      <c r="F16649">
        <v>2.8</v>
      </c>
    </row>
    <row r="16650" spans="1:6">
      <c r="A16650">
        <v>8</v>
      </c>
      <c r="B16650" s="226">
        <v>43831</v>
      </c>
      <c r="C16650" s="226">
        <v>43832</v>
      </c>
      <c r="D16650" s="226">
        <v>44403.40824074074</v>
      </c>
      <c r="E16650" t="s">
        <v>6564</v>
      </c>
      <c r="F16650">
        <v>2.8</v>
      </c>
    </row>
    <row r="16651" spans="1:6">
      <c r="A16651">
        <v>8</v>
      </c>
      <c r="B16651" s="226">
        <v>43831</v>
      </c>
      <c r="C16651" s="226">
        <v>43832</v>
      </c>
      <c r="D16651" s="226">
        <v>44403.40824074074</v>
      </c>
      <c r="E16651" t="s">
        <v>6565</v>
      </c>
      <c r="F16651">
        <v>2.8</v>
      </c>
    </row>
    <row r="16652" spans="1:6">
      <c r="A16652">
        <v>8</v>
      </c>
      <c r="B16652" s="226">
        <v>43831</v>
      </c>
      <c r="C16652" s="226">
        <v>43832</v>
      </c>
      <c r="D16652" s="226">
        <v>44403.40824074074</v>
      </c>
      <c r="E16652" t="s">
        <v>6566</v>
      </c>
      <c r="F16652">
        <v>18</v>
      </c>
    </row>
    <row r="16653" spans="1:6">
      <c r="A16653">
        <v>8</v>
      </c>
      <c r="B16653" s="226">
        <v>43831</v>
      </c>
      <c r="C16653" s="226">
        <v>43832</v>
      </c>
      <c r="D16653" s="226">
        <v>44403.40824074074</v>
      </c>
      <c r="E16653" t="s">
        <v>6567</v>
      </c>
      <c r="F16653">
        <v>2.8</v>
      </c>
    </row>
    <row r="16654" spans="1:6">
      <c r="A16654">
        <v>8</v>
      </c>
      <c r="B16654" s="226">
        <v>43831</v>
      </c>
      <c r="C16654" s="226">
        <v>43832</v>
      </c>
      <c r="D16654" s="226">
        <v>44403.40824074074</v>
      </c>
      <c r="E16654" t="s">
        <v>6568</v>
      </c>
      <c r="F16654">
        <v>2.8</v>
      </c>
    </row>
    <row r="16655" spans="1:6">
      <c r="A16655">
        <v>8</v>
      </c>
      <c r="B16655" s="226">
        <v>43831</v>
      </c>
      <c r="C16655" s="226">
        <v>43832</v>
      </c>
      <c r="D16655" s="226">
        <v>44403.40824074074</v>
      </c>
      <c r="E16655" t="s">
        <v>6569</v>
      </c>
      <c r="F16655">
        <v>18</v>
      </c>
    </row>
    <row r="16656" spans="1:6">
      <c r="A16656">
        <v>8</v>
      </c>
      <c r="B16656" s="226">
        <v>43831</v>
      </c>
      <c r="C16656" s="226">
        <v>43832</v>
      </c>
      <c r="D16656" s="226">
        <v>44403.40824074074</v>
      </c>
      <c r="E16656" t="s">
        <v>6570</v>
      </c>
      <c r="F16656">
        <v>2.8</v>
      </c>
    </row>
    <row r="16657" spans="1:6">
      <c r="A16657">
        <v>8</v>
      </c>
      <c r="B16657" s="226">
        <v>43831</v>
      </c>
      <c r="C16657" s="226">
        <v>43832</v>
      </c>
      <c r="D16657" s="226">
        <v>44403.40824074074</v>
      </c>
      <c r="E16657" t="s">
        <v>6665</v>
      </c>
      <c r="F16657">
        <v>-3.257282465799919E-2</v>
      </c>
    </row>
    <row r="16658" spans="1:6">
      <c r="A16658">
        <v>8</v>
      </c>
      <c r="B16658" s="226">
        <v>43831</v>
      </c>
      <c r="C16658" s="226">
        <v>43832</v>
      </c>
      <c r="D16658" s="226">
        <v>44403.40824074074</v>
      </c>
      <c r="E16658" t="s">
        <v>6666</v>
      </c>
      <c r="F16658">
        <v>-2.5229221771264243E-2</v>
      </c>
    </row>
    <row r="16659" spans="1:6">
      <c r="A16659">
        <v>8</v>
      </c>
      <c r="B16659" s="226">
        <v>43831</v>
      </c>
      <c r="C16659" s="226">
        <v>43832</v>
      </c>
      <c r="D16659" s="226">
        <v>44403.40824074074</v>
      </c>
      <c r="E16659" t="s">
        <v>6662</v>
      </c>
      <c r="F16659">
        <v>1.3649561104002788</v>
      </c>
    </row>
    <row r="16660" spans="1:6">
      <c r="A16660">
        <v>8</v>
      </c>
      <c r="B16660" s="226">
        <v>43831</v>
      </c>
      <c r="C16660" s="226">
        <v>43832</v>
      </c>
      <c r="D16660" s="226">
        <v>44403.40824074074</v>
      </c>
      <c r="E16660" t="s">
        <v>6289</v>
      </c>
      <c r="F16660">
        <v>32.856162087122598</v>
      </c>
    </row>
    <row r="16661" spans="1:6">
      <c r="A16661">
        <v>8</v>
      </c>
      <c r="B16661" s="226">
        <v>43831</v>
      </c>
      <c r="C16661" s="226">
        <v>43832</v>
      </c>
      <c r="D16661" s="226">
        <v>44403.40824074074</v>
      </c>
      <c r="E16661" t="s">
        <v>6290</v>
      </c>
      <c r="F16661">
        <v>4.3155950711005211</v>
      </c>
    </row>
    <row r="16662" spans="1:6">
      <c r="A16662">
        <v>8</v>
      </c>
      <c r="B16662" s="226">
        <v>43831</v>
      </c>
      <c r="C16662" s="226">
        <v>43832</v>
      </c>
      <c r="D16662" s="226">
        <v>44403.40824074074</v>
      </c>
      <c r="E16662" t="s">
        <v>6291</v>
      </c>
      <c r="F16662">
        <v>4.4542602270382359</v>
      </c>
    </row>
    <row r="16663" spans="1:6">
      <c r="A16663">
        <v>8</v>
      </c>
      <c r="B16663" s="226">
        <v>43831</v>
      </c>
      <c r="C16663" s="226">
        <v>43832</v>
      </c>
      <c r="D16663" s="226">
        <v>44403.40824074074</v>
      </c>
      <c r="E16663" t="s">
        <v>6292</v>
      </c>
      <c r="F16663">
        <v>9.9286713398165176</v>
      </c>
    </row>
    <row r="16664" spans="1:6">
      <c r="A16664">
        <v>8</v>
      </c>
      <c r="B16664" s="226">
        <v>43831</v>
      </c>
      <c r="C16664" s="226">
        <v>43832</v>
      </c>
      <c r="D16664" s="226">
        <v>44403.40824074074</v>
      </c>
      <c r="E16664" t="s">
        <v>6293</v>
      </c>
      <c r="F16664">
        <v>0</v>
      </c>
    </row>
    <row r="16665" spans="1:6">
      <c r="A16665">
        <v>8</v>
      </c>
      <c r="B16665" s="226">
        <v>43831</v>
      </c>
      <c r="C16665" s="226">
        <v>43832</v>
      </c>
      <c r="D16665" s="226">
        <v>44403.40824074074</v>
      </c>
      <c r="E16665" t="s">
        <v>6294</v>
      </c>
      <c r="F16665">
        <v>0</v>
      </c>
    </row>
    <row r="16666" spans="1:6">
      <c r="A16666">
        <v>8</v>
      </c>
      <c r="B16666" s="226">
        <v>43831</v>
      </c>
      <c r="C16666" s="226">
        <v>43832</v>
      </c>
      <c r="D16666" s="226">
        <v>44403.40824074074</v>
      </c>
      <c r="E16666" t="s">
        <v>6295</v>
      </c>
      <c r="F16666">
        <v>44.612019000000004</v>
      </c>
    </row>
    <row r="16667" spans="1:6">
      <c r="A16667">
        <v>8</v>
      </c>
      <c r="B16667" s="226">
        <v>43831</v>
      </c>
      <c r="C16667" s="226">
        <v>43832</v>
      </c>
      <c r="D16667" s="226">
        <v>44403.40824074074</v>
      </c>
      <c r="E16667" t="s">
        <v>6296</v>
      </c>
      <c r="F16667">
        <v>45.573023739999996</v>
      </c>
    </row>
    <row r="16668" spans="1:6">
      <c r="A16668">
        <v>8</v>
      </c>
      <c r="B16668" s="226">
        <v>43831</v>
      </c>
      <c r="C16668" s="226">
        <v>43832</v>
      </c>
      <c r="D16668" s="226">
        <v>44403.40824074074</v>
      </c>
      <c r="E16668" t="s">
        <v>6317</v>
      </c>
    </row>
    <row r="16669" spans="1:6">
      <c r="A16669">
        <v>8</v>
      </c>
      <c r="B16669" s="226">
        <v>43831</v>
      </c>
      <c r="C16669" s="226">
        <v>43832</v>
      </c>
      <c r="D16669" s="226">
        <v>44403.40824074074</v>
      </c>
      <c r="E16669" t="s">
        <v>6318</v>
      </c>
    </row>
    <row r="16670" spans="1:6">
      <c r="A16670">
        <v>8</v>
      </c>
      <c r="B16670" s="226">
        <v>43831</v>
      </c>
      <c r="C16670" s="226">
        <v>43832</v>
      </c>
      <c r="D16670" s="226">
        <v>44403.40824074074</v>
      </c>
      <c r="E16670" t="s">
        <v>6319</v>
      </c>
    </row>
    <row r="16671" spans="1:6">
      <c r="A16671">
        <v>8</v>
      </c>
      <c r="B16671" s="226">
        <v>43831</v>
      </c>
      <c r="C16671" s="226">
        <v>43832</v>
      </c>
      <c r="D16671" s="226">
        <v>44403.40824074074</v>
      </c>
      <c r="E16671" t="s">
        <v>6320</v>
      </c>
    </row>
    <row r="16672" spans="1:6">
      <c r="A16672">
        <v>8</v>
      </c>
      <c r="B16672" s="226">
        <v>43831</v>
      </c>
      <c r="C16672" s="226">
        <v>43832</v>
      </c>
      <c r="D16672" s="226">
        <v>44403.40824074074</v>
      </c>
      <c r="E16672" t="s">
        <v>8013</v>
      </c>
    </row>
    <row r="16673" spans="1:6">
      <c r="A16673">
        <v>8</v>
      </c>
      <c r="B16673" s="226">
        <v>43831</v>
      </c>
      <c r="C16673" s="226">
        <v>43832</v>
      </c>
      <c r="D16673" s="226">
        <v>44403.40824074074</v>
      </c>
      <c r="E16673" t="s">
        <v>8014</v>
      </c>
    </row>
    <row r="16674" spans="1:6">
      <c r="A16674">
        <v>8</v>
      </c>
      <c r="B16674" s="226">
        <v>43831</v>
      </c>
      <c r="C16674" s="226">
        <v>43832</v>
      </c>
      <c r="D16674" s="226">
        <v>44403.40824074074</v>
      </c>
      <c r="E16674" t="s">
        <v>6362</v>
      </c>
    </row>
    <row r="16675" spans="1:6">
      <c r="A16675">
        <v>8</v>
      </c>
      <c r="B16675" s="226">
        <v>43831</v>
      </c>
      <c r="C16675" s="226">
        <v>43832</v>
      </c>
      <c r="D16675" s="226">
        <v>44403.40824074074</v>
      </c>
      <c r="E16675" t="s">
        <v>6363</v>
      </c>
    </row>
    <row r="16676" spans="1:6">
      <c r="A16676">
        <v>8</v>
      </c>
      <c r="B16676" s="226">
        <v>43831</v>
      </c>
      <c r="C16676" s="226">
        <v>43832</v>
      </c>
      <c r="D16676" s="226">
        <v>44403.40824074074</v>
      </c>
      <c r="E16676" t="s">
        <v>6525</v>
      </c>
    </row>
    <row r="16677" spans="1:6">
      <c r="A16677">
        <v>8</v>
      </c>
      <c r="B16677" s="226">
        <v>43831</v>
      </c>
      <c r="C16677" s="226">
        <v>43832</v>
      </c>
      <c r="D16677" s="226">
        <v>44403.40824074074</v>
      </c>
      <c r="E16677" t="s">
        <v>6526</v>
      </c>
    </row>
    <row r="16678" spans="1:6">
      <c r="A16678">
        <v>8</v>
      </c>
      <c r="B16678" s="226">
        <v>43831</v>
      </c>
      <c r="C16678" s="226">
        <v>43832</v>
      </c>
      <c r="D16678" s="226">
        <v>44403.40824074074</v>
      </c>
      <c r="E16678" t="s">
        <v>6721</v>
      </c>
      <c r="F16678">
        <v>2.3475531287594773</v>
      </c>
    </row>
    <row r="16679" spans="1:6">
      <c r="A16679">
        <v>8</v>
      </c>
      <c r="B16679" s="226">
        <v>43831</v>
      </c>
      <c r="C16679" s="226">
        <v>43832</v>
      </c>
      <c r="D16679" s="226">
        <v>44403.40824074074</v>
      </c>
      <c r="E16679" t="s">
        <v>6727</v>
      </c>
      <c r="F16679">
        <v>20.965812410248649</v>
      </c>
    </row>
    <row r="16680" spans="1:6">
      <c r="A16680">
        <v>8</v>
      </c>
      <c r="B16680" s="226">
        <v>43831</v>
      </c>
      <c r="C16680" s="226">
        <v>43832</v>
      </c>
      <c r="D16680" s="226">
        <v>44403.40824074074</v>
      </c>
      <c r="E16680" t="s">
        <v>7567</v>
      </c>
    </row>
    <row r="16681" spans="1:6">
      <c r="A16681">
        <v>8</v>
      </c>
      <c r="B16681" s="226">
        <v>43831</v>
      </c>
      <c r="C16681" s="226">
        <v>43832</v>
      </c>
      <c r="D16681" s="226">
        <v>44403.40824074074</v>
      </c>
      <c r="E16681" t="s">
        <v>7569</v>
      </c>
    </row>
    <row r="16682" spans="1:6">
      <c r="A16682">
        <v>8</v>
      </c>
      <c r="B16682" s="226">
        <v>43831</v>
      </c>
      <c r="C16682" s="226">
        <v>43832</v>
      </c>
      <c r="D16682" s="226">
        <v>44403.40824074074</v>
      </c>
      <c r="E16682" t="s">
        <v>7574</v>
      </c>
    </row>
    <row r="16683" spans="1:6">
      <c r="A16683">
        <v>8</v>
      </c>
      <c r="B16683" s="226">
        <v>43831</v>
      </c>
      <c r="C16683" s="226">
        <v>43832</v>
      </c>
      <c r="D16683" s="226">
        <v>44403.40824074074</v>
      </c>
      <c r="E16683" t="s">
        <v>7578</v>
      </c>
    </row>
    <row r="16684" spans="1:6">
      <c r="A16684">
        <v>8</v>
      </c>
      <c r="B16684" s="226">
        <v>43831</v>
      </c>
      <c r="C16684" s="226">
        <v>43832</v>
      </c>
      <c r="D16684" s="226">
        <v>44403.40824074074</v>
      </c>
      <c r="E16684" t="s">
        <v>8007</v>
      </c>
    </row>
    <row r="16685" spans="1:6">
      <c r="A16685">
        <v>8</v>
      </c>
      <c r="B16685" s="226">
        <v>43831</v>
      </c>
      <c r="C16685" s="226">
        <v>43832</v>
      </c>
      <c r="D16685" s="226">
        <v>44403.40824074074</v>
      </c>
      <c r="E16685" t="s">
        <v>7634</v>
      </c>
    </row>
    <row r="16686" spans="1:6">
      <c r="A16686">
        <v>8</v>
      </c>
      <c r="B16686" s="226">
        <v>43831</v>
      </c>
      <c r="C16686" s="226">
        <v>43832</v>
      </c>
      <c r="D16686" s="226">
        <v>44403.40824074074</v>
      </c>
      <c r="E16686" t="s">
        <v>7539</v>
      </c>
      <c r="F16686">
        <v>1E-3</v>
      </c>
    </row>
    <row r="16687" spans="1:6">
      <c r="A16687">
        <v>8</v>
      </c>
      <c r="B16687" s="226">
        <v>43831</v>
      </c>
      <c r="C16687" s="226">
        <v>43832</v>
      </c>
      <c r="D16687" s="226">
        <v>44403.40824074074</v>
      </c>
      <c r="E16687" t="s">
        <v>7540</v>
      </c>
      <c r="F16687">
        <v>1E-3</v>
      </c>
    </row>
    <row r="16688" spans="1:6">
      <c r="A16688">
        <v>8</v>
      </c>
      <c r="B16688" s="226">
        <v>43831</v>
      </c>
      <c r="C16688" s="226">
        <v>43832</v>
      </c>
      <c r="D16688" s="226">
        <v>44403.40824074074</v>
      </c>
      <c r="E16688" t="s">
        <v>6816</v>
      </c>
      <c r="F16688">
        <v>75.981706953048715</v>
      </c>
    </row>
    <row r="16689" spans="1:6">
      <c r="A16689">
        <v>8</v>
      </c>
      <c r="B16689" s="226">
        <v>43831</v>
      </c>
      <c r="C16689" s="226">
        <v>43832</v>
      </c>
      <c r="D16689" s="226">
        <v>44403.40824074074</v>
      </c>
      <c r="E16689" t="s">
        <v>6818</v>
      </c>
      <c r="F16689">
        <v>266.94654500749391</v>
      </c>
    </row>
    <row r="16690" spans="1:6">
      <c r="A16690">
        <v>8</v>
      </c>
      <c r="B16690" s="226">
        <v>43831</v>
      </c>
      <c r="C16690" s="226">
        <v>43832</v>
      </c>
      <c r="D16690" s="226">
        <v>44403.40824074074</v>
      </c>
      <c r="E16690" t="s">
        <v>6820</v>
      </c>
      <c r="F16690">
        <v>1901.2791534423789</v>
      </c>
    </row>
    <row r="16691" spans="1:6">
      <c r="A16691">
        <v>8</v>
      </c>
      <c r="B16691" s="226">
        <v>43831</v>
      </c>
      <c r="C16691" s="226">
        <v>43832</v>
      </c>
      <c r="D16691" s="226">
        <v>44403.40824074074</v>
      </c>
      <c r="E16691" t="s">
        <v>6822</v>
      </c>
      <c r="F16691">
        <v>33.091665010982055</v>
      </c>
    </row>
    <row r="16692" spans="1:6">
      <c r="A16692">
        <v>8</v>
      </c>
      <c r="B16692" s="226">
        <v>43831</v>
      </c>
      <c r="C16692" s="226">
        <v>43832</v>
      </c>
      <c r="D16692" s="226">
        <v>44403.40824074074</v>
      </c>
      <c r="E16692" t="s">
        <v>6824</v>
      </c>
      <c r="F16692">
        <v>143.90556818644211</v>
      </c>
    </row>
    <row r="16693" spans="1:6">
      <c r="A16693">
        <v>8</v>
      </c>
      <c r="B16693" s="226">
        <v>43831</v>
      </c>
      <c r="C16693" s="226">
        <v>43832</v>
      </c>
      <c r="D16693" s="226">
        <v>44403.40824074074</v>
      </c>
      <c r="E16693" t="s">
        <v>6826</v>
      </c>
      <c r="F16693">
        <v>57.969073412153449</v>
      </c>
    </row>
    <row r="16694" spans="1:6">
      <c r="A16694">
        <v>8</v>
      </c>
      <c r="B16694" s="226">
        <v>43831</v>
      </c>
      <c r="C16694" s="226">
        <v>43832</v>
      </c>
      <c r="D16694" s="226">
        <v>44403.40824074074</v>
      </c>
      <c r="E16694" t="s">
        <v>6828</v>
      </c>
      <c r="F16694">
        <v>51.355562178293845</v>
      </c>
    </row>
    <row r="16695" spans="1:6">
      <c r="A16695">
        <v>8</v>
      </c>
      <c r="B16695" s="226">
        <v>43831</v>
      </c>
      <c r="C16695" s="226">
        <v>43832</v>
      </c>
      <c r="D16695" s="226">
        <v>44403.40824074074</v>
      </c>
      <c r="E16695" t="s">
        <v>8021</v>
      </c>
      <c r="F16695">
        <v>625.86323861016194</v>
      </c>
    </row>
    <row r="16696" spans="1:6">
      <c r="A16696">
        <v>8</v>
      </c>
      <c r="B16696" s="226">
        <v>43831</v>
      </c>
      <c r="C16696" s="226">
        <v>43832</v>
      </c>
      <c r="D16696" s="226">
        <v>44403.40824074074</v>
      </c>
      <c r="E16696" t="s">
        <v>8022</v>
      </c>
      <c r="F16696">
        <v>630.12644458346813</v>
      </c>
    </row>
    <row r="16697" spans="1:6">
      <c r="A16697">
        <v>8</v>
      </c>
      <c r="B16697" s="226">
        <v>43831</v>
      </c>
      <c r="C16697" s="226">
        <v>43832</v>
      </c>
      <c r="D16697" s="226">
        <v>44403.40824074074</v>
      </c>
      <c r="E16697" t="s">
        <v>6834</v>
      </c>
      <c r="F16697">
        <v>0</v>
      </c>
    </row>
    <row r="16698" spans="1:6">
      <c r="A16698">
        <v>8</v>
      </c>
      <c r="B16698" s="226">
        <v>43831</v>
      </c>
      <c r="C16698" s="226">
        <v>43832</v>
      </c>
      <c r="D16698" s="226">
        <v>44403.40824074074</v>
      </c>
      <c r="E16698" t="s">
        <v>8023</v>
      </c>
    </row>
    <row r="16699" spans="1:6">
      <c r="A16699">
        <v>8</v>
      </c>
      <c r="B16699" s="226">
        <v>43831</v>
      </c>
      <c r="C16699" s="226">
        <v>43832</v>
      </c>
      <c r="D16699" s="226">
        <v>44403.40824074074</v>
      </c>
      <c r="E16699" t="s">
        <v>8024</v>
      </c>
    </row>
    <row r="16700" spans="1:6">
      <c r="A16700">
        <v>8</v>
      </c>
      <c r="B16700" s="226">
        <v>43831</v>
      </c>
      <c r="C16700" s="226">
        <v>43832</v>
      </c>
      <c r="D16700" s="226">
        <v>44403.40824074074</v>
      </c>
      <c r="E16700" t="s">
        <v>8025</v>
      </c>
    </row>
    <row r="16701" spans="1:6">
      <c r="A16701">
        <v>8</v>
      </c>
      <c r="B16701" s="226">
        <v>43831</v>
      </c>
      <c r="C16701" s="226">
        <v>43832</v>
      </c>
      <c r="D16701" s="226">
        <v>44403.40824074074</v>
      </c>
      <c r="E16701" t="s">
        <v>8026</v>
      </c>
    </row>
    <row r="16702" spans="1:6">
      <c r="A16702">
        <v>8</v>
      </c>
      <c r="B16702" s="226">
        <v>43831</v>
      </c>
      <c r="C16702" s="226">
        <v>43832</v>
      </c>
      <c r="D16702" s="226">
        <v>44403.40824074074</v>
      </c>
      <c r="E16702" t="s">
        <v>8027</v>
      </c>
    </row>
    <row r="16703" spans="1:6">
      <c r="A16703">
        <v>8</v>
      </c>
      <c r="B16703" s="226">
        <v>43831</v>
      </c>
      <c r="C16703" s="226">
        <v>43832</v>
      </c>
      <c r="D16703" s="226">
        <v>44403.40824074074</v>
      </c>
      <c r="E16703" t="s">
        <v>8028</v>
      </c>
    </row>
    <row r="16704" spans="1:6">
      <c r="A16704">
        <v>8</v>
      </c>
      <c r="B16704" s="226">
        <v>43831</v>
      </c>
      <c r="C16704" s="226">
        <v>43832</v>
      </c>
      <c r="D16704" s="226">
        <v>44403.40824074074</v>
      </c>
      <c r="E16704" t="s">
        <v>8029</v>
      </c>
    </row>
    <row r="16705" spans="1:5">
      <c r="A16705">
        <v>8</v>
      </c>
      <c r="B16705" s="226">
        <v>43831</v>
      </c>
      <c r="C16705" s="226">
        <v>43832</v>
      </c>
      <c r="D16705" s="226">
        <v>44403.40824074074</v>
      </c>
      <c r="E16705" t="s">
        <v>8030</v>
      </c>
    </row>
    <row r="16706" spans="1:5">
      <c r="A16706">
        <v>8</v>
      </c>
      <c r="B16706" s="226">
        <v>43831</v>
      </c>
      <c r="C16706" s="226">
        <v>43832</v>
      </c>
      <c r="D16706" s="226">
        <v>44403.40824074074</v>
      </c>
      <c r="E16706" t="s">
        <v>8031</v>
      </c>
    </row>
    <row r="16707" spans="1:5">
      <c r="A16707">
        <v>8</v>
      </c>
      <c r="B16707" s="226">
        <v>43831</v>
      </c>
      <c r="C16707" s="226">
        <v>43832</v>
      </c>
      <c r="D16707" s="226">
        <v>44403.40824074074</v>
      </c>
      <c r="E16707" t="s">
        <v>8032</v>
      </c>
    </row>
    <row r="16708" spans="1:5">
      <c r="A16708">
        <v>8</v>
      </c>
      <c r="B16708" s="226">
        <v>43831</v>
      </c>
      <c r="C16708" s="226">
        <v>43832</v>
      </c>
      <c r="D16708" s="226">
        <v>44403.40824074074</v>
      </c>
      <c r="E16708" t="s">
        <v>8033</v>
      </c>
    </row>
    <row r="16709" spans="1:5">
      <c r="A16709">
        <v>8</v>
      </c>
      <c r="B16709" s="226">
        <v>43831</v>
      </c>
      <c r="C16709" s="226">
        <v>43832</v>
      </c>
      <c r="D16709" s="226">
        <v>44403.40824074074</v>
      </c>
      <c r="E16709" t="s">
        <v>8034</v>
      </c>
    </row>
    <row r="16710" spans="1:5">
      <c r="A16710">
        <v>8</v>
      </c>
      <c r="B16710" s="226">
        <v>43831</v>
      </c>
      <c r="C16710" s="226">
        <v>43832</v>
      </c>
      <c r="D16710" s="226">
        <v>44403.40824074074</v>
      </c>
      <c r="E16710" t="s">
        <v>8035</v>
      </c>
    </row>
    <row r="16711" spans="1:5">
      <c r="A16711">
        <v>8</v>
      </c>
      <c r="B16711" s="226">
        <v>43831</v>
      </c>
      <c r="C16711" s="226">
        <v>43832</v>
      </c>
      <c r="D16711" s="226">
        <v>44403.40824074074</v>
      </c>
      <c r="E16711" t="s">
        <v>8036</v>
      </c>
    </row>
    <row r="16712" spans="1:5">
      <c r="A16712">
        <v>8</v>
      </c>
      <c r="B16712" s="226">
        <v>43831</v>
      </c>
      <c r="C16712" s="226">
        <v>43832</v>
      </c>
      <c r="D16712" s="226">
        <v>44403.40824074074</v>
      </c>
      <c r="E16712" t="s">
        <v>8037</v>
      </c>
    </row>
    <row r="16713" spans="1:5">
      <c r="A16713">
        <v>8</v>
      </c>
      <c r="B16713" s="226">
        <v>43831</v>
      </c>
      <c r="C16713" s="226">
        <v>43832</v>
      </c>
      <c r="D16713" s="226">
        <v>44403.40824074074</v>
      </c>
      <c r="E16713" t="s">
        <v>8038</v>
      </c>
    </row>
    <row r="16714" spans="1:5">
      <c r="A16714">
        <v>8</v>
      </c>
      <c r="B16714" s="226">
        <v>43831</v>
      </c>
      <c r="C16714" s="226">
        <v>43832</v>
      </c>
      <c r="D16714" s="226">
        <v>44403.40824074074</v>
      </c>
      <c r="E16714" t="s">
        <v>8039</v>
      </c>
    </row>
    <row r="16715" spans="1:5">
      <c r="A16715">
        <v>8</v>
      </c>
      <c r="B16715" s="226">
        <v>43831</v>
      </c>
      <c r="C16715" s="226">
        <v>43832</v>
      </c>
      <c r="D16715" s="226">
        <v>44403.40824074074</v>
      </c>
      <c r="E16715" t="s">
        <v>8040</v>
      </c>
    </row>
    <row r="16716" spans="1:5">
      <c r="A16716">
        <v>8</v>
      </c>
      <c r="B16716" s="226">
        <v>43831</v>
      </c>
      <c r="C16716" s="226">
        <v>43832</v>
      </c>
      <c r="D16716" s="226">
        <v>44403.40824074074</v>
      </c>
      <c r="E16716" t="s">
        <v>8041</v>
      </c>
    </row>
    <row r="16717" spans="1:5">
      <c r="A16717">
        <v>8</v>
      </c>
      <c r="B16717" s="226">
        <v>43831</v>
      </c>
      <c r="C16717" s="226">
        <v>43832</v>
      </c>
      <c r="D16717" s="226">
        <v>44403.40824074074</v>
      </c>
      <c r="E16717" t="s">
        <v>8042</v>
      </c>
    </row>
    <row r="16718" spans="1:5">
      <c r="A16718">
        <v>8</v>
      </c>
      <c r="B16718" s="226">
        <v>43831</v>
      </c>
      <c r="C16718" s="226">
        <v>43832</v>
      </c>
      <c r="D16718" s="226">
        <v>44403.40824074074</v>
      </c>
      <c r="E16718" t="s">
        <v>8043</v>
      </c>
    </row>
    <row r="16719" spans="1:5">
      <c r="A16719">
        <v>8</v>
      </c>
      <c r="B16719" s="226">
        <v>43831</v>
      </c>
      <c r="C16719" s="226">
        <v>43832</v>
      </c>
      <c r="D16719" s="226">
        <v>44403.40824074074</v>
      </c>
      <c r="E16719" t="s">
        <v>8044</v>
      </c>
    </row>
    <row r="16720" spans="1:5">
      <c r="A16720">
        <v>8</v>
      </c>
      <c r="B16720" s="226">
        <v>43831</v>
      </c>
      <c r="C16720" s="226">
        <v>43832</v>
      </c>
      <c r="D16720" s="226">
        <v>44403.40824074074</v>
      </c>
      <c r="E16720" t="s">
        <v>8045</v>
      </c>
    </row>
    <row r="16721" spans="1:6">
      <c r="A16721">
        <v>8</v>
      </c>
      <c r="B16721" s="226">
        <v>43831</v>
      </c>
      <c r="C16721" s="226">
        <v>43832</v>
      </c>
      <c r="D16721" s="226">
        <v>44403.40824074074</v>
      </c>
      <c r="E16721" t="s">
        <v>8046</v>
      </c>
    </row>
    <row r="16722" spans="1:6">
      <c r="A16722">
        <v>8</v>
      </c>
      <c r="B16722" s="226">
        <v>43831</v>
      </c>
      <c r="C16722" s="226">
        <v>43832</v>
      </c>
      <c r="D16722" s="226">
        <v>44403.40824074074</v>
      </c>
      <c r="E16722" t="s">
        <v>8047</v>
      </c>
    </row>
    <row r="16723" spans="1:6">
      <c r="A16723">
        <v>8</v>
      </c>
      <c r="B16723" s="226">
        <v>43831</v>
      </c>
      <c r="C16723" s="226">
        <v>43832</v>
      </c>
      <c r="D16723" s="226">
        <v>44403.40824074074</v>
      </c>
      <c r="E16723" t="s">
        <v>8048</v>
      </c>
    </row>
    <row r="16724" spans="1:6">
      <c r="A16724">
        <v>8</v>
      </c>
      <c r="B16724" s="226">
        <v>43831</v>
      </c>
      <c r="C16724" s="226">
        <v>43832</v>
      </c>
      <c r="D16724" s="226">
        <v>44403.40824074074</v>
      </c>
      <c r="E16724" t="s">
        <v>8049</v>
      </c>
    </row>
    <row r="16725" spans="1:6">
      <c r="A16725">
        <v>8</v>
      </c>
      <c r="B16725" s="226">
        <v>43831</v>
      </c>
      <c r="C16725" s="226">
        <v>43832</v>
      </c>
      <c r="D16725" s="226">
        <v>44403.40824074074</v>
      </c>
      <c r="E16725" t="s">
        <v>8050</v>
      </c>
    </row>
    <row r="16726" spans="1:6">
      <c r="A16726">
        <v>8</v>
      </c>
      <c r="B16726" s="226">
        <v>43831</v>
      </c>
      <c r="C16726" s="226">
        <v>43832</v>
      </c>
      <c r="D16726" s="226">
        <v>44403.40824074074</v>
      </c>
      <c r="E16726" t="s">
        <v>8051</v>
      </c>
    </row>
    <row r="16727" spans="1:6">
      <c r="A16727">
        <v>8</v>
      </c>
      <c r="B16727" s="226">
        <v>43831</v>
      </c>
      <c r="C16727" s="226">
        <v>43832</v>
      </c>
      <c r="D16727" s="226">
        <v>44403.40824074074</v>
      </c>
      <c r="E16727" t="s">
        <v>6894</v>
      </c>
      <c r="F16727">
        <v>0.16783644941467227</v>
      </c>
    </row>
    <row r="16728" spans="1:6">
      <c r="A16728">
        <v>8</v>
      </c>
      <c r="B16728" s="226">
        <v>43831</v>
      </c>
      <c r="C16728" s="226">
        <v>43832</v>
      </c>
      <c r="D16728" s="226">
        <v>44403.40824074074</v>
      </c>
      <c r="E16728" t="s">
        <v>6896</v>
      </c>
      <c r="F16728">
        <v>0.22020574786765265</v>
      </c>
    </row>
    <row r="16729" spans="1:6">
      <c r="A16729">
        <v>8</v>
      </c>
      <c r="B16729" s="226">
        <v>43831</v>
      </c>
      <c r="C16729" s="226">
        <v>43832</v>
      </c>
      <c r="D16729" s="226">
        <v>44403.40824074074</v>
      </c>
      <c r="E16729" t="s">
        <v>6898</v>
      </c>
      <c r="F16729">
        <v>0.19164979308688887</v>
      </c>
    </row>
    <row r="16730" spans="1:6">
      <c r="A16730">
        <v>8</v>
      </c>
      <c r="B16730" s="226">
        <v>43831</v>
      </c>
      <c r="C16730" s="226">
        <v>43832</v>
      </c>
      <c r="D16730" s="226">
        <v>44403.40824074074</v>
      </c>
      <c r="E16730" t="s">
        <v>7315</v>
      </c>
      <c r="F16730">
        <v>37.828326772318924</v>
      </c>
    </row>
    <row r="16731" spans="1:6">
      <c r="A16731">
        <v>8</v>
      </c>
      <c r="B16731" s="226">
        <v>43831</v>
      </c>
      <c r="C16731" s="226">
        <v>43832</v>
      </c>
      <c r="D16731" s="226">
        <v>44403.40824074074</v>
      </c>
      <c r="E16731" t="s">
        <v>7317</v>
      </c>
      <c r="F16731">
        <v>22.059000015259667</v>
      </c>
    </row>
    <row r="16732" spans="1:6">
      <c r="A16732">
        <v>8</v>
      </c>
      <c r="B16732" s="226">
        <v>43831</v>
      </c>
      <c r="C16732" s="226">
        <v>43832</v>
      </c>
      <c r="D16732" s="226">
        <v>44403.40824074074</v>
      </c>
      <c r="E16732" t="s">
        <v>7319</v>
      </c>
      <c r="F16732">
        <v>32.060001373292202</v>
      </c>
    </row>
    <row r="16733" spans="1:6">
      <c r="A16733">
        <v>8</v>
      </c>
      <c r="B16733" s="226">
        <v>43831</v>
      </c>
      <c r="C16733" s="226">
        <v>43832</v>
      </c>
      <c r="D16733" s="226">
        <v>44403.40824074074</v>
      </c>
      <c r="E16733" t="s">
        <v>7321</v>
      </c>
      <c r="F16733">
        <v>625.86323861016194</v>
      </c>
    </row>
    <row r="16734" spans="1:6">
      <c r="A16734">
        <v>8</v>
      </c>
      <c r="B16734" s="226">
        <v>43831</v>
      </c>
      <c r="C16734" s="226">
        <v>43832</v>
      </c>
      <c r="D16734" s="226">
        <v>44403.40824074074</v>
      </c>
      <c r="E16734" t="s">
        <v>7322</v>
      </c>
      <c r="F16734">
        <v>5.2839997932316702</v>
      </c>
    </row>
    <row r="16735" spans="1:6">
      <c r="A16735">
        <v>8</v>
      </c>
      <c r="B16735" s="226">
        <v>43831</v>
      </c>
      <c r="C16735" s="226">
        <v>43832</v>
      </c>
      <c r="D16735" s="226">
        <v>44403.40824074074</v>
      </c>
      <c r="E16735" t="s">
        <v>7324</v>
      </c>
      <c r="F16735">
        <v>8.1499997824430448</v>
      </c>
    </row>
    <row r="16736" spans="1:6">
      <c r="A16736">
        <v>8</v>
      </c>
      <c r="B16736" s="226">
        <v>43831</v>
      </c>
      <c r="C16736" s="226">
        <v>43832</v>
      </c>
      <c r="D16736" s="226">
        <v>44403.40824074074</v>
      </c>
      <c r="E16736" t="s">
        <v>7326</v>
      </c>
      <c r="F16736">
        <v>10.324000023305818</v>
      </c>
    </row>
    <row r="16737" spans="1:6">
      <c r="A16737">
        <v>8</v>
      </c>
      <c r="B16737" s="226">
        <v>43831</v>
      </c>
      <c r="C16737" s="226">
        <v>43832</v>
      </c>
      <c r="D16737" s="226">
        <v>44403.40824074074</v>
      </c>
      <c r="E16737" t="s">
        <v>7328</v>
      </c>
      <c r="F16737">
        <v>0.84999997343405509</v>
      </c>
    </row>
    <row r="16738" spans="1:6">
      <c r="A16738">
        <v>8</v>
      </c>
      <c r="B16738" s="226">
        <v>43831</v>
      </c>
      <c r="C16738" s="226">
        <v>43832</v>
      </c>
      <c r="D16738" s="226">
        <v>44403.40824074074</v>
      </c>
      <c r="E16738" t="s">
        <v>7330</v>
      </c>
      <c r="F16738">
        <v>54.236412885453973</v>
      </c>
    </row>
    <row r="16739" spans="1:6">
      <c r="A16739">
        <v>8</v>
      </c>
      <c r="B16739" s="226">
        <v>43831</v>
      </c>
      <c r="C16739" s="226">
        <v>43832</v>
      </c>
      <c r="D16739" s="226">
        <v>44403.40824074074</v>
      </c>
      <c r="E16739" t="s">
        <v>8052</v>
      </c>
      <c r="F16739">
        <v>10.308677226967246</v>
      </c>
    </row>
    <row r="16740" spans="1:6">
      <c r="A16740">
        <v>8</v>
      </c>
      <c r="B16740" s="226">
        <v>43831</v>
      </c>
      <c r="C16740" s="226">
        <v>43832</v>
      </c>
      <c r="D16740" s="226">
        <v>44403.40824074074</v>
      </c>
      <c r="E16740" t="s">
        <v>8053</v>
      </c>
      <c r="F16740">
        <v>11.974452542596396</v>
      </c>
    </row>
    <row r="16741" spans="1:6">
      <c r="A16741">
        <v>8</v>
      </c>
      <c r="B16741" s="226">
        <v>43831</v>
      </c>
      <c r="C16741" s="226">
        <v>43832</v>
      </c>
      <c r="D16741" s="226">
        <v>44403.40824074074</v>
      </c>
      <c r="E16741" t="s">
        <v>8054</v>
      </c>
      <c r="F16741">
        <v>26.540885950459327</v>
      </c>
    </row>
    <row r="16742" spans="1:6">
      <c r="A16742">
        <v>8</v>
      </c>
      <c r="B16742" s="226">
        <v>43831</v>
      </c>
      <c r="C16742" s="226">
        <v>43832</v>
      </c>
      <c r="D16742" s="226">
        <v>44403.40824074074</v>
      </c>
      <c r="E16742" t="s">
        <v>8055</v>
      </c>
      <c r="F16742">
        <v>15.255311086442699</v>
      </c>
    </row>
    <row r="16743" spans="1:6">
      <c r="A16743">
        <v>8</v>
      </c>
      <c r="B16743" s="226">
        <v>43831</v>
      </c>
      <c r="C16743" s="226">
        <v>43832</v>
      </c>
      <c r="D16743" s="226">
        <v>44403.40824074074</v>
      </c>
      <c r="E16743" t="s">
        <v>8056</v>
      </c>
      <c r="F16743">
        <v>71.887414007716714</v>
      </c>
    </row>
    <row r="16744" spans="1:6">
      <c r="A16744">
        <v>8</v>
      </c>
      <c r="B16744" s="226">
        <v>43831</v>
      </c>
      <c r="C16744" s="226">
        <v>43832</v>
      </c>
      <c r="D16744" s="226">
        <v>44403.40824074074</v>
      </c>
      <c r="E16744" t="s">
        <v>8057</v>
      </c>
      <c r="F16744">
        <v>29.60899925231827</v>
      </c>
    </row>
    <row r="16745" spans="1:6">
      <c r="A16745">
        <v>8</v>
      </c>
      <c r="B16745" s="226">
        <v>43831</v>
      </c>
      <c r="C16745" s="226">
        <v>43832</v>
      </c>
      <c r="D16745" s="226">
        <v>44403.40824074074</v>
      </c>
      <c r="E16745" t="s">
        <v>8058</v>
      </c>
      <c r="F16745">
        <v>1.0999999940395355E-2</v>
      </c>
    </row>
    <row r="16746" spans="1:6">
      <c r="A16746">
        <v>8</v>
      </c>
      <c r="B16746" s="226">
        <v>43831</v>
      </c>
      <c r="C16746" s="226">
        <v>43832</v>
      </c>
      <c r="D16746" s="226">
        <v>44403.40824074074</v>
      </c>
      <c r="E16746" t="s">
        <v>8059</v>
      </c>
      <c r="F16746">
        <v>3.1940000057219238</v>
      </c>
    </row>
    <row r="16747" spans="1:6">
      <c r="A16747">
        <v>8</v>
      </c>
      <c r="B16747" s="226">
        <v>43831</v>
      </c>
      <c r="C16747" s="226">
        <v>43832</v>
      </c>
      <c r="D16747" s="226">
        <v>44403.40824074074</v>
      </c>
      <c r="E16747" t="s">
        <v>8060</v>
      </c>
      <c r="F16747">
        <v>2.0000000949948276E-3</v>
      </c>
    </row>
    <row r="16748" spans="1:6">
      <c r="A16748">
        <v>8</v>
      </c>
      <c r="B16748" s="226">
        <v>43831</v>
      </c>
      <c r="C16748" s="226">
        <v>43832</v>
      </c>
      <c r="D16748" s="226">
        <v>44403.40824074074</v>
      </c>
      <c r="E16748" t="s">
        <v>8265</v>
      </c>
      <c r="F16748">
        <v>216.83224864869624</v>
      </c>
    </row>
    <row r="16749" spans="1:6">
      <c r="A16749">
        <v>8</v>
      </c>
      <c r="B16749" s="226">
        <v>43831</v>
      </c>
      <c r="C16749" s="226">
        <v>43832</v>
      </c>
      <c r="D16749" s="226">
        <v>44403.40824074074</v>
      </c>
      <c r="E16749" t="s">
        <v>8262</v>
      </c>
      <c r="F16749">
        <v>77.750184615378259</v>
      </c>
    </row>
    <row r="16750" spans="1:6">
      <c r="A16750">
        <v>8</v>
      </c>
      <c r="B16750" s="226">
        <v>43831</v>
      </c>
      <c r="C16750" s="226">
        <v>43832</v>
      </c>
      <c r="D16750" s="226">
        <v>44403.40824074074</v>
      </c>
      <c r="E16750" t="s">
        <v>8266</v>
      </c>
      <c r="F16750">
        <v>64.142702434753474</v>
      </c>
    </row>
    <row r="16751" spans="1:6">
      <c r="A16751">
        <v>8</v>
      </c>
      <c r="B16751" s="226">
        <v>43831</v>
      </c>
      <c r="C16751" s="226">
        <v>43832</v>
      </c>
      <c r="D16751" s="226">
        <v>44403.40824074074</v>
      </c>
      <c r="E16751" t="s">
        <v>8015</v>
      </c>
    </row>
    <row r="16752" spans="1:6">
      <c r="A16752">
        <v>8</v>
      </c>
      <c r="B16752" s="226">
        <v>43831</v>
      </c>
      <c r="C16752" s="226">
        <v>43832</v>
      </c>
      <c r="D16752" s="226">
        <v>44403.40824074074</v>
      </c>
      <c r="E16752" t="s">
        <v>8016</v>
      </c>
    </row>
    <row r="16753" spans="1:5">
      <c r="A16753">
        <v>8</v>
      </c>
      <c r="B16753" s="226">
        <v>43831</v>
      </c>
      <c r="C16753" s="226">
        <v>43832</v>
      </c>
      <c r="D16753" s="226">
        <v>44403.40824074074</v>
      </c>
      <c r="E16753" t="s">
        <v>8008</v>
      </c>
    </row>
    <row r="16754" spans="1:5">
      <c r="A16754">
        <v>8</v>
      </c>
      <c r="B16754" s="226">
        <v>43831</v>
      </c>
      <c r="C16754" s="226">
        <v>43832</v>
      </c>
      <c r="D16754" s="226">
        <v>44403.40824074074</v>
      </c>
      <c r="E16754" t="s">
        <v>7641</v>
      </c>
    </row>
    <row r="16755" spans="1:5">
      <c r="A16755">
        <v>8</v>
      </c>
      <c r="B16755" s="226">
        <v>43831</v>
      </c>
      <c r="C16755" s="226">
        <v>43832</v>
      </c>
      <c r="D16755" s="226">
        <v>44403.40824074074</v>
      </c>
      <c r="E16755" t="s">
        <v>7648</v>
      </c>
    </row>
    <row r="16756" spans="1:5">
      <c r="A16756">
        <v>8</v>
      </c>
      <c r="B16756" s="226">
        <v>43831</v>
      </c>
      <c r="C16756" s="226">
        <v>43832</v>
      </c>
      <c r="D16756" s="226">
        <v>44403.40824074074</v>
      </c>
      <c r="E16756" t="s">
        <v>6900</v>
      </c>
    </row>
    <row r="16757" spans="1:5">
      <c r="A16757">
        <v>8</v>
      </c>
      <c r="B16757" s="226">
        <v>43831</v>
      </c>
      <c r="C16757" s="226">
        <v>43832</v>
      </c>
      <c r="D16757" s="226">
        <v>44403.40824074074</v>
      </c>
      <c r="E16757" t="s">
        <v>6902</v>
      </c>
    </row>
    <row r="16758" spans="1:5">
      <c r="A16758">
        <v>8</v>
      </c>
      <c r="B16758" s="226">
        <v>43831</v>
      </c>
      <c r="C16758" s="226">
        <v>43832</v>
      </c>
      <c r="D16758" s="226">
        <v>44403.40824074074</v>
      </c>
      <c r="E16758" t="s">
        <v>8061</v>
      </c>
    </row>
    <row r="16759" spans="1:5">
      <c r="A16759">
        <v>8</v>
      </c>
      <c r="B16759" s="226">
        <v>43831</v>
      </c>
      <c r="C16759" s="226">
        <v>43832</v>
      </c>
      <c r="D16759" s="226">
        <v>44403.40824074074</v>
      </c>
      <c r="E16759" t="s">
        <v>8062</v>
      </c>
    </row>
    <row r="16760" spans="1:5">
      <c r="A16760">
        <v>8</v>
      </c>
      <c r="B16760" s="226">
        <v>43831</v>
      </c>
      <c r="C16760" s="226">
        <v>43832</v>
      </c>
      <c r="D16760" s="226">
        <v>44403.40824074074</v>
      </c>
      <c r="E16760" t="s">
        <v>8063</v>
      </c>
    </row>
    <row r="16761" spans="1:5">
      <c r="A16761">
        <v>8</v>
      </c>
      <c r="B16761" s="226">
        <v>43831</v>
      </c>
      <c r="C16761" s="226">
        <v>43832</v>
      </c>
      <c r="D16761" s="226">
        <v>44403.40824074074</v>
      </c>
      <c r="E16761" t="s">
        <v>8064</v>
      </c>
    </row>
    <row r="16762" spans="1:5">
      <c r="A16762">
        <v>8</v>
      </c>
      <c r="B16762" s="226">
        <v>43831</v>
      </c>
      <c r="C16762" s="226">
        <v>43832</v>
      </c>
      <c r="D16762" s="226">
        <v>44403.40824074074</v>
      </c>
      <c r="E16762" t="s">
        <v>8065</v>
      </c>
    </row>
    <row r="16763" spans="1:5">
      <c r="A16763">
        <v>8</v>
      </c>
      <c r="B16763" s="226">
        <v>43831</v>
      </c>
      <c r="C16763" s="226">
        <v>43832</v>
      </c>
      <c r="D16763" s="226">
        <v>44403.40824074074</v>
      </c>
      <c r="E16763" t="s">
        <v>8066</v>
      </c>
    </row>
    <row r="16764" spans="1:5">
      <c r="A16764">
        <v>8</v>
      </c>
      <c r="B16764" s="226">
        <v>43831</v>
      </c>
      <c r="C16764" s="226">
        <v>43832</v>
      </c>
      <c r="D16764" s="226">
        <v>44403.40824074074</v>
      </c>
      <c r="E16764" t="s">
        <v>8067</v>
      </c>
    </row>
    <row r="16765" spans="1:5">
      <c r="A16765">
        <v>8</v>
      </c>
      <c r="B16765" s="226">
        <v>43831</v>
      </c>
      <c r="C16765" s="226">
        <v>43832</v>
      </c>
      <c r="D16765" s="226">
        <v>44403.40824074074</v>
      </c>
      <c r="E16765" t="s">
        <v>8068</v>
      </c>
    </row>
    <row r="16766" spans="1:5">
      <c r="A16766">
        <v>8</v>
      </c>
      <c r="B16766" s="226">
        <v>43831</v>
      </c>
      <c r="C16766" s="226">
        <v>43832</v>
      </c>
      <c r="D16766" s="226">
        <v>44403.40824074074</v>
      </c>
      <c r="E16766" t="s">
        <v>8069</v>
      </c>
    </row>
    <row r="16767" spans="1:5">
      <c r="A16767">
        <v>8</v>
      </c>
      <c r="B16767" s="226">
        <v>43831</v>
      </c>
      <c r="C16767" s="226">
        <v>43832</v>
      </c>
      <c r="D16767" s="226">
        <v>44403.40824074074</v>
      </c>
      <c r="E16767" t="s">
        <v>8070</v>
      </c>
    </row>
    <row r="16768" spans="1:5">
      <c r="A16768">
        <v>8</v>
      </c>
      <c r="B16768" s="226">
        <v>43831</v>
      </c>
      <c r="C16768" s="226">
        <v>43832</v>
      </c>
      <c r="D16768" s="226">
        <v>44403.40824074074</v>
      </c>
      <c r="E16768" t="s">
        <v>8071</v>
      </c>
    </row>
    <row r="16769" spans="1:5">
      <c r="A16769">
        <v>8</v>
      </c>
      <c r="B16769" s="226">
        <v>43831</v>
      </c>
      <c r="C16769" s="226">
        <v>43832</v>
      </c>
      <c r="D16769" s="226">
        <v>44403.40824074074</v>
      </c>
      <c r="E16769" t="s">
        <v>8072</v>
      </c>
    </row>
    <row r="16770" spans="1:5">
      <c r="A16770">
        <v>8</v>
      </c>
      <c r="B16770" s="226">
        <v>43831</v>
      </c>
      <c r="C16770" s="226">
        <v>43832</v>
      </c>
      <c r="D16770" s="226">
        <v>44403.40824074074</v>
      </c>
      <c r="E16770" t="s">
        <v>8073</v>
      </c>
    </row>
    <row r="16771" spans="1:5">
      <c r="A16771">
        <v>8</v>
      </c>
      <c r="B16771" s="226">
        <v>43831</v>
      </c>
      <c r="C16771" s="226">
        <v>43832</v>
      </c>
      <c r="D16771" s="226">
        <v>44403.40824074074</v>
      </c>
      <c r="E16771" t="s">
        <v>8074</v>
      </c>
    </row>
    <row r="16772" spans="1:5">
      <c r="A16772">
        <v>8</v>
      </c>
      <c r="B16772" s="226">
        <v>43831</v>
      </c>
      <c r="C16772" s="226">
        <v>43832</v>
      </c>
      <c r="D16772" s="226">
        <v>44403.40824074074</v>
      </c>
      <c r="E16772" t="s">
        <v>8075</v>
      </c>
    </row>
    <row r="16773" spans="1:5">
      <c r="A16773">
        <v>8</v>
      </c>
      <c r="B16773" s="226">
        <v>43831</v>
      </c>
      <c r="C16773" s="226">
        <v>43832</v>
      </c>
      <c r="D16773" s="226">
        <v>44403.40824074074</v>
      </c>
      <c r="E16773" t="s">
        <v>8076</v>
      </c>
    </row>
    <row r="16774" spans="1:5">
      <c r="A16774">
        <v>8</v>
      </c>
      <c r="B16774" s="226">
        <v>43831</v>
      </c>
      <c r="C16774" s="226">
        <v>43832</v>
      </c>
      <c r="D16774" s="226">
        <v>44403.40824074074</v>
      </c>
      <c r="E16774" t="s">
        <v>8077</v>
      </c>
    </row>
    <row r="16775" spans="1:5">
      <c r="A16775">
        <v>8</v>
      </c>
      <c r="B16775" s="226">
        <v>43831</v>
      </c>
      <c r="C16775" s="226">
        <v>43832</v>
      </c>
      <c r="D16775" s="226">
        <v>44403.40824074074</v>
      </c>
      <c r="E16775" t="s">
        <v>8078</v>
      </c>
    </row>
    <row r="16776" spans="1:5">
      <c r="A16776">
        <v>8</v>
      </c>
      <c r="B16776" s="226">
        <v>43831</v>
      </c>
      <c r="C16776" s="226">
        <v>43832</v>
      </c>
      <c r="D16776" s="226">
        <v>44403.40824074074</v>
      </c>
      <c r="E16776" t="s">
        <v>8079</v>
      </c>
    </row>
    <row r="16777" spans="1:5">
      <c r="A16777">
        <v>8</v>
      </c>
      <c r="B16777" s="226">
        <v>43831</v>
      </c>
      <c r="C16777" s="226">
        <v>43832</v>
      </c>
      <c r="D16777" s="226">
        <v>44403.40824074074</v>
      </c>
      <c r="E16777" t="s">
        <v>8080</v>
      </c>
    </row>
    <row r="16778" spans="1:5">
      <c r="A16778">
        <v>8</v>
      </c>
      <c r="B16778" s="226">
        <v>43831</v>
      </c>
      <c r="C16778" s="226">
        <v>43832</v>
      </c>
      <c r="D16778" s="226">
        <v>44403.40824074074</v>
      </c>
      <c r="E16778" t="s">
        <v>8081</v>
      </c>
    </row>
    <row r="16779" spans="1:5">
      <c r="A16779">
        <v>8</v>
      </c>
      <c r="B16779" s="226">
        <v>43831</v>
      </c>
      <c r="C16779" s="226">
        <v>43832</v>
      </c>
      <c r="D16779" s="226">
        <v>44403.40824074074</v>
      </c>
      <c r="E16779" t="s">
        <v>8082</v>
      </c>
    </row>
    <row r="16780" spans="1:5">
      <c r="A16780">
        <v>8</v>
      </c>
      <c r="B16780" s="226">
        <v>43831</v>
      </c>
      <c r="C16780" s="226">
        <v>43832</v>
      </c>
      <c r="D16780" s="226">
        <v>44403.40824074074</v>
      </c>
      <c r="E16780" t="s">
        <v>8083</v>
      </c>
    </row>
    <row r="16781" spans="1:5">
      <c r="A16781">
        <v>8</v>
      </c>
      <c r="B16781" s="226">
        <v>43831</v>
      </c>
      <c r="C16781" s="226">
        <v>43832</v>
      </c>
      <c r="D16781" s="226">
        <v>44403.40824074074</v>
      </c>
      <c r="E16781" t="s">
        <v>8084</v>
      </c>
    </row>
    <row r="16782" spans="1:5">
      <c r="A16782">
        <v>8</v>
      </c>
      <c r="B16782" s="226">
        <v>43831</v>
      </c>
      <c r="C16782" s="226">
        <v>43832</v>
      </c>
      <c r="D16782" s="226">
        <v>44403.40824074074</v>
      </c>
      <c r="E16782" t="s">
        <v>8085</v>
      </c>
    </row>
    <row r="16783" spans="1:5">
      <c r="A16783">
        <v>8</v>
      </c>
      <c r="B16783" s="226">
        <v>43831</v>
      </c>
      <c r="C16783" s="226">
        <v>43832</v>
      </c>
      <c r="D16783" s="226">
        <v>44403.40824074074</v>
      </c>
      <c r="E16783" t="s">
        <v>8086</v>
      </c>
    </row>
    <row r="16784" spans="1:5">
      <c r="A16784">
        <v>8</v>
      </c>
      <c r="B16784" s="226">
        <v>43831</v>
      </c>
      <c r="C16784" s="226">
        <v>43832</v>
      </c>
      <c r="D16784" s="226">
        <v>44403.40824074074</v>
      </c>
      <c r="E16784" t="s">
        <v>8087</v>
      </c>
    </row>
    <row r="16785" spans="1:5">
      <c r="A16785">
        <v>8</v>
      </c>
      <c r="B16785" s="226">
        <v>43831</v>
      </c>
      <c r="C16785" s="226">
        <v>43832</v>
      </c>
      <c r="D16785" s="226">
        <v>44403.40824074074</v>
      </c>
      <c r="E16785" t="s">
        <v>8088</v>
      </c>
    </row>
    <row r="16786" spans="1:5">
      <c r="A16786">
        <v>8</v>
      </c>
      <c r="B16786" s="226">
        <v>43831</v>
      </c>
      <c r="C16786" s="226">
        <v>43832</v>
      </c>
      <c r="D16786" s="226">
        <v>44403.40824074074</v>
      </c>
      <c r="E16786" t="s">
        <v>8089</v>
      </c>
    </row>
    <row r="16787" spans="1:5">
      <c r="A16787">
        <v>8</v>
      </c>
      <c r="B16787" s="226">
        <v>43831</v>
      </c>
      <c r="C16787" s="226">
        <v>43832</v>
      </c>
      <c r="D16787" s="226">
        <v>44403.40824074074</v>
      </c>
      <c r="E16787" t="s">
        <v>8090</v>
      </c>
    </row>
    <row r="16788" spans="1:5">
      <c r="A16788">
        <v>8</v>
      </c>
      <c r="B16788" s="226">
        <v>43831</v>
      </c>
      <c r="C16788" s="226">
        <v>43832</v>
      </c>
      <c r="D16788" s="226">
        <v>44403.40824074074</v>
      </c>
      <c r="E16788" t="s">
        <v>8091</v>
      </c>
    </row>
    <row r="16789" spans="1:5">
      <c r="A16789">
        <v>8</v>
      </c>
      <c r="B16789" s="226">
        <v>43831</v>
      </c>
      <c r="C16789" s="226">
        <v>43832</v>
      </c>
      <c r="D16789" s="226">
        <v>44403.40824074074</v>
      </c>
      <c r="E16789" t="s">
        <v>8092</v>
      </c>
    </row>
    <row r="16790" spans="1:5">
      <c r="A16790">
        <v>8</v>
      </c>
      <c r="B16790" s="226">
        <v>43831</v>
      </c>
      <c r="C16790" s="226">
        <v>43832</v>
      </c>
      <c r="D16790" s="226">
        <v>44403.40824074074</v>
      </c>
      <c r="E16790" t="s">
        <v>8093</v>
      </c>
    </row>
    <row r="16791" spans="1:5">
      <c r="A16791">
        <v>8</v>
      </c>
      <c r="B16791" s="226">
        <v>43831</v>
      </c>
      <c r="C16791" s="226">
        <v>43832</v>
      </c>
      <c r="D16791" s="226">
        <v>44403.40824074074</v>
      </c>
      <c r="E16791" t="s">
        <v>8094</v>
      </c>
    </row>
    <row r="16792" spans="1:5">
      <c r="A16792">
        <v>8</v>
      </c>
      <c r="B16792" s="226">
        <v>43831</v>
      </c>
      <c r="C16792" s="226">
        <v>43832</v>
      </c>
      <c r="D16792" s="226">
        <v>44403.40824074074</v>
      </c>
      <c r="E16792" t="s">
        <v>8095</v>
      </c>
    </row>
    <row r="16793" spans="1:5">
      <c r="A16793">
        <v>8</v>
      </c>
      <c r="B16793" s="226">
        <v>43831</v>
      </c>
      <c r="C16793" s="226">
        <v>43832</v>
      </c>
      <c r="D16793" s="226">
        <v>44403.40824074074</v>
      </c>
      <c r="E16793" t="s">
        <v>8096</v>
      </c>
    </row>
    <row r="16794" spans="1:5">
      <c r="A16794">
        <v>8</v>
      </c>
      <c r="B16794" s="226">
        <v>43831</v>
      </c>
      <c r="C16794" s="226">
        <v>43832</v>
      </c>
      <c r="D16794" s="226">
        <v>44403.40824074074</v>
      </c>
      <c r="E16794" t="s">
        <v>8097</v>
      </c>
    </row>
    <row r="16795" spans="1:5">
      <c r="A16795">
        <v>8</v>
      </c>
      <c r="B16795" s="226">
        <v>43831</v>
      </c>
      <c r="C16795" s="226">
        <v>43832</v>
      </c>
      <c r="D16795" s="226">
        <v>44403.40824074074</v>
      </c>
      <c r="E16795" t="s">
        <v>8098</v>
      </c>
    </row>
    <row r="16796" spans="1:5">
      <c r="A16796">
        <v>8</v>
      </c>
      <c r="B16796" s="226">
        <v>43831</v>
      </c>
      <c r="C16796" s="226">
        <v>43832</v>
      </c>
      <c r="D16796" s="226">
        <v>44403.40824074074</v>
      </c>
      <c r="E16796" t="s">
        <v>8099</v>
      </c>
    </row>
    <row r="16797" spans="1:5">
      <c r="A16797">
        <v>8</v>
      </c>
      <c r="B16797" s="226">
        <v>43831</v>
      </c>
      <c r="C16797" s="226">
        <v>43832</v>
      </c>
      <c r="D16797" s="226">
        <v>44403.40824074074</v>
      </c>
      <c r="E16797" t="s">
        <v>8100</v>
      </c>
    </row>
    <row r="16798" spans="1:5">
      <c r="A16798">
        <v>8</v>
      </c>
      <c r="B16798" s="226">
        <v>43831</v>
      </c>
      <c r="C16798" s="226">
        <v>43832</v>
      </c>
      <c r="D16798" s="226">
        <v>44403.40824074074</v>
      </c>
      <c r="E16798" t="s">
        <v>8101</v>
      </c>
    </row>
    <row r="16799" spans="1:5">
      <c r="A16799">
        <v>8</v>
      </c>
      <c r="B16799" s="226">
        <v>43831</v>
      </c>
      <c r="C16799" s="226">
        <v>43832</v>
      </c>
      <c r="D16799" s="226">
        <v>44403.40824074074</v>
      </c>
      <c r="E16799" t="s">
        <v>8102</v>
      </c>
    </row>
    <row r="16800" spans="1:5">
      <c r="A16800">
        <v>8</v>
      </c>
      <c r="B16800" s="226">
        <v>43831</v>
      </c>
      <c r="C16800" s="226">
        <v>43832</v>
      </c>
      <c r="D16800" s="226">
        <v>44403.40824074074</v>
      </c>
      <c r="E16800" t="s">
        <v>8103</v>
      </c>
    </row>
    <row r="16801" spans="1:5">
      <c r="A16801">
        <v>8</v>
      </c>
      <c r="B16801" s="226">
        <v>43831</v>
      </c>
      <c r="C16801" s="226">
        <v>43832</v>
      </c>
      <c r="D16801" s="226">
        <v>44403.40824074074</v>
      </c>
      <c r="E16801" t="s">
        <v>8104</v>
      </c>
    </row>
    <row r="16802" spans="1:5">
      <c r="A16802">
        <v>8</v>
      </c>
      <c r="B16802" s="226">
        <v>43831</v>
      </c>
      <c r="C16802" s="226">
        <v>43832</v>
      </c>
      <c r="D16802" s="226">
        <v>44403.40824074074</v>
      </c>
      <c r="E16802" t="s">
        <v>8105</v>
      </c>
    </row>
    <row r="16803" spans="1:5">
      <c r="A16803">
        <v>8</v>
      </c>
      <c r="B16803" s="226">
        <v>43831</v>
      </c>
      <c r="C16803" s="226">
        <v>43832</v>
      </c>
      <c r="D16803" s="226">
        <v>44403.40824074074</v>
      </c>
      <c r="E16803" t="s">
        <v>8106</v>
      </c>
    </row>
    <row r="16804" spans="1:5">
      <c r="A16804">
        <v>8</v>
      </c>
      <c r="B16804" s="226">
        <v>43831</v>
      </c>
      <c r="C16804" s="226">
        <v>43832</v>
      </c>
      <c r="D16804" s="226">
        <v>44403.40824074074</v>
      </c>
      <c r="E16804" t="s">
        <v>8107</v>
      </c>
    </row>
    <row r="16805" spans="1:5">
      <c r="A16805">
        <v>8</v>
      </c>
      <c r="B16805" s="226">
        <v>43831</v>
      </c>
      <c r="C16805" s="226">
        <v>43832</v>
      </c>
      <c r="D16805" s="226">
        <v>44403.40824074074</v>
      </c>
      <c r="E16805" t="s">
        <v>8108</v>
      </c>
    </row>
    <row r="16806" spans="1:5">
      <c r="A16806">
        <v>8</v>
      </c>
      <c r="B16806" s="226">
        <v>43831</v>
      </c>
      <c r="C16806" s="226">
        <v>43832</v>
      </c>
      <c r="D16806" s="226">
        <v>44403.40824074074</v>
      </c>
      <c r="E16806" t="s">
        <v>8109</v>
      </c>
    </row>
    <row r="16807" spans="1:5">
      <c r="A16807">
        <v>8</v>
      </c>
      <c r="B16807" s="226">
        <v>43831</v>
      </c>
      <c r="C16807" s="226">
        <v>43832</v>
      </c>
      <c r="D16807" s="226">
        <v>44403.40824074074</v>
      </c>
      <c r="E16807" t="s">
        <v>8110</v>
      </c>
    </row>
    <row r="16808" spans="1:5">
      <c r="A16808">
        <v>8</v>
      </c>
      <c r="B16808" s="226">
        <v>43831</v>
      </c>
      <c r="C16808" s="226">
        <v>43832</v>
      </c>
      <c r="D16808" s="226">
        <v>44403.40824074074</v>
      </c>
      <c r="E16808" t="s">
        <v>8111</v>
      </c>
    </row>
    <row r="16809" spans="1:5">
      <c r="A16809">
        <v>8</v>
      </c>
      <c r="B16809" s="226">
        <v>43831</v>
      </c>
      <c r="C16809" s="226">
        <v>43832</v>
      </c>
      <c r="D16809" s="226">
        <v>44403.40824074074</v>
      </c>
      <c r="E16809" t="s">
        <v>8112</v>
      </c>
    </row>
    <row r="16810" spans="1:5">
      <c r="A16810">
        <v>8</v>
      </c>
      <c r="B16810" s="226">
        <v>43831</v>
      </c>
      <c r="C16810" s="226">
        <v>43832</v>
      </c>
      <c r="D16810" s="226">
        <v>44403.40824074074</v>
      </c>
      <c r="E16810" t="s">
        <v>8113</v>
      </c>
    </row>
    <row r="16811" spans="1:5">
      <c r="A16811">
        <v>8</v>
      </c>
      <c r="B16811" s="226">
        <v>43831</v>
      </c>
      <c r="C16811" s="226">
        <v>43832</v>
      </c>
      <c r="D16811" s="226">
        <v>44403.40824074074</v>
      </c>
      <c r="E16811" t="s">
        <v>8114</v>
      </c>
    </row>
    <row r="16812" spans="1:5">
      <c r="A16812">
        <v>8</v>
      </c>
      <c r="B16812" s="226">
        <v>43831</v>
      </c>
      <c r="C16812" s="226">
        <v>43832</v>
      </c>
      <c r="D16812" s="226">
        <v>44403.40824074074</v>
      </c>
      <c r="E16812" t="s">
        <v>7341</v>
      </c>
    </row>
    <row r="16813" spans="1:5">
      <c r="A16813">
        <v>8</v>
      </c>
      <c r="B16813" s="226">
        <v>43831</v>
      </c>
      <c r="C16813" s="226">
        <v>43832</v>
      </c>
      <c r="D16813" s="226">
        <v>44403.40824074074</v>
      </c>
      <c r="E16813" t="s">
        <v>7343</v>
      </c>
    </row>
    <row r="16814" spans="1:5">
      <c r="A16814">
        <v>8</v>
      </c>
      <c r="B16814" s="226">
        <v>43831</v>
      </c>
      <c r="C16814" s="226">
        <v>43832</v>
      </c>
      <c r="D16814" s="226">
        <v>44403.40824074074</v>
      </c>
      <c r="E16814" t="s">
        <v>8116</v>
      </c>
    </row>
    <row r="16815" spans="1:5">
      <c r="A16815">
        <v>8</v>
      </c>
      <c r="B16815" s="226">
        <v>43831</v>
      </c>
      <c r="C16815" s="226">
        <v>43832</v>
      </c>
      <c r="D16815" s="226">
        <v>44403.40824074074</v>
      </c>
      <c r="E16815" t="s">
        <v>7346</v>
      </c>
    </row>
    <row r="16816" spans="1:5">
      <c r="A16816">
        <v>8</v>
      </c>
      <c r="B16816" s="226">
        <v>43831</v>
      </c>
      <c r="C16816" s="226">
        <v>43832</v>
      </c>
      <c r="D16816" s="226">
        <v>44403.40824074074</v>
      </c>
      <c r="E16816" t="s">
        <v>7348</v>
      </c>
    </row>
    <row r="16817" spans="1:6">
      <c r="A16817">
        <v>8</v>
      </c>
      <c r="B16817" s="226">
        <v>43831</v>
      </c>
      <c r="C16817" s="226">
        <v>43832</v>
      </c>
      <c r="D16817" s="226">
        <v>44403.40824074074</v>
      </c>
      <c r="E16817" t="s">
        <v>8115</v>
      </c>
    </row>
    <row r="16818" spans="1:6">
      <c r="A16818">
        <v>8</v>
      </c>
      <c r="B16818" s="226">
        <v>43831</v>
      </c>
      <c r="C16818" s="226">
        <v>43832</v>
      </c>
      <c r="D16818" s="226">
        <v>44403.40824074074</v>
      </c>
      <c r="E16818" t="s">
        <v>8117</v>
      </c>
    </row>
    <row r="16819" spans="1:6">
      <c r="A16819">
        <v>8</v>
      </c>
      <c r="B16819" s="226">
        <v>43831</v>
      </c>
      <c r="C16819" s="226">
        <v>43832</v>
      </c>
      <c r="D16819" s="226">
        <v>44403.40824074074</v>
      </c>
      <c r="E16819" t="s">
        <v>8118</v>
      </c>
      <c r="F16819">
        <v>20.430000305175781</v>
      </c>
    </row>
    <row r="16820" spans="1:6">
      <c r="A16820">
        <v>8</v>
      </c>
      <c r="B16820" s="226">
        <v>43831</v>
      </c>
      <c r="C16820" s="226">
        <v>43832</v>
      </c>
      <c r="D16820" s="226">
        <v>44403.40824074074</v>
      </c>
      <c r="E16820" t="s">
        <v>8119</v>
      </c>
      <c r="F16820">
        <v>70.010002136227754</v>
      </c>
    </row>
    <row r="16821" spans="1:6">
      <c r="A16821">
        <v>8</v>
      </c>
      <c r="B16821" s="226">
        <v>43831</v>
      </c>
      <c r="C16821" s="226">
        <v>43832</v>
      </c>
      <c r="D16821" s="226">
        <v>44403.40824074074</v>
      </c>
      <c r="E16821" t="s">
        <v>8322</v>
      </c>
    </row>
    <row r="16822" spans="1:6">
      <c r="A16822">
        <v>8</v>
      </c>
      <c r="B16822" s="226">
        <v>43831</v>
      </c>
      <c r="C16822" s="226">
        <v>43832</v>
      </c>
      <c r="D16822" s="226">
        <v>44403.40824074074</v>
      </c>
      <c r="E16822" t="s">
        <v>8323</v>
      </c>
    </row>
    <row r="16823" spans="1:6">
      <c r="A16823">
        <v>8</v>
      </c>
      <c r="B16823" s="226">
        <v>43831</v>
      </c>
      <c r="C16823" s="226">
        <v>43832</v>
      </c>
      <c r="D16823" s="226">
        <v>44403.40824074074</v>
      </c>
      <c r="E16823" t="s">
        <v>8267</v>
      </c>
      <c r="F16823">
        <v>0</v>
      </c>
    </row>
    <row r="16824" spans="1:6">
      <c r="A16824">
        <v>8</v>
      </c>
      <c r="B16824" s="226">
        <v>43831</v>
      </c>
      <c r="C16824" s="226">
        <v>43832</v>
      </c>
      <c r="D16824" s="226">
        <v>44403.40824074074</v>
      </c>
      <c r="E16824" t="s">
        <v>8268</v>
      </c>
      <c r="F16824">
        <v>0</v>
      </c>
    </row>
    <row r="16825" spans="1:6">
      <c r="A16825">
        <v>8</v>
      </c>
      <c r="B16825" s="226">
        <v>43831</v>
      </c>
      <c r="C16825" s="226">
        <v>43832</v>
      </c>
      <c r="D16825" s="226">
        <v>44403.40824074074</v>
      </c>
      <c r="E16825" t="s">
        <v>8269</v>
      </c>
    </row>
    <row r="16826" spans="1:6">
      <c r="A16826">
        <v>8</v>
      </c>
      <c r="B16826" s="226">
        <v>43831</v>
      </c>
      <c r="C16826" s="226">
        <v>43832</v>
      </c>
      <c r="D16826" s="226">
        <v>44403.40824074074</v>
      </c>
      <c r="E16826" t="s">
        <v>8272</v>
      </c>
      <c r="F16826">
        <v>0</v>
      </c>
    </row>
    <row r="16827" spans="1:6">
      <c r="A16827">
        <v>8</v>
      </c>
      <c r="B16827" s="226">
        <v>43831</v>
      </c>
      <c r="C16827" s="226">
        <v>43832</v>
      </c>
      <c r="D16827" s="226">
        <v>44403.40824074074</v>
      </c>
      <c r="E16827" t="s">
        <v>8273</v>
      </c>
      <c r="F16827">
        <v>0</v>
      </c>
    </row>
    <row r="16828" spans="1:6">
      <c r="A16828">
        <v>8</v>
      </c>
      <c r="B16828" s="226">
        <v>43831</v>
      </c>
      <c r="C16828" s="226">
        <v>43832</v>
      </c>
      <c r="D16828" s="226">
        <v>44403.40824074074</v>
      </c>
      <c r="E16828" t="s">
        <v>8274</v>
      </c>
    </row>
    <row r="16829" spans="1:6">
      <c r="A16829">
        <v>8</v>
      </c>
      <c r="B16829" s="226">
        <v>43831</v>
      </c>
      <c r="C16829" s="226">
        <v>43832</v>
      </c>
      <c r="D16829" s="226">
        <v>44403.40824074074</v>
      </c>
      <c r="E16829" t="s">
        <v>7718</v>
      </c>
    </row>
    <row r="16830" spans="1:6">
      <c r="A16830">
        <v>8</v>
      </c>
      <c r="B16830" s="226">
        <v>43831</v>
      </c>
      <c r="C16830" s="226">
        <v>43832</v>
      </c>
      <c r="D16830" s="226">
        <v>44403.40824074074</v>
      </c>
      <c r="E16830" t="s">
        <v>7719</v>
      </c>
    </row>
    <row r="16831" spans="1:6">
      <c r="A16831">
        <v>8</v>
      </c>
      <c r="B16831" s="226">
        <v>43831</v>
      </c>
      <c r="C16831" s="226">
        <v>43832</v>
      </c>
      <c r="D16831" s="226">
        <v>44403.40824074074</v>
      </c>
      <c r="E16831" t="s">
        <v>7722</v>
      </c>
    </row>
    <row r="16832" spans="1:6">
      <c r="A16832">
        <v>8</v>
      </c>
      <c r="B16832" s="226">
        <v>43831</v>
      </c>
      <c r="C16832" s="226">
        <v>43832</v>
      </c>
      <c r="D16832" s="226">
        <v>44403.40824074074</v>
      </c>
      <c r="E16832" t="s">
        <v>7723</v>
      </c>
    </row>
    <row r="16833" spans="1:5">
      <c r="A16833">
        <v>8</v>
      </c>
      <c r="B16833" s="226">
        <v>43831</v>
      </c>
      <c r="C16833" s="226">
        <v>43832</v>
      </c>
      <c r="D16833" s="226">
        <v>44403.40824074074</v>
      </c>
      <c r="E16833" t="s">
        <v>7724</v>
      </c>
    </row>
    <row r="16834" spans="1:5">
      <c r="A16834">
        <v>8</v>
      </c>
      <c r="B16834" s="226">
        <v>43831</v>
      </c>
      <c r="C16834" s="226">
        <v>43832</v>
      </c>
      <c r="D16834" s="226">
        <v>44403.40824074074</v>
      </c>
      <c r="E16834" t="s">
        <v>7725</v>
      </c>
    </row>
    <row r="16835" spans="1:5">
      <c r="A16835">
        <v>8</v>
      </c>
      <c r="B16835" s="226">
        <v>43831</v>
      </c>
      <c r="C16835" s="226">
        <v>43832</v>
      </c>
      <c r="D16835" s="226">
        <v>44403.40824074074</v>
      </c>
      <c r="E16835" t="s">
        <v>7024</v>
      </c>
    </row>
    <row r="16836" spans="1:5">
      <c r="A16836">
        <v>8</v>
      </c>
      <c r="B16836" s="226">
        <v>43831</v>
      </c>
      <c r="C16836" s="226">
        <v>43832</v>
      </c>
      <c r="D16836" s="226">
        <v>44403.40824074074</v>
      </c>
      <c r="E16836" t="s">
        <v>8120</v>
      </c>
    </row>
    <row r="16837" spans="1:5">
      <c r="A16837">
        <v>8</v>
      </c>
      <c r="B16837" s="226">
        <v>43831</v>
      </c>
      <c r="C16837" s="226">
        <v>43832</v>
      </c>
      <c r="D16837" s="226">
        <v>44403.40824074074</v>
      </c>
      <c r="E16837" t="s">
        <v>8121</v>
      </c>
    </row>
    <row r="16838" spans="1:5">
      <c r="A16838">
        <v>8</v>
      </c>
      <c r="B16838" s="226">
        <v>43831</v>
      </c>
      <c r="C16838" s="226">
        <v>43832</v>
      </c>
      <c r="D16838" s="226">
        <v>44403.40824074074</v>
      </c>
      <c r="E16838" t="s">
        <v>8122</v>
      </c>
    </row>
    <row r="16839" spans="1:5">
      <c r="A16839">
        <v>8</v>
      </c>
      <c r="B16839" s="226">
        <v>43831</v>
      </c>
      <c r="C16839" s="226">
        <v>43832</v>
      </c>
      <c r="D16839" s="226">
        <v>44403.40824074074</v>
      </c>
      <c r="E16839" t="s">
        <v>8123</v>
      </c>
    </row>
    <row r="16840" spans="1:5">
      <c r="A16840">
        <v>8</v>
      </c>
      <c r="B16840" s="226">
        <v>43831</v>
      </c>
      <c r="C16840" s="226">
        <v>43832</v>
      </c>
      <c r="D16840" s="226">
        <v>44403.40824074074</v>
      </c>
      <c r="E16840" t="s">
        <v>8124</v>
      </c>
    </row>
    <row r="16841" spans="1:5">
      <c r="A16841">
        <v>8</v>
      </c>
      <c r="B16841" s="226">
        <v>43831</v>
      </c>
      <c r="C16841" s="226">
        <v>43832</v>
      </c>
      <c r="D16841" s="226">
        <v>44403.40824074074</v>
      </c>
      <c r="E16841" t="s">
        <v>8125</v>
      </c>
    </row>
    <row r="16842" spans="1:5">
      <c r="A16842">
        <v>8</v>
      </c>
      <c r="B16842" s="226">
        <v>43831</v>
      </c>
      <c r="C16842" s="226">
        <v>43832</v>
      </c>
      <c r="D16842" s="226">
        <v>44403.40824074074</v>
      </c>
      <c r="E16842" t="s">
        <v>8126</v>
      </c>
    </row>
    <row r="16843" spans="1:5">
      <c r="A16843">
        <v>8</v>
      </c>
      <c r="B16843" s="226">
        <v>43831</v>
      </c>
      <c r="C16843" s="226">
        <v>43832</v>
      </c>
      <c r="D16843" s="226">
        <v>44403.40824074074</v>
      </c>
      <c r="E16843" t="s">
        <v>8127</v>
      </c>
    </row>
    <row r="16844" spans="1:5">
      <c r="A16844">
        <v>8</v>
      </c>
      <c r="B16844" s="226">
        <v>43831</v>
      </c>
      <c r="C16844" s="226">
        <v>43832</v>
      </c>
      <c r="D16844" s="226">
        <v>44403.40824074074</v>
      </c>
      <c r="E16844" t="s">
        <v>8128</v>
      </c>
    </row>
    <row r="16845" spans="1:5">
      <c r="A16845">
        <v>8</v>
      </c>
      <c r="B16845" s="226">
        <v>43831</v>
      </c>
      <c r="C16845" s="226">
        <v>43832</v>
      </c>
      <c r="D16845" s="226">
        <v>44403.40824074074</v>
      </c>
      <c r="E16845" t="s">
        <v>8129</v>
      </c>
    </row>
    <row r="16846" spans="1:5">
      <c r="A16846">
        <v>8</v>
      </c>
      <c r="B16846" s="226">
        <v>43831</v>
      </c>
      <c r="C16846" s="226">
        <v>43832</v>
      </c>
      <c r="D16846" s="226">
        <v>44403.40824074074</v>
      </c>
      <c r="E16846" t="s">
        <v>8130</v>
      </c>
    </row>
    <row r="16847" spans="1:5">
      <c r="A16847">
        <v>8</v>
      </c>
      <c r="B16847" s="226">
        <v>43831</v>
      </c>
      <c r="C16847" s="226">
        <v>43832</v>
      </c>
      <c r="D16847" s="226">
        <v>44403.40824074074</v>
      </c>
      <c r="E16847" t="s">
        <v>8131</v>
      </c>
    </row>
    <row r="16848" spans="1:5">
      <c r="A16848">
        <v>8</v>
      </c>
      <c r="B16848" s="226">
        <v>43831</v>
      </c>
      <c r="C16848" s="226">
        <v>43832</v>
      </c>
      <c r="D16848" s="226">
        <v>44403.40824074074</v>
      </c>
      <c r="E16848" t="s">
        <v>8132</v>
      </c>
    </row>
    <row r="16849" spans="1:6">
      <c r="A16849">
        <v>8</v>
      </c>
      <c r="B16849" s="226">
        <v>43831</v>
      </c>
      <c r="C16849" s="226">
        <v>43832</v>
      </c>
      <c r="D16849" s="226">
        <v>44403.40824074074</v>
      </c>
      <c r="E16849" t="s">
        <v>8133</v>
      </c>
    </row>
    <row r="16850" spans="1:6">
      <c r="A16850">
        <v>8</v>
      </c>
      <c r="B16850" s="226">
        <v>43831</v>
      </c>
      <c r="C16850" s="226">
        <v>43832</v>
      </c>
      <c r="D16850" s="226">
        <v>44403.40824074074</v>
      </c>
      <c r="E16850" t="s">
        <v>7054</v>
      </c>
    </row>
    <row r="16851" spans="1:6">
      <c r="A16851">
        <v>8</v>
      </c>
      <c r="B16851" s="226">
        <v>43831</v>
      </c>
      <c r="C16851" s="226">
        <v>43832</v>
      </c>
      <c r="D16851" s="226">
        <v>44403.40824074074</v>
      </c>
      <c r="E16851" t="s">
        <v>7354</v>
      </c>
    </row>
    <row r="16852" spans="1:6">
      <c r="A16852">
        <v>8</v>
      </c>
      <c r="B16852" s="226">
        <v>43831</v>
      </c>
      <c r="C16852" s="226">
        <v>43832</v>
      </c>
      <c r="D16852" s="226">
        <v>44403.40824074074</v>
      </c>
      <c r="E16852" t="s">
        <v>7356</v>
      </c>
    </row>
    <row r="16853" spans="1:6">
      <c r="A16853">
        <v>8</v>
      </c>
      <c r="B16853" s="226">
        <v>43831</v>
      </c>
      <c r="C16853" s="226">
        <v>43832</v>
      </c>
      <c r="D16853" s="226">
        <v>44403.40824074074</v>
      </c>
      <c r="E16853" t="s">
        <v>7358</v>
      </c>
    </row>
    <row r="16854" spans="1:6">
      <c r="A16854">
        <v>8</v>
      </c>
      <c r="B16854" s="226">
        <v>43831</v>
      </c>
      <c r="C16854" s="226">
        <v>43832</v>
      </c>
      <c r="D16854" s="226">
        <v>44403.40824074074</v>
      </c>
      <c r="E16854" t="s">
        <v>7360</v>
      </c>
    </row>
    <row r="16855" spans="1:6">
      <c r="A16855">
        <v>8</v>
      </c>
      <c r="B16855" s="226">
        <v>43831</v>
      </c>
      <c r="C16855" s="226">
        <v>43832</v>
      </c>
      <c r="D16855" s="226">
        <v>44403.40824074074</v>
      </c>
      <c r="E16855" t="s">
        <v>7362</v>
      </c>
    </row>
    <row r="16856" spans="1:6">
      <c r="A16856">
        <v>8</v>
      </c>
      <c r="B16856" s="226">
        <v>43831</v>
      </c>
      <c r="C16856" s="226">
        <v>43832</v>
      </c>
      <c r="D16856" s="226">
        <v>44403.40824074074</v>
      </c>
      <c r="E16856" t="s">
        <v>7364</v>
      </c>
    </row>
    <row r="16857" spans="1:6">
      <c r="A16857">
        <v>8</v>
      </c>
      <c r="B16857" s="226">
        <v>43831</v>
      </c>
      <c r="C16857" s="226">
        <v>43832</v>
      </c>
      <c r="D16857" s="226">
        <v>44403.40824074074</v>
      </c>
      <c r="E16857" t="s">
        <v>8134</v>
      </c>
    </row>
    <row r="16858" spans="1:6">
      <c r="A16858">
        <v>8</v>
      </c>
      <c r="B16858" s="226">
        <v>43831</v>
      </c>
      <c r="C16858" s="226">
        <v>43832</v>
      </c>
      <c r="D16858" s="226">
        <v>44403.40824074074</v>
      </c>
      <c r="E16858" t="s">
        <v>8135</v>
      </c>
    </row>
    <row r="16859" spans="1:6">
      <c r="A16859">
        <v>8</v>
      </c>
      <c r="B16859" s="226">
        <v>43831</v>
      </c>
      <c r="C16859" s="226">
        <v>43832</v>
      </c>
      <c r="D16859" s="226">
        <v>44403.40824074074</v>
      </c>
      <c r="E16859" t="s">
        <v>8136</v>
      </c>
    </row>
    <row r="16860" spans="1:6">
      <c r="A16860">
        <v>8</v>
      </c>
      <c r="B16860" s="226">
        <v>43831</v>
      </c>
      <c r="C16860" s="226">
        <v>43832</v>
      </c>
      <c r="D16860" s="226">
        <v>44403.40824074074</v>
      </c>
      <c r="E16860" t="s">
        <v>8137</v>
      </c>
    </row>
    <row r="16861" spans="1:6">
      <c r="A16861">
        <v>8</v>
      </c>
      <c r="B16861" s="226">
        <v>43831</v>
      </c>
      <c r="C16861" s="226">
        <v>43832</v>
      </c>
      <c r="D16861" s="226">
        <v>44403.40824074074</v>
      </c>
      <c r="E16861" t="s">
        <v>8138</v>
      </c>
    </row>
    <row r="16862" spans="1:6">
      <c r="A16862">
        <v>8</v>
      </c>
      <c r="B16862" s="226">
        <v>43831</v>
      </c>
      <c r="C16862" s="226">
        <v>43832</v>
      </c>
      <c r="D16862" s="226">
        <v>44403.40824074074</v>
      </c>
      <c r="E16862" t="s">
        <v>8292</v>
      </c>
    </row>
    <row r="16863" spans="1:6">
      <c r="A16863">
        <v>8</v>
      </c>
      <c r="B16863" s="226">
        <v>43831</v>
      </c>
      <c r="C16863" s="226">
        <v>43832</v>
      </c>
      <c r="D16863" s="226">
        <v>44403.40824074074</v>
      </c>
      <c r="E16863" t="s">
        <v>8293</v>
      </c>
    </row>
    <row r="16864" spans="1:6">
      <c r="A16864">
        <v>8</v>
      </c>
      <c r="B16864" s="226">
        <v>43831</v>
      </c>
      <c r="C16864" s="226">
        <v>43832</v>
      </c>
      <c r="D16864" s="226">
        <v>44403.40824074074</v>
      </c>
      <c r="E16864" t="s">
        <v>8328</v>
      </c>
      <c r="F16864">
        <v>0</v>
      </c>
    </row>
    <row r="16865" spans="1:6">
      <c r="A16865">
        <v>8</v>
      </c>
      <c r="B16865" s="226">
        <v>43831</v>
      </c>
      <c r="C16865" s="226">
        <v>43832</v>
      </c>
      <c r="D16865" s="226">
        <v>44403.40824074074</v>
      </c>
      <c r="E16865" t="s">
        <v>8285</v>
      </c>
      <c r="F16865">
        <v>0</v>
      </c>
    </row>
    <row r="16866" spans="1:6">
      <c r="A16866">
        <v>8</v>
      </c>
      <c r="B16866" s="226">
        <v>43831</v>
      </c>
      <c r="C16866" s="226">
        <v>43832</v>
      </c>
      <c r="D16866" s="226">
        <v>44403.40824074074</v>
      </c>
      <c r="E16866" t="s">
        <v>8286</v>
      </c>
      <c r="F16866">
        <v>0</v>
      </c>
    </row>
    <row r="16867" spans="1:6">
      <c r="A16867">
        <v>8</v>
      </c>
      <c r="B16867" s="226">
        <v>43831</v>
      </c>
      <c r="C16867" s="226">
        <v>43832</v>
      </c>
      <c r="D16867" s="226">
        <v>44403.40824074074</v>
      </c>
      <c r="E16867" t="s">
        <v>8287</v>
      </c>
    </row>
    <row r="16868" spans="1:6">
      <c r="A16868">
        <v>8</v>
      </c>
      <c r="B16868" s="226">
        <v>43831</v>
      </c>
      <c r="C16868" s="226">
        <v>43832</v>
      </c>
      <c r="D16868" s="226">
        <v>44403.40824074074</v>
      </c>
      <c r="E16868" t="s">
        <v>7752</v>
      </c>
    </row>
    <row r="16869" spans="1:6">
      <c r="A16869">
        <v>8</v>
      </c>
      <c r="B16869" s="226">
        <v>43831</v>
      </c>
      <c r="C16869" s="226">
        <v>43832</v>
      </c>
      <c r="D16869" s="226">
        <v>44403.40824074074</v>
      </c>
      <c r="E16869" t="s">
        <v>7753</v>
      </c>
    </row>
    <row r="16870" spans="1:6">
      <c r="A16870">
        <v>8</v>
      </c>
      <c r="B16870" s="226">
        <v>43831</v>
      </c>
      <c r="C16870" s="226">
        <v>43832</v>
      </c>
      <c r="D16870" s="226">
        <v>44403.40824074074</v>
      </c>
      <c r="E16870" t="s">
        <v>7754</v>
      </c>
    </row>
    <row r="16871" spans="1:6">
      <c r="A16871">
        <v>8</v>
      </c>
      <c r="B16871" s="226">
        <v>43831</v>
      </c>
      <c r="C16871" s="226">
        <v>43832</v>
      </c>
      <c r="D16871" s="226">
        <v>44403.40824074074</v>
      </c>
      <c r="E16871" t="s">
        <v>7755</v>
      </c>
    </row>
    <row r="16872" spans="1:6">
      <c r="A16872">
        <v>8</v>
      </c>
      <c r="B16872" s="226">
        <v>43831</v>
      </c>
      <c r="C16872" s="226">
        <v>43832</v>
      </c>
      <c r="D16872" s="226">
        <v>44403.40824074074</v>
      </c>
      <c r="E16872" t="s">
        <v>7758</v>
      </c>
    </row>
    <row r="16873" spans="1:6">
      <c r="A16873">
        <v>8</v>
      </c>
      <c r="B16873" s="226">
        <v>43831</v>
      </c>
      <c r="C16873" s="226">
        <v>43832</v>
      </c>
      <c r="D16873" s="226">
        <v>44403.40824074074</v>
      </c>
      <c r="E16873" t="s">
        <v>7759</v>
      </c>
    </row>
    <row r="16874" spans="1:6">
      <c r="A16874">
        <v>8</v>
      </c>
      <c r="B16874" s="226">
        <v>43831</v>
      </c>
      <c r="C16874" s="226">
        <v>43832</v>
      </c>
      <c r="D16874" s="226">
        <v>44403.40824074074</v>
      </c>
      <c r="E16874" t="s">
        <v>7760</v>
      </c>
    </row>
    <row r="16875" spans="1:6">
      <c r="A16875">
        <v>8</v>
      </c>
      <c r="B16875" s="226">
        <v>43831</v>
      </c>
      <c r="C16875" s="226">
        <v>43832</v>
      </c>
      <c r="D16875" s="226">
        <v>44403.40824074074</v>
      </c>
      <c r="E16875" t="s">
        <v>7535</v>
      </c>
    </row>
    <row r="16876" spans="1:6">
      <c r="A16876">
        <v>8</v>
      </c>
      <c r="B16876" s="226">
        <v>43831</v>
      </c>
      <c r="C16876" s="226">
        <v>43832</v>
      </c>
      <c r="D16876" s="226">
        <v>44403.40824074074</v>
      </c>
      <c r="E16876" t="s">
        <v>8139</v>
      </c>
    </row>
    <row r="16877" spans="1:6">
      <c r="A16877">
        <v>8</v>
      </c>
      <c r="B16877" s="226">
        <v>43831</v>
      </c>
      <c r="C16877" s="226">
        <v>43832</v>
      </c>
      <c r="D16877" s="226">
        <v>44403.40824074074</v>
      </c>
      <c r="E16877" t="s">
        <v>7014</v>
      </c>
    </row>
    <row r="16878" spans="1:6">
      <c r="A16878">
        <v>8</v>
      </c>
      <c r="B16878" s="226">
        <v>43831</v>
      </c>
      <c r="C16878" s="226">
        <v>43832</v>
      </c>
      <c r="D16878" s="226">
        <v>44403.40824074074</v>
      </c>
      <c r="E16878" t="s">
        <v>7016</v>
      </c>
    </row>
    <row r="16879" spans="1:6">
      <c r="A16879">
        <v>8</v>
      </c>
      <c r="B16879" s="226">
        <v>43831</v>
      </c>
      <c r="C16879" s="226">
        <v>43832</v>
      </c>
      <c r="D16879" s="226">
        <v>44403.40824074074</v>
      </c>
      <c r="E16879" t="s">
        <v>7018</v>
      </c>
    </row>
    <row r="16880" spans="1:6">
      <c r="A16880">
        <v>8</v>
      </c>
      <c r="B16880" s="226">
        <v>43831</v>
      </c>
      <c r="C16880" s="226">
        <v>43832</v>
      </c>
      <c r="D16880" s="226">
        <v>44403.40824074074</v>
      </c>
      <c r="E16880" t="s">
        <v>8140</v>
      </c>
    </row>
    <row r="16881" spans="1:6">
      <c r="A16881">
        <v>8</v>
      </c>
      <c r="B16881" s="226">
        <v>43831</v>
      </c>
      <c r="C16881" s="226">
        <v>43832</v>
      </c>
      <c r="D16881" s="226">
        <v>44403.40824074074</v>
      </c>
      <c r="E16881" t="s">
        <v>8020</v>
      </c>
    </row>
    <row r="16882" spans="1:6">
      <c r="A16882">
        <v>8</v>
      </c>
      <c r="B16882" s="226">
        <v>43831</v>
      </c>
      <c r="C16882" s="226">
        <v>43832</v>
      </c>
      <c r="D16882" s="226">
        <v>44403.40824074074</v>
      </c>
      <c r="E16882" t="s">
        <v>7371</v>
      </c>
    </row>
    <row r="16883" spans="1:6">
      <c r="A16883">
        <v>8</v>
      </c>
      <c r="B16883" s="226">
        <v>43831</v>
      </c>
      <c r="C16883" s="226">
        <v>43832</v>
      </c>
      <c r="D16883" s="226">
        <v>44403.40824074074</v>
      </c>
      <c r="E16883" t="s">
        <v>7373</v>
      </c>
    </row>
    <row r="16884" spans="1:6">
      <c r="A16884">
        <v>8</v>
      </c>
      <c r="B16884" s="226">
        <v>43831</v>
      </c>
      <c r="C16884" s="226">
        <v>43832</v>
      </c>
      <c r="D16884" s="226">
        <v>44403.40824074074</v>
      </c>
      <c r="E16884" t="s">
        <v>7375</v>
      </c>
      <c r="F16884">
        <v>0</v>
      </c>
    </row>
    <row r="16885" spans="1:6">
      <c r="A16885">
        <v>8</v>
      </c>
      <c r="B16885" s="226">
        <v>43831</v>
      </c>
      <c r="C16885" s="226">
        <v>43832</v>
      </c>
      <c r="D16885" s="226">
        <v>44403.40824074074</v>
      </c>
      <c r="E16885" t="s">
        <v>8324</v>
      </c>
    </row>
    <row r="16886" spans="1:6">
      <c r="A16886">
        <v>8</v>
      </c>
      <c r="B16886" s="226">
        <v>43831</v>
      </c>
      <c r="C16886" s="226">
        <v>43832</v>
      </c>
      <c r="D16886" s="226">
        <v>44403.40824074074</v>
      </c>
      <c r="E16886" t="s">
        <v>8141</v>
      </c>
    </row>
    <row r="16887" spans="1:6">
      <c r="A16887">
        <v>8</v>
      </c>
      <c r="B16887" s="226">
        <v>43831</v>
      </c>
      <c r="C16887" s="226">
        <v>43832</v>
      </c>
      <c r="D16887" s="226">
        <v>44403.40824074074</v>
      </c>
      <c r="E16887" t="s">
        <v>8142</v>
      </c>
    </row>
    <row r="16888" spans="1:6">
      <c r="A16888">
        <v>8</v>
      </c>
      <c r="B16888" s="226">
        <v>43831</v>
      </c>
      <c r="C16888" s="226">
        <v>43832</v>
      </c>
      <c r="D16888" s="226">
        <v>44403.40824074074</v>
      </c>
      <c r="E16888" t="s">
        <v>8143</v>
      </c>
    </row>
    <row r="16889" spans="1:6">
      <c r="A16889">
        <v>8</v>
      </c>
      <c r="B16889" s="226">
        <v>43831</v>
      </c>
      <c r="C16889" s="226">
        <v>43832</v>
      </c>
      <c r="D16889" s="226">
        <v>44403.40824074074</v>
      </c>
      <c r="E16889" t="s">
        <v>8144</v>
      </c>
    </row>
    <row r="16890" spans="1:6">
      <c r="A16890">
        <v>8</v>
      </c>
      <c r="B16890" s="226">
        <v>43831</v>
      </c>
      <c r="C16890" s="226">
        <v>43832</v>
      </c>
      <c r="D16890" s="226">
        <v>44403.40824074074</v>
      </c>
      <c r="E16890" t="s">
        <v>8145</v>
      </c>
    </row>
    <row r="16891" spans="1:6">
      <c r="A16891">
        <v>8</v>
      </c>
      <c r="B16891" s="226">
        <v>43831</v>
      </c>
      <c r="C16891" s="226">
        <v>43832</v>
      </c>
      <c r="D16891" s="226">
        <v>44403.40824074074</v>
      </c>
      <c r="E16891" t="s">
        <v>7377</v>
      </c>
    </row>
    <row r="16892" spans="1:6">
      <c r="A16892">
        <v>8</v>
      </c>
      <c r="B16892" s="226">
        <v>43831</v>
      </c>
      <c r="C16892" s="226">
        <v>43832</v>
      </c>
      <c r="D16892" s="226">
        <v>44403.40824074074</v>
      </c>
      <c r="E16892" t="s">
        <v>8332</v>
      </c>
      <c r="F16892">
        <v>0</v>
      </c>
    </row>
    <row r="16893" spans="1:6">
      <c r="A16893">
        <v>8</v>
      </c>
      <c r="B16893" s="226">
        <v>43831</v>
      </c>
      <c r="C16893" s="226">
        <v>43832</v>
      </c>
      <c r="D16893" s="226">
        <v>44403.40824074074</v>
      </c>
      <c r="E16893" t="s">
        <v>8277</v>
      </c>
      <c r="F16893">
        <v>47.4979259873855</v>
      </c>
    </row>
    <row r="16894" spans="1:6">
      <c r="A16894">
        <v>8</v>
      </c>
      <c r="B16894" s="226">
        <v>43831</v>
      </c>
      <c r="C16894" s="226">
        <v>43832</v>
      </c>
      <c r="D16894" s="226">
        <v>44403.40824074074</v>
      </c>
      <c r="E16894" t="s">
        <v>8278</v>
      </c>
      <c r="F16894">
        <v>0</v>
      </c>
    </row>
    <row r="16895" spans="1:6">
      <c r="A16895">
        <v>8</v>
      </c>
      <c r="B16895" s="226">
        <v>43831</v>
      </c>
      <c r="C16895" s="226">
        <v>43832</v>
      </c>
      <c r="D16895" s="226">
        <v>44403.40824074074</v>
      </c>
      <c r="E16895" t="s">
        <v>8279</v>
      </c>
      <c r="F16895">
        <v>100</v>
      </c>
    </row>
    <row r="16896" spans="1:6">
      <c r="A16896">
        <v>8</v>
      </c>
      <c r="B16896" s="226">
        <v>43831</v>
      </c>
      <c r="C16896" s="226">
        <v>43832</v>
      </c>
      <c r="D16896" s="226">
        <v>44403.40824074074</v>
      </c>
      <c r="E16896" t="s">
        <v>7778</v>
      </c>
    </row>
    <row r="16897" spans="1:5">
      <c r="A16897">
        <v>8</v>
      </c>
      <c r="B16897" s="226">
        <v>43831</v>
      </c>
      <c r="C16897" s="226">
        <v>43832</v>
      </c>
      <c r="D16897" s="226">
        <v>44403.40824074074</v>
      </c>
      <c r="E16897" t="s">
        <v>7779</v>
      </c>
    </row>
    <row r="16898" spans="1:5">
      <c r="A16898">
        <v>8</v>
      </c>
      <c r="B16898" s="226">
        <v>43831</v>
      </c>
      <c r="C16898" s="226">
        <v>43832</v>
      </c>
      <c r="D16898" s="226">
        <v>44403.40824074074</v>
      </c>
      <c r="E16898" t="s">
        <v>7056</v>
      </c>
    </row>
    <row r="16899" spans="1:5">
      <c r="A16899">
        <v>8</v>
      </c>
      <c r="B16899" s="226">
        <v>43831</v>
      </c>
      <c r="C16899" s="226">
        <v>43832</v>
      </c>
      <c r="D16899" s="226">
        <v>44403.40824074074</v>
      </c>
      <c r="E16899" t="s">
        <v>7058</v>
      </c>
    </row>
    <row r="16900" spans="1:5">
      <c r="A16900">
        <v>8</v>
      </c>
      <c r="B16900" s="226">
        <v>43831</v>
      </c>
      <c r="C16900" s="226">
        <v>43832</v>
      </c>
      <c r="D16900" s="226">
        <v>44403.40824074074</v>
      </c>
      <c r="E16900" t="s">
        <v>8017</v>
      </c>
    </row>
    <row r="16901" spans="1:5">
      <c r="A16901">
        <v>8</v>
      </c>
      <c r="B16901" s="226">
        <v>43831</v>
      </c>
      <c r="C16901" s="226">
        <v>43832</v>
      </c>
      <c r="D16901" s="226">
        <v>44403.40824074074</v>
      </c>
      <c r="E16901" t="s">
        <v>7062</v>
      </c>
    </row>
    <row r="16902" spans="1:5">
      <c r="A16902">
        <v>8</v>
      </c>
      <c r="B16902" s="226">
        <v>43831</v>
      </c>
      <c r="C16902" s="226">
        <v>43832</v>
      </c>
      <c r="D16902" s="226">
        <v>44403.40824074074</v>
      </c>
      <c r="E16902" t="s">
        <v>8146</v>
      </c>
    </row>
    <row r="16903" spans="1:5">
      <c r="A16903">
        <v>8</v>
      </c>
      <c r="B16903" s="226">
        <v>43831</v>
      </c>
      <c r="C16903" s="226">
        <v>43832</v>
      </c>
      <c r="D16903" s="226">
        <v>44403.40824074074</v>
      </c>
      <c r="E16903" t="s">
        <v>8147</v>
      </c>
    </row>
    <row r="16904" spans="1:5">
      <c r="A16904">
        <v>8</v>
      </c>
      <c r="B16904" s="226">
        <v>43831</v>
      </c>
      <c r="C16904" s="226">
        <v>43832</v>
      </c>
      <c r="D16904" s="226">
        <v>44403.40824074074</v>
      </c>
      <c r="E16904" t="s">
        <v>8148</v>
      </c>
    </row>
    <row r="16905" spans="1:5">
      <c r="A16905">
        <v>8</v>
      </c>
      <c r="B16905" s="226">
        <v>43831</v>
      </c>
      <c r="C16905" s="226">
        <v>43832</v>
      </c>
      <c r="D16905" s="226">
        <v>44403.40824074074</v>
      </c>
      <c r="E16905" t="s">
        <v>8149</v>
      </c>
    </row>
    <row r="16906" spans="1:5">
      <c r="A16906">
        <v>8</v>
      </c>
      <c r="B16906" s="226">
        <v>43831</v>
      </c>
      <c r="C16906" s="226">
        <v>43832</v>
      </c>
      <c r="D16906" s="226">
        <v>44403.40824074074</v>
      </c>
      <c r="E16906" t="s">
        <v>8150</v>
      </c>
    </row>
    <row r="16907" spans="1:5">
      <c r="A16907">
        <v>8</v>
      </c>
      <c r="B16907" s="226">
        <v>43831</v>
      </c>
      <c r="C16907" s="226">
        <v>43832</v>
      </c>
      <c r="D16907" s="226">
        <v>44403.40824074074</v>
      </c>
      <c r="E16907" t="s">
        <v>8151</v>
      </c>
    </row>
    <row r="16908" spans="1:5">
      <c r="A16908">
        <v>8</v>
      </c>
      <c r="B16908" s="226">
        <v>43831</v>
      </c>
      <c r="C16908" s="226">
        <v>43832</v>
      </c>
      <c r="D16908" s="226">
        <v>44403.40824074074</v>
      </c>
      <c r="E16908" t="s">
        <v>8152</v>
      </c>
    </row>
    <row r="16909" spans="1:5">
      <c r="A16909">
        <v>8</v>
      </c>
      <c r="B16909" s="226">
        <v>43831</v>
      </c>
      <c r="C16909" s="226">
        <v>43832</v>
      </c>
      <c r="D16909" s="226">
        <v>44403.40824074074</v>
      </c>
      <c r="E16909" t="s">
        <v>8153</v>
      </c>
    </row>
    <row r="16910" spans="1:5">
      <c r="A16910">
        <v>8</v>
      </c>
      <c r="B16910" s="226">
        <v>43831</v>
      </c>
      <c r="C16910" s="226">
        <v>43832</v>
      </c>
      <c r="D16910" s="226">
        <v>44403.40824074074</v>
      </c>
      <c r="E16910" t="s">
        <v>7080</v>
      </c>
    </row>
    <row r="16911" spans="1:5">
      <c r="A16911">
        <v>8</v>
      </c>
      <c r="B16911" s="226">
        <v>43831</v>
      </c>
      <c r="C16911" s="226">
        <v>43832</v>
      </c>
      <c r="D16911" s="226">
        <v>44403.40824074074</v>
      </c>
      <c r="E16911" t="s">
        <v>7082</v>
      </c>
    </row>
    <row r="16912" spans="1:5">
      <c r="A16912">
        <v>8</v>
      </c>
      <c r="B16912" s="226">
        <v>43831</v>
      </c>
      <c r="C16912" s="226">
        <v>43832</v>
      </c>
      <c r="D16912" s="226">
        <v>44403.40824074074</v>
      </c>
      <c r="E16912" t="s">
        <v>8019</v>
      </c>
    </row>
    <row r="16913" spans="1:5">
      <c r="A16913">
        <v>8</v>
      </c>
      <c r="B16913" s="226">
        <v>43831</v>
      </c>
      <c r="C16913" s="226">
        <v>43832</v>
      </c>
      <c r="D16913" s="226">
        <v>44403.40824074074</v>
      </c>
      <c r="E16913" t="s">
        <v>7085</v>
      </c>
    </row>
    <row r="16914" spans="1:5">
      <c r="A16914">
        <v>8</v>
      </c>
      <c r="B16914" s="226">
        <v>43831</v>
      </c>
      <c r="C16914" s="226">
        <v>43832</v>
      </c>
      <c r="D16914" s="226">
        <v>44403.40824074074</v>
      </c>
      <c r="E16914" t="s">
        <v>7087</v>
      </c>
    </row>
    <row r="16915" spans="1:5">
      <c r="A16915">
        <v>8</v>
      </c>
      <c r="B16915" s="226">
        <v>43831</v>
      </c>
      <c r="C16915" s="226">
        <v>43832</v>
      </c>
      <c r="D16915" s="226">
        <v>44403.40824074074</v>
      </c>
      <c r="E16915" t="s">
        <v>8154</v>
      </c>
    </row>
    <row r="16916" spans="1:5">
      <c r="A16916">
        <v>8</v>
      </c>
      <c r="B16916" s="226">
        <v>43831</v>
      </c>
      <c r="C16916" s="226">
        <v>43832</v>
      </c>
      <c r="D16916" s="226">
        <v>44403.40824074074</v>
      </c>
      <c r="E16916" t="s">
        <v>7091</v>
      </c>
    </row>
    <row r="16917" spans="1:5">
      <c r="A16917">
        <v>8</v>
      </c>
      <c r="B16917" s="226">
        <v>43831</v>
      </c>
      <c r="C16917" s="226">
        <v>43832</v>
      </c>
      <c r="D16917" s="226">
        <v>44403.40824074074</v>
      </c>
      <c r="E16917" t="s">
        <v>7093</v>
      </c>
    </row>
    <row r="16918" spans="1:5">
      <c r="A16918">
        <v>8</v>
      </c>
      <c r="B16918" s="226">
        <v>43831</v>
      </c>
      <c r="C16918" s="226">
        <v>43832</v>
      </c>
      <c r="D16918" s="226">
        <v>44403.40824074074</v>
      </c>
      <c r="E16918" t="s">
        <v>7095</v>
      </c>
    </row>
    <row r="16919" spans="1:5">
      <c r="A16919">
        <v>8</v>
      </c>
      <c r="B16919" s="226">
        <v>43831</v>
      </c>
      <c r="C16919" s="226">
        <v>43832</v>
      </c>
      <c r="D16919" s="226">
        <v>44403.40824074074</v>
      </c>
      <c r="E16919" t="s">
        <v>7097</v>
      </c>
    </row>
    <row r="16920" spans="1:5">
      <c r="A16920">
        <v>8</v>
      </c>
      <c r="B16920" s="226">
        <v>43831</v>
      </c>
      <c r="C16920" s="226">
        <v>43832</v>
      </c>
      <c r="D16920" s="226">
        <v>44403.40824074074</v>
      </c>
      <c r="E16920" t="s">
        <v>7099</v>
      </c>
    </row>
    <row r="16921" spans="1:5">
      <c r="A16921">
        <v>8</v>
      </c>
      <c r="B16921" s="226">
        <v>43831</v>
      </c>
      <c r="C16921" s="226">
        <v>43832</v>
      </c>
      <c r="D16921" s="226">
        <v>44403.40824074074</v>
      </c>
      <c r="E16921" t="s">
        <v>7101</v>
      </c>
    </row>
    <row r="16922" spans="1:5">
      <c r="A16922">
        <v>8</v>
      </c>
      <c r="B16922" s="226">
        <v>43831</v>
      </c>
      <c r="C16922" s="226">
        <v>43832</v>
      </c>
      <c r="D16922" s="226">
        <v>44403.40824074074</v>
      </c>
      <c r="E16922" t="s">
        <v>7103</v>
      </c>
    </row>
    <row r="16923" spans="1:5">
      <c r="A16923">
        <v>8</v>
      </c>
      <c r="B16923" s="226">
        <v>43831</v>
      </c>
      <c r="C16923" s="226">
        <v>43832</v>
      </c>
      <c r="D16923" s="226">
        <v>44403.40824074074</v>
      </c>
      <c r="E16923" t="s">
        <v>7105</v>
      </c>
    </row>
    <row r="16924" spans="1:5">
      <c r="A16924">
        <v>8</v>
      </c>
      <c r="B16924" s="226">
        <v>43831</v>
      </c>
      <c r="C16924" s="226">
        <v>43832</v>
      </c>
      <c r="D16924" s="226">
        <v>44403.40824074074</v>
      </c>
      <c r="E16924" t="s">
        <v>7107</v>
      </c>
    </row>
    <row r="16925" spans="1:5">
      <c r="A16925">
        <v>8</v>
      </c>
      <c r="B16925" s="226">
        <v>43831</v>
      </c>
      <c r="C16925" s="226">
        <v>43832</v>
      </c>
      <c r="D16925" s="226">
        <v>44403.40824074074</v>
      </c>
      <c r="E16925" t="s">
        <v>8155</v>
      </c>
    </row>
    <row r="16926" spans="1:5">
      <c r="A16926">
        <v>8</v>
      </c>
      <c r="B16926" s="226">
        <v>43831</v>
      </c>
      <c r="C16926" s="226">
        <v>43832</v>
      </c>
      <c r="D16926" s="226">
        <v>44403.40824074074</v>
      </c>
      <c r="E16926" t="s">
        <v>8156</v>
      </c>
    </row>
    <row r="16927" spans="1:5">
      <c r="A16927">
        <v>8</v>
      </c>
      <c r="B16927" s="226">
        <v>43831</v>
      </c>
      <c r="C16927" s="226">
        <v>43832</v>
      </c>
      <c r="D16927" s="226">
        <v>44403.40824074074</v>
      </c>
      <c r="E16927" t="s">
        <v>7113</v>
      </c>
    </row>
    <row r="16928" spans="1:5">
      <c r="A16928">
        <v>8</v>
      </c>
      <c r="B16928" s="226">
        <v>43831</v>
      </c>
      <c r="C16928" s="226">
        <v>43832</v>
      </c>
      <c r="D16928" s="226">
        <v>44403.40824074074</v>
      </c>
      <c r="E16928" t="s">
        <v>8018</v>
      </c>
    </row>
    <row r="16929" spans="1:6">
      <c r="A16929">
        <v>8</v>
      </c>
      <c r="B16929" s="226">
        <v>43831</v>
      </c>
      <c r="C16929" s="226">
        <v>43832</v>
      </c>
      <c r="D16929" s="226">
        <v>44403.40824074074</v>
      </c>
      <c r="E16929" t="s">
        <v>7116</v>
      </c>
    </row>
    <row r="16930" spans="1:6">
      <c r="A16930">
        <v>8</v>
      </c>
      <c r="B16930" s="226">
        <v>43831</v>
      </c>
      <c r="C16930" s="226">
        <v>43832</v>
      </c>
      <c r="D16930" s="226">
        <v>44403.40824074074</v>
      </c>
      <c r="E16930" t="s">
        <v>7118</v>
      </c>
    </row>
    <row r="16931" spans="1:6">
      <c r="A16931">
        <v>8</v>
      </c>
      <c r="B16931" s="226">
        <v>43831</v>
      </c>
      <c r="C16931" s="226">
        <v>43832</v>
      </c>
      <c r="D16931" s="226">
        <v>44403.40824074074</v>
      </c>
      <c r="E16931" t="s">
        <v>7384</v>
      </c>
    </row>
    <row r="16932" spans="1:6">
      <c r="A16932">
        <v>8</v>
      </c>
      <c r="B16932" s="226">
        <v>43831</v>
      </c>
      <c r="C16932" s="226">
        <v>43832</v>
      </c>
      <c r="D16932" s="226">
        <v>44403.40824074074</v>
      </c>
      <c r="E16932" t="s">
        <v>8157</v>
      </c>
    </row>
    <row r="16933" spans="1:6">
      <c r="A16933">
        <v>8</v>
      </c>
      <c r="B16933" s="226">
        <v>43831</v>
      </c>
      <c r="C16933" s="226">
        <v>43832</v>
      </c>
      <c r="D16933" s="226">
        <v>44403.40824074074</v>
      </c>
      <c r="E16933" t="s">
        <v>8158</v>
      </c>
    </row>
    <row r="16934" spans="1:6">
      <c r="A16934">
        <v>8</v>
      </c>
      <c r="B16934" s="226">
        <v>43831</v>
      </c>
      <c r="C16934" s="226">
        <v>43832</v>
      </c>
      <c r="D16934" s="226">
        <v>44403.40824074074</v>
      </c>
      <c r="E16934" t="s">
        <v>8159</v>
      </c>
    </row>
    <row r="16935" spans="1:6">
      <c r="A16935">
        <v>8</v>
      </c>
      <c r="B16935" s="226">
        <v>43831</v>
      </c>
      <c r="C16935" s="226">
        <v>43832</v>
      </c>
      <c r="D16935" s="226">
        <v>44403.40824074074</v>
      </c>
      <c r="E16935" t="s">
        <v>8160</v>
      </c>
    </row>
    <row r="16936" spans="1:6">
      <c r="A16936">
        <v>8</v>
      </c>
      <c r="B16936" s="226">
        <v>43831</v>
      </c>
      <c r="C16936" s="226">
        <v>43832</v>
      </c>
      <c r="D16936" s="226">
        <v>44403.40824074074</v>
      </c>
      <c r="E16936" t="s">
        <v>8161</v>
      </c>
      <c r="F16936">
        <v>0</v>
      </c>
    </row>
    <row r="16937" spans="1:6">
      <c r="A16937">
        <v>8</v>
      </c>
      <c r="B16937" s="226">
        <v>43831</v>
      </c>
      <c r="C16937" s="226">
        <v>43832</v>
      </c>
      <c r="D16937" s="226">
        <v>44403.40824074074</v>
      </c>
      <c r="E16937" t="s">
        <v>8326</v>
      </c>
    </row>
    <row r="16938" spans="1:6">
      <c r="A16938">
        <v>8</v>
      </c>
      <c r="B16938" s="226">
        <v>43831</v>
      </c>
      <c r="C16938" s="226">
        <v>43832</v>
      </c>
      <c r="D16938" s="226">
        <v>44403.40824074074</v>
      </c>
      <c r="E16938" t="s">
        <v>8162</v>
      </c>
    </row>
    <row r="16939" spans="1:6">
      <c r="A16939">
        <v>8</v>
      </c>
      <c r="B16939" s="226">
        <v>43831</v>
      </c>
      <c r="C16939" s="226">
        <v>43832</v>
      </c>
      <c r="D16939" s="226">
        <v>44403.40824074074</v>
      </c>
      <c r="E16939" t="s">
        <v>8163</v>
      </c>
      <c r="F16939">
        <v>0.61100000143048716</v>
      </c>
    </row>
    <row r="16940" spans="1:6">
      <c r="A16940">
        <v>8</v>
      </c>
      <c r="B16940" s="226">
        <v>43831</v>
      </c>
      <c r="C16940" s="226">
        <v>43832</v>
      </c>
      <c r="D16940" s="226">
        <v>44403.40824074074</v>
      </c>
      <c r="E16940" t="s">
        <v>8164</v>
      </c>
      <c r="F16940">
        <v>10.96300029754595</v>
      </c>
    </row>
    <row r="16941" spans="1:6">
      <c r="A16941">
        <v>8</v>
      </c>
      <c r="B16941" s="226">
        <v>43831</v>
      </c>
      <c r="C16941" s="226">
        <v>43832</v>
      </c>
      <c r="D16941" s="226">
        <v>44403.40824074074</v>
      </c>
      <c r="E16941" t="s">
        <v>8165</v>
      </c>
      <c r="F16941">
        <v>0</v>
      </c>
    </row>
    <row r="16942" spans="1:6">
      <c r="A16942">
        <v>8</v>
      </c>
      <c r="B16942" s="226">
        <v>43831</v>
      </c>
      <c r="C16942" s="226">
        <v>43832</v>
      </c>
      <c r="D16942" s="226">
        <v>44403.40824074074</v>
      </c>
      <c r="E16942" t="s">
        <v>7060</v>
      </c>
    </row>
    <row r="16943" spans="1:6">
      <c r="A16943">
        <v>8</v>
      </c>
      <c r="B16943" s="226">
        <v>43831</v>
      </c>
      <c r="C16943" s="226">
        <v>43832</v>
      </c>
      <c r="D16943" s="226">
        <v>44403.40824074074</v>
      </c>
      <c r="E16943" t="s">
        <v>7397</v>
      </c>
    </row>
    <row r="16944" spans="1:6">
      <c r="A16944">
        <v>8</v>
      </c>
      <c r="B16944" s="226">
        <v>43831</v>
      </c>
      <c r="C16944" s="226">
        <v>43832</v>
      </c>
      <c r="D16944" s="226">
        <v>44403.40824074074</v>
      </c>
      <c r="E16944" t="s">
        <v>8166</v>
      </c>
    </row>
    <row r="16945" spans="1:6">
      <c r="A16945">
        <v>8</v>
      </c>
      <c r="B16945" s="226">
        <v>43831</v>
      </c>
      <c r="C16945" s="226">
        <v>43832</v>
      </c>
      <c r="D16945" s="226">
        <v>44403.40824074074</v>
      </c>
      <c r="E16945" t="s">
        <v>8167</v>
      </c>
    </row>
    <row r="16946" spans="1:6">
      <c r="A16946">
        <v>8</v>
      </c>
      <c r="B16946" s="226">
        <v>43831</v>
      </c>
      <c r="C16946" s="226">
        <v>43832</v>
      </c>
      <c r="D16946" s="226">
        <v>44403.40824074074</v>
      </c>
      <c r="E16946" t="s">
        <v>8168</v>
      </c>
    </row>
    <row r="16947" spans="1:6">
      <c r="A16947">
        <v>8</v>
      </c>
      <c r="B16947" s="226">
        <v>43831</v>
      </c>
      <c r="C16947" s="226">
        <v>43832</v>
      </c>
      <c r="D16947" s="226">
        <v>44403.40824074074</v>
      </c>
      <c r="E16947" t="s">
        <v>8169</v>
      </c>
    </row>
    <row r="16948" spans="1:6">
      <c r="A16948">
        <v>8</v>
      </c>
      <c r="B16948" s="226">
        <v>43831</v>
      </c>
      <c r="C16948" s="226">
        <v>43832</v>
      </c>
      <c r="D16948" s="226">
        <v>44403.40824074074</v>
      </c>
      <c r="E16948" t="s">
        <v>8170</v>
      </c>
    </row>
    <row r="16949" spans="1:6">
      <c r="A16949">
        <v>8</v>
      </c>
      <c r="B16949" s="226">
        <v>43831</v>
      </c>
      <c r="C16949" s="226">
        <v>43832</v>
      </c>
      <c r="D16949" s="226">
        <v>44403.40824074074</v>
      </c>
      <c r="E16949" t="s">
        <v>8171</v>
      </c>
      <c r="F16949">
        <v>0</v>
      </c>
    </row>
    <row r="16950" spans="1:6">
      <c r="A16950">
        <v>8</v>
      </c>
      <c r="B16950" s="226">
        <v>43831</v>
      </c>
      <c r="C16950" s="226">
        <v>43832</v>
      </c>
      <c r="D16950" s="226">
        <v>44403.40824074074</v>
      </c>
      <c r="E16950" t="s">
        <v>8172</v>
      </c>
    </row>
    <row r="16951" spans="1:6">
      <c r="A16951">
        <v>8</v>
      </c>
      <c r="B16951" s="226">
        <v>43831</v>
      </c>
      <c r="C16951" s="226">
        <v>43832</v>
      </c>
      <c r="D16951" s="226">
        <v>44403.40824074074</v>
      </c>
      <c r="E16951" t="s">
        <v>8173</v>
      </c>
    </row>
    <row r="16952" spans="1:6">
      <c r="A16952">
        <v>8</v>
      </c>
      <c r="B16952" s="226">
        <v>43831</v>
      </c>
      <c r="C16952" s="226">
        <v>43832</v>
      </c>
      <c r="D16952" s="226">
        <v>44403.40824074074</v>
      </c>
      <c r="E16952" t="s">
        <v>7406</v>
      </c>
    </row>
    <row r="16953" spans="1:6">
      <c r="A16953">
        <v>8</v>
      </c>
      <c r="B16953" s="226">
        <v>43831</v>
      </c>
      <c r="C16953" s="226">
        <v>43832</v>
      </c>
      <c r="D16953" s="226">
        <v>44403.40824074074</v>
      </c>
      <c r="E16953" t="s">
        <v>7408</v>
      </c>
    </row>
    <row r="16954" spans="1:6">
      <c r="A16954">
        <v>8</v>
      </c>
      <c r="B16954" s="226">
        <v>43831</v>
      </c>
      <c r="C16954" s="226">
        <v>43832</v>
      </c>
      <c r="D16954" s="226">
        <v>44403.40824074074</v>
      </c>
      <c r="E16954" t="s">
        <v>8174</v>
      </c>
    </row>
    <row r="16955" spans="1:6">
      <c r="A16955">
        <v>8</v>
      </c>
      <c r="B16955" s="226">
        <v>43831</v>
      </c>
      <c r="C16955" s="226">
        <v>43832</v>
      </c>
      <c r="D16955" s="226">
        <v>44403.40824074074</v>
      </c>
      <c r="E16955" t="s">
        <v>8175</v>
      </c>
    </row>
    <row r="16956" spans="1:6">
      <c r="A16956">
        <v>8</v>
      </c>
      <c r="B16956" s="226">
        <v>43831</v>
      </c>
      <c r="C16956" s="226">
        <v>43832</v>
      </c>
      <c r="D16956" s="226">
        <v>44403.40824074074</v>
      </c>
      <c r="E16956" t="s">
        <v>8176</v>
      </c>
    </row>
    <row r="16957" spans="1:6">
      <c r="A16957">
        <v>8</v>
      </c>
      <c r="B16957" s="226">
        <v>43831</v>
      </c>
      <c r="C16957" s="226">
        <v>43832</v>
      </c>
      <c r="D16957" s="226">
        <v>44403.40824074074</v>
      </c>
      <c r="E16957" t="s">
        <v>8177</v>
      </c>
    </row>
    <row r="16958" spans="1:6">
      <c r="A16958">
        <v>8</v>
      </c>
      <c r="B16958" s="226">
        <v>43831</v>
      </c>
      <c r="C16958" s="226">
        <v>43832</v>
      </c>
      <c r="D16958" s="226">
        <v>44403.40824074074</v>
      </c>
      <c r="E16958" t="s">
        <v>8178</v>
      </c>
    </row>
    <row r="16959" spans="1:6">
      <c r="A16959">
        <v>8</v>
      </c>
      <c r="B16959" s="226">
        <v>43831</v>
      </c>
      <c r="C16959" s="226">
        <v>43832</v>
      </c>
      <c r="D16959" s="226">
        <v>44403.40824074074</v>
      </c>
      <c r="E16959" t="s">
        <v>8179</v>
      </c>
    </row>
    <row r="16960" spans="1:6">
      <c r="A16960">
        <v>8</v>
      </c>
      <c r="B16960" s="226">
        <v>43831</v>
      </c>
      <c r="C16960" s="226">
        <v>43832</v>
      </c>
      <c r="D16960" s="226">
        <v>44403.40824074074</v>
      </c>
      <c r="E16960" t="s">
        <v>8180</v>
      </c>
    </row>
    <row r="16961" spans="1:5">
      <c r="A16961">
        <v>8</v>
      </c>
      <c r="B16961" s="226">
        <v>43831</v>
      </c>
      <c r="C16961" s="226">
        <v>43832</v>
      </c>
      <c r="D16961" s="226">
        <v>44403.40824074074</v>
      </c>
      <c r="E16961" t="s">
        <v>8181</v>
      </c>
    </row>
    <row r="16962" spans="1:5">
      <c r="A16962">
        <v>8</v>
      </c>
      <c r="B16962" s="226">
        <v>43831</v>
      </c>
      <c r="C16962" s="226">
        <v>43832</v>
      </c>
      <c r="D16962" s="226">
        <v>44403.40824074074</v>
      </c>
      <c r="E16962" t="s">
        <v>8182</v>
      </c>
    </row>
    <row r="16963" spans="1:5">
      <c r="A16963">
        <v>8</v>
      </c>
      <c r="B16963" s="226">
        <v>43831</v>
      </c>
      <c r="C16963" s="226">
        <v>43832</v>
      </c>
      <c r="D16963" s="226">
        <v>44403.40824074074</v>
      </c>
      <c r="E16963" t="s">
        <v>8183</v>
      </c>
    </row>
    <row r="16964" spans="1:5">
      <c r="A16964">
        <v>8</v>
      </c>
      <c r="B16964" s="226">
        <v>43831</v>
      </c>
      <c r="C16964" s="226">
        <v>43832</v>
      </c>
      <c r="D16964" s="226">
        <v>44403.40824074074</v>
      </c>
      <c r="E16964" t="s">
        <v>8184</v>
      </c>
    </row>
    <row r="16965" spans="1:5">
      <c r="A16965">
        <v>8</v>
      </c>
      <c r="B16965" s="226">
        <v>43831</v>
      </c>
      <c r="C16965" s="226">
        <v>43832</v>
      </c>
      <c r="D16965" s="226">
        <v>44403.40824074074</v>
      </c>
      <c r="E16965" t="s">
        <v>8185</v>
      </c>
    </row>
    <row r="16966" spans="1:5">
      <c r="A16966">
        <v>8</v>
      </c>
      <c r="B16966" s="226">
        <v>43831</v>
      </c>
      <c r="C16966" s="226">
        <v>43832</v>
      </c>
      <c r="D16966" s="226">
        <v>44403.40824074074</v>
      </c>
      <c r="E16966" t="s">
        <v>8186</v>
      </c>
    </row>
    <row r="16967" spans="1:5">
      <c r="A16967">
        <v>8</v>
      </c>
      <c r="B16967" s="226">
        <v>43831</v>
      </c>
      <c r="C16967" s="226">
        <v>43832</v>
      </c>
      <c r="D16967" s="226">
        <v>44403.40824074074</v>
      </c>
      <c r="E16967" t="s">
        <v>8187</v>
      </c>
    </row>
    <row r="16968" spans="1:5">
      <c r="A16968">
        <v>8</v>
      </c>
      <c r="B16968" s="226">
        <v>43831</v>
      </c>
      <c r="C16968" s="226">
        <v>43832</v>
      </c>
      <c r="D16968" s="226">
        <v>44403.40824074074</v>
      </c>
      <c r="E16968" t="s">
        <v>8188</v>
      </c>
    </row>
    <row r="16969" spans="1:5">
      <c r="A16969">
        <v>8</v>
      </c>
      <c r="B16969" s="226">
        <v>43831</v>
      </c>
      <c r="C16969" s="226">
        <v>43832</v>
      </c>
      <c r="D16969" s="226">
        <v>44403.40824074074</v>
      </c>
      <c r="E16969" t="s">
        <v>8189</v>
      </c>
    </row>
    <row r="16970" spans="1:5">
      <c r="A16970">
        <v>8</v>
      </c>
      <c r="B16970" s="226">
        <v>43831</v>
      </c>
      <c r="C16970" s="226">
        <v>43832</v>
      </c>
      <c r="D16970" s="226">
        <v>44403.40824074074</v>
      </c>
      <c r="E16970" t="s">
        <v>8190</v>
      </c>
    </row>
    <row r="16971" spans="1:5">
      <c r="A16971">
        <v>8</v>
      </c>
      <c r="B16971" s="226">
        <v>43831</v>
      </c>
      <c r="C16971" s="226">
        <v>43832</v>
      </c>
      <c r="D16971" s="226">
        <v>44403.40824074074</v>
      </c>
      <c r="E16971" t="s">
        <v>8191</v>
      </c>
    </row>
    <row r="16972" spans="1:5">
      <c r="A16972">
        <v>8</v>
      </c>
      <c r="B16972" s="226">
        <v>43831</v>
      </c>
      <c r="C16972" s="226">
        <v>43832</v>
      </c>
      <c r="D16972" s="226">
        <v>44403.40824074074</v>
      </c>
      <c r="E16972" t="s">
        <v>8192</v>
      </c>
    </row>
    <row r="16973" spans="1:5">
      <c r="A16973">
        <v>8</v>
      </c>
      <c r="B16973" s="226">
        <v>43831</v>
      </c>
      <c r="C16973" s="226">
        <v>43832</v>
      </c>
      <c r="D16973" s="226">
        <v>44403.40824074074</v>
      </c>
      <c r="E16973" t="s">
        <v>8193</v>
      </c>
    </row>
    <row r="16974" spans="1:5">
      <c r="A16974">
        <v>8</v>
      </c>
      <c r="B16974" s="226">
        <v>43831</v>
      </c>
      <c r="C16974" s="226">
        <v>43832</v>
      </c>
      <c r="D16974" s="226">
        <v>44403.40824074074</v>
      </c>
      <c r="E16974" t="s">
        <v>8194</v>
      </c>
    </row>
    <row r="16975" spans="1:5">
      <c r="A16975">
        <v>8</v>
      </c>
      <c r="B16975" s="226">
        <v>43831</v>
      </c>
      <c r="C16975" s="226">
        <v>43832</v>
      </c>
      <c r="D16975" s="226">
        <v>44403.40824074074</v>
      </c>
      <c r="E16975" t="s">
        <v>8195</v>
      </c>
    </row>
    <row r="16976" spans="1:5">
      <c r="A16976">
        <v>8</v>
      </c>
      <c r="B16976" s="226">
        <v>43831</v>
      </c>
      <c r="C16976" s="226">
        <v>43832</v>
      </c>
      <c r="D16976" s="226">
        <v>44403.40824074074</v>
      </c>
      <c r="E16976" t="s">
        <v>8196</v>
      </c>
    </row>
    <row r="16977" spans="1:5">
      <c r="A16977">
        <v>8</v>
      </c>
      <c r="B16977" s="226">
        <v>43831</v>
      </c>
      <c r="C16977" s="226">
        <v>43832</v>
      </c>
      <c r="D16977" s="226">
        <v>44403.40824074074</v>
      </c>
      <c r="E16977" t="s">
        <v>7433</v>
      </c>
    </row>
    <row r="16978" spans="1:5">
      <c r="A16978">
        <v>8</v>
      </c>
      <c r="B16978" s="226">
        <v>43831</v>
      </c>
      <c r="C16978" s="226">
        <v>43832</v>
      </c>
      <c r="D16978" s="226">
        <v>44403.40824074074</v>
      </c>
      <c r="E16978" t="s">
        <v>7435</v>
      </c>
    </row>
    <row r="16979" spans="1:5">
      <c r="A16979">
        <v>8</v>
      </c>
      <c r="B16979" s="226">
        <v>43831</v>
      </c>
      <c r="C16979" s="226">
        <v>43832</v>
      </c>
      <c r="D16979" s="226">
        <v>44403.40824074074</v>
      </c>
      <c r="E16979" t="s">
        <v>7437</v>
      </c>
    </row>
    <row r="16980" spans="1:5">
      <c r="A16980">
        <v>8</v>
      </c>
      <c r="B16980" s="226">
        <v>43831</v>
      </c>
      <c r="C16980" s="226">
        <v>43832</v>
      </c>
      <c r="D16980" s="226">
        <v>44403.40824074074</v>
      </c>
      <c r="E16980" t="s">
        <v>7439</v>
      </c>
    </row>
    <row r="16981" spans="1:5">
      <c r="A16981">
        <v>8</v>
      </c>
      <c r="B16981" s="226">
        <v>43831</v>
      </c>
      <c r="C16981" s="226">
        <v>43832</v>
      </c>
      <c r="D16981" s="226">
        <v>44403.40824074074</v>
      </c>
      <c r="E16981" t="s">
        <v>7441</v>
      </c>
    </row>
    <row r="16982" spans="1:5">
      <c r="A16982">
        <v>8</v>
      </c>
      <c r="B16982" s="226">
        <v>43831</v>
      </c>
      <c r="C16982" s="226">
        <v>43832</v>
      </c>
      <c r="D16982" s="226">
        <v>44403.40824074074</v>
      </c>
      <c r="E16982" t="s">
        <v>7443</v>
      </c>
    </row>
    <row r="16983" spans="1:5">
      <c r="A16983">
        <v>8</v>
      </c>
      <c r="B16983" s="226">
        <v>43831</v>
      </c>
      <c r="C16983" s="226">
        <v>43832</v>
      </c>
      <c r="D16983" s="226">
        <v>44403.40824074074</v>
      </c>
      <c r="E16983" t="s">
        <v>7445</v>
      </c>
    </row>
    <row r="16984" spans="1:5">
      <c r="A16984">
        <v>8</v>
      </c>
      <c r="B16984" s="226">
        <v>43831</v>
      </c>
      <c r="C16984" s="226">
        <v>43832</v>
      </c>
      <c r="D16984" s="226">
        <v>44403.40824074074</v>
      </c>
      <c r="E16984" t="s">
        <v>7447</v>
      </c>
    </row>
    <row r="16985" spans="1:5">
      <c r="A16985">
        <v>8</v>
      </c>
      <c r="B16985" s="226">
        <v>43831</v>
      </c>
      <c r="C16985" s="226">
        <v>43832</v>
      </c>
      <c r="D16985" s="226">
        <v>44403.40824074074</v>
      </c>
      <c r="E16985" t="s">
        <v>7449</v>
      </c>
    </row>
    <row r="16986" spans="1:5">
      <c r="A16986">
        <v>8</v>
      </c>
      <c r="B16986" s="226">
        <v>43831</v>
      </c>
      <c r="C16986" s="226">
        <v>43832</v>
      </c>
      <c r="D16986" s="226">
        <v>44403.40824074074</v>
      </c>
      <c r="E16986" t="s">
        <v>7451</v>
      </c>
    </row>
    <row r="16987" spans="1:5">
      <c r="A16987">
        <v>8</v>
      </c>
      <c r="B16987" s="226">
        <v>43831</v>
      </c>
      <c r="C16987" s="226">
        <v>43832</v>
      </c>
      <c r="D16987" s="226">
        <v>44403.40824074074</v>
      </c>
      <c r="E16987" t="s">
        <v>7453</v>
      </c>
    </row>
    <row r="16988" spans="1:5">
      <c r="A16988">
        <v>8</v>
      </c>
      <c r="B16988" s="226">
        <v>43831</v>
      </c>
      <c r="C16988" s="226">
        <v>43832</v>
      </c>
      <c r="D16988" s="226">
        <v>44403.40824074074</v>
      </c>
      <c r="E16988" t="s">
        <v>7455</v>
      </c>
    </row>
    <row r="16989" spans="1:5">
      <c r="A16989">
        <v>8</v>
      </c>
      <c r="B16989" s="226">
        <v>43831</v>
      </c>
      <c r="C16989" s="226">
        <v>43832</v>
      </c>
      <c r="D16989" s="226">
        <v>44403.40824074074</v>
      </c>
      <c r="E16989" t="s">
        <v>7457</v>
      </c>
    </row>
    <row r="16990" spans="1:5">
      <c r="A16990">
        <v>8</v>
      </c>
      <c r="B16990" s="226">
        <v>43831</v>
      </c>
      <c r="C16990" s="226">
        <v>43832</v>
      </c>
      <c r="D16990" s="226">
        <v>44403.40824074074</v>
      </c>
      <c r="E16990" t="s">
        <v>7459</v>
      </c>
    </row>
    <row r="16991" spans="1:5">
      <c r="A16991">
        <v>8</v>
      </c>
      <c r="B16991" s="226">
        <v>43831</v>
      </c>
      <c r="C16991" s="226">
        <v>43832</v>
      </c>
      <c r="D16991" s="226">
        <v>44403.40824074074</v>
      </c>
      <c r="E16991" t="s">
        <v>7461</v>
      </c>
    </row>
    <row r="16992" spans="1:5">
      <c r="A16992">
        <v>8</v>
      </c>
      <c r="B16992" s="226">
        <v>43831</v>
      </c>
      <c r="C16992" s="226">
        <v>43832</v>
      </c>
      <c r="D16992" s="226">
        <v>44403.40824074074</v>
      </c>
      <c r="E16992" t="s">
        <v>7463</v>
      </c>
    </row>
    <row r="16993" spans="1:6">
      <c r="A16993">
        <v>8</v>
      </c>
      <c r="B16993" s="226">
        <v>43831</v>
      </c>
      <c r="C16993" s="226">
        <v>43832</v>
      </c>
      <c r="D16993" s="226">
        <v>44403.40824074074</v>
      </c>
      <c r="E16993" t="s">
        <v>7465</v>
      </c>
    </row>
    <row r="16994" spans="1:6">
      <c r="A16994">
        <v>8</v>
      </c>
      <c r="B16994" s="226">
        <v>43831</v>
      </c>
      <c r="C16994" s="226">
        <v>43832</v>
      </c>
      <c r="D16994" s="226">
        <v>44403.40824074074</v>
      </c>
      <c r="E16994" t="s">
        <v>7467</v>
      </c>
    </row>
    <row r="16995" spans="1:6">
      <c r="A16995">
        <v>8</v>
      </c>
      <c r="B16995" s="226">
        <v>43831</v>
      </c>
      <c r="C16995" s="226">
        <v>43832</v>
      </c>
      <c r="D16995" s="226">
        <v>44403.40824074074</v>
      </c>
      <c r="E16995" t="s">
        <v>8198</v>
      </c>
    </row>
    <row r="16996" spans="1:6">
      <c r="A16996">
        <v>8</v>
      </c>
      <c r="B16996" s="226">
        <v>43831</v>
      </c>
      <c r="C16996" s="226">
        <v>43832</v>
      </c>
      <c r="D16996" s="226">
        <v>44403.40824074074</v>
      </c>
      <c r="E16996" t="s">
        <v>8197</v>
      </c>
    </row>
    <row r="16997" spans="1:6">
      <c r="A16997">
        <v>8</v>
      </c>
      <c r="B16997" s="226">
        <v>43831</v>
      </c>
      <c r="C16997" s="226">
        <v>43832</v>
      </c>
      <c r="D16997" s="226">
        <v>44403.40824074074</v>
      </c>
      <c r="E16997" t="s">
        <v>8199</v>
      </c>
    </row>
    <row r="16998" spans="1:6">
      <c r="A16998">
        <v>8</v>
      </c>
      <c r="B16998" s="226">
        <v>43831</v>
      </c>
      <c r="C16998" s="226">
        <v>43832</v>
      </c>
      <c r="D16998" s="226">
        <v>44403.40824074074</v>
      </c>
      <c r="E16998" t="s">
        <v>8200</v>
      </c>
    </row>
    <row r="16999" spans="1:6">
      <c r="A16999">
        <v>8</v>
      </c>
      <c r="B16999" s="226">
        <v>43831</v>
      </c>
      <c r="C16999" s="226">
        <v>43832</v>
      </c>
      <c r="D16999" s="226">
        <v>44403.40824074074</v>
      </c>
      <c r="E16999" t="s">
        <v>8201</v>
      </c>
    </row>
    <row r="17000" spans="1:6">
      <c r="A17000">
        <v>8</v>
      </c>
      <c r="B17000" s="226">
        <v>43831</v>
      </c>
      <c r="C17000" s="226">
        <v>43832</v>
      </c>
      <c r="D17000" s="226">
        <v>44403.40824074074</v>
      </c>
      <c r="E17000" t="s">
        <v>8202</v>
      </c>
    </row>
    <row r="17001" spans="1:6">
      <c r="A17001">
        <v>8</v>
      </c>
      <c r="B17001" s="226">
        <v>43831</v>
      </c>
      <c r="C17001" s="226">
        <v>43832</v>
      </c>
      <c r="D17001" s="226">
        <v>44403.40824074074</v>
      </c>
      <c r="E17001" t="s">
        <v>8203</v>
      </c>
    </row>
    <row r="17002" spans="1:6">
      <c r="A17002">
        <v>8</v>
      </c>
      <c r="B17002" s="226">
        <v>43831</v>
      </c>
      <c r="C17002" s="226">
        <v>43832</v>
      </c>
      <c r="D17002" s="226">
        <v>44403.40824074074</v>
      </c>
      <c r="E17002" t="s">
        <v>8204</v>
      </c>
    </row>
    <row r="17003" spans="1:6">
      <c r="A17003">
        <v>8</v>
      </c>
      <c r="B17003" s="226">
        <v>43831</v>
      </c>
      <c r="C17003" s="226">
        <v>43832</v>
      </c>
      <c r="D17003" s="226">
        <v>44403.40824074074</v>
      </c>
      <c r="E17003" t="s">
        <v>8205</v>
      </c>
    </row>
    <row r="17004" spans="1:6">
      <c r="A17004">
        <v>8</v>
      </c>
      <c r="B17004" s="226">
        <v>43831</v>
      </c>
      <c r="C17004" s="226">
        <v>43832</v>
      </c>
      <c r="D17004" s="226">
        <v>44403.40824074074</v>
      </c>
      <c r="E17004" t="s">
        <v>8206</v>
      </c>
    </row>
    <row r="17005" spans="1:6">
      <c r="A17005">
        <v>8</v>
      </c>
      <c r="B17005" s="226">
        <v>43831</v>
      </c>
      <c r="C17005" s="226">
        <v>43832</v>
      </c>
      <c r="D17005" s="226">
        <v>44403.40824074074</v>
      </c>
      <c r="E17005" t="s">
        <v>8327</v>
      </c>
    </row>
    <row r="17006" spans="1:6">
      <c r="A17006">
        <v>8</v>
      </c>
      <c r="B17006" s="226">
        <v>43831</v>
      </c>
      <c r="C17006" s="226">
        <v>43832</v>
      </c>
      <c r="D17006" s="226">
        <v>44403.40824074074</v>
      </c>
      <c r="E17006" t="s">
        <v>8325</v>
      </c>
    </row>
    <row r="17007" spans="1:6">
      <c r="A17007">
        <v>8</v>
      </c>
      <c r="B17007" s="226">
        <v>43831</v>
      </c>
      <c r="C17007" s="226">
        <v>43832</v>
      </c>
      <c r="D17007" s="226">
        <v>44403.40824074074</v>
      </c>
      <c r="E17007" t="s">
        <v>8423</v>
      </c>
    </row>
    <row r="17008" spans="1:6">
      <c r="A17008">
        <v>8</v>
      </c>
      <c r="B17008" s="226">
        <v>43831</v>
      </c>
      <c r="C17008" s="226">
        <v>43832</v>
      </c>
      <c r="D17008" s="226">
        <v>44403.40824074074</v>
      </c>
      <c r="E17008" t="s">
        <v>8415</v>
      </c>
      <c r="F17008">
        <v>0</v>
      </c>
    </row>
    <row r="17009" spans="1:6">
      <c r="A17009">
        <v>8</v>
      </c>
      <c r="B17009" s="226">
        <v>43831</v>
      </c>
      <c r="C17009" s="226">
        <v>43832</v>
      </c>
      <c r="D17009" s="226">
        <v>44403.40824074074</v>
      </c>
      <c r="E17009" t="s">
        <v>8330</v>
      </c>
      <c r="F17009">
        <v>0</v>
      </c>
    </row>
    <row r="17010" spans="1:6">
      <c r="A17010">
        <v>8</v>
      </c>
      <c r="B17010" s="226">
        <v>43831</v>
      </c>
      <c r="C17010" s="226">
        <v>43832</v>
      </c>
      <c r="D17010" s="226">
        <v>44403.40824074074</v>
      </c>
      <c r="E17010" t="s">
        <v>8298</v>
      </c>
      <c r="F17010">
        <v>0</v>
      </c>
    </row>
    <row r="17011" spans="1:6">
      <c r="A17011">
        <v>8</v>
      </c>
      <c r="B17011" s="226">
        <v>43831</v>
      </c>
      <c r="C17011" s="226">
        <v>43832</v>
      </c>
      <c r="D17011" s="226">
        <v>44403.40824074074</v>
      </c>
      <c r="E17011" t="s">
        <v>8299</v>
      </c>
      <c r="F17011">
        <v>0</v>
      </c>
    </row>
    <row r="17012" spans="1:6">
      <c r="A17012">
        <v>8</v>
      </c>
      <c r="B17012" s="226">
        <v>43831</v>
      </c>
      <c r="C17012" s="226">
        <v>43832</v>
      </c>
      <c r="D17012" s="226">
        <v>44403.40824074074</v>
      </c>
      <c r="E17012" t="s">
        <v>6670</v>
      </c>
    </row>
    <row r="17013" spans="1:6">
      <c r="A17013">
        <v>8</v>
      </c>
      <c r="B17013" s="226">
        <v>43831</v>
      </c>
      <c r="C17013" s="226">
        <v>43832</v>
      </c>
      <c r="D17013" s="226">
        <v>44403.40824074074</v>
      </c>
      <c r="E17013" t="s">
        <v>8300</v>
      </c>
      <c r="F17013">
        <v>0</v>
      </c>
    </row>
    <row r="17014" spans="1:6">
      <c r="A17014">
        <v>8</v>
      </c>
      <c r="B17014" s="226">
        <v>43831</v>
      </c>
      <c r="C17014" s="226">
        <v>43832</v>
      </c>
      <c r="D17014" s="226">
        <v>44403.40824074074</v>
      </c>
      <c r="E17014" t="s">
        <v>8301</v>
      </c>
      <c r="F17014">
        <v>0</v>
      </c>
    </row>
    <row r="17015" spans="1:6">
      <c r="A17015">
        <v>8</v>
      </c>
      <c r="B17015" s="226">
        <v>43831</v>
      </c>
      <c r="C17015" s="226">
        <v>43832</v>
      </c>
      <c r="D17015" s="226">
        <v>44403.40824074074</v>
      </c>
      <c r="E17015" t="s">
        <v>6671</v>
      </c>
    </row>
    <row r="17016" spans="1:6">
      <c r="A17016">
        <v>8</v>
      </c>
      <c r="B17016" s="226">
        <v>43831</v>
      </c>
      <c r="C17016" s="226">
        <v>43832</v>
      </c>
      <c r="D17016" s="226">
        <v>44403.422106481485</v>
      </c>
      <c r="E17016" t="s">
        <v>5369</v>
      </c>
      <c r="F17016">
        <v>1.2946455774861536</v>
      </c>
    </row>
    <row r="17017" spans="1:6">
      <c r="A17017">
        <v>8</v>
      </c>
      <c r="B17017" s="226">
        <v>43831</v>
      </c>
      <c r="C17017" s="226">
        <v>43832</v>
      </c>
      <c r="D17017" s="226">
        <v>44403.422106481485</v>
      </c>
      <c r="E17017" t="s">
        <v>5521</v>
      </c>
      <c r="F17017">
        <v>210.67810947630139</v>
      </c>
    </row>
    <row r="17018" spans="1:6">
      <c r="A17018">
        <v>8</v>
      </c>
      <c r="B17018" s="226">
        <v>43831</v>
      </c>
      <c r="C17018" s="226">
        <v>43832</v>
      </c>
      <c r="D17018" s="226">
        <v>44403.422106481485</v>
      </c>
      <c r="E17018" t="s">
        <v>6243</v>
      </c>
      <c r="F17018">
        <v>1.6900456621767563</v>
      </c>
    </row>
    <row r="17019" spans="1:6">
      <c r="A17019">
        <v>8</v>
      </c>
      <c r="B17019" s="226">
        <v>43831</v>
      </c>
      <c r="C17019" s="226">
        <v>43832</v>
      </c>
      <c r="D17019" s="226">
        <v>44403.422106481485</v>
      </c>
      <c r="E17019" t="s">
        <v>6816</v>
      </c>
      <c r="F17019">
        <v>75.981706953048715</v>
      </c>
    </row>
    <row r="17020" spans="1:6">
      <c r="A17020">
        <v>8</v>
      </c>
      <c r="B17020" s="226">
        <v>43831</v>
      </c>
      <c r="C17020" s="226">
        <v>43832</v>
      </c>
      <c r="D17020" s="226">
        <v>44403.422106481485</v>
      </c>
      <c r="E17020" t="s">
        <v>6900</v>
      </c>
      <c r="F17020">
        <v>110.00103698836462</v>
      </c>
    </row>
    <row r="17021" spans="1:6">
      <c r="A17021">
        <v>8</v>
      </c>
      <c r="B17021" s="226">
        <v>43831</v>
      </c>
      <c r="C17021" s="226">
        <v>43832</v>
      </c>
      <c r="D17021" s="226">
        <v>44403.422106481485</v>
      </c>
      <c r="E17021" t="s">
        <v>6902</v>
      </c>
      <c r="F17021">
        <v>0</v>
      </c>
    </row>
    <row r="17022" spans="1:6">
      <c r="A17022">
        <v>8</v>
      </c>
      <c r="B17022" s="226">
        <v>43831</v>
      </c>
      <c r="C17022" s="226">
        <v>43832</v>
      </c>
      <c r="D17022" s="226">
        <v>44403.422106481485</v>
      </c>
      <c r="E17022" t="s">
        <v>7024</v>
      </c>
      <c r="F17022">
        <v>0</v>
      </c>
    </row>
    <row r="17023" spans="1:6">
      <c r="A17023">
        <v>8</v>
      </c>
      <c r="B17023" s="226">
        <v>43831</v>
      </c>
      <c r="C17023" s="226">
        <v>43832</v>
      </c>
      <c r="D17023" s="226">
        <v>44403.422106481485</v>
      </c>
      <c r="E17023" t="s">
        <v>6246</v>
      </c>
    </row>
    <row r="17024" spans="1:6">
      <c r="A17024">
        <v>8</v>
      </c>
      <c r="B17024" s="226">
        <v>43831</v>
      </c>
      <c r="C17024" s="226">
        <v>43832</v>
      </c>
      <c r="D17024" s="226">
        <v>44403.422106481485</v>
      </c>
      <c r="E17024" t="s">
        <v>6665</v>
      </c>
      <c r="F17024">
        <v>-3.257282465799919E-2</v>
      </c>
    </row>
    <row r="17025" spans="1:6">
      <c r="A17025">
        <v>8</v>
      </c>
      <c r="B17025" s="226">
        <v>43831</v>
      </c>
      <c r="C17025" s="226">
        <v>43832</v>
      </c>
      <c r="D17025" s="226">
        <v>44403.422106481485</v>
      </c>
      <c r="E17025" t="s">
        <v>6666</v>
      </c>
      <c r="F17025">
        <v>-2.5229221771264243E-2</v>
      </c>
    </row>
    <row r="17026" spans="1:6">
      <c r="A17026">
        <v>8</v>
      </c>
      <c r="B17026" s="226">
        <v>43831</v>
      </c>
      <c r="C17026" s="226">
        <v>43832</v>
      </c>
      <c r="D17026" s="226">
        <v>44403.422106481485</v>
      </c>
      <c r="E17026" t="s">
        <v>6289</v>
      </c>
      <c r="F17026">
        <v>32.856162087122598</v>
      </c>
    </row>
    <row r="17027" spans="1:6">
      <c r="A17027">
        <v>8</v>
      </c>
      <c r="B17027" s="226">
        <v>43831</v>
      </c>
      <c r="C17027" s="226">
        <v>43832</v>
      </c>
      <c r="D17027" s="226">
        <v>44403.422106481485</v>
      </c>
      <c r="E17027" t="s">
        <v>6290</v>
      </c>
      <c r="F17027">
        <v>4.3155950711005211</v>
      </c>
    </row>
    <row r="17028" spans="1:6">
      <c r="A17028">
        <v>8</v>
      </c>
      <c r="B17028" s="226">
        <v>43831</v>
      </c>
      <c r="C17028" s="226">
        <v>43832</v>
      </c>
      <c r="D17028" s="226">
        <v>44403.422106481485</v>
      </c>
      <c r="E17028" t="s">
        <v>6291</v>
      </c>
      <c r="F17028">
        <v>4.4542602270382359</v>
      </c>
    </row>
    <row r="17029" spans="1:6">
      <c r="A17029">
        <v>8</v>
      </c>
      <c r="B17029" s="226">
        <v>43831</v>
      </c>
      <c r="C17029" s="226">
        <v>43832</v>
      </c>
      <c r="D17029" s="226">
        <v>44403.422106481485</v>
      </c>
      <c r="E17029" t="s">
        <v>7315</v>
      </c>
      <c r="F17029">
        <v>37.828326772318924</v>
      </c>
    </row>
    <row r="17030" spans="1:6">
      <c r="A17030">
        <v>8</v>
      </c>
      <c r="B17030" s="226">
        <v>43831</v>
      </c>
      <c r="C17030" s="226">
        <v>43832</v>
      </c>
      <c r="D17030" s="226">
        <v>44403.422106481485</v>
      </c>
      <c r="E17030" t="s">
        <v>8322</v>
      </c>
      <c r="F17030">
        <v>0</v>
      </c>
    </row>
    <row r="17031" spans="1:6">
      <c r="A17031">
        <v>8</v>
      </c>
      <c r="B17031" s="226">
        <v>43831</v>
      </c>
      <c r="C17031" s="226">
        <v>43832</v>
      </c>
      <c r="D17031" s="226">
        <v>44403.422106481485</v>
      </c>
      <c r="E17031" t="s">
        <v>7348</v>
      </c>
      <c r="F17031">
        <v>5.0086818463271507</v>
      </c>
    </row>
    <row r="17032" spans="1:6">
      <c r="A17032">
        <v>8</v>
      </c>
      <c r="B17032" s="226">
        <v>43831</v>
      </c>
      <c r="C17032" s="226">
        <v>43832</v>
      </c>
      <c r="D17032" s="226">
        <v>44403.422106481485</v>
      </c>
      <c r="E17032" t="s">
        <v>8323</v>
      </c>
      <c r="F17032">
        <v>4.2716914865705737</v>
      </c>
    </row>
    <row r="17033" spans="1:6">
      <c r="A17033">
        <v>8</v>
      </c>
      <c r="B17033" s="226">
        <v>43831</v>
      </c>
      <c r="C17033" s="226">
        <v>43832</v>
      </c>
      <c r="D17033" s="226">
        <v>44403.422106481485</v>
      </c>
      <c r="E17033" t="s">
        <v>7343</v>
      </c>
      <c r="F17033">
        <v>40.743962542215947</v>
      </c>
    </row>
    <row r="17034" spans="1:6">
      <c r="A17034">
        <v>8</v>
      </c>
      <c r="B17034" s="226">
        <v>43831</v>
      </c>
      <c r="C17034" s="226">
        <v>43832</v>
      </c>
      <c r="D17034" s="226">
        <v>44403.422106481485</v>
      </c>
      <c r="E17034" t="s">
        <v>6834</v>
      </c>
      <c r="F17034">
        <v>0</v>
      </c>
    </row>
    <row r="17035" spans="1:6">
      <c r="A17035">
        <v>8</v>
      </c>
      <c r="B17035" s="226">
        <v>43831</v>
      </c>
      <c r="C17035" s="226">
        <v>43832</v>
      </c>
      <c r="D17035" s="226">
        <v>44403.422106481485</v>
      </c>
      <c r="E17035" t="s">
        <v>8020</v>
      </c>
      <c r="F17035">
        <v>1.0537960679994691</v>
      </c>
    </row>
    <row r="17036" spans="1:6">
      <c r="A17036">
        <v>8</v>
      </c>
      <c r="B17036" s="226">
        <v>43831</v>
      </c>
      <c r="C17036" s="226">
        <v>43832</v>
      </c>
      <c r="D17036" s="226">
        <v>44403.422106481485</v>
      </c>
      <c r="E17036" t="s">
        <v>7018</v>
      </c>
      <c r="F17036">
        <v>19.06925452086664</v>
      </c>
    </row>
    <row r="17037" spans="1:6">
      <c r="A17037">
        <v>8</v>
      </c>
      <c r="B17037" s="226">
        <v>43831</v>
      </c>
      <c r="C17037" s="226">
        <v>43832</v>
      </c>
      <c r="D17037" s="226">
        <v>44403.422106481485</v>
      </c>
      <c r="E17037" t="s">
        <v>7354</v>
      </c>
      <c r="F17037">
        <v>35.69897345701856</v>
      </c>
    </row>
    <row r="17038" spans="1:6">
      <c r="A17038">
        <v>8</v>
      </c>
      <c r="B17038" s="226">
        <v>43831</v>
      </c>
      <c r="C17038" s="226">
        <v>43832</v>
      </c>
      <c r="D17038" s="226">
        <v>44403.422106481485</v>
      </c>
      <c r="E17038" t="s">
        <v>8328</v>
      </c>
      <c r="F17038">
        <v>25.533217056592303</v>
      </c>
    </row>
    <row r="17039" spans="1:6">
      <c r="A17039">
        <v>8</v>
      </c>
      <c r="B17039" s="226">
        <v>43831</v>
      </c>
      <c r="C17039" s="226">
        <v>43832</v>
      </c>
      <c r="D17039" s="226">
        <v>44403.422106481485</v>
      </c>
      <c r="E17039" t="s">
        <v>8330</v>
      </c>
      <c r="F17039">
        <v>27.709405540112886</v>
      </c>
    </row>
    <row r="17040" spans="1:6">
      <c r="A17040">
        <v>8</v>
      </c>
      <c r="B17040" s="226">
        <v>43831</v>
      </c>
      <c r="C17040" s="226">
        <v>43832</v>
      </c>
      <c r="D17040" s="226">
        <v>44403.422106481485</v>
      </c>
      <c r="E17040" t="s">
        <v>7397</v>
      </c>
      <c r="F17040">
        <v>0</v>
      </c>
    </row>
    <row r="17041" spans="1:6">
      <c r="A17041">
        <v>8</v>
      </c>
      <c r="B17041" s="226">
        <v>43831</v>
      </c>
      <c r="C17041" s="226">
        <v>43832</v>
      </c>
      <c r="D17041" s="226">
        <v>44403.422106481485</v>
      </c>
      <c r="E17041" t="s">
        <v>6635</v>
      </c>
    </row>
    <row r="17042" spans="1:6">
      <c r="A17042">
        <v>8</v>
      </c>
      <c r="B17042" s="226">
        <v>43831</v>
      </c>
      <c r="C17042" s="226">
        <v>43832</v>
      </c>
      <c r="D17042" s="226">
        <v>44403.422106481485</v>
      </c>
      <c r="E17042" t="s">
        <v>6637</v>
      </c>
    </row>
    <row r="17043" spans="1:6">
      <c r="A17043">
        <v>8</v>
      </c>
      <c r="B17043" s="226">
        <v>43831</v>
      </c>
      <c r="C17043" s="226">
        <v>43832</v>
      </c>
      <c r="D17043" s="226">
        <v>44403.422106481485</v>
      </c>
      <c r="E17043" t="s">
        <v>6659</v>
      </c>
      <c r="F17043">
        <v>0.82829999923706055</v>
      </c>
    </row>
    <row r="17044" spans="1:6">
      <c r="A17044">
        <v>8</v>
      </c>
      <c r="B17044" s="226">
        <v>43831</v>
      </c>
      <c r="C17044" s="226">
        <v>43832</v>
      </c>
      <c r="D17044" s="226">
        <v>44403.422106481485</v>
      </c>
      <c r="E17044" t="s">
        <v>6639</v>
      </c>
      <c r="F17044">
        <v>0.74409997463224853</v>
      </c>
    </row>
    <row r="17045" spans="1:6">
      <c r="A17045">
        <v>8</v>
      </c>
      <c r="B17045" s="226">
        <v>43831</v>
      </c>
      <c r="C17045" s="226">
        <v>43832</v>
      </c>
      <c r="D17045" s="226">
        <v>44403.422106481485</v>
      </c>
      <c r="E17045" t="s">
        <v>6640</v>
      </c>
      <c r="F17045">
        <v>0.85939997434612891</v>
      </c>
    </row>
    <row r="17046" spans="1:6">
      <c r="A17046">
        <v>8</v>
      </c>
      <c r="B17046" s="226">
        <v>43831</v>
      </c>
      <c r="C17046" s="226">
        <v>43832</v>
      </c>
      <c r="D17046" s="226">
        <v>44403.422106481485</v>
      </c>
      <c r="E17046" t="s">
        <v>6641</v>
      </c>
      <c r="F17046">
        <v>0.87779998779296875</v>
      </c>
    </row>
    <row r="17047" spans="1:6">
      <c r="A17047">
        <v>8</v>
      </c>
      <c r="B17047" s="226">
        <v>43831</v>
      </c>
      <c r="C17047" s="226">
        <v>43832</v>
      </c>
      <c r="D17047" s="226">
        <v>44403.422106481485</v>
      </c>
      <c r="E17047" t="s">
        <v>6650</v>
      </c>
    </row>
    <row r="17048" spans="1:6">
      <c r="A17048">
        <v>8</v>
      </c>
      <c r="B17048" s="226">
        <v>43831</v>
      </c>
      <c r="C17048" s="226">
        <v>43832</v>
      </c>
      <c r="D17048" s="226">
        <v>44403.422106481485</v>
      </c>
      <c r="E17048" t="s">
        <v>6651</v>
      </c>
    </row>
    <row r="17049" spans="1:6">
      <c r="A17049">
        <v>8</v>
      </c>
      <c r="B17049" s="226">
        <v>43831</v>
      </c>
      <c r="C17049" s="226">
        <v>43832</v>
      </c>
      <c r="D17049" s="226">
        <v>44403.422106481485</v>
      </c>
      <c r="E17049" t="s">
        <v>8209</v>
      </c>
    </row>
    <row r="17050" spans="1:6">
      <c r="A17050">
        <v>8</v>
      </c>
      <c r="B17050" s="226">
        <v>43831</v>
      </c>
      <c r="C17050" s="226">
        <v>43832</v>
      </c>
      <c r="D17050" s="226">
        <v>44403.422106481485</v>
      </c>
      <c r="E17050" t="s">
        <v>8211</v>
      </c>
    </row>
    <row r="17051" spans="1:6">
      <c r="A17051">
        <v>8</v>
      </c>
      <c r="B17051" s="226">
        <v>43831</v>
      </c>
      <c r="C17051" s="226">
        <v>43832</v>
      </c>
      <c r="D17051" s="226">
        <v>44403.422106481485</v>
      </c>
      <c r="E17051" t="s">
        <v>8213</v>
      </c>
    </row>
    <row r="17052" spans="1:6">
      <c r="A17052">
        <v>8</v>
      </c>
      <c r="B17052" s="226">
        <v>43831</v>
      </c>
      <c r="C17052" s="226">
        <v>43832</v>
      </c>
      <c r="D17052" s="226">
        <v>44403.422106481485</v>
      </c>
      <c r="E17052" t="s">
        <v>8215</v>
      </c>
    </row>
    <row r="17053" spans="1:6">
      <c r="A17053">
        <v>8</v>
      </c>
      <c r="B17053" s="226">
        <v>43831</v>
      </c>
      <c r="C17053" s="226">
        <v>43832</v>
      </c>
      <c r="D17053" s="226">
        <v>44403.422106481485</v>
      </c>
      <c r="E17053" t="s">
        <v>8217</v>
      </c>
    </row>
    <row r="17054" spans="1:6">
      <c r="A17054">
        <v>8</v>
      </c>
      <c r="B17054" s="226">
        <v>43831</v>
      </c>
      <c r="C17054" s="226">
        <v>43832</v>
      </c>
      <c r="D17054" s="226">
        <v>44403.422106481485</v>
      </c>
      <c r="E17054" t="s">
        <v>8219</v>
      </c>
    </row>
    <row r="17055" spans="1:6">
      <c r="A17055">
        <v>8</v>
      </c>
      <c r="B17055" s="226">
        <v>43831</v>
      </c>
      <c r="C17055" s="226">
        <v>43832</v>
      </c>
      <c r="D17055" s="226">
        <v>44403.422106481485</v>
      </c>
      <c r="E17055" t="s">
        <v>8221</v>
      </c>
    </row>
    <row r="17056" spans="1:6">
      <c r="A17056">
        <v>8</v>
      </c>
      <c r="B17056" s="226">
        <v>43831</v>
      </c>
      <c r="C17056" s="226">
        <v>43832</v>
      </c>
      <c r="D17056" s="226">
        <v>44403.422106481485</v>
      </c>
      <c r="E17056" t="s">
        <v>8223</v>
      </c>
    </row>
    <row r="17057" spans="1:5">
      <c r="A17057">
        <v>8</v>
      </c>
      <c r="B17057" s="226">
        <v>43831</v>
      </c>
      <c r="C17057" s="226">
        <v>43832</v>
      </c>
      <c r="D17057" s="226">
        <v>44403.422106481485</v>
      </c>
      <c r="E17057" t="s">
        <v>8225</v>
      </c>
    </row>
    <row r="17058" spans="1:5">
      <c r="A17058">
        <v>8</v>
      </c>
      <c r="B17058" s="226">
        <v>43831</v>
      </c>
      <c r="C17058" s="226">
        <v>43832</v>
      </c>
      <c r="D17058" s="226">
        <v>44403.422106481485</v>
      </c>
      <c r="E17058" t="s">
        <v>8227</v>
      </c>
    </row>
    <row r="17059" spans="1:5">
      <c r="A17059">
        <v>8</v>
      </c>
      <c r="B17059" s="226">
        <v>43831</v>
      </c>
      <c r="C17059" s="226">
        <v>43832</v>
      </c>
      <c r="D17059" s="226">
        <v>44403.422106481485</v>
      </c>
      <c r="E17059" t="s">
        <v>8229</v>
      </c>
    </row>
    <row r="17060" spans="1:5">
      <c r="A17060">
        <v>8</v>
      </c>
      <c r="B17060" s="226">
        <v>43831</v>
      </c>
      <c r="C17060" s="226">
        <v>43832</v>
      </c>
      <c r="D17060" s="226">
        <v>44403.422106481485</v>
      </c>
      <c r="E17060" t="s">
        <v>8231</v>
      </c>
    </row>
    <row r="17061" spans="1:5">
      <c r="A17061">
        <v>8</v>
      </c>
      <c r="B17061" s="226">
        <v>43831</v>
      </c>
      <c r="C17061" s="226">
        <v>43832</v>
      </c>
      <c r="D17061" s="226">
        <v>44403.422106481485</v>
      </c>
      <c r="E17061" t="s">
        <v>8233</v>
      </c>
    </row>
    <row r="17062" spans="1:5">
      <c r="A17062">
        <v>8</v>
      </c>
      <c r="B17062" s="226">
        <v>43831</v>
      </c>
      <c r="C17062" s="226">
        <v>43832</v>
      </c>
      <c r="D17062" s="226">
        <v>44403.422106481485</v>
      </c>
      <c r="E17062" t="s">
        <v>8235</v>
      </c>
    </row>
    <row r="17063" spans="1:5">
      <c r="A17063">
        <v>8</v>
      </c>
      <c r="B17063" s="226">
        <v>43831</v>
      </c>
      <c r="C17063" s="226">
        <v>43832</v>
      </c>
      <c r="D17063" s="226">
        <v>44403.422106481485</v>
      </c>
      <c r="E17063" t="s">
        <v>8237</v>
      </c>
    </row>
    <row r="17064" spans="1:5">
      <c r="A17064">
        <v>8</v>
      </c>
      <c r="B17064" s="226">
        <v>43831</v>
      </c>
      <c r="C17064" s="226">
        <v>43832</v>
      </c>
      <c r="D17064" s="226">
        <v>44403.422106481485</v>
      </c>
      <c r="E17064" t="s">
        <v>8239</v>
      </c>
    </row>
    <row r="17065" spans="1:5">
      <c r="A17065">
        <v>8</v>
      </c>
      <c r="B17065" s="226">
        <v>43831</v>
      </c>
      <c r="C17065" s="226">
        <v>43832</v>
      </c>
      <c r="D17065" s="226">
        <v>44403.422106481485</v>
      </c>
      <c r="E17065" t="s">
        <v>8241</v>
      </c>
    </row>
    <row r="17066" spans="1:5">
      <c r="A17066">
        <v>8</v>
      </c>
      <c r="B17066" s="226">
        <v>43831</v>
      </c>
      <c r="C17066" s="226">
        <v>43832</v>
      </c>
      <c r="D17066" s="226">
        <v>44403.422106481485</v>
      </c>
      <c r="E17066" t="s">
        <v>8243</v>
      </c>
    </row>
    <row r="17067" spans="1:5">
      <c r="A17067">
        <v>8</v>
      </c>
      <c r="B17067" s="226">
        <v>43831</v>
      </c>
      <c r="C17067" s="226">
        <v>43832</v>
      </c>
      <c r="D17067" s="226">
        <v>44403.422106481485</v>
      </c>
      <c r="E17067" t="s">
        <v>8245</v>
      </c>
    </row>
    <row r="17068" spans="1:5">
      <c r="A17068">
        <v>8</v>
      </c>
      <c r="B17068" s="226">
        <v>43831</v>
      </c>
      <c r="C17068" s="226">
        <v>43832</v>
      </c>
      <c r="D17068" s="226">
        <v>44403.422106481485</v>
      </c>
      <c r="E17068" t="s">
        <v>8246</v>
      </c>
    </row>
    <row r="17069" spans="1:5">
      <c r="A17069">
        <v>8</v>
      </c>
      <c r="B17069" s="226">
        <v>43831</v>
      </c>
      <c r="C17069" s="226">
        <v>43832</v>
      </c>
      <c r="D17069" s="226">
        <v>44403.422106481485</v>
      </c>
      <c r="E17069" t="s">
        <v>8248</v>
      </c>
    </row>
    <row r="17070" spans="1:5">
      <c r="A17070">
        <v>8</v>
      </c>
      <c r="B17070" s="226">
        <v>43831</v>
      </c>
      <c r="C17070" s="226">
        <v>43832</v>
      </c>
      <c r="D17070" s="226">
        <v>44403.422106481485</v>
      </c>
      <c r="E17070" t="s">
        <v>8250</v>
      </c>
    </row>
    <row r="17071" spans="1:5">
      <c r="A17071">
        <v>8</v>
      </c>
      <c r="B17071" s="226">
        <v>43831</v>
      </c>
      <c r="C17071" s="226">
        <v>43832</v>
      </c>
      <c r="D17071" s="226">
        <v>44403.422106481485</v>
      </c>
      <c r="E17071" t="s">
        <v>8251</v>
      </c>
    </row>
    <row r="17072" spans="1:5">
      <c r="A17072">
        <v>8</v>
      </c>
      <c r="B17072" s="226">
        <v>43831</v>
      </c>
      <c r="C17072" s="226">
        <v>43832</v>
      </c>
      <c r="D17072" s="226">
        <v>44403.422106481485</v>
      </c>
      <c r="E17072" t="s">
        <v>8253</v>
      </c>
    </row>
    <row r="17073" spans="1:6">
      <c r="A17073">
        <v>8</v>
      </c>
      <c r="B17073" s="226">
        <v>43831</v>
      </c>
      <c r="C17073" s="226">
        <v>43832</v>
      </c>
      <c r="D17073" s="226">
        <v>44403.422106481485</v>
      </c>
      <c r="E17073" t="s">
        <v>8254</v>
      </c>
    </row>
    <row r="17074" spans="1:6">
      <c r="A17074">
        <v>8</v>
      </c>
      <c r="B17074" s="226">
        <v>43831</v>
      </c>
      <c r="C17074" s="226">
        <v>43832</v>
      </c>
      <c r="D17074" s="226">
        <v>44403.422106481485</v>
      </c>
      <c r="E17074" t="s">
        <v>8255</v>
      </c>
    </row>
    <row r="17075" spans="1:6">
      <c r="A17075">
        <v>8</v>
      </c>
      <c r="B17075" s="226">
        <v>43831</v>
      </c>
      <c r="C17075" s="226">
        <v>43832</v>
      </c>
      <c r="D17075" s="226">
        <v>44403.422106481485</v>
      </c>
      <c r="E17075" t="s">
        <v>8257</v>
      </c>
    </row>
    <row r="17076" spans="1:6">
      <c r="A17076">
        <v>8</v>
      </c>
      <c r="B17076" s="226">
        <v>43831</v>
      </c>
      <c r="C17076" s="226">
        <v>43832</v>
      </c>
      <c r="D17076" s="226">
        <v>44403.422106481485</v>
      </c>
      <c r="E17076" t="s">
        <v>8259</v>
      </c>
    </row>
    <row r="17077" spans="1:6">
      <c r="A17077">
        <v>8</v>
      </c>
      <c r="B17077" s="226">
        <v>43831</v>
      </c>
      <c r="C17077" s="226">
        <v>43832</v>
      </c>
      <c r="D17077" s="226">
        <v>44403.422106481485</v>
      </c>
      <c r="E17077" t="s">
        <v>8260</v>
      </c>
    </row>
    <row r="17078" spans="1:6">
      <c r="A17078">
        <v>8</v>
      </c>
      <c r="B17078" s="226">
        <v>43831</v>
      </c>
      <c r="C17078" s="226">
        <v>43832</v>
      </c>
      <c r="D17078" s="226">
        <v>44403.422106481485</v>
      </c>
      <c r="E17078" t="s">
        <v>5947</v>
      </c>
    </row>
    <row r="17079" spans="1:6">
      <c r="A17079">
        <v>8</v>
      </c>
      <c r="B17079" s="226">
        <v>43831</v>
      </c>
      <c r="C17079" s="226">
        <v>43832</v>
      </c>
      <c r="D17079" s="226">
        <v>44403.422106481485</v>
      </c>
      <c r="E17079" t="s">
        <v>5946</v>
      </c>
    </row>
    <row r="17080" spans="1:6">
      <c r="A17080">
        <v>8</v>
      </c>
      <c r="B17080" s="226">
        <v>43831</v>
      </c>
      <c r="C17080" s="226">
        <v>43832</v>
      </c>
      <c r="D17080" s="226">
        <v>44403.422106481485</v>
      </c>
      <c r="E17080" t="s">
        <v>6676</v>
      </c>
      <c r="F17080">
        <v>210.67810947630139</v>
      </c>
    </row>
    <row r="17081" spans="1:6">
      <c r="A17081">
        <v>8</v>
      </c>
      <c r="B17081" s="226">
        <v>43831</v>
      </c>
      <c r="C17081" s="226">
        <v>43832</v>
      </c>
      <c r="D17081" s="226">
        <v>44403.422106481485</v>
      </c>
      <c r="E17081" t="s">
        <v>5824</v>
      </c>
      <c r="F17081">
        <v>1.2783107428241587</v>
      </c>
    </row>
    <row r="17082" spans="1:6">
      <c r="A17082">
        <v>8</v>
      </c>
      <c r="B17082" s="226">
        <v>43831</v>
      </c>
      <c r="C17082" s="226">
        <v>43832</v>
      </c>
      <c r="D17082" s="226">
        <v>44403.422106481485</v>
      </c>
      <c r="E17082" t="s">
        <v>5825</v>
      </c>
      <c r="F17082">
        <v>1.575428686473048</v>
      </c>
    </row>
    <row r="17083" spans="1:6">
      <c r="A17083">
        <v>8</v>
      </c>
      <c r="B17083" s="226">
        <v>43831</v>
      </c>
      <c r="C17083" s="226">
        <v>43832</v>
      </c>
      <c r="D17083" s="226">
        <v>44403.422106481485</v>
      </c>
      <c r="E17083" t="s">
        <v>5826</v>
      </c>
      <c r="F17083">
        <v>1.0565321256078684</v>
      </c>
    </row>
    <row r="17084" spans="1:6">
      <c r="A17084">
        <v>8</v>
      </c>
      <c r="B17084" s="226">
        <v>43831</v>
      </c>
      <c r="C17084" s="226">
        <v>43832</v>
      </c>
      <c r="D17084" s="226">
        <v>44403.422106481485</v>
      </c>
      <c r="E17084" t="s">
        <v>5827</v>
      </c>
      <c r="F17084">
        <v>0.10000000149011995</v>
      </c>
    </row>
    <row r="17085" spans="1:6">
      <c r="A17085">
        <v>8</v>
      </c>
      <c r="B17085" s="226">
        <v>43831</v>
      </c>
      <c r="C17085" s="226">
        <v>43832</v>
      </c>
      <c r="D17085" s="226">
        <v>44403.422106481485</v>
      </c>
      <c r="E17085" t="s">
        <v>5828</v>
      </c>
      <c r="F17085">
        <v>0</v>
      </c>
    </row>
    <row r="17086" spans="1:6">
      <c r="A17086">
        <v>8</v>
      </c>
      <c r="B17086" s="226">
        <v>43831</v>
      </c>
      <c r="C17086" s="226">
        <v>43832</v>
      </c>
      <c r="D17086" s="226">
        <v>44403.422106481485</v>
      </c>
      <c r="E17086" t="s">
        <v>5829</v>
      </c>
      <c r="F17086">
        <v>0</v>
      </c>
    </row>
    <row r="17087" spans="1:6">
      <c r="A17087">
        <v>8</v>
      </c>
      <c r="B17087" s="226">
        <v>43831</v>
      </c>
      <c r="C17087" s="226">
        <v>43832</v>
      </c>
      <c r="D17087" s="226">
        <v>44403.422106481485</v>
      </c>
      <c r="E17087" t="s">
        <v>5830</v>
      </c>
      <c r="F17087">
        <v>1.7044142824684514</v>
      </c>
    </row>
    <row r="17088" spans="1:6">
      <c r="A17088">
        <v>8</v>
      </c>
      <c r="B17088" s="226">
        <v>43831</v>
      </c>
      <c r="C17088" s="226">
        <v>43832</v>
      </c>
      <c r="D17088" s="226">
        <v>44403.422106481485</v>
      </c>
      <c r="E17088" t="s">
        <v>5831</v>
      </c>
      <c r="F17088">
        <v>3.5322112286465255</v>
      </c>
    </row>
    <row r="17089" spans="1:6">
      <c r="A17089">
        <v>8</v>
      </c>
      <c r="B17089" s="226">
        <v>43831</v>
      </c>
      <c r="C17089" s="226">
        <v>43832</v>
      </c>
      <c r="D17089" s="226">
        <v>44403.422106481485</v>
      </c>
      <c r="E17089" t="s">
        <v>5832</v>
      </c>
      <c r="F17089">
        <v>3.1307534140317612</v>
      </c>
    </row>
    <row r="17090" spans="1:6">
      <c r="A17090">
        <v>8</v>
      </c>
      <c r="B17090" s="226">
        <v>43831</v>
      </c>
      <c r="C17090" s="226">
        <v>43832</v>
      </c>
      <c r="D17090" s="226">
        <v>44403.422106481485</v>
      </c>
      <c r="E17090" t="s">
        <v>5833</v>
      </c>
      <c r="F17090">
        <v>0.44999998807905622</v>
      </c>
    </row>
    <row r="17091" spans="1:6">
      <c r="A17091">
        <v>8</v>
      </c>
      <c r="B17091" s="226">
        <v>43831</v>
      </c>
      <c r="C17091" s="226">
        <v>43832</v>
      </c>
      <c r="D17091" s="226">
        <v>44403.422106481485</v>
      </c>
      <c r="E17091" t="s">
        <v>5834</v>
      </c>
      <c r="F17091">
        <v>0</v>
      </c>
    </row>
    <row r="17092" spans="1:6">
      <c r="A17092">
        <v>8</v>
      </c>
      <c r="B17092" s="226">
        <v>43831</v>
      </c>
      <c r="C17092" s="226">
        <v>43832</v>
      </c>
      <c r="D17092" s="226">
        <v>44403.422106481485</v>
      </c>
      <c r="E17092" t="s">
        <v>5835</v>
      </c>
      <c r="F17092">
        <v>0.21824816540574929</v>
      </c>
    </row>
    <row r="17093" spans="1:6">
      <c r="A17093">
        <v>8</v>
      </c>
      <c r="B17093" s="226">
        <v>43831</v>
      </c>
      <c r="C17093" s="226">
        <v>43832</v>
      </c>
      <c r="D17093" s="226">
        <v>44403.422106481485</v>
      </c>
      <c r="E17093" t="s">
        <v>5836</v>
      </c>
      <c r="F17093">
        <v>0.21880953771774564</v>
      </c>
    </row>
    <row r="17094" spans="1:6">
      <c r="A17094">
        <v>8</v>
      </c>
      <c r="B17094" s="226">
        <v>43831</v>
      </c>
      <c r="C17094" s="226">
        <v>43832</v>
      </c>
      <c r="D17094" s="226">
        <v>44403.422106481485</v>
      </c>
      <c r="E17094" t="s">
        <v>5837</v>
      </c>
      <c r="F17094">
        <v>0.27190164248216736</v>
      </c>
    </row>
    <row r="17095" spans="1:6">
      <c r="A17095">
        <v>8</v>
      </c>
      <c r="B17095" s="226">
        <v>43831</v>
      </c>
      <c r="C17095" s="226">
        <v>43832</v>
      </c>
      <c r="D17095" s="226">
        <v>44403.422106481485</v>
      </c>
      <c r="E17095" t="s">
        <v>5838</v>
      </c>
      <c r="F17095">
        <v>0</v>
      </c>
    </row>
    <row r="17096" spans="1:6">
      <c r="A17096">
        <v>8</v>
      </c>
      <c r="B17096" s="226">
        <v>43831</v>
      </c>
      <c r="C17096" s="226">
        <v>43832</v>
      </c>
      <c r="D17096" s="226">
        <v>44403.422106481485</v>
      </c>
      <c r="E17096" t="s">
        <v>5839</v>
      </c>
      <c r="F17096">
        <v>7.3637211968501131</v>
      </c>
    </row>
    <row r="17097" spans="1:6">
      <c r="A17097">
        <v>8</v>
      </c>
      <c r="B17097" s="226">
        <v>43831</v>
      </c>
      <c r="C17097" s="226">
        <v>43832</v>
      </c>
      <c r="D17097" s="226">
        <v>44403.422106481485</v>
      </c>
      <c r="E17097" t="s">
        <v>5840</v>
      </c>
      <c r="F17097">
        <v>25.904454203777647</v>
      </c>
    </row>
    <row r="17098" spans="1:6">
      <c r="A17098">
        <v>8</v>
      </c>
      <c r="B17098" s="226">
        <v>43831</v>
      </c>
      <c r="C17098" s="226">
        <v>43832</v>
      </c>
      <c r="D17098" s="226">
        <v>44403.422106481485</v>
      </c>
      <c r="E17098" t="s">
        <v>5841</v>
      </c>
      <c r="F17098">
        <v>4.3175983038213781</v>
      </c>
    </row>
    <row r="17099" spans="1:6">
      <c r="A17099">
        <v>8</v>
      </c>
      <c r="B17099" s="226">
        <v>43831</v>
      </c>
      <c r="C17099" s="226">
        <v>43832</v>
      </c>
      <c r="D17099" s="226">
        <v>44403.422106481485</v>
      </c>
      <c r="E17099" t="s">
        <v>5842</v>
      </c>
      <c r="F17099">
        <v>5.587353660663025</v>
      </c>
    </row>
    <row r="17100" spans="1:6">
      <c r="A17100">
        <v>8</v>
      </c>
      <c r="B17100" s="226">
        <v>43831</v>
      </c>
      <c r="C17100" s="226">
        <v>43832</v>
      </c>
      <c r="D17100" s="226">
        <v>44403.422106481485</v>
      </c>
      <c r="E17100" t="s">
        <v>5843</v>
      </c>
      <c r="F17100">
        <v>12.190971291727532</v>
      </c>
    </row>
    <row r="17101" spans="1:6">
      <c r="A17101">
        <v>8</v>
      </c>
      <c r="B17101" s="226">
        <v>43831</v>
      </c>
      <c r="C17101" s="226">
        <v>43832</v>
      </c>
      <c r="D17101" s="226">
        <v>44403.422106481485</v>
      </c>
      <c r="E17101" t="s">
        <v>5844</v>
      </c>
      <c r="F17101">
        <v>7.3123574356238334</v>
      </c>
    </row>
    <row r="17102" spans="1:6">
      <c r="A17102">
        <v>8</v>
      </c>
      <c r="B17102" s="226">
        <v>43831</v>
      </c>
      <c r="C17102" s="226">
        <v>43832</v>
      </c>
      <c r="D17102" s="226">
        <v>44403.422106481485</v>
      </c>
      <c r="E17102" t="s">
        <v>5845</v>
      </c>
      <c r="F17102">
        <v>15.427764079005987</v>
      </c>
    </row>
    <row r="17103" spans="1:6">
      <c r="A17103">
        <v>8</v>
      </c>
      <c r="B17103" s="226">
        <v>43831</v>
      </c>
      <c r="C17103" s="226">
        <v>43832</v>
      </c>
      <c r="D17103" s="226">
        <v>44403.422106481485</v>
      </c>
      <c r="E17103" t="s">
        <v>5846</v>
      </c>
      <c r="F17103">
        <v>4.2191700037670818</v>
      </c>
    </row>
    <row r="17104" spans="1:6">
      <c r="A17104">
        <v>8</v>
      </c>
      <c r="B17104" s="226">
        <v>43831</v>
      </c>
      <c r="C17104" s="226">
        <v>43832</v>
      </c>
      <c r="D17104" s="226">
        <v>44403.422106481485</v>
      </c>
      <c r="E17104" t="s">
        <v>5847</v>
      </c>
      <c r="F17104">
        <v>0.74000000953674316</v>
      </c>
    </row>
    <row r="17105" spans="1:6">
      <c r="A17105">
        <v>8</v>
      </c>
      <c r="B17105" s="226">
        <v>43831</v>
      </c>
      <c r="C17105" s="226">
        <v>43832</v>
      </c>
      <c r="D17105" s="226">
        <v>44403.422106481485</v>
      </c>
      <c r="E17105" t="s">
        <v>5848</v>
      </c>
      <c r="F17105">
        <v>100</v>
      </c>
    </row>
    <row r="17106" spans="1:6">
      <c r="A17106">
        <v>8</v>
      </c>
      <c r="B17106" s="226">
        <v>43831</v>
      </c>
      <c r="C17106" s="226">
        <v>43832</v>
      </c>
      <c r="D17106" s="226">
        <v>44403.422106481485</v>
      </c>
      <c r="E17106" t="s">
        <v>5805</v>
      </c>
      <c r="F17106">
        <v>19.646934082773068</v>
      </c>
    </row>
    <row r="17107" spans="1:6">
      <c r="A17107">
        <v>8</v>
      </c>
      <c r="B17107" s="226">
        <v>43831</v>
      </c>
      <c r="C17107" s="226">
        <v>43832</v>
      </c>
      <c r="D17107" s="226">
        <v>44403.422106481485</v>
      </c>
      <c r="E17107" t="s">
        <v>5797</v>
      </c>
      <c r="F17107">
        <v>7.3637211968501131</v>
      </c>
    </row>
    <row r="17108" spans="1:6">
      <c r="A17108">
        <v>8</v>
      </c>
      <c r="B17108" s="226">
        <v>43831</v>
      </c>
      <c r="C17108" s="226">
        <v>43832</v>
      </c>
      <c r="D17108" s="226">
        <v>44403.422106481485</v>
      </c>
      <c r="E17108" t="s">
        <v>5798</v>
      </c>
      <c r="F17108">
        <v>27.335971976650697</v>
      </c>
    </row>
    <row r="17109" spans="1:6">
      <c r="A17109">
        <v>8</v>
      </c>
      <c r="B17109" s="226">
        <v>43831</v>
      </c>
      <c r="C17109" s="226">
        <v>43832</v>
      </c>
      <c r="D17109" s="226">
        <v>44403.422106481485</v>
      </c>
      <c r="E17109" t="s">
        <v>5799</v>
      </c>
      <c r="F17109">
        <v>4.3175983038213781</v>
      </c>
    </row>
    <row r="17110" spans="1:6">
      <c r="A17110">
        <v>8</v>
      </c>
      <c r="B17110" s="226">
        <v>43831</v>
      </c>
      <c r="C17110" s="226">
        <v>43832</v>
      </c>
      <c r="D17110" s="226">
        <v>44403.422106481485</v>
      </c>
      <c r="E17110" t="s">
        <v>5800</v>
      </c>
      <c r="F17110">
        <v>5.587353660663025</v>
      </c>
    </row>
    <row r="17111" spans="1:6">
      <c r="A17111">
        <v>8</v>
      </c>
      <c r="B17111" s="226">
        <v>43831</v>
      </c>
      <c r="C17111" s="226">
        <v>43832</v>
      </c>
      <c r="D17111" s="226">
        <v>44403.422106481485</v>
      </c>
      <c r="E17111" t="s">
        <v>5801</v>
      </c>
      <c r="F17111">
        <v>12.190971291727532</v>
      </c>
    </row>
    <row r="17112" spans="1:6">
      <c r="A17112">
        <v>8</v>
      </c>
      <c r="B17112" s="226">
        <v>43831</v>
      </c>
      <c r="C17112" s="226">
        <v>43832</v>
      </c>
      <c r="D17112" s="226">
        <v>44403.422106481485</v>
      </c>
      <c r="E17112" t="s">
        <v>5802</v>
      </c>
      <c r="F17112">
        <v>0.35644767307159114</v>
      </c>
    </row>
    <row r="17113" spans="1:6">
      <c r="A17113">
        <v>8</v>
      </c>
      <c r="B17113" s="226">
        <v>43831</v>
      </c>
      <c r="C17113" s="226">
        <v>43832</v>
      </c>
      <c r="D17113" s="226">
        <v>44403.422106481485</v>
      </c>
      <c r="E17113" t="s">
        <v>5803</v>
      </c>
      <c r="F17113">
        <v>7.3123574356238334</v>
      </c>
    </row>
    <row r="17114" spans="1:6">
      <c r="A17114">
        <v>8</v>
      </c>
      <c r="B17114" s="226">
        <v>43831</v>
      </c>
      <c r="C17114" s="226">
        <v>43832</v>
      </c>
      <c r="D17114" s="226">
        <v>44403.422106481485</v>
      </c>
      <c r="E17114" t="s">
        <v>5804</v>
      </c>
      <c r="F17114">
        <v>20.003354950745774</v>
      </c>
    </row>
    <row r="17115" spans="1:6">
      <c r="A17115">
        <v>8</v>
      </c>
      <c r="B17115" s="226">
        <v>43831</v>
      </c>
      <c r="C17115" s="226">
        <v>43832</v>
      </c>
      <c r="D17115" s="226">
        <v>44403.422106481485</v>
      </c>
      <c r="E17115" t="s">
        <v>5913</v>
      </c>
      <c r="F17115">
        <v>3.2009731906983596</v>
      </c>
    </row>
    <row r="17116" spans="1:6">
      <c r="A17116">
        <v>8</v>
      </c>
      <c r="B17116" s="226">
        <v>43831</v>
      </c>
      <c r="C17116" s="226">
        <v>43832</v>
      </c>
      <c r="D17116" s="226">
        <v>44403.422106481485</v>
      </c>
      <c r="E17116" t="s">
        <v>5914</v>
      </c>
      <c r="F17116">
        <v>5.326449452837319</v>
      </c>
    </row>
    <row r="17117" spans="1:6">
      <c r="A17117">
        <v>8</v>
      </c>
      <c r="B17117" s="226">
        <v>43831</v>
      </c>
      <c r="C17117" s="226">
        <v>43832</v>
      </c>
      <c r="D17117" s="226">
        <v>44403.422106481485</v>
      </c>
      <c r="E17117" t="s">
        <v>5915</v>
      </c>
      <c r="F17117">
        <v>4.4591871821217968</v>
      </c>
    </row>
    <row r="17118" spans="1:6">
      <c r="A17118">
        <v>8</v>
      </c>
      <c r="B17118" s="226">
        <v>43831</v>
      </c>
      <c r="C17118" s="226">
        <v>43832</v>
      </c>
      <c r="D17118" s="226">
        <v>44403.422106481485</v>
      </c>
      <c r="E17118" t="s">
        <v>5916</v>
      </c>
      <c r="F17118">
        <v>7.0494786779292315E-2</v>
      </c>
    </row>
    <row r="17119" spans="1:6">
      <c r="A17119">
        <v>8</v>
      </c>
      <c r="B17119" s="226">
        <v>43831</v>
      </c>
      <c r="C17119" s="226">
        <v>43832</v>
      </c>
      <c r="D17119" s="226">
        <v>44403.422106481485</v>
      </c>
      <c r="E17119" t="s">
        <v>6692</v>
      </c>
      <c r="F17119">
        <v>6.943151676872132E-3</v>
      </c>
    </row>
    <row r="17120" spans="1:6">
      <c r="A17120">
        <v>8</v>
      </c>
      <c r="B17120" s="226">
        <v>43831</v>
      </c>
      <c r="C17120" s="226">
        <v>43832</v>
      </c>
      <c r="D17120" s="226">
        <v>44403.422106481485</v>
      </c>
      <c r="E17120" t="s">
        <v>5849</v>
      </c>
      <c r="F17120">
        <v>0.82829999923706055</v>
      </c>
    </row>
    <row r="17121" spans="1:6">
      <c r="A17121">
        <v>8</v>
      </c>
      <c r="B17121" s="226">
        <v>43831</v>
      </c>
      <c r="C17121" s="226">
        <v>43832</v>
      </c>
      <c r="D17121" s="226">
        <v>44403.422106481485</v>
      </c>
      <c r="E17121" t="s">
        <v>5850</v>
      </c>
      <c r="F17121">
        <v>103.6999969482394</v>
      </c>
    </row>
    <row r="17122" spans="1:6">
      <c r="A17122">
        <v>8</v>
      </c>
      <c r="B17122" s="226">
        <v>43831</v>
      </c>
      <c r="C17122" s="226">
        <v>43832</v>
      </c>
      <c r="D17122" s="226">
        <v>44403.422106481485</v>
      </c>
      <c r="E17122" t="s">
        <v>5806</v>
      </c>
      <c r="F17122">
        <v>0.1818392598691089</v>
      </c>
    </row>
    <row r="17123" spans="1:6">
      <c r="A17123">
        <v>8</v>
      </c>
      <c r="B17123" s="226">
        <v>43831</v>
      </c>
      <c r="C17123" s="226">
        <v>43832</v>
      </c>
      <c r="D17123" s="226">
        <v>44403.422106481485</v>
      </c>
      <c r="E17123" t="s">
        <v>5883</v>
      </c>
      <c r="F17123">
        <v>0.47999998927114701</v>
      </c>
    </row>
    <row r="17124" spans="1:6">
      <c r="A17124">
        <v>8</v>
      </c>
      <c r="B17124" s="226">
        <v>43831</v>
      </c>
      <c r="C17124" s="226">
        <v>43832</v>
      </c>
      <c r="D17124" s="226">
        <v>44403.422106481485</v>
      </c>
      <c r="E17124" t="s">
        <v>5884</v>
      </c>
      <c r="F17124">
        <v>1.2300000190734863</v>
      </c>
    </row>
    <row r="17125" spans="1:6">
      <c r="A17125">
        <v>8</v>
      </c>
      <c r="B17125" s="226">
        <v>43831</v>
      </c>
      <c r="C17125" s="226">
        <v>43832</v>
      </c>
      <c r="D17125" s="226">
        <v>44403.422106481485</v>
      </c>
      <c r="E17125" t="s">
        <v>5885</v>
      </c>
      <c r="F17125">
        <v>2.5199999809265137</v>
      </c>
    </row>
    <row r="17126" spans="1:6">
      <c r="A17126">
        <v>8</v>
      </c>
      <c r="B17126" s="226">
        <v>43831</v>
      </c>
      <c r="C17126" s="226">
        <v>43832</v>
      </c>
      <c r="D17126" s="226">
        <v>44403.422106481485</v>
      </c>
      <c r="E17126" t="s">
        <v>5886</v>
      </c>
      <c r="F17126">
        <v>1.3600000143050608</v>
      </c>
    </row>
    <row r="17127" spans="1:6">
      <c r="A17127">
        <v>8</v>
      </c>
      <c r="B17127" s="226">
        <v>43831</v>
      </c>
      <c r="C17127" s="226">
        <v>43832</v>
      </c>
      <c r="D17127" s="226">
        <v>44403.422106481485</v>
      </c>
      <c r="E17127" t="s">
        <v>5887</v>
      </c>
      <c r="F17127">
        <v>0.10000000149011995</v>
      </c>
    </row>
    <row r="17128" spans="1:6">
      <c r="A17128">
        <v>8</v>
      </c>
      <c r="B17128" s="226">
        <v>43831</v>
      </c>
      <c r="C17128" s="226">
        <v>43832</v>
      </c>
      <c r="D17128" s="226">
        <v>44403.422106481485</v>
      </c>
      <c r="E17128" t="s">
        <v>5888</v>
      </c>
      <c r="F17128">
        <v>0</v>
      </c>
    </row>
    <row r="17129" spans="1:6">
      <c r="A17129">
        <v>8</v>
      </c>
      <c r="B17129" s="226">
        <v>43831</v>
      </c>
      <c r="C17129" s="226">
        <v>43832</v>
      </c>
      <c r="D17129" s="226">
        <v>44403.422106481485</v>
      </c>
      <c r="E17129" t="s">
        <v>5889</v>
      </c>
      <c r="F17129">
        <v>0</v>
      </c>
    </row>
    <row r="17130" spans="1:6">
      <c r="A17130">
        <v>8</v>
      </c>
      <c r="B17130" s="226">
        <v>43831</v>
      </c>
      <c r="C17130" s="226">
        <v>43832</v>
      </c>
      <c r="D17130" s="226">
        <v>44403.422106481485</v>
      </c>
      <c r="E17130" t="s">
        <v>5772</v>
      </c>
      <c r="F17130">
        <v>7.0000000298025958E-2</v>
      </c>
    </row>
    <row r="17131" spans="1:6">
      <c r="A17131">
        <v>8</v>
      </c>
      <c r="B17131" s="226">
        <v>43831</v>
      </c>
      <c r="C17131" s="226">
        <v>43832</v>
      </c>
      <c r="D17131" s="226">
        <v>44403.422106481485</v>
      </c>
      <c r="E17131" t="s">
        <v>5773</v>
      </c>
      <c r="F17131">
        <v>1.6399999856949474</v>
      </c>
    </row>
    <row r="17132" spans="1:6">
      <c r="A17132">
        <v>8</v>
      </c>
      <c r="B17132" s="226">
        <v>43831</v>
      </c>
      <c r="C17132" s="226">
        <v>43832</v>
      </c>
      <c r="D17132" s="226">
        <v>44403.422106481485</v>
      </c>
      <c r="E17132" t="s">
        <v>5774</v>
      </c>
      <c r="F17132">
        <v>5.6500000953676555</v>
      </c>
    </row>
    <row r="17133" spans="1:6">
      <c r="A17133">
        <v>8</v>
      </c>
      <c r="B17133" s="226">
        <v>43831</v>
      </c>
      <c r="C17133" s="226">
        <v>43832</v>
      </c>
      <c r="D17133" s="226">
        <v>44403.422106481485</v>
      </c>
      <c r="E17133" t="s">
        <v>5775</v>
      </c>
      <c r="F17133">
        <v>4.0300002098082004</v>
      </c>
    </row>
    <row r="17134" spans="1:6">
      <c r="A17134">
        <v>8</v>
      </c>
      <c r="B17134" s="226">
        <v>43831</v>
      </c>
      <c r="C17134" s="226">
        <v>43832</v>
      </c>
      <c r="D17134" s="226">
        <v>44403.422106481485</v>
      </c>
      <c r="E17134" t="s">
        <v>5776</v>
      </c>
      <c r="F17134">
        <v>0.44999998807905622</v>
      </c>
    </row>
    <row r="17135" spans="1:6">
      <c r="A17135">
        <v>8</v>
      </c>
      <c r="B17135" s="226">
        <v>43831</v>
      </c>
      <c r="C17135" s="226">
        <v>43832</v>
      </c>
      <c r="D17135" s="226">
        <v>44403.422106481485</v>
      </c>
      <c r="E17135" t="s">
        <v>5777</v>
      </c>
      <c r="F17135">
        <v>0</v>
      </c>
    </row>
    <row r="17136" spans="1:6">
      <c r="A17136">
        <v>8</v>
      </c>
      <c r="B17136" s="226">
        <v>43831</v>
      </c>
      <c r="C17136" s="226">
        <v>43832</v>
      </c>
      <c r="D17136" s="226">
        <v>44403.422106481485</v>
      </c>
      <c r="E17136" t="s">
        <v>5778</v>
      </c>
      <c r="F17136">
        <v>3.9999999105930363E-2</v>
      </c>
    </row>
    <row r="17137" spans="1:6">
      <c r="A17137">
        <v>8</v>
      </c>
      <c r="B17137" s="226">
        <v>43831</v>
      </c>
      <c r="C17137" s="226">
        <v>43832</v>
      </c>
      <c r="D17137" s="226">
        <v>44403.422106481485</v>
      </c>
      <c r="E17137" t="s">
        <v>5890</v>
      </c>
      <c r="F17137">
        <v>0.20999999344349696</v>
      </c>
    </row>
    <row r="17138" spans="1:6">
      <c r="A17138">
        <v>8</v>
      </c>
      <c r="B17138" s="226">
        <v>43831</v>
      </c>
      <c r="C17138" s="226">
        <v>43832</v>
      </c>
      <c r="D17138" s="226">
        <v>44403.422106481485</v>
      </c>
      <c r="E17138" t="s">
        <v>5891</v>
      </c>
      <c r="F17138">
        <v>0.3499999940395217</v>
      </c>
    </row>
    <row r="17139" spans="1:6">
      <c r="A17139">
        <v>8</v>
      </c>
      <c r="B17139" s="226">
        <v>43831</v>
      </c>
      <c r="C17139" s="226">
        <v>43832</v>
      </c>
      <c r="D17139" s="226">
        <v>44403.422106481485</v>
      </c>
      <c r="E17139" t="s">
        <v>5892</v>
      </c>
      <c r="F17139">
        <v>0.3499999940395217</v>
      </c>
    </row>
    <row r="17140" spans="1:6">
      <c r="A17140">
        <v>8</v>
      </c>
      <c r="B17140" s="226">
        <v>43831</v>
      </c>
      <c r="C17140" s="226">
        <v>43832</v>
      </c>
      <c r="D17140" s="226">
        <v>44403.422106481485</v>
      </c>
      <c r="E17140" t="s">
        <v>5893</v>
      </c>
      <c r="F17140">
        <v>0</v>
      </c>
    </row>
    <row r="17141" spans="1:6">
      <c r="A17141">
        <v>8</v>
      </c>
      <c r="B17141" s="226">
        <v>43831</v>
      </c>
      <c r="C17141" s="226">
        <v>43832</v>
      </c>
      <c r="D17141" s="226">
        <v>44403.422106481485</v>
      </c>
      <c r="E17141" t="s">
        <v>5783</v>
      </c>
      <c r="F17141">
        <v>0</v>
      </c>
    </row>
    <row r="17142" spans="1:6">
      <c r="A17142">
        <v>8</v>
      </c>
      <c r="B17142" s="226">
        <v>43831</v>
      </c>
      <c r="C17142" s="226">
        <v>43832</v>
      </c>
      <c r="D17142" s="226">
        <v>44403.422106481485</v>
      </c>
      <c r="E17142" t="s">
        <v>5784</v>
      </c>
      <c r="F17142">
        <v>0</v>
      </c>
    </row>
    <row r="17143" spans="1:6">
      <c r="A17143">
        <v>8</v>
      </c>
      <c r="B17143" s="226">
        <v>43831</v>
      </c>
      <c r="C17143" s="226">
        <v>43832</v>
      </c>
      <c r="D17143" s="226">
        <v>44403.422106481485</v>
      </c>
      <c r="E17143" t="s">
        <v>5785</v>
      </c>
      <c r="F17143">
        <v>6.2699999809262721</v>
      </c>
    </row>
    <row r="17144" spans="1:6">
      <c r="A17144">
        <v>8</v>
      </c>
      <c r="B17144" s="226">
        <v>43831</v>
      </c>
      <c r="C17144" s="226">
        <v>43832</v>
      </c>
      <c r="D17144" s="226">
        <v>44403.422106481485</v>
      </c>
      <c r="E17144" t="s">
        <v>5786</v>
      </c>
      <c r="F17144">
        <v>23.229999542236726</v>
      </c>
    </row>
    <row r="17145" spans="1:6">
      <c r="A17145">
        <v>8</v>
      </c>
      <c r="B17145" s="226">
        <v>43831</v>
      </c>
      <c r="C17145" s="226">
        <v>43832</v>
      </c>
      <c r="D17145" s="226">
        <v>44403.422106481485</v>
      </c>
      <c r="E17145" t="s">
        <v>5787</v>
      </c>
      <c r="F17145">
        <v>16.930000305175781</v>
      </c>
    </row>
    <row r="17146" spans="1:6">
      <c r="A17146">
        <v>8</v>
      </c>
      <c r="B17146" s="226">
        <v>43831</v>
      </c>
      <c r="C17146" s="226">
        <v>43832</v>
      </c>
      <c r="D17146" s="226">
        <v>44403.422106481485</v>
      </c>
      <c r="E17146" t="s">
        <v>5788</v>
      </c>
      <c r="F17146">
        <v>4.630000114440918</v>
      </c>
    </row>
    <row r="17147" spans="1:6">
      <c r="A17147">
        <v>8</v>
      </c>
      <c r="B17147" s="226">
        <v>43831</v>
      </c>
      <c r="C17147" s="226">
        <v>43832</v>
      </c>
      <c r="D17147" s="226">
        <v>44403.422106481485</v>
      </c>
      <c r="E17147" t="s">
        <v>5895</v>
      </c>
      <c r="F17147">
        <v>0.74000000953674316</v>
      </c>
    </row>
    <row r="17148" spans="1:6">
      <c r="A17148">
        <v>8</v>
      </c>
      <c r="B17148" s="226">
        <v>43831</v>
      </c>
      <c r="C17148" s="226">
        <v>43832</v>
      </c>
      <c r="D17148" s="226">
        <v>44403.422106481485</v>
      </c>
      <c r="E17148" t="s">
        <v>5790</v>
      </c>
      <c r="F17148">
        <v>4.1100001335142498</v>
      </c>
    </row>
    <row r="17149" spans="1:6">
      <c r="A17149">
        <v>8</v>
      </c>
      <c r="B17149" s="226">
        <v>43831</v>
      </c>
      <c r="C17149" s="226">
        <v>43832</v>
      </c>
      <c r="D17149" s="226">
        <v>44403.422106481485</v>
      </c>
      <c r="E17149" t="s">
        <v>5791</v>
      </c>
      <c r="F17149">
        <v>5</v>
      </c>
    </row>
    <row r="17150" spans="1:6">
      <c r="A17150">
        <v>8</v>
      </c>
      <c r="B17150" s="226">
        <v>43831</v>
      </c>
      <c r="C17150" s="226">
        <v>43832</v>
      </c>
      <c r="D17150" s="226">
        <v>44403.422106481485</v>
      </c>
      <c r="E17150" t="s">
        <v>5792</v>
      </c>
      <c r="F17150">
        <v>11.72000026702835</v>
      </c>
    </row>
    <row r="17151" spans="1:6">
      <c r="A17151">
        <v>8</v>
      </c>
      <c r="B17151" s="226">
        <v>43831</v>
      </c>
      <c r="C17151" s="226">
        <v>43832</v>
      </c>
      <c r="D17151" s="226">
        <v>44403.422106481485</v>
      </c>
      <c r="E17151" t="s">
        <v>5793</v>
      </c>
      <c r="F17151">
        <v>6.6900000572202067</v>
      </c>
    </row>
    <row r="17152" spans="1:6">
      <c r="A17152">
        <v>8</v>
      </c>
      <c r="B17152" s="226">
        <v>43831</v>
      </c>
      <c r="C17152" s="226">
        <v>43832</v>
      </c>
      <c r="D17152" s="226">
        <v>44403.422106481485</v>
      </c>
      <c r="E17152" t="s">
        <v>5794</v>
      </c>
      <c r="F17152">
        <v>27.510000228880809</v>
      </c>
    </row>
    <row r="17153" spans="1:6">
      <c r="A17153">
        <v>8</v>
      </c>
      <c r="B17153" s="226">
        <v>43831</v>
      </c>
      <c r="C17153" s="226">
        <v>43832</v>
      </c>
      <c r="D17153" s="226">
        <v>44403.422106481485</v>
      </c>
      <c r="E17153" t="s">
        <v>5896</v>
      </c>
      <c r="F17153">
        <v>17.840000152587891</v>
      </c>
    </row>
    <row r="17154" spans="1:6">
      <c r="A17154">
        <v>8</v>
      </c>
      <c r="B17154" s="226">
        <v>43831</v>
      </c>
      <c r="C17154" s="226">
        <v>43832</v>
      </c>
      <c r="D17154" s="226">
        <v>44403.422106481485</v>
      </c>
      <c r="E17154" t="s">
        <v>5894</v>
      </c>
      <c r="F17154">
        <v>0</v>
      </c>
    </row>
    <row r="17155" spans="1:6">
      <c r="A17155">
        <v>8</v>
      </c>
      <c r="B17155" s="226">
        <v>43831</v>
      </c>
      <c r="C17155" s="226">
        <v>43832</v>
      </c>
      <c r="D17155" s="226">
        <v>44403.422106481485</v>
      </c>
      <c r="E17155" t="s">
        <v>6455</v>
      </c>
      <c r="F17155">
        <v>45.868361557854584</v>
      </c>
    </row>
    <row r="17156" spans="1:6">
      <c r="A17156">
        <v>8</v>
      </c>
      <c r="B17156" s="226">
        <v>43831</v>
      </c>
      <c r="C17156" s="226">
        <v>43832</v>
      </c>
      <c r="D17156" s="226">
        <v>44403.422106481485</v>
      </c>
      <c r="E17156" t="s">
        <v>6456</v>
      </c>
      <c r="F17156">
        <v>51.456879398557916</v>
      </c>
    </row>
    <row r="17157" spans="1:6">
      <c r="A17157">
        <v>8</v>
      </c>
      <c r="B17157" s="226">
        <v>43831</v>
      </c>
      <c r="C17157" s="226">
        <v>43832</v>
      </c>
      <c r="D17157" s="226">
        <v>44403.422106481485</v>
      </c>
      <c r="E17157" t="s">
        <v>5973</v>
      </c>
      <c r="F17157">
        <v>5.0026698215140186</v>
      </c>
    </row>
    <row r="17158" spans="1:6">
      <c r="A17158">
        <v>8</v>
      </c>
      <c r="B17158" s="226">
        <v>43831</v>
      </c>
      <c r="C17158" s="226">
        <v>43832</v>
      </c>
      <c r="D17158" s="226">
        <v>44403.422106481485</v>
      </c>
      <c r="E17158" t="s">
        <v>6690</v>
      </c>
      <c r="F17158">
        <v>0.63783433789180488</v>
      </c>
    </row>
    <row r="17159" spans="1:6">
      <c r="A17159">
        <v>8</v>
      </c>
      <c r="B17159" s="226">
        <v>43831</v>
      </c>
      <c r="C17159" s="226">
        <v>43832</v>
      </c>
      <c r="D17159" s="226">
        <v>44403.422106481485</v>
      </c>
      <c r="E17159" t="s">
        <v>6691</v>
      </c>
      <c r="F17159">
        <v>0.95610058307647616</v>
      </c>
    </row>
    <row r="17160" spans="1:6">
      <c r="A17160">
        <v>8</v>
      </c>
      <c r="B17160" s="226">
        <v>43831</v>
      </c>
      <c r="C17160" s="226">
        <v>43832</v>
      </c>
      <c r="D17160" s="226">
        <v>44403.422106481485</v>
      </c>
      <c r="E17160" t="s">
        <v>6240</v>
      </c>
      <c r="F17160">
        <v>74.02795935206936</v>
      </c>
    </row>
    <row r="17161" spans="1:6">
      <c r="A17161">
        <v>8</v>
      </c>
      <c r="B17161" s="226">
        <v>43831</v>
      </c>
      <c r="C17161" s="226">
        <v>43832</v>
      </c>
      <c r="D17161" s="226">
        <v>44403.422106481485</v>
      </c>
      <c r="E17161" t="s">
        <v>5902</v>
      </c>
      <c r="F17161">
        <v>18.838600158691406</v>
      </c>
    </row>
    <row r="17162" spans="1:6">
      <c r="A17162">
        <v>8</v>
      </c>
      <c r="B17162" s="226">
        <v>43831</v>
      </c>
      <c r="C17162" s="226">
        <v>43832</v>
      </c>
      <c r="D17162" s="226">
        <v>44403.422106481485</v>
      </c>
      <c r="E17162" t="s">
        <v>5903</v>
      </c>
      <c r="F17162">
        <v>59.310901641847835</v>
      </c>
    </row>
    <row r="17163" spans="1:6">
      <c r="A17163">
        <v>8</v>
      </c>
      <c r="B17163" s="226">
        <v>43831</v>
      </c>
      <c r="C17163" s="226">
        <v>43832</v>
      </c>
      <c r="D17163" s="226">
        <v>44403.422106481485</v>
      </c>
      <c r="E17163" t="s">
        <v>5904</v>
      </c>
      <c r="F17163">
        <v>24.409000396729049</v>
      </c>
    </row>
    <row r="17164" spans="1:6">
      <c r="A17164">
        <v>8</v>
      </c>
      <c r="B17164" s="226">
        <v>43831</v>
      </c>
      <c r="C17164" s="226">
        <v>43832</v>
      </c>
      <c r="D17164" s="226">
        <v>44403.422106481485</v>
      </c>
      <c r="E17164" t="s">
        <v>5905</v>
      </c>
      <c r="F17164">
        <v>0.25999999046325684</v>
      </c>
    </row>
    <row r="17165" spans="1:6">
      <c r="A17165">
        <v>8</v>
      </c>
      <c r="B17165" s="226">
        <v>43831</v>
      </c>
      <c r="C17165" s="226">
        <v>43832</v>
      </c>
      <c r="D17165" s="226">
        <v>44403.422106481485</v>
      </c>
      <c r="E17165" t="s">
        <v>5906</v>
      </c>
      <c r="F17165">
        <v>0.24240000545979401</v>
      </c>
    </row>
    <row r="17166" spans="1:6">
      <c r="A17166">
        <v>8</v>
      </c>
      <c r="B17166" s="226">
        <v>43831</v>
      </c>
      <c r="C17166" s="226">
        <v>43832</v>
      </c>
      <c r="D17166" s="226">
        <v>44403.422106481485</v>
      </c>
      <c r="E17166" t="s">
        <v>5907</v>
      </c>
      <c r="F17166">
        <v>0.46219998598100337</v>
      </c>
    </row>
    <row r="17167" spans="1:6">
      <c r="A17167">
        <v>8</v>
      </c>
      <c r="B17167" s="226">
        <v>43831</v>
      </c>
      <c r="C17167" s="226">
        <v>43832</v>
      </c>
      <c r="D17167" s="226">
        <v>44403.422106481485</v>
      </c>
      <c r="E17167" t="s">
        <v>5908</v>
      </c>
      <c r="F17167">
        <v>0.1291999965906192</v>
      </c>
    </row>
    <row r="17168" spans="1:6">
      <c r="A17168">
        <v>8</v>
      </c>
      <c r="B17168" s="226">
        <v>43831</v>
      </c>
      <c r="C17168" s="226">
        <v>43832</v>
      </c>
      <c r="D17168" s="226">
        <v>44403.422106481485</v>
      </c>
      <c r="E17168" t="s">
        <v>6241</v>
      </c>
      <c r="F17168">
        <v>143.57978601455696</v>
      </c>
    </row>
    <row r="17169" spans="1:6">
      <c r="A17169">
        <v>8</v>
      </c>
      <c r="B17169" s="226">
        <v>43831</v>
      </c>
      <c r="C17169" s="226">
        <v>43832</v>
      </c>
      <c r="D17169" s="226">
        <v>44403.422106481485</v>
      </c>
      <c r="E17169" t="s">
        <v>5909</v>
      </c>
    </row>
    <row r="17170" spans="1:6">
      <c r="A17170">
        <v>8</v>
      </c>
      <c r="B17170" s="226">
        <v>43831</v>
      </c>
      <c r="C17170" s="226">
        <v>43832</v>
      </c>
      <c r="D17170" s="226">
        <v>44403.422106481485</v>
      </c>
      <c r="E17170" t="s">
        <v>5910</v>
      </c>
    </row>
    <row r="17171" spans="1:6">
      <c r="A17171">
        <v>8</v>
      </c>
      <c r="B17171" s="226">
        <v>43831</v>
      </c>
      <c r="C17171" s="226">
        <v>43832</v>
      </c>
      <c r="D17171" s="226">
        <v>44403.422106481485</v>
      </c>
      <c r="E17171" t="s">
        <v>5911</v>
      </c>
    </row>
    <row r="17172" spans="1:6">
      <c r="A17172">
        <v>8</v>
      </c>
      <c r="B17172" s="226">
        <v>43831</v>
      </c>
      <c r="C17172" s="226">
        <v>43832</v>
      </c>
      <c r="D17172" s="226">
        <v>44403.422106481485</v>
      </c>
      <c r="E17172" t="s">
        <v>5912</v>
      </c>
    </row>
    <row r="17173" spans="1:6">
      <c r="A17173">
        <v>8</v>
      </c>
      <c r="B17173" s="226">
        <v>43831</v>
      </c>
      <c r="C17173" s="226">
        <v>43832</v>
      </c>
      <c r="D17173" s="226">
        <v>44403.422106481485</v>
      </c>
      <c r="E17173" t="s">
        <v>6457</v>
      </c>
      <c r="F17173">
        <v>121.74391297234389</v>
      </c>
    </row>
    <row r="17174" spans="1:6">
      <c r="A17174">
        <v>8</v>
      </c>
      <c r="B17174" s="226">
        <v>43831</v>
      </c>
      <c r="C17174" s="226">
        <v>43832</v>
      </c>
      <c r="D17174" s="226">
        <v>44403.422106481485</v>
      </c>
      <c r="E17174" t="s">
        <v>6458</v>
      </c>
      <c r="F17174">
        <v>121.4411908096738</v>
      </c>
    </row>
    <row r="17175" spans="1:6">
      <c r="A17175">
        <v>8</v>
      </c>
      <c r="B17175" s="226">
        <v>43831</v>
      </c>
      <c r="C17175" s="226">
        <v>43832</v>
      </c>
      <c r="D17175" s="226">
        <v>44403.422106481485</v>
      </c>
      <c r="E17175" t="s">
        <v>6459</v>
      </c>
      <c r="F17175">
        <v>89.772515895630818</v>
      </c>
    </row>
    <row r="17176" spans="1:6">
      <c r="A17176">
        <v>8</v>
      </c>
      <c r="B17176" s="226">
        <v>43831</v>
      </c>
      <c r="C17176" s="226">
        <v>43832</v>
      </c>
      <c r="D17176" s="226">
        <v>44403.422106481485</v>
      </c>
      <c r="E17176" t="s">
        <v>5521</v>
      </c>
      <c r="F17176">
        <v>210.67810947630139</v>
      </c>
    </row>
    <row r="17177" spans="1:6">
      <c r="A17177">
        <v>8</v>
      </c>
      <c r="B17177" s="226">
        <v>43831</v>
      </c>
      <c r="C17177" s="226">
        <v>43832</v>
      </c>
      <c r="D17177" s="226">
        <v>44403.422106481485</v>
      </c>
      <c r="E17177" t="s">
        <v>6460</v>
      </c>
      <c r="F17177">
        <v>106.00002094374773</v>
      </c>
    </row>
    <row r="17178" spans="1:6">
      <c r="A17178">
        <v>8</v>
      </c>
      <c r="B17178" s="226">
        <v>43831</v>
      </c>
      <c r="C17178" s="226">
        <v>43832</v>
      </c>
      <c r="D17178" s="226">
        <v>44403.422106481485</v>
      </c>
      <c r="E17178" t="s">
        <v>6461</v>
      </c>
      <c r="F17178">
        <v>117.71146007643758</v>
      </c>
    </row>
    <row r="17179" spans="1:6">
      <c r="A17179">
        <v>8</v>
      </c>
      <c r="B17179" s="226">
        <v>43831</v>
      </c>
      <c r="C17179" s="226">
        <v>43832</v>
      </c>
      <c r="D17179" s="226">
        <v>44403.422106481485</v>
      </c>
      <c r="E17179" t="s">
        <v>6462</v>
      </c>
      <c r="F17179">
        <v>124.55435198148152</v>
      </c>
    </row>
    <row r="17180" spans="1:6">
      <c r="A17180">
        <v>8</v>
      </c>
      <c r="B17180" s="226">
        <v>43831</v>
      </c>
      <c r="C17180" s="226">
        <v>43832</v>
      </c>
      <c r="D17180" s="226">
        <v>44403.422106481485</v>
      </c>
      <c r="E17180" t="s">
        <v>6463</v>
      </c>
      <c r="F17180">
        <v>136.70643107096359</v>
      </c>
    </row>
    <row r="17181" spans="1:6">
      <c r="A17181">
        <v>8</v>
      </c>
      <c r="B17181" s="226">
        <v>43831</v>
      </c>
      <c r="C17181" s="226">
        <v>43832</v>
      </c>
      <c r="D17181" s="226">
        <v>44403.422106481485</v>
      </c>
      <c r="E17181" t="s">
        <v>5974</v>
      </c>
      <c r="F17181">
        <v>6.4552634878291029</v>
      </c>
    </row>
    <row r="17182" spans="1:6">
      <c r="A17182">
        <v>8</v>
      </c>
      <c r="B17182" s="226">
        <v>43831</v>
      </c>
      <c r="C17182" s="226">
        <v>43832</v>
      </c>
      <c r="D17182" s="226">
        <v>44403.422106481485</v>
      </c>
      <c r="E17182" t="s">
        <v>5975</v>
      </c>
      <c r="F17182">
        <v>11.722027913067089</v>
      </c>
    </row>
    <row r="17183" spans="1:6">
      <c r="A17183">
        <v>8</v>
      </c>
      <c r="B17183" s="226">
        <v>43831</v>
      </c>
      <c r="C17183" s="226">
        <v>43832</v>
      </c>
      <c r="D17183" s="226">
        <v>44403.422106481485</v>
      </c>
      <c r="E17183" t="s">
        <v>5934</v>
      </c>
      <c r="F17183">
        <v>20.001502621173852</v>
      </c>
    </row>
    <row r="17184" spans="1:6">
      <c r="A17184">
        <v>8</v>
      </c>
      <c r="B17184" s="226">
        <v>43831</v>
      </c>
      <c r="C17184" s="226">
        <v>43832</v>
      </c>
      <c r="D17184" s="226">
        <v>44403.422106481485</v>
      </c>
      <c r="E17184" t="s">
        <v>6242</v>
      </c>
      <c r="F17184">
        <v>51.52474778758156</v>
      </c>
    </row>
    <row r="17185" spans="1:6">
      <c r="A17185">
        <v>8</v>
      </c>
      <c r="B17185" s="226">
        <v>43831</v>
      </c>
      <c r="C17185" s="226">
        <v>43832</v>
      </c>
      <c r="D17185" s="226">
        <v>44403.422106481485</v>
      </c>
      <c r="E17185" t="s">
        <v>6464</v>
      </c>
      <c r="F17185">
        <v>143.33933679792568</v>
      </c>
    </row>
    <row r="17186" spans="1:6">
      <c r="A17186">
        <v>8</v>
      </c>
      <c r="B17186" s="226">
        <v>43831</v>
      </c>
      <c r="C17186" s="226">
        <v>43832</v>
      </c>
      <c r="D17186" s="226">
        <v>44403.422106481485</v>
      </c>
      <c r="E17186" t="s">
        <v>6465</v>
      </c>
      <c r="F17186">
        <v>149.12241335974869</v>
      </c>
    </row>
    <row r="17187" spans="1:6">
      <c r="A17187">
        <v>8</v>
      </c>
      <c r="B17187" s="226">
        <v>43831</v>
      </c>
      <c r="C17187" s="226">
        <v>43832</v>
      </c>
      <c r="D17187" s="226">
        <v>44403.422106481485</v>
      </c>
      <c r="E17187" t="s">
        <v>6466</v>
      </c>
      <c r="F17187">
        <v>143.54379229015771</v>
      </c>
    </row>
    <row r="17188" spans="1:6">
      <c r="A17188">
        <v>8</v>
      </c>
      <c r="B17188" s="226">
        <v>43831</v>
      </c>
      <c r="C17188" s="226">
        <v>43832</v>
      </c>
      <c r="D17188" s="226">
        <v>44403.422106481485</v>
      </c>
      <c r="E17188" t="s">
        <v>6467</v>
      </c>
      <c r="F17188">
        <v>144.83648509979341</v>
      </c>
    </row>
    <row r="17189" spans="1:6">
      <c r="A17189">
        <v>8</v>
      </c>
      <c r="B17189" s="226">
        <v>43831</v>
      </c>
      <c r="C17189" s="226">
        <v>43832</v>
      </c>
      <c r="D17189" s="226">
        <v>44403.422106481485</v>
      </c>
      <c r="E17189" t="s">
        <v>5935</v>
      </c>
      <c r="F17189">
        <v>9.9108217173152529</v>
      </c>
    </row>
    <row r="17190" spans="1:6">
      <c r="A17190">
        <v>8</v>
      </c>
      <c r="B17190" s="226">
        <v>43831</v>
      </c>
      <c r="C17190" s="226">
        <v>43832</v>
      </c>
      <c r="D17190" s="226">
        <v>44403.422106481485</v>
      </c>
      <c r="E17190" t="s">
        <v>6468</v>
      </c>
      <c r="F17190">
        <v>145.07112243440392</v>
      </c>
    </row>
    <row r="17191" spans="1:6">
      <c r="A17191">
        <v>8</v>
      </c>
      <c r="B17191" s="226">
        <v>43831</v>
      </c>
      <c r="C17191" s="226">
        <v>43832</v>
      </c>
      <c r="D17191" s="226">
        <v>44403.422106481485</v>
      </c>
      <c r="E17191" t="s">
        <v>5948</v>
      </c>
    </row>
    <row r="17192" spans="1:6">
      <c r="A17192">
        <v>8</v>
      </c>
      <c r="B17192" s="226">
        <v>43831</v>
      </c>
      <c r="C17192" s="226">
        <v>43832</v>
      </c>
      <c r="D17192" s="226">
        <v>44403.422106481485</v>
      </c>
      <c r="E17192" t="s">
        <v>5950</v>
      </c>
    </row>
    <row r="17193" spans="1:6">
      <c r="A17193">
        <v>8</v>
      </c>
      <c r="B17193" s="226">
        <v>43831</v>
      </c>
      <c r="C17193" s="226">
        <v>43832</v>
      </c>
      <c r="D17193" s="226">
        <v>44403.422106481485</v>
      </c>
      <c r="E17193" t="s">
        <v>5949</v>
      </c>
    </row>
    <row r="17194" spans="1:6">
      <c r="A17194">
        <v>8</v>
      </c>
      <c r="B17194" s="226">
        <v>43831</v>
      </c>
      <c r="C17194" s="226">
        <v>43832</v>
      </c>
      <c r="D17194" s="226">
        <v>44403.422106481485</v>
      </c>
      <c r="E17194" t="s">
        <v>6521</v>
      </c>
      <c r="F17194">
        <v>0.6861230169629895</v>
      </c>
    </row>
    <row r="17195" spans="1:6">
      <c r="A17195">
        <v>8</v>
      </c>
      <c r="B17195" s="226">
        <v>43831</v>
      </c>
      <c r="C17195" s="226">
        <v>43832</v>
      </c>
      <c r="D17195" s="226">
        <v>44403.422106481485</v>
      </c>
      <c r="E17195" t="s">
        <v>6522</v>
      </c>
      <c r="F17195">
        <v>0.16295701406779681</v>
      </c>
    </row>
    <row r="17196" spans="1:6">
      <c r="A17196">
        <v>8</v>
      </c>
      <c r="B17196" s="226">
        <v>43831</v>
      </c>
      <c r="C17196" s="226">
        <v>43832</v>
      </c>
      <c r="D17196" s="226">
        <v>44403.422106481485</v>
      </c>
      <c r="E17196" t="s">
        <v>6243</v>
      </c>
      <c r="F17196">
        <v>1.6900456621767563</v>
      </c>
    </row>
    <row r="17197" spans="1:6">
      <c r="A17197">
        <v>8</v>
      </c>
      <c r="B17197" s="226">
        <v>43831</v>
      </c>
      <c r="C17197" s="226">
        <v>43832</v>
      </c>
      <c r="D17197" s="226">
        <v>44403.422106481485</v>
      </c>
      <c r="E17197" t="s">
        <v>5963</v>
      </c>
      <c r="F17197">
        <v>54.99983312553821</v>
      </c>
    </row>
    <row r="17198" spans="1:6">
      <c r="A17198">
        <v>8</v>
      </c>
      <c r="B17198" s="226">
        <v>43831</v>
      </c>
      <c r="C17198" s="226">
        <v>43832</v>
      </c>
      <c r="D17198" s="226">
        <v>44403.422106481485</v>
      </c>
      <c r="E17198" t="s">
        <v>6447</v>
      </c>
      <c r="F17198">
        <v>91.991203504138511</v>
      </c>
    </row>
    <row r="17199" spans="1:6">
      <c r="A17199">
        <v>8</v>
      </c>
      <c r="B17199" s="226">
        <v>43831</v>
      </c>
      <c r="C17199" s="226">
        <v>43832</v>
      </c>
      <c r="D17199" s="226">
        <v>44403.422106481485</v>
      </c>
      <c r="E17199" t="s">
        <v>6448</v>
      </c>
      <c r="F17199">
        <v>73.692735854784601</v>
      </c>
    </row>
    <row r="17200" spans="1:6">
      <c r="A17200">
        <v>8</v>
      </c>
      <c r="B17200" s="226">
        <v>43831</v>
      </c>
      <c r="C17200" s="226">
        <v>43832</v>
      </c>
      <c r="D17200" s="226">
        <v>44403.422106481485</v>
      </c>
      <c r="E17200" t="s">
        <v>5964</v>
      </c>
      <c r="F17200">
        <v>15.724359307686488</v>
      </c>
    </row>
    <row r="17201" spans="1:6">
      <c r="A17201">
        <v>8</v>
      </c>
      <c r="B17201" s="226">
        <v>43831</v>
      </c>
      <c r="C17201" s="226">
        <v>43832</v>
      </c>
      <c r="D17201" s="226">
        <v>44403.422106481485</v>
      </c>
      <c r="E17201" t="s">
        <v>6244</v>
      </c>
      <c r="F17201">
        <v>10.437171420786115</v>
      </c>
    </row>
    <row r="17202" spans="1:6">
      <c r="A17202">
        <v>8</v>
      </c>
      <c r="B17202" s="226">
        <v>43831</v>
      </c>
      <c r="C17202" s="226">
        <v>43832</v>
      </c>
      <c r="D17202" s="226">
        <v>44403.422106481485</v>
      </c>
      <c r="E17202" t="s">
        <v>6245</v>
      </c>
      <c r="F17202">
        <v>9.0217162516381944</v>
      </c>
    </row>
    <row r="17203" spans="1:6">
      <c r="A17203">
        <v>8</v>
      </c>
      <c r="B17203" s="226">
        <v>43831</v>
      </c>
      <c r="C17203" s="226">
        <v>43832</v>
      </c>
      <c r="D17203" s="226">
        <v>44403.422106481485</v>
      </c>
      <c r="E17203" t="s">
        <v>6659</v>
      </c>
      <c r="F17203">
        <v>0.82829999923706055</v>
      </c>
    </row>
    <row r="17204" spans="1:6">
      <c r="A17204">
        <v>8</v>
      </c>
      <c r="B17204" s="226">
        <v>43831</v>
      </c>
      <c r="C17204" s="226">
        <v>43832</v>
      </c>
      <c r="D17204" s="226">
        <v>44403.422106481485</v>
      </c>
      <c r="E17204" t="s">
        <v>6639</v>
      </c>
      <c r="F17204">
        <v>0.74409997463224853</v>
      </c>
    </row>
    <row r="17205" spans="1:6">
      <c r="A17205">
        <v>8</v>
      </c>
      <c r="B17205" s="226">
        <v>43831</v>
      </c>
      <c r="C17205" s="226">
        <v>43832</v>
      </c>
      <c r="D17205" s="226">
        <v>44403.422106481485</v>
      </c>
      <c r="E17205" t="s">
        <v>6640</v>
      </c>
      <c r="F17205">
        <v>0.85939997434612891</v>
      </c>
    </row>
    <row r="17206" spans="1:6">
      <c r="A17206">
        <v>8</v>
      </c>
      <c r="B17206" s="226">
        <v>43831</v>
      </c>
      <c r="C17206" s="226">
        <v>43832</v>
      </c>
      <c r="D17206" s="226">
        <v>44403.422106481485</v>
      </c>
      <c r="E17206" t="s">
        <v>6641</v>
      </c>
      <c r="F17206">
        <v>0.87779998779296875</v>
      </c>
    </row>
    <row r="17207" spans="1:6">
      <c r="A17207">
        <v>8</v>
      </c>
      <c r="B17207" s="226">
        <v>43831</v>
      </c>
      <c r="C17207" s="226">
        <v>43832</v>
      </c>
      <c r="D17207" s="226">
        <v>44403.422106481485</v>
      </c>
      <c r="E17207" t="s">
        <v>6613</v>
      </c>
    </row>
    <row r="17208" spans="1:6">
      <c r="A17208">
        <v>8</v>
      </c>
      <c r="B17208" s="226">
        <v>43831</v>
      </c>
      <c r="C17208" s="226">
        <v>43832</v>
      </c>
      <c r="D17208" s="226">
        <v>44403.422106481485</v>
      </c>
      <c r="E17208" t="s">
        <v>6246</v>
      </c>
      <c r="F17208">
        <v>48.321539753427722</v>
      </c>
    </row>
    <row r="17209" spans="1:6">
      <c r="A17209">
        <v>8</v>
      </c>
      <c r="B17209" s="226">
        <v>43831</v>
      </c>
      <c r="C17209" s="226">
        <v>43832</v>
      </c>
      <c r="D17209" s="226">
        <v>44403.422106481485</v>
      </c>
      <c r="E17209" t="s">
        <v>6247</v>
      </c>
      <c r="F17209">
        <v>37.884368332641607</v>
      </c>
    </row>
    <row r="17210" spans="1:6">
      <c r="A17210">
        <v>8</v>
      </c>
      <c r="B17210" s="226">
        <v>43831</v>
      </c>
      <c r="C17210" s="226">
        <v>43832</v>
      </c>
      <c r="D17210" s="226">
        <v>44403.422106481485</v>
      </c>
      <c r="E17210" t="s">
        <v>6441</v>
      </c>
      <c r="F17210">
        <v>126.34234298070304</v>
      </c>
    </row>
    <row r="17211" spans="1:6">
      <c r="A17211">
        <v>8</v>
      </c>
      <c r="B17211" s="226">
        <v>43831</v>
      </c>
      <c r="C17211" s="226">
        <v>43832</v>
      </c>
      <c r="D17211" s="226">
        <v>44403.422106481485</v>
      </c>
      <c r="E17211" t="s">
        <v>6442</v>
      </c>
      <c r="F17211">
        <v>137.30592368443834</v>
      </c>
    </row>
    <row r="17212" spans="1:6">
      <c r="A17212">
        <v>8</v>
      </c>
      <c r="B17212" s="226">
        <v>43831</v>
      </c>
      <c r="C17212" s="226">
        <v>43832</v>
      </c>
      <c r="D17212" s="226">
        <v>44403.422106481485</v>
      </c>
      <c r="E17212" t="s">
        <v>6443</v>
      </c>
      <c r="F17212">
        <v>147.48871985541496</v>
      </c>
    </row>
    <row r="17213" spans="1:6">
      <c r="A17213">
        <v>8</v>
      </c>
      <c r="B17213" s="226">
        <v>43831</v>
      </c>
      <c r="C17213" s="226">
        <v>43832</v>
      </c>
      <c r="D17213" s="226">
        <v>44403.422106481485</v>
      </c>
      <c r="E17213" t="s">
        <v>6444</v>
      </c>
      <c r="F17213">
        <v>153.52586449517094</v>
      </c>
    </row>
    <row r="17214" spans="1:6">
      <c r="A17214">
        <v>8</v>
      </c>
      <c r="B17214" s="226">
        <v>43831</v>
      </c>
      <c r="C17214" s="226">
        <v>43832</v>
      </c>
      <c r="D17214" s="226">
        <v>44403.422106481485</v>
      </c>
      <c r="E17214" t="s">
        <v>6445</v>
      </c>
      <c r="F17214">
        <v>161.29049770567133</v>
      </c>
    </row>
    <row r="17215" spans="1:6">
      <c r="A17215">
        <v>8</v>
      </c>
      <c r="B17215" s="226">
        <v>43831</v>
      </c>
      <c r="C17215" s="226">
        <v>43832</v>
      </c>
      <c r="D17215" s="226">
        <v>44403.422106481485</v>
      </c>
      <c r="E17215" t="s">
        <v>6446</v>
      </c>
      <c r="F17215">
        <v>170.73645461400361</v>
      </c>
    </row>
    <row r="17216" spans="1:6">
      <c r="A17216">
        <v>8</v>
      </c>
      <c r="B17216" s="226">
        <v>43831</v>
      </c>
      <c r="C17216" s="226">
        <v>43832</v>
      </c>
      <c r="D17216" s="226">
        <v>44403.422106481485</v>
      </c>
      <c r="E17216" t="s">
        <v>5971</v>
      </c>
      <c r="F17216">
        <v>8.750909083088235</v>
      </c>
    </row>
    <row r="17217" spans="1:6">
      <c r="A17217">
        <v>8</v>
      </c>
      <c r="B17217" s="226">
        <v>43831</v>
      </c>
      <c r="C17217" s="226">
        <v>43832</v>
      </c>
      <c r="D17217" s="226">
        <v>44403.422106481485</v>
      </c>
      <c r="E17217" t="s">
        <v>5972</v>
      </c>
      <c r="F17217">
        <v>11.312903381718471</v>
      </c>
    </row>
    <row r="17218" spans="1:6">
      <c r="A17218">
        <v>8</v>
      </c>
      <c r="B17218" s="226">
        <v>43831</v>
      </c>
      <c r="C17218" s="226">
        <v>43832</v>
      </c>
      <c r="D17218" s="226">
        <v>44403.422106481485</v>
      </c>
      <c r="E17218" t="s">
        <v>6449</v>
      </c>
      <c r="F17218">
        <v>83.325524764590753</v>
      </c>
    </row>
    <row r="17219" spans="1:6">
      <c r="A17219">
        <v>8</v>
      </c>
      <c r="B17219" s="226">
        <v>43831</v>
      </c>
      <c r="C17219" s="226">
        <v>43832</v>
      </c>
      <c r="D17219" s="226">
        <v>44403.422106481485</v>
      </c>
      <c r="E17219" t="s">
        <v>6248</v>
      </c>
      <c r="F17219">
        <v>132.10071891678709</v>
      </c>
    </row>
    <row r="17220" spans="1:6">
      <c r="A17220">
        <v>8</v>
      </c>
      <c r="B17220" s="226">
        <v>43831</v>
      </c>
      <c r="C17220" s="226">
        <v>43832</v>
      </c>
      <c r="D17220" s="226">
        <v>44403.422106481485</v>
      </c>
      <c r="E17220" t="s">
        <v>6249</v>
      </c>
      <c r="F17220">
        <v>97.706015279557931</v>
      </c>
    </row>
    <row r="17221" spans="1:6">
      <c r="A17221">
        <v>8</v>
      </c>
      <c r="B17221" s="226">
        <v>43831</v>
      </c>
      <c r="C17221" s="226">
        <v>43832</v>
      </c>
      <c r="D17221" s="226">
        <v>44403.422106481485</v>
      </c>
      <c r="E17221" t="s">
        <v>6250</v>
      </c>
      <c r="F17221">
        <v>2.3475531287594773</v>
      </c>
    </row>
    <row r="17222" spans="1:6">
      <c r="A17222">
        <v>8</v>
      </c>
      <c r="B17222" s="226">
        <v>43831</v>
      </c>
      <c r="C17222" s="226">
        <v>43832</v>
      </c>
      <c r="D17222" s="226">
        <v>44403.422106481485</v>
      </c>
      <c r="E17222" t="s">
        <v>6450</v>
      </c>
      <c r="F17222">
        <v>172.20993263456546</v>
      </c>
    </row>
    <row r="17223" spans="1:6">
      <c r="A17223">
        <v>8</v>
      </c>
      <c r="B17223" s="226">
        <v>43831</v>
      </c>
      <c r="C17223" s="226">
        <v>43832</v>
      </c>
      <c r="D17223" s="226">
        <v>44403.422106481485</v>
      </c>
      <c r="E17223" t="s">
        <v>6451</v>
      </c>
      <c r="F17223">
        <v>172.23277675840495</v>
      </c>
    </row>
    <row r="17224" spans="1:6">
      <c r="A17224">
        <v>8</v>
      </c>
      <c r="B17224" s="226">
        <v>43831</v>
      </c>
      <c r="C17224" s="226">
        <v>43832</v>
      </c>
      <c r="D17224" s="226">
        <v>44403.422106481485</v>
      </c>
      <c r="E17224" t="s">
        <v>5976</v>
      </c>
      <c r="F17224">
        <v>1.292372776312166</v>
      </c>
    </row>
    <row r="17225" spans="1:6">
      <c r="A17225">
        <v>8</v>
      </c>
      <c r="B17225" s="226">
        <v>43831</v>
      </c>
      <c r="C17225" s="226">
        <v>43832</v>
      </c>
      <c r="D17225" s="226">
        <v>44403.422106481485</v>
      </c>
      <c r="E17225" t="s">
        <v>6452</v>
      </c>
      <c r="F17225">
        <v>172.46022549735179</v>
      </c>
    </row>
    <row r="17226" spans="1:6">
      <c r="A17226">
        <v>8</v>
      </c>
      <c r="B17226" s="226">
        <v>43831</v>
      </c>
      <c r="C17226" s="226">
        <v>43832</v>
      </c>
      <c r="D17226" s="226">
        <v>44403.422106481485</v>
      </c>
      <c r="E17226" t="s">
        <v>6453</v>
      </c>
      <c r="F17226">
        <v>172.57710960176252</v>
      </c>
    </row>
    <row r="17227" spans="1:6">
      <c r="A17227">
        <v>8</v>
      </c>
      <c r="B17227" s="226">
        <v>43831</v>
      </c>
      <c r="C17227" s="226">
        <v>43832</v>
      </c>
      <c r="D17227" s="226">
        <v>44403.422106481485</v>
      </c>
      <c r="E17227" t="s">
        <v>6454</v>
      </c>
      <c r="F17227">
        <v>172.69217316309641</v>
      </c>
    </row>
    <row r="17228" spans="1:6">
      <c r="A17228">
        <v>8</v>
      </c>
      <c r="B17228" s="226">
        <v>43831</v>
      </c>
      <c r="C17228" s="226">
        <v>43832</v>
      </c>
      <c r="D17228" s="226">
        <v>44403.422106481485</v>
      </c>
      <c r="E17228" t="s">
        <v>5957</v>
      </c>
      <c r="F17228">
        <v>0.85900002717974999</v>
      </c>
    </row>
    <row r="17229" spans="1:6">
      <c r="A17229">
        <v>8</v>
      </c>
      <c r="B17229" s="226">
        <v>43831</v>
      </c>
      <c r="C17229" s="226">
        <v>43832</v>
      </c>
      <c r="D17229" s="226">
        <v>44403.422106481485</v>
      </c>
      <c r="E17229" t="s">
        <v>5977</v>
      </c>
      <c r="F17229">
        <v>6.1539998054506784</v>
      </c>
    </row>
    <row r="17230" spans="1:6">
      <c r="A17230">
        <v>8</v>
      </c>
      <c r="B17230" s="226">
        <v>43831</v>
      </c>
      <c r="C17230" s="226">
        <v>43832</v>
      </c>
      <c r="D17230" s="226">
        <v>44403.422106481485</v>
      </c>
      <c r="E17230" t="s">
        <v>5978</v>
      </c>
      <c r="F17230">
        <v>92.426597595211206</v>
      </c>
    </row>
    <row r="17231" spans="1:6">
      <c r="A17231">
        <v>8</v>
      </c>
      <c r="B17231" s="226">
        <v>43831</v>
      </c>
      <c r="C17231" s="226">
        <v>43832</v>
      </c>
      <c r="D17231" s="226">
        <v>44403.422106481485</v>
      </c>
      <c r="E17231" t="s">
        <v>5979</v>
      </c>
      <c r="F17231">
        <v>0.19589999318123338</v>
      </c>
    </row>
    <row r="17232" spans="1:6">
      <c r="A17232">
        <v>8</v>
      </c>
      <c r="B17232" s="226">
        <v>43831</v>
      </c>
      <c r="C17232" s="226">
        <v>43832</v>
      </c>
      <c r="D17232" s="226">
        <v>44403.422106481485</v>
      </c>
      <c r="E17232" t="s">
        <v>5980</v>
      </c>
      <c r="F17232">
        <v>0.12970000505447388</v>
      </c>
    </row>
    <row r="17233" spans="1:6">
      <c r="A17233">
        <v>8</v>
      </c>
      <c r="B17233" s="226">
        <v>43831</v>
      </c>
      <c r="C17233" s="226">
        <v>43832</v>
      </c>
      <c r="D17233" s="226">
        <v>44403.422106481485</v>
      </c>
      <c r="E17233" t="s">
        <v>5981</v>
      </c>
      <c r="F17233">
        <v>0.21250000596047083</v>
      </c>
    </row>
    <row r="17234" spans="1:6">
      <c r="A17234">
        <v>8</v>
      </c>
      <c r="B17234" s="226">
        <v>43831</v>
      </c>
      <c r="C17234" s="226">
        <v>43832</v>
      </c>
      <c r="D17234" s="226">
        <v>44403.422106481485</v>
      </c>
      <c r="E17234" t="s">
        <v>5982</v>
      </c>
      <c r="F17234">
        <v>2.0899999886751324E-2</v>
      </c>
    </row>
    <row r="17235" spans="1:6">
      <c r="A17235">
        <v>8</v>
      </c>
      <c r="B17235" s="226">
        <v>43831</v>
      </c>
      <c r="C17235" s="226">
        <v>43832</v>
      </c>
      <c r="D17235" s="226">
        <v>44403.422106481485</v>
      </c>
      <c r="E17235" t="s">
        <v>5983</v>
      </c>
      <c r="F17235">
        <v>0</v>
      </c>
    </row>
    <row r="17236" spans="1:6">
      <c r="A17236">
        <v>8</v>
      </c>
      <c r="B17236" s="226">
        <v>43831</v>
      </c>
      <c r="C17236" s="226">
        <v>43832</v>
      </c>
      <c r="D17236" s="226">
        <v>44403.422106481485</v>
      </c>
      <c r="E17236" t="s">
        <v>5984</v>
      </c>
      <c r="F17236">
        <v>0</v>
      </c>
    </row>
    <row r="17237" spans="1:6">
      <c r="A17237">
        <v>8</v>
      </c>
      <c r="B17237" s="226">
        <v>43831</v>
      </c>
      <c r="C17237" s="226">
        <v>43832</v>
      </c>
      <c r="D17237" s="226">
        <v>44403.422106481485</v>
      </c>
      <c r="E17237" t="s">
        <v>5985</v>
      </c>
      <c r="F17237">
        <v>0</v>
      </c>
    </row>
    <row r="17238" spans="1:6">
      <c r="A17238">
        <v>8</v>
      </c>
      <c r="B17238" s="226">
        <v>43831</v>
      </c>
      <c r="C17238" s="226">
        <v>43832</v>
      </c>
      <c r="D17238" s="226">
        <v>44403.422106481485</v>
      </c>
      <c r="E17238" t="s">
        <v>6303</v>
      </c>
      <c r="F17238">
        <v>44.612019000000004</v>
      </c>
    </row>
    <row r="17239" spans="1:6">
      <c r="A17239">
        <v>8</v>
      </c>
      <c r="B17239" s="226">
        <v>43831</v>
      </c>
      <c r="C17239" s="226">
        <v>43832</v>
      </c>
      <c r="D17239" s="226">
        <v>44403.422106481485</v>
      </c>
      <c r="E17239" t="s">
        <v>5986</v>
      </c>
      <c r="F17239">
        <v>45.573023739999996</v>
      </c>
    </row>
    <row r="17240" spans="1:6">
      <c r="A17240">
        <v>8</v>
      </c>
      <c r="B17240" s="226">
        <v>43831</v>
      </c>
      <c r="C17240" s="226">
        <v>43832</v>
      </c>
      <c r="D17240" s="226">
        <v>44403.422106481485</v>
      </c>
      <c r="E17240" t="s">
        <v>5987</v>
      </c>
      <c r="F17240">
        <v>2.7000000700354576E-3</v>
      </c>
    </row>
    <row r="17241" spans="1:6">
      <c r="A17241">
        <v>8</v>
      </c>
      <c r="B17241" s="226">
        <v>43831</v>
      </c>
      <c r="C17241" s="226">
        <v>43832</v>
      </c>
      <c r="D17241" s="226">
        <v>44403.422106481485</v>
      </c>
      <c r="E17241" t="s">
        <v>5988</v>
      </c>
      <c r="F17241">
        <v>0.1168999969959259</v>
      </c>
    </row>
    <row r="17242" spans="1:6">
      <c r="A17242">
        <v>8</v>
      </c>
      <c r="B17242" s="226">
        <v>43831</v>
      </c>
      <c r="C17242" s="226">
        <v>43832</v>
      </c>
      <c r="D17242" s="226">
        <v>44403.422106481485</v>
      </c>
      <c r="E17242" t="s">
        <v>5958</v>
      </c>
      <c r="F17242">
        <v>0.28790000081063455</v>
      </c>
    </row>
    <row r="17243" spans="1:6">
      <c r="A17243">
        <v>8</v>
      </c>
      <c r="B17243" s="226">
        <v>43831</v>
      </c>
      <c r="C17243" s="226">
        <v>43832</v>
      </c>
      <c r="D17243" s="226">
        <v>44403.422106481485</v>
      </c>
      <c r="E17243" t="s">
        <v>5989</v>
      </c>
      <c r="F17243">
        <v>54.423401355744055</v>
      </c>
    </row>
    <row r="17244" spans="1:6">
      <c r="A17244">
        <v>8</v>
      </c>
      <c r="B17244" s="226">
        <v>43831</v>
      </c>
      <c r="C17244" s="226">
        <v>43832</v>
      </c>
      <c r="D17244" s="226">
        <v>44403.422106481485</v>
      </c>
      <c r="E17244" t="s">
        <v>5990</v>
      </c>
      <c r="F17244">
        <v>7.9639000892641931</v>
      </c>
    </row>
    <row r="17245" spans="1:6">
      <c r="A17245">
        <v>8</v>
      </c>
      <c r="B17245" s="226">
        <v>43831</v>
      </c>
      <c r="C17245" s="226">
        <v>43832</v>
      </c>
      <c r="D17245" s="226">
        <v>44403.422106481485</v>
      </c>
      <c r="E17245" t="s">
        <v>5991</v>
      </c>
      <c r="F17245">
        <v>10.303600311279297</v>
      </c>
    </row>
    <row r="17246" spans="1:6">
      <c r="A17246">
        <v>8</v>
      </c>
      <c r="B17246" s="226">
        <v>43831</v>
      </c>
      <c r="C17246" s="226">
        <v>43832</v>
      </c>
      <c r="D17246" s="226">
        <v>44403.422106481485</v>
      </c>
      <c r="E17246" t="s">
        <v>5992</v>
      </c>
      <c r="F17246">
        <v>22.974700927734375</v>
      </c>
    </row>
    <row r="17247" spans="1:6">
      <c r="A17247">
        <v>8</v>
      </c>
      <c r="B17247" s="226">
        <v>43831</v>
      </c>
      <c r="C17247" s="226">
        <v>43832</v>
      </c>
      <c r="D17247" s="226">
        <v>44403.422106481485</v>
      </c>
      <c r="E17247" t="s">
        <v>5993</v>
      </c>
      <c r="F17247">
        <v>13.181200027466192</v>
      </c>
    </row>
    <row r="17248" spans="1:6">
      <c r="A17248">
        <v>8</v>
      </c>
      <c r="B17248" s="226">
        <v>43831</v>
      </c>
      <c r="C17248" s="226">
        <v>43832</v>
      </c>
      <c r="D17248" s="226">
        <v>44403.422106481485</v>
      </c>
      <c r="E17248" t="s">
        <v>5994</v>
      </c>
      <c r="F17248">
        <v>33.634300231933594</v>
      </c>
    </row>
    <row r="17249" spans="1:6">
      <c r="A17249">
        <v>8</v>
      </c>
      <c r="B17249" s="226">
        <v>43831</v>
      </c>
      <c r="C17249" s="226">
        <v>43832</v>
      </c>
      <c r="D17249" s="226">
        <v>44403.422106481485</v>
      </c>
      <c r="E17249" t="s">
        <v>5995</v>
      </c>
      <c r="F17249">
        <v>8.0996999740597548</v>
      </c>
    </row>
    <row r="17250" spans="1:6">
      <c r="A17250">
        <v>8</v>
      </c>
      <c r="B17250" s="226">
        <v>43831</v>
      </c>
      <c r="C17250" s="226">
        <v>43832</v>
      </c>
      <c r="D17250" s="226">
        <v>44403.422106481485</v>
      </c>
      <c r="E17250" t="s">
        <v>5996</v>
      </c>
      <c r="F17250">
        <v>2.4084999561310774</v>
      </c>
    </row>
    <row r="17251" spans="1:6">
      <c r="A17251">
        <v>8</v>
      </c>
      <c r="B17251" s="226">
        <v>43831</v>
      </c>
      <c r="C17251" s="226">
        <v>43832</v>
      </c>
      <c r="D17251" s="226">
        <v>44403.422106481485</v>
      </c>
      <c r="E17251" t="s">
        <v>6044</v>
      </c>
    </row>
    <row r="17252" spans="1:6">
      <c r="A17252">
        <v>8</v>
      </c>
      <c r="B17252" s="226">
        <v>43831</v>
      </c>
      <c r="C17252" s="226">
        <v>43832</v>
      </c>
      <c r="D17252" s="226">
        <v>44403.422106481485</v>
      </c>
      <c r="E17252" t="s">
        <v>6047</v>
      </c>
    </row>
    <row r="17253" spans="1:6">
      <c r="A17253">
        <v>8</v>
      </c>
      <c r="B17253" s="226">
        <v>43831</v>
      </c>
      <c r="C17253" s="226">
        <v>43832</v>
      </c>
      <c r="D17253" s="226">
        <v>44403.422106481485</v>
      </c>
      <c r="E17253" t="s">
        <v>6046</v>
      </c>
    </row>
    <row r="17254" spans="1:6">
      <c r="A17254">
        <v>8</v>
      </c>
      <c r="B17254" s="226">
        <v>43831</v>
      </c>
      <c r="C17254" s="226">
        <v>43832</v>
      </c>
      <c r="D17254" s="226">
        <v>44403.422106481485</v>
      </c>
      <c r="E17254" t="s">
        <v>6045</v>
      </c>
    </row>
    <row r="17255" spans="1:6">
      <c r="A17255">
        <v>8</v>
      </c>
      <c r="B17255" s="226">
        <v>43831</v>
      </c>
      <c r="C17255" s="226">
        <v>43832</v>
      </c>
      <c r="D17255" s="226">
        <v>44403.422106481485</v>
      </c>
      <c r="E17255" t="s">
        <v>6235</v>
      </c>
    </row>
    <row r="17256" spans="1:6">
      <c r="A17256">
        <v>8</v>
      </c>
      <c r="B17256" s="226">
        <v>43831</v>
      </c>
      <c r="C17256" s="226">
        <v>43832</v>
      </c>
      <c r="D17256" s="226">
        <v>44403.422106481485</v>
      </c>
      <c r="E17256" t="s">
        <v>6315</v>
      </c>
    </row>
    <row r="17257" spans="1:6">
      <c r="A17257">
        <v>8</v>
      </c>
      <c r="B17257" s="226">
        <v>43831</v>
      </c>
      <c r="C17257" s="226">
        <v>43832</v>
      </c>
      <c r="D17257" s="226">
        <v>44403.422106481485</v>
      </c>
      <c r="E17257" t="s">
        <v>6316</v>
      </c>
    </row>
    <row r="17258" spans="1:6">
      <c r="A17258">
        <v>8</v>
      </c>
      <c r="B17258" s="226">
        <v>43831</v>
      </c>
      <c r="C17258" s="226">
        <v>43832</v>
      </c>
      <c r="D17258" s="226">
        <v>44403.422106481485</v>
      </c>
      <c r="E17258" t="s">
        <v>8012</v>
      </c>
    </row>
    <row r="17259" spans="1:6">
      <c r="A17259">
        <v>8</v>
      </c>
      <c r="B17259" s="226">
        <v>43831</v>
      </c>
      <c r="C17259" s="226">
        <v>43832</v>
      </c>
      <c r="D17259" s="226">
        <v>44403.422106481485</v>
      </c>
      <c r="E17259" t="s">
        <v>6269</v>
      </c>
      <c r="F17259">
        <v>39.977405398421851</v>
      </c>
    </row>
    <row r="17260" spans="1:6">
      <c r="A17260">
        <v>8</v>
      </c>
      <c r="B17260" s="226">
        <v>43831</v>
      </c>
      <c r="C17260" s="226">
        <v>43832</v>
      </c>
      <c r="D17260" s="226">
        <v>44403.422106481485</v>
      </c>
      <c r="E17260" t="s">
        <v>6553</v>
      </c>
      <c r="F17260">
        <v>0</v>
      </c>
    </row>
    <row r="17261" spans="1:6">
      <c r="A17261">
        <v>8</v>
      </c>
      <c r="B17261" s="226">
        <v>43831</v>
      </c>
      <c r="C17261" s="226">
        <v>43832</v>
      </c>
      <c r="D17261" s="226">
        <v>44403.422106481485</v>
      </c>
      <c r="E17261" t="s">
        <v>6554</v>
      </c>
      <c r="F17261">
        <v>0</v>
      </c>
    </row>
    <row r="17262" spans="1:6">
      <c r="A17262">
        <v>8</v>
      </c>
      <c r="B17262" s="226">
        <v>43831</v>
      </c>
      <c r="C17262" s="226">
        <v>43832</v>
      </c>
      <c r="D17262" s="226">
        <v>44403.422106481485</v>
      </c>
      <c r="E17262" t="s">
        <v>6555</v>
      </c>
      <c r="F17262">
        <v>0</v>
      </c>
    </row>
    <row r="17263" spans="1:6">
      <c r="A17263">
        <v>8</v>
      </c>
      <c r="B17263" s="226">
        <v>43831</v>
      </c>
      <c r="C17263" s="226">
        <v>43832</v>
      </c>
      <c r="D17263" s="226">
        <v>44403.422106481485</v>
      </c>
      <c r="E17263" t="s">
        <v>6556</v>
      </c>
      <c r="F17263">
        <v>0</v>
      </c>
    </row>
    <row r="17264" spans="1:6">
      <c r="A17264">
        <v>8</v>
      </c>
      <c r="B17264" s="226">
        <v>43831</v>
      </c>
      <c r="C17264" s="226">
        <v>43832</v>
      </c>
      <c r="D17264" s="226">
        <v>44403.422106481485</v>
      </c>
      <c r="E17264" t="s">
        <v>6557</v>
      </c>
      <c r="F17264">
        <v>0</v>
      </c>
    </row>
    <row r="17265" spans="1:6">
      <c r="A17265">
        <v>8</v>
      </c>
      <c r="B17265" s="226">
        <v>43831</v>
      </c>
      <c r="C17265" s="226">
        <v>43832</v>
      </c>
      <c r="D17265" s="226">
        <v>44403.422106481485</v>
      </c>
      <c r="E17265" t="s">
        <v>6558</v>
      </c>
      <c r="F17265">
        <v>0</v>
      </c>
    </row>
    <row r="17266" spans="1:6">
      <c r="A17266">
        <v>8</v>
      </c>
      <c r="B17266" s="226">
        <v>43831</v>
      </c>
      <c r="C17266" s="226">
        <v>43832</v>
      </c>
      <c r="D17266" s="226">
        <v>44403.422106481485</v>
      </c>
      <c r="E17266" t="s">
        <v>6559</v>
      </c>
      <c r="F17266">
        <v>0</v>
      </c>
    </row>
    <row r="17267" spans="1:6">
      <c r="A17267">
        <v>8</v>
      </c>
      <c r="B17267" s="226">
        <v>43831</v>
      </c>
      <c r="C17267" s="226">
        <v>43832</v>
      </c>
      <c r="D17267" s="226">
        <v>44403.422106481485</v>
      </c>
      <c r="E17267" t="s">
        <v>6560</v>
      </c>
      <c r="F17267">
        <v>18</v>
      </c>
    </row>
    <row r="17268" spans="1:6">
      <c r="A17268">
        <v>8</v>
      </c>
      <c r="B17268" s="226">
        <v>43831</v>
      </c>
      <c r="C17268" s="226">
        <v>43832</v>
      </c>
      <c r="D17268" s="226">
        <v>44403.422106481485</v>
      </c>
      <c r="E17268" t="s">
        <v>6561</v>
      </c>
      <c r="F17268">
        <v>18</v>
      </c>
    </row>
    <row r="17269" spans="1:6">
      <c r="A17269">
        <v>8</v>
      </c>
      <c r="B17269" s="226">
        <v>43831</v>
      </c>
      <c r="C17269" s="226">
        <v>43832</v>
      </c>
      <c r="D17269" s="226">
        <v>44403.422106481485</v>
      </c>
      <c r="E17269" t="s">
        <v>6562</v>
      </c>
      <c r="F17269">
        <v>2.8</v>
      </c>
    </row>
    <row r="17270" spans="1:6">
      <c r="A17270">
        <v>8</v>
      </c>
      <c r="B17270" s="226">
        <v>43831</v>
      </c>
      <c r="C17270" s="226">
        <v>43832</v>
      </c>
      <c r="D17270" s="226">
        <v>44403.422106481485</v>
      </c>
      <c r="E17270" t="s">
        <v>6563</v>
      </c>
      <c r="F17270">
        <v>2.8</v>
      </c>
    </row>
    <row r="17271" spans="1:6">
      <c r="A17271">
        <v>8</v>
      </c>
      <c r="B17271" s="226">
        <v>43831</v>
      </c>
      <c r="C17271" s="226">
        <v>43832</v>
      </c>
      <c r="D17271" s="226">
        <v>44403.422106481485</v>
      </c>
      <c r="E17271" t="s">
        <v>6564</v>
      </c>
      <c r="F17271">
        <v>2.8</v>
      </c>
    </row>
    <row r="17272" spans="1:6">
      <c r="A17272">
        <v>8</v>
      </c>
      <c r="B17272" s="226">
        <v>43831</v>
      </c>
      <c r="C17272" s="226">
        <v>43832</v>
      </c>
      <c r="D17272" s="226">
        <v>44403.422106481485</v>
      </c>
      <c r="E17272" t="s">
        <v>6565</v>
      </c>
      <c r="F17272">
        <v>2.8</v>
      </c>
    </row>
    <row r="17273" spans="1:6">
      <c r="A17273">
        <v>8</v>
      </c>
      <c r="B17273" s="226">
        <v>43831</v>
      </c>
      <c r="C17273" s="226">
        <v>43832</v>
      </c>
      <c r="D17273" s="226">
        <v>44403.422106481485</v>
      </c>
      <c r="E17273" t="s">
        <v>6566</v>
      </c>
      <c r="F17273">
        <v>18</v>
      </c>
    </row>
    <row r="17274" spans="1:6">
      <c r="A17274">
        <v>8</v>
      </c>
      <c r="B17274" s="226">
        <v>43831</v>
      </c>
      <c r="C17274" s="226">
        <v>43832</v>
      </c>
      <c r="D17274" s="226">
        <v>44403.422106481485</v>
      </c>
      <c r="E17274" t="s">
        <v>6567</v>
      </c>
      <c r="F17274">
        <v>2.8</v>
      </c>
    </row>
    <row r="17275" spans="1:6">
      <c r="A17275">
        <v>8</v>
      </c>
      <c r="B17275" s="226">
        <v>43831</v>
      </c>
      <c r="C17275" s="226">
        <v>43832</v>
      </c>
      <c r="D17275" s="226">
        <v>44403.422106481485</v>
      </c>
      <c r="E17275" t="s">
        <v>6568</v>
      </c>
      <c r="F17275">
        <v>2.8</v>
      </c>
    </row>
    <row r="17276" spans="1:6">
      <c r="A17276">
        <v>8</v>
      </c>
      <c r="B17276" s="226">
        <v>43831</v>
      </c>
      <c r="C17276" s="226">
        <v>43832</v>
      </c>
      <c r="D17276" s="226">
        <v>44403.422106481485</v>
      </c>
      <c r="E17276" t="s">
        <v>6569</v>
      </c>
      <c r="F17276">
        <v>18</v>
      </c>
    </row>
    <row r="17277" spans="1:6">
      <c r="A17277">
        <v>8</v>
      </c>
      <c r="B17277" s="226">
        <v>43831</v>
      </c>
      <c r="C17277" s="226">
        <v>43832</v>
      </c>
      <c r="D17277" s="226">
        <v>44403.422106481485</v>
      </c>
      <c r="E17277" t="s">
        <v>6570</v>
      </c>
      <c r="F17277">
        <v>2.8</v>
      </c>
    </row>
    <row r="17278" spans="1:6">
      <c r="A17278">
        <v>8</v>
      </c>
      <c r="B17278" s="226">
        <v>43831</v>
      </c>
      <c r="C17278" s="226">
        <v>43832</v>
      </c>
      <c r="D17278" s="226">
        <v>44403.422106481485</v>
      </c>
      <c r="E17278" t="s">
        <v>6665</v>
      </c>
      <c r="F17278">
        <v>-3.257282465799919E-2</v>
      </c>
    </row>
    <row r="17279" spans="1:6">
      <c r="A17279">
        <v>8</v>
      </c>
      <c r="B17279" s="226">
        <v>43831</v>
      </c>
      <c r="C17279" s="226">
        <v>43832</v>
      </c>
      <c r="D17279" s="226">
        <v>44403.422106481485</v>
      </c>
      <c r="E17279" t="s">
        <v>6666</v>
      </c>
      <c r="F17279">
        <v>-2.5229221771264243E-2</v>
      </c>
    </row>
    <row r="17280" spans="1:6">
      <c r="A17280">
        <v>8</v>
      </c>
      <c r="B17280" s="226">
        <v>43831</v>
      </c>
      <c r="C17280" s="226">
        <v>43832</v>
      </c>
      <c r="D17280" s="226">
        <v>44403.422106481485</v>
      </c>
      <c r="E17280" t="s">
        <v>6662</v>
      </c>
      <c r="F17280">
        <v>1.3649561104002788</v>
      </c>
    </row>
    <row r="17281" spans="1:6">
      <c r="A17281">
        <v>8</v>
      </c>
      <c r="B17281" s="226">
        <v>43831</v>
      </c>
      <c r="C17281" s="226">
        <v>43832</v>
      </c>
      <c r="D17281" s="226">
        <v>44403.422106481485</v>
      </c>
      <c r="E17281" t="s">
        <v>6289</v>
      </c>
      <c r="F17281">
        <v>32.856162087122598</v>
      </c>
    </row>
    <row r="17282" spans="1:6">
      <c r="A17282">
        <v>8</v>
      </c>
      <c r="B17282" s="226">
        <v>43831</v>
      </c>
      <c r="C17282" s="226">
        <v>43832</v>
      </c>
      <c r="D17282" s="226">
        <v>44403.422106481485</v>
      </c>
      <c r="E17282" t="s">
        <v>6290</v>
      </c>
      <c r="F17282">
        <v>4.3155950711005211</v>
      </c>
    </row>
    <row r="17283" spans="1:6">
      <c r="A17283">
        <v>8</v>
      </c>
      <c r="B17283" s="226">
        <v>43831</v>
      </c>
      <c r="C17283" s="226">
        <v>43832</v>
      </c>
      <c r="D17283" s="226">
        <v>44403.422106481485</v>
      </c>
      <c r="E17283" t="s">
        <v>6291</v>
      </c>
      <c r="F17283">
        <v>4.4542602270382359</v>
      </c>
    </row>
    <row r="17284" spans="1:6">
      <c r="A17284">
        <v>8</v>
      </c>
      <c r="B17284" s="226">
        <v>43831</v>
      </c>
      <c r="C17284" s="226">
        <v>43832</v>
      </c>
      <c r="D17284" s="226">
        <v>44403.422106481485</v>
      </c>
      <c r="E17284" t="s">
        <v>6292</v>
      </c>
      <c r="F17284">
        <v>9.9286713398165176</v>
      </c>
    </row>
    <row r="17285" spans="1:6">
      <c r="A17285">
        <v>8</v>
      </c>
      <c r="B17285" s="226">
        <v>43831</v>
      </c>
      <c r="C17285" s="226">
        <v>43832</v>
      </c>
      <c r="D17285" s="226">
        <v>44403.422106481485</v>
      </c>
      <c r="E17285" t="s">
        <v>6293</v>
      </c>
      <c r="F17285">
        <v>0</v>
      </c>
    </row>
    <row r="17286" spans="1:6">
      <c r="A17286">
        <v>8</v>
      </c>
      <c r="B17286" s="226">
        <v>43831</v>
      </c>
      <c r="C17286" s="226">
        <v>43832</v>
      </c>
      <c r="D17286" s="226">
        <v>44403.422106481485</v>
      </c>
      <c r="E17286" t="s">
        <v>6294</v>
      </c>
      <c r="F17286">
        <v>0</v>
      </c>
    </row>
    <row r="17287" spans="1:6">
      <c r="A17287">
        <v>8</v>
      </c>
      <c r="B17287" s="226">
        <v>43831</v>
      </c>
      <c r="C17287" s="226">
        <v>43832</v>
      </c>
      <c r="D17287" s="226">
        <v>44403.422106481485</v>
      </c>
      <c r="E17287" t="s">
        <v>6295</v>
      </c>
      <c r="F17287">
        <v>44.612019000000004</v>
      </c>
    </row>
    <row r="17288" spans="1:6">
      <c r="A17288">
        <v>8</v>
      </c>
      <c r="B17288" s="226">
        <v>43831</v>
      </c>
      <c r="C17288" s="226">
        <v>43832</v>
      </c>
      <c r="D17288" s="226">
        <v>44403.422106481485</v>
      </c>
      <c r="E17288" t="s">
        <v>6296</v>
      </c>
      <c r="F17288">
        <v>45.573023739999996</v>
      </c>
    </row>
    <row r="17289" spans="1:6">
      <c r="A17289">
        <v>8</v>
      </c>
      <c r="B17289" s="226">
        <v>43831</v>
      </c>
      <c r="C17289" s="226">
        <v>43832</v>
      </c>
      <c r="D17289" s="226">
        <v>44403.422106481485</v>
      </c>
      <c r="E17289" t="s">
        <v>6317</v>
      </c>
    </row>
    <row r="17290" spans="1:6">
      <c r="A17290">
        <v>8</v>
      </c>
      <c r="B17290" s="226">
        <v>43831</v>
      </c>
      <c r="C17290" s="226">
        <v>43832</v>
      </c>
      <c r="D17290" s="226">
        <v>44403.422106481485</v>
      </c>
      <c r="E17290" t="s">
        <v>6318</v>
      </c>
    </row>
    <row r="17291" spans="1:6">
      <c r="A17291">
        <v>8</v>
      </c>
      <c r="B17291" s="226">
        <v>43831</v>
      </c>
      <c r="C17291" s="226">
        <v>43832</v>
      </c>
      <c r="D17291" s="226">
        <v>44403.422106481485</v>
      </c>
      <c r="E17291" t="s">
        <v>6319</v>
      </c>
    </row>
    <row r="17292" spans="1:6">
      <c r="A17292">
        <v>8</v>
      </c>
      <c r="B17292" s="226">
        <v>43831</v>
      </c>
      <c r="C17292" s="226">
        <v>43832</v>
      </c>
      <c r="D17292" s="226">
        <v>44403.422106481485</v>
      </c>
      <c r="E17292" t="s">
        <v>6320</v>
      </c>
    </row>
    <row r="17293" spans="1:6">
      <c r="A17293">
        <v>8</v>
      </c>
      <c r="B17293" s="226">
        <v>43831</v>
      </c>
      <c r="C17293" s="226">
        <v>43832</v>
      </c>
      <c r="D17293" s="226">
        <v>44403.422106481485</v>
      </c>
      <c r="E17293" t="s">
        <v>8013</v>
      </c>
    </row>
    <row r="17294" spans="1:6">
      <c r="A17294">
        <v>8</v>
      </c>
      <c r="B17294" s="226">
        <v>43831</v>
      </c>
      <c r="C17294" s="226">
        <v>43832</v>
      </c>
      <c r="D17294" s="226">
        <v>44403.422106481485</v>
      </c>
      <c r="E17294" t="s">
        <v>8014</v>
      </c>
    </row>
    <row r="17295" spans="1:6">
      <c r="A17295">
        <v>8</v>
      </c>
      <c r="B17295" s="226">
        <v>43831</v>
      </c>
      <c r="C17295" s="226">
        <v>43832</v>
      </c>
      <c r="D17295" s="226">
        <v>44403.422106481485</v>
      </c>
      <c r="E17295" t="s">
        <v>6362</v>
      </c>
    </row>
    <row r="17296" spans="1:6">
      <c r="A17296">
        <v>8</v>
      </c>
      <c r="B17296" s="226">
        <v>43831</v>
      </c>
      <c r="C17296" s="226">
        <v>43832</v>
      </c>
      <c r="D17296" s="226">
        <v>44403.422106481485</v>
      </c>
      <c r="E17296" t="s">
        <v>6363</v>
      </c>
    </row>
    <row r="17297" spans="1:6">
      <c r="A17297">
        <v>8</v>
      </c>
      <c r="B17297" s="226">
        <v>43831</v>
      </c>
      <c r="C17297" s="226">
        <v>43832</v>
      </c>
      <c r="D17297" s="226">
        <v>44403.422106481485</v>
      </c>
      <c r="E17297" t="s">
        <v>6525</v>
      </c>
    </row>
    <row r="17298" spans="1:6">
      <c r="A17298">
        <v>8</v>
      </c>
      <c r="B17298" s="226">
        <v>43831</v>
      </c>
      <c r="C17298" s="226">
        <v>43832</v>
      </c>
      <c r="D17298" s="226">
        <v>44403.422106481485</v>
      </c>
      <c r="E17298" t="s">
        <v>6526</v>
      </c>
    </row>
    <row r="17299" spans="1:6">
      <c r="A17299">
        <v>8</v>
      </c>
      <c r="B17299" s="226">
        <v>43831</v>
      </c>
      <c r="C17299" s="226">
        <v>43832</v>
      </c>
      <c r="D17299" s="226">
        <v>44403.422106481485</v>
      </c>
      <c r="E17299" t="s">
        <v>6721</v>
      </c>
      <c r="F17299">
        <v>2.3475531287594773</v>
      </c>
    </row>
    <row r="17300" spans="1:6">
      <c r="A17300">
        <v>8</v>
      </c>
      <c r="B17300" s="226">
        <v>43831</v>
      </c>
      <c r="C17300" s="226">
        <v>43832</v>
      </c>
      <c r="D17300" s="226">
        <v>44403.422106481485</v>
      </c>
      <c r="E17300" t="s">
        <v>6727</v>
      </c>
      <c r="F17300">
        <v>20.965812410248649</v>
      </c>
    </row>
    <row r="17301" spans="1:6">
      <c r="A17301">
        <v>8</v>
      </c>
      <c r="B17301" s="226">
        <v>43831</v>
      </c>
      <c r="C17301" s="226">
        <v>43832</v>
      </c>
      <c r="D17301" s="226">
        <v>44403.422106481485</v>
      </c>
      <c r="E17301" t="s">
        <v>7567</v>
      </c>
    </row>
    <row r="17302" spans="1:6">
      <c r="A17302">
        <v>8</v>
      </c>
      <c r="B17302" s="226">
        <v>43831</v>
      </c>
      <c r="C17302" s="226">
        <v>43832</v>
      </c>
      <c r="D17302" s="226">
        <v>44403.422106481485</v>
      </c>
      <c r="E17302" t="s">
        <v>7569</v>
      </c>
    </row>
    <row r="17303" spans="1:6">
      <c r="A17303">
        <v>8</v>
      </c>
      <c r="B17303" s="226">
        <v>43831</v>
      </c>
      <c r="C17303" s="226">
        <v>43832</v>
      </c>
      <c r="D17303" s="226">
        <v>44403.422106481485</v>
      </c>
      <c r="E17303" t="s">
        <v>7574</v>
      </c>
    </row>
    <row r="17304" spans="1:6">
      <c r="A17304">
        <v>8</v>
      </c>
      <c r="B17304" s="226">
        <v>43831</v>
      </c>
      <c r="C17304" s="226">
        <v>43832</v>
      </c>
      <c r="D17304" s="226">
        <v>44403.422106481485</v>
      </c>
      <c r="E17304" t="s">
        <v>7578</v>
      </c>
    </row>
    <row r="17305" spans="1:6">
      <c r="A17305">
        <v>8</v>
      </c>
      <c r="B17305" s="226">
        <v>43831</v>
      </c>
      <c r="C17305" s="226">
        <v>43832</v>
      </c>
      <c r="D17305" s="226">
        <v>44403.422106481485</v>
      </c>
      <c r="E17305" t="s">
        <v>8007</v>
      </c>
    </row>
    <row r="17306" spans="1:6">
      <c r="A17306">
        <v>8</v>
      </c>
      <c r="B17306" s="226">
        <v>43831</v>
      </c>
      <c r="C17306" s="226">
        <v>43832</v>
      </c>
      <c r="D17306" s="226">
        <v>44403.422106481485</v>
      </c>
      <c r="E17306" t="s">
        <v>7634</v>
      </c>
    </row>
    <row r="17307" spans="1:6">
      <c r="A17307">
        <v>8</v>
      </c>
      <c r="B17307" s="226">
        <v>43831</v>
      </c>
      <c r="C17307" s="226">
        <v>43832</v>
      </c>
      <c r="D17307" s="226">
        <v>44403.422106481485</v>
      </c>
      <c r="E17307" t="s">
        <v>7539</v>
      </c>
      <c r="F17307">
        <v>1E-3</v>
      </c>
    </row>
    <row r="17308" spans="1:6">
      <c r="A17308">
        <v>8</v>
      </c>
      <c r="B17308" s="226">
        <v>43831</v>
      </c>
      <c r="C17308" s="226">
        <v>43832</v>
      </c>
      <c r="D17308" s="226">
        <v>44403.422106481485</v>
      </c>
      <c r="E17308" t="s">
        <v>7540</v>
      </c>
      <c r="F17308">
        <v>1E-3</v>
      </c>
    </row>
    <row r="17309" spans="1:6">
      <c r="A17309">
        <v>8</v>
      </c>
      <c r="B17309" s="226">
        <v>43831</v>
      </c>
      <c r="C17309" s="226">
        <v>43832</v>
      </c>
      <c r="D17309" s="226">
        <v>44403.422106481485</v>
      </c>
      <c r="E17309" t="s">
        <v>6816</v>
      </c>
      <c r="F17309">
        <v>75.981706953048715</v>
      </c>
    </row>
    <row r="17310" spans="1:6">
      <c r="A17310">
        <v>8</v>
      </c>
      <c r="B17310" s="226">
        <v>43831</v>
      </c>
      <c r="C17310" s="226">
        <v>43832</v>
      </c>
      <c r="D17310" s="226">
        <v>44403.422106481485</v>
      </c>
      <c r="E17310" t="s">
        <v>6818</v>
      </c>
      <c r="F17310">
        <v>266.94654500749391</v>
      </c>
    </row>
    <row r="17311" spans="1:6">
      <c r="A17311">
        <v>8</v>
      </c>
      <c r="B17311" s="226">
        <v>43831</v>
      </c>
      <c r="C17311" s="226">
        <v>43832</v>
      </c>
      <c r="D17311" s="226">
        <v>44403.422106481485</v>
      </c>
      <c r="E17311" t="s">
        <v>6820</v>
      </c>
      <c r="F17311">
        <v>1901.2791534423789</v>
      </c>
    </row>
    <row r="17312" spans="1:6">
      <c r="A17312">
        <v>8</v>
      </c>
      <c r="B17312" s="226">
        <v>43831</v>
      </c>
      <c r="C17312" s="226">
        <v>43832</v>
      </c>
      <c r="D17312" s="226">
        <v>44403.422106481485</v>
      </c>
      <c r="E17312" t="s">
        <v>6822</v>
      </c>
      <c r="F17312">
        <v>33.091665010982055</v>
      </c>
    </row>
    <row r="17313" spans="1:6">
      <c r="A17313">
        <v>8</v>
      </c>
      <c r="B17313" s="226">
        <v>43831</v>
      </c>
      <c r="C17313" s="226">
        <v>43832</v>
      </c>
      <c r="D17313" s="226">
        <v>44403.422106481485</v>
      </c>
      <c r="E17313" t="s">
        <v>6824</v>
      </c>
      <c r="F17313">
        <v>143.90556818644211</v>
      </c>
    </row>
    <row r="17314" spans="1:6">
      <c r="A17314">
        <v>8</v>
      </c>
      <c r="B17314" s="226">
        <v>43831</v>
      </c>
      <c r="C17314" s="226">
        <v>43832</v>
      </c>
      <c r="D17314" s="226">
        <v>44403.422106481485</v>
      </c>
      <c r="E17314" t="s">
        <v>6826</v>
      </c>
      <c r="F17314">
        <v>57.969073412153449</v>
      </c>
    </row>
    <row r="17315" spans="1:6">
      <c r="A17315">
        <v>8</v>
      </c>
      <c r="B17315" s="226">
        <v>43831</v>
      </c>
      <c r="C17315" s="226">
        <v>43832</v>
      </c>
      <c r="D17315" s="226">
        <v>44403.422106481485</v>
      </c>
      <c r="E17315" t="s">
        <v>6828</v>
      </c>
      <c r="F17315">
        <v>51.355562178293845</v>
      </c>
    </row>
    <row r="17316" spans="1:6">
      <c r="A17316">
        <v>8</v>
      </c>
      <c r="B17316" s="226">
        <v>43831</v>
      </c>
      <c r="C17316" s="226">
        <v>43832</v>
      </c>
      <c r="D17316" s="226">
        <v>44403.422106481485</v>
      </c>
      <c r="E17316" t="s">
        <v>8021</v>
      </c>
      <c r="F17316">
        <v>625.86323861016194</v>
      </c>
    </row>
    <row r="17317" spans="1:6">
      <c r="A17317">
        <v>8</v>
      </c>
      <c r="B17317" s="226">
        <v>43831</v>
      </c>
      <c r="C17317" s="226">
        <v>43832</v>
      </c>
      <c r="D17317" s="226">
        <v>44403.422106481485</v>
      </c>
      <c r="E17317" t="s">
        <v>8022</v>
      </c>
      <c r="F17317">
        <v>630.12644458346813</v>
      </c>
    </row>
    <row r="17318" spans="1:6">
      <c r="A17318">
        <v>8</v>
      </c>
      <c r="B17318" s="226">
        <v>43831</v>
      </c>
      <c r="C17318" s="226">
        <v>43832</v>
      </c>
      <c r="D17318" s="226">
        <v>44403.422106481485</v>
      </c>
      <c r="E17318" t="s">
        <v>6834</v>
      </c>
      <c r="F17318">
        <v>0</v>
      </c>
    </row>
    <row r="17319" spans="1:6">
      <c r="A17319">
        <v>8</v>
      </c>
      <c r="B17319" s="226">
        <v>43831</v>
      </c>
      <c r="C17319" s="226">
        <v>43832</v>
      </c>
      <c r="D17319" s="226">
        <v>44403.422106481485</v>
      </c>
      <c r="E17319" t="s">
        <v>8023</v>
      </c>
    </row>
    <row r="17320" spans="1:6">
      <c r="A17320">
        <v>8</v>
      </c>
      <c r="B17320" s="226">
        <v>43831</v>
      </c>
      <c r="C17320" s="226">
        <v>43832</v>
      </c>
      <c r="D17320" s="226">
        <v>44403.422106481485</v>
      </c>
      <c r="E17320" t="s">
        <v>8024</v>
      </c>
    </row>
    <row r="17321" spans="1:6">
      <c r="A17321">
        <v>8</v>
      </c>
      <c r="B17321" s="226">
        <v>43831</v>
      </c>
      <c r="C17321" s="226">
        <v>43832</v>
      </c>
      <c r="D17321" s="226">
        <v>44403.422106481485</v>
      </c>
      <c r="E17321" t="s">
        <v>8025</v>
      </c>
    </row>
    <row r="17322" spans="1:6">
      <c r="A17322">
        <v>8</v>
      </c>
      <c r="B17322" s="226">
        <v>43831</v>
      </c>
      <c r="C17322" s="226">
        <v>43832</v>
      </c>
      <c r="D17322" s="226">
        <v>44403.422106481485</v>
      </c>
      <c r="E17322" t="s">
        <v>8026</v>
      </c>
    </row>
    <row r="17323" spans="1:6">
      <c r="A17323">
        <v>8</v>
      </c>
      <c r="B17323" s="226">
        <v>43831</v>
      </c>
      <c r="C17323" s="226">
        <v>43832</v>
      </c>
      <c r="D17323" s="226">
        <v>44403.422106481485</v>
      </c>
      <c r="E17323" t="s">
        <v>8027</v>
      </c>
    </row>
    <row r="17324" spans="1:6">
      <c r="A17324">
        <v>8</v>
      </c>
      <c r="B17324" s="226">
        <v>43831</v>
      </c>
      <c r="C17324" s="226">
        <v>43832</v>
      </c>
      <c r="D17324" s="226">
        <v>44403.422106481485</v>
      </c>
      <c r="E17324" t="s">
        <v>8028</v>
      </c>
    </row>
    <row r="17325" spans="1:6">
      <c r="A17325">
        <v>8</v>
      </c>
      <c r="B17325" s="226">
        <v>43831</v>
      </c>
      <c r="C17325" s="226">
        <v>43832</v>
      </c>
      <c r="D17325" s="226">
        <v>44403.422106481485</v>
      </c>
      <c r="E17325" t="s">
        <v>8029</v>
      </c>
    </row>
    <row r="17326" spans="1:6">
      <c r="A17326">
        <v>8</v>
      </c>
      <c r="B17326" s="226">
        <v>43831</v>
      </c>
      <c r="C17326" s="226">
        <v>43832</v>
      </c>
      <c r="D17326" s="226">
        <v>44403.422106481485</v>
      </c>
      <c r="E17326" t="s">
        <v>8030</v>
      </c>
    </row>
    <row r="17327" spans="1:6">
      <c r="A17327">
        <v>8</v>
      </c>
      <c r="B17327" s="226">
        <v>43831</v>
      </c>
      <c r="C17327" s="226">
        <v>43832</v>
      </c>
      <c r="D17327" s="226">
        <v>44403.422106481485</v>
      </c>
      <c r="E17327" t="s">
        <v>8031</v>
      </c>
    </row>
    <row r="17328" spans="1:6">
      <c r="A17328">
        <v>8</v>
      </c>
      <c r="B17328" s="226">
        <v>43831</v>
      </c>
      <c r="C17328" s="226">
        <v>43832</v>
      </c>
      <c r="D17328" s="226">
        <v>44403.422106481485</v>
      </c>
      <c r="E17328" t="s">
        <v>8032</v>
      </c>
    </row>
    <row r="17329" spans="1:5">
      <c r="A17329">
        <v>8</v>
      </c>
      <c r="B17329" s="226">
        <v>43831</v>
      </c>
      <c r="C17329" s="226">
        <v>43832</v>
      </c>
      <c r="D17329" s="226">
        <v>44403.422106481485</v>
      </c>
      <c r="E17329" t="s">
        <v>8033</v>
      </c>
    </row>
    <row r="17330" spans="1:5">
      <c r="A17330">
        <v>8</v>
      </c>
      <c r="B17330" s="226">
        <v>43831</v>
      </c>
      <c r="C17330" s="226">
        <v>43832</v>
      </c>
      <c r="D17330" s="226">
        <v>44403.422106481485</v>
      </c>
      <c r="E17330" t="s">
        <v>8034</v>
      </c>
    </row>
    <row r="17331" spans="1:5">
      <c r="A17331">
        <v>8</v>
      </c>
      <c r="B17331" s="226">
        <v>43831</v>
      </c>
      <c r="C17331" s="226">
        <v>43832</v>
      </c>
      <c r="D17331" s="226">
        <v>44403.422106481485</v>
      </c>
      <c r="E17331" t="s">
        <v>8035</v>
      </c>
    </row>
    <row r="17332" spans="1:5">
      <c r="A17332">
        <v>8</v>
      </c>
      <c r="B17332" s="226">
        <v>43831</v>
      </c>
      <c r="C17332" s="226">
        <v>43832</v>
      </c>
      <c r="D17332" s="226">
        <v>44403.422106481485</v>
      </c>
      <c r="E17332" t="s">
        <v>8036</v>
      </c>
    </row>
    <row r="17333" spans="1:5">
      <c r="A17333">
        <v>8</v>
      </c>
      <c r="B17333" s="226">
        <v>43831</v>
      </c>
      <c r="C17333" s="226">
        <v>43832</v>
      </c>
      <c r="D17333" s="226">
        <v>44403.422106481485</v>
      </c>
      <c r="E17333" t="s">
        <v>8037</v>
      </c>
    </row>
    <row r="17334" spans="1:5">
      <c r="A17334">
        <v>8</v>
      </c>
      <c r="B17334" s="226">
        <v>43831</v>
      </c>
      <c r="C17334" s="226">
        <v>43832</v>
      </c>
      <c r="D17334" s="226">
        <v>44403.422106481485</v>
      </c>
      <c r="E17334" t="s">
        <v>8038</v>
      </c>
    </row>
    <row r="17335" spans="1:5">
      <c r="A17335">
        <v>8</v>
      </c>
      <c r="B17335" s="226">
        <v>43831</v>
      </c>
      <c r="C17335" s="226">
        <v>43832</v>
      </c>
      <c r="D17335" s="226">
        <v>44403.422106481485</v>
      </c>
      <c r="E17335" t="s">
        <v>8039</v>
      </c>
    </row>
    <row r="17336" spans="1:5">
      <c r="A17336">
        <v>8</v>
      </c>
      <c r="B17336" s="226">
        <v>43831</v>
      </c>
      <c r="C17336" s="226">
        <v>43832</v>
      </c>
      <c r="D17336" s="226">
        <v>44403.422106481485</v>
      </c>
      <c r="E17336" t="s">
        <v>8040</v>
      </c>
    </row>
    <row r="17337" spans="1:5">
      <c r="A17337">
        <v>8</v>
      </c>
      <c r="B17337" s="226">
        <v>43831</v>
      </c>
      <c r="C17337" s="226">
        <v>43832</v>
      </c>
      <c r="D17337" s="226">
        <v>44403.422106481485</v>
      </c>
      <c r="E17337" t="s">
        <v>8041</v>
      </c>
    </row>
    <row r="17338" spans="1:5">
      <c r="A17338">
        <v>8</v>
      </c>
      <c r="B17338" s="226">
        <v>43831</v>
      </c>
      <c r="C17338" s="226">
        <v>43832</v>
      </c>
      <c r="D17338" s="226">
        <v>44403.422106481485</v>
      </c>
      <c r="E17338" t="s">
        <v>8042</v>
      </c>
    </row>
    <row r="17339" spans="1:5">
      <c r="A17339">
        <v>8</v>
      </c>
      <c r="B17339" s="226">
        <v>43831</v>
      </c>
      <c r="C17339" s="226">
        <v>43832</v>
      </c>
      <c r="D17339" s="226">
        <v>44403.422106481485</v>
      </c>
      <c r="E17339" t="s">
        <v>8043</v>
      </c>
    </row>
    <row r="17340" spans="1:5">
      <c r="A17340">
        <v>8</v>
      </c>
      <c r="B17340" s="226">
        <v>43831</v>
      </c>
      <c r="C17340" s="226">
        <v>43832</v>
      </c>
      <c r="D17340" s="226">
        <v>44403.422106481485</v>
      </c>
      <c r="E17340" t="s">
        <v>8044</v>
      </c>
    </row>
    <row r="17341" spans="1:5">
      <c r="A17341">
        <v>8</v>
      </c>
      <c r="B17341" s="226">
        <v>43831</v>
      </c>
      <c r="C17341" s="226">
        <v>43832</v>
      </c>
      <c r="D17341" s="226">
        <v>44403.422106481485</v>
      </c>
      <c r="E17341" t="s">
        <v>8045</v>
      </c>
    </row>
    <row r="17342" spans="1:5">
      <c r="A17342">
        <v>8</v>
      </c>
      <c r="B17342" s="226">
        <v>43831</v>
      </c>
      <c r="C17342" s="226">
        <v>43832</v>
      </c>
      <c r="D17342" s="226">
        <v>44403.422106481485</v>
      </c>
      <c r="E17342" t="s">
        <v>8046</v>
      </c>
    </row>
    <row r="17343" spans="1:5">
      <c r="A17343">
        <v>8</v>
      </c>
      <c r="B17343" s="226">
        <v>43831</v>
      </c>
      <c r="C17343" s="226">
        <v>43832</v>
      </c>
      <c r="D17343" s="226">
        <v>44403.422106481485</v>
      </c>
      <c r="E17343" t="s">
        <v>8047</v>
      </c>
    </row>
    <row r="17344" spans="1:5">
      <c r="A17344">
        <v>8</v>
      </c>
      <c r="B17344" s="226">
        <v>43831</v>
      </c>
      <c r="C17344" s="226">
        <v>43832</v>
      </c>
      <c r="D17344" s="226">
        <v>44403.422106481485</v>
      </c>
      <c r="E17344" t="s">
        <v>8048</v>
      </c>
    </row>
    <row r="17345" spans="1:6">
      <c r="A17345">
        <v>8</v>
      </c>
      <c r="B17345" s="226">
        <v>43831</v>
      </c>
      <c r="C17345" s="226">
        <v>43832</v>
      </c>
      <c r="D17345" s="226">
        <v>44403.422106481485</v>
      </c>
      <c r="E17345" t="s">
        <v>8049</v>
      </c>
    </row>
    <row r="17346" spans="1:6">
      <c r="A17346">
        <v>8</v>
      </c>
      <c r="B17346" s="226">
        <v>43831</v>
      </c>
      <c r="C17346" s="226">
        <v>43832</v>
      </c>
      <c r="D17346" s="226">
        <v>44403.422106481485</v>
      </c>
      <c r="E17346" t="s">
        <v>8050</v>
      </c>
    </row>
    <row r="17347" spans="1:6">
      <c r="A17347">
        <v>8</v>
      </c>
      <c r="B17347" s="226">
        <v>43831</v>
      </c>
      <c r="C17347" s="226">
        <v>43832</v>
      </c>
      <c r="D17347" s="226">
        <v>44403.422106481485</v>
      </c>
      <c r="E17347" t="s">
        <v>8051</v>
      </c>
    </row>
    <row r="17348" spans="1:6">
      <c r="A17348">
        <v>8</v>
      </c>
      <c r="B17348" s="226">
        <v>43831</v>
      </c>
      <c r="C17348" s="226">
        <v>43832</v>
      </c>
      <c r="D17348" s="226">
        <v>44403.422106481485</v>
      </c>
      <c r="E17348" t="s">
        <v>6894</v>
      </c>
      <c r="F17348">
        <v>0.16783644941467227</v>
      </c>
    </row>
    <row r="17349" spans="1:6">
      <c r="A17349">
        <v>8</v>
      </c>
      <c r="B17349" s="226">
        <v>43831</v>
      </c>
      <c r="C17349" s="226">
        <v>43832</v>
      </c>
      <c r="D17349" s="226">
        <v>44403.422106481485</v>
      </c>
      <c r="E17349" t="s">
        <v>6896</v>
      </c>
      <c r="F17349">
        <v>0.22020574786765265</v>
      </c>
    </row>
    <row r="17350" spans="1:6">
      <c r="A17350">
        <v>8</v>
      </c>
      <c r="B17350" s="226">
        <v>43831</v>
      </c>
      <c r="C17350" s="226">
        <v>43832</v>
      </c>
      <c r="D17350" s="226">
        <v>44403.422106481485</v>
      </c>
      <c r="E17350" t="s">
        <v>6898</v>
      </c>
      <c r="F17350">
        <v>0.19164979308688887</v>
      </c>
    </row>
    <row r="17351" spans="1:6">
      <c r="A17351">
        <v>8</v>
      </c>
      <c r="B17351" s="226">
        <v>43831</v>
      </c>
      <c r="C17351" s="226">
        <v>43832</v>
      </c>
      <c r="D17351" s="226">
        <v>44403.422106481485</v>
      </c>
      <c r="E17351" t="s">
        <v>7315</v>
      </c>
      <c r="F17351">
        <v>37.828326772318924</v>
      </c>
    </row>
    <row r="17352" spans="1:6">
      <c r="A17352">
        <v>8</v>
      </c>
      <c r="B17352" s="226">
        <v>43831</v>
      </c>
      <c r="C17352" s="226">
        <v>43832</v>
      </c>
      <c r="D17352" s="226">
        <v>44403.422106481485</v>
      </c>
      <c r="E17352" t="s">
        <v>7317</v>
      </c>
      <c r="F17352">
        <v>22.059000015259667</v>
      </c>
    </row>
    <row r="17353" spans="1:6">
      <c r="A17353">
        <v>8</v>
      </c>
      <c r="B17353" s="226">
        <v>43831</v>
      </c>
      <c r="C17353" s="226">
        <v>43832</v>
      </c>
      <c r="D17353" s="226">
        <v>44403.422106481485</v>
      </c>
      <c r="E17353" t="s">
        <v>7319</v>
      </c>
      <c r="F17353">
        <v>32.060001373292202</v>
      </c>
    </row>
    <row r="17354" spans="1:6">
      <c r="A17354">
        <v>8</v>
      </c>
      <c r="B17354" s="226">
        <v>43831</v>
      </c>
      <c r="C17354" s="226">
        <v>43832</v>
      </c>
      <c r="D17354" s="226">
        <v>44403.422106481485</v>
      </c>
      <c r="E17354" t="s">
        <v>7321</v>
      </c>
      <c r="F17354">
        <v>625.86323861016194</v>
      </c>
    </row>
    <row r="17355" spans="1:6">
      <c r="A17355">
        <v>8</v>
      </c>
      <c r="B17355" s="226">
        <v>43831</v>
      </c>
      <c r="C17355" s="226">
        <v>43832</v>
      </c>
      <c r="D17355" s="226">
        <v>44403.422106481485</v>
      </c>
      <c r="E17355" t="s">
        <v>7322</v>
      </c>
      <c r="F17355">
        <v>5.2839997932316702</v>
      </c>
    </row>
    <row r="17356" spans="1:6">
      <c r="A17356">
        <v>8</v>
      </c>
      <c r="B17356" s="226">
        <v>43831</v>
      </c>
      <c r="C17356" s="226">
        <v>43832</v>
      </c>
      <c r="D17356" s="226">
        <v>44403.422106481485</v>
      </c>
      <c r="E17356" t="s">
        <v>7324</v>
      </c>
      <c r="F17356">
        <v>8.1499997824430448</v>
      </c>
    </row>
    <row r="17357" spans="1:6">
      <c r="A17357">
        <v>8</v>
      </c>
      <c r="B17357" s="226">
        <v>43831</v>
      </c>
      <c r="C17357" s="226">
        <v>43832</v>
      </c>
      <c r="D17357" s="226">
        <v>44403.422106481485</v>
      </c>
      <c r="E17357" t="s">
        <v>7326</v>
      </c>
      <c r="F17357">
        <v>10.324000023305818</v>
      </c>
    </row>
    <row r="17358" spans="1:6">
      <c r="A17358">
        <v>8</v>
      </c>
      <c r="B17358" s="226">
        <v>43831</v>
      </c>
      <c r="C17358" s="226">
        <v>43832</v>
      </c>
      <c r="D17358" s="226">
        <v>44403.422106481485</v>
      </c>
      <c r="E17358" t="s">
        <v>7328</v>
      </c>
      <c r="F17358">
        <v>0.84999997343405509</v>
      </c>
    </row>
    <row r="17359" spans="1:6">
      <c r="A17359">
        <v>8</v>
      </c>
      <c r="B17359" s="226">
        <v>43831</v>
      </c>
      <c r="C17359" s="226">
        <v>43832</v>
      </c>
      <c r="D17359" s="226">
        <v>44403.422106481485</v>
      </c>
      <c r="E17359" t="s">
        <v>7330</v>
      </c>
      <c r="F17359">
        <v>54.236412885453973</v>
      </c>
    </row>
    <row r="17360" spans="1:6">
      <c r="A17360">
        <v>8</v>
      </c>
      <c r="B17360" s="226">
        <v>43831</v>
      </c>
      <c r="C17360" s="226">
        <v>43832</v>
      </c>
      <c r="D17360" s="226">
        <v>44403.422106481485</v>
      </c>
      <c r="E17360" t="s">
        <v>8052</v>
      </c>
      <c r="F17360">
        <v>10.308677226967246</v>
      </c>
    </row>
    <row r="17361" spans="1:6">
      <c r="A17361">
        <v>8</v>
      </c>
      <c r="B17361" s="226">
        <v>43831</v>
      </c>
      <c r="C17361" s="226">
        <v>43832</v>
      </c>
      <c r="D17361" s="226">
        <v>44403.422106481485</v>
      </c>
      <c r="E17361" t="s">
        <v>8053</v>
      </c>
      <c r="F17361">
        <v>11.974452542596396</v>
      </c>
    </row>
    <row r="17362" spans="1:6">
      <c r="A17362">
        <v>8</v>
      </c>
      <c r="B17362" s="226">
        <v>43831</v>
      </c>
      <c r="C17362" s="226">
        <v>43832</v>
      </c>
      <c r="D17362" s="226">
        <v>44403.422106481485</v>
      </c>
      <c r="E17362" t="s">
        <v>8054</v>
      </c>
      <c r="F17362">
        <v>26.540885950459327</v>
      </c>
    </row>
    <row r="17363" spans="1:6">
      <c r="A17363">
        <v>8</v>
      </c>
      <c r="B17363" s="226">
        <v>43831</v>
      </c>
      <c r="C17363" s="226">
        <v>43832</v>
      </c>
      <c r="D17363" s="226">
        <v>44403.422106481485</v>
      </c>
      <c r="E17363" t="s">
        <v>8055</v>
      </c>
      <c r="F17363">
        <v>15.255311086442699</v>
      </c>
    </row>
    <row r="17364" spans="1:6">
      <c r="A17364">
        <v>8</v>
      </c>
      <c r="B17364" s="226">
        <v>43831</v>
      </c>
      <c r="C17364" s="226">
        <v>43832</v>
      </c>
      <c r="D17364" s="226">
        <v>44403.422106481485</v>
      </c>
      <c r="E17364" t="s">
        <v>8056</v>
      </c>
      <c r="F17364">
        <v>71.887414007716714</v>
      </c>
    </row>
    <row r="17365" spans="1:6">
      <c r="A17365">
        <v>8</v>
      </c>
      <c r="B17365" s="226">
        <v>43831</v>
      </c>
      <c r="C17365" s="226">
        <v>43832</v>
      </c>
      <c r="D17365" s="226">
        <v>44403.422106481485</v>
      </c>
      <c r="E17365" t="s">
        <v>8057</v>
      </c>
      <c r="F17365">
        <v>29.60899925231827</v>
      </c>
    </row>
    <row r="17366" spans="1:6">
      <c r="A17366">
        <v>8</v>
      </c>
      <c r="B17366" s="226">
        <v>43831</v>
      </c>
      <c r="C17366" s="226">
        <v>43832</v>
      </c>
      <c r="D17366" s="226">
        <v>44403.422106481485</v>
      </c>
      <c r="E17366" t="s">
        <v>8058</v>
      </c>
      <c r="F17366">
        <v>1.0999999940395355E-2</v>
      </c>
    </row>
    <row r="17367" spans="1:6">
      <c r="A17367">
        <v>8</v>
      </c>
      <c r="B17367" s="226">
        <v>43831</v>
      </c>
      <c r="C17367" s="226">
        <v>43832</v>
      </c>
      <c r="D17367" s="226">
        <v>44403.422106481485</v>
      </c>
      <c r="E17367" t="s">
        <v>8059</v>
      </c>
      <c r="F17367">
        <v>3.1940000057219238</v>
      </c>
    </row>
    <row r="17368" spans="1:6">
      <c r="A17368">
        <v>8</v>
      </c>
      <c r="B17368" s="226">
        <v>43831</v>
      </c>
      <c r="C17368" s="226">
        <v>43832</v>
      </c>
      <c r="D17368" s="226">
        <v>44403.422106481485</v>
      </c>
      <c r="E17368" t="s">
        <v>8060</v>
      </c>
      <c r="F17368">
        <v>2.0000000949948276E-3</v>
      </c>
    </row>
    <row r="17369" spans="1:6">
      <c r="A17369">
        <v>8</v>
      </c>
      <c r="B17369" s="226">
        <v>43831</v>
      </c>
      <c r="C17369" s="226">
        <v>43832</v>
      </c>
      <c r="D17369" s="226">
        <v>44403.422106481485</v>
      </c>
      <c r="E17369" t="s">
        <v>8265</v>
      </c>
      <c r="F17369">
        <v>218.55070116672243</v>
      </c>
    </row>
    <row r="17370" spans="1:6">
      <c r="A17370">
        <v>8</v>
      </c>
      <c r="B17370" s="226">
        <v>43831</v>
      </c>
      <c r="C17370" s="226">
        <v>43832</v>
      </c>
      <c r="D17370" s="226">
        <v>44403.422106481485</v>
      </c>
      <c r="E17370" t="s">
        <v>8262</v>
      </c>
      <c r="F17370">
        <v>77.750184615378259</v>
      </c>
    </row>
    <row r="17371" spans="1:6">
      <c r="A17371">
        <v>8</v>
      </c>
      <c r="B17371" s="226">
        <v>43831</v>
      </c>
      <c r="C17371" s="226">
        <v>43832</v>
      </c>
      <c r="D17371" s="226">
        <v>44403.422106481485</v>
      </c>
      <c r="E17371" t="s">
        <v>8266</v>
      </c>
      <c r="F17371">
        <v>64.424646454890038</v>
      </c>
    </row>
    <row r="17372" spans="1:6">
      <c r="A17372">
        <v>8</v>
      </c>
      <c r="B17372" s="226">
        <v>43831</v>
      </c>
      <c r="C17372" s="226">
        <v>43832</v>
      </c>
      <c r="D17372" s="226">
        <v>44403.422106481485</v>
      </c>
      <c r="E17372" t="s">
        <v>8015</v>
      </c>
    </row>
    <row r="17373" spans="1:6">
      <c r="A17373">
        <v>8</v>
      </c>
      <c r="B17373" s="226">
        <v>43831</v>
      </c>
      <c r="C17373" s="226">
        <v>43832</v>
      </c>
      <c r="D17373" s="226">
        <v>44403.422106481485</v>
      </c>
      <c r="E17373" t="s">
        <v>8016</v>
      </c>
    </row>
    <row r="17374" spans="1:6">
      <c r="A17374">
        <v>8</v>
      </c>
      <c r="B17374" s="226">
        <v>43831</v>
      </c>
      <c r="C17374" s="226">
        <v>43832</v>
      </c>
      <c r="D17374" s="226">
        <v>44403.422106481485</v>
      </c>
      <c r="E17374" t="s">
        <v>8008</v>
      </c>
    </row>
    <row r="17375" spans="1:6">
      <c r="A17375">
        <v>8</v>
      </c>
      <c r="B17375" s="226">
        <v>43831</v>
      </c>
      <c r="C17375" s="226">
        <v>43832</v>
      </c>
      <c r="D17375" s="226">
        <v>44403.422106481485</v>
      </c>
      <c r="E17375" t="s">
        <v>7641</v>
      </c>
    </row>
    <row r="17376" spans="1:6">
      <c r="A17376">
        <v>8</v>
      </c>
      <c r="B17376" s="226">
        <v>43831</v>
      </c>
      <c r="C17376" s="226">
        <v>43832</v>
      </c>
      <c r="D17376" s="226">
        <v>44403.422106481485</v>
      </c>
      <c r="E17376" t="s">
        <v>7648</v>
      </c>
    </row>
    <row r="17377" spans="1:6">
      <c r="A17377">
        <v>8</v>
      </c>
      <c r="B17377" s="226">
        <v>43831</v>
      </c>
      <c r="C17377" s="226">
        <v>43832</v>
      </c>
      <c r="D17377" s="226">
        <v>44403.422106481485</v>
      </c>
      <c r="E17377" t="s">
        <v>6900</v>
      </c>
      <c r="F17377">
        <v>110.00103698836462</v>
      </c>
    </row>
    <row r="17378" spans="1:6">
      <c r="A17378">
        <v>8</v>
      </c>
      <c r="B17378" s="226">
        <v>43831</v>
      </c>
      <c r="C17378" s="226">
        <v>43832</v>
      </c>
      <c r="D17378" s="226">
        <v>44403.422106481485</v>
      </c>
      <c r="E17378" t="s">
        <v>6902</v>
      </c>
      <c r="F17378">
        <v>0</v>
      </c>
    </row>
    <row r="17379" spans="1:6">
      <c r="A17379">
        <v>8</v>
      </c>
      <c r="B17379" s="226">
        <v>43831</v>
      </c>
      <c r="C17379" s="226">
        <v>43832</v>
      </c>
      <c r="D17379" s="226">
        <v>44403.422106481485</v>
      </c>
      <c r="E17379" t="s">
        <v>8061</v>
      </c>
    </row>
    <row r="17380" spans="1:6">
      <c r="A17380">
        <v>8</v>
      </c>
      <c r="B17380" s="226">
        <v>43831</v>
      </c>
      <c r="C17380" s="226">
        <v>43832</v>
      </c>
      <c r="D17380" s="226">
        <v>44403.422106481485</v>
      </c>
      <c r="E17380" t="s">
        <v>8062</v>
      </c>
    </row>
    <row r="17381" spans="1:6">
      <c r="A17381">
        <v>8</v>
      </c>
      <c r="B17381" s="226">
        <v>43831</v>
      </c>
      <c r="C17381" s="226">
        <v>43832</v>
      </c>
      <c r="D17381" s="226">
        <v>44403.422106481485</v>
      </c>
      <c r="E17381" t="s">
        <v>8063</v>
      </c>
    </row>
    <row r="17382" spans="1:6">
      <c r="A17382">
        <v>8</v>
      </c>
      <c r="B17382" s="226">
        <v>43831</v>
      </c>
      <c r="C17382" s="226">
        <v>43832</v>
      </c>
      <c r="D17382" s="226">
        <v>44403.422106481485</v>
      </c>
      <c r="E17382" t="s">
        <v>8064</v>
      </c>
    </row>
    <row r="17383" spans="1:6">
      <c r="A17383">
        <v>8</v>
      </c>
      <c r="B17383" s="226">
        <v>43831</v>
      </c>
      <c r="C17383" s="226">
        <v>43832</v>
      </c>
      <c r="D17383" s="226">
        <v>44403.422106481485</v>
      </c>
      <c r="E17383" t="s">
        <v>8065</v>
      </c>
    </row>
    <row r="17384" spans="1:6">
      <c r="A17384">
        <v>8</v>
      </c>
      <c r="B17384" s="226">
        <v>43831</v>
      </c>
      <c r="C17384" s="226">
        <v>43832</v>
      </c>
      <c r="D17384" s="226">
        <v>44403.422106481485</v>
      </c>
      <c r="E17384" t="s">
        <v>8066</v>
      </c>
    </row>
    <row r="17385" spans="1:6">
      <c r="A17385">
        <v>8</v>
      </c>
      <c r="B17385" s="226">
        <v>43831</v>
      </c>
      <c r="C17385" s="226">
        <v>43832</v>
      </c>
      <c r="D17385" s="226">
        <v>44403.422106481485</v>
      </c>
      <c r="E17385" t="s">
        <v>8067</v>
      </c>
    </row>
    <row r="17386" spans="1:6">
      <c r="A17386">
        <v>8</v>
      </c>
      <c r="B17386" s="226">
        <v>43831</v>
      </c>
      <c r="C17386" s="226">
        <v>43832</v>
      </c>
      <c r="D17386" s="226">
        <v>44403.422106481485</v>
      </c>
      <c r="E17386" t="s">
        <v>8068</v>
      </c>
    </row>
    <row r="17387" spans="1:6">
      <c r="A17387">
        <v>8</v>
      </c>
      <c r="B17387" s="226">
        <v>43831</v>
      </c>
      <c r="C17387" s="226">
        <v>43832</v>
      </c>
      <c r="D17387" s="226">
        <v>44403.422106481485</v>
      </c>
      <c r="E17387" t="s">
        <v>8069</v>
      </c>
    </row>
    <row r="17388" spans="1:6">
      <c r="A17388">
        <v>8</v>
      </c>
      <c r="B17388" s="226">
        <v>43831</v>
      </c>
      <c r="C17388" s="226">
        <v>43832</v>
      </c>
      <c r="D17388" s="226">
        <v>44403.422106481485</v>
      </c>
      <c r="E17388" t="s">
        <v>8070</v>
      </c>
    </row>
    <row r="17389" spans="1:6">
      <c r="A17389">
        <v>8</v>
      </c>
      <c r="B17389" s="226">
        <v>43831</v>
      </c>
      <c r="C17389" s="226">
        <v>43832</v>
      </c>
      <c r="D17389" s="226">
        <v>44403.422106481485</v>
      </c>
      <c r="E17389" t="s">
        <v>8071</v>
      </c>
    </row>
    <row r="17390" spans="1:6">
      <c r="A17390">
        <v>8</v>
      </c>
      <c r="B17390" s="226">
        <v>43831</v>
      </c>
      <c r="C17390" s="226">
        <v>43832</v>
      </c>
      <c r="D17390" s="226">
        <v>44403.422106481485</v>
      </c>
      <c r="E17390" t="s">
        <v>8072</v>
      </c>
    </row>
    <row r="17391" spans="1:6">
      <c r="A17391">
        <v>8</v>
      </c>
      <c r="B17391" s="226">
        <v>43831</v>
      </c>
      <c r="C17391" s="226">
        <v>43832</v>
      </c>
      <c r="D17391" s="226">
        <v>44403.422106481485</v>
      </c>
      <c r="E17391" t="s">
        <v>8073</v>
      </c>
    </row>
    <row r="17392" spans="1:6">
      <c r="A17392">
        <v>8</v>
      </c>
      <c r="B17392" s="226">
        <v>43831</v>
      </c>
      <c r="C17392" s="226">
        <v>43832</v>
      </c>
      <c r="D17392" s="226">
        <v>44403.422106481485</v>
      </c>
      <c r="E17392" t="s">
        <v>8074</v>
      </c>
    </row>
    <row r="17393" spans="1:5">
      <c r="A17393">
        <v>8</v>
      </c>
      <c r="B17393" s="226">
        <v>43831</v>
      </c>
      <c r="C17393" s="226">
        <v>43832</v>
      </c>
      <c r="D17393" s="226">
        <v>44403.422106481485</v>
      </c>
      <c r="E17393" t="s">
        <v>8075</v>
      </c>
    </row>
    <row r="17394" spans="1:5">
      <c r="A17394">
        <v>8</v>
      </c>
      <c r="B17394" s="226">
        <v>43831</v>
      </c>
      <c r="C17394" s="226">
        <v>43832</v>
      </c>
      <c r="D17394" s="226">
        <v>44403.422106481485</v>
      </c>
      <c r="E17394" t="s">
        <v>8076</v>
      </c>
    </row>
    <row r="17395" spans="1:5">
      <c r="A17395">
        <v>8</v>
      </c>
      <c r="B17395" s="226">
        <v>43831</v>
      </c>
      <c r="C17395" s="226">
        <v>43832</v>
      </c>
      <c r="D17395" s="226">
        <v>44403.422106481485</v>
      </c>
      <c r="E17395" t="s">
        <v>8077</v>
      </c>
    </row>
    <row r="17396" spans="1:5">
      <c r="A17396">
        <v>8</v>
      </c>
      <c r="B17396" s="226">
        <v>43831</v>
      </c>
      <c r="C17396" s="226">
        <v>43832</v>
      </c>
      <c r="D17396" s="226">
        <v>44403.422106481485</v>
      </c>
      <c r="E17396" t="s">
        <v>8078</v>
      </c>
    </row>
    <row r="17397" spans="1:5">
      <c r="A17397">
        <v>8</v>
      </c>
      <c r="B17397" s="226">
        <v>43831</v>
      </c>
      <c r="C17397" s="226">
        <v>43832</v>
      </c>
      <c r="D17397" s="226">
        <v>44403.422106481485</v>
      </c>
      <c r="E17397" t="s">
        <v>8079</v>
      </c>
    </row>
    <row r="17398" spans="1:5">
      <c r="A17398">
        <v>8</v>
      </c>
      <c r="B17398" s="226">
        <v>43831</v>
      </c>
      <c r="C17398" s="226">
        <v>43832</v>
      </c>
      <c r="D17398" s="226">
        <v>44403.422106481485</v>
      </c>
      <c r="E17398" t="s">
        <v>8080</v>
      </c>
    </row>
    <row r="17399" spans="1:5">
      <c r="A17399">
        <v>8</v>
      </c>
      <c r="B17399" s="226">
        <v>43831</v>
      </c>
      <c r="C17399" s="226">
        <v>43832</v>
      </c>
      <c r="D17399" s="226">
        <v>44403.422106481485</v>
      </c>
      <c r="E17399" t="s">
        <v>8081</v>
      </c>
    </row>
    <row r="17400" spans="1:5">
      <c r="A17400">
        <v>8</v>
      </c>
      <c r="B17400" s="226">
        <v>43831</v>
      </c>
      <c r="C17400" s="226">
        <v>43832</v>
      </c>
      <c r="D17400" s="226">
        <v>44403.422106481485</v>
      </c>
      <c r="E17400" t="s">
        <v>8082</v>
      </c>
    </row>
    <row r="17401" spans="1:5">
      <c r="A17401">
        <v>8</v>
      </c>
      <c r="B17401" s="226">
        <v>43831</v>
      </c>
      <c r="C17401" s="226">
        <v>43832</v>
      </c>
      <c r="D17401" s="226">
        <v>44403.422106481485</v>
      </c>
      <c r="E17401" t="s">
        <v>8083</v>
      </c>
    </row>
    <row r="17402" spans="1:5">
      <c r="A17402">
        <v>8</v>
      </c>
      <c r="B17402" s="226">
        <v>43831</v>
      </c>
      <c r="C17402" s="226">
        <v>43832</v>
      </c>
      <c r="D17402" s="226">
        <v>44403.422106481485</v>
      </c>
      <c r="E17402" t="s">
        <v>8084</v>
      </c>
    </row>
    <row r="17403" spans="1:5">
      <c r="A17403">
        <v>8</v>
      </c>
      <c r="B17403" s="226">
        <v>43831</v>
      </c>
      <c r="C17403" s="226">
        <v>43832</v>
      </c>
      <c r="D17403" s="226">
        <v>44403.422106481485</v>
      </c>
      <c r="E17403" t="s">
        <v>8085</v>
      </c>
    </row>
    <row r="17404" spans="1:5">
      <c r="A17404">
        <v>8</v>
      </c>
      <c r="B17404" s="226">
        <v>43831</v>
      </c>
      <c r="C17404" s="226">
        <v>43832</v>
      </c>
      <c r="D17404" s="226">
        <v>44403.422106481485</v>
      </c>
      <c r="E17404" t="s">
        <v>8086</v>
      </c>
    </row>
    <row r="17405" spans="1:5">
      <c r="A17405">
        <v>8</v>
      </c>
      <c r="B17405" s="226">
        <v>43831</v>
      </c>
      <c r="C17405" s="226">
        <v>43832</v>
      </c>
      <c r="D17405" s="226">
        <v>44403.422106481485</v>
      </c>
      <c r="E17405" t="s">
        <v>8087</v>
      </c>
    </row>
    <row r="17406" spans="1:5">
      <c r="A17406">
        <v>8</v>
      </c>
      <c r="B17406" s="226">
        <v>43831</v>
      </c>
      <c r="C17406" s="226">
        <v>43832</v>
      </c>
      <c r="D17406" s="226">
        <v>44403.422106481485</v>
      </c>
      <c r="E17406" t="s">
        <v>8088</v>
      </c>
    </row>
    <row r="17407" spans="1:5">
      <c r="A17407">
        <v>8</v>
      </c>
      <c r="B17407" s="226">
        <v>43831</v>
      </c>
      <c r="C17407" s="226">
        <v>43832</v>
      </c>
      <c r="D17407" s="226">
        <v>44403.422106481485</v>
      </c>
      <c r="E17407" t="s">
        <v>8089</v>
      </c>
    </row>
    <row r="17408" spans="1:5">
      <c r="A17408">
        <v>8</v>
      </c>
      <c r="B17408" s="226">
        <v>43831</v>
      </c>
      <c r="C17408" s="226">
        <v>43832</v>
      </c>
      <c r="D17408" s="226">
        <v>44403.422106481485</v>
      </c>
      <c r="E17408" t="s">
        <v>8090</v>
      </c>
    </row>
    <row r="17409" spans="1:5">
      <c r="A17409">
        <v>8</v>
      </c>
      <c r="B17409" s="226">
        <v>43831</v>
      </c>
      <c r="C17409" s="226">
        <v>43832</v>
      </c>
      <c r="D17409" s="226">
        <v>44403.422106481485</v>
      </c>
      <c r="E17409" t="s">
        <v>8091</v>
      </c>
    </row>
    <row r="17410" spans="1:5">
      <c r="A17410">
        <v>8</v>
      </c>
      <c r="B17410" s="226">
        <v>43831</v>
      </c>
      <c r="C17410" s="226">
        <v>43832</v>
      </c>
      <c r="D17410" s="226">
        <v>44403.422106481485</v>
      </c>
      <c r="E17410" t="s">
        <v>8092</v>
      </c>
    </row>
    <row r="17411" spans="1:5">
      <c r="A17411">
        <v>8</v>
      </c>
      <c r="B17411" s="226">
        <v>43831</v>
      </c>
      <c r="C17411" s="226">
        <v>43832</v>
      </c>
      <c r="D17411" s="226">
        <v>44403.422106481485</v>
      </c>
      <c r="E17411" t="s">
        <v>8093</v>
      </c>
    </row>
    <row r="17412" spans="1:5">
      <c r="A17412">
        <v>8</v>
      </c>
      <c r="B17412" s="226">
        <v>43831</v>
      </c>
      <c r="C17412" s="226">
        <v>43832</v>
      </c>
      <c r="D17412" s="226">
        <v>44403.422106481485</v>
      </c>
      <c r="E17412" t="s">
        <v>8094</v>
      </c>
    </row>
    <row r="17413" spans="1:5">
      <c r="A17413">
        <v>8</v>
      </c>
      <c r="B17413" s="226">
        <v>43831</v>
      </c>
      <c r="C17413" s="226">
        <v>43832</v>
      </c>
      <c r="D17413" s="226">
        <v>44403.422106481485</v>
      </c>
      <c r="E17413" t="s">
        <v>8095</v>
      </c>
    </row>
    <row r="17414" spans="1:5">
      <c r="A17414">
        <v>8</v>
      </c>
      <c r="B17414" s="226">
        <v>43831</v>
      </c>
      <c r="C17414" s="226">
        <v>43832</v>
      </c>
      <c r="D17414" s="226">
        <v>44403.422106481485</v>
      </c>
      <c r="E17414" t="s">
        <v>8096</v>
      </c>
    </row>
    <row r="17415" spans="1:5">
      <c r="A17415">
        <v>8</v>
      </c>
      <c r="B17415" s="226">
        <v>43831</v>
      </c>
      <c r="C17415" s="226">
        <v>43832</v>
      </c>
      <c r="D17415" s="226">
        <v>44403.422106481485</v>
      </c>
      <c r="E17415" t="s">
        <v>8097</v>
      </c>
    </row>
    <row r="17416" spans="1:5">
      <c r="A17416">
        <v>8</v>
      </c>
      <c r="B17416" s="226">
        <v>43831</v>
      </c>
      <c r="C17416" s="226">
        <v>43832</v>
      </c>
      <c r="D17416" s="226">
        <v>44403.422106481485</v>
      </c>
      <c r="E17416" t="s">
        <v>8098</v>
      </c>
    </row>
    <row r="17417" spans="1:5">
      <c r="A17417">
        <v>8</v>
      </c>
      <c r="B17417" s="226">
        <v>43831</v>
      </c>
      <c r="C17417" s="226">
        <v>43832</v>
      </c>
      <c r="D17417" s="226">
        <v>44403.422106481485</v>
      </c>
      <c r="E17417" t="s">
        <v>8099</v>
      </c>
    </row>
    <row r="17418" spans="1:5">
      <c r="A17418">
        <v>8</v>
      </c>
      <c r="B17418" s="226">
        <v>43831</v>
      </c>
      <c r="C17418" s="226">
        <v>43832</v>
      </c>
      <c r="D17418" s="226">
        <v>44403.422106481485</v>
      </c>
      <c r="E17418" t="s">
        <v>8100</v>
      </c>
    </row>
    <row r="17419" spans="1:5">
      <c r="A17419">
        <v>8</v>
      </c>
      <c r="B17419" s="226">
        <v>43831</v>
      </c>
      <c r="C17419" s="226">
        <v>43832</v>
      </c>
      <c r="D17419" s="226">
        <v>44403.422106481485</v>
      </c>
      <c r="E17419" t="s">
        <v>8101</v>
      </c>
    </row>
    <row r="17420" spans="1:5">
      <c r="A17420">
        <v>8</v>
      </c>
      <c r="B17420" s="226">
        <v>43831</v>
      </c>
      <c r="C17420" s="226">
        <v>43832</v>
      </c>
      <c r="D17420" s="226">
        <v>44403.422106481485</v>
      </c>
      <c r="E17420" t="s">
        <v>8102</v>
      </c>
    </row>
    <row r="17421" spans="1:5">
      <c r="A17421">
        <v>8</v>
      </c>
      <c r="B17421" s="226">
        <v>43831</v>
      </c>
      <c r="C17421" s="226">
        <v>43832</v>
      </c>
      <c r="D17421" s="226">
        <v>44403.422106481485</v>
      </c>
      <c r="E17421" t="s">
        <v>8103</v>
      </c>
    </row>
    <row r="17422" spans="1:5">
      <c r="A17422">
        <v>8</v>
      </c>
      <c r="B17422" s="226">
        <v>43831</v>
      </c>
      <c r="C17422" s="226">
        <v>43832</v>
      </c>
      <c r="D17422" s="226">
        <v>44403.422106481485</v>
      </c>
      <c r="E17422" t="s">
        <v>8104</v>
      </c>
    </row>
    <row r="17423" spans="1:5">
      <c r="A17423">
        <v>8</v>
      </c>
      <c r="B17423" s="226">
        <v>43831</v>
      </c>
      <c r="C17423" s="226">
        <v>43832</v>
      </c>
      <c r="D17423" s="226">
        <v>44403.422106481485</v>
      </c>
      <c r="E17423" t="s">
        <v>8105</v>
      </c>
    </row>
    <row r="17424" spans="1:5">
      <c r="A17424">
        <v>8</v>
      </c>
      <c r="B17424" s="226">
        <v>43831</v>
      </c>
      <c r="C17424" s="226">
        <v>43832</v>
      </c>
      <c r="D17424" s="226">
        <v>44403.422106481485</v>
      </c>
      <c r="E17424" t="s">
        <v>8106</v>
      </c>
    </row>
    <row r="17425" spans="1:6">
      <c r="A17425">
        <v>8</v>
      </c>
      <c r="B17425" s="226">
        <v>43831</v>
      </c>
      <c r="C17425" s="226">
        <v>43832</v>
      </c>
      <c r="D17425" s="226">
        <v>44403.422106481485</v>
      </c>
      <c r="E17425" t="s">
        <v>8107</v>
      </c>
      <c r="F17425">
        <v>33.807819366454986</v>
      </c>
    </row>
    <row r="17426" spans="1:6">
      <c r="A17426">
        <v>8</v>
      </c>
      <c r="B17426" s="226">
        <v>43831</v>
      </c>
      <c r="C17426" s="226">
        <v>43832</v>
      </c>
      <c r="D17426" s="226">
        <v>44403.422106481485</v>
      </c>
      <c r="E17426" t="s">
        <v>8108</v>
      </c>
      <c r="F17426">
        <v>49.710628509519566</v>
      </c>
    </row>
    <row r="17427" spans="1:6">
      <c r="A17427">
        <v>8</v>
      </c>
      <c r="B17427" s="226">
        <v>43831</v>
      </c>
      <c r="C17427" s="226">
        <v>43832</v>
      </c>
      <c r="D17427" s="226">
        <v>44403.422106481485</v>
      </c>
      <c r="E17427" t="s">
        <v>8109</v>
      </c>
      <c r="F17427">
        <v>2.1089529991149902</v>
      </c>
    </row>
    <row r="17428" spans="1:6">
      <c r="A17428">
        <v>8</v>
      </c>
      <c r="B17428" s="226">
        <v>43831</v>
      </c>
      <c r="C17428" s="226">
        <v>43832</v>
      </c>
      <c r="D17428" s="226">
        <v>44403.422106481485</v>
      </c>
      <c r="E17428" t="s">
        <v>8110</v>
      </c>
      <c r="F17428">
        <v>0.1834089905023647</v>
      </c>
    </row>
    <row r="17429" spans="1:6">
      <c r="A17429">
        <v>8</v>
      </c>
      <c r="B17429" s="226">
        <v>43831</v>
      </c>
      <c r="C17429" s="226">
        <v>43832</v>
      </c>
      <c r="D17429" s="226">
        <v>44403.422106481485</v>
      </c>
      <c r="E17429" t="s">
        <v>8111</v>
      </c>
      <c r="F17429">
        <v>7.7693381309506542</v>
      </c>
    </row>
    <row r="17430" spans="1:6">
      <c r="A17430">
        <v>8</v>
      </c>
      <c r="B17430" s="226">
        <v>43831</v>
      </c>
      <c r="C17430" s="226">
        <v>43832</v>
      </c>
      <c r="D17430" s="226">
        <v>44403.422106481485</v>
      </c>
      <c r="E17430" t="s">
        <v>8112</v>
      </c>
      <c r="F17430">
        <v>1.999007351696571E-2</v>
      </c>
    </row>
    <row r="17431" spans="1:6">
      <c r="A17431">
        <v>8</v>
      </c>
      <c r="B17431" s="226">
        <v>43831</v>
      </c>
      <c r="C17431" s="226">
        <v>43832</v>
      </c>
      <c r="D17431" s="226">
        <v>44403.422106481485</v>
      </c>
      <c r="E17431" t="s">
        <v>8113</v>
      </c>
      <c r="F17431">
        <v>1.4571084976196289</v>
      </c>
    </row>
    <row r="17432" spans="1:6">
      <c r="A17432">
        <v>8</v>
      </c>
      <c r="B17432" s="226">
        <v>43831</v>
      </c>
      <c r="C17432" s="226">
        <v>43832</v>
      </c>
      <c r="D17432" s="226">
        <v>44403.422106481485</v>
      </c>
      <c r="E17432" t="s">
        <v>8114</v>
      </c>
      <c r="F17432">
        <v>6.0608368366954574E-2</v>
      </c>
    </row>
    <row r="17433" spans="1:6">
      <c r="A17433">
        <v>8</v>
      </c>
      <c r="B17433" s="226">
        <v>43831</v>
      </c>
      <c r="C17433" s="226">
        <v>43832</v>
      </c>
      <c r="D17433" s="226">
        <v>44403.422106481485</v>
      </c>
      <c r="E17433" t="s">
        <v>7341</v>
      </c>
      <c r="F17433">
        <v>59.418218549092501</v>
      </c>
    </row>
    <row r="17434" spans="1:6">
      <c r="A17434">
        <v>8</v>
      </c>
      <c r="B17434" s="226">
        <v>43831</v>
      </c>
      <c r="C17434" s="226">
        <v>43832</v>
      </c>
      <c r="D17434" s="226">
        <v>44403.422106481485</v>
      </c>
      <c r="E17434" t="s">
        <v>7343</v>
      </c>
      <c r="F17434">
        <v>40.743962542215947</v>
      </c>
    </row>
    <row r="17435" spans="1:6">
      <c r="A17435">
        <v>8</v>
      </c>
      <c r="B17435" s="226">
        <v>43831</v>
      </c>
      <c r="C17435" s="226">
        <v>43832</v>
      </c>
      <c r="D17435" s="226">
        <v>44403.422106481485</v>
      </c>
      <c r="E17435" t="s">
        <v>8116</v>
      </c>
      <c r="F17435">
        <v>139.58443687227071</v>
      </c>
    </row>
    <row r="17436" spans="1:6">
      <c r="A17436">
        <v>8</v>
      </c>
      <c r="B17436" s="226">
        <v>43831</v>
      </c>
      <c r="C17436" s="226">
        <v>43832</v>
      </c>
      <c r="D17436" s="226">
        <v>44403.422106481485</v>
      </c>
      <c r="E17436" t="s">
        <v>7346</v>
      </c>
      <c r="F17436">
        <v>0</v>
      </c>
    </row>
    <row r="17437" spans="1:6">
      <c r="A17437">
        <v>8</v>
      </c>
      <c r="B17437" s="226">
        <v>43831</v>
      </c>
      <c r="C17437" s="226">
        <v>43832</v>
      </c>
      <c r="D17437" s="226">
        <v>44403.422106481485</v>
      </c>
      <c r="E17437" t="s">
        <v>7348</v>
      </c>
      <c r="F17437">
        <v>5.0086818463271507</v>
      </c>
    </row>
    <row r="17438" spans="1:6">
      <c r="A17438">
        <v>8</v>
      </c>
      <c r="B17438" s="226">
        <v>43831</v>
      </c>
      <c r="C17438" s="226">
        <v>43832</v>
      </c>
      <c r="D17438" s="226">
        <v>44403.422106481485</v>
      </c>
      <c r="E17438" t="s">
        <v>8115</v>
      </c>
      <c r="F17438">
        <v>39.870655586984348</v>
      </c>
    </row>
    <row r="17439" spans="1:6">
      <c r="A17439">
        <v>8</v>
      </c>
      <c r="B17439" s="226">
        <v>43831</v>
      </c>
      <c r="C17439" s="226">
        <v>43832</v>
      </c>
      <c r="D17439" s="226">
        <v>44403.422106481485</v>
      </c>
      <c r="E17439" t="s">
        <v>8117</v>
      </c>
      <c r="F17439">
        <v>62.88050816853859</v>
      </c>
    </row>
    <row r="17440" spans="1:6">
      <c r="A17440">
        <v>8</v>
      </c>
      <c r="B17440" s="226">
        <v>43831</v>
      </c>
      <c r="C17440" s="226">
        <v>43832</v>
      </c>
      <c r="D17440" s="226">
        <v>44403.422106481485</v>
      </c>
      <c r="E17440" t="s">
        <v>8118</v>
      </c>
      <c r="F17440">
        <v>20.430000305175781</v>
      </c>
    </row>
    <row r="17441" spans="1:6">
      <c r="A17441">
        <v>8</v>
      </c>
      <c r="B17441" s="226">
        <v>43831</v>
      </c>
      <c r="C17441" s="226">
        <v>43832</v>
      </c>
      <c r="D17441" s="226">
        <v>44403.422106481485</v>
      </c>
      <c r="E17441" t="s">
        <v>8119</v>
      </c>
      <c r="F17441">
        <v>70.010002136227754</v>
      </c>
    </row>
    <row r="17442" spans="1:6">
      <c r="A17442">
        <v>8</v>
      </c>
      <c r="B17442" s="226">
        <v>43831</v>
      </c>
      <c r="C17442" s="226">
        <v>43832</v>
      </c>
      <c r="D17442" s="226">
        <v>44403.422106481485</v>
      </c>
      <c r="E17442" t="s">
        <v>8322</v>
      </c>
      <c r="F17442">
        <v>0</v>
      </c>
    </row>
    <row r="17443" spans="1:6">
      <c r="A17443">
        <v>8</v>
      </c>
      <c r="B17443" s="226">
        <v>43831</v>
      </c>
      <c r="C17443" s="226">
        <v>43832</v>
      </c>
      <c r="D17443" s="226">
        <v>44403.422106481485</v>
      </c>
      <c r="E17443" t="s">
        <v>8323</v>
      </c>
      <c r="F17443">
        <v>4.2716914865705737</v>
      </c>
    </row>
    <row r="17444" spans="1:6">
      <c r="A17444">
        <v>8</v>
      </c>
      <c r="B17444" s="226">
        <v>43831</v>
      </c>
      <c r="C17444" s="226">
        <v>43832</v>
      </c>
      <c r="D17444" s="226">
        <v>44403.422106481485</v>
      </c>
      <c r="E17444" t="s">
        <v>8267</v>
      </c>
      <c r="F17444">
        <v>0</v>
      </c>
    </row>
    <row r="17445" spans="1:6">
      <c r="A17445">
        <v>8</v>
      </c>
      <c r="B17445" s="226">
        <v>43831</v>
      </c>
      <c r="C17445" s="226">
        <v>43832</v>
      </c>
      <c r="D17445" s="226">
        <v>44403.422106481485</v>
      </c>
      <c r="E17445" t="s">
        <v>8268</v>
      </c>
      <c r="F17445">
        <v>3.3373848878447072</v>
      </c>
    </row>
    <row r="17446" spans="1:6">
      <c r="A17446">
        <v>8</v>
      </c>
      <c r="B17446" s="226">
        <v>43831</v>
      </c>
      <c r="C17446" s="226">
        <v>43832</v>
      </c>
      <c r="D17446" s="226">
        <v>44403.422106481485</v>
      </c>
      <c r="E17446" t="s">
        <v>8269</v>
      </c>
    </row>
    <row r="17447" spans="1:6">
      <c r="A17447">
        <v>8</v>
      </c>
      <c r="B17447" s="226">
        <v>43831</v>
      </c>
      <c r="C17447" s="226">
        <v>43832</v>
      </c>
      <c r="D17447" s="226">
        <v>44403.422106481485</v>
      </c>
      <c r="E17447" t="s">
        <v>8272</v>
      </c>
      <c r="F17447">
        <v>87.674493180959544</v>
      </c>
    </row>
    <row r="17448" spans="1:6">
      <c r="A17448">
        <v>8</v>
      </c>
      <c r="B17448" s="226">
        <v>43831</v>
      </c>
      <c r="C17448" s="226">
        <v>43832</v>
      </c>
      <c r="D17448" s="226">
        <v>44403.422106481485</v>
      </c>
      <c r="E17448" t="s">
        <v>8273</v>
      </c>
      <c r="F17448">
        <v>84.495142649852312</v>
      </c>
    </row>
    <row r="17449" spans="1:6">
      <c r="A17449">
        <v>8</v>
      </c>
      <c r="B17449" s="226">
        <v>43831</v>
      </c>
      <c r="C17449" s="226">
        <v>43832</v>
      </c>
      <c r="D17449" s="226">
        <v>44403.422106481485</v>
      </c>
      <c r="E17449" t="s">
        <v>8274</v>
      </c>
      <c r="F17449">
        <v>3.6263118448202203</v>
      </c>
    </row>
    <row r="17450" spans="1:6">
      <c r="A17450">
        <v>8</v>
      </c>
      <c r="B17450" s="226">
        <v>43831</v>
      </c>
      <c r="C17450" s="226">
        <v>43832</v>
      </c>
      <c r="D17450" s="226">
        <v>44403.422106481485</v>
      </c>
      <c r="E17450" t="s">
        <v>7718</v>
      </c>
    </row>
    <row r="17451" spans="1:6">
      <c r="A17451">
        <v>8</v>
      </c>
      <c r="B17451" s="226">
        <v>43831</v>
      </c>
      <c r="C17451" s="226">
        <v>43832</v>
      </c>
      <c r="D17451" s="226">
        <v>44403.422106481485</v>
      </c>
      <c r="E17451" t="s">
        <v>7719</v>
      </c>
    </row>
    <row r="17452" spans="1:6">
      <c r="A17452">
        <v>8</v>
      </c>
      <c r="B17452" s="226">
        <v>43831</v>
      </c>
      <c r="C17452" s="226">
        <v>43832</v>
      </c>
      <c r="D17452" s="226">
        <v>44403.422106481485</v>
      </c>
      <c r="E17452" t="s">
        <v>7722</v>
      </c>
    </row>
    <row r="17453" spans="1:6">
      <c r="A17453">
        <v>8</v>
      </c>
      <c r="B17453" s="226">
        <v>43831</v>
      </c>
      <c r="C17453" s="226">
        <v>43832</v>
      </c>
      <c r="D17453" s="226">
        <v>44403.422106481485</v>
      </c>
      <c r="E17453" t="s">
        <v>7723</v>
      </c>
    </row>
    <row r="17454" spans="1:6">
      <c r="A17454">
        <v>8</v>
      </c>
      <c r="B17454" s="226">
        <v>43831</v>
      </c>
      <c r="C17454" s="226">
        <v>43832</v>
      </c>
      <c r="D17454" s="226">
        <v>44403.422106481485</v>
      </c>
      <c r="E17454" t="s">
        <v>7724</v>
      </c>
    </row>
    <row r="17455" spans="1:6">
      <c r="A17455">
        <v>8</v>
      </c>
      <c r="B17455" s="226">
        <v>43831</v>
      </c>
      <c r="C17455" s="226">
        <v>43832</v>
      </c>
      <c r="D17455" s="226">
        <v>44403.422106481485</v>
      </c>
      <c r="E17455" t="s">
        <v>7725</v>
      </c>
    </row>
    <row r="17456" spans="1:6">
      <c r="A17456">
        <v>8</v>
      </c>
      <c r="B17456" s="226">
        <v>43831</v>
      </c>
      <c r="C17456" s="226">
        <v>43832</v>
      </c>
      <c r="D17456" s="226">
        <v>44403.422106481485</v>
      </c>
      <c r="E17456" t="s">
        <v>7024</v>
      </c>
      <c r="F17456">
        <v>0</v>
      </c>
    </row>
    <row r="17457" spans="1:6">
      <c r="A17457">
        <v>8</v>
      </c>
      <c r="B17457" s="226">
        <v>43831</v>
      </c>
      <c r="C17457" s="226">
        <v>43832</v>
      </c>
      <c r="D17457" s="226">
        <v>44403.422106481485</v>
      </c>
      <c r="E17457" t="s">
        <v>8120</v>
      </c>
    </row>
    <row r="17458" spans="1:6">
      <c r="A17458">
        <v>8</v>
      </c>
      <c r="B17458" s="226">
        <v>43831</v>
      </c>
      <c r="C17458" s="226">
        <v>43832</v>
      </c>
      <c r="D17458" s="226">
        <v>44403.422106481485</v>
      </c>
      <c r="E17458" t="s">
        <v>8121</v>
      </c>
    </row>
    <row r="17459" spans="1:6">
      <c r="A17459">
        <v>8</v>
      </c>
      <c r="B17459" s="226">
        <v>43831</v>
      </c>
      <c r="C17459" s="226">
        <v>43832</v>
      </c>
      <c r="D17459" s="226">
        <v>44403.422106481485</v>
      </c>
      <c r="E17459" t="s">
        <v>8122</v>
      </c>
    </row>
    <row r="17460" spans="1:6">
      <c r="A17460">
        <v>8</v>
      </c>
      <c r="B17460" s="226">
        <v>43831</v>
      </c>
      <c r="C17460" s="226">
        <v>43832</v>
      </c>
      <c r="D17460" s="226">
        <v>44403.422106481485</v>
      </c>
      <c r="E17460" t="s">
        <v>8123</v>
      </c>
    </row>
    <row r="17461" spans="1:6">
      <c r="A17461">
        <v>8</v>
      </c>
      <c r="B17461" s="226">
        <v>43831</v>
      </c>
      <c r="C17461" s="226">
        <v>43832</v>
      </c>
      <c r="D17461" s="226">
        <v>44403.422106481485</v>
      </c>
      <c r="E17461" t="s">
        <v>8124</v>
      </c>
    </row>
    <row r="17462" spans="1:6">
      <c r="A17462">
        <v>8</v>
      </c>
      <c r="B17462" s="226">
        <v>43831</v>
      </c>
      <c r="C17462" s="226">
        <v>43832</v>
      </c>
      <c r="D17462" s="226">
        <v>44403.422106481485</v>
      </c>
      <c r="E17462" t="s">
        <v>8125</v>
      </c>
    </row>
    <row r="17463" spans="1:6">
      <c r="A17463">
        <v>8</v>
      </c>
      <c r="B17463" s="226">
        <v>43831</v>
      </c>
      <c r="C17463" s="226">
        <v>43832</v>
      </c>
      <c r="D17463" s="226">
        <v>44403.422106481485</v>
      </c>
      <c r="E17463" t="s">
        <v>8126</v>
      </c>
    </row>
    <row r="17464" spans="1:6">
      <c r="A17464">
        <v>8</v>
      </c>
      <c r="B17464" s="226">
        <v>43831</v>
      </c>
      <c r="C17464" s="226">
        <v>43832</v>
      </c>
      <c r="D17464" s="226">
        <v>44403.422106481485</v>
      </c>
      <c r="E17464" t="s">
        <v>8127</v>
      </c>
    </row>
    <row r="17465" spans="1:6">
      <c r="A17465">
        <v>8</v>
      </c>
      <c r="B17465" s="226">
        <v>43831</v>
      </c>
      <c r="C17465" s="226">
        <v>43832</v>
      </c>
      <c r="D17465" s="226">
        <v>44403.422106481485</v>
      </c>
      <c r="E17465" t="s">
        <v>8128</v>
      </c>
    </row>
    <row r="17466" spans="1:6">
      <c r="A17466">
        <v>8</v>
      </c>
      <c r="B17466" s="226">
        <v>43831</v>
      </c>
      <c r="C17466" s="226">
        <v>43832</v>
      </c>
      <c r="D17466" s="226">
        <v>44403.422106481485</v>
      </c>
      <c r="E17466" t="s">
        <v>8129</v>
      </c>
    </row>
    <row r="17467" spans="1:6">
      <c r="A17467">
        <v>8</v>
      </c>
      <c r="B17467" s="226">
        <v>43831</v>
      </c>
      <c r="C17467" s="226">
        <v>43832</v>
      </c>
      <c r="D17467" s="226">
        <v>44403.422106481485</v>
      </c>
      <c r="E17467" t="s">
        <v>8130</v>
      </c>
      <c r="F17467">
        <v>0.71072679228252678</v>
      </c>
    </row>
    <row r="17468" spans="1:6">
      <c r="A17468">
        <v>8</v>
      </c>
      <c r="B17468" s="226">
        <v>43831</v>
      </c>
      <c r="C17468" s="226">
        <v>43832</v>
      </c>
      <c r="D17468" s="226">
        <v>44403.422106481485</v>
      </c>
      <c r="E17468" t="s">
        <v>8131</v>
      </c>
      <c r="F17468">
        <v>0</v>
      </c>
    </row>
    <row r="17469" spans="1:6">
      <c r="A17469">
        <v>8</v>
      </c>
      <c r="B17469" s="226">
        <v>43831</v>
      </c>
      <c r="C17469" s="226">
        <v>43832</v>
      </c>
      <c r="D17469" s="226">
        <v>44403.422106481485</v>
      </c>
      <c r="E17469" t="s">
        <v>8132</v>
      </c>
      <c r="F17469">
        <v>0</v>
      </c>
    </row>
    <row r="17470" spans="1:6">
      <c r="A17470">
        <v>8</v>
      </c>
      <c r="B17470" s="226">
        <v>43831</v>
      </c>
      <c r="C17470" s="226">
        <v>43832</v>
      </c>
      <c r="D17470" s="226">
        <v>44403.422106481485</v>
      </c>
      <c r="E17470" t="s">
        <v>8133</v>
      </c>
      <c r="F17470">
        <v>23250.105468749658</v>
      </c>
    </row>
    <row r="17471" spans="1:6">
      <c r="A17471">
        <v>8</v>
      </c>
      <c r="B17471" s="226">
        <v>43831</v>
      </c>
      <c r="C17471" s="226">
        <v>43832</v>
      </c>
      <c r="D17471" s="226">
        <v>44403.422106481485</v>
      </c>
      <c r="E17471" t="s">
        <v>7054</v>
      </c>
      <c r="F17471">
        <v>167.30186172061488</v>
      </c>
    </row>
    <row r="17472" spans="1:6">
      <c r="A17472">
        <v>8</v>
      </c>
      <c r="B17472" s="226">
        <v>43831</v>
      </c>
      <c r="C17472" s="226">
        <v>43832</v>
      </c>
      <c r="D17472" s="226">
        <v>44403.422106481485</v>
      </c>
      <c r="E17472" t="s">
        <v>7354</v>
      </c>
      <c r="F17472">
        <v>35.69897345701856</v>
      </c>
    </row>
    <row r="17473" spans="1:6">
      <c r="A17473">
        <v>8</v>
      </c>
      <c r="B17473" s="226">
        <v>43831</v>
      </c>
      <c r="C17473" s="226">
        <v>43832</v>
      </c>
      <c r="D17473" s="226">
        <v>44403.422106481485</v>
      </c>
      <c r="E17473" t="s">
        <v>7356</v>
      </c>
      <c r="F17473">
        <v>12.26148211095067</v>
      </c>
    </row>
    <row r="17474" spans="1:6">
      <c r="A17474">
        <v>8</v>
      </c>
      <c r="B17474" s="226">
        <v>43831</v>
      </c>
      <c r="C17474" s="226">
        <v>43832</v>
      </c>
      <c r="D17474" s="226">
        <v>44403.422106481485</v>
      </c>
      <c r="E17474" t="s">
        <v>7358</v>
      </c>
      <c r="F17474">
        <v>0</v>
      </c>
    </row>
    <row r="17475" spans="1:6">
      <c r="A17475">
        <v>8</v>
      </c>
      <c r="B17475" s="226">
        <v>43831</v>
      </c>
      <c r="C17475" s="226">
        <v>43832</v>
      </c>
      <c r="D17475" s="226">
        <v>44403.422106481485</v>
      </c>
      <c r="E17475" t="s">
        <v>7360</v>
      </c>
      <c r="F17475">
        <v>19.336185232798243</v>
      </c>
    </row>
    <row r="17476" spans="1:6">
      <c r="A17476">
        <v>8</v>
      </c>
      <c r="B17476" s="226">
        <v>43831</v>
      </c>
      <c r="C17476" s="226">
        <v>43832</v>
      </c>
      <c r="D17476" s="226">
        <v>44403.422106481485</v>
      </c>
      <c r="E17476" t="s">
        <v>7362</v>
      </c>
      <c r="F17476">
        <v>99.951052750481409</v>
      </c>
    </row>
    <row r="17477" spans="1:6">
      <c r="A17477">
        <v>8</v>
      </c>
      <c r="B17477" s="226">
        <v>43831</v>
      </c>
      <c r="C17477" s="226">
        <v>43832</v>
      </c>
      <c r="D17477" s="226">
        <v>44403.422106481485</v>
      </c>
      <c r="E17477" t="s">
        <v>7364</v>
      </c>
      <c r="F17477">
        <v>99.975243653191654</v>
      </c>
    </row>
    <row r="17478" spans="1:6">
      <c r="A17478">
        <v>8</v>
      </c>
      <c r="B17478" s="226">
        <v>43831</v>
      </c>
      <c r="C17478" s="226">
        <v>43832</v>
      </c>
      <c r="D17478" s="226">
        <v>44403.422106481485</v>
      </c>
      <c r="E17478" t="s">
        <v>8134</v>
      </c>
    </row>
    <row r="17479" spans="1:6">
      <c r="A17479">
        <v>8</v>
      </c>
      <c r="B17479" s="226">
        <v>43831</v>
      </c>
      <c r="C17479" s="226">
        <v>43832</v>
      </c>
      <c r="D17479" s="226">
        <v>44403.422106481485</v>
      </c>
      <c r="E17479" t="s">
        <v>8135</v>
      </c>
    </row>
    <row r="17480" spans="1:6">
      <c r="A17480">
        <v>8</v>
      </c>
      <c r="B17480" s="226">
        <v>43831</v>
      </c>
      <c r="C17480" s="226">
        <v>43832</v>
      </c>
      <c r="D17480" s="226">
        <v>44403.422106481485</v>
      </c>
      <c r="E17480" t="s">
        <v>8136</v>
      </c>
    </row>
    <row r="17481" spans="1:6">
      <c r="A17481">
        <v>8</v>
      </c>
      <c r="B17481" s="226">
        <v>43831</v>
      </c>
      <c r="C17481" s="226">
        <v>43832</v>
      </c>
      <c r="D17481" s="226">
        <v>44403.422106481485</v>
      </c>
      <c r="E17481" t="s">
        <v>8137</v>
      </c>
    </row>
    <row r="17482" spans="1:6">
      <c r="A17482">
        <v>8</v>
      </c>
      <c r="B17482" s="226">
        <v>43831</v>
      </c>
      <c r="C17482" s="226">
        <v>43832</v>
      </c>
      <c r="D17482" s="226">
        <v>44403.422106481485</v>
      </c>
      <c r="E17482" t="s">
        <v>8138</v>
      </c>
    </row>
    <row r="17483" spans="1:6">
      <c r="A17483">
        <v>8</v>
      </c>
      <c r="B17483" s="226">
        <v>43831</v>
      </c>
      <c r="C17483" s="226">
        <v>43832</v>
      </c>
      <c r="D17483" s="226">
        <v>44403.422106481485</v>
      </c>
      <c r="E17483" t="s">
        <v>8292</v>
      </c>
      <c r="F17483">
        <v>2.9141451435318859</v>
      </c>
    </row>
    <row r="17484" spans="1:6">
      <c r="A17484">
        <v>8</v>
      </c>
      <c r="B17484" s="226">
        <v>43831</v>
      </c>
      <c r="C17484" s="226">
        <v>43832</v>
      </c>
      <c r="D17484" s="226">
        <v>44403.422106481485</v>
      </c>
      <c r="E17484" t="s">
        <v>8293</v>
      </c>
      <c r="F17484">
        <v>13.271734945641633</v>
      </c>
    </row>
    <row r="17485" spans="1:6">
      <c r="A17485">
        <v>8</v>
      </c>
      <c r="B17485" s="226">
        <v>43831</v>
      </c>
      <c r="C17485" s="226">
        <v>43832</v>
      </c>
      <c r="D17485" s="226">
        <v>44403.422106481485</v>
      </c>
      <c r="E17485" t="s">
        <v>8328</v>
      </c>
      <c r="F17485">
        <v>25.533217056592303</v>
      </c>
    </row>
    <row r="17486" spans="1:6">
      <c r="A17486">
        <v>8</v>
      </c>
      <c r="B17486" s="226">
        <v>43831</v>
      </c>
      <c r="C17486" s="226">
        <v>43832</v>
      </c>
      <c r="D17486" s="226">
        <v>44403.422106481485</v>
      </c>
      <c r="E17486" t="s">
        <v>8285</v>
      </c>
      <c r="F17486">
        <v>220.61128336802435</v>
      </c>
    </row>
    <row r="17487" spans="1:6">
      <c r="A17487">
        <v>8</v>
      </c>
      <c r="B17487" s="226">
        <v>43831</v>
      </c>
      <c r="C17487" s="226">
        <v>43832</v>
      </c>
      <c r="D17487" s="226">
        <v>44403.422106481485</v>
      </c>
      <c r="E17487" t="s">
        <v>8286</v>
      </c>
      <c r="F17487">
        <v>53.265363264732152</v>
      </c>
    </row>
    <row r="17488" spans="1:6">
      <c r="A17488">
        <v>8</v>
      </c>
      <c r="B17488" s="226">
        <v>43831</v>
      </c>
      <c r="C17488" s="226">
        <v>43832</v>
      </c>
      <c r="D17488" s="226">
        <v>44403.422106481485</v>
      </c>
      <c r="E17488" t="s">
        <v>8287</v>
      </c>
      <c r="F17488">
        <v>75.855558042389561</v>
      </c>
    </row>
    <row r="17489" spans="1:6">
      <c r="A17489">
        <v>8</v>
      </c>
      <c r="B17489" s="226">
        <v>43831</v>
      </c>
      <c r="C17489" s="226">
        <v>43832</v>
      </c>
      <c r="D17489" s="226">
        <v>44403.422106481485</v>
      </c>
      <c r="E17489" t="s">
        <v>7752</v>
      </c>
    </row>
    <row r="17490" spans="1:6">
      <c r="A17490">
        <v>8</v>
      </c>
      <c r="B17490" s="226">
        <v>43831</v>
      </c>
      <c r="C17490" s="226">
        <v>43832</v>
      </c>
      <c r="D17490" s="226">
        <v>44403.422106481485</v>
      </c>
      <c r="E17490" t="s">
        <v>7753</v>
      </c>
    </row>
    <row r="17491" spans="1:6">
      <c r="A17491">
        <v>8</v>
      </c>
      <c r="B17491" s="226">
        <v>43831</v>
      </c>
      <c r="C17491" s="226">
        <v>43832</v>
      </c>
      <c r="D17491" s="226">
        <v>44403.422106481485</v>
      </c>
      <c r="E17491" t="s">
        <v>7754</v>
      </c>
    </row>
    <row r="17492" spans="1:6">
      <c r="A17492">
        <v>8</v>
      </c>
      <c r="B17492" s="226">
        <v>43831</v>
      </c>
      <c r="C17492" s="226">
        <v>43832</v>
      </c>
      <c r="D17492" s="226">
        <v>44403.422106481485</v>
      </c>
      <c r="E17492" t="s">
        <v>7755</v>
      </c>
    </row>
    <row r="17493" spans="1:6">
      <c r="A17493">
        <v>8</v>
      </c>
      <c r="B17493" s="226">
        <v>43831</v>
      </c>
      <c r="C17493" s="226">
        <v>43832</v>
      </c>
      <c r="D17493" s="226">
        <v>44403.422106481485</v>
      </c>
      <c r="E17493" t="s">
        <v>7758</v>
      </c>
    </row>
    <row r="17494" spans="1:6">
      <c r="A17494">
        <v>8</v>
      </c>
      <c r="B17494" s="226">
        <v>43831</v>
      </c>
      <c r="C17494" s="226">
        <v>43832</v>
      </c>
      <c r="D17494" s="226">
        <v>44403.422106481485</v>
      </c>
      <c r="E17494" t="s">
        <v>7759</v>
      </c>
    </row>
    <row r="17495" spans="1:6">
      <c r="A17495">
        <v>8</v>
      </c>
      <c r="B17495" s="226">
        <v>43831</v>
      </c>
      <c r="C17495" s="226">
        <v>43832</v>
      </c>
      <c r="D17495" s="226">
        <v>44403.422106481485</v>
      </c>
      <c r="E17495" t="s">
        <v>7760</v>
      </c>
    </row>
    <row r="17496" spans="1:6">
      <c r="A17496">
        <v>8</v>
      </c>
      <c r="B17496" s="226">
        <v>43831</v>
      </c>
      <c r="C17496" s="226">
        <v>43832</v>
      </c>
      <c r="D17496" s="226">
        <v>44403.422106481485</v>
      </c>
      <c r="E17496" t="s">
        <v>7535</v>
      </c>
    </row>
    <row r="17497" spans="1:6">
      <c r="A17497">
        <v>8</v>
      </c>
      <c r="B17497" s="226">
        <v>43831</v>
      </c>
      <c r="C17497" s="226">
        <v>43832</v>
      </c>
      <c r="D17497" s="226">
        <v>44403.422106481485</v>
      </c>
      <c r="E17497" t="s">
        <v>8139</v>
      </c>
      <c r="F17497">
        <v>986.57726542155001</v>
      </c>
    </row>
    <row r="17498" spans="1:6">
      <c r="A17498">
        <v>8</v>
      </c>
      <c r="B17498" s="226">
        <v>43831</v>
      </c>
      <c r="C17498" s="226">
        <v>43832</v>
      </c>
      <c r="D17498" s="226">
        <v>44403.422106481485</v>
      </c>
      <c r="E17498" t="s">
        <v>7014</v>
      </c>
      <c r="F17498">
        <v>215.07338691287566</v>
      </c>
    </row>
    <row r="17499" spans="1:6">
      <c r="A17499">
        <v>8</v>
      </c>
      <c r="B17499" s="226">
        <v>43831</v>
      </c>
      <c r="C17499" s="226">
        <v>43832</v>
      </c>
      <c r="D17499" s="226">
        <v>44403.422106481485</v>
      </c>
      <c r="E17499" t="s">
        <v>7016</v>
      </c>
      <c r="F17499">
        <v>564.99707633124467</v>
      </c>
    </row>
    <row r="17500" spans="1:6">
      <c r="A17500">
        <v>8</v>
      </c>
      <c r="B17500" s="226">
        <v>43831</v>
      </c>
      <c r="C17500" s="226">
        <v>43832</v>
      </c>
      <c r="D17500" s="226">
        <v>44403.422106481485</v>
      </c>
      <c r="E17500" t="s">
        <v>7018</v>
      </c>
      <c r="F17500">
        <v>19.06925452086664</v>
      </c>
    </row>
    <row r="17501" spans="1:6">
      <c r="A17501">
        <v>8</v>
      </c>
      <c r="B17501" s="226">
        <v>43831</v>
      </c>
      <c r="C17501" s="226">
        <v>43832</v>
      </c>
      <c r="D17501" s="226">
        <v>44403.422106481485</v>
      </c>
      <c r="E17501" t="s">
        <v>8140</v>
      </c>
      <c r="F17501">
        <v>0.51590670398953786</v>
      </c>
    </row>
    <row r="17502" spans="1:6">
      <c r="A17502">
        <v>8</v>
      </c>
      <c r="B17502" s="226">
        <v>43831</v>
      </c>
      <c r="C17502" s="226">
        <v>43832</v>
      </c>
      <c r="D17502" s="226">
        <v>44403.422106481485</v>
      </c>
      <c r="E17502" t="s">
        <v>8020</v>
      </c>
      <c r="F17502">
        <v>1.0537960679994691</v>
      </c>
    </row>
    <row r="17503" spans="1:6">
      <c r="A17503">
        <v>8</v>
      </c>
      <c r="B17503" s="226">
        <v>43831</v>
      </c>
      <c r="C17503" s="226">
        <v>43832</v>
      </c>
      <c r="D17503" s="226">
        <v>44403.422106481485</v>
      </c>
      <c r="E17503" t="s">
        <v>7371</v>
      </c>
      <c r="F17503">
        <v>152.53517611821502</v>
      </c>
    </row>
    <row r="17504" spans="1:6">
      <c r="A17504">
        <v>8</v>
      </c>
      <c r="B17504" s="226">
        <v>43831</v>
      </c>
      <c r="C17504" s="226">
        <v>43832</v>
      </c>
      <c r="D17504" s="226">
        <v>44403.422106481485</v>
      </c>
      <c r="E17504" t="s">
        <v>7373</v>
      </c>
      <c r="F17504">
        <v>51.517596353424935</v>
      </c>
    </row>
    <row r="17505" spans="1:6">
      <c r="A17505">
        <v>8</v>
      </c>
      <c r="B17505" s="226">
        <v>43831</v>
      </c>
      <c r="C17505" s="226">
        <v>43832</v>
      </c>
      <c r="D17505" s="226">
        <v>44403.422106481485</v>
      </c>
      <c r="E17505" t="s">
        <v>7375</v>
      </c>
      <c r="F17505">
        <v>21.762237173318894</v>
      </c>
    </row>
    <row r="17506" spans="1:6">
      <c r="A17506">
        <v>8</v>
      </c>
      <c r="B17506" s="226">
        <v>43831</v>
      </c>
      <c r="C17506" s="226">
        <v>43832</v>
      </c>
      <c r="D17506" s="226">
        <v>44403.422106481485</v>
      </c>
      <c r="E17506" t="s">
        <v>8324</v>
      </c>
      <c r="F17506">
        <v>1.5131992152167606</v>
      </c>
    </row>
    <row r="17507" spans="1:6">
      <c r="A17507">
        <v>8</v>
      </c>
      <c r="B17507" s="226">
        <v>43831</v>
      </c>
      <c r="C17507" s="226">
        <v>43832</v>
      </c>
      <c r="D17507" s="226">
        <v>44403.422106481485</v>
      </c>
      <c r="E17507" t="s">
        <v>8141</v>
      </c>
      <c r="F17507">
        <v>0.54242306322686984</v>
      </c>
    </row>
    <row r="17508" spans="1:6">
      <c r="A17508">
        <v>8</v>
      </c>
      <c r="B17508" s="226">
        <v>43831</v>
      </c>
      <c r="C17508" s="226">
        <v>43832</v>
      </c>
      <c r="D17508" s="226">
        <v>44403.422106481485</v>
      </c>
      <c r="E17508" t="s">
        <v>8142</v>
      </c>
      <c r="F17508">
        <v>17.938945648405355</v>
      </c>
    </row>
    <row r="17509" spans="1:6">
      <c r="A17509">
        <v>8</v>
      </c>
      <c r="B17509" s="226">
        <v>43831</v>
      </c>
      <c r="C17509" s="226">
        <v>43832</v>
      </c>
      <c r="D17509" s="226">
        <v>44403.422106481485</v>
      </c>
      <c r="E17509" t="s">
        <v>8143</v>
      </c>
      <c r="F17509">
        <v>20.49612277746203</v>
      </c>
    </row>
    <row r="17510" spans="1:6">
      <c r="A17510">
        <v>8</v>
      </c>
      <c r="B17510" s="226">
        <v>43831</v>
      </c>
      <c r="C17510" s="226">
        <v>43832</v>
      </c>
      <c r="D17510" s="226">
        <v>44403.422106481485</v>
      </c>
      <c r="E17510" t="s">
        <v>8144</v>
      </c>
      <c r="F17510">
        <v>45.987489491038843</v>
      </c>
    </row>
    <row r="17511" spans="1:6">
      <c r="A17511">
        <v>8</v>
      </c>
      <c r="B17511" s="226">
        <v>43831</v>
      </c>
      <c r="C17511" s="226">
        <v>43832</v>
      </c>
      <c r="D17511" s="226">
        <v>44403.422106481485</v>
      </c>
      <c r="E17511" t="s">
        <v>8145</v>
      </c>
      <c r="F17511">
        <v>25.631049157513523</v>
      </c>
    </row>
    <row r="17512" spans="1:6">
      <c r="A17512">
        <v>8</v>
      </c>
      <c r="B17512" s="226">
        <v>43831</v>
      </c>
      <c r="C17512" s="226">
        <v>43832</v>
      </c>
      <c r="D17512" s="226">
        <v>44403.422106481485</v>
      </c>
      <c r="E17512" t="s">
        <v>7377</v>
      </c>
      <c r="F17512">
        <v>2.692982652452256</v>
      </c>
    </row>
    <row r="17513" spans="1:6">
      <c r="A17513">
        <v>8</v>
      </c>
      <c r="B17513" s="226">
        <v>43831</v>
      </c>
      <c r="C17513" s="226">
        <v>43832</v>
      </c>
      <c r="D17513" s="226">
        <v>44403.422106481485</v>
      </c>
      <c r="E17513" t="s">
        <v>8332</v>
      </c>
      <c r="F17513">
        <v>2.692982652452256</v>
      </c>
    </row>
    <row r="17514" spans="1:6">
      <c r="A17514">
        <v>8</v>
      </c>
      <c r="B17514" s="226">
        <v>43831</v>
      </c>
      <c r="C17514" s="226">
        <v>43832</v>
      </c>
      <c r="D17514" s="226">
        <v>44403.422106481485</v>
      </c>
      <c r="E17514" t="s">
        <v>8277</v>
      </c>
      <c r="F17514">
        <v>172.11314047869055</v>
      </c>
    </row>
    <row r="17515" spans="1:6">
      <c r="A17515">
        <v>8</v>
      </c>
      <c r="B17515" s="226">
        <v>43831</v>
      </c>
      <c r="C17515" s="226">
        <v>43832</v>
      </c>
      <c r="D17515" s="226">
        <v>44403.422106481485</v>
      </c>
      <c r="E17515" t="s">
        <v>8278</v>
      </c>
      <c r="F17515">
        <v>154.33994915768699</v>
      </c>
    </row>
    <row r="17516" spans="1:6">
      <c r="A17516">
        <v>8</v>
      </c>
      <c r="B17516" s="226">
        <v>43831</v>
      </c>
      <c r="C17516" s="226">
        <v>43832</v>
      </c>
      <c r="D17516" s="226">
        <v>44403.422106481485</v>
      </c>
      <c r="E17516" t="s">
        <v>8279</v>
      </c>
      <c r="F17516">
        <v>10.326458091213597</v>
      </c>
    </row>
    <row r="17517" spans="1:6">
      <c r="A17517">
        <v>8</v>
      </c>
      <c r="B17517" s="226">
        <v>43831</v>
      </c>
      <c r="C17517" s="226">
        <v>43832</v>
      </c>
      <c r="D17517" s="226">
        <v>44403.422106481485</v>
      </c>
      <c r="E17517" t="s">
        <v>7778</v>
      </c>
    </row>
    <row r="17518" spans="1:6">
      <c r="A17518">
        <v>8</v>
      </c>
      <c r="B17518" s="226">
        <v>43831</v>
      </c>
      <c r="C17518" s="226">
        <v>43832</v>
      </c>
      <c r="D17518" s="226">
        <v>44403.422106481485</v>
      </c>
      <c r="E17518" t="s">
        <v>7779</v>
      </c>
    </row>
    <row r="17519" spans="1:6">
      <c r="A17519">
        <v>8</v>
      </c>
      <c r="B17519" s="226">
        <v>43831</v>
      </c>
      <c r="C17519" s="226">
        <v>43832</v>
      </c>
      <c r="D17519" s="226">
        <v>44403.422106481485</v>
      </c>
      <c r="E17519" t="s">
        <v>7056</v>
      </c>
      <c r="F17519">
        <v>99.999000549320257</v>
      </c>
    </row>
    <row r="17520" spans="1:6">
      <c r="A17520">
        <v>8</v>
      </c>
      <c r="B17520" s="226">
        <v>43831</v>
      </c>
      <c r="C17520" s="226">
        <v>43832</v>
      </c>
      <c r="D17520" s="226">
        <v>44403.422106481485</v>
      </c>
      <c r="E17520" t="s">
        <v>7058</v>
      </c>
      <c r="F17520">
        <v>4.3494329287144265E-2</v>
      </c>
    </row>
    <row r="17521" spans="1:6">
      <c r="A17521">
        <v>8</v>
      </c>
      <c r="B17521" s="226">
        <v>43831</v>
      </c>
      <c r="C17521" s="226">
        <v>43832</v>
      </c>
      <c r="D17521" s="226">
        <v>44403.422106481485</v>
      </c>
      <c r="E17521" t="s">
        <v>8017</v>
      </c>
      <c r="F17521">
        <v>2.0067007467150852</v>
      </c>
    </row>
    <row r="17522" spans="1:6">
      <c r="A17522">
        <v>8</v>
      </c>
      <c r="B17522" s="226">
        <v>43831</v>
      </c>
      <c r="C17522" s="226">
        <v>43832</v>
      </c>
      <c r="D17522" s="226">
        <v>44403.422106481485</v>
      </c>
      <c r="E17522" t="s">
        <v>7062</v>
      </c>
      <c r="F17522">
        <v>157.06838384204451</v>
      </c>
    </row>
    <row r="17523" spans="1:6">
      <c r="A17523">
        <v>8</v>
      </c>
      <c r="B17523" s="226">
        <v>43831</v>
      </c>
      <c r="C17523" s="226">
        <v>43832</v>
      </c>
      <c r="D17523" s="226">
        <v>44403.422106481485</v>
      </c>
      <c r="E17523" t="s">
        <v>8146</v>
      </c>
      <c r="F17523">
        <v>92.209999084476294</v>
      </c>
    </row>
    <row r="17524" spans="1:6">
      <c r="A17524">
        <v>8</v>
      </c>
      <c r="B17524" s="226">
        <v>43831</v>
      </c>
      <c r="C17524" s="226">
        <v>43832</v>
      </c>
      <c r="D17524" s="226">
        <v>44403.422106481485</v>
      </c>
      <c r="E17524" t="s">
        <v>8147</v>
      </c>
      <c r="F17524">
        <v>2.8399999141691996</v>
      </c>
    </row>
    <row r="17525" spans="1:6">
      <c r="A17525">
        <v>8</v>
      </c>
      <c r="B17525" s="226">
        <v>43831</v>
      </c>
      <c r="C17525" s="226">
        <v>43832</v>
      </c>
      <c r="D17525" s="226">
        <v>44403.422106481485</v>
      </c>
      <c r="E17525" t="s">
        <v>8148</v>
      </c>
      <c r="F17525">
        <v>3.2009999752043452</v>
      </c>
    </row>
    <row r="17526" spans="1:6">
      <c r="A17526">
        <v>8</v>
      </c>
      <c r="B17526" s="226">
        <v>43831</v>
      </c>
      <c r="C17526" s="226">
        <v>43832</v>
      </c>
      <c r="D17526" s="226">
        <v>44403.422106481485</v>
      </c>
      <c r="E17526" t="s">
        <v>8149</v>
      </c>
      <c r="F17526">
        <v>1.0930000543594784</v>
      </c>
    </row>
    <row r="17527" spans="1:6">
      <c r="A17527">
        <v>8</v>
      </c>
      <c r="B17527" s="226">
        <v>43831</v>
      </c>
      <c r="C17527" s="226">
        <v>43832</v>
      </c>
      <c r="D17527" s="226">
        <v>44403.422106481485</v>
      </c>
      <c r="E17527" t="s">
        <v>8150</v>
      </c>
      <c r="F17527">
        <v>0.21199999749659698</v>
      </c>
    </row>
    <row r="17528" spans="1:6">
      <c r="A17528">
        <v>8</v>
      </c>
      <c r="B17528" s="226">
        <v>43831</v>
      </c>
      <c r="C17528" s="226">
        <v>43832</v>
      </c>
      <c r="D17528" s="226">
        <v>44403.422106481485</v>
      </c>
      <c r="E17528" t="s">
        <v>8151</v>
      </c>
      <c r="F17528">
        <v>0.17900000512599237</v>
      </c>
    </row>
    <row r="17529" spans="1:6">
      <c r="A17529">
        <v>8</v>
      </c>
      <c r="B17529" s="226">
        <v>43831</v>
      </c>
      <c r="C17529" s="226">
        <v>43832</v>
      </c>
      <c r="D17529" s="226">
        <v>44403.422106481485</v>
      </c>
      <c r="E17529" t="s">
        <v>8152</v>
      </c>
      <c r="F17529">
        <v>6.5999999642372131E-2</v>
      </c>
    </row>
    <row r="17530" spans="1:6">
      <c r="A17530">
        <v>8</v>
      </c>
      <c r="B17530" s="226">
        <v>43831</v>
      </c>
      <c r="C17530" s="226">
        <v>43832</v>
      </c>
      <c r="D17530" s="226">
        <v>44403.422106481485</v>
      </c>
      <c r="E17530" t="s">
        <v>8153</v>
      </c>
      <c r="F17530">
        <v>3.2000001519917241E-2</v>
      </c>
    </row>
    <row r="17531" spans="1:6">
      <c r="A17531">
        <v>8</v>
      </c>
      <c r="B17531" s="226">
        <v>43831</v>
      </c>
      <c r="C17531" s="226">
        <v>43832</v>
      </c>
      <c r="D17531" s="226">
        <v>44403.422106481485</v>
      </c>
      <c r="E17531" t="s">
        <v>7080</v>
      </c>
      <c r="F17531">
        <v>0.16851139244519969</v>
      </c>
    </row>
    <row r="17532" spans="1:6">
      <c r="A17532">
        <v>8</v>
      </c>
      <c r="B17532" s="226">
        <v>43831</v>
      </c>
      <c r="C17532" s="226">
        <v>43832</v>
      </c>
      <c r="D17532" s="226">
        <v>44403.422106481485</v>
      </c>
      <c r="E17532" t="s">
        <v>7082</v>
      </c>
      <c r="F17532">
        <v>29.957788350846979</v>
      </c>
    </row>
    <row r="17533" spans="1:6">
      <c r="A17533">
        <v>8</v>
      </c>
      <c r="B17533" s="226">
        <v>43831</v>
      </c>
      <c r="C17533" s="226">
        <v>43832</v>
      </c>
      <c r="D17533" s="226">
        <v>44403.422106481485</v>
      </c>
      <c r="E17533" t="s">
        <v>8019</v>
      </c>
      <c r="F17533">
        <v>59.458818433019836</v>
      </c>
    </row>
    <row r="17534" spans="1:6">
      <c r="A17534">
        <v>8</v>
      </c>
      <c r="B17534" s="226">
        <v>43831</v>
      </c>
      <c r="C17534" s="226">
        <v>43832</v>
      </c>
      <c r="D17534" s="226">
        <v>44403.422106481485</v>
      </c>
      <c r="E17534" t="s">
        <v>7085</v>
      </c>
      <c r="F17534">
        <v>33.500095062785668</v>
      </c>
    </row>
    <row r="17535" spans="1:6">
      <c r="A17535">
        <v>8</v>
      </c>
      <c r="B17535" s="226">
        <v>43831</v>
      </c>
      <c r="C17535" s="226">
        <v>43832</v>
      </c>
      <c r="D17535" s="226">
        <v>44403.422106481485</v>
      </c>
      <c r="E17535" t="s">
        <v>7087</v>
      </c>
      <c r="F17535">
        <v>102.25250438054343</v>
      </c>
    </row>
    <row r="17536" spans="1:6">
      <c r="A17536">
        <v>8</v>
      </c>
      <c r="B17536" s="226">
        <v>43831</v>
      </c>
      <c r="C17536" s="226">
        <v>43832</v>
      </c>
      <c r="D17536" s="226">
        <v>44403.422106481485</v>
      </c>
      <c r="E17536" t="s">
        <v>8154</v>
      </c>
      <c r="F17536">
        <v>30.040364224381037</v>
      </c>
    </row>
    <row r="17537" spans="1:6">
      <c r="A17537">
        <v>8</v>
      </c>
      <c r="B17537" s="226">
        <v>43831</v>
      </c>
      <c r="C17537" s="226">
        <v>43832</v>
      </c>
      <c r="D17537" s="226">
        <v>44403.422106481485</v>
      </c>
      <c r="E17537" t="s">
        <v>7091</v>
      </c>
      <c r="F17537">
        <v>2.8917178842756484E-2</v>
      </c>
    </row>
    <row r="17538" spans="1:6">
      <c r="A17538">
        <v>8</v>
      </c>
      <c r="B17538" s="226">
        <v>43831</v>
      </c>
      <c r="C17538" s="226">
        <v>43832</v>
      </c>
      <c r="D17538" s="226">
        <v>44403.422106481485</v>
      </c>
      <c r="E17538" t="s">
        <v>7093</v>
      </c>
      <c r="F17538">
        <v>147.7915931595696</v>
      </c>
    </row>
    <row r="17539" spans="1:6">
      <c r="A17539">
        <v>8</v>
      </c>
      <c r="B17539" s="226">
        <v>43831</v>
      </c>
      <c r="C17539" s="226">
        <v>43832</v>
      </c>
      <c r="D17539" s="226">
        <v>44403.422106481485</v>
      </c>
      <c r="E17539" t="s">
        <v>7095</v>
      </c>
      <c r="F17539">
        <v>29.900336290730298</v>
      </c>
    </row>
    <row r="17540" spans="1:6">
      <c r="A17540">
        <v>8</v>
      </c>
      <c r="B17540" s="226">
        <v>43831</v>
      </c>
      <c r="C17540" s="226">
        <v>43832</v>
      </c>
      <c r="D17540" s="226">
        <v>44403.422106481485</v>
      </c>
      <c r="E17540" t="s">
        <v>7097</v>
      </c>
      <c r="F17540">
        <v>194.85134125815503</v>
      </c>
    </row>
    <row r="17541" spans="1:6">
      <c r="A17541">
        <v>8</v>
      </c>
      <c r="B17541" s="226">
        <v>43831</v>
      </c>
      <c r="C17541" s="226">
        <v>43832</v>
      </c>
      <c r="D17541" s="226">
        <v>44403.422106481485</v>
      </c>
      <c r="E17541" t="s">
        <v>7099</v>
      </c>
      <c r="F17541">
        <v>192.64805080625732</v>
      </c>
    </row>
    <row r="17542" spans="1:6">
      <c r="A17542">
        <v>8</v>
      </c>
      <c r="B17542" s="226">
        <v>43831</v>
      </c>
      <c r="C17542" s="226">
        <v>43832</v>
      </c>
      <c r="D17542" s="226">
        <v>44403.422106481485</v>
      </c>
      <c r="E17542" t="s">
        <v>7101</v>
      </c>
      <c r="F17542">
        <v>194.69120035171687</v>
      </c>
    </row>
    <row r="17543" spans="1:6">
      <c r="A17543">
        <v>8</v>
      </c>
      <c r="B17543" s="226">
        <v>43831</v>
      </c>
      <c r="C17543" s="226">
        <v>43832</v>
      </c>
      <c r="D17543" s="226">
        <v>44403.422106481485</v>
      </c>
      <c r="E17543" t="s">
        <v>7103</v>
      </c>
      <c r="F17543">
        <v>272.87611374325223</v>
      </c>
    </row>
    <row r="17544" spans="1:6">
      <c r="A17544">
        <v>8</v>
      </c>
      <c r="B17544" s="226">
        <v>43831</v>
      </c>
      <c r="C17544" s="226">
        <v>43832</v>
      </c>
      <c r="D17544" s="226">
        <v>44403.422106481485</v>
      </c>
      <c r="E17544" t="s">
        <v>7105</v>
      </c>
      <c r="F17544">
        <v>297.18481504652249</v>
      </c>
    </row>
    <row r="17545" spans="1:6">
      <c r="A17545">
        <v>8</v>
      </c>
      <c r="B17545" s="226">
        <v>43831</v>
      </c>
      <c r="C17545" s="226">
        <v>43832</v>
      </c>
      <c r="D17545" s="226">
        <v>44403.422106481485</v>
      </c>
      <c r="E17545" t="s">
        <v>7107</v>
      </c>
      <c r="F17545">
        <v>30.296114615599301</v>
      </c>
    </row>
    <row r="17546" spans="1:6">
      <c r="A17546">
        <v>8</v>
      </c>
      <c r="B17546" s="226">
        <v>43831</v>
      </c>
      <c r="C17546" s="226">
        <v>43832</v>
      </c>
      <c r="D17546" s="226">
        <v>44403.422106481485</v>
      </c>
      <c r="E17546" t="s">
        <v>8155</v>
      </c>
      <c r="F17546">
        <v>0.15064957954713792</v>
      </c>
    </row>
    <row r="17547" spans="1:6">
      <c r="A17547">
        <v>8</v>
      </c>
      <c r="B17547" s="226">
        <v>43831</v>
      </c>
      <c r="C17547" s="226">
        <v>43832</v>
      </c>
      <c r="D17547" s="226">
        <v>44403.422106481485</v>
      </c>
      <c r="E17547" t="s">
        <v>8156</v>
      </c>
      <c r="F17547">
        <v>5853.6657416450116</v>
      </c>
    </row>
    <row r="17548" spans="1:6">
      <c r="A17548">
        <v>8</v>
      </c>
      <c r="B17548" s="226">
        <v>43831</v>
      </c>
      <c r="C17548" s="226">
        <v>43832</v>
      </c>
      <c r="D17548" s="226">
        <v>44403.422106481485</v>
      </c>
      <c r="E17548" t="s">
        <v>7113</v>
      </c>
      <c r="F17548">
        <v>9.0728262338374321</v>
      </c>
    </row>
    <row r="17549" spans="1:6">
      <c r="A17549">
        <v>8</v>
      </c>
      <c r="B17549" s="226">
        <v>43831</v>
      </c>
      <c r="C17549" s="226">
        <v>43832</v>
      </c>
      <c r="D17549" s="226">
        <v>44403.422106481485</v>
      </c>
      <c r="E17549" t="s">
        <v>8018</v>
      </c>
      <c r="F17549">
        <v>1.4513116450773502</v>
      </c>
    </row>
    <row r="17550" spans="1:6">
      <c r="A17550">
        <v>8</v>
      </c>
      <c r="B17550" s="226">
        <v>43831</v>
      </c>
      <c r="C17550" s="226">
        <v>43832</v>
      </c>
      <c r="D17550" s="226">
        <v>44403.422106481485</v>
      </c>
      <c r="E17550" t="s">
        <v>7116</v>
      </c>
      <c r="F17550">
        <v>686.33551644219506</v>
      </c>
    </row>
    <row r="17551" spans="1:6">
      <c r="A17551">
        <v>8</v>
      </c>
      <c r="B17551" s="226">
        <v>43831</v>
      </c>
      <c r="C17551" s="226">
        <v>43832</v>
      </c>
      <c r="D17551" s="226">
        <v>44403.422106481485</v>
      </c>
      <c r="E17551" t="s">
        <v>7118</v>
      </c>
      <c r="F17551">
        <v>33.192330651813123</v>
      </c>
    </row>
    <row r="17552" spans="1:6">
      <c r="A17552">
        <v>8</v>
      </c>
      <c r="B17552" s="226">
        <v>43831</v>
      </c>
      <c r="C17552" s="226">
        <v>43832</v>
      </c>
      <c r="D17552" s="226">
        <v>44403.422106481485</v>
      </c>
      <c r="E17552" t="s">
        <v>7384</v>
      </c>
      <c r="F17552">
        <v>113.01548126538601</v>
      </c>
    </row>
    <row r="17553" spans="1:6">
      <c r="A17553">
        <v>8</v>
      </c>
      <c r="B17553" s="226">
        <v>43831</v>
      </c>
      <c r="C17553" s="226">
        <v>43832</v>
      </c>
      <c r="D17553" s="226">
        <v>44403.422106481485</v>
      </c>
      <c r="E17553" t="s">
        <v>8157</v>
      </c>
      <c r="F17553">
        <v>15.509621531433567</v>
      </c>
    </row>
    <row r="17554" spans="1:6">
      <c r="A17554">
        <v>8</v>
      </c>
      <c r="B17554" s="226">
        <v>43831</v>
      </c>
      <c r="C17554" s="226">
        <v>43832</v>
      </c>
      <c r="D17554" s="226">
        <v>44403.422106481485</v>
      </c>
      <c r="E17554" t="s">
        <v>8158</v>
      </c>
      <c r="F17554">
        <v>16.233787442578119</v>
      </c>
    </row>
    <row r="17555" spans="1:6">
      <c r="A17555">
        <v>8</v>
      </c>
      <c r="B17555" s="226">
        <v>43831</v>
      </c>
      <c r="C17555" s="226">
        <v>43832</v>
      </c>
      <c r="D17555" s="226">
        <v>44403.422106481485</v>
      </c>
      <c r="E17555" t="s">
        <v>8159</v>
      </c>
      <c r="F17555">
        <v>39.510427816708969</v>
      </c>
    </row>
    <row r="17556" spans="1:6">
      <c r="A17556">
        <v>8</v>
      </c>
      <c r="B17556" s="226">
        <v>43831</v>
      </c>
      <c r="C17556" s="226">
        <v>43832</v>
      </c>
      <c r="D17556" s="226">
        <v>44403.422106481485</v>
      </c>
      <c r="E17556" t="s">
        <v>8160</v>
      </c>
      <c r="F17556">
        <v>22.565030287371659</v>
      </c>
    </row>
    <row r="17557" spans="1:6">
      <c r="A17557">
        <v>8</v>
      </c>
      <c r="B17557" s="226">
        <v>43831</v>
      </c>
      <c r="C17557" s="226">
        <v>43832</v>
      </c>
      <c r="D17557" s="226">
        <v>44403.422106481485</v>
      </c>
      <c r="E17557" t="s">
        <v>8161</v>
      </c>
      <c r="F17557">
        <v>78.309245546658744</v>
      </c>
    </row>
    <row r="17558" spans="1:6">
      <c r="A17558">
        <v>8</v>
      </c>
      <c r="B17558" s="226">
        <v>43831</v>
      </c>
      <c r="C17558" s="226">
        <v>43832</v>
      </c>
      <c r="D17558" s="226">
        <v>44403.422106481485</v>
      </c>
      <c r="E17558" t="s">
        <v>8326</v>
      </c>
      <c r="F17558">
        <v>27.681180273161981</v>
      </c>
    </row>
    <row r="17559" spans="1:6">
      <c r="A17559">
        <v>8</v>
      </c>
      <c r="B17559" s="226">
        <v>43831</v>
      </c>
      <c r="C17559" s="226">
        <v>43832</v>
      </c>
      <c r="D17559" s="226">
        <v>44403.422106481485</v>
      </c>
      <c r="E17559" t="s">
        <v>8162</v>
      </c>
      <c r="F17559">
        <v>3.9711350990666134</v>
      </c>
    </row>
    <row r="17560" spans="1:6">
      <c r="A17560">
        <v>8</v>
      </c>
      <c r="B17560" s="226">
        <v>43831</v>
      </c>
      <c r="C17560" s="226">
        <v>43832</v>
      </c>
      <c r="D17560" s="226">
        <v>44403.422106481485</v>
      </c>
      <c r="E17560" t="s">
        <v>8163</v>
      </c>
      <c r="F17560">
        <v>0.61100000143048716</v>
      </c>
    </row>
    <row r="17561" spans="1:6">
      <c r="A17561">
        <v>8</v>
      </c>
      <c r="B17561" s="226">
        <v>43831</v>
      </c>
      <c r="C17561" s="226">
        <v>43832</v>
      </c>
      <c r="D17561" s="226">
        <v>44403.422106481485</v>
      </c>
      <c r="E17561" t="s">
        <v>8164</v>
      </c>
      <c r="F17561">
        <v>10.96300029754595</v>
      </c>
    </row>
    <row r="17562" spans="1:6">
      <c r="A17562">
        <v>8</v>
      </c>
      <c r="B17562" s="226">
        <v>43831</v>
      </c>
      <c r="C17562" s="226">
        <v>43832</v>
      </c>
      <c r="D17562" s="226">
        <v>44403.422106481485</v>
      </c>
      <c r="E17562" t="s">
        <v>8165</v>
      </c>
      <c r="F17562">
        <v>0</v>
      </c>
    </row>
    <row r="17563" spans="1:6">
      <c r="A17563">
        <v>8</v>
      </c>
      <c r="B17563" s="226">
        <v>43831</v>
      </c>
      <c r="C17563" s="226">
        <v>43832</v>
      </c>
      <c r="D17563" s="226">
        <v>44403.422106481485</v>
      </c>
      <c r="E17563" t="s">
        <v>7060</v>
      </c>
      <c r="F17563">
        <v>2.0067007467150852</v>
      </c>
    </row>
    <row r="17564" spans="1:6">
      <c r="A17564">
        <v>8</v>
      </c>
      <c r="B17564" s="226">
        <v>43831</v>
      </c>
      <c r="C17564" s="226">
        <v>43832</v>
      </c>
      <c r="D17564" s="226">
        <v>44403.422106481485</v>
      </c>
      <c r="E17564" t="s">
        <v>7397</v>
      </c>
      <c r="F17564">
        <v>0</v>
      </c>
    </row>
    <row r="17565" spans="1:6">
      <c r="A17565">
        <v>8</v>
      </c>
      <c r="B17565" s="226">
        <v>43831</v>
      </c>
      <c r="C17565" s="226">
        <v>43832</v>
      </c>
      <c r="D17565" s="226">
        <v>44403.422106481485</v>
      </c>
      <c r="E17565" t="s">
        <v>8166</v>
      </c>
      <c r="F17565">
        <v>82.66973823971253</v>
      </c>
    </row>
    <row r="17566" spans="1:6">
      <c r="A17566">
        <v>8</v>
      </c>
      <c r="B17566" s="226">
        <v>43831</v>
      </c>
      <c r="C17566" s="226">
        <v>43832</v>
      </c>
      <c r="D17566" s="226">
        <v>44403.422106481485</v>
      </c>
      <c r="E17566" t="s">
        <v>8167</v>
      </c>
      <c r="F17566">
        <v>71.610000610351563</v>
      </c>
    </row>
    <row r="17567" spans="1:6">
      <c r="A17567">
        <v>8</v>
      </c>
      <c r="B17567" s="226">
        <v>43831</v>
      </c>
      <c r="C17567" s="226">
        <v>43832</v>
      </c>
      <c r="D17567" s="226">
        <v>44403.422106481485</v>
      </c>
      <c r="E17567" t="s">
        <v>8168</v>
      </c>
      <c r="F17567">
        <v>29.234983678658836</v>
      </c>
    </row>
    <row r="17568" spans="1:6">
      <c r="A17568">
        <v>8</v>
      </c>
      <c r="B17568" s="226">
        <v>43831</v>
      </c>
      <c r="C17568" s="226">
        <v>43832</v>
      </c>
      <c r="D17568" s="226">
        <v>44403.422106481485</v>
      </c>
      <c r="E17568" t="s">
        <v>8169</v>
      </c>
      <c r="F17568">
        <v>21.459999084472656</v>
      </c>
    </row>
    <row r="17569" spans="1:6">
      <c r="A17569">
        <v>8</v>
      </c>
      <c r="B17569" s="226">
        <v>43831</v>
      </c>
      <c r="C17569" s="226">
        <v>43832</v>
      </c>
      <c r="D17569" s="226">
        <v>44403.422106481485</v>
      </c>
      <c r="E17569" t="s">
        <v>8170</v>
      </c>
      <c r="F17569">
        <v>3.7543769487076268</v>
      </c>
    </row>
    <row r="17570" spans="1:6">
      <c r="A17570">
        <v>8</v>
      </c>
      <c r="B17570" s="226">
        <v>43831</v>
      </c>
      <c r="C17570" s="226">
        <v>43832</v>
      </c>
      <c r="D17570" s="226">
        <v>44403.422106481485</v>
      </c>
      <c r="E17570" t="s">
        <v>8171</v>
      </c>
      <c r="F17570">
        <v>3.8899999856947614</v>
      </c>
    </row>
    <row r="17571" spans="1:6">
      <c r="A17571">
        <v>8</v>
      </c>
      <c r="B17571" s="226">
        <v>43831</v>
      </c>
      <c r="C17571" s="226">
        <v>43832</v>
      </c>
      <c r="D17571" s="226">
        <v>44403.422106481485</v>
      </c>
      <c r="E17571" t="s">
        <v>8172</v>
      </c>
      <c r="F17571">
        <v>0.15064957954713792</v>
      </c>
    </row>
    <row r="17572" spans="1:6">
      <c r="A17572">
        <v>8</v>
      </c>
      <c r="B17572" s="226">
        <v>43831</v>
      </c>
      <c r="C17572" s="226">
        <v>43832</v>
      </c>
      <c r="D17572" s="226">
        <v>44403.422106481485</v>
      </c>
      <c r="E17572" t="s">
        <v>8173</v>
      </c>
      <c r="F17572">
        <v>4.0700001716615297</v>
      </c>
    </row>
    <row r="17573" spans="1:6">
      <c r="A17573">
        <v>8</v>
      </c>
      <c r="B17573" s="226">
        <v>43831</v>
      </c>
      <c r="C17573" s="226">
        <v>43832</v>
      </c>
      <c r="D17573" s="226">
        <v>44403.422106481485</v>
      </c>
      <c r="E17573" t="s">
        <v>7406</v>
      </c>
      <c r="F17573">
        <v>134.10380698839825</v>
      </c>
    </row>
    <row r="17574" spans="1:6">
      <c r="A17574">
        <v>8</v>
      </c>
      <c r="B17574" s="226">
        <v>43831</v>
      </c>
      <c r="C17574" s="226">
        <v>43832</v>
      </c>
      <c r="D17574" s="226">
        <v>44403.422106481485</v>
      </c>
      <c r="E17574" t="s">
        <v>7408</v>
      </c>
      <c r="F17574">
        <v>1.0000000474974138E-3</v>
      </c>
    </row>
    <row r="17575" spans="1:6">
      <c r="A17575">
        <v>8</v>
      </c>
      <c r="B17575" s="226">
        <v>43831</v>
      </c>
      <c r="C17575" s="226">
        <v>43832</v>
      </c>
      <c r="D17575" s="226">
        <v>44403.422106481485</v>
      </c>
      <c r="E17575" t="s">
        <v>8174</v>
      </c>
      <c r="F17575">
        <v>21.68899917602559</v>
      </c>
    </row>
    <row r="17576" spans="1:6">
      <c r="A17576">
        <v>8</v>
      </c>
      <c r="B17576" s="226">
        <v>43831</v>
      </c>
      <c r="C17576" s="226">
        <v>43832</v>
      </c>
      <c r="D17576" s="226">
        <v>44403.422106481485</v>
      </c>
      <c r="E17576" t="s">
        <v>8175</v>
      </c>
      <c r="F17576">
        <v>22.565000534056725</v>
      </c>
    </row>
    <row r="17577" spans="1:6">
      <c r="A17577">
        <v>8</v>
      </c>
      <c r="B17577" s="226">
        <v>43831</v>
      </c>
      <c r="C17577" s="226">
        <v>43832</v>
      </c>
      <c r="D17577" s="226">
        <v>44403.422106481485</v>
      </c>
      <c r="E17577" t="s">
        <v>8176</v>
      </c>
      <c r="F17577">
        <v>39.99399948119958</v>
      </c>
    </row>
    <row r="17578" spans="1:6">
      <c r="A17578">
        <v>8</v>
      </c>
      <c r="B17578" s="226">
        <v>43831</v>
      </c>
      <c r="C17578" s="226">
        <v>43832</v>
      </c>
      <c r="D17578" s="226">
        <v>44403.422106481485</v>
      </c>
      <c r="E17578" t="s">
        <v>8177</v>
      </c>
      <c r="F17578">
        <v>14.701000213623047</v>
      </c>
    </row>
    <row r="17579" spans="1:6">
      <c r="A17579">
        <v>8</v>
      </c>
      <c r="B17579" s="226">
        <v>43831</v>
      </c>
      <c r="C17579" s="226">
        <v>43832</v>
      </c>
      <c r="D17579" s="226">
        <v>44403.422106481485</v>
      </c>
      <c r="E17579" t="s">
        <v>8178</v>
      </c>
      <c r="F17579">
        <v>0.68000000715253039</v>
      </c>
    </row>
    <row r="17580" spans="1:6">
      <c r="A17580">
        <v>8</v>
      </c>
      <c r="B17580" s="226">
        <v>43831</v>
      </c>
      <c r="C17580" s="226">
        <v>43832</v>
      </c>
      <c r="D17580" s="226">
        <v>44403.422106481485</v>
      </c>
      <c r="E17580" t="s">
        <v>8179</v>
      </c>
      <c r="F17580">
        <v>0.30000001192092896</v>
      </c>
    </row>
    <row r="17581" spans="1:6">
      <c r="A17581">
        <v>8</v>
      </c>
      <c r="B17581" s="226">
        <v>43831</v>
      </c>
      <c r="C17581" s="226">
        <v>43832</v>
      </c>
      <c r="D17581" s="226">
        <v>44403.422106481485</v>
      </c>
      <c r="E17581" t="s">
        <v>8180</v>
      </c>
      <c r="F17581">
        <v>0.18000000715255737</v>
      </c>
    </row>
    <row r="17582" spans="1:6">
      <c r="A17582">
        <v>8</v>
      </c>
      <c r="B17582" s="226">
        <v>43831</v>
      </c>
      <c r="C17582" s="226">
        <v>43832</v>
      </c>
      <c r="D17582" s="226">
        <v>44403.422106481485</v>
      </c>
      <c r="E17582" t="s">
        <v>8181</v>
      </c>
      <c r="F17582">
        <v>2.4783126114143248</v>
      </c>
    </row>
    <row r="17583" spans="1:6">
      <c r="A17583">
        <v>8</v>
      </c>
      <c r="B17583" s="226">
        <v>43831</v>
      </c>
      <c r="C17583" s="226">
        <v>43832</v>
      </c>
      <c r="D17583" s="226">
        <v>44403.422106481485</v>
      </c>
      <c r="E17583" t="s">
        <v>8182</v>
      </c>
      <c r="F17583">
        <v>6.8000003695487976E-2</v>
      </c>
    </row>
    <row r="17584" spans="1:6">
      <c r="A17584">
        <v>8</v>
      </c>
      <c r="B17584" s="226">
        <v>43831</v>
      </c>
      <c r="C17584" s="226">
        <v>43832</v>
      </c>
      <c r="D17584" s="226">
        <v>44403.422106481485</v>
      </c>
      <c r="E17584" t="s">
        <v>8183</v>
      </c>
      <c r="F17584">
        <v>0.98694258928299039</v>
      </c>
    </row>
    <row r="17585" spans="1:6">
      <c r="A17585">
        <v>8</v>
      </c>
      <c r="B17585" s="226">
        <v>43831</v>
      </c>
      <c r="C17585" s="226">
        <v>43832</v>
      </c>
      <c r="D17585" s="226">
        <v>44403.422106481485</v>
      </c>
      <c r="E17585" t="s">
        <v>8184</v>
      </c>
      <c r="F17585">
        <v>4.6999998390675563E-2</v>
      </c>
    </row>
    <row r="17586" spans="1:6">
      <c r="A17586">
        <v>8</v>
      </c>
      <c r="B17586" s="226">
        <v>43831</v>
      </c>
      <c r="C17586" s="226">
        <v>43832</v>
      </c>
      <c r="D17586" s="226">
        <v>44403.422106481485</v>
      </c>
      <c r="E17586" t="s">
        <v>8185</v>
      </c>
      <c r="F17586">
        <v>6.1136994361877397</v>
      </c>
    </row>
    <row r="17587" spans="1:6">
      <c r="A17587">
        <v>8</v>
      </c>
      <c r="B17587" s="226">
        <v>43831</v>
      </c>
      <c r="C17587" s="226">
        <v>43832</v>
      </c>
      <c r="D17587" s="226">
        <v>44403.422106481485</v>
      </c>
      <c r="E17587" t="s">
        <v>8186</v>
      </c>
      <c r="F17587">
        <v>13.847000122070313</v>
      </c>
    </row>
    <row r="17588" spans="1:6">
      <c r="A17588">
        <v>8</v>
      </c>
      <c r="B17588" s="226">
        <v>43831</v>
      </c>
      <c r="C17588" s="226">
        <v>43832</v>
      </c>
      <c r="D17588" s="226">
        <v>44403.422106481485</v>
      </c>
      <c r="E17588" t="s">
        <v>8187</v>
      </c>
      <c r="F17588">
        <v>18.352856636047385</v>
      </c>
    </row>
    <row r="17589" spans="1:6">
      <c r="A17589">
        <v>8</v>
      </c>
      <c r="B17589" s="226">
        <v>43831</v>
      </c>
      <c r="C17589" s="226">
        <v>43832</v>
      </c>
      <c r="D17589" s="226">
        <v>44403.422106481485</v>
      </c>
      <c r="E17589" t="s">
        <v>8188</v>
      </c>
      <c r="F17589">
        <v>18.48200035095142</v>
      </c>
    </row>
    <row r="17590" spans="1:6">
      <c r="A17590">
        <v>8</v>
      </c>
      <c r="B17590" s="226">
        <v>43831</v>
      </c>
      <c r="C17590" s="226">
        <v>43832</v>
      </c>
      <c r="D17590" s="226">
        <v>44403.422106481485</v>
      </c>
      <c r="E17590" t="s">
        <v>8189</v>
      </c>
      <c r="F17590">
        <v>42.850053787231417</v>
      </c>
    </row>
    <row r="17591" spans="1:6">
      <c r="A17591">
        <v>8</v>
      </c>
      <c r="B17591" s="226">
        <v>43831</v>
      </c>
      <c r="C17591" s="226">
        <v>43832</v>
      </c>
      <c r="D17591" s="226">
        <v>44403.422106481485</v>
      </c>
      <c r="E17591" t="s">
        <v>8190</v>
      </c>
      <c r="F17591">
        <v>41.249000549316477</v>
      </c>
    </row>
    <row r="17592" spans="1:6">
      <c r="A17592">
        <v>8</v>
      </c>
      <c r="B17592" s="226">
        <v>43831</v>
      </c>
      <c r="C17592" s="226">
        <v>43832</v>
      </c>
      <c r="D17592" s="226">
        <v>44403.422106481485</v>
      </c>
      <c r="E17592" t="s">
        <v>8191</v>
      </c>
      <c r="F17592">
        <v>20.605543136596591</v>
      </c>
    </row>
    <row r="17593" spans="1:6">
      <c r="A17593">
        <v>8</v>
      </c>
      <c r="B17593" s="226">
        <v>43831</v>
      </c>
      <c r="C17593" s="226">
        <v>43832</v>
      </c>
      <c r="D17593" s="226">
        <v>44403.422106481485</v>
      </c>
      <c r="E17593" t="s">
        <v>8192</v>
      </c>
      <c r="F17593">
        <v>25.076000213622439</v>
      </c>
    </row>
    <row r="17594" spans="1:6">
      <c r="A17594">
        <v>8</v>
      </c>
      <c r="B17594" s="226">
        <v>43831</v>
      </c>
      <c r="C17594" s="226">
        <v>43832</v>
      </c>
      <c r="D17594" s="226">
        <v>44403.422106481485</v>
      </c>
      <c r="E17594" t="s">
        <v>8193</v>
      </c>
      <c r="F17594">
        <v>0.96799999475482534</v>
      </c>
    </row>
    <row r="17595" spans="1:6">
      <c r="A17595">
        <v>8</v>
      </c>
      <c r="B17595" s="226">
        <v>43831</v>
      </c>
      <c r="C17595" s="226">
        <v>43832</v>
      </c>
      <c r="D17595" s="226">
        <v>44403.422106481485</v>
      </c>
      <c r="E17595" t="s">
        <v>8194</v>
      </c>
      <c r="F17595">
        <v>0.22800000011921756</v>
      </c>
    </row>
    <row r="17596" spans="1:6">
      <c r="A17596">
        <v>8</v>
      </c>
      <c r="B17596" s="226">
        <v>43831</v>
      </c>
      <c r="C17596" s="226">
        <v>43832</v>
      </c>
      <c r="D17596" s="226">
        <v>44403.422106481485</v>
      </c>
      <c r="E17596" t="s">
        <v>8195</v>
      </c>
      <c r="F17596">
        <v>0.15999999642372145</v>
      </c>
    </row>
    <row r="17597" spans="1:6">
      <c r="A17597">
        <v>8</v>
      </c>
      <c r="B17597" s="226">
        <v>43831</v>
      </c>
      <c r="C17597" s="226">
        <v>43832</v>
      </c>
      <c r="D17597" s="226">
        <v>44403.422106481485</v>
      </c>
      <c r="E17597" t="s">
        <v>8196</v>
      </c>
      <c r="F17597">
        <v>2.7000000700353573E-2</v>
      </c>
    </row>
    <row r="17598" spans="1:6">
      <c r="A17598">
        <v>8</v>
      </c>
      <c r="B17598" s="226">
        <v>43831</v>
      </c>
      <c r="C17598" s="226">
        <v>43832</v>
      </c>
      <c r="D17598" s="226">
        <v>44403.422106481485</v>
      </c>
      <c r="E17598" t="s">
        <v>7433</v>
      </c>
      <c r="F17598">
        <v>0</v>
      </c>
    </row>
    <row r="17599" spans="1:6">
      <c r="A17599">
        <v>8</v>
      </c>
      <c r="B17599" s="226">
        <v>43831</v>
      </c>
      <c r="C17599" s="226">
        <v>43832</v>
      </c>
      <c r="D17599" s="226">
        <v>44403.422106481485</v>
      </c>
      <c r="E17599" t="s">
        <v>7435</v>
      </c>
      <c r="F17599">
        <v>18.863569711314444</v>
      </c>
    </row>
    <row r="17600" spans="1:6">
      <c r="A17600">
        <v>8</v>
      </c>
      <c r="B17600" s="226">
        <v>43831</v>
      </c>
      <c r="C17600" s="226">
        <v>43832</v>
      </c>
      <c r="D17600" s="226">
        <v>44403.422106481485</v>
      </c>
      <c r="E17600" t="s">
        <v>7437</v>
      </c>
      <c r="F17600">
        <v>22.471588320202311</v>
      </c>
    </row>
    <row r="17601" spans="1:6">
      <c r="A17601">
        <v>8</v>
      </c>
      <c r="B17601" s="226">
        <v>43831</v>
      </c>
      <c r="C17601" s="226">
        <v>43832</v>
      </c>
      <c r="D17601" s="226">
        <v>44403.422106481485</v>
      </c>
      <c r="E17601" t="s">
        <v>7439</v>
      </c>
      <c r="F17601">
        <v>60.714445593623537</v>
      </c>
    </row>
    <row r="17602" spans="1:6">
      <c r="A17602">
        <v>8</v>
      </c>
      <c r="B17602" s="226">
        <v>43831</v>
      </c>
      <c r="C17602" s="226">
        <v>43832</v>
      </c>
      <c r="D17602" s="226">
        <v>44403.422106481485</v>
      </c>
      <c r="E17602" t="s">
        <v>7441</v>
      </c>
      <c r="F17602">
        <v>26.416319565640542</v>
      </c>
    </row>
    <row r="17603" spans="1:6">
      <c r="A17603">
        <v>8</v>
      </c>
      <c r="B17603" s="226">
        <v>43831</v>
      </c>
      <c r="C17603" s="226">
        <v>43832</v>
      </c>
      <c r="D17603" s="226">
        <v>44403.422106481485</v>
      </c>
      <c r="E17603" t="s">
        <v>7443</v>
      </c>
      <c r="F17603">
        <v>37.943888012568166</v>
      </c>
    </row>
    <row r="17604" spans="1:6">
      <c r="A17604">
        <v>8</v>
      </c>
      <c r="B17604" s="226">
        <v>43831</v>
      </c>
      <c r="C17604" s="226">
        <v>43832</v>
      </c>
      <c r="D17604" s="226">
        <v>44403.422106481485</v>
      </c>
      <c r="E17604" t="s">
        <v>7445</v>
      </c>
      <c r="F17604">
        <v>7.2148579991526045</v>
      </c>
    </row>
    <row r="17605" spans="1:6">
      <c r="A17605">
        <v>8</v>
      </c>
      <c r="B17605" s="226">
        <v>43831</v>
      </c>
      <c r="C17605" s="226">
        <v>43832</v>
      </c>
      <c r="D17605" s="226">
        <v>44403.422106481485</v>
      </c>
      <c r="E17605" t="s">
        <v>7447</v>
      </c>
      <c r="F17605">
        <v>137.79803170098188</v>
      </c>
    </row>
    <row r="17606" spans="1:6">
      <c r="A17606">
        <v>8</v>
      </c>
      <c r="B17606" s="226">
        <v>43831</v>
      </c>
      <c r="C17606" s="226">
        <v>43832</v>
      </c>
      <c r="D17606" s="226">
        <v>44403.422106481485</v>
      </c>
      <c r="E17606" t="s">
        <v>7449</v>
      </c>
      <c r="F17606">
        <v>147.21569574144132</v>
      </c>
    </row>
    <row r="17607" spans="1:6">
      <c r="A17607">
        <v>8</v>
      </c>
      <c r="B17607" s="226">
        <v>43831</v>
      </c>
      <c r="C17607" s="226">
        <v>43832</v>
      </c>
      <c r="D17607" s="226">
        <v>44403.422106481485</v>
      </c>
      <c r="E17607" t="s">
        <v>7451</v>
      </c>
      <c r="F17607">
        <v>160.26354993184412</v>
      </c>
    </row>
    <row r="17608" spans="1:6">
      <c r="A17608">
        <v>8</v>
      </c>
      <c r="B17608" s="226">
        <v>43831</v>
      </c>
      <c r="C17608" s="226">
        <v>43832</v>
      </c>
      <c r="D17608" s="226">
        <v>44403.422106481485</v>
      </c>
      <c r="E17608" t="s">
        <v>7453</v>
      </c>
      <c r="F17608">
        <v>187.04102606243569</v>
      </c>
    </row>
    <row r="17609" spans="1:6">
      <c r="A17609">
        <v>8</v>
      </c>
      <c r="B17609" s="226">
        <v>43831</v>
      </c>
      <c r="C17609" s="226">
        <v>43832</v>
      </c>
      <c r="D17609" s="226">
        <v>44403.422106481485</v>
      </c>
      <c r="E17609" t="s">
        <v>7455</v>
      </c>
      <c r="F17609">
        <v>198.03290838665373</v>
      </c>
    </row>
    <row r="17610" spans="1:6">
      <c r="A17610">
        <v>8</v>
      </c>
      <c r="B17610" s="226">
        <v>43831</v>
      </c>
      <c r="C17610" s="226">
        <v>43832</v>
      </c>
      <c r="D17610" s="226">
        <v>44403.422106481485</v>
      </c>
      <c r="E17610" t="s">
        <v>7457</v>
      </c>
      <c r="F17610">
        <v>198.9695576879711</v>
      </c>
    </row>
    <row r="17611" spans="1:6">
      <c r="A17611">
        <v>8</v>
      </c>
      <c r="B17611" s="226">
        <v>43831</v>
      </c>
      <c r="C17611" s="226">
        <v>43832</v>
      </c>
      <c r="D17611" s="226">
        <v>44403.422106481485</v>
      </c>
      <c r="E17611" t="s">
        <v>7459</v>
      </c>
      <c r="F17611">
        <v>200.90534630881453</v>
      </c>
    </row>
    <row r="17612" spans="1:6">
      <c r="A17612">
        <v>8</v>
      </c>
      <c r="B17612" s="226">
        <v>43831</v>
      </c>
      <c r="C17612" s="226">
        <v>43832</v>
      </c>
      <c r="D17612" s="226">
        <v>44403.422106481485</v>
      </c>
      <c r="E17612" t="s">
        <v>7461</v>
      </c>
      <c r="F17612">
        <v>197.26214670604992</v>
      </c>
    </row>
    <row r="17613" spans="1:6">
      <c r="A17613">
        <v>8</v>
      </c>
      <c r="B17613" s="226">
        <v>43831</v>
      </c>
      <c r="C17613" s="226">
        <v>43832</v>
      </c>
      <c r="D17613" s="226">
        <v>44403.422106481485</v>
      </c>
      <c r="E17613" t="s">
        <v>7463</v>
      </c>
      <c r="F17613">
        <v>150.75598879920128</v>
      </c>
    </row>
    <row r="17614" spans="1:6">
      <c r="A17614">
        <v>8</v>
      </c>
      <c r="B17614" s="226">
        <v>43831</v>
      </c>
      <c r="C17614" s="226">
        <v>43832</v>
      </c>
      <c r="D17614" s="226">
        <v>44403.422106481485</v>
      </c>
      <c r="E17614" t="s">
        <v>7465</v>
      </c>
      <c r="F17614">
        <v>150.98708908292977</v>
      </c>
    </row>
    <row r="17615" spans="1:6">
      <c r="A17615">
        <v>8</v>
      </c>
      <c r="B17615" s="226">
        <v>43831</v>
      </c>
      <c r="C17615" s="226">
        <v>43832</v>
      </c>
      <c r="D17615" s="226">
        <v>44403.422106481485</v>
      </c>
      <c r="E17615" t="s">
        <v>7467</v>
      </c>
      <c r="F17615">
        <v>30.974489356411702</v>
      </c>
    </row>
    <row r="17616" spans="1:6">
      <c r="A17616">
        <v>8</v>
      </c>
      <c r="B17616" s="226">
        <v>43831</v>
      </c>
      <c r="C17616" s="226">
        <v>43832</v>
      </c>
      <c r="D17616" s="226">
        <v>44403.422106481485</v>
      </c>
      <c r="E17616" t="s">
        <v>8198</v>
      </c>
      <c r="F17616">
        <v>2.8999999165534973E-2</v>
      </c>
    </row>
    <row r="17617" spans="1:6">
      <c r="A17617">
        <v>8</v>
      </c>
      <c r="B17617" s="226">
        <v>43831</v>
      </c>
      <c r="C17617" s="226">
        <v>43832</v>
      </c>
      <c r="D17617" s="226">
        <v>44403.422106481485</v>
      </c>
      <c r="E17617" t="s">
        <v>8197</v>
      </c>
      <c r="F17617">
        <v>0.10599999874829849</v>
      </c>
    </row>
    <row r="17618" spans="1:6">
      <c r="A17618">
        <v>8</v>
      </c>
      <c r="B17618" s="226">
        <v>43831</v>
      </c>
      <c r="C17618" s="226">
        <v>43832</v>
      </c>
      <c r="D17618" s="226">
        <v>44403.422106481485</v>
      </c>
      <c r="E17618" t="s">
        <v>8199</v>
      </c>
      <c r="F17618">
        <v>0.20399999618530273</v>
      </c>
    </row>
    <row r="17619" spans="1:6">
      <c r="A17619">
        <v>8</v>
      </c>
      <c r="B17619" s="226">
        <v>43831</v>
      </c>
      <c r="C17619" s="226">
        <v>43832</v>
      </c>
      <c r="D17619" s="226">
        <v>44403.422106481485</v>
      </c>
      <c r="E17619" t="s">
        <v>8200</v>
      </c>
      <c r="F17619">
        <v>21.100000381470569</v>
      </c>
    </row>
    <row r="17620" spans="1:6">
      <c r="A17620">
        <v>8</v>
      </c>
      <c r="B17620" s="226">
        <v>43831</v>
      </c>
      <c r="C17620" s="226">
        <v>43832</v>
      </c>
      <c r="D17620" s="226">
        <v>44403.422106481485</v>
      </c>
      <c r="E17620" t="s">
        <v>8201</v>
      </c>
      <c r="F17620">
        <v>21.118000030517695</v>
      </c>
    </row>
    <row r="17621" spans="1:6">
      <c r="A17621">
        <v>8</v>
      </c>
      <c r="B17621" s="226">
        <v>43831</v>
      </c>
      <c r="C17621" s="226">
        <v>43832</v>
      </c>
      <c r="D17621" s="226">
        <v>44403.422106481485</v>
      </c>
      <c r="E17621" t="s">
        <v>8202</v>
      </c>
      <c r="F17621">
        <v>47.970001220703125</v>
      </c>
    </row>
    <row r="17622" spans="1:6">
      <c r="A17622">
        <v>8</v>
      </c>
      <c r="B17622" s="226">
        <v>43831</v>
      </c>
      <c r="C17622" s="226">
        <v>43832</v>
      </c>
      <c r="D17622" s="226">
        <v>44403.422106481485</v>
      </c>
      <c r="E17622" t="s">
        <v>8203</v>
      </c>
      <c r="F17622">
        <v>8.1120004653933702</v>
      </c>
    </row>
    <row r="17623" spans="1:6">
      <c r="A17623">
        <v>8</v>
      </c>
      <c r="B17623" s="226">
        <v>43831</v>
      </c>
      <c r="C17623" s="226">
        <v>43832</v>
      </c>
      <c r="D17623" s="226">
        <v>44403.422106481485</v>
      </c>
      <c r="E17623" t="s">
        <v>8204</v>
      </c>
    </row>
    <row r="17624" spans="1:6">
      <c r="A17624">
        <v>8</v>
      </c>
      <c r="B17624" s="226">
        <v>43831</v>
      </c>
      <c r="C17624" s="226">
        <v>43832</v>
      </c>
      <c r="D17624" s="226">
        <v>44403.422106481485</v>
      </c>
      <c r="E17624" t="s">
        <v>8205</v>
      </c>
      <c r="F17624">
        <v>8.5000000894066299E-2</v>
      </c>
    </row>
    <row r="17625" spans="1:6">
      <c r="A17625">
        <v>8</v>
      </c>
      <c r="B17625" s="226">
        <v>43831</v>
      </c>
      <c r="C17625" s="226">
        <v>43832</v>
      </c>
      <c r="D17625" s="226">
        <v>44403.422106481485</v>
      </c>
      <c r="E17625" t="s">
        <v>8206</v>
      </c>
    </row>
    <row r="17626" spans="1:6">
      <c r="A17626">
        <v>8</v>
      </c>
      <c r="B17626" s="226">
        <v>43831</v>
      </c>
      <c r="C17626" s="226">
        <v>43832</v>
      </c>
      <c r="D17626" s="226">
        <v>44403.422106481485</v>
      </c>
      <c r="E17626" t="s">
        <v>8327</v>
      </c>
      <c r="F17626">
        <v>2.0067007467150852</v>
      </c>
    </row>
    <row r="17627" spans="1:6">
      <c r="A17627">
        <v>8</v>
      </c>
      <c r="B17627" s="226">
        <v>43831</v>
      </c>
      <c r="C17627" s="226">
        <v>43832</v>
      </c>
      <c r="D17627" s="226">
        <v>44403.422106481485</v>
      </c>
      <c r="E17627" t="s">
        <v>8325</v>
      </c>
      <c r="F17627">
        <v>2.8225266950903466E-2</v>
      </c>
    </row>
    <row r="17628" spans="1:6">
      <c r="A17628">
        <v>8</v>
      </c>
      <c r="B17628" s="226">
        <v>43831</v>
      </c>
      <c r="C17628" s="226">
        <v>43832</v>
      </c>
      <c r="D17628" s="226">
        <v>44403.422106481485</v>
      </c>
      <c r="E17628" t="s">
        <v>8423</v>
      </c>
      <c r="F17628">
        <v>41.316491340097862</v>
      </c>
    </row>
    <row r="17629" spans="1:6">
      <c r="A17629">
        <v>8</v>
      </c>
      <c r="B17629" s="226">
        <v>43831</v>
      </c>
      <c r="C17629" s="226">
        <v>43832</v>
      </c>
      <c r="D17629" s="226">
        <v>44403.422106481485</v>
      </c>
      <c r="E17629" t="s">
        <v>8415</v>
      </c>
      <c r="F17629">
        <v>34.438961099253746</v>
      </c>
    </row>
    <row r="17630" spans="1:6">
      <c r="A17630">
        <v>8</v>
      </c>
      <c r="B17630" s="226">
        <v>43831</v>
      </c>
      <c r="C17630" s="226">
        <v>43832</v>
      </c>
      <c r="D17630" s="226">
        <v>44403.422106481485</v>
      </c>
      <c r="E17630" t="s">
        <v>8330</v>
      </c>
      <c r="F17630">
        <v>27.709405540112886</v>
      </c>
    </row>
    <row r="17631" spans="1:6">
      <c r="A17631">
        <v>8</v>
      </c>
      <c r="B17631" s="226">
        <v>43831</v>
      </c>
      <c r="C17631" s="226">
        <v>43832</v>
      </c>
      <c r="D17631" s="226">
        <v>44403.422106481485</v>
      </c>
      <c r="E17631" t="s">
        <v>8298</v>
      </c>
      <c r="F17631">
        <v>133.58539942774709</v>
      </c>
    </row>
    <row r="17632" spans="1:6">
      <c r="A17632">
        <v>8</v>
      </c>
      <c r="B17632" s="226">
        <v>43831</v>
      </c>
      <c r="C17632" s="226">
        <v>43832</v>
      </c>
      <c r="D17632" s="226">
        <v>44403.422106481485</v>
      </c>
      <c r="E17632" t="s">
        <v>8299</v>
      </c>
      <c r="F17632">
        <v>124.3172332456779</v>
      </c>
    </row>
    <row r="17633" spans="1:6">
      <c r="A17633">
        <v>8</v>
      </c>
      <c r="B17633" s="226">
        <v>43831</v>
      </c>
      <c r="C17633" s="226">
        <v>43832</v>
      </c>
      <c r="D17633" s="226">
        <v>44403.422106481485</v>
      </c>
      <c r="E17633" t="s">
        <v>6670</v>
      </c>
      <c r="F17633">
        <v>6.9380083615216552</v>
      </c>
    </row>
    <row r="17634" spans="1:6">
      <c r="A17634">
        <v>8</v>
      </c>
      <c r="B17634" s="226">
        <v>43831</v>
      </c>
      <c r="C17634" s="226">
        <v>43832</v>
      </c>
      <c r="D17634" s="226">
        <v>44403.422106481485</v>
      </c>
      <c r="E17634" t="s">
        <v>8300</v>
      </c>
      <c r="F17634">
        <v>120.39442593160587</v>
      </c>
    </row>
    <row r="17635" spans="1:6">
      <c r="A17635">
        <v>8</v>
      </c>
      <c r="B17635" s="226">
        <v>43831</v>
      </c>
      <c r="C17635" s="226">
        <v>43832</v>
      </c>
      <c r="D17635" s="226">
        <v>44403.422106481485</v>
      </c>
      <c r="E17635" t="s">
        <v>8301</v>
      </c>
      <c r="F17635">
        <v>116.77701611352096</v>
      </c>
    </row>
    <row r="17636" spans="1:6">
      <c r="A17636">
        <v>8</v>
      </c>
      <c r="B17636" s="226">
        <v>43831</v>
      </c>
      <c r="C17636" s="226">
        <v>43832</v>
      </c>
      <c r="D17636" s="226">
        <v>44403.422106481485</v>
      </c>
      <c r="E17636" t="s">
        <v>6671</v>
      </c>
      <c r="F17636">
        <v>3.0046323075952874</v>
      </c>
    </row>
    <row r="17637" spans="1:6">
      <c r="A17637">
        <v>8</v>
      </c>
      <c r="B17637" s="226">
        <v>43831</v>
      </c>
      <c r="C17637" s="226">
        <v>43832</v>
      </c>
      <c r="D17637" s="226">
        <v>44403.623460648145</v>
      </c>
      <c r="E17637" t="s">
        <v>5369</v>
      </c>
      <c r="F17637">
        <v>1.294717978675227</v>
      </c>
    </row>
    <row r="17638" spans="1:6">
      <c r="A17638">
        <v>8</v>
      </c>
      <c r="B17638" s="226">
        <v>43831</v>
      </c>
      <c r="C17638" s="226">
        <v>43832</v>
      </c>
      <c r="D17638" s="226">
        <v>44403.623460648145</v>
      </c>
      <c r="E17638" t="s">
        <v>5521</v>
      </c>
      <c r="F17638">
        <v>210.67810947630139</v>
      </c>
    </row>
    <row r="17639" spans="1:6">
      <c r="A17639">
        <v>8</v>
      </c>
      <c r="B17639" s="226">
        <v>43831</v>
      </c>
      <c r="C17639" s="226">
        <v>43832</v>
      </c>
      <c r="D17639" s="226">
        <v>44403.623460648145</v>
      </c>
      <c r="E17639" t="s">
        <v>6243</v>
      </c>
      <c r="F17639">
        <v>1.6900456621767563</v>
      </c>
    </row>
    <row r="17640" spans="1:6">
      <c r="A17640">
        <v>8</v>
      </c>
      <c r="B17640" s="226">
        <v>43831</v>
      </c>
      <c r="C17640" s="226">
        <v>43832</v>
      </c>
      <c r="D17640" s="226">
        <v>44403.623460648145</v>
      </c>
      <c r="E17640" t="s">
        <v>6816</v>
      </c>
      <c r="F17640">
        <v>75.981706953048715</v>
      </c>
    </row>
    <row r="17641" spans="1:6">
      <c r="A17641">
        <v>8</v>
      </c>
      <c r="B17641" s="226">
        <v>43831</v>
      </c>
      <c r="C17641" s="226">
        <v>43832</v>
      </c>
      <c r="D17641" s="226">
        <v>44403.623460648145</v>
      </c>
      <c r="E17641" t="s">
        <v>6900</v>
      </c>
      <c r="F17641">
        <v>110.00103698836462</v>
      </c>
    </row>
    <row r="17642" spans="1:6">
      <c r="A17642">
        <v>8</v>
      </c>
      <c r="B17642" s="226">
        <v>43831</v>
      </c>
      <c r="C17642" s="226">
        <v>43832</v>
      </c>
      <c r="D17642" s="226">
        <v>44403.623460648145</v>
      </c>
      <c r="E17642" t="s">
        <v>6902</v>
      </c>
      <c r="F17642">
        <v>0</v>
      </c>
    </row>
    <row r="17643" spans="1:6">
      <c r="A17643">
        <v>8</v>
      </c>
      <c r="B17643" s="226">
        <v>43831</v>
      </c>
      <c r="C17643" s="226">
        <v>43832</v>
      </c>
      <c r="D17643" s="226">
        <v>44403.623460648145</v>
      </c>
      <c r="E17643" t="s">
        <v>7024</v>
      </c>
      <c r="F17643">
        <v>0</v>
      </c>
    </row>
    <row r="17644" spans="1:6">
      <c r="A17644">
        <v>8</v>
      </c>
      <c r="B17644" s="226">
        <v>43831</v>
      </c>
      <c r="C17644" s="226">
        <v>43832</v>
      </c>
      <c r="D17644" s="226">
        <v>44403.623460648145</v>
      </c>
      <c r="E17644" t="s">
        <v>6246</v>
      </c>
    </row>
    <row r="17645" spans="1:6">
      <c r="A17645">
        <v>8</v>
      </c>
      <c r="B17645" s="226">
        <v>43831</v>
      </c>
      <c r="C17645" s="226">
        <v>43832</v>
      </c>
      <c r="D17645" s="226">
        <v>44403.623460648145</v>
      </c>
      <c r="E17645" t="s">
        <v>6665</v>
      </c>
      <c r="F17645">
        <v>-3.257282465799919E-2</v>
      </c>
    </row>
    <row r="17646" spans="1:6">
      <c r="A17646">
        <v>8</v>
      </c>
      <c r="B17646" s="226">
        <v>43831</v>
      </c>
      <c r="C17646" s="226">
        <v>43832</v>
      </c>
      <c r="D17646" s="226">
        <v>44403.623460648145</v>
      </c>
      <c r="E17646" t="s">
        <v>6666</v>
      </c>
      <c r="F17646">
        <v>-2.5229221771264243E-2</v>
      </c>
    </row>
    <row r="17647" spans="1:6">
      <c r="A17647">
        <v>8</v>
      </c>
      <c r="B17647" s="226">
        <v>43831</v>
      </c>
      <c r="C17647" s="226">
        <v>43832</v>
      </c>
      <c r="D17647" s="226">
        <v>44403.623460648145</v>
      </c>
      <c r="E17647" t="s">
        <v>6289</v>
      </c>
      <c r="F17647">
        <v>32.856162087122598</v>
      </c>
    </row>
    <row r="17648" spans="1:6">
      <c r="A17648">
        <v>8</v>
      </c>
      <c r="B17648" s="226">
        <v>43831</v>
      </c>
      <c r="C17648" s="226">
        <v>43832</v>
      </c>
      <c r="D17648" s="226">
        <v>44403.623460648145</v>
      </c>
      <c r="E17648" t="s">
        <v>6290</v>
      </c>
      <c r="F17648">
        <v>4.3155950711005211</v>
      </c>
    </row>
    <row r="17649" spans="1:6">
      <c r="A17649">
        <v>8</v>
      </c>
      <c r="B17649" s="226">
        <v>43831</v>
      </c>
      <c r="C17649" s="226">
        <v>43832</v>
      </c>
      <c r="D17649" s="226">
        <v>44403.623460648145</v>
      </c>
      <c r="E17649" t="s">
        <v>6291</v>
      </c>
      <c r="F17649">
        <v>4.4542602270382359</v>
      </c>
    </row>
    <row r="17650" spans="1:6">
      <c r="A17650">
        <v>8</v>
      </c>
      <c r="B17650" s="226">
        <v>43831</v>
      </c>
      <c r="C17650" s="226">
        <v>43832</v>
      </c>
      <c r="D17650" s="226">
        <v>44403.623460648145</v>
      </c>
      <c r="E17650" t="s">
        <v>7315</v>
      </c>
      <c r="F17650">
        <v>37.828326772318924</v>
      </c>
    </row>
    <row r="17651" spans="1:6">
      <c r="A17651">
        <v>8</v>
      </c>
      <c r="B17651" s="226">
        <v>43831</v>
      </c>
      <c r="C17651" s="226">
        <v>43832</v>
      </c>
      <c r="D17651" s="226">
        <v>44403.623460648145</v>
      </c>
      <c r="E17651" t="s">
        <v>8322</v>
      </c>
      <c r="F17651">
        <v>0</v>
      </c>
    </row>
    <row r="17652" spans="1:6">
      <c r="A17652">
        <v>8</v>
      </c>
      <c r="B17652" s="226">
        <v>43831</v>
      </c>
      <c r="C17652" s="226">
        <v>43832</v>
      </c>
      <c r="D17652" s="226">
        <v>44403.623460648145</v>
      </c>
      <c r="E17652" t="s">
        <v>7348</v>
      </c>
      <c r="F17652">
        <v>5.0086818463271507</v>
      </c>
    </row>
    <row r="17653" spans="1:6">
      <c r="A17653">
        <v>8</v>
      </c>
      <c r="B17653" s="226">
        <v>43831</v>
      </c>
      <c r="C17653" s="226">
        <v>43832</v>
      </c>
      <c r="D17653" s="226">
        <v>44403.623460648145</v>
      </c>
      <c r="E17653" t="s">
        <v>8323</v>
      </c>
      <c r="F17653">
        <v>4.2716914865705737</v>
      </c>
    </row>
    <row r="17654" spans="1:6">
      <c r="A17654">
        <v>8</v>
      </c>
      <c r="B17654" s="226">
        <v>43831</v>
      </c>
      <c r="C17654" s="226">
        <v>43832</v>
      </c>
      <c r="D17654" s="226">
        <v>44403.623460648145</v>
      </c>
      <c r="E17654" t="s">
        <v>7343</v>
      </c>
      <c r="F17654">
        <v>40.743962542215947</v>
      </c>
    </row>
    <row r="17655" spans="1:6">
      <c r="A17655">
        <v>8</v>
      </c>
      <c r="B17655" s="226">
        <v>43831</v>
      </c>
      <c r="C17655" s="226">
        <v>43832</v>
      </c>
      <c r="D17655" s="226">
        <v>44403.623460648145</v>
      </c>
      <c r="E17655" t="s">
        <v>6834</v>
      </c>
      <c r="F17655">
        <v>0</v>
      </c>
    </row>
    <row r="17656" spans="1:6">
      <c r="A17656">
        <v>8</v>
      </c>
      <c r="B17656" s="226">
        <v>43831</v>
      </c>
      <c r="C17656" s="226">
        <v>43832</v>
      </c>
      <c r="D17656" s="226">
        <v>44403.623460648145</v>
      </c>
      <c r="E17656" t="s">
        <v>8020</v>
      </c>
      <c r="F17656">
        <v>1.0537960679994691</v>
      </c>
    </row>
    <row r="17657" spans="1:6">
      <c r="A17657">
        <v>8</v>
      </c>
      <c r="B17657" s="226">
        <v>43831</v>
      </c>
      <c r="C17657" s="226">
        <v>43832</v>
      </c>
      <c r="D17657" s="226">
        <v>44403.623460648145</v>
      </c>
      <c r="E17657" t="s">
        <v>7018</v>
      </c>
      <c r="F17657">
        <v>19.06925452086664</v>
      </c>
    </row>
    <row r="17658" spans="1:6">
      <c r="A17658">
        <v>8</v>
      </c>
      <c r="B17658" s="226">
        <v>43831</v>
      </c>
      <c r="C17658" s="226">
        <v>43832</v>
      </c>
      <c r="D17658" s="226">
        <v>44403.623460648145</v>
      </c>
      <c r="E17658" t="s">
        <v>7354</v>
      </c>
      <c r="F17658">
        <v>35.69897345701856</v>
      </c>
    </row>
    <row r="17659" spans="1:6">
      <c r="A17659">
        <v>8</v>
      </c>
      <c r="B17659" s="226">
        <v>43831</v>
      </c>
      <c r="C17659" s="226">
        <v>43832</v>
      </c>
      <c r="D17659" s="226">
        <v>44403.623460648145</v>
      </c>
      <c r="E17659" t="s">
        <v>8328</v>
      </c>
      <c r="F17659">
        <v>25.533217056592303</v>
      </c>
    </row>
    <row r="17660" spans="1:6">
      <c r="A17660">
        <v>8</v>
      </c>
      <c r="B17660" s="226">
        <v>43831</v>
      </c>
      <c r="C17660" s="226">
        <v>43832</v>
      </c>
      <c r="D17660" s="226">
        <v>44403.623460648145</v>
      </c>
      <c r="E17660" t="s">
        <v>8330</v>
      </c>
      <c r="F17660">
        <v>27.681180273161981</v>
      </c>
    </row>
    <row r="17661" spans="1:6">
      <c r="A17661">
        <v>8</v>
      </c>
      <c r="B17661" s="226">
        <v>43831</v>
      </c>
      <c r="C17661" s="226">
        <v>43832</v>
      </c>
      <c r="D17661" s="226">
        <v>44403.623460648145</v>
      </c>
      <c r="E17661" t="s">
        <v>7397</v>
      </c>
      <c r="F17661">
        <v>0</v>
      </c>
    </row>
    <row r="17662" spans="1:6">
      <c r="A17662">
        <v>8</v>
      </c>
      <c r="B17662" s="226">
        <v>43831</v>
      </c>
      <c r="C17662" s="226">
        <v>43832</v>
      </c>
      <c r="D17662" s="226">
        <v>44403.623460648145</v>
      </c>
      <c r="E17662" t="s">
        <v>6635</v>
      </c>
    </row>
    <row r="17663" spans="1:6">
      <c r="A17663">
        <v>8</v>
      </c>
      <c r="B17663" s="226">
        <v>43831</v>
      </c>
      <c r="C17663" s="226">
        <v>43832</v>
      </c>
      <c r="D17663" s="226">
        <v>44403.623460648145</v>
      </c>
      <c r="E17663" t="s">
        <v>6637</v>
      </c>
    </row>
    <row r="17664" spans="1:6">
      <c r="A17664">
        <v>8</v>
      </c>
      <c r="B17664" s="226">
        <v>43831</v>
      </c>
      <c r="C17664" s="226">
        <v>43832</v>
      </c>
      <c r="D17664" s="226">
        <v>44403.623460648145</v>
      </c>
      <c r="E17664" t="s">
        <v>6659</v>
      </c>
      <c r="F17664">
        <v>0.82829999923706055</v>
      </c>
    </row>
    <row r="17665" spans="1:6">
      <c r="A17665">
        <v>8</v>
      </c>
      <c r="B17665" s="226">
        <v>43831</v>
      </c>
      <c r="C17665" s="226">
        <v>43832</v>
      </c>
      <c r="D17665" s="226">
        <v>44403.623460648145</v>
      </c>
      <c r="E17665" t="s">
        <v>6639</v>
      </c>
      <c r="F17665">
        <v>0.74409997463224853</v>
      </c>
    </row>
    <row r="17666" spans="1:6">
      <c r="A17666">
        <v>8</v>
      </c>
      <c r="B17666" s="226">
        <v>43831</v>
      </c>
      <c r="C17666" s="226">
        <v>43832</v>
      </c>
      <c r="D17666" s="226">
        <v>44403.623460648145</v>
      </c>
      <c r="E17666" t="s">
        <v>6640</v>
      </c>
      <c r="F17666">
        <v>0.85939997434612891</v>
      </c>
    </row>
    <row r="17667" spans="1:6">
      <c r="A17667">
        <v>8</v>
      </c>
      <c r="B17667" s="226">
        <v>43831</v>
      </c>
      <c r="C17667" s="226">
        <v>43832</v>
      </c>
      <c r="D17667" s="226">
        <v>44403.623460648145</v>
      </c>
      <c r="E17667" t="s">
        <v>6641</v>
      </c>
      <c r="F17667">
        <v>0.87779998779296875</v>
      </c>
    </row>
    <row r="17668" spans="1:6">
      <c r="A17668">
        <v>8</v>
      </c>
      <c r="B17668" s="226">
        <v>43831</v>
      </c>
      <c r="C17668" s="226">
        <v>43832</v>
      </c>
      <c r="D17668" s="226">
        <v>44403.623460648145</v>
      </c>
      <c r="E17668" t="s">
        <v>6650</v>
      </c>
    </row>
    <row r="17669" spans="1:6">
      <c r="A17669">
        <v>8</v>
      </c>
      <c r="B17669" s="226">
        <v>43831</v>
      </c>
      <c r="C17669" s="226">
        <v>43832</v>
      </c>
      <c r="D17669" s="226">
        <v>44403.623460648145</v>
      </c>
      <c r="E17669" t="s">
        <v>6651</v>
      </c>
    </row>
    <row r="17670" spans="1:6">
      <c r="A17670">
        <v>8</v>
      </c>
      <c r="B17670" s="226">
        <v>43831</v>
      </c>
      <c r="C17670" s="226">
        <v>43832</v>
      </c>
      <c r="D17670" s="226">
        <v>44403.623460648145</v>
      </c>
      <c r="E17670" t="s">
        <v>8209</v>
      </c>
    </row>
    <row r="17671" spans="1:6">
      <c r="A17671">
        <v>8</v>
      </c>
      <c r="B17671" s="226">
        <v>43831</v>
      </c>
      <c r="C17671" s="226">
        <v>43832</v>
      </c>
      <c r="D17671" s="226">
        <v>44403.623460648145</v>
      </c>
      <c r="E17671" t="s">
        <v>8211</v>
      </c>
    </row>
    <row r="17672" spans="1:6">
      <c r="A17672">
        <v>8</v>
      </c>
      <c r="B17672" s="226">
        <v>43831</v>
      </c>
      <c r="C17672" s="226">
        <v>43832</v>
      </c>
      <c r="D17672" s="226">
        <v>44403.623460648145</v>
      </c>
      <c r="E17672" t="s">
        <v>8213</v>
      </c>
    </row>
    <row r="17673" spans="1:6">
      <c r="A17673">
        <v>8</v>
      </c>
      <c r="B17673" s="226">
        <v>43831</v>
      </c>
      <c r="C17673" s="226">
        <v>43832</v>
      </c>
      <c r="D17673" s="226">
        <v>44403.623460648145</v>
      </c>
      <c r="E17673" t="s">
        <v>8215</v>
      </c>
    </row>
    <row r="17674" spans="1:6">
      <c r="A17674">
        <v>8</v>
      </c>
      <c r="B17674" s="226">
        <v>43831</v>
      </c>
      <c r="C17674" s="226">
        <v>43832</v>
      </c>
      <c r="D17674" s="226">
        <v>44403.623460648145</v>
      </c>
      <c r="E17674" t="s">
        <v>8217</v>
      </c>
    </row>
    <row r="17675" spans="1:6">
      <c r="A17675">
        <v>8</v>
      </c>
      <c r="B17675" s="226">
        <v>43831</v>
      </c>
      <c r="C17675" s="226">
        <v>43832</v>
      </c>
      <c r="D17675" s="226">
        <v>44403.623460648145</v>
      </c>
      <c r="E17675" t="s">
        <v>8219</v>
      </c>
    </row>
    <row r="17676" spans="1:6">
      <c r="A17676">
        <v>8</v>
      </c>
      <c r="B17676" s="226">
        <v>43831</v>
      </c>
      <c r="C17676" s="226">
        <v>43832</v>
      </c>
      <c r="D17676" s="226">
        <v>44403.623460648145</v>
      </c>
      <c r="E17676" t="s">
        <v>8221</v>
      </c>
    </row>
    <row r="17677" spans="1:6">
      <c r="A17677">
        <v>8</v>
      </c>
      <c r="B17677" s="226">
        <v>43831</v>
      </c>
      <c r="C17677" s="226">
        <v>43832</v>
      </c>
      <c r="D17677" s="226">
        <v>44403.623460648145</v>
      </c>
      <c r="E17677" t="s">
        <v>8223</v>
      </c>
    </row>
    <row r="17678" spans="1:6">
      <c r="A17678">
        <v>8</v>
      </c>
      <c r="B17678" s="226">
        <v>43831</v>
      </c>
      <c r="C17678" s="226">
        <v>43832</v>
      </c>
      <c r="D17678" s="226">
        <v>44403.623460648145</v>
      </c>
      <c r="E17678" t="s">
        <v>8225</v>
      </c>
    </row>
    <row r="17679" spans="1:6">
      <c r="A17679">
        <v>8</v>
      </c>
      <c r="B17679" s="226">
        <v>43831</v>
      </c>
      <c r="C17679" s="226">
        <v>43832</v>
      </c>
      <c r="D17679" s="226">
        <v>44403.623460648145</v>
      </c>
      <c r="E17679" t="s">
        <v>8227</v>
      </c>
    </row>
    <row r="17680" spans="1:6">
      <c r="A17680">
        <v>8</v>
      </c>
      <c r="B17680" s="226">
        <v>43831</v>
      </c>
      <c r="C17680" s="226">
        <v>43832</v>
      </c>
      <c r="D17680" s="226">
        <v>44403.623460648145</v>
      </c>
      <c r="E17680" t="s">
        <v>8229</v>
      </c>
    </row>
    <row r="17681" spans="1:5">
      <c r="A17681">
        <v>8</v>
      </c>
      <c r="B17681" s="226">
        <v>43831</v>
      </c>
      <c r="C17681" s="226">
        <v>43832</v>
      </c>
      <c r="D17681" s="226">
        <v>44403.623460648145</v>
      </c>
      <c r="E17681" t="s">
        <v>8231</v>
      </c>
    </row>
    <row r="17682" spans="1:5">
      <c r="A17682">
        <v>8</v>
      </c>
      <c r="B17682" s="226">
        <v>43831</v>
      </c>
      <c r="C17682" s="226">
        <v>43832</v>
      </c>
      <c r="D17682" s="226">
        <v>44403.623460648145</v>
      </c>
      <c r="E17682" t="s">
        <v>8233</v>
      </c>
    </row>
    <row r="17683" spans="1:5">
      <c r="A17683">
        <v>8</v>
      </c>
      <c r="B17683" s="226">
        <v>43831</v>
      </c>
      <c r="C17683" s="226">
        <v>43832</v>
      </c>
      <c r="D17683" s="226">
        <v>44403.623460648145</v>
      </c>
      <c r="E17683" t="s">
        <v>8235</v>
      </c>
    </row>
    <row r="17684" spans="1:5">
      <c r="A17684">
        <v>8</v>
      </c>
      <c r="B17684" s="226">
        <v>43831</v>
      </c>
      <c r="C17684" s="226">
        <v>43832</v>
      </c>
      <c r="D17684" s="226">
        <v>44403.623460648145</v>
      </c>
      <c r="E17684" t="s">
        <v>8237</v>
      </c>
    </row>
    <row r="17685" spans="1:5">
      <c r="A17685">
        <v>8</v>
      </c>
      <c r="B17685" s="226">
        <v>43831</v>
      </c>
      <c r="C17685" s="226">
        <v>43832</v>
      </c>
      <c r="D17685" s="226">
        <v>44403.623460648145</v>
      </c>
      <c r="E17685" t="s">
        <v>8239</v>
      </c>
    </row>
    <row r="17686" spans="1:5">
      <c r="A17686">
        <v>8</v>
      </c>
      <c r="B17686" s="226">
        <v>43831</v>
      </c>
      <c r="C17686" s="226">
        <v>43832</v>
      </c>
      <c r="D17686" s="226">
        <v>44403.623460648145</v>
      </c>
      <c r="E17686" t="s">
        <v>8241</v>
      </c>
    </row>
    <row r="17687" spans="1:5">
      <c r="A17687">
        <v>8</v>
      </c>
      <c r="B17687" s="226">
        <v>43831</v>
      </c>
      <c r="C17687" s="226">
        <v>43832</v>
      </c>
      <c r="D17687" s="226">
        <v>44403.623460648145</v>
      </c>
      <c r="E17687" t="s">
        <v>8243</v>
      </c>
    </row>
    <row r="17688" spans="1:5">
      <c r="A17688">
        <v>8</v>
      </c>
      <c r="B17688" s="226">
        <v>43831</v>
      </c>
      <c r="C17688" s="226">
        <v>43832</v>
      </c>
      <c r="D17688" s="226">
        <v>44403.623460648145</v>
      </c>
      <c r="E17688" t="s">
        <v>8245</v>
      </c>
    </row>
    <row r="17689" spans="1:5">
      <c r="A17689">
        <v>8</v>
      </c>
      <c r="B17689" s="226">
        <v>43831</v>
      </c>
      <c r="C17689" s="226">
        <v>43832</v>
      </c>
      <c r="D17689" s="226">
        <v>44403.623460648145</v>
      </c>
      <c r="E17689" t="s">
        <v>8246</v>
      </c>
    </row>
    <row r="17690" spans="1:5">
      <c r="A17690">
        <v>8</v>
      </c>
      <c r="B17690" s="226">
        <v>43831</v>
      </c>
      <c r="C17690" s="226">
        <v>43832</v>
      </c>
      <c r="D17690" s="226">
        <v>44403.623460648145</v>
      </c>
      <c r="E17690" t="s">
        <v>8248</v>
      </c>
    </row>
    <row r="17691" spans="1:5">
      <c r="A17691">
        <v>8</v>
      </c>
      <c r="B17691" s="226">
        <v>43831</v>
      </c>
      <c r="C17691" s="226">
        <v>43832</v>
      </c>
      <c r="D17691" s="226">
        <v>44403.623460648145</v>
      </c>
      <c r="E17691" t="s">
        <v>8250</v>
      </c>
    </row>
    <row r="17692" spans="1:5">
      <c r="A17692">
        <v>8</v>
      </c>
      <c r="B17692" s="226">
        <v>43831</v>
      </c>
      <c r="C17692" s="226">
        <v>43832</v>
      </c>
      <c r="D17692" s="226">
        <v>44403.623460648145</v>
      </c>
      <c r="E17692" t="s">
        <v>8251</v>
      </c>
    </row>
    <row r="17693" spans="1:5">
      <c r="A17693">
        <v>8</v>
      </c>
      <c r="B17693" s="226">
        <v>43831</v>
      </c>
      <c r="C17693" s="226">
        <v>43832</v>
      </c>
      <c r="D17693" s="226">
        <v>44403.623460648145</v>
      </c>
      <c r="E17693" t="s">
        <v>8253</v>
      </c>
    </row>
    <row r="17694" spans="1:5">
      <c r="A17694">
        <v>8</v>
      </c>
      <c r="B17694" s="226">
        <v>43831</v>
      </c>
      <c r="C17694" s="226">
        <v>43832</v>
      </c>
      <c r="D17694" s="226">
        <v>44403.623460648145</v>
      </c>
      <c r="E17694" t="s">
        <v>8254</v>
      </c>
    </row>
    <row r="17695" spans="1:5">
      <c r="A17695">
        <v>8</v>
      </c>
      <c r="B17695" s="226">
        <v>43831</v>
      </c>
      <c r="C17695" s="226">
        <v>43832</v>
      </c>
      <c r="D17695" s="226">
        <v>44403.623460648145</v>
      </c>
      <c r="E17695" t="s">
        <v>8255</v>
      </c>
    </row>
    <row r="17696" spans="1:5">
      <c r="A17696">
        <v>8</v>
      </c>
      <c r="B17696" s="226">
        <v>43831</v>
      </c>
      <c r="C17696" s="226">
        <v>43832</v>
      </c>
      <c r="D17696" s="226">
        <v>44403.623460648145</v>
      </c>
      <c r="E17696" t="s">
        <v>8257</v>
      </c>
    </row>
    <row r="17697" spans="1:6">
      <c r="A17697">
        <v>8</v>
      </c>
      <c r="B17697" s="226">
        <v>43831</v>
      </c>
      <c r="C17697" s="226">
        <v>43832</v>
      </c>
      <c r="D17697" s="226">
        <v>44403.623460648145</v>
      </c>
      <c r="E17697" t="s">
        <v>8259</v>
      </c>
    </row>
    <row r="17698" spans="1:6">
      <c r="A17698">
        <v>8</v>
      </c>
      <c r="B17698" s="226">
        <v>43831</v>
      </c>
      <c r="C17698" s="226">
        <v>43832</v>
      </c>
      <c r="D17698" s="226">
        <v>44403.623460648145</v>
      </c>
      <c r="E17698" t="s">
        <v>8260</v>
      </c>
    </row>
    <row r="17699" spans="1:6">
      <c r="A17699">
        <v>8</v>
      </c>
      <c r="B17699" s="226">
        <v>43831</v>
      </c>
      <c r="C17699" s="226">
        <v>43832</v>
      </c>
      <c r="D17699" s="226">
        <v>44403.623460648145</v>
      </c>
      <c r="E17699" t="s">
        <v>5947</v>
      </c>
    </row>
    <row r="17700" spans="1:6">
      <c r="A17700">
        <v>8</v>
      </c>
      <c r="B17700" s="226">
        <v>43831</v>
      </c>
      <c r="C17700" s="226">
        <v>43832</v>
      </c>
      <c r="D17700" s="226">
        <v>44403.623460648145</v>
      </c>
      <c r="E17700" t="s">
        <v>5946</v>
      </c>
    </row>
    <row r="17701" spans="1:6">
      <c r="A17701">
        <v>8</v>
      </c>
      <c r="B17701" s="226">
        <v>43831</v>
      </c>
      <c r="C17701" s="226">
        <v>43832</v>
      </c>
      <c r="D17701" s="226">
        <v>44403.623460648145</v>
      </c>
      <c r="E17701" t="s">
        <v>6676</v>
      </c>
      <c r="F17701">
        <v>210.67810947630139</v>
      </c>
    </row>
    <row r="17702" spans="1:6">
      <c r="A17702">
        <v>8</v>
      </c>
      <c r="B17702" s="226">
        <v>43831</v>
      </c>
      <c r="C17702" s="226">
        <v>43832</v>
      </c>
      <c r="D17702" s="226">
        <v>44403.623460648145</v>
      </c>
      <c r="E17702" t="s">
        <v>5824</v>
      </c>
      <c r="F17702">
        <v>1.2783107428241587</v>
      </c>
    </row>
    <row r="17703" spans="1:6">
      <c r="A17703">
        <v>8</v>
      </c>
      <c r="B17703" s="226">
        <v>43831</v>
      </c>
      <c r="C17703" s="226">
        <v>43832</v>
      </c>
      <c r="D17703" s="226">
        <v>44403.623460648145</v>
      </c>
      <c r="E17703" t="s">
        <v>5825</v>
      </c>
      <c r="F17703">
        <v>1.575428686473048</v>
      </c>
    </row>
    <row r="17704" spans="1:6">
      <c r="A17704">
        <v>8</v>
      </c>
      <c r="B17704" s="226">
        <v>43831</v>
      </c>
      <c r="C17704" s="226">
        <v>43832</v>
      </c>
      <c r="D17704" s="226">
        <v>44403.623460648145</v>
      </c>
      <c r="E17704" t="s">
        <v>5826</v>
      </c>
      <c r="F17704">
        <v>1.0565321256078684</v>
      </c>
    </row>
    <row r="17705" spans="1:6">
      <c r="A17705">
        <v>8</v>
      </c>
      <c r="B17705" s="226">
        <v>43831</v>
      </c>
      <c r="C17705" s="226">
        <v>43832</v>
      </c>
      <c r="D17705" s="226">
        <v>44403.623460648145</v>
      </c>
      <c r="E17705" t="s">
        <v>5827</v>
      </c>
      <c r="F17705">
        <v>0.10000000149011995</v>
      </c>
    </row>
    <row r="17706" spans="1:6">
      <c r="A17706">
        <v>8</v>
      </c>
      <c r="B17706" s="226">
        <v>43831</v>
      </c>
      <c r="C17706" s="226">
        <v>43832</v>
      </c>
      <c r="D17706" s="226">
        <v>44403.623460648145</v>
      </c>
      <c r="E17706" t="s">
        <v>5828</v>
      </c>
      <c r="F17706">
        <v>0</v>
      </c>
    </row>
    <row r="17707" spans="1:6">
      <c r="A17707">
        <v>8</v>
      </c>
      <c r="B17707" s="226">
        <v>43831</v>
      </c>
      <c r="C17707" s="226">
        <v>43832</v>
      </c>
      <c r="D17707" s="226">
        <v>44403.623460648145</v>
      </c>
      <c r="E17707" t="s">
        <v>5829</v>
      </c>
      <c r="F17707">
        <v>0</v>
      </c>
    </row>
    <row r="17708" spans="1:6">
      <c r="A17708">
        <v>8</v>
      </c>
      <c r="B17708" s="226">
        <v>43831</v>
      </c>
      <c r="C17708" s="226">
        <v>43832</v>
      </c>
      <c r="D17708" s="226">
        <v>44403.623460648145</v>
      </c>
      <c r="E17708" t="s">
        <v>5830</v>
      </c>
      <c r="F17708">
        <v>1.7044142824684514</v>
      </c>
    </row>
    <row r="17709" spans="1:6">
      <c r="A17709">
        <v>8</v>
      </c>
      <c r="B17709" s="226">
        <v>43831</v>
      </c>
      <c r="C17709" s="226">
        <v>43832</v>
      </c>
      <c r="D17709" s="226">
        <v>44403.623460648145</v>
      </c>
      <c r="E17709" t="s">
        <v>5831</v>
      </c>
      <c r="F17709">
        <v>3.5322112286465255</v>
      </c>
    </row>
    <row r="17710" spans="1:6">
      <c r="A17710">
        <v>8</v>
      </c>
      <c r="B17710" s="226">
        <v>43831</v>
      </c>
      <c r="C17710" s="226">
        <v>43832</v>
      </c>
      <c r="D17710" s="226">
        <v>44403.623460648145</v>
      </c>
      <c r="E17710" t="s">
        <v>5832</v>
      </c>
      <c r="F17710">
        <v>3.1307534140317612</v>
      </c>
    </row>
    <row r="17711" spans="1:6">
      <c r="A17711">
        <v>8</v>
      </c>
      <c r="B17711" s="226">
        <v>43831</v>
      </c>
      <c r="C17711" s="226">
        <v>43832</v>
      </c>
      <c r="D17711" s="226">
        <v>44403.623460648145</v>
      </c>
      <c r="E17711" t="s">
        <v>5833</v>
      </c>
      <c r="F17711">
        <v>0.44999998807905622</v>
      </c>
    </row>
    <row r="17712" spans="1:6">
      <c r="A17712">
        <v>8</v>
      </c>
      <c r="B17712" s="226">
        <v>43831</v>
      </c>
      <c r="C17712" s="226">
        <v>43832</v>
      </c>
      <c r="D17712" s="226">
        <v>44403.623460648145</v>
      </c>
      <c r="E17712" t="s">
        <v>5834</v>
      </c>
      <c r="F17712">
        <v>0</v>
      </c>
    </row>
    <row r="17713" spans="1:6">
      <c r="A17713">
        <v>8</v>
      </c>
      <c r="B17713" s="226">
        <v>43831</v>
      </c>
      <c r="C17713" s="226">
        <v>43832</v>
      </c>
      <c r="D17713" s="226">
        <v>44403.623460648145</v>
      </c>
      <c r="E17713" t="s">
        <v>5835</v>
      </c>
      <c r="F17713">
        <v>0.21824816540574929</v>
      </c>
    </row>
    <row r="17714" spans="1:6">
      <c r="A17714">
        <v>8</v>
      </c>
      <c r="B17714" s="226">
        <v>43831</v>
      </c>
      <c r="C17714" s="226">
        <v>43832</v>
      </c>
      <c r="D17714" s="226">
        <v>44403.623460648145</v>
      </c>
      <c r="E17714" t="s">
        <v>5836</v>
      </c>
      <c r="F17714">
        <v>0.21880953771774564</v>
      </c>
    </row>
    <row r="17715" spans="1:6">
      <c r="A17715">
        <v>8</v>
      </c>
      <c r="B17715" s="226">
        <v>43831</v>
      </c>
      <c r="C17715" s="226">
        <v>43832</v>
      </c>
      <c r="D17715" s="226">
        <v>44403.623460648145</v>
      </c>
      <c r="E17715" t="s">
        <v>5837</v>
      </c>
      <c r="F17715">
        <v>0.27190164248216736</v>
      </c>
    </row>
    <row r="17716" spans="1:6">
      <c r="A17716">
        <v>8</v>
      </c>
      <c r="B17716" s="226">
        <v>43831</v>
      </c>
      <c r="C17716" s="226">
        <v>43832</v>
      </c>
      <c r="D17716" s="226">
        <v>44403.623460648145</v>
      </c>
      <c r="E17716" t="s">
        <v>5838</v>
      </c>
      <c r="F17716">
        <v>0</v>
      </c>
    </row>
    <row r="17717" spans="1:6">
      <c r="A17717">
        <v>8</v>
      </c>
      <c r="B17717" s="226">
        <v>43831</v>
      </c>
      <c r="C17717" s="226">
        <v>43832</v>
      </c>
      <c r="D17717" s="226">
        <v>44403.623460648145</v>
      </c>
      <c r="E17717" t="s">
        <v>5839</v>
      </c>
      <c r="F17717">
        <v>7.3637211968501131</v>
      </c>
    </row>
    <row r="17718" spans="1:6">
      <c r="A17718">
        <v>8</v>
      </c>
      <c r="B17718" s="226">
        <v>43831</v>
      </c>
      <c r="C17718" s="226">
        <v>43832</v>
      </c>
      <c r="D17718" s="226">
        <v>44403.623460648145</v>
      </c>
      <c r="E17718" t="s">
        <v>5840</v>
      </c>
      <c r="F17718">
        <v>25.904454203777647</v>
      </c>
    </row>
    <row r="17719" spans="1:6">
      <c r="A17719">
        <v>8</v>
      </c>
      <c r="B17719" s="226">
        <v>43831</v>
      </c>
      <c r="C17719" s="226">
        <v>43832</v>
      </c>
      <c r="D17719" s="226">
        <v>44403.623460648145</v>
      </c>
      <c r="E17719" t="s">
        <v>5841</v>
      </c>
      <c r="F17719">
        <v>4.3175983038213781</v>
      </c>
    </row>
    <row r="17720" spans="1:6">
      <c r="A17720">
        <v>8</v>
      </c>
      <c r="B17720" s="226">
        <v>43831</v>
      </c>
      <c r="C17720" s="226">
        <v>43832</v>
      </c>
      <c r="D17720" s="226">
        <v>44403.623460648145</v>
      </c>
      <c r="E17720" t="s">
        <v>5842</v>
      </c>
      <c r="F17720">
        <v>5.587353660663025</v>
      </c>
    </row>
    <row r="17721" spans="1:6">
      <c r="A17721">
        <v>8</v>
      </c>
      <c r="B17721" s="226">
        <v>43831</v>
      </c>
      <c r="C17721" s="226">
        <v>43832</v>
      </c>
      <c r="D17721" s="226">
        <v>44403.623460648145</v>
      </c>
      <c r="E17721" t="s">
        <v>5843</v>
      </c>
      <c r="F17721">
        <v>12.190971291727532</v>
      </c>
    </row>
    <row r="17722" spans="1:6">
      <c r="A17722">
        <v>8</v>
      </c>
      <c r="B17722" s="226">
        <v>43831</v>
      </c>
      <c r="C17722" s="226">
        <v>43832</v>
      </c>
      <c r="D17722" s="226">
        <v>44403.623460648145</v>
      </c>
      <c r="E17722" t="s">
        <v>5844</v>
      </c>
      <c r="F17722">
        <v>7.3123574356238334</v>
      </c>
    </row>
    <row r="17723" spans="1:6">
      <c r="A17723">
        <v>8</v>
      </c>
      <c r="B17723" s="226">
        <v>43831</v>
      </c>
      <c r="C17723" s="226">
        <v>43832</v>
      </c>
      <c r="D17723" s="226">
        <v>44403.623460648145</v>
      </c>
      <c r="E17723" t="s">
        <v>5845</v>
      </c>
      <c r="F17723">
        <v>15.427764079005987</v>
      </c>
    </row>
    <row r="17724" spans="1:6">
      <c r="A17724">
        <v>8</v>
      </c>
      <c r="B17724" s="226">
        <v>43831</v>
      </c>
      <c r="C17724" s="226">
        <v>43832</v>
      </c>
      <c r="D17724" s="226">
        <v>44403.623460648145</v>
      </c>
      <c r="E17724" t="s">
        <v>5846</v>
      </c>
      <c r="F17724">
        <v>4.2191700037670818</v>
      </c>
    </row>
    <row r="17725" spans="1:6">
      <c r="A17725">
        <v>8</v>
      </c>
      <c r="B17725" s="226">
        <v>43831</v>
      </c>
      <c r="C17725" s="226">
        <v>43832</v>
      </c>
      <c r="D17725" s="226">
        <v>44403.623460648145</v>
      </c>
      <c r="E17725" t="s">
        <v>5847</v>
      </c>
      <c r="F17725">
        <v>0.74000000953674316</v>
      </c>
    </row>
    <row r="17726" spans="1:6">
      <c r="A17726">
        <v>8</v>
      </c>
      <c r="B17726" s="226">
        <v>43831</v>
      </c>
      <c r="C17726" s="226">
        <v>43832</v>
      </c>
      <c r="D17726" s="226">
        <v>44403.623460648145</v>
      </c>
      <c r="E17726" t="s">
        <v>5848</v>
      </c>
      <c r="F17726">
        <v>100</v>
      </c>
    </row>
    <row r="17727" spans="1:6">
      <c r="A17727">
        <v>8</v>
      </c>
      <c r="B17727" s="226">
        <v>43831</v>
      </c>
      <c r="C17727" s="226">
        <v>43832</v>
      </c>
      <c r="D17727" s="226">
        <v>44403.623460648145</v>
      </c>
      <c r="E17727" t="s">
        <v>5805</v>
      </c>
      <c r="F17727">
        <v>19.646934082773068</v>
      </c>
    </row>
    <row r="17728" spans="1:6">
      <c r="A17728">
        <v>8</v>
      </c>
      <c r="B17728" s="226">
        <v>43831</v>
      </c>
      <c r="C17728" s="226">
        <v>43832</v>
      </c>
      <c r="D17728" s="226">
        <v>44403.623460648145</v>
      </c>
      <c r="E17728" t="s">
        <v>5797</v>
      </c>
      <c r="F17728">
        <v>7.3637211968501131</v>
      </c>
    </row>
    <row r="17729" spans="1:6">
      <c r="A17729">
        <v>8</v>
      </c>
      <c r="B17729" s="226">
        <v>43831</v>
      </c>
      <c r="C17729" s="226">
        <v>43832</v>
      </c>
      <c r="D17729" s="226">
        <v>44403.623460648145</v>
      </c>
      <c r="E17729" t="s">
        <v>5798</v>
      </c>
      <c r="F17729">
        <v>27.335971976650697</v>
      </c>
    </row>
    <row r="17730" spans="1:6">
      <c r="A17730">
        <v>8</v>
      </c>
      <c r="B17730" s="226">
        <v>43831</v>
      </c>
      <c r="C17730" s="226">
        <v>43832</v>
      </c>
      <c r="D17730" s="226">
        <v>44403.623460648145</v>
      </c>
      <c r="E17730" t="s">
        <v>5799</v>
      </c>
      <c r="F17730">
        <v>4.3175983038213781</v>
      </c>
    </row>
    <row r="17731" spans="1:6">
      <c r="A17731">
        <v>8</v>
      </c>
      <c r="B17731" s="226">
        <v>43831</v>
      </c>
      <c r="C17731" s="226">
        <v>43832</v>
      </c>
      <c r="D17731" s="226">
        <v>44403.623460648145</v>
      </c>
      <c r="E17731" t="s">
        <v>5800</v>
      </c>
      <c r="F17731">
        <v>5.587353660663025</v>
      </c>
    </row>
    <row r="17732" spans="1:6">
      <c r="A17732">
        <v>8</v>
      </c>
      <c r="B17732" s="226">
        <v>43831</v>
      </c>
      <c r="C17732" s="226">
        <v>43832</v>
      </c>
      <c r="D17732" s="226">
        <v>44403.623460648145</v>
      </c>
      <c r="E17732" t="s">
        <v>5801</v>
      </c>
      <c r="F17732">
        <v>12.190971291727532</v>
      </c>
    </row>
    <row r="17733" spans="1:6">
      <c r="A17733">
        <v>8</v>
      </c>
      <c r="B17733" s="226">
        <v>43831</v>
      </c>
      <c r="C17733" s="226">
        <v>43832</v>
      </c>
      <c r="D17733" s="226">
        <v>44403.623460648145</v>
      </c>
      <c r="E17733" t="s">
        <v>5802</v>
      </c>
      <c r="F17733">
        <v>0.35644767307159114</v>
      </c>
    </row>
    <row r="17734" spans="1:6">
      <c r="A17734">
        <v>8</v>
      </c>
      <c r="B17734" s="226">
        <v>43831</v>
      </c>
      <c r="C17734" s="226">
        <v>43832</v>
      </c>
      <c r="D17734" s="226">
        <v>44403.623460648145</v>
      </c>
      <c r="E17734" t="s">
        <v>5803</v>
      </c>
      <c r="F17734">
        <v>7.3123574356238334</v>
      </c>
    </row>
    <row r="17735" spans="1:6">
      <c r="A17735">
        <v>8</v>
      </c>
      <c r="B17735" s="226">
        <v>43831</v>
      </c>
      <c r="C17735" s="226">
        <v>43832</v>
      </c>
      <c r="D17735" s="226">
        <v>44403.623460648145</v>
      </c>
      <c r="E17735" t="s">
        <v>5804</v>
      </c>
      <c r="F17735">
        <v>20.003354950745774</v>
      </c>
    </row>
    <row r="17736" spans="1:6">
      <c r="A17736">
        <v>8</v>
      </c>
      <c r="B17736" s="226">
        <v>43831</v>
      </c>
      <c r="C17736" s="226">
        <v>43832</v>
      </c>
      <c r="D17736" s="226">
        <v>44403.623460648145</v>
      </c>
      <c r="E17736" t="s">
        <v>5913</v>
      </c>
      <c r="F17736">
        <v>3.2009731906983596</v>
      </c>
    </row>
    <row r="17737" spans="1:6">
      <c r="A17737">
        <v>8</v>
      </c>
      <c r="B17737" s="226">
        <v>43831</v>
      </c>
      <c r="C17737" s="226">
        <v>43832</v>
      </c>
      <c r="D17737" s="226">
        <v>44403.623460648145</v>
      </c>
      <c r="E17737" t="s">
        <v>5914</v>
      </c>
      <c r="F17737">
        <v>5.326449452837319</v>
      </c>
    </row>
    <row r="17738" spans="1:6">
      <c r="A17738">
        <v>8</v>
      </c>
      <c r="B17738" s="226">
        <v>43831</v>
      </c>
      <c r="C17738" s="226">
        <v>43832</v>
      </c>
      <c r="D17738" s="226">
        <v>44403.623460648145</v>
      </c>
      <c r="E17738" t="s">
        <v>5915</v>
      </c>
      <c r="F17738">
        <v>4.4591871821217968</v>
      </c>
    </row>
    <row r="17739" spans="1:6">
      <c r="A17739">
        <v>8</v>
      </c>
      <c r="B17739" s="226">
        <v>43831</v>
      </c>
      <c r="C17739" s="226">
        <v>43832</v>
      </c>
      <c r="D17739" s="226">
        <v>44403.623460648145</v>
      </c>
      <c r="E17739" t="s">
        <v>5916</v>
      </c>
      <c r="F17739">
        <v>7.0494786779292315E-2</v>
      </c>
    </row>
    <row r="17740" spans="1:6">
      <c r="A17740">
        <v>8</v>
      </c>
      <c r="B17740" s="226">
        <v>43831</v>
      </c>
      <c r="C17740" s="226">
        <v>43832</v>
      </c>
      <c r="D17740" s="226">
        <v>44403.623460648145</v>
      </c>
      <c r="E17740" t="s">
        <v>6692</v>
      </c>
      <c r="F17740">
        <v>6.943151676872132E-3</v>
      </c>
    </row>
    <row r="17741" spans="1:6">
      <c r="A17741">
        <v>8</v>
      </c>
      <c r="B17741" s="226">
        <v>43831</v>
      </c>
      <c r="C17741" s="226">
        <v>43832</v>
      </c>
      <c r="D17741" s="226">
        <v>44403.623460648145</v>
      </c>
      <c r="E17741" t="s">
        <v>5849</v>
      </c>
      <c r="F17741">
        <v>0.82829999923706055</v>
      </c>
    </row>
    <row r="17742" spans="1:6">
      <c r="A17742">
        <v>8</v>
      </c>
      <c r="B17742" s="226">
        <v>43831</v>
      </c>
      <c r="C17742" s="226">
        <v>43832</v>
      </c>
      <c r="D17742" s="226">
        <v>44403.623460648145</v>
      </c>
      <c r="E17742" t="s">
        <v>5850</v>
      </c>
      <c r="F17742">
        <v>103.6999969482394</v>
      </c>
    </row>
    <row r="17743" spans="1:6">
      <c r="A17743">
        <v>8</v>
      </c>
      <c r="B17743" s="226">
        <v>43831</v>
      </c>
      <c r="C17743" s="226">
        <v>43832</v>
      </c>
      <c r="D17743" s="226">
        <v>44403.623460648145</v>
      </c>
      <c r="E17743" t="s">
        <v>5806</v>
      </c>
      <c r="F17743">
        <v>0.1818392598691089</v>
      </c>
    </row>
    <row r="17744" spans="1:6">
      <c r="A17744">
        <v>8</v>
      </c>
      <c r="B17744" s="226">
        <v>43831</v>
      </c>
      <c r="C17744" s="226">
        <v>43832</v>
      </c>
      <c r="D17744" s="226">
        <v>44403.623460648145</v>
      </c>
      <c r="E17744" t="s">
        <v>5883</v>
      </c>
      <c r="F17744">
        <v>0.47999998927114701</v>
      </c>
    </row>
    <row r="17745" spans="1:6">
      <c r="A17745">
        <v>8</v>
      </c>
      <c r="B17745" s="226">
        <v>43831</v>
      </c>
      <c r="C17745" s="226">
        <v>43832</v>
      </c>
      <c r="D17745" s="226">
        <v>44403.623460648145</v>
      </c>
      <c r="E17745" t="s">
        <v>5884</v>
      </c>
      <c r="F17745">
        <v>1.2300000190734863</v>
      </c>
    </row>
    <row r="17746" spans="1:6">
      <c r="A17746">
        <v>8</v>
      </c>
      <c r="B17746" s="226">
        <v>43831</v>
      </c>
      <c r="C17746" s="226">
        <v>43832</v>
      </c>
      <c r="D17746" s="226">
        <v>44403.623460648145</v>
      </c>
      <c r="E17746" t="s">
        <v>5885</v>
      </c>
      <c r="F17746">
        <v>2.5199999809265137</v>
      </c>
    </row>
    <row r="17747" spans="1:6">
      <c r="A17747">
        <v>8</v>
      </c>
      <c r="B17747" s="226">
        <v>43831</v>
      </c>
      <c r="C17747" s="226">
        <v>43832</v>
      </c>
      <c r="D17747" s="226">
        <v>44403.623460648145</v>
      </c>
      <c r="E17747" t="s">
        <v>5886</v>
      </c>
      <c r="F17747">
        <v>1.3600000143050608</v>
      </c>
    </row>
    <row r="17748" spans="1:6">
      <c r="A17748">
        <v>8</v>
      </c>
      <c r="B17748" s="226">
        <v>43831</v>
      </c>
      <c r="C17748" s="226">
        <v>43832</v>
      </c>
      <c r="D17748" s="226">
        <v>44403.623460648145</v>
      </c>
      <c r="E17748" t="s">
        <v>5887</v>
      </c>
      <c r="F17748">
        <v>0.10000000149011995</v>
      </c>
    </row>
    <row r="17749" spans="1:6">
      <c r="A17749">
        <v>8</v>
      </c>
      <c r="B17749" s="226">
        <v>43831</v>
      </c>
      <c r="C17749" s="226">
        <v>43832</v>
      </c>
      <c r="D17749" s="226">
        <v>44403.623460648145</v>
      </c>
      <c r="E17749" t="s">
        <v>5888</v>
      </c>
      <c r="F17749">
        <v>0</v>
      </c>
    </row>
    <row r="17750" spans="1:6">
      <c r="A17750">
        <v>8</v>
      </c>
      <c r="B17750" s="226">
        <v>43831</v>
      </c>
      <c r="C17750" s="226">
        <v>43832</v>
      </c>
      <c r="D17750" s="226">
        <v>44403.623460648145</v>
      </c>
      <c r="E17750" t="s">
        <v>5889</v>
      </c>
      <c r="F17750">
        <v>0</v>
      </c>
    </row>
    <row r="17751" spans="1:6">
      <c r="A17751">
        <v>8</v>
      </c>
      <c r="B17751" s="226">
        <v>43831</v>
      </c>
      <c r="C17751" s="226">
        <v>43832</v>
      </c>
      <c r="D17751" s="226">
        <v>44403.623460648145</v>
      </c>
      <c r="E17751" t="s">
        <v>5772</v>
      </c>
      <c r="F17751">
        <v>7.0000000298025958E-2</v>
      </c>
    </row>
    <row r="17752" spans="1:6">
      <c r="A17752">
        <v>8</v>
      </c>
      <c r="B17752" s="226">
        <v>43831</v>
      </c>
      <c r="C17752" s="226">
        <v>43832</v>
      </c>
      <c r="D17752" s="226">
        <v>44403.623460648145</v>
      </c>
      <c r="E17752" t="s">
        <v>5773</v>
      </c>
      <c r="F17752">
        <v>1.6399999856949474</v>
      </c>
    </row>
    <row r="17753" spans="1:6">
      <c r="A17753">
        <v>8</v>
      </c>
      <c r="B17753" s="226">
        <v>43831</v>
      </c>
      <c r="C17753" s="226">
        <v>43832</v>
      </c>
      <c r="D17753" s="226">
        <v>44403.623460648145</v>
      </c>
      <c r="E17753" t="s">
        <v>5774</v>
      </c>
      <c r="F17753">
        <v>5.6500000953676555</v>
      </c>
    </row>
    <row r="17754" spans="1:6">
      <c r="A17754">
        <v>8</v>
      </c>
      <c r="B17754" s="226">
        <v>43831</v>
      </c>
      <c r="C17754" s="226">
        <v>43832</v>
      </c>
      <c r="D17754" s="226">
        <v>44403.623460648145</v>
      </c>
      <c r="E17754" t="s">
        <v>5775</v>
      </c>
      <c r="F17754">
        <v>4.0300002098082004</v>
      </c>
    </row>
    <row r="17755" spans="1:6">
      <c r="A17755">
        <v>8</v>
      </c>
      <c r="B17755" s="226">
        <v>43831</v>
      </c>
      <c r="C17755" s="226">
        <v>43832</v>
      </c>
      <c r="D17755" s="226">
        <v>44403.623460648145</v>
      </c>
      <c r="E17755" t="s">
        <v>5776</v>
      </c>
      <c r="F17755">
        <v>0.44999998807905622</v>
      </c>
    </row>
    <row r="17756" spans="1:6">
      <c r="A17756">
        <v>8</v>
      </c>
      <c r="B17756" s="226">
        <v>43831</v>
      </c>
      <c r="C17756" s="226">
        <v>43832</v>
      </c>
      <c r="D17756" s="226">
        <v>44403.623460648145</v>
      </c>
      <c r="E17756" t="s">
        <v>5777</v>
      </c>
      <c r="F17756">
        <v>0</v>
      </c>
    </row>
    <row r="17757" spans="1:6">
      <c r="A17757">
        <v>8</v>
      </c>
      <c r="B17757" s="226">
        <v>43831</v>
      </c>
      <c r="C17757" s="226">
        <v>43832</v>
      </c>
      <c r="D17757" s="226">
        <v>44403.623460648145</v>
      </c>
      <c r="E17757" t="s">
        <v>5778</v>
      </c>
      <c r="F17757">
        <v>3.9999999105930363E-2</v>
      </c>
    </row>
    <row r="17758" spans="1:6">
      <c r="A17758">
        <v>8</v>
      </c>
      <c r="B17758" s="226">
        <v>43831</v>
      </c>
      <c r="C17758" s="226">
        <v>43832</v>
      </c>
      <c r="D17758" s="226">
        <v>44403.623460648145</v>
      </c>
      <c r="E17758" t="s">
        <v>5890</v>
      </c>
      <c r="F17758">
        <v>0.20999999344349696</v>
      </c>
    </row>
    <row r="17759" spans="1:6">
      <c r="A17759">
        <v>8</v>
      </c>
      <c r="B17759" s="226">
        <v>43831</v>
      </c>
      <c r="C17759" s="226">
        <v>43832</v>
      </c>
      <c r="D17759" s="226">
        <v>44403.623460648145</v>
      </c>
      <c r="E17759" t="s">
        <v>5891</v>
      </c>
      <c r="F17759">
        <v>0.3499999940395217</v>
      </c>
    </row>
    <row r="17760" spans="1:6">
      <c r="A17760">
        <v>8</v>
      </c>
      <c r="B17760" s="226">
        <v>43831</v>
      </c>
      <c r="C17760" s="226">
        <v>43832</v>
      </c>
      <c r="D17760" s="226">
        <v>44403.623460648145</v>
      </c>
      <c r="E17760" t="s">
        <v>5892</v>
      </c>
      <c r="F17760">
        <v>0.3499999940395217</v>
      </c>
    </row>
    <row r="17761" spans="1:6">
      <c r="A17761">
        <v>8</v>
      </c>
      <c r="B17761" s="226">
        <v>43831</v>
      </c>
      <c r="C17761" s="226">
        <v>43832</v>
      </c>
      <c r="D17761" s="226">
        <v>44403.623460648145</v>
      </c>
      <c r="E17761" t="s">
        <v>5893</v>
      </c>
      <c r="F17761">
        <v>0</v>
      </c>
    </row>
    <row r="17762" spans="1:6">
      <c r="A17762">
        <v>8</v>
      </c>
      <c r="B17762" s="226">
        <v>43831</v>
      </c>
      <c r="C17762" s="226">
        <v>43832</v>
      </c>
      <c r="D17762" s="226">
        <v>44403.623460648145</v>
      </c>
      <c r="E17762" t="s">
        <v>5783</v>
      </c>
      <c r="F17762">
        <v>0</v>
      </c>
    </row>
    <row r="17763" spans="1:6">
      <c r="A17763">
        <v>8</v>
      </c>
      <c r="B17763" s="226">
        <v>43831</v>
      </c>
      <c r="C17763" s="226">
        <v>43832</v>
      </c>
      <c r="D17763" s="226">
        <v>44403.623460648145</v>
      </c>
      <c r="E17763" t="s">
        <v>5784</v>
      </c>
      <c r="F17763">
        <v>0</v>
      </c>
    </row>
    <row r="17764" spans="1:6">
      <c r="A17764">
        <v>8</v>
      </c>
      <c r="B17764" s="226">
        <v>43831</v>
      </c>
      <c r="C17764" s="226">
        <v>43832</v>
      </c>
      <c r="D17764" s="226">
        <v>44403.623460648145</v>
      </c>
      <c r="E17764" t="s">
        <v>5785</v>
      </c>
      <c r="F17764">
        <v>6.2699999809262721</v>
      </c>
    </row>
    <row r="17765" spans="1:6">
      <c r="A17765">
        <v>8</v>
      </c>
      <c r="B17765" s="226">
        <v>43831</v>
      </c>
      <c r="C17765" s="226">
        <v>43832</v>
      </c>
      <c r="D17765" s="226">
        <v>44403.623460648145</v>
      </c>
      <c r="E17765" t="s">
        <v>5786</v>
      </c>
      <c r="F17765">
        <v>23.229999542236726</v>
      </c>
    </row>
    <row r="17766" spans="1:6">
      <c r="A17766">
        <v>8</v>
      </c>
      <c r="B17766" s="226">
        <v>43831</v>
      </c>
      <c r="C17766" s="226">
        <v>43832</v>
      </c>
      <c r="D17766" s="226">
        <v>44403.623460648145</v>
      </c>
      <c r="E17766" t="s">
        <v>5787</v>
      </c>
      <c r="F17766">
        <v>16.930000305175781</v>
      </c>
    </row>
    <row r="17767" spans="1:6">
      <c r="A17767">
        <v>8</v>
      </c>
      <c r="B17767" s="226">
        <v>43831</v>
      </c>
      <c r="C17767" s="226">
        <v>43832</v>
      </c>
      <c r="D17767" s="226">
        <v>44403.623460648145</v>
      </c>
      <c r="E17767" t="s">
        <v>5788</v>
      </c>
      <c r="F17767">
        <v>4.630000114440918</v>
      </c>
    </row>
    <row r="17768" spans="1:6">
      <c r="A17768">
        <v>8</v>
      </c>
      <c r="B17768" s="226">
        <v>43831</v>
      </c>
      <c r="C17768" s="226">
        <v>43832</v>
      </c>
      <c r="D17768" s="226">
        <v>44403.623460648145</v>
      </c>
      <c r="E17768" t="s">
        <v>5895</v>
      </c>
      <c r="F17768">
        <v>0.74000000953674316</v>
      </c>
    </row>
    <row r="17769" spans="1:6">
      <c r="A17769">
        <v>8</v>
      </c>
      <c r="B17769" s="226">
        <v>43831</v>
      </c>
      <c r="C17769" s="226">
        <v>43832</v>
      </c>
      <c r="D17769" s="226">
        <v>44403.623460648145</v>
      </c>
      <c r="E17769" t="s">
        <v>5790</v>
      </c>
      <c r="F17769">
        <v>4.1100001335142498</v>
      </c>
    </row>
    <row r="17770" spans="1:6">
      <c r="A17770">
        <v>8</v>
      </c>
      <c r="B17770" s="226">
        <v>43831</v>
      </c>
      <c r="C17770" s="226">
        <v>43832</v>
      </c>
      <c r="D17770" s="226">
        <v>44403.623460648145</v>
      </c>
      <c r="E17770" t="s">
        <v>5791</v>
      </c>
      <c r="F17770">
        <v>5</v>
      </c>
    </row>
    <row r="17771" spans="1:6">
      <c r="A17771">
        <v>8</v>
      </c>
      <c r="B17771" s="226">
        <v>43831</v>
      </c>
      <c r="C17771" s="226">
        <v>43832</v>
      </c>
      <c r="D17771" s="226">
        <v>44403.623460648145</v>
      </c>
      <c r="E17771" t="s">
        <v>5792</v>
      </c>
      <c r="F17771">
        <v>11.72000026702835</v>
      </c>
    </row>
    <row r="17772" spans="1:6">
      <c r="A17772">
        <v>8</v>
      </c>
      <c r="B17772" s="226">
        <v>43831</v>
      </c>
      <c r="C17772" s="226">
        <v>43832</v>
      </c>
      <c r="D17772" s="226">
        <v>44403.623460648145</v>
      </c>
      <c r="E17772" t="s">
        <v>5793</v>
      </c>
      <c r="F17772">
        <v>6.6900000572202067</v>
      </c>
    </row>
    <row r="17773" spans="1:6">
      <c r="A17773">
        <v>8</v>
      </c>
      <c r="B17773" s="226">
        <v>43831</v>
      </c>
      <c r="C17773" s="226">
        <v>43832</v>
      </c>
      <c r="D17773" s="226">
        <v>44403.623460648145</v>
      </c>
      <c r="E17773" t="s">
        <v>5794</v>
      </c>
      <c r="F17773">
        <v>27.510000228880809</v>
      </c>
    </row>
    <row r="17774" spans="1:6">
      <c r="A17774">
        <v>8</v>
      </c>
      <c r="B17774" s="226">
        <v>43831</v>
      </c>
      <c r="C17774" s="226">
        <v>43832</v>
      </c>
      <c r="D17774" s="226">
        <v>44403.623460648145</v>
      </c>
      <c r="E17774" t="s">
        <v>5896</v>
      </c>
      <c r="F17774">
        <v>17.840000152587891</v>
      </c>
    </row>
    <row r="17775" spans="1:6">
      <c r="A17775">
        <v>8</v>
      </c>
      <c r="B17775" s="226">
        <v>43831</v>
      </c>
      <c r="C17775" s="226">
        <v>43832</v>
      </c>
      <c r="D17775" s="226">
        <v>44403.623460648145</v>
      </c>
      <c r="E17775" t="s">
        <v>5894</v>
      </c>
      <c r="F17775">
        <v>0</v>
      </c>
    </row>
    <row r="17776" spans="1:6">
      <c r="A17776">
        <v>8</v>
      </c>
      <c r="B17776" s="226">
        <v>43831</v>
      </c>
      <c r="C17776" s="226">
        <v>43832</v>
      </c>
      <c r="D17776" s="226">
        <v>44403.623460648145</v>
      </c>
      <c r="E17776" t="s">
        <v>6455</v>
      </c>
      <c r="F17776">
        <v>45.868361557854584</v>
      </c>
    </row>
    <row r="17777" spans="1:6">
      <c r="A17777">
        <v>8</v>
      </c>
      <c r="B17777" s="226">
        <v>43831</v>
      </c>
      <c r="C17777" s="226">
        <v>43832</v>
      </c>
      <c r="D17777" s="226">
        <v>44403.623460648145</v>
      </c>
      <c r="E17777" t="s">
        <v>6456</v>
      </c>
      <c r="F17777">
        <v>51.456879398557916</v>
      </c>
    </row>
    <row r="17778" spans="1:6">
      <c r="A17778">
        <v>8</v>
      </c>
      <c r="B17778" s="226">
        <v>43831</v>
      </c>
      <c r="C17778" s="226">
        <v>43832</v>
      </c>
      <c r="D17778" s="226">
        <v>44403.623460648145</v>
      </c>
      <c r="E17778" t="s">
        <v>5973</v>
      </c>
      <c r="F17778">
        <v>5.0026698215140186</v>
      </c>
    </row>
    <row r="17779" spans="1:6">
      <c r="A17779">
        <v>8</v>
      </c>
      <c r="B17779" s="226">
        <v>43831</v>
      </c>
      <c r="C17779" s="226">
        <v>43832</v>
      </c>
      <c r="D17779" s="226">
        <v>44403.623460648145</v>
      </c>
      <c r="E17779" t="s">
        <v>6690</v>
      </c>
      <c r="F17779">
        <v>0.63783433789180488</v>
      </c>
    </row>
    <row r="17780" spans="1:6">
      <c r="A17780">
        <v>8</v>
      </c>
      <c r="B17780" s="226">
        <v>43831</v>
      </c>
      <c r="C17780" s="226">
        <v>43832</v>
      </c>
      <c r="D17780" s="226">
        <v>44403.623460648145</v>
      </c>
      <c r="E17780" t="s">
        <v>6691</v>
      </c>
      <c r="F17780">
        <v>0.95610058307647616</v>
      </c>
    </row>
    <row r="17781" spans="1:6">
      <c r="A17781">
        <v>8</v>
      </c>
      <c r="B17781" s="226">
        <v>43831</v>
      </c>
      <c r="C17781" s="226">
        <v>43832</v>
      </c>
      <c r="D17781" s="226">
        <v>44403.623460648145</v>
      </c>
      <c r="E17781" t="s">
        <v>6240</v>
      </c>
      <c r="F17781">
        <v>74.02795935206936</v>
      </c>
    </row>
    <row r="17782" spans="1:6">
      <c r="A17782">
        <v>8</v>
      </c>
      <c r="B17782" s="226">
        <v>43831</v>
      </c>
      <c r="C17782" s="226">
        <v>43832</v>
      </c>
      <c r="D17782" s="226">
        <v>44403.623460648145</v>
      </c>
      <c r="E17782" t="s">
        <v>5902</v>
      </c>
      <c r="F17782">
        <v>18.838600158691406</v>
      </c>
    </row>
    <row r="17783" spans="1:6">
      <c r="A17783">
        <v>8</v>
      </c>
      <c r="B17783" s="226">
        <v>43831</v>
      </c>
      <c r="C17783" s="226">
        <v>43832</v>
      </c>
      <c r="D17783" s="226">
        <v>44403.623460648145</v>
      </c>
      <c r="E17783" t="s">
        <v>5903</v>
      </c>
      <c r="F17783">
        <v>59.310901641847835</v>
      </c>
    </row>
    <row r="17784" spans="1:6">
      <c r="A17784">
        <v>8</v>
      </c>
      <c r="B17784" s="226">
        <v>43831</v>
      </c>
      <c r="C17784" s="226">
        <v>43832</v>
      </c>
      <c r="D17784" s="226">
        <v>44403.623460648145</v>
      </c>
      <c r="E17784" t="s">
        <v>5904</v>
      </c>
      <c r="F17784">
        <v>24.409000396729049</v>
      </c>
    </row>
    <row r="17785" spans="1:6">
      <c r="A17785">
        <v>8</v>
      </c>
      <c r="B17785" s="226">
        <v>43831</v>
      </c>
      <c r="C17785" s="226">
        <v>43832</v>
      </c>
      <c r="D17785" s="226">
        <v>44403.623460648145</v>
      </c>
      <c r="E17785" t="s">
        <v>5905</v>
      </c>
      <c r="F17785">
        <v>0.25999999046325684</v>
      </c>
    </row>
    <row r="17786" spans="1:6">
      <c r="A17786">
        <v>8</v>
      </c>
      <c r="B17786" s="226">
        <v>43831</v>
      </c>
      <c r="C17786" s="226">
        <v>43832</v>
      </c>
      <c r="D17786" s="226">
        <v>44403.623460648145</v>
      </c>
      <c r="E17786" t="s">
        <v>5906</v>
      </c>
      <c r="F17786">
        <v>0.24240000545979401</v>
      </c>
    </row>
    <row r="17787" spans="1:6">
      <c r="A17787">
        <v>8</v>
      </c>
      <c r="B17787" s="226">
        <v>43831</v>
      </c>
      <c r="C17787" s="226">
        <v>43832</v>
      </c>
      <c r="D17787" s="226">
        <v>44403.623460648145</v>
      </c>
      <c r="E17787" t="s">
        <v>5907</v>
      </c>
      <c r="F17787">
        <v>0.46219998598100337</v>
      </c>
    </row>
    <row r="17788" spans="1:6">
      <c r="A17788">
        <v>8</v>
      </c>
      <c r="B17788" s="226">
        <v>43831</v>
      </c>
      <c r="C17788" s="226">
        <v>43832</v>
      </c>
      <c r="D17788" s="226">
        <v>44403.623460648145</v>
      </c>
      <c r="E17788" t="s">
        <v>5908</v>
      </c>
      <c r="F17788">
        <v>0.1291999965906192</v>
      </c>
    </row>
    <row r="17789" spans="1:6">
      <c r="A17789">
        <v>8</v>
      </c>
      <c r="B17789" s="226">
        <v>43831</v>
      </c>
      <c r="C17789" s="226">
        <v>43832</v>
      </c>
      <c r="D17789" s="226">
        <v>44403.623460648145</v>
      </c>
      <c r="E17789" t="s">
        <v>6241</v>
      </c>
      <c r="F17789">
        <v>143.57978601455696</v>
      </c>
    </row>
    <row r="17790" spans="1:6">
      <c r="A17790">
        <v>8</v>
      </c>
      <c r="B17790" s="226">
        <v>43831</v>
      </c>
      <c r="C17790" s="226">
        <v>43832</v>
      </c>
      <c r="D17790" s="226">
        <v>44403.623460648145</v>
      </c>
      <c r="E17790" t="s">
        <v>5909</v>
      </c>
    </row>
    <row r="17791" spans="1:6">
      <c r="A17791">
        <v>8</v>
      </c>
      <c r="B17791" s="226">
        <v>43831</v>
      </c>
      <c r="C17791" s="226">
        <v>43832</v>
      </c>
      <c r="D17791" s="226">
        <v>44403.623460648145</v>
      </c>
      <c r="E17791" t="s">
        <v>5910</v>
      </c>
    </row>
    <row r="17792" spans="1:6">
      <c r="A17792">
        <v>8</v>
      </c>
      <c r="B17792" s="226">
        <v>43831</v>
      </c>
      <c r="C17792" s="226">
        <v>43832</v>
      </c>
      <c r="D17792" s="226">
        <v>44403.623460648145</v>
      </c>
      <c r="E17792" t="s">
        <v>5911</v>
      </c>
    </row>
    <row r="17793" spans="1:6">
      <c r="A17793">
        <v>8</v>
      </c>
      <c r="B17793" s="226">
        <v>43831</v>
      </c>
      <c r="C17793" s="226">
        <v>43832</v>
      </c>
      <c r="D17793" s="226">
        <v>44403.623460648145</v>
      </c>
      <c r="E17793" t="s">
        <v>5912</v>
      </c>
    </row>
    <row r="17794" spans="1:6">
      <c r="A17794">
        <v>8</v>
      </c>
      <c r="B17794" s="226">
        <v>43831</v>
      </c>
      <c r="C17794" s="226">
        <v>43832</v>
      </c>
      <c r="D17794" s="226">
        <v>44403.623460648145</v>
      </c>
      <c r="E17794" t="s">
        <v>6457</v>
      </c>
      <c r="F17794">
        <v>121.74391297234389</v>
      </c>
    </row>
    <row r="17795" spans="1:6">
      <c r="A17795">
        <v>8</v>
      </c>
      <c r="B17795" s="226">
        <v>43831</v>
      </c>
      <c r="C17795" s="226">
        <v>43832</v>
      </c>
      <c r="D17795" s="226">
        <v>44403.623460648145</v>
      </c>
      <c r="E17795" t="s">
        <v>6458</v>
      </c>
      <c r="F17795">
        <v>121.4411908096738</v>
      </c>
    </row>
    <row r="17796" spans="1:6">
      <c r="A17796">
        <v>8</v>
      </c>
      <c r="B17796" s="226">
        <v>43831</v>
      </c>
      <c r="C17796" s="226">
        <v>43832</v>
      </c>
      <c r="D17796" s="226">
        <v>44403.623460648145</v>
      </c>
      <c r="E17796" t="s">
        <v>6459</v>
      </c>
      <c r="F17796">
        <v>89.772515895630818</v>
      </c>
    </row>
    <row r="17797" spans="1:6">
      <c r="A17797">
        <v>8</v>
      </c>
      <c r="B17797" s="226">
        <v>43831</v>
      </c>
      <c r="C17797" s="226">
        <v>43832</v>
      </c>
      <c r="D17797" s="226">
        <v>44403.623460648145</v>
      </c>
      <c r="E17797" t="s">
        <v>5521</v>
      </c>
      <c r="F17797">
        <v>210.67810947630139</v>
      </c>
    </row>
    <row r="17798" spans="1:6">
      <c r="A17798">
        <v>8</v>
      </c>
      <c r="B17798" s="226">
        <v>43831</v>
      </c>
      <c r="C17798" s="226">
        <v>43832</v>
      </c>
      <c r="D17798" s="226">
        <v>44403.623460648145</v>
      </c>
      <c r="E17798" t="s">
        <v>6460</v>
      </c>
      <c r="F17798">
        <v>106.00002094374773</v>
      </c>
    </row>
    <row r="17799" spans="1:6">
      <c r="A17799">
        <v>8</v>
      </c>
      <c r="B17799" s="226">
        <v>43831</v>
      </c>
      <c r="C17799" s="226">
        <v>43832</v>
      </c>
      <c r="D17799" s="226">
        <v>44403.623460648145</v>
      </c>
      <c r="E17799" t="s">
        <v>6461</v>
      </c>
      <c r="F17799">
        <v>117.71146007643758</v>
      </c>
    </row>
    <row r="17800" spans="1:6">
      <c r="A17800">
        <v>8</v>
      </c>
      <c r="B17800" s="226">
        <v>43831</v>
      </c>
      <c r="C17800" s="226">
        <v>43832</v>
      </c>
      <c r="D17800" s="226">
        <v>44403.623460648145</v>
      </c>
      <c r="E17800" t="s">
        <v>6462</v>
      </c>
      <c r="F17800">
        <v>124.55435198148152</v>
      </c>
    </row>
    <row r="17801" spans="1:6">
      <c r="A17801">
        <v>8</v>
      </c>
      <c r="B17801" s="226">
        <v>43831</v>
      </c>
      <c r="C17801" s="226">
        <v>43832</v>
      </c>
      <c r="D17801" s="226">
        <v>44403.623460648145</v>
      </c>
      <c r="E17801" t="s">
        <v>6463</v>
      </c>
      <c r="F17801">
        <v>136.70643107096359</v>
      </c>
    </row>
    <row r="17802" spans="1:6">
      <c r="A17802">
        <v>8</v>
      </c>
      <c r="B17802" s="226">
        <v>43831</v>
      </c>
      <c r="C17802" s="226">
        <v>43832</v>
      </c>
      <c r="D17802" s="226">
        <v>44403.623460648145</v>
      </c>
      <c r="E17802" t="s">
        <v>5974</v>
      </c>
      <c r="F17802">
        <v>6.4552634878291029</v>
      </c>
    </row>
    <row r="17803" spans="1:6">
      <c r="A17803">
        <v>8</v>
      </c>
      <c r="B17803" s="226">
        <v>43831</v>
      </c>
      <c r="C17803" s="226">
        <v>43832</v>
      </c>
      <c r="D17803" s="226">
        <v>44403.623460648145</v>
      </c>
      <c r="E17803" t="s">
        <v>5975</v>
      </c>
      <c r="F17803">
        <v>11.722027913067089</v>
      </c>
    </row>
    <row r="17804" spans="1:6">
      <c r="A17804">
        <v>8</v>
      </c>
      <c r="B17804" s="226">
        <v>43831</v>
      </c>
      <c r="C17804" s="226">
        <v>43832</v>
      </c>
      <c r="D17804" s="226">
        <v>44403.623460648145</v>
      </c>
      <c r="E17804" t="s">
        <v>5934</v>
      </c>
      <c r="F17804">
        <v>20.001502621173852</v>
      </c>
    </row>
    <row r="17805" spans="1:6">
      <c r="A17805">
        <v>8</v>
      </c>
      <c r="B17805" s="226">
        <v>43831</v>
      </c>
      <c r="C17805" s="226">
        <v>43832</v>
      </c>
      <c r="D17805" s="226">
        <v>44403.623460648145</v>
      </c>
      <c r="E17805" t="s">
        <v>6242</v>
      </c>
      <c r="F17805">
        <v>51.52474778758156</v>
      </c>
    </row>
    <row r="17806" spans="1:6">
      <c r="A17806">
        <v>8</v>
      </c>
      <c r="B17806" s="226">
        <v>43831</v>
      </c>
      <c r="C17806" s="226">
        <v>43832</v>
      </c>
      <c r="D17806" s="226">
        <v>44403.623460648145</v>
      </c>
      <c r="E17806" t="s">
        <v>6464</v>
      </c>
      <c r="F17806">
        <v>143.33933679792568</v>
      </c>
    </row>
    <row r="17807" spans="1:6">
      <c r="A17807">
        <v>8</v>
      </c>
      <c r="B17807" s="226">
        <v>43831</v>
      </c>
      <c r="C17807" s="226">
        <v>43832</v>
      </c>
      <c r="D17807" s="226">
        <v>44403.623460648145</v>
      </c>
      <c r="E17807" t="s">
        <v>6465</v>
      </c>
      <c r="F17807">
        <v>149.12241335974869</v>
      </c>
    </row>
    <row r="17808" spans="1:6">
      <c r="A17808">
        <v>8</v>
      </c>
      <c r="B17808" s="226">
        <v>43831</v>
      </c>
      <c r="C17808" s="226">
        <v>43832</v>
      </c>
      <c r="D17808" s="226">
        <v>44403.623460648145</v>
      </c>
      <c r="E17808" t="s">
        <v>6466</v>
      </c>
      <c r="F17808">
        <v>143.54379229015771</v>
      </c>
    </row>
    <row r="17809" spans="1:6">
      <c r="A17809">
        <v>8</v>
      </c>
      <c r="B17809" s="226">
        <v>43831</v>
      </c>
      <c r="C17809" s="226">
        <v>43832</v>
      </c>
      <c r="D17809" s="226">
        <v>44403.623460648145</v>
      </c>
      <c r="E17809" t="s">
        <v>6467</v>
      </c>
      <c r="F17809">
        <v>144.83648509979341</v>
      </c>
    </row>
    <row r="17810" spans="1:6">
      <c r="A17810">
        <v>8</v>
      </c>
      <c r="B17810" s="226">
        <v>43831</v>
      </c>
      <c r="C17810" s="226">
        <v>43832</v>
      </c>
      <c r="D17810" s="226">
        <v>44403.623460648145</v>
      </c>
      <c r="E17810" t="s">
        <v>5935</v>
      </c>
      <c r="F17810">
        <v>9.9108217173152529</v>
      </c>
    </row>
    <row r="17811" spans="1:6">
      <c r="A17811">
        <v>8</v>
      </c>
      <c r="B17811" s="226">
        <v>43831</v>
      </c>
      <c r="C17811" s="226">
        <v>43832</v>
      </c>
      <c r="D17811" s="226">
        <v>44403.623460648145</v>
      </c>
      <c r="E17811" t="s">
        <v>6468</v>
      </c>
      <c r="F17811">
        <v>145.07112243440392</v>
      </c>
    </row>
    <row r="17812" spans="1:6">
      <c r="A17812">
        <v>8</v>
      </c>
      <c r="B17812" s="226">
        <v>43831</v>
      </c>
      <c r="C17812" s="226">
        <v>43832</v>
      </c>
      <c r="D17812" s="226">
        <v>44403.623460648145</v>
      </c>
      <c r="E17812" t="s">
        <v>5948</v>
      </c>
    </row>
    <row r="17813" spans="1:6">
      <c r="A17813">
        <v>8</v>
      </c>
      <c r="B17813" s="226">
        <v>43831</v>
      </c>
      <c r="C17813" s="226">
        <v>43832</v>
      </c>
      <c r="D17813" s="226">
        <v>44403.623460648145</v>
      </c>
      <c r="E17813" t="s">
        <v>5950</v>
      </c>
    </row>
    <row r="17814" spans="1:6">
      <c r="A17814">
        <v>8</v>
      </c>
      <c r="B17814" s="226">
        <v>43831</v>
      </c>
      <c r="C17814" s="226">
        <v>43832</v>
      </c>
      <c r="D17814" s="226">
        <v>44403.623460648145</v>
      </c>
      <c r="E17814" t="s">
        <v>5949</v>
      </c>
    </row>
    <row r="17815" spans="1:6">
      <c r="A17815">
        <v>8</v>
      </c>
      <c r="B17815" s="226">
        <v>43831</v>
      </c>
      <c r="C17815" s="226">
        <v>43832</v>
      </c>
      <c r="D17815" s="226">
        <v>44403.623460648145</v>
      </c>
      <c r="E17815" t="s">
        <v>6521</v>
      </c>
      <c r="F17815">
        <v>0.6861230169629895</v>
      </c>
    </row>
    <row r="17816" spans="1:6">
      <c r="A17816">
        <v>8</v>
      </c>
      <c r="B17816" s="226">
        <v>43831</v>
      </c>
      <c r="C17816" s="226">
        <v>43832</v>
      </c>
      <c r="D17816" s="226">
        <v>44403.623460648145</v>
      </c>
      <c r="E17816" t="s">
        <v>6522</v>
      </c>
      <c r="F17816">
        <v>0.16295701406779681</v>
      </c>
    </row>
    <row r="17817" spans="1:6">
      <c r="A17817">
        <v>8</v>
      </c>
      <c r="B17817" s="226">
        <v>43831</v>
      </c>
      <c r="C17817" s="226">
        <v>43832</v>
      </c>
      <c r="D17817" s="226">
        <v>44403.623460648145</v>
      </c>
      <c r="E17817" t="s">
        <v>6243</v>
      </c>
      <c r="F17817">
        <v>1.6900456621767563</v>
      </c>
    </row>
    <row r="17818" spans="1:6">
      <c r="A17818">
        <v>8</v>
      </c>
      <c r="B17818" s="226">
        <v>43831</v>
      </c>
      <c r="C17818" s="226">
        <v>43832</v>
      </c>
      <c r="D17818" s="226">
        <v>44403.623460648145</v>
      </c>
      <c r="E17818" t="s">
        <v>5963</v>
      </c>
      <c r="F17818">
        <v>54.99983312553821</v>
      </c>
    </row>
    <row r="17819" spans="1:6">
      <c r="A17819">
        <v>8</v>
      </c>
      <c r="B17819" s="226">
        <v>43831</v>
      </c>
      <c r="C17819" s="226">
        <v>43832</v>
      </c>
      <c r="D17819" s="226">
        <v>44403.623460648145</v>
      </c>
      <c r="E17819" t="s">
        <v>6447</v>
      </c>
      <c r="F17819">
        <v>91.991203504138511</v>
      </c>
    </row>
    <row r="17820" spans="1:6">
      <c r="A17820">
        <v>8</v>
      </c>
      <c r="B17820" s="226">
        <v>43831</v>
      </c>
      <c r="C17820" s="226">
        <v>43832</v>
      </c>
      <c r="D17820" s="226">
        <v>44403.623460648145</v>
      </c>
      <c r="E17820" t="s">
        <v>6448</v>
      </c>
      <c r="F17820">
        <v>73.692735854784601</v>
      </c>
    </row>
    <row r="17821" spans="1:6">
      <c r="A17821">
        <v>8</v>
      </c>
      <c r="B17821" s="226">
        <v>43831</v>
      </c>
      <c r="C17821" s="226">
        <v>43832</v>
      </c>
      <c r="D17821" s="226">
        <v>44403.623460648145</v>
      </c>
      <c r="E17821" t="s">
        <v>5964</v>
      </c>
      <c r="F17821">
        <v>15.724359307686488</v>
      </c>
    </row>
    <row r="17822" spans="1:6">
      <c r="A17822">
        <v>8</v>
      </c>
      <c r="B17822" s="226">
        <v>43831</v>
      </c>
      <c r="C17822" s="226">
        <v>43832</v>
      </c>
      <c r="D17822" s="226">
        <v>44403.623460648145</v>
      </c>
      <c r="E17822" t="s">
        <v>6244</v>
      </c>
      <c r="F17822">
        <v>10.437171420786115</v>
      </c>
    </row>
    <row r="17823" spans="1:6">
      <c r="A17823">
        <v>8</v>
      </c>
      <c r="B17823" s="226">
        <v>43831</v>
      </c>
      <c r="C17823" s="226">
        <v>43832</v>
      </c>
      <c r="D17823" s="226">
        <v>44403.623460648145</v>
      </c>
      <c r="E17823" t="s">
        <v>6245</v>
      </c>
      <c r="F17823">
        <v>9.0217162516381944</v>
      </c>
    </row>
    <row r="17824" spans="1:6">
      <c r="A17824">
        <v>8</v>
      </c>
      <c r="B17824" s="226">
        <v>43831</v>
      </c>
      <c r="C17824" s="226">
        <v>43832</v>
      </c>
      <c r="D17824" s="226">
        <v>44403.623460648145</v>
      </c>
      <c r="E17824" t="s">
        <v>6659</v>
      </c>
      <c r="F17824">
        <v>0.82829999923706055</v>
      </c>
    </row>
    <row r="17825" spans="1:6">
      <c r="A17825">
        <v>8</v>
      </c>
      <c r="B17825" s="226">
        <v>43831</v>
      </c>
      <c r="C17825" s="226">
        <v>43832</v>
      </c>
      <c r="D17825" s="226">
        <v>44403.623460648145</v>
      </c>
      <c r="E17825" t="s">
        <v>6639</v>
      </c>
      <c r="F17825">
        <v>0.74409997463224853</v>
      </c>
    </row>
    <row r="17826" spans="1:6">
      <c r="A17826">
        <v>8</v>
      </c>
      <c r="B17826" s="226">
        <v>43831</v>
      </c>
      <c r="C17826" s="226">
        <v>43832</v>
      </c>
      <c r="D17826" s="226">
        <v>44403.623460648145</v>
      </c>
      <c r="E17826" t="s">
        <v>6640</v>
      </c>
      <c r="F17826">
        <v>0.85939997434612891</v>
      </c>
    </row>
    <row r="17827" spans="1:6">
      <c r="A17827">
        <v>8</v>
      </c>
      <c r="B17827" s="226">
        <v>43831</v>
      </c>
      <c r="C17827" s="226">
        <v>43832</v>
      </c>
      <c r="D17827" s="226">
        <v>44403.623460648145</v>
      </c>
      <c r="E17827" t="s">
        <v>6641</v>
      </c>
      <c r="F17827">
        <v>0.87779998779296875</v>
      </c>
    </row>
    <row r="17828" spans="1:6">
      <c r="A17828">
        <v>8</v>
      </c>
      <c r="B17828" s="226">
        <v>43831</v>
      </c>
      <c r="C17828" s="226">
        <v>43832</v>
      </c>
      <c r="D17828" s="226">
        <v>44403.623460648145</v>
      </c>
      <c r="E17828" t="s">
        <v>6613</v>
      </c>
    </row>
    <row r="17829" spans="1:6">
      <c r="A17829">
        <v>8</v>
      </c>
      <c r="B17829" s="226">
        <v>43831</v>
      </c>
      <c r="C17829" s="226">
        <v>43832</v>
      </c>
      <c r="D17829" s="226">
        <v>44403.623460648145</v>
      </c>
      <c r="E17829" t="s">
        <v>6246</v>
      </c>
      <c r="F17829">
        <v>48.321539753427722</v>
      </c>
    </row>
    <row r="17830" spans="1:6">
      <c r="A17830">
        <v>8</v>
      </c>
      <c r="B17830" s="226">
        <v>43831</v>
      </c>
      <c r="C17830" s="226">
        <v>43832</v>
      </c>
      <c r="D17830" s="226">
        <v>44403.623460648145</v>
      </c>
      <c r="E17830" t="s">
        <v>6247</v>
      </c>
      <c r="F17830">
        <v>37.884368332641607</v>
      </c>
    </row>
    <row r="17831" spans="1:6">
      <c r="A17831">
        <v>8</v>
      </c>
      <c r="B17831" s="226">
        <v>43831</v>
      </c>
      <c r="C17831" s="226">
        <v>43832</v>
      </c>
      <c r="D17831" s="226">
        <v>44403.623460648145</v>
      </c>
      <c r="E17831" t="s">
        <v>6441</v>
      </c>
      <c r="F17831">
        <v>126.34234298070304</v>
      </c>
    </row>
    <row r="17832" spans="1:6">
      <c r="A17832">
        <v>8</v>
      </c>
      <c r="B17832" s="226">
        <v>43831</v>
      </c>
      <c r="C17832" s="226">
        <v>43832</v>
      </c>
      <c r="D17832" s="226">
        <v>44403.623460648145</v>
      </c>
      <c r="E17832" t="s">
        <v>6442</v>
      </c>
      <c r="F17832">
        <v>137.30592368443834</v>
      </c>
    </row>
    <row r="17833" spans="1:6">
      <c r="A17833">
        <v>8</v>
      </c>
      <c r="B17833" s="226">
        <v>43831</v>
      </c>
      <c r="C17833" s="226">
        <v>43832</v>
      </c>
      <c r="D17833" s="226">
        <v>44403.623460648145</v>
      </c>
      <c r="E17833" t="s">
        <v>6443</v>
      </c>
      <c r="F17833">
        <v>147.48871985541496</v>
      </c>
    </row>
    <row r="17834" spans="1:6">
      <c r="A17834">
        <v>8</v>
      </c>
      <c r="B17834" s="226">
        <v>43831</v>
      </c>
      <c r="C17834" s="226">
        <v>43832</v>
      </c>
      <c r="D17834" s="226">
        <v>44403.623460648145</v>
      </c>
      <c r="E17834" t="s">
        <v>6444</v>
      </c>
      <c r="F17834">
        <v>153.52586449517094</v>
      </c>
    </row>
    <row r="17835" spans="1:6">
      <c r="A17835">
        <v>8</v>
      </c>
      <c r="B17835" s="226">
        <v>43831</v>
      </c>
      <c r="C17835" s="226">
        <v>43832</v>
      </c>
      <c r="D17835" s="226">
        <v>44403.623460648145</v>
      </c>
      <c r="E17835" t="s">
        <v>6445</v>
      </c>
      <c r="F17835">
        <v>161.29049770567133</v>
      </c>
    </row>
    <row r="17836" spans="1:6">
      <c r="A17836">
        <v>8</v>
      </c>
      <c r="B17836" s="226">
        <v>43831</v>
      </c>
      <c r="C17836" s="226">
        <v>43832</v>
      </c>
      <c r="D17836" s="226">
        <v>44403.623460648145</v>
      </c>
      <c r="E17836" t="s">
        <v>6446</v>
      </c>
      <c r="F17836">
        <v>170.73645461400361</v>
      </c>
    </row>
    <row r="17837" spans="1:6">
      <c r="A17837">
        <v>8</v>
      </c>
      <c r="B17837" s="226">
        <v>43831</v>
      </c>
      <c r="C17837" s="226">
        <v>43832</v>
      </c>
      <c r="D17837" s="226">
        <v>44403.623460648145</v>
      </c>
      <c r="E17837" t="s">
        <v>5971</v>
      </c>
      <c r="F17837">
        <v>8.750909083088235</v>
      </c>
    </row>
    <row r="17838" spans="1:6">
      <c r="A17838">
        <v>8</v>
      </c>
      <c r="B17838" s="226">
        <v>43831</v>
      </c>
      <c r="C17838" s="226">
        <v>43832</v>
      </c>
      <c r="D17838" s="226">
        <v>44403.623460648145</v>
      </c>
      <c r="E17838" t="s">
        <v>5972</v>
      </c>
      <c r="F17838">
        <v>11.312903381718471</v>
      </c>
    </row>
    <row r="17839" spans="1:6">
      <c r="A17839">
        <v>8</v>
      </c>
      <c r="B17839" s="226">
        <v>43831</v>
      </c>
      <c r="C17839" s="226">
        <v>43832</v>
      </c>
      <c r="D17839" s="226">
        <v>44403.623460648145</v>
      </c>
      <c r="E17839" t="s">
        <v>6449</v>
      </c>
      <c r="F17839">
        <v>83.325524764590753</v>
      </c>
    </row>
    <row r="17840" spans="1:6">
      <c r="A17840">
        <v>8</v>
      </c>
      <c r="B17840" s="226">
        <v>43831</v>
      </c>
      <c r="C17840" s="226">
        <v>43832</v>
      </c>
      <c r="D17840" s="226">
        <v>44403.623460648145</v>
      </c>
      <c r="E17840" t="s">
        <v>6248</v>
      </c>
      <c r="F17840">
        <v>132.10071891678709</v>
      </c>
    </row>
    <row r="17841" spans="1:6">
      <c r="A17841">
        <v>8</v>
      </c>
      <c r="B17841" s="226">
        <v>43831</v>
      </c>
      <c r="C17841" s="226">
        <v>43832</v>
      </c>
      <c r="D17841" s="226">
        <v>44403.623460648145</v>
      </c>
      <c r="E17841" t="s">
        <v>6249</v>
      </c>
      <c r="F17841">
        <v>97.706015279557931</v>
      </c>
    </row>
    <row r="17842" spans="1:6">
      <c r="A17842">
        <v>8</v>
      </c>
      <c r="B17842" s="226">
        <v>43831</v>
      </c>
      <c r="C17842" s="226">
        <v>43832</v>
      </c>
      <c r="D17842" s="226">
        <v>44403.623460648145</v>
      </c>
      <c r="E17842" t="s">
        <v>6250</v>
      </c>
      <c r="F17842">
        <v>2.3475531287594773</v>
      </c>
    </row>
    <row r="17843" spans="1:6">
      <c r="A17843">
        <v>8</v>
      </c>
      <c r="B17843" s="226">
        <v>43831</v>
      </c>
      <c r="C17843" s="226">
        <v>43832</v>
      </c>
      <c r="D17843" s="226">
        <v>44403.623460648145</v>
      </c>
      <c r="E17843" t="s">
        <v>6450</v>
      </c>
      <c r="F17843">
        <v>172.20993263456546</v>
      </c>
    </row>
    <row r="17844" spans="1:6">
      <c r="A17844">
        <v>8</v>
      </c>
      <c r="B17844" s="226">
        <v>43831</v>
      </c>
      <c r="C17844" s="226">
        <v>43832</v>
      </c>
      <c r="D17844" s="226">
        <v>44403.623460648145</v>
      </c>
      <c r="E17844" t="s">
        <v>6451</v>
      </c>
      <c r="F17844">
        <v>172.23277675840495</v>
      </c>
    </row>
    <row r="17845" spans="1:6">
      <c r="A17845">
        <v>8</v>
      </c>
      <c r="B17845" s="226">
        <v>43831</v>
      </c>
      <c r="C17845" s="226">
        <v>43832</v>
      </c>
      <c r="D17845" s="226">
        <v>44403.623460648145</v>
      </c>
      <c r="E17845" t="s">
        <v>5976</v>
      </c>
      <c r="F17845">
        <v>1.292372776312166</v>
      </c>
    </row>
    <row r="17846" spans="1:6">
      <c r="A17846">
        <v>8</v>
      </c>
      <c r="B17846" s="226">
        <v>43831</v>
      </c>
      <c r="C17846" s="226">
        <v>43832</v>
      </c>
      <c r="D17846" s="226">
        <v>44403.623460648145</v>
      </c>
      <c r="E17846" t="s">
        <v>6452</v>
      </c>
      <c r="F17846">
        <v>172.46022549735179</v>
      </c>
    </row>
    <row r="17847" spans="1:6">
      <c r="A17847">
        <v>8</v>
      </c>
      <c r="B17847" s="226">
        <v>43831</v>
      </c>
      <c r="C17847" s="226">
        <v>43832</v>
      </c>
      <c r="D17847" s="226">
        <v>44403.623460648145</v>
      </c>
      <c r="E17847" t="s">
        <v>6453</v>
      </c>
      <c r="F17847">
        <v>172.57710960176252</v>
      </c>
    </row>
    <row r="17848" spans="1:6">
      <c r="A17848">
        <v>8</v>
      </c>
      <c r="B17848" s="226">
        <v>43831</v>
      </c>
      <c r="C17848" s="226">
        <v>43832</v>
      </c>
      <c r="D17848" s="226">
        <v>44403.623460648145</v>
      </c>
      <c r="E17848" t="s">
        <v>6454</v>
      </c>
      <c r="F17848">
        <v>172.69217316309641</v>
      </c>
    </row>
    <row r="17849" spans="1:6">
      <c r="A17849">
        <v>8</v>
      </c>
      <c r="B17849" s="226">
        <v>43831</v>
      </c>
      <c r="C17849" s="226">
        <v>43832</v>
      </c>
      <c r="D17849" s="226">
        <v>44403.623460648145</v>
      </c>
      <c r="E17849" t="s">
        <v>5957</v>
      </c>
      <c r="F17849">
        <v>0.85900002717974999</v>
      </c>
    </row>
    <row r="17850" spans="1:6">
      <c r="A17850">
        <v>8</v>
      </c>
      <c r="B17850" s="226">
        <v>43831</v>
      </c>
      <c r="C17850" s="226">
        <v>43832</v>
      </c>
      <c r="D17850" s="226">
        <v>44403.623460648145</v>
      </c>
      <c r="E17850" t="s">
        <v>5977</v>
      </c>
      <c r="F17850">
        <v>6.1539998054506784</v>
      </c>
    </row>
    <row r="17851" spans="1:6">
      <c r="A17851">
        <v>8</v>
      </c>
      <c r="B17851" s="226">
        <v>43831</v>
      </c>
      <c r="C17851" s="226">
        <v>43832</v>
      </c>
      <c r="D17851" s="226">
        <v>44403.623460648145</v>
      </c>
      <c r="E17851" t="s">
        <v>5978</v>
      </c>
      <c r="F17851">
        <v>92.426597595211206</v>
      </c>
    </row>
    <row r="17852" spans="1:6">
      <c r="A17852">
        <v>8</v>
      </c>
      <c r="B17852" s="226">
        <v>43831</v>
      </c>
      <c r="C17852" s="226">
        <v>43832</v>
      </c>
      <c r="D17852" s="226">
        <v>44403.623460648145</v>
      </c>
      <c r="E17852" t="s">
        <v>5979</v>
      </c>
      <c r="F17852">
        <v>0.19589999318123338</v>
      </c>
    </row>
    <row r="17853" spans="1:6">
      <c r="A17853">
        <v>8</v>
      </c>
      <c r="B17853" s="226">
        <v>43831</v>
      </c>
      <c r="C17853" s="226">
        <v>43832</v>
      </c>
      <c r="D17853" s="226">
        <v>44403.623460648145</v>
      </c>
      <c r="E17853" t="s">
        <v>5980</v>
      </c>
      <c r="F17853">
        <v>0.12970000505447388</v>
      </c>
    </row>
    <row r="17854" spans="1:6">
      <c r="A17854">
        <v>8</v>
      </c>
      <c r="B17854" s="226">
        <v>43831</v>
      </c>
      <c r="C17854" s="226">
        <v>43832</v>
      </c>
      <c r="D17854" s="226">
        <v>44403.623460648145</v>
      </c>
      <c r="E17854" t="s">
        <v>5981</v>
      </c>
      <c r="F17854">
        <v>0.21250000596047083</v>
      </c>
    </row>
    <row r="17855" spans="1:6">
      <c r="A17855">
        <v>8</v>
      </c>
      <c r="B17855" s="226">
        <v>43831</v>
      </c>
      <c r="C17855" s="226">
        <v>43832</v>
      </c>
      <c r="D17855" s="226">
        <v>44403.623460648145</v>
      </c>
      <c r="E17855" t="s">
        <v>5982</v>
      </c>
      <c r="F17855">
        <v>2.0899999886751324E-2</v>
      </c>
    </row>
    <row r="17856" spans="1:6">
      <c r="A17856">
        <v>8</v>
      </c>
      <c r="B17856" s="226">
        <v>43831</v>
      </c>
      <c r="C17856" s="226">
        <v>43832</v>
      </c>
      <c r="D17856" s="226">
        <v>44403.623460648145</v>
      </c>
      <c r="E17856" t="s">
        <v>5983</v>
      </c>
      <c r="F17856">
        <v>0</v>
      </c>
    </row>
    <row r="17857" spans="1:6">
      <c r="A17857">
        <v>8</v>
      </c>
      <c r="B17857" s="226">
        <v>43831</v>
      </c>
      <c r="C17857" s="226">
        <v>43832</v>
      </c>
      <c r="D17857" s="226">
        <v>44403.623460648145</v>
      </c>
      <c r="E17857" t="s">
        <v>5984</v>
      </c>
      <c r="F17857">
        <v>0</v>
      </c>
    </row>
    <row r="17858" spans="1:6">
      <c r="A17858">
        <v>8</v>
      </c>
      <c r="B17858" s="226">
        <v>43831</v>
      </c>
      <c r="C17858" s="226">
        <v>43832</v>
      </c>
      <c r="D17858" s="226">
        <v>44403.623460648145</v>
      </c>
      <c r="E17858" t="s">
        <v>5985</v>
      </c>
      <c r="F17858">
        <v>0</v>
      </c>
    </row>
    <row r="17859" spans="1:6">
      <c r="A17859">
        <v>8</v>
      </c>
      <c r="B17859" s="226">
        <v>43831</v>
      </c>
      <c r="C17859" s="226">
        <v>43832</v>
      </c>
      <c r="D17859" s="226">
        <v>44403.623460648145</v>
      </c>
      <c r="E17859" t="s">
        <v>6303</v>
      </c>
      <c r="F17859">
        <v>44.612019000000004</v>
      </c>
    </row>
    <row r="17860" spans="1:6">
      <c r="A17860">
        <v>8</v>
      </c>
      <c r="B17860" s="226">
        <v>43831</v>
      </c>
      <c r="C17860" s="226">
        <v>43832</v>
      </c>
      <c r="D17860" s="226">
        <v>44403.623460648145</v>
      </c>
      <c r="E17860" t="s">
        <v>5986</v>
      </c>
      <c r="F17860">
        <v>45.573023739999996</v>
      </c>
    </row>
    <row r="17861" spans="1:6">
      <c r="A17861">
        <v>8</v>
      </c>
      <c r="B17861" s="226">
        <v>43831</v>
      </c>
      <c r="C17861" s="226">
        <v>43832</v>
      </c>
      <c r="D17861" s="226">
        <v>44403.623460648145</v>
      </c>
      <c r="E17861" t="s">
        <v>5987</v>
      </c>
      <c r="F17861">
        <v>2.7000000700354576E-3</v>
      </c>
    </row>
    <row r="17862" spans="1:6">
      <c r="A17862">
        <v>8</v>
      </c>
      <c r="B17862" s="226">
        <v>43831</v>
      </c>
      <c r="C17862" s="226">
        <v>43832</v>
      </c>
      <c r="D17862" s="226">
        <v>44403.623460648145</v>
      </c>
      <c r="E17862" t="s">
        <v>5988</v>
      </c>
      <c r="F17862">
        <v>0.1168999969959259</v>
      </c>
    </row>
    <row r="17863" spans="1:6">
      <c r="A17863">
        <v>8</v>
      </c>
      <c r="B17863" s="226">
        <v>43831</v>
      </c>
      <c r="C17863" s="226">
        <v>43832</v>
      </c>
      <c r="D17863" s="226">
        <v>44403.623460648145</v>
      </c>
      <c r="E17863" t="s">
        <v>5958</v>
      </c>
      <c r="F17863">
        <v>0.28790000081063455</v>
      </c>
    </row>
    <row r="17864" spans="1:6">
      <c r="A17864">
        <v>8</v>
      </c>
      <c r="B17864" s="226">
        <v>43831</v>
      </c>
      <c r="C17864" s="226">
        <v>43832</v>
      </c>
      <c r="D17864" s="226">
        <v>44403.623460648145</v>
      </c>
      <c r="E17864" t="s">
        <v>5989</v>
      </c>
      <c r="F17864">
        <v>54.423401355744055</v>
      </c>
    </row>
    <row r="17865" spans="1:6">
      <c r="A17865">
        <v>8</v>
      </c>
      <c r="B17865" s="226">
        <v>43831</v>
      </c>
      <c r="C17865" s="226">
        <v>43832</v>
      </c>
      <c r="D17865" s="226">
        <v>44403.623460648145</v>
      </c>
      <c r="E17865" t="s">
        <v>5990</v>
      </c>
      <c r="F17865">
        <v>7.9639000892641931</v>
      </c>
    </row>
    <row r="17866" spans="1:6">
      <c r="A17866">
        <v>8</v>
      </c>
      <c r="B17866" s="226">
        <v>43831</v>
      </c>
      <c r="C17866" s="226">
        <v>43832</v>
      </c>
      <c r="D17866" s="226">
        <v>44403.623460648145</v>
      </c>
      <c r="E17866" t="s">
        <v>5991</v>
      </c>
      <c r="F17866">
        <v>10.303600311279297</v>
      </c>
    </row>
    <row r="17867" spans="1:6">
      <c r="A17867">
        <v>8</v>
      </c>
      <c r="B17867" s="226">
        <v>43831</v>
      </c>
      <c r="C17867" s="226">
        <v>43832</v>
      </c>
      <c r="D17867" s="226">
        <v>44403.623460648145</v>
      </c>
      <c r="E17867" t="s">
        <v>5992</v>
      </c>
      <c r="F17867">
        <v>22.974700927734375</v>
      </c>
    </row>
    <row r="17868" spans="1:6">
      <c r="A17868">
        <v>8</v>
      </c>
      <c r="B17868" s="226">
        <v>43831</v>
      </c>
      <c r="C17868" s="226">
        <v>43832</v>
      </c>
      <c r="D17868" s="226">
        <v>44403.623460648145</v>
      </c>
      <c r="E17868" t="s">
        <v>5993</v>
      </c>
      <c r="F17868">
        <v>13.181200027466192</v>
      </c>
    </row>
    <row r="17869" spans="1:6">
      <c r="A17869">
        <v>8</v>
      </c>
      <c r="B17869" s="226">
        <v>43831</v>
      </c>
      <c r="C17869" s="226">
        <v>43832</v>
      </c>
      <c r="D17869" s="226">
        <v>44403.623460648145</v>
      </c>
      <c r="E17869" t="s">
        <v>5994</v>
      </c>
      <c r="F17869">
        <v>33.634300231933594</v>
      </c>
    </row>
    <row r="17870" spans="1:6">
      <c r="A17870">
        <v>8</v>
      </c>
      <c r="B17870" s="226">
        <v>43831</v>
      </c>
      <c r="C17870" s="226">
        <v>43832</v>
      </c>
      <c r="D17870" s="226">
        <v>44403.623460648145</v>
      </c>
      <c r="E17870" t="s">
        <v>5995</v>
      </c>
      <c r="F17870">
        <v>8.0996999740597548</v>
      </c>
    </row>
    <row r="17871" spans="1:6">
      <c r="A17871">
        <v>8</v>
      </c>
      <c r="B17871" s="226">
        <v>43831</v>
      </c>
      <c r="C17871" s="226">
        <v>43832</v>
      </c>
      <c r="D17871" s="226">
        <v>44403.623460648145</v>
      </c>
      <c r="E17871" t="s">
        <v>5996</v>
      </c>
      <c r="F17871">
        <v>2.4084999561310774</v>
      </c>
    </row>
    <row r="17872" spans="1:6">
      <c r="A17872">
        <v>8</v>
      </c>
      <c r="B17872" s="226">
        <v>43831</v>
      </c>
      <c r="C17872" s="226">
        <v>43832</v>
      </c>
      <c r="D17872" s="226">
        <v>44403.623460648145</v>
      </c>
      <c r="E17872" t="s">
        <v>6044</v>
      </c>
    </row>
    <row r="17873" spans="1:6">
      <c r="A17873">
        <v>8</v>
      </c>
      <c r="B17873" s="226">
        <v>43831</v>
      </c>
      <c r="C17873" s="226">
        <v>43832</v>
      </c>
      <c r="D17873" s="226">
        <v>44403.623460648145</v>
      </c>
      <c r="E17873" t="s">
        <v>6047</v>
      </c>
    </row>
    <row r="17874" spans="1:6">
      <c r="A17874">
        <v>8</v>
      </c>
      <c r="B17874" s="226">
        <v>43831</v>
      </c>
      <c r="C17874" s="226">
        <v>43832</v>
      </c>
      <c r="D17874" s="226">
        <v>44403.623460648145</v>
      </c>
      <c r="E17874" t="s">
        <v>6046</v>
      </c>
    </row>
    <row r="17875" spans="1:6">
      <c r="A17875">
        <v>8</v>
      </c>
      <c r="B17875" s="226">
        <v>43831</v>
      </c>
      <c r="C17875" s="226">
        <v>43832</v>
      </c>
      <c r="D17875" s="226">
        <v>44403.623460648145</v>
      </c>
      <c r="E17875" t="s">
        <v>6045</v>
      </c>
    </row>
    <row r="17876" spans="1:6">
      <c r="A17876">
        <v>8</v>
      </c>
      <c r="B17876" s="226">
        <v>43831</v>
      </c>
      <c r="C17876" s="226">
        <v>43832</v>
      </c>
      <c r="D17876" s="226">
        <v>44403.623460648145</v>
      </c>
      <c r="E17876" t="s">
        <v>6235</v>
      </c>
    </row>
    <row r="17877" spans="1:6">
      <c r="A17877">
        <v>8</v>
      </c>
      <c r="B17877" s="226">
        <v>43831</v>
      </c>
      <c r="C17877" s="226">
        <v>43832</v>
      </c>
      <c r="D17877" s="226">
        <v>44403.623460648145</v>
      </c>
      <c r="E17877" t="s">
        <v>6315</v>
      </c>
    </row>
    <row r="17878" spans="1:6">
      <c r="A17878">
        <v>8</v>
      </c>
      <c r="B17878" s="226">
        <v>43831</v>
      </c>
      <c r="C17878" s="226">
        <v>43832</v>
      </c>
      <c r="D17878" s="226">
        <v>44403.623460648145</v>
      </c>
      <c r="E17878" t="s">
        <v>6316</v>
      </c>
    </row>
    <row r="17879" spans="1:6">
      <c r="A17879">
        <v>8</v>
      </c>
      <c r="B17879" s="226">
        <v>43831</v>
      </c>
      <c r="C17879" s="226">
        <v>43832</v>
      </c>
      <c r="D17879" s="226">
        <v>44403.623460648145</v>
      </c>
      <c r="E17879" t="s">
        <v>8012</v>
      </c>
    </row>
    <row r="17880" spans="1:6">
      <c r="A17880">
        <v>8</v>
      </c>
      <c r="B17880" s="226">
        <v>43831</v>
      </c>
      <c r="C17880" s="226">
        <v>43832</v>
      </c>
      <c r="D17880" s="226">
        <v>44403.623460648145</v>
      </c>
      <c r="E17880" t="s">
        <v>6269</v>
      </c>
      <c r="F17880">
        <v>39.977405398421851</v>
      </c>
    </row>
    <row r="17881" spans="1:6">
      <c r="A17881">
        <v>8</v>
      </c>
      <c r="B17881" s="226">
        <v>43831</v>
      </c>
      <c r="C17881" s="226">
        <v>43832</v>
      </c>
      <c r="D17881" s="226">
        <v>44403.623460648145</v>
      </c>
      <c r="E17881" t="s">
        <v>6553</v>
      </c>
      <c r="F17881">
        <v>0</v>
      </c>
    </row>
    <row r="17882" spans="1:6">
      <c r="A17882">
        <v>8</v>
      </c>
      <c r="B17882" s="226">
        <v>43831</v>
      </c>
      <c r="C17882" s="226">
        <v>43832</v>
      </c>
      <c r="D17882" s="226">
        <v>44403.623460648145</v>
      </c>
      <c r="E17882" t="s">
        <v>6554</v>
      </c>
      <c r="F17882">
        <v>0</v>
      </c>
    </row>
    <row r="17883" spans="1:6">
      <c r="A17883">
        <v>8</v>
      </c>
      <c r="B17883" s="226">
        <v>43831</v>
      </c>
      <c r="C17883" s="226">
        <v>43832</v>
      </c>
      <c r="D17883" s="226">
        <v>44403.623460648145</v>
      </c>
      <c r="E17883" t="s">
        <v>6555</v>
      </c>
      <c r="F17883">
        <v>0</v>
      </c>
    </row>
    <row r="17884" spans="1:6">
      <c r="A17884">
        <v>8</v>
      </c>
      <c r="B17884" s="226">
        <v>43831</v>
      </c>
      <c r="C17884" s="226">
        <v>43832</v>
      </c>
      <c r="D17884" s="226">
        <v>44403.623460648145</v>
      </c>
      <c r="E17884" t="s">
        <v>6556</v>
      </c>
      <c r="F17884">
        <v>0</v>
      </c>
    </row>
    <row r="17885" spans="1:6">
      <c r="A17885">
        <v>8</v>
      </c>
      <c r="B17885" s="226">
        <v>43831</v>
      </c>
      <c r="C17885" s="226">
        <v>43832</v>
      </c>
      <c r="D17885" s="226">
        <v>44403.623460648145</v>
      </c>
      <c r="E17885" t="s">
        <v>6557</v>
      </c>
      <c r="F17885">
        <v>0</v>
      </c>
    </row>
    <row r="17886" spans="1:6">
      <c r="A17886">
        <v>8</v>
      </c>
      <c r="B17886" s="226">
        <v>43831</v>
      </c>
      <c r="C17886" s="226">
        <v>43832</v>
      </c>
      <c r="D17886" s="226">
        <v>44403.623460648145</v>
      </c>
      <c r="E17886" t="s">
        <v>6558</v>
      </c>
      <c r="F17886">
        <v>0</v>
      </c>
    </row>
    <row r="17887" spans="1:6">
      <c r="A17887">
        <v>8</v>
      </c>
      <c r="B17887" s="226">
        <v>43831</v>
      </c>
      <c r="C17887" s="226">
        <v>43832</v>
      </c>
      <c r="D17887" s="226">
        <v>44403.623460648145</v>
      </c>
      <c r="E17887" t="s">
        <v>6559</v>
      </c>
      <c r="F17887">
        <v>0</v>
      </c>
    </row>
    <row r="17888" spans="1:6">
      <c r="A17888">
        <v>8</v>
      </c>
      <c r="B17888" s="226">
        <v>43831</v>
      </c>
      <c r="C17888" s="226">
        <v>43832</v>
      </c>
      <c r="D17888" s="226">
        <v>44403.623460648145</v>
      </c>
      <c r="E17888" t="s">
        <v>6560</v>
      </c>
      <c r="F17888">
        <v>18</v>
      </c>
    </row>
    <row r="17889" spans="1:6">
      <c r="A17889">
        <v>8</v>
      </c>
      <c r="B17889" s="226">
        <v>43831</v>
      </c>
      <c r="C17889" s="226">
        <v>43832</v>
      </c>
      <c r="D17889" s="226">
        <v>44403.623460648145</v>
      </c>
      <c r="E17889" t="s">
        <v>6561</v>
      </c>
      <c r="F17889">
        <v>18</v>
      </c>
    </row>
    <row r="17890" spans="1:6">
      <c r="A17890">
        <v>8</v>
      </c>
      <c r="B17890" s="226">
        <v>43831</v>
      </c>
      <c r="C17890" s="226">
        <v>43832</v>
      </c>
      <c r="D17890" s="226">
        <v>44403.623460648145</v>
      </c>
      <c r="E17890" t="s">
        <v>6562</v>
      </c>
      <c r="F17890">
        <v>2.8</v>
      </c>
    </row>
    <row r="17891" spans="1:6">
      <c r="A17891">
        <v>8</v>
      </c>
      <c r="B17891" s="226">
        <v>43831</v>
      </c>
      <c r="C17891" s="226">
        <v>43832</v>
      </c>
      <c r="D17891" s="226">
        <v>44403.623460648145</v>
      </c>
      <c r="E17891" t="s">
        <v>6563</v>
      </c>
      <c r="F17891">
        <v>2.8</v>
      </c>
    </row>
    <row r="17892" spans="1:6">
      <c r="A17892">
        <v>8</v>
      </c>
      <c r="B17892" s="226">
        <v>43831</v>
      </c>
      <c r="C17892" s="226">
        <v>43832</v>
      </c>
      <c r="D17892" s="226">
        <v>44403.623460648145</v>
      </c>
      <c r="E17892" t="s">
        <v>6564</v>
      </c>
      <c r="F17892">
        <v>2.8</v>
      </c>
    </row>
    <row r="17893" spans="1:6">
      <c r="A17893">
        <v>8</v>
      </c>
      <c r="B17893" s="226">
        <v>43831</v>
      </c>
      <c r="C17893" s="226">
        <v>43832</v>
      </c>
      <c r="D17893" s="226">
        <v>44403.623460648145</v>
      </c>
      <c r="E17893" t="s">
        <v>6565</v>
      </c>
      <c r="F17893">
        <v>2.8</v>
      </c>
    </row>
    <row r="17894" spans="1:6">
      <c r="A17894">
        <v>8</v>
      </c>
      <c r="B17894" s="226">
        <v>43831</v>
      </c>
      <c r="C17894" s="226">
        <v>43832</v>
      </c>
      <c r="D17894" s="226">
        <v>44403.623460648145</v>
      </c>
      <c r="E17894" t="s">
        <v>6566</v>
      </c>
      <c r="F17894">
        <v>18</v>
      </c>
    </row>
    <row r="17895" spans="1:6">
      <c r="A17895">
        <v>8</v>
      </c>
      <c r="B17895" s="226">
        <v>43831</v>
      </c>
      <c r="C17895" s="226">
        <v>43832</v>
      </c>
      <c r="D17895" s="226">
        <v>44403.623460648145</v>
      </c>
      <c r="E17895" t="s">
        <v>6567</v>
      </c>
      <c r="F17895">
        <v>2.8</v>
      </c>
    </row>
    <row r="17896" spans="1:6">
      <c r="A17896">
        <v>8</v>
      </c>
      <c r="B17896" s="226">
        <v>43831</v>
      </c>
      <c r="C17896" s="226">
        <v>43832</v>
      </c>
      <c r="D17896" s="226">
        <v>44403.623460648145</v>
      </c>
      <c r="E17896" t="s">
        <v>6568</v>
      </c>
      <c r="F17896">
        <v>2.8</v>
      </c>
    </row>
    <row r="17897" spans="1:6">
      <c r="A17897">
        <v>8</v>
      </c>
      <c r="B17897" s="226">
        <v>43831</v>
      </c>
      <c r="C17897" s="226">
        <v>43832</v>
      </c>
      <c r="D17897" s="226">
        <v>44403.623460648145</v>
      </c>
      <c r="E17897" t="s">
        <v>6569</v>
      </c>
      <c r="F17897">
        <v>18</v>
      </c>
    </row>
    <row r="17898" spans="1:6">
      <c r="A17898">
        <v>8</v>
      </c>
      <c r="B17898" s="226">
        <v>43831</v>
      </c>
      <c r="C17898" s="226">
        <v>43832</v>
      </c>
      <c r="D17898" s="226">
        <v>44403.623460648145</v>
      </c>
      <c r="E17898" t="s">
        <v>6570</v>
      </c>
      <c r="F17898">
        <v>2.8</v>
      </c>
    </row>
    <row r="17899" spans="1:6">
      <c r="A17899">
        <v>8</v>
      </c>
      <c r="B17899" s="226">
        <v>43831</v>
      </c>
      <c r="C17899" s="226">
        <v>43832</v>
      </c>
      <c r="D17899" s="226">
        <v>44403.623460648145</v>
      </c>
      <c r="E17899" t="s">
        <v>6665</v>
      </c>
      <c r="F17899">
        <v>-3.257282465799919E-2</v>
      </c>
    </row>
    <row r="17900" spans="1:6">
      <c r="A17900">
        <v>8</v>
      </c>
      <c r="B17900" s="226">
        <v>43831</v>
      </c>
      <c r="C17900" s="226">
        <v>43832</v>
      </c>
      <c r="D17900" s="226">
        <v>44403.623460648145</v>
      </c>
      <c r="E17900" t="s">
        <v>6666</v>
      </c>
      <c r="F17900">
        <v>-2.5229221771264243E-2</v>
      </c>
    </row>
    <row r="17901" spans="1:6">
      <c r="A17901">
        <v>8</v>
      </c>
      <c r="B17901" s="226">
        <v>43831</v>
      </c>
      <c r="C17901" s="226">
        <v>43832</v>
      </c>
      <c r="D17901" s="226">
        <v>44403.623460648145</v>
      </c>
      <c r="E17901" t="s">
        <v>6662</v>
      </c>
      <c r="F17901">
        <v>1.3649561104002788</v>
      </c>
    </row>
    <row r="17902" spans="1:6">
      <c r="A17902">
        <v>8</v>
      </c>
      <c r="B17902" s="226">
        <v>43831</v>
      </c>
      <c r="C17902" s="226">
        <v>43832</v>
      </c>
      <c r="D17902" s="226">
        <v>44403.623460648145</v>
      </c>
      <c r="E17902" t="s">
        <v>6289</v>
      </c>
      <c r="F17902">
        <v>32.856162087122598</v>
      </c>
    </row>
    <row r="17903" spans="1:6">
      <c r="A17903">
        <v>8</v>
      </c>
      <c r="B17903" s="226">
        <v>43831</v>
      </c>
      <c r="C17903" s="226">
        <v>43832</v>
      </c>
      <c r="D17903" s="226">
        <v>44403.623460648145</v>
      </c>
      <c r="E17903" t="s">
        <v>6290</v>
      </c>
      <c r="F17903">
        <v>4.3155950711005211</v>
      </c>
    </row>
    <row r="17904" spans="1:6">
      <c r="A17904">
        <v>8</v>
      </c>
      <c r="B17904" s="226">
        <v>43831</v>
      </c>
      <c r="C17904" s="226">
        <v>43832</v>
      </c>
      <c r="D17904" s="226">
        <v>44403.623460648145</v>
      </c>
      <c r="E17904" t="s">
        <v>6291</v>
      </c>
      <c r="F17904">
        <v>4.4542602270382359</v>
      </c>
    </row>
    <row r="17905" spans="1:6">
      <c r="A17905">
        <v>8</v>
      </c>
      <c r="B17905" s="226">
        <v>43831</v>
      </c>
      <c r="C17905" s="226">
        <v>43832</v>
      </c>
      <c r="D17905" s="226">
        <v>44403.623460648145</v>
      </c>
      <c r="E17905" t="s">
        <v>6292</v>
      </c>
      <c r="F17905">
        <v>9.9286713398165176</v>
      </c>
    </row>
    <row r="17906" spans="1:6">
      <c r="A17906">
        <v>8</v>
      </c>
      <c r="B17906" s="226">
        <v>43831</v>
      </c>
      <c r="C17906" s="226">
        <v>43832</v>
      </c>
      <c r="D17906" s="226">
        <v>44403.623460648145</v>
      </c>
      <c r="E17906" t="s">
        <v>6293</v>
      </c>
      <c r="F17906">
        <v>0</v>
      </c>
    </row>
    <row r="17907" spans="1:6">
      <c r="A17907">
        <v>8</v>
      </c>
      <c r="B17907" s="226">
        <v>43831</v>
      </c>
      <c r="C17907" s="226">
        <v>43832</v>
      </c>
      <c r="D17907" s="226">
        <v>44403.623460648145</v>
      </c>
      <c r="E17907" t="s">
        <v>6294</v>
      </c>
      <c r="F17907">
        <v>0</v>
      </c>
    </row>
    <row r="17908" spans="1:6">
      <c r="A17908">
        <v>8</v>
      </c>
      <c r="B17908" s="226">
        <v>43831</v>
      </c>
      <c r="C17908" s="226">
        <v>43832</v>
      </c>
      <c r="D17908" s="226">
        <v>44403.623460648145</v>
      </c>
      <c r="E17908" t="s">
        <v>6295</v>
      </c>
      <c r="F17908">
        <v>44.612019000000004</v>
      </c>
    </row>
    <row r="17909" spans="1:6">
      <c r="A17909">
        <v>8</v>
      </c>
      <c r="B17909" s="226">
        <v>43831</v>
      </c>
      <c r="C17909" s="226">
        <v>43832</v>
      </c>
      <c r="D17909" s="226">
        <v>44403.623460648145</v>
      </c>
      <c r="E17909" t="s">
        <v>6296</v>
      </c>
      <c r="F17909">
        <v>45.573023739999996</v>
      </c>
    </row>
    <row r="17910" spans="1:6">
      <c r="A17910">
        <v>8</v>
      </c>
      <c r="B17910" s="226">
        <v>43831</v>
      </c>
      <c r="C17910" s="226">
        <v>43832</v>
      </c>
      <c r="D17910" s="226">
        <v>44403.623460648145</v>
      </c>
      <c r="E17910" t="s">
        <v>6317</v>
      </c>
    </row>
    <row r="17911" spans="1:6">
      <c r="A17911">
        <v>8</v>
      </c>
      <c r="B17911" s="226">
        <v>43831</v>
      </c>
      <c r="C17911" s="226">
        <v>43832</v>
      </c>
      <c r="D17911" s="226">
        <v>44403.623460648145</v>
      </c>
      <c r="E17911" t="s">
        <v>6318</v>
      </c>
    </row>
    <row r="17912" spans="1:6">
      <c r="A17912">
        <v>8</v>
      </c>
      <c r="B17912" s="226">
        <v>43831</v>
      </c>
      <c r="C17912" s="226">
        <v>43832</v>
      </c>
      <c r="D17912" s="226">
        <v>44403.623460648145</v>
      </c>
      <c r="E17912" t="s">
        <v>6319</v>
      </c>
    </row>
    <row r="17913" spans="1:6">
      <c r="A17913">
        <v>8</v>
      </c>
      <c r="B17913" s="226">
        <v>43831</v>
      </c>
      <c r="C17913" s="226">
        <v>43832</v>
      </c>
      <c r="D17913" s="226">
        <v>44403.623460648145</v>
      </c>
      <c r="E17913" t="s">
        <v>6320</v>
      </c>
    </row>
    <row r="17914" spans="1:6">
      <c r="A17914">
        <v>8</v>
      </c>
      <c r="B17914" s="226">
        <v>43831</v>
      </c>
      <c r="C17914" s="226">
        <v>43832</v>
      </c>
      <c r="D17914" s="226">
        <v>44403.623460648145</v>
      </c>
      <c r="E17914" t="s">
        <v>8013</v>
      </c>
    </row>
    <row r="17915" spans="1:6">
      <c r="A17915">
        <v>8</v>
      </c>
      <c r="B17915" s="226">
        <v>43831</v>
      </c>
      <c r="C17915" s="226">
        <v>43832</v>
      </c>
      <c r="D17915" s="226">
        <v>44403.623460648145</v>
      </c>
      <c r="E17915" t="s">
        <v>8014</v>
      </c>
    </row>
    <row r="17916" spans="1:6">
      <c r="A17916">
        <v>8</v>
      </c>
      <c r="B17916" s="226">
        <v>43831</v>
      </c>
      <c r="C17916" s="226">
        <v>43832</v>
      </c>
      <c r="D17916" s="226">
        <v>44403.623460648145</v>
      </c>
      <c r="E17916" t="s">
        <v>6362</v>
      </c>
    </row>
    <row r="17917" spans="1:6">
      <c r="A17917">
        <v>8</v>
      </c>
      <c r="B17917" s="226">
        <v>43831</v>
      </c>
      <c r="C17917" s="226">
        <v>43832</v>
      </c>
      <c r="D17917" s="226">
        <v>44403.623460648145</v>
      </c>
      <c r="E17917" t="s">
        <v>6363</v>
      </c>
    </row>
    <row r="17918" spans="1:6">
      <c r="A17918">
        <v>8</v>
      </c>
      <c r="B17918" s="226">
        <v>43831</v>
      </c>
      <c r="C17918" s="226">
        <v>43832</v>
      </c>
      <c r="D17918" s="226">
        <v>44403.623460648145</v>
      </c>
      <c r="E17918" t="s">
        <v>6525</v>
      </c>
    </row>
    <row r="17919" spans="1:6">
      <c r="A17919">
        <v>8</v>
      </c>
      <c r="B17919" s="226">
        <v>43831</v>
      </c>
      <c r="C17919" s="226">
        <v>43832</v>
      </c>
      <c r="D17919" s="226">
        <v>44403.623460648145</v>
      </c>
      <c r="E17919" t="s">
        <v>6526</v>
      </c>
    </row>
    <row r="17920" spans="1:6">
      <c r="A17920">
        <v>8</v>
      </c>
      <c r="B17920" s="226">
        <v>43831</v>
      </c>
      <c r="C17920" s="226">
        <v>43832</v>
      </c>
      <c r="D17920" s="226">
        <v>44403.623460648145</v>
      </c>
      <c r="E17920" t="s">
        <v>6721</v>
      </c>
      <c r="F17920">
        <v>2.3475531287594773</v>
      </c>
    </row>
    <row r="17921" spans="1:6">
      <c r="A17921">
        <v>8</v>
      </c>
      <c r="B17921" s="226">
        <v>43831</v>
      </c>
      <c r="C17921" s="226">
        <v>43832</v>
      </c>
      <c r="D17921" s="226">
        <v>44403.623460648145</v>
      </c>
      <c r="E17921" t="s">
        <v>6727</v>
      </c>
      <c r="F17921">
        <v>20.965812410248649</v>
      </c>
    </row>
    <row r="17922" spans="1:6">
      <c r="A17922">
        <v>8</v>
      </c>
      <c r="B17922" s="226">
        <v>43831</v>
      </c>
      <c r="C17922" s="226">
        <v>43832</v>
      </c>
      <c r="D17922" s="226">
        <v>44403.623460648145</v>
      </c>
      <c r="E17922" t="s">
        <v>7567</v>
      </c>
    </row>
    <row r="17923" spans="1:6">
      <c r="A17923">
        <v>8</v>
      </c>
      <c r="B17923" s="226">
        <v>43831</v>
      </c>
      <c r="C17923" s="226">
        <v>43832</v>
      </c>
      <c r="D17923" s="226">
        <v>44403.623460648145</v>
      </c>
      <c r="E17923" t="s">
        <v>7569</v>
      </c>
    </row>
    <row r="17924" spans="1:6">
      <c r="A17924">
        <v>8</v>
      </c>
      <c r="B17924" s="226">
        <v>43831</v>
      </c>
      <c r="C17924" s="226">
        <v>43832</v>
      </c>
      <c r="D17924" s="226">
        <v>44403.623460648145</v>
      </c>
      <c r="E17924" t="s">
        <v>7574</v>
      </c>
    </row>
    <row r="17925" spans="1:6">
      <c r="A17925">
        <v>8</v>
      </c>
      <c r="B17925" s="226">
        <v>43831</v>
      </c>
      <c r="C17925" s="226">
        <v>43832</v>
      </c>
      <c r="D17925" s="226">
        <v>44403.623460648145</v>
      </c>
      <c r="E17925" t="s">
        <v>7578</v>
      </c>
    </row>
    <row r="17926" spans="1:6">
      <c r="A17926">
        <v>8</v>
      </c>
      <c r="B17926" s="226">
        <v>43831</v>
      </c>
      <c r="C17926" s="226">
        <v>43832</v>
      </c>
      <c r="D17926" s="226">
        <v>44403.623460648145</v>
      </c>
      <c r="E17926" t="s">
        <v>8007</v>
      </c>
    </row>
    <row r="17927" spans="1:6">
      <c r="A17927">
        <v>8</v>
      </c>
      <c r="B17927" s="226">
        <v>43831</v>
      </c>
      <c r="C17927" s="226">
        <v>43832</v>
      </c>
      <c r="D17927" s="226">
        <v>44403.623460648145</v>
      </c>
      <c r="E17927" t="s">
        <v>7634</v>
      </c>
    </row>
    <row r="17928" spans="1:6">
      <c r="A17928">
        <v>8</v>
      </c>
      <c r="B17928" s="226">
        <v>43831</v>
      </c>
      <c r="C17928" s="226">
        <v>43832</v>
      </c>
      <c r="D17928" s="226">
        <v>44403.623460648145</v>
      </c>
      <c r="E17928" t="s">
        <v>7539</v>
      </c>
      <c r="F17928">
        <v>1E-3</v>
      </c>
    </row>
    <row r="17929" spans="1:6">
      <c r="A17929">
        <v>8</v>
      </c>
      <c r="B17929" s="226">
        <v>43831</v>
      </c>
      <c r="C17929" s="226">
        <v>43832</v>
      </c>
      <c r="D17929" s="226">
        <v>44403.623460648145</v>
      </c>
      <c r="E17929" t="s">
        <v>7540</v>
      </c>
      <c r="F17929">
        <v>1E-3</v>
      </c>
    </row>
    <row r="17930" spans="1:6">
      <c r="A17930">
        <v>8</v>
      </c>
      <c r="B17930" s="226">
        <v>43831</v>
      </c>
      <c r="C17930" s="226">
        <v>43832</v>
      </c>
      <c r="D17930" s="226">
        <v>44403.623460648145</v>
      </c>
      <c r="E17930" t="s">
        <v>6816</v>
      </c>
      <c r="F17930">
        <v>75.981706953048715</v>
      </c>
    </row>
    <row r="17931" spans="1:6">
      <c r="A17931">
        <v>8</v>
      </c>
      <c r="B17931" s="226">
        <v>43831</v>
      </c>
      <c r="C17931" s="226">
        <v>43832</v>
      </c>
      <c r="D17931" s="226">
        <v>44403.623460648145</v>
      </c>
      <c r="E17931" t="s">
        <v>6818</v>
      </c>
      <c r="F17931">
        <v>266.94654500749391</v>
      </c>
    </row>
    <row r="17932" spans="1:6">
      <c r="A17932">
        <v>8</v>
      </c>
      <c r="B17932" s="226">
        <v>43831</v>
      </c>
      <c r="C17932" s="226">
        <v>43832</v>
      </c>
      <c r="D17932" s="226">
        <v>44403.623460648145</v>
      </c>
      <c r="E17932" t="s">
        <v>6820</v>
      </c>
      <c r="F17932">
        <v>1901.2791534423789</v>
      </c>
    </row>
    <row r="17933" spans="1:6">
      <c r="A17933">
        <v>8</v>
      </c>
      <c r="B17933" s="226">
        <v>43831</v>
      </c>
      <c r="C17933" s="226">
        <v>43832</v>
      </c>
      <c r="D17933" s="226">
        <v>44403.623460648145</v>
      </c>
      <c r="E17933" t="s">
        <v>6822</v>
      </c>
      <c r="F17933">
        <v>33.091665010982055</v>
      </c>
    </row>
    <row r="17934" spans="1:6">
      <c r="A17934">
        <v>8</v>
      </c>
      <c r="B17934" s="226">
        <v>43831</v>
      </c>
      <c r="C17934" s="226">
        <v>43832</v>
      </c>
      <c r="D17934" s="226">
        <v>44403.623460648145</v>
      </c>
      <c r="E17934" t="s">
        <v>6824</v>
      </c>
      <c r="F17934">
        <v>143.90556818644211</v>
      </c>
    </row>
    <row r="17935" spans="1:6">
      <c r="A17935">
        <v>8</v>
      </c>
      <c r="B17935" s="226">
        <v>43831</v>
      </c>
      <c r="C17935" s="226">
        <v>43832</v>
      </c>
      <c r="D17935" s="226">
        <v>44403.623460648145</v>
      </c>
      <c r="E17935" t="s">
        <v>6826</v>
      </c>
      <c r="F17935">
        <v>57.969073412153449</v>
      </c>
    </row>
    <row r="17936" spans="1:6">
      <c r="A17936">
        <v>8</v>
      </c>
      <c r="B17936" s="226">
        <v>43831</v>
      </c>
      <c r="C17936" s="226">
        <v>43832</v>
      </c>
      <c r="D17936" s="226">
        <v>44403.623460648145</v>
      </c>
      <c r="E17936" t="s">
        <v>6828</v>
      </c>
      <c r="F17936">
        <v>51.355562178293845</v>
      </c>
    </row>
    <row r="17937" spans="1:6">
      <c r="A17937">
        <v>8</v>
      </c>
      <c r="B17937" s="226">
        <v>43831</v>
      </c>
      <c r="C17937" s="226">
        <v>43832</v>
      </c>
      <c r="D17937" s="226">
        <v>44403.623460648145</v>
      </c>
      <c r="E17937" t="s">
        <v>8021</v>
      </c>
      <c r="F17937">
        <v>625.86323861016194</v>
      </c>
    </row>
    <row r="17938" spans="1:6">
      <c r="A17938">
        <v>8</v>
      </c>
      <c r="B17938" s="226">
        <v>43831</v>
      </c>
      <c r="C17938" s="226">
        <v>43832</v>
      </c>
      <c r="D17938" s="226">
        <v>44403.623460648145</v>
      </c>
      <c r="E17938" t="s">
        <v>8022</v>
      </c>
      <c r="F17938">
        <v>630.12644458346813</v>
      </c>
    </row>
    <row r="17939" spans="1:6">
      <c r="A17939">
        <v>8</v>
      </c>
      <c r="B17939" s="226">
        <v>43831</v>
      </c>
      <c r="C17939" s="226">
        <v>43832</v>
      </c>
      <c r="D17939" s="226">
        <v>44403.623460648145</v>
      </c>
      <c r="E17939" t="s">
        <v>6834</v>
      </c>
      <c r="F17939">
        <v>0</v>
      </c>
    </row>
    <row r="17940" spans="1:6">
      <c r="A17940">
        <v>8</v>
      </c>
      <c r="B17940" s="226">
        <v>43831</v>
      </c>
      <c r="C17940" s="226">
        <v>43832</v>
      </c>
      <c r="D17940" s="226">
        <v>44403.623460648145</v>
      </c>
      <c r="E17940" t="s">
        <v>8023</v>
      </c>
    </row>
    <row r="17941" spans="1:6">
      <c r="A17941">
        <v>8</v>
      </c>
      <c r="B17941" s="226">
        <v>43831</v>
      </c>
      <c r="C17941" s="226">
        <v>43832</v>
      </c>
      <c r="D17941" s="226">
        <v>44403.623460648145</v>
      </c>
      <c r="E17941" t="s">
        <v>8024</v>
      </c>
    </row>
    <row r="17942" spans="1:6">
      <c r="A17942">
        <v>8</v>
      </c>
      <c r="B17942" s="226">
        <v>43831</v>
      </c>
      <c r="C17942" s="226">
        <v>43832</v>
      </c>
      <c r="D17942" s="226">
        <v>44403.623460648145</v>
      </c>
      <c r="E17942" t="s">
        <v>8025</v>
      </c>
    </row>
    <row r="17943" spans="1:6">
      <c r="A17943">
        <v>8</v>
      </c>
      <c r="B17943" s="226">
        <v>43831</v>
      </c>
      <c r="C17943" s="226">
        <v>43832</v>
      </c>
      <c r="D17943" s="226">
        <v>44403.623460648145</v>
      </c>
      <c r="E17943" t="s">
        <v>8026</v>
      </c>
    </row>
    <row r="17944" spans="1:6">
      <c r="A17944">
        <v>8</v>
      </c>
      <c r="B17944" s="226">
        <v>43831</v>
      </c>
      <c r="C17944" s="226">
        <v>43832</v>
      </c>
      <c r="D17944" s="226">
        <v>44403.623460648145</v>
      </c>
      <c r="E17944" t="s">
        <v>8027</v>
      </c>
    </row>
    <row r="17945" spans="1:6">
      <c r="A17945">
        <v>8</v>
      </c>
      <c r="B17945" s="226">
        <v>43831</v>
      </c>
      <c r="C17945" s="226">
        <v>43832</v>
      </c>
      <c r="D17945" s="226">
        <v>44403.623460648145</v>
      </c>
      <c r="E17945" t="s">
        <v>8028</v>
      </c>
    </row>
    <row r="17946" spans="1:6">
      <c r="A17946">
        <v>8</v>
      </c>
      <c r="B17946" s="226">
        <v>43831</v>
      </c>
      <c r="C17946" s="226">
        <v>43832</v>
      </c>
      <c r="D17946" s="226">
        <v>44403.623460648145</v>
      </c>
      <c r="E17946" t="s">
        <v>8029</v>
      </c>
    </row>
    <row r="17947" spans="1:6">
      <c r="A17947">
        <v>8</v>
      </c>
      <c r="B17947" s="226">
        <v>43831</v>
      </c>
      <c r="C17947" s="226">
        <v>43832</v>
      </c>
      <c r="D17947" s="226">
        <v>44403.623460648145</v>
      </c>
      <c r="E17947" t="s">
        <v>8030</v>
      </c>
    </row>
    <row r="17948" spans="1:6">
      <c r="A17948">
        <v>8</v>
      </c>
      <c r="B17948" s="226">
        <v>43831</v>
      </c>
      <c r="C17948" s="226">
        <v>43832</v>
      </c>
      <c r="D17948" s="226">
        <v>44403.623460648145</v>
      </c>
      <c r="E17948" t="s">
        <v>8031</v>
      </c>
    </row>
    <row r="17949" spans="1:6">
      <c r="A17949">
        <v>8</v>
      </c>
      <c r="B17949" s="226">
        <v>43831</v>
      </c>
      <c r="C17949" s="226">
        <v>43832</v>
      </c>
      <c r="D17949" s="226">
        <v>44403.623460648145</v>
      </c>
      <c r="E17949" t="s">
        <v>8032</v>
      </c>
    </row>
    <row r="17950" spans="1:6">
      <c r="A17950">
        <v>8</v>
      </c>
      <c r="B17950" s="226">
        <v>43831</v>
      </c>
      <c r="C17950" s="226">
        <v>43832</v>
      </c>
      <c r="D17950" s="226">
        <v>44403.623460648145</v>
      </c>
      <c r="E17950" t="s">
        <v>8033</v>
      </c>
    </row>
    <row r="17951" spans="1:6">
      <c r="A17951">
        <v>8</v>
      </c>
      <c r="B17951" s="226">
        <v>43831</v>
      </c>
      <c r="C17951" s="226">
        <v>43832</v>
      </c>
      <c r="D17951" s="226">
        <v>44403.623460648145</v>
      </c>
      <c r="E17951" t="s">
        <v>8034</v>
      </c>
    </row>
    <row r="17952" spans="1:6">
      <c r="A17952">
        <v>8</v>
      </c>
      <c r="B17952" s="226">
        <v>43831</v>
      </c>
      <c r="C17952" s="226">
        <v>43832</v>
      </c>
      <c r="D17952" s="226">
        <v>44403.623460648145</v>
      </c>
      <c r="E17952" t="s">
        <v>8035</v>
      </c>
    </row>
    <row r="17953" spans="1:5">
      <c r="A17953">
        <v>8</v>
      </c>
      <c r="B17953" s="226">
        <v>43831</v>
      </c>
      <c r="C17953" s="226">
        <v>43832</v>
      </c>
      <c r="D17953" s="226">
        <v>44403.623460648145</v>
      </c>
      <c r="E17953" t="s">
        <v>8036</v>
      </c>
    </row>
    <row r="17954" spans="1:5">
      <c r="A17954">
        <v>8</v>
      </c>
      <c r="B17954" s="226">
        <v>43831</v>
      </c>
      <c r="C17954" s="226">
        <v>43832</v>
      </c>
      <c r="D17954" s="226">
        <v>44403.623460648145</v>
      </c>
      <c r="E17954" t="s">
        <v>8037</v>
      </c>
    </row>
    <row r="17955" spans="1:5">
      <c r="A17955">
        <v>8</v>
      </c>
      <c r="B17955" s="226">
        <v>43831</v>
      </c>
      <c r="C17955" s="226">
        <v>43832</v>
      </c>
      <c r="D17955" s="226">
        <v>44403.623460648145</v>
      </c>
      <c r="E17955" t="s">
        <v>8038</v>
      </c>
    </row>
    <row r="17956" spans="1:5">
      <c r="A17956">
        <v>8</v>
      </c>
      <c r="B17956" s="226">
        <v>43831</v>
      </c>
      <c r="C17956" s="226">
        <v>43832</v>
      </c>
      <c r="D17956" s="226">
        <v>44403.623460648145</v>
      </c>
      <c r="E17956" t="s">
        <v>8039</v>
      </c>
    </row>
    <row r="17957" spans="1:5">
      <c r="A17957">
        <v>8</v>
      </c>
      <c r="B17957" s="226">
        <v>43831</v>
      </c>
      <c r="C17957" s="226">
        <v>43832</v>
      </c>
      <c r="D17957" s="226">
        <v>44403.623460648145</v>
      </c>
      <c r="E17957" t="s">
        <v>8040</v>
      </c>
    </row>
    <row r="17958" spans="1:5">
      <c r="A17958">
        <v>8</v>
      </c>
      <c r="B17958" s="226">
        <v>43831</v>
      </c>
      <c r="C17958" s="226">
        <v>43832</v>
      </c>
      <c r="D17958" s="226">
        <v>44403.623460648145</v>
      </c>
      <c r="E17958" t="s">
        <v>8041</v>
      </c>
    </row>
    <row r="17959" spans="1:5">
      <c r="A17959">
        <v>8</v>
      </c>
      <c r="B17959" s="226">
        <v>43831</v>
      </c>
      <c r="C17959" s="226">
        <v>43832</v>
      </c>
      <c r="D17959" s="226">
        <v>44403.623460648145</v>
      </c>
      <c r="E17959" t="s">
        <v>8042</v>
      </c>
    </row>
    <row r="17960" spans="1:5">
      <c r="A17960">
        <v>8</v>
      </c>
      <c r="B17960" s="226">
        <v>43831</v>
      </c>
      <c r="C17960" s="226">
        <v>43832</v>
      </c>
      <c r="D17960" s="226">
        <v>44403.623460648145</v>
      </c>
      <c r="E17960" t="s">
        <v>8043</v>
      </c>
    </row>
    <row r="17961" spans="1:5">
      <c r="A17961">
        <v>8</v>
      </c>
      <c r="B17961" s="226">
        <v>43831</v>
      </c>
      <c r="C17961" s="226">
        <v>43832</v>
      </c>
      <c r="D17961" s="226">
        <v>44403.623460648145</v>
      </c>
      <c r="E17961" t="s">
        <v>8044</v>
      </c>
    </row>
    <row r="17962" spans="1:5">
      <c r="A17962">
        <v>8</v>
      </c>
      <c r="B17962" s="226">
        <v>43831</v>
      </c>
      <c r="C17962" s="226">
        <v>43832</v>
      </c>
      <c r="D17962" s="226">
        <v>44403.623460648145</v>
      </c>
      <c r="E17962" t="s">
        <v>8045</v>
      </c>
    </row>
    <row r="17963" spans="1:5">
      <c r="A17963">
        <v>8</v>
      </c>
      <c r="B17963" s="226">
        <v>43831</v>
      </c>
      <c r="C17963" s="226">
        <v>43832</v>
      </c>
      <c r="D17963" s="226">
        <v>44403.623460648145</v>
      </c>
      <c r="E17963" t="s">
        <v>8046</v>
      </c>
    </row>
    <row r="17964" spans="1:5">
      <c r="A17964">
        <v>8</v>
      </c>
      <c r="B17964" s="226">
        <v>43831</v>
      </c>
      <c r="C17964" s="226">
        <v>43832</v>
      </c>
      <c r="D17964" s="226">
        <v>44403.623460648145</v>
      </c>
      <c r="E17964" t="s">
        <v>8047</v>
      </c>
    </row>
    <row r="17965" spans="1:5">
      <c r="A17965">
        <v>8</v>
      </c>
      <c r="B17965" s="226">
        <v>43831</v>
      </c>
      <c r="C17965" s="226">
        <v>43832</v>
      </c>
      <c r="D17965" s="226">
        <v>44403.623460648145</v>
      </c>
      <c r="E17965" t="s">
        <v>8048</v>
      </c>
    </row>
    <row r="17966" spans="1:5">
      <c r="A17966">
        <v>8</v>
      </c>
      <c r="B17966" s="226">
        <v>43831</v>
      </c>
      <c r="C17966" s="226">
        <v>43832</v>
      </c>
      <c r="D17966" s="226">
        <v>44403.623460648145</v>
      </c>
      <c r="E17966" t="s">
        <v>8049</v>
      </c>
    </row>
    <row r="17967" spans="1:5">
      <c r="A17967">
        <v>8</v>
      </c>
      <c r="B17967" s="226">
        <v>43831</v>
      </c>
      <c r="C17967" s="226">
        <v>43832</v>
      </c>
      <c r="D17967" s="226">
        <v>44403.623460648145</v>
      </c>
      <c r="E17967" t="s">
        <v>8050</v>
      </c>
    </row>
    <row r="17968" spans="1:5">
      <c r="A17968">
        <v>8</v>
      </c>
      <c r="B17968" s="226">
        <v>43831</v>
      </c>
      <c r="C17968" s="226">
        <v>43832</v>
      </c>
      <c r="D17968" s="226">
        <v>44403.623460648145</v>
      </c>
      <c r="E17968" t="s">
        <v>8051</v>
      </c>
    </row>
    <row r="17969" spans="1:6">
      <c r="A17969">
        <v>8</v>
      </c>
      <c r="B17969" s="226">
        <v>43831</v>
      </c>
      <c r="C17969" s="226">
        <v>43832</v>
      </c>
      <c r="D17969" s="226">
        <v>44403.623460648145</v>
      </c>
      <c r="E17969" t="s">
        <v>6894</v>
      </c>
      <c r="F17969">
        <v>0.16783644941467227</v>
      </c>
    </row>
    <row r="17970" spans="1:6">
      <c r="A17970">
        <v>8</v>
      </c>
      <c r="B17970" s="226">
        <v>43831</v>
      </c>
      <c r="C17970" s="226">
        <v>43832</v>
      </c>
      <c r="D17970" s="226">
        <v>44403.623460648145</v>
      </c>
      <c r="E17970" t="s">
        <v>6896</v>
      </c>
      <c r="F17970">
        <v>0.22020574786765265</v>
      </c>
    </row>
    <row r="17971" spans="1:6">
      <c r="A17971">
        <v>8</v>
      </c>
      <c r="B17971" s="226">
        <v>43831</v>
      </c>
      <c r="C17971" s="226">
        <v>43832</v>
      </c>
      <c r="D17971" s="226">
        <v>44403.623460648145</v>
      </c>
      <c r="E17971" t="s">
        <v>6898</v>
      </c>
      <c r="F17971">
        <v>0.19164979308688887</v>
      </c>
    </row>
    <row r="17972" spans="1:6">
      <c r="A17972">
        <v>8</v>
      </c>
      <c r="B17972" s="226">
        <v>43831</v>
      </c>
      <c r="C17972" s="226">
        <v>43832</v>
      </c>
      <c r="D17972" s="226">
        <v>44403.623460648145</v>
      </c>
      <c r="E17972" t="s">
        <v>7315</v>
      </c>
      <c r="F17972">
        <v>37.828326772318924</v>
      </c>
    </row>
    <row r="17973" spans="1:6">
      <c r="A17973">
        <v>8</v>
      </c>
      <c r="B17973" s="226">
        <v>43831</v>
      </c>
      <c r="C17973" s="226">
        <v>43832</v>
      </c>
      <c r="D17973" s="226">
        <v>44403.623460648145</v>
      </c>
      <c r="E17973" t="s">
        <v>7317</v>
      </c>
      <c r="F17973">
        <v>22.059000015259667</v>
      </c>
    </row>
    <row r="17974" spans="1:6">
      <c r="A17974">
        <v>8</v>
      </c>
      <c r="B17974" s="226">
        <v>43831</v>
      </c>
      <c r="C17974" s="226">
        <v>43832</v>
      </c>
      <c r="D17974" s="226">
        <v>44403.623460648145</v>
      </c>
      <c r="E17974" t="s">
        <v>7319</v>
      </c>
      <c r="F17974">
        <v>32.060001373292202</v>
      </c>
    </row>
    <row r="17975" spans="1:6">
      <c r="A17975">
        <v>8</v>
      </c>
      <c r="B17975" s="226">
        <v>43831</v>
      </c>
      <c r="C17975" s="226">
        <v>43832</v>
      </c>
      <c r="D17975" s="226">
        <v>44403.623460648145</v>
      </c>
      <c r="E17975" t="s">
        <v>7321</v>
      </c>
      <c r="F17975">
        <v>625.86323861016194</v>
      </c>
    </row>
    <row r="17976" spans="1:6">
      <c r="A17976">
        <v>8</v>
      </c>
      <c r="B17976" s="226">
        <v>43831</v>
      </c>
      <c r="C17976" s="226">
        <v>43832</v>
      </c>
      <c r="D17976" s="226">
        <v>44403.623460648145</v>
      </c>
      <c r="E17976" t="s">
        <v>7322</v>
      </c>
      <c r="F17976">
        <v>5.2839997932316702</v>
      </c>
    </row>
    <row r="17977" spans="1:6">
      <c r="A17977">
        <v>8</v>
      </c>
      <c r="B17977" s="226">
        <v>43831</v>
      </c>
      <c r="C17977" s="226">
        <v>43832</v>
      </c>
      <c r="D17977" s="226">
        <v>44403.623460648145</v>
      </c>
      <c r="E17977" t="s">
        <v>7324</v>
      </c>
      <c r="F17977">
        <v>8.1499997824430448</v>
      </c>
    </row>
    <row r="17978" spans="1:6">
      <c r="A17978">
        <v>8</v>
      </c>
      <c r="B17978" s="226">
        <v>43831</v>
      </c>
      <c r="C17978" s="226">
        <v>43832</v>
      </c>
      <c r="D17978" s="226">
        <v>44403.623460648145</v>
      </c>
      <c r="E17978" t="s">
        <v>7326</v>
      </c>
      <c r="F17978">
        <v>10.324000023305818</v>
      </c>
    </row>
    <row r="17979" spans="1:6">
      <c r="A17979">
        <v>8</v>
      </c>
      <c r="B17979" s="226">
        <v>43831</v>
      </c>
      <c r="C17979" s="226">
        <v>43832</v>
      </c>
      <c r="D17979" s="226">
        <v>44403.623460648145</v>
      </c>
      <c r="E17979" t="s">
        <v>7328</v>
      </c>
      <c r="F17979">
        <v>0.84999997343405509</v>
      </c>
    </row>
    <row r="17980" spans="1:6">
      <c r="A17980">
        <v>8</v>
      </c>
      <c r="B17980" s="226">
        <v>43831</v>
      </c>
      <c r="C17980" s="226">
        <v>43832</v>
      </c>
      <c r="D17980" s="226">
        <v>44403.623460648145</v>
      </c>
      <c r="E17980" t="s">
        <v>7330</v>
      </c>
      <c r="F17980">
        <v>54.236412885453973</v>
      </c>
    </row>
    <row r="17981" spans="1:6">
      <c r="A17981">
        <v>8</v>
      </c>
      <c r="B17981" s="226">
        <v>43831</v>
      </c>
      <c r="C17981" s="226">
        <v>43832</v>
      </c>
      <c r="D17981" s="226">
        <v>44403.623460648145</v>
      </c>
      <c r="E17981" t="s">
        <v>8052</v>
      </c>
      <c r="F17981">
        <v>10.308677226967246</v>
      </c>
    </row>
    <row r="17982" spans="1:6">
      <c r="A17982">
        <v>8</v>
      </c>
      <c r="B17982" s="226">
        <v>43831</v>
      </c>
      <c r="C17982" s="226">
        <v>43832</v>
      </c>
      <c r="D17982" s="226">
        <v>44403.623460648145</v>
      </c>
      <c r="E17982" t="s">
        <v>8053</v>
      </c>
      <c r="F17982">
        <v>11.974452542596396</v>
      </c>
    </row>
    <row r="17983" spans="1:6">
      <c r="A17983">
        <v>8</v>
      </c>
      <c r="B17983" s="226">
        <v>43831</v>
      </c>
      <c r="C17983" s="226">
        <v>43832</v>
      </c>
      <c r="D17983" s="226">
        <v>44403.623460648145</v>
      </c>
      <c r="E17983" t="s">
        <v>8054</v>
      </c>
      <c r="F17983">
        <v>26.540885950459327</v>
      </c>
    </row>
    <row r="17984" spans="1:6">
      <c r="A17984">
        <v>8</v>
      </c>
      <c r="B17984" s="226">
        <v>43831</v>
      </c>
      <c r="C17984" s="226">
        <v>43832</v>
      </c>
      <c r="D17984" s="226">
        <v>44403.623460648145</v>
      </c>
      <c r="E17984" t="s">
        <v>8055</v>
      </c>
      <c r="F17984">
        <v>15.255311086442699</v>
      </c>
    </row>
    <row r="17985" spans="1:6">
      <c r="A17985">
        <v>8</v>
      </c>
      <c r="B17985" s="226">
        <v>43831</v>
      </c>
      <c r="C17985" s="226">
        <v>43832</v>
      </c>
      <c r="D17985" s="226">
        <v>44403.623460648145</v>
      </c>
      <c r="E17985" t="s">
        <v>8056</v>
      </c>
      <c r="F17985">
        <v>71.887414007716714</v>
      </c>
    </row>
    <row r="17986" spans="1:6">
      <c r="A17986">
        <v>8</v>
      </c>
      <c r="B17986" s="226">
        <v>43831</v>
      </c>
      <c r="C17986" s="226">
        <v>43832</v>
      </c>
      <c r="D17986" s="226">
        <v>44403.623460648145</v>
      </c>
      <c r="E17986" t="s">
        <v>8057</v>
      </c>
      <c r="F17986">
        <v>29.60899925231827</v>
      </c>
    </row>
    <row r="17987" spans="1:6">
      <c r="A17987">
        <v>8</v>
      </c>
      <c r="B17987" s="226">
        <v>43831</v>
      </c>
      <c r="C17987" s="226">
        <v>43832</v>
      </c>
      <c r="D17987" s="226">
        <v>44403.623460648145</v>
      </c>
      <c r="E17987" t="s">
        <v>8058</v>
      </c>
      <c r="F17987">
        <v>1.0999999940395355E-2</v>
      </c>
    </row>
    <row r="17988" spans="1:6">
      <c r="A17988">
        <v>8</v>
      </c>
      <c r="B17988" s="226">
        <v>43831</v>
      </c>
      <c r="C17988" s="226">
        <v>43832</v>
      </c>
      <c r="D17988" s="226">
        <v>44403.623460648145</v>
      </c>
      <c r="E17988" t="s">
        <v>8059</v>
      </c>
      <c r="F17988">
        <v>3.1940000057219238</v>
      </c>
    </row>
    <row r="17989" spans="1:6">
      <c r="A17989">
        <v>8</v>
      </c>
      <c r="B17989" s="226">
        <v>43831</v>
      </c>
      <c r="C17989" s="226">
        <v>43832</v>
      </c>
      <c r="D17989" s="226">
        <v>44403.623460648145</v>
      </c>
      <c r="E17989" t="s">
        <v>8060</v>
      </c>
      <c r="F17989">
        <v>2.0000000949948276E-3</v>
      </c>
    </row>
    <row r="17990" spans="1:6">
      <c r="A17990">
        <v>8</v>
      </c>
      <c r="B17990" s="226">
        <v>43831</v>
      </c>
      <c r="C17990" s="226">
        <v>43832</v>
      </c>
      <c r="D17990" s="226">
        <v>44403.623460648145</v>
      </c>
      <c r="E17990" t="s">
        <v>8265</v>
      </c>
      <c r="F17990">
        <v>218.55070116672243</v>
      </c>
    </row>
    <row r="17991" spans="1:6">
      <c r="A17991">
        <v>8</v>
      </c>
      <c r="B17991" s="226">
        <v>43831</v>
      </c>
      <c r="C17991" s="226">
        <v>43832</v>
      </c>
      <c r="D17991" s="226">
        <v>44403.623460648145</v>
      </c>
      <c r="E17991" t="s">
        <v>8262</v>
      </c>
      <c r="F17991">
        <v>77.750184615378259</v>
      </c>
    </row>
    <row r="17992" spans="1:6">
      <c r="A17992">
        <v>8</v>
      </c>
      <c r="B17992" s="226">
        <v>43831</v>
      </c>
      <c r="C17992" s="226">
        <v>43832</v>
      </c>
      <c r="D17992" s="226">
        <v>44403.623460648145</v>
      </c>
      <c r="E17992" t="s">
        <v>8266</v>
      </c>
      <c r="F17992">
        <v>64.424646454890038</v>
      </c>
    </row>
    <row r="17993" spans="1:6">
      <c r="A17993">
        <v>8</v>
      </c>
      <c r="B17993" s="226">
        <v>43831</v>
      </c>
      <c r="C17993" s="226">
        <v>43832</v>
      </c>
      <c r="D17993" s="226">
        <v>44403.623460648145</v>
      </c>
      <c r="E17993" t="s">
        <v>8015</v>
      </c>
    </row>
    <row r="17994" spans="1:6">
      <c r="A17994">
        <v>8</v>
      </c>
      <c r="B17994" s="226">
        <v>43831</v>
      </c>
      <c r="C17994" s="226">
        <v>43832</v>
      </c>
      <c r="D17994" s="226">
        <v>44403.623460648145</v>
      </c>
      <c r="E17994" t="s">
        <v>8016</v>
      </c>
    </row>
    <row r="17995" spans="1:6">
      <c r="A17995">
        <v>8</v>
      </c>
      <c r="B17995" s="226">
        <v>43831</v>
      </c>
      <c r="C17995" s="226">
        <v>43832</v>
      </c>
      <c r="D17995" s="226">
        <v>44403.623460648145</v>
      </c>
      <c r="E17995" t="s">
        <v>8008</v>
      </c>
    </row>
    <row r="17996" spans="1:6">
      <c r="A17996">
        <v>8</v>
      </c>
      <c r="B17996" s="226">
        <v>43831</v>
      </c>
      <c r="C17996" s="226">
        <v>43832</v>
      </c>
      <c r="D17996" s="226">
        <v>44403.623460648145</v>
      </c>
      <c r="E17996" t="s">
        <v>7641</v>
      </c>
    </row>
    <row r="17997" spans="1:6">
      <c r="A17997">
        <v>8</v>
      </c>
      <c r="B17997" s="226">
        <v>43831</v>
      </c>
      <c r="C17997" s="226">
        <v>43832</v>
      </c>
      <c r="D17997" s="226">
        <v>44403.623460648145</v>
      </c>
      <c r="E17997" t="s">
        <v>7648</v>
      </c>
    </row>
    <row r="17998" spans="1:6">
      <c r="A17998">
        <v>8</v>
      </c>
      <c r="B17998" s="226">
        <v>43831</v>
      </c>
      <c r="C17998" s="226">
        <v>43832</v>
      </c>
      <c r="D17998" s="226">
        <v>44403.623460648145</v>
      </c>
      <c r="E17998" t="s">
        <v>6900</v>
      </c>
      <c r="F17998">
        <v>110.00103698836462</v>
      </c>
    </row>
    <row r="17999" spans="1:6">
      <c r="A17999">
        <v>8</v>
      </c>
      <c r="B17999" s="226">
        <v>43831</v>
      </c>
      <c r="C17999" s="226">
        <v>43832</v>
      </c>
      <c r="D17999" s="226">
        <v>44403.623460648145</v>
      </c>
      <c r="E17999" t="s">
        <v>6902</v>
      </c>
      <c r="F17999">
        <v>0</v>
      </c>
    </row>
    <row r="18000" spans="1:6">
      <c r="A18000">
        <v>8</v>
      </c>
      <c r="B18000" s="226">
        <v>43831</v>
      </c>
      <c r="C18000" s="226">
        <v>43832</v>
      </c>
      <c r="D18000" s="226">
        <v>44403.623460648145</v>
      </c>
      <c r="E18000" t="s">
        <v>8061</v>
      </c>
    </row>
    <row r="18001" spans="1:5">
      <c r="A18001">
        <v>8</v>
      </c>
      <c r="B18001" s="226">
        <v>43831</v>
      </c>
      <c r="C18001" s="226">
        <v>43832</v>
      </c>
      <c r="D18001" s="226">
        <v>44403.623460648145</v>
      </c>
      <c r="E18001" t="s">
        <v>8062</v>
      </c>
    </row>
    <row r="18002" spans="1:5">
      <c r="A18002">
        <v>8</v>
      </c>
      <c r="B18002" s="226">
        <v>43831</v>
      </c>
      <c r="C18002" s="226">
        <v>43832</v>
      </c>
      <c r="D18002" s="226">
        <v>44403.623460648145</v>
      </c>
      <c r="E18002" t="s">
        <v>8063</v>
      </c>
    </row>
    <row r="18003" spans="1:5">
      <c r="A18003">
        <v>8</v>
      </c>
      <c r="B18003" s="226">
        <v>43831</v>
      </c>
      <c r="C18003" s="226">
        <v>43832</v>
      </c>
      <c r="D18003" s="226">
        <v>44403.623460648145</v>
      </c>
      <c r="E18003" t="s">
        <v>8064</v>
      </c>
    </row>
    <row r="18004" spans="1:5">
      <c r="A18004">
        <v>8</v>
      </c>
      <c r="B18004" s="226">
        <v>43831</v>
      </c>
      <c r="C18004" s="226">
        <v>43832</v>
      </c>
      <c r="D18004" s="226">
        <v>44403.623460648145</v>
      </c>
      <c r="E18004" t="s">
        <v>8065</v>
      </c>
    </row>
    <row r="18005" spans="1:5">
      <c r="A18005">
        <v>8</v>
      </c>
      <c r="B18005" s="226">
        <v>43831</v>
      </c>
      <c r="C18005" s="226">
        <v>43832</v>
      </c>
      <c r="D18005" s="226">
        <v>44403.623460648145</v>
      </c>
      <c r="E18005" t="s">
        <v>8066</v>
      </c>
    </row>
    <row r="18006" spans="1:5">
      <c r="A18006">
        <v>8</v>
      </c>
      <c r="B18006" s="226">
        <v>43831</v>
      </c>
      <c r="C18006" s="226">
        <v>43832</v>
      </c>
      <c r="D18006" s="226">
        <v>44403.623460648145</v>
      </c>
      <c r="E18006" t="s">
        <v>8067</v>
      </c>
    </row>
    <row r="18007" spans="1:5">
      <c r="A18007">
        <v>8</v>
      </c>
      <c r="B18007" s="226">
        <v>43831</v>
      </c>
      <c r="C18007" s="226">
        <v>43832</v>
      </c>
      <c r="D18007" s="226">
        <v>44403.623460648145</v>
      </c>
      <c r="E18007" t="s">
        <v>8068</v>
      </c>
    </row>
    <row r="18008" spans="1:5">
      <c r="A18008">
        <v>8</v>
      </c>
      <c r="B18008" s="226">
        <v>43831</v>
      </c>
      <c r="C18008" s="226">
        <v>43832</v>
      </c>
      <c r="D18008" s="226">
        <v>44403.623460648145</v>
      </c>
      <c r="E18008" t="s">
        <v>8069</v>
      </c>
    </row>
    <row r="18009" spans="1:5">
      <c r="A18009">
        <v>8</v>
      </c>
      <c r="B18009" s="226">
        <v>43831</v>
      </c>
      <c r="C18009" s="226">
        <v>43832</v>
      </c>
      <c r="D18009" s="226">
        <v>44403.623460648145</v>
      </c>
      <c r="E18009" t="s">
        <v>8070</v>
      </c>
    </row>
    <row r="18010" spans="1:5">
      <c r="A18010">
        <v>8</v>
      </c>
      <c r="B18010" s="226">
        <v>43831</v>
      </c>
      <c r="C18010" s="226">
        <v>43832</v>
      </c>
      <c r="D18010" s="226">
        <v>44403.623460648145</v>
      </c>
      <c r="E18010" t="s">
        <v>8071</v>
      </c>
    </row>
    <row r="18011" spans="1:5">
      <c r="A18011">
        <v>8</v>
      </c>
      <c r="B18011" s="226">
        <v>43831</v>
      </c>
      <c r="C18011" s="226">
        <v>43832</v>
      </c>
      <c r="D18011" s="226">
        <v>44403.623460648145</v>
      </c>
      <c r="E18011" t="s">
        <v>8072</v>
      </c>
    </row>
    <row r="18012" spans="1:5">
      <c r="A18012">
        <v>8</v>
      </c>
      <c r="B18012" s="226">
        <v>43831</v>
      </c>
      <c r="C18012" s="226">
        <v>43832</v>
      </c>
      <c r="D18012" s="226">
        <v>44403.623460648145</v>
      </c>
      <c r="E18012" t="s">
        <v>8073</v>
      </c>
    </row>
    <row r="18013" spans="1:5">
      <c r="A18013">
        <v>8</v>
      </c>
      <c r="B18013" s="226">
        <v>43831</v>
      </c>
      <c r="C18013" s="226">
        <v>43832</v>
      </c>
      <c r="D18013" s="226">
        <v>44403.623460648145</v>
      </c>
      <c r="E18013" t="s">
        <v>8074</v>
      </c>
    </row>
    <row r="18014" spans="1:5">
      <c r="A18014">
        <v>8</v>
      </c>
      <c r="B18014" s="226">
        <v>43831</v>
      </c>
      <c r="C18014" s="226">
        <v>43832</v>
      </c>
      <c r="D18014" s="226">
        <v>44403.623460648145</v>
      </c>
      <c r="E18014" t="s">
        <v>8075</v>
      </c>
    </row>
    <row r="18015" spans="1:5">
      <c r="A18015">
        <v>8</v>
      </c>
      <c r="B18015" s="226">
        <v>43831</v>
      </c>
      <c r="C18015" s="226">
        <v>43832</v>
      </c>
      <c r="D18015" s="226">
        <v>44403.623460648145</v>
      </c>
      <c r="E18015" t="s">
        <v>8076</v>
      </c>
    </row>
    <row r="18016" spans="1:5">
      <c r="A18016">
        <v>8</v>
      </c>
      <c r="B18016" s="226">
        <v>43831</v>
      </c>
      <c r="C18016" s="226">
        <v>43832</v>
      </c>
      <c r="D18016" s="226">
        <v>44403.623460648145</v>
      </c>
      <c r="E18016" t="s">
        <v>8077</v>
      </c>
    </row>
    <row r="18017" spans="1:5">
      <c r="A18017">
        <v>8</v>
      </c>
      <c r="B18017" s="226">
        <v>43831</v>
      </c>
      <c r="C18017" s="226">
        <v>43832</v>
      </c>
      <c r="D18017" s="226">
        <v>44403.623460648145</v>
      </c>
      <c r="E18017" t="s">
        <v>8078</v>
      </c>
    </row>
    <row r="18018" spans="1:5">
      <c r="A18018">
        <v>8</v>
      </c>
      <c r="B18018" s="226">
        <v>43831</v>
      </c>
      <c r="C18018" s="226">
        <v>43832</v>
      </c>
      <c r="D18018" s="226">
        <v>44403.623460648145</v>
      </c>
      <c r="E18018" t="s">
        <v>8079</v>
      </c>
    </row>
    <row r="18019" spans="1:5">
      <c r="A18019">
        <v>8</v>
      </c>
      <c r="B18019" s="226">
        <v>43831</v>
      </c>
      <c r="C18019" s="226">
        <v>43832</v>
      </c>
      <c r="D18019" s="226">
        <v>44403.623460648145</v>
      </c>
      <c r="E18019" t="s">
        <v>8080</v>
      </c>
    </row>
    <row r="18020" spans="1:5">
      <c r="A18020">
        <v>8</v>
      </c>
      <c r="B18020" s="226">
        <v>43831</v>
      </c>
      <c r="C18020" s="226">
        <v>43832</v>
      </c>
      <c r="D18020" s="226">
        <v>44403.623460648145</v>
      </c>
      <c r="E18020" t="s">
        <v>8081</v>
      </c>
    </row>
    <row r="18021" spans="1:5">
      <c r="A18021">
        <v>8</v>
      </c>
      <c r="B18021" s="226">
        <v>43831</v>
      </c>
      <c r="C18021" s="226">
        <v>43832</v>
      </c>
      <c r="D18021" s="226">
        <v>44403.623460648145</v>
      </c>
      <c r="E18021" t="s">
        <v>8082</v>
      </c>
    </row>
    <row r="18022" spans="1:5">
      <c r="A18022">
        <v>8</v>
      </c>
      <c r="B18022" s="226">
        <v>43831</v>
      </c>
      <c r="C18022" s="226">
        <v>43832</v>
      </c>
      <c r="D18022" s="226">
        <v>44403.623460648145</v>
      </c>
      <c r="E18022" t="s">
        <v>8083</v>
      </c>
    </row>
    <row r="18023" spans="1:5">
      <c r="A18023">
        <v>8</v>
      </c>
      <c r="B18023" s="226">
        <v>43831</v>
      </c>
      <c r="C18023" s="226">
        <v>43832</v>
      </c>
      <c r="D18023" s="226">
        <v>44403.623460648145</v>
      </c>
      <c r="E18023" t="s">
        <v>8084</v>
      </c>
    </row>
    <row r="18024" spans="1:5">
      <c r="A18024">
        <v>8</v>
      </c>
      <c r="B18024" s="226">
        <v>43831</v>
      </c>
      <c r="C18024" s="226">
        <v>43832</v>
      </c>
      <c r="D18024" s="226">
        <v>44403.623460648145</v>
      </c>
      <c r="E18024" t="s">
        <v>8085</v>
      </c>
    </row>
    <row r="18025" spans="1:5">
      <c r="A18025">
        <v>8</v>
      </c>
      <c r="B18025" s="226">
        <v>43831</v>
      </c>
      <c r="C18025" s="226">
        <v>43832</v>
      </c>
      <c r="D18025" s="226">
        <v>44403.623460648145</v>
      </c>
      <c r="E18025" t="s">
        <v>8086</v>
      </c>
    </row>
    <row r="18026" spans="1:5">
      <c r="A18026">
        <v>8</v>
      </c>
      <c r="B18026" s="226">
        <v>43831</v>
      </c>
      <c r="C18026" s="226">
        <v>43832</v>
      </c>
      <c r="D18026" s="226">
        <v>44403.623460648145</v>
      </c>
      <c r="E18026" t="s">
        <v>8087</v>
      </c>
    </row>
    <row r="18027" spans="1:5">
      <c r="A18027">
        <v>8</v>
      </c>
      <c r="B18027" s="226">
        <v>43831</v>
      </c>
      <c r="C18027" s="226">
        <v>43832</v>
      </c>
      <c r="D18027" s="226">
        <v>44403.623460648145</v>
      </c>
      <c r="E18027" t="s">
        <v>8088</v>
      </c>
    </row>
    <row r="18028" spans="1:5">
      <c r="A18028">
        <v>8</v>
      </c>
      <c r="B18028" s="226">
        <v>43831</v>
      </c>
      <c r="C18028" s="226">
        <v>43832</v>
      </c>
      <c r="D18028" s="226">
        <v>44403.623460648145</v>
      </c>
      <c r="E18028" t="s">
        <v>8089</v>
      </c>
    </row>
    <row r="18029" spans="1:5">
      <c r="A18029">
        <v>8</v>
      </c>
      <c r="B18029" s="226">
        <v>43831</v>
      </c>
      <c r="C18029" s="226">
        <v>43832</v>
      </c>
      <c r="D18029" s="226">
        <v>44403.623460648145</v>
      </c>
      <c r="E18029" t="s">
        <v>8090</v>
      </c>
    </row>
    <row r="18030" spans="1:5">
      <c r="A18030">
        <v>8</v>
      </c>
      <c r="B18030" s="226">
        <v>43831</v>
      </c>
      <c r="C18030" s="226">
        <v>43832</v>
      </c>
      <c r="D18030" s="226">
        <v>44403.623460648145</v>
      </c>
      <c r="E18030" t="s">
        <v>8091</v>
      </c>
    </row>
    <row r="18031" spans="1:5">
      <c r="A18031">
        <v>8</v>
      </c>
      <c r="B18031" s="226">
        <v>43831</v>
      </c>
      <c r="C18031" s="226">
        <v>43832</v>
      </c>
      <c r="D18031" s="226">
        <v>44403.623460648145</v>
      </c>
      <c r="E18031" t="s">
        <v>8092</v>
      </c>
    </row>
    <row r="18032" spans="1:5">
      <c r="A18032">
        <v>8</v>
      </c>
      <c r="B18032" s="226">
        <v>43831</v>
      </c>
      <c r="C18032" s="226">
        <v>43832</v>
      </c>
      <c r="D18032" s="226">
        <v>44403.623460648145</v>
      </c>
      <c r="E18032" t="s">
        <v>8093</v>
      </c>
    </row>
    <row r="18033" spans="1:6">
      <c r="A18033">
        <v>8</v>
      </c>
      <c r="B18033" s="226">
        <v>43831</v>
      </c>
      <c r="C18033" s="226">
        <v>43832</v>
      </c>
      <c r="D18033" s="226">
        <v>44403.623460648145</v>
      </c>
      <c r="E18033" t="s">
        <v>8094</v>
      </c>
    </row>
    <row r="18034" spans="1:6">
      <c r="A18034">
        <v>8</v>
      </c>
      <c r="B18034" s="226">
        <v>43831</v>
      </c>
      <c r="C18034" s="226">
        <v>43832</v>
      </c>
      <c r="D18034" s="226">
        <v>44403.623460648145</v>
      </c>
      <c r="E18034" t="s">
        <v>8095</v>
      </c>
    </row>
    <row r="18035" spans="1:6">
      <c r="A18035">
        <v>8</v>
      </c>
      <c r="B18035" s="226">
        <v>43831</v>
      </c>
      <c r="C18035" s="226">
        <v>43832</v>
      </c>
      <c r="D18035" s="226">
        <v>44403.623460648145</v>
      </c>
      <c r="E18035" t="s">
        <v>8096</v>
      </c>
    </row>
    <row r="18036" spans="1:6">
      <c r="A18036">
        <v>8</v>
      </c>
      <c r="B18036" s="226">
        <v>43831</v>
      </c>
      <c r="C18036" s="226">
        <v>43832</v>
      </c>
      <c r="D18036" s="226">
        <v>44403.623460648145</v>
      </c>
      <c r="E18036" t="s">
        <v>8097</v>
      </c>
    </row>
    <row r="18037" spans="1:6">
      <c r="A18037">
        <v>8</v>
      </c>
      <c r="B18037" s="226">
        <v>43831</v>
      </c>
      <c r="C18037" s="226">
        <v>43832</v>
      </c>
      <c r="D18037" s="226">
        <v>44403.623460648145</v>
      </c>
      <c r="E18037" t="s">
        <v>8098</v>
      </c>
    </row>
    <row r="18038" spans="1:6">
      <c r="A18038">
        <v>8</v>
      </c>
      <c r="B18038" s="226">
        <v>43831</v>
      </c>
      <c r="C18038" s="226">
        <v>43832</v>
      </c>
      <c r="D18038" s="226">
        <v>44403.623460648145</v>
      </c>
      <c r="E18038" t="s">
        <v>8099</v>
      </c>
    </row>
    <row r="18039" spans="1:6">
      <c r="A18039">
        <v>8</v>
      </c>
      <c r="B18039" s="226">
        <v>43831</v>
      </c>
      <c r="C18039" s="226">
        <v>43832</v>
      </c>
      <c r="D18039" s="226">
        <v>44403.623460648145</v>
      </c>
      <c r="E18039" t="s">
        <v>8100</v>
      </c>
    </row>
    <row r="18040" spans="1:6">
      <c r="A18040">
        <v>8</v>
      </c>
      <c r="B18040" s="226">
        <v>43831</v>
      </c>
      <c r="C18040" s="226">
        <v>43832</v>
      </c>
      <c r="D18040" s="226">
        <v>44403.623460648145</v>
      </c>
      <c r="E18040" t="s">
        <v>8101</v>
      </c>
    </row>
    <row r="18041" spans="1:6">
      <c r="A18041">
        <v>8</v>
      </c>
      <c r="B18041" s="226">
        <v>43831</v>
      </c>
      <c r="C18041" s="226">
        <v>43832</v>
      </c>
      <c r="D18041" s="226">
        <v>44403.623460648145</v>
      </c>
      <c r="E18041" t="s">
        <v>8102</v>
      </c>
    </row>
    <row r="18042" spans="1:6">
      <c r="A18042">
        <v>8</v>
      </c>
      <c r="B18042" s="226">
        <v>43831</v>
      </c>
      <c r="C18042" s="226">
        <v>43832</v>
      </c>
      <c r="D18042" s="226">
        <v>44403.623460648145</v>
      </c>
      <c r="E18042" t="s">
        <v>8103</v>
      </c>
    </row>
    <row r="18043" spans="1:6">
      <c r="A18043">
        <v>8</v>
      </c>
      <c r="B18043" s="226">
        <v>43831</v>
      </c>
      <c r="C18043" s="226">
        <v>43832</v>
      </c>
      <c r="D18043" s="226">
        <v>44403.623460648145</v>
      </c>
      <c r="E18043" t="s">
        <v>8104</v>
      </c>
    </row>
    <row r="18044" spans="1:6">
      <c r="A18044">
        <v>8</v>
      </c>
      <c r="B18044" s="226">
        <v>43831</v>
      </c>
      <c r="C18044" s="226">
        <v>43832</v>
      </c>
      <c r="D18044" s="226">
        <v>44403.623460648145</v>
      </c>
      <c r="E18044" t="s">
        <v>8105</v>
      </c>
    </row>
    <row r="18045" spans="1:6">
      <c r="A18045">
        <v>8</v>
      </c>
      <c r="B18045" s="226">
        <v>43831</v>
      </c>
      <c r="C18045" s="226">
        <v>43832</v>
      </c>
      <c r="D18045" s="226">
        <v>44403.623460648145</v>
      </c>
      <c r="E18045" t="s">
        <v>8106</v>
      </c>
    </row>
    <row r="18046" spans="1:6">
      <c r="A18046">
        <v>8</v>
      </c>
      <c r="B18046" s="226">
        <v>43831</v>
      </c>
      <c r="C18046" s="226">
        <v>43832</v>
      </c>
      <c r="D18046" s="226">
        <v>44403.623460648145</v>
      </c>
      <c r="E18046" t="s">
        <v>8107</v>
      </c>
      <c r="F18046">
        <v>33.807819366454986</v>
      </c>
    </row>
    <row r="18047" spans="1:6">
      <c r="A18047">
        <v>8</v>
      </c>
      <c r="B18047" s="226">
        <v>43831</v>
      </c>
      <c r="C18047" s="226">
        <v>43832</v>
      </c>
      <c r="D18047" s="226">
        <v>44403.623460648145</v>
      </c>
      <c r="E18047" t="s">
        <v>8108</v>
      </c>
      <c r="F18047">
        <v>49.710628509519566</v>
      </c>
    </row>
    <row r="18048" spans="1:6">
      <c r="A18048">
        <v>8</v>
      </c>
      <c r="B18048" s="226">
        <v>43831</v>
      </c>
      <c r="C18048" s="226">
        <v>43832</v>
      </c>
      <c r="D18048" s="226">
        <v>44403.623460648145</v>
      </c>
      <c r="E18048" t="s">
        <v>8109</v>
      </c>
      <c r="F18048">
        <v>2.1089529991149902</v>
      </c>
    </row>
    <row r="18049" spans="1:6">
      <c r="A18049">
        <v>8</v>
      </c>
      <c r="B18049" s="226">
        <v>43831</v>
      </c>
      <c r="C18049" s="226">
        <v>43832</v>
      </c>
      <c r="D18049" s="226">
        <v>44403.623460648145</v>
      </c>
      <c r="E18049" t="s">
        <v>8110</v>
      </c>
      <c r="F18049">
        <v>0.1834089905023647</v>
      </c>
    </row>
    <row r="18050" spans="1:6">
      <c r="A18050">
        <v>8</v>
      </c>
      <c r="B18050" s="226">
        <v>43831</v>
      </c>
      <c r="C18050" s="226">
        <v>43832</v>
      </c>
      <c r="D18050" s="226">
        <v>44403.623460648145</v>
      </c>
      <c r="E18050" t="s">
        <v>8111</v>
      </c>
      <c r="F18050">
        <v>7.7693381309506542</v>
      </c>
    </row>
    <row r="18051" spans="1:6">
      <c r="A18051">
        <v>8</v>
      </c>
      <c r="B18051" s="226">
        <v>43831</v>
      </c>
      <c r="C18051" s="226">
        <v>43832</v>
      </c>
      <c r="D18051" s="226">
        <v>44403.623460648145</v>
      </c>
      <c r="E18051" t="s">
        <v>8112</v>
      </c>
      <c r="F18051">
        <v>1.999007351696571E-2</v>
      </c>
    </row>
    <row r="18052" spans="1:6">
      <c r="A18052">
        <v>8</v>
      </c>
      <c r="B18052" s="226">
        <v>43831</v>
      </c>
      <c r="C18052" s="226">
        <v>43832</v>
      </c>
      <c r="D18052" s="226">
        <v>44403.623460648145</v>
      </c>
      <c r="E18052" t="s">
        <v>8113</v>
      </c>
      <c r="F18052">
        <v>1.4571084976196289</v>
      </c>
    </row>
    <row r="18053" spans="1:6">
      <c r="A18053">
        <v>8</v>
      </c>
      <c r="B18053" s="226">
        <v>43831</v>
      </c>
      <c r="C18053" s="226">
        <v>43832</v>
      </c>
      <c r="D18053" s="226">
        <v>44403.623460648145</v>
      </c>
      <c r="E18053" t="s">
        <v>8114</v>
      </c>
      <c r="F18053">
        <v>6.0608368366954574E-2</v>
      </c>
    </row>
    <row r="18054" spans="1:6">
      <c r="A18054">
        <v>8</v>
      </c>
      <c r="B18054" s="226">
        <v>43831</v>
      </c>
      <c r="C18054" s="226">
        <v>43832</v>
      </c>
      <c r="D18054" s="226">
        <v>44403.623460648145</v>
      </c>
      <c r="E18054" t="s">
        <v>7341</v>
      </c>
      <c r="F18054">
        <v>59.418218549092501</v>
      </c>
    </row>
    <row r="18055" spans="1:6">
      <c r="A18055">
        <v>8</v>
      </c>
      <c r="B18055" s="226">
        <v>43831</v>
      </c>
      <c r="C18055" s="226">
        <v>43832</v>
      </c>
      <c r="D18055" s="226">
        <v>44403.623460648145</v>
      </c>
      <c r="E18055" t="s">
        <v>7343</v>
      </c>
      <c r="F18055">
        <v>40.743962542215947</v>
      </c>
    </row>
    <row r="18056" spans="1:6">
      <c r="A18056">
        <v>8</v>
      </c>
      <c r="B18056" s="226">
        <v>43831</v>
      </c>
      <c r="C18056" s="226">
        <v>43832</v>
      </c>
      <c r="D18056" s="226">
        <v>44403.623460648145</v>
      </c>
      <c r="E18056" t="s">
        <v>8116</v>
      </c>
      <c r="F18056">
        <v>139.58443687227071</v>
      </c>
    </row>
    <row r="18057" spans="1:6">
      <c r="A18057">
        <v>8</v>
      </c>
      <c r="B18057" s="226">
        <v>43831</v>
      </c>
      <c r="C18057" s="226">
        <v>43832</v>
      </c>
      <c r="D18057" s="226">
        <v>44403.623460648145</v>
      </c>
      <c r="E18057" t="s">
        <v>7346</v>
      </c>
      <c r="F18057">
        <v>0</v>
      </c>
    </row>
    <row r="18058" spans="1:6">
      <c r="A18058">
        <v>8</v>
      </c>
      <c r="B18058" s="226">
        <v>43831</v>
      </c>
      <c r="C18058" s="226">
        <v>43832</v>
      </c>
      <c r="D18058" s="226">
        <v>44403.623460648145</v>
      </c>
      <c r="E18058" t="s">
        <v>7348</v>
      </c>
      <c r="F18058">
        <v>5.0086818463271507</v>
      </c>
    </row>
    <row r="18059" spans="1:6">
      <c r="A18059">
        <v>8</v>
      </c>
      <c r="B18059" s="226">
        <v>43831</v>
      </c>
      <c r="C18059" s="226">
        <v>43832</v>
      </c>
      <c r="D18059" s="226">
        <v>44403.623460648145</v>
      </c>
      <c r="E18059" t="s">
        <v>8115</v>
      </c>
      <c r="F18059">
        <v>39.870655586984348</v>
      </c>
    </row>
    <row r="18060" spans="1:6">
      <c r="A18060">
        <v>8</v>
      </c>
      <c r="B18060" s="226">
        <v>43831</v>
      </c>
      <c r="C18060" s="226">
        <v>43832</v>
      </c>
      <c r="D18060" s="226">
        <v>44403.623460648145</v>
      </c>
      <c r="E18060" t="s">
        <v>8117</v>
      </c>
      <c r="F18060">
        <v>62.88050816853859</v>
      </c>
    </row>
    <row r="18061" spans="1:6">
      <c r="A18061">
        <v>8</v>
      </c>
      <c r="B18061" s="226">
        <v>43831</v>
      </c>
      <c r="C18061" s="226">
        <v>43832</v>
      </c>
      <c r="D18061" s="226">
        <v>44403.623460648145</v>
      </c>
      <c r="E18061" t="s">
        <v>8118</v>
      </c>
      <c r="F18061">
        <v>20.430000305175781</v>
      </c>
    </row>
    <row r="18062" spans="1:6">
      <c r="A18062">
        <v>8</v>
      </c>
      <c r="B18062" s="226">
        <v>43831</v>
      </c>
      <c r="C18062" s="226">
        <v>43832</v>
      </c>
      <c r="D18062" s="226">
        <v>44403.623460648145</v>
      </c>
      <c r="E18062" t="s">
        <v>8119</v>
      </c>
      <c r="F18062">
        <v>70.010002136227754</v>
      </c>
    </row>
    <row r="18063" spans="1:6">
      <c r="A18063">
        <v>8</v>
      </c>
      <c r="B18063" s="226">
        <v>43831</v>
      </c>
      <c r="C18063" s="226">
        <v>43832</v>
      </c>
      <c r="D18063" s="226">
        <v>44403.623460648145</v>
      </c>
      <c r="E18063" t="s">
        <v>8322</v>
      </c>
      <c r="F18063">
        <v>0</v>
      </c>
    </row>
    <row r="18064" spans="1:6">
      <c r="A18064">
        <v>8</v>
      </c>
      <c r="B18064" s="226">
        <v>43831</v>
      </c>
      <c r="C18064" s="226">
        <v>43832</v>
      </c>
      <c r="D18064" s="226">
        <v>44403.623460648145</v>
      </c>
      <c r="E18064" t="s">
        <v>8323</v>
      </c>
      <c r="F18064">
        <v>4.2716914865705737</v>
      </c>
    </row>
    <row r="18065" spans="1:6">
      <c r="A18065">
        <v>8</v>
      </c>
      <c r="B18065" s="226">
        <v>43831</v>
      </c>
      <c r="C18065" s="226">
        <v>43832</v>
      </c>
      <c r="D18065" s="226">
        <v>44403.623460648145</v>
      </c>
      <c r="E18065" t="s">
        <v>8267</v>
      </c>
      <c r="F18065">
        <v>0</v>
      </c>
    </row>
    <row r="18066" spans="1:6">
      <c r="A18066">
        <v>8</v>
      </c>
      <c r="B18066" s="226">
        <v>43831</v>
      </c>
      <c r="C18066" s="226">
        <v>43832</v>
      </c>
      <c r="D18066" s="226">
        <v>44403.623460648145</v>
      </c>
      <c r="E18066" t="s">
        <v>8268</v>
      </c>
      <c r="F18066">
        <v>3.3373848878447072</v>
      </c>
    </row>
    <row r="18067" spans="1:6">
      <c r="A18067">
        <v>8</v>
      </c>
      <c r="B18067" s="226">
        <v>43831</v>
      </c>
      <c r="C18067" s="226">
        <v>43832</v>
      </c>
      <c r="D18067" s="226">
        <v>44403.623460648145</v>
      </c>
      <c r="E18067" t="s">
        <v>8269</v>
      </c>
    </row>
    <row r="18068" spans="1:6">
      <c r="A18068">
        <v>8</v>
      </c>
      <c r="B18068" s="226">
        <v>43831</v>
      </c>
      <c r="C18068" s="226">
        <v>43832</v>
      </c>
      <c r="D18068" s="226">
        <v>44403.623460648145</v>
      </c>
      <c r="E18068" t="s">
        <v>8272</v>
      </c>
      <c r="F18068">
        <v>87.674493180959544</v>
      </c>
    </row>
    <row r="18069" spans="1:6">
      <c r="A18069">
        <v>8</v>
      </c>
      <c r="B18069" s="226">
        <v>43831</v>
      </c>
      <c r="C18069" s="226">
        <v>43832</v>
      </c>
      <c r="D18069" s="226">
        <v>44403.623460648145</v>
      </c>
      <c r="E18069" t="s">
        <v>8273</v>
      </c>
      <c r="F18069">
        <v>84.495142649852312</v>
      </c>
    </row>
    <row r="18070" spans="1:6">
      <c r="A18070">
        <v>8</v>
      </c>
      <c r="B18070" s="226">
        <v>43831</v>
      </c>
      <c r="C18070" s="226">
        <v>43832</v>
      </c>
      <c r="D18070" s="226">
        <v>44403.623460648145</v>
      </c>
      <c r="E18070" t="s">
        <v>8274</v>
      </c>
      <c r="F18070">
        <v>3.6263118448202203</v>
      </c>
    </row>
    <row r="18071" spans="1:6">
      <c r="A18071">
        <v>8</v>
      </c>
      <c r="B18071" s="226">
        <v>43831</v>
      </c>
      <c r="C18071" s="226">
        <v>43832</v>
      </c>
      <c r="D18071" s="226">
        <v>44403.623460648145</v>
      </c>
      <c r="E18071" t="s">
        <v>7718</v>
      </c>
    </row>
    <row r="18072" spans="1:6">
      <c r="A18072">
        <v>8</v>
      </c>
      <c r="B18072" s="226">
        <v>43831</v>
      </c>
      <c r="C18072" s="226">
        <v>43832</v>
      </c>
      <c r="D18072" s="226">
        <v>44403.623460648145</v>
      </c>
      <c r="E18072" t="s">
        <v>7719</v>
      </c>
    </row>
    <row r="18073" spans="1:6">
      <c r="A18073">
        <v>8</v>
      </c>
      <c r="B18073" s="226">
        <v>43831</v>
      </c>
      <c r="C18073" s="226">
        <v>43832</v>
      </c>
      <c r="D18073" s="226">
        <v>44403.623460648145</v>
      </c>
      <c r="E18073" t="s">
        <v>7722</v>
      </c>
    </row>
    <row r="18074" spans="1:6">
      <c r="A18074">
        <v>8</v>
      </c>
      <c r="B18074" s="226">
        <v>43831</v>
      </c>
      <c r="C18074" s="226">
        <v>43832</v>
      </c>
      <c r="D18074" s="226">
        <v>44403.623460648145</v>
      </c>
      <c r="E18074" t="s">
        <v>7723</v>
      </c>
    </row>
    <row r="18075" spans="1:6">
      <c r="A18075">
        <v>8</v>
      </c>
      <c r="B18075" s="226">
        <v>43831</v>
      </c>
      <c r="C18075" s="226">
        <v>43832</v>
      </c>
      <c r="D18075" s="226">
        <v>44403.623460648145</v>
      </c>
      <c r="E18075" t="s">
        <v>7724</v>
      </c>
    </row>
    <row r="18076" spans="1:6">
      <c r="A18076">
        <v>8</v>
      </c>
      <c r="B18076" s="226">
        <v>43831</v>
      </c>
      <c r="C18076" s="226">
        <v>43832</v>
      </c>
      <c r="D18076" s="226">
        <v>44403.623460648145</v>
      </c>
      <c r="E18076" t="s">
        <v>7725</v>
      </c>
    </row>
    <row r="18077" spans="1:6">
      <c r="A18077">
        <v>8</v>
      </c>
      <c r="B18077" s="226">
        <v>43831</v>
      </c>
      <c r="C18077" s="226">
        <v>43832</v>
      </c>
      <c r="D18077" s="226">
        <v>44403.623460648145</v>
      </c>
      <c r="E18077" t="s">
        <v>7024</v>
      </c>
      <c r="F18077">
        <v>0</v>
      </c>
    </row>
    <row r="18078" spans="1:6">
      <c r="A18078">
        <v>8</v>
      </c>
      <c r="B18078" s="226">
        <v>43831</v>
      </c>
      <c r="C18078" s="226">
        <v>43832</v>
      </c>
      <c r="D18078" s="226">
        <v>44403.623460648145</v>
      </c>
      <c r="E18078" t="s">
        <v>8120</v>
      </c>
    </row>
    <row r="18079" spans="1:6">
      <c r="A18079">
        <v>8</v>
      </c>
      <c r="B18079" s="226">
        <v>43831</v>
      </c>
      <c r="C18079" s="226">
        <v>43832</v>
      </c>
      <c r="D18079" s="226">
        <v>44403.623460648145</v>
      </c>
      <c r="E18079" t="s">
        <v>8121</v>
      </c>
    </row>
    <row r="18080" spans="1:6">
      <c r="A18080">
        <v>8</v>
      </c>
      <c r="B18080" s="226">
        <v>43831</v>
      </c>
      <c r="C18080" s="226">
        <v>43832</v>
      </c>
      <c r="D18080" s="226">
        <v>44403.623460648145</v>
      </c>
      <c r="E18080" t="s">
        <v>8122</v>
      </c>
    </row>
    <row r="18081" spans="1:6">
      <c r="A18081">
        <v>8</v>
      </c>
      <c r="B18081" s="226">
        <v>43831</v>
      </c>
      <c r="C18081" s="226">
        <v>43832</v>
      </c>
      <c r="D18081" s="226">
        <v>44403.623460648145</v>
      </c>
      <c r="E18081" t="s">
        <v>8123</v>
      </c>
    </row>
    <row r="18082" spans="1:6">
      <c r="A18082">
        <v>8</v>
      </c>
      <c r="B18082" s="226">
        <v>43831</v>
      </c>
      <c r="C18082" s="226">
        <v>43832</v>
      </c>
      <c r="D18082" s="226">
        <v>44403.623460648145</v>
      </c>
      <c r="E18082" t="s">
        <v>8124</v>
      </c>
    </row>
    <row r="18083" spans="1:6">
      <c r="A18083">
        <v>8</v>
      </c>
      <c r="B18083" s="226">
        <v>43831</v>
      </c>
      <c r="C18083" s="226">
        <v>43832</v>
      </c>
      <c r="D18083" s="226">
        <v>44403.623460648145</v>
      </c>
      <c r="E18083" t="s">
        <v>8125</v>
      </c>
    </row>
    <row r="18084" spans="1:6">
      <c r="A18084">
        <v>8</v>
      </c>
      <c r="B18084" s="226">
        <v>43831</v>
      </c>
      <c r="C18084" s="226">
        <v>43832</v>
      </c>
      <c r="D18084" s="226">
        <v>44403.623460648145</v>
      </c>
      <c r="E18084" t="s">
        <v>8126</v>
      </c>
    </row>
    <row r="18085" spans="1:6">
      <c r="A18085">
        <v>8</v>
      </c>
      <c r="B18085" s="226">
        <v>43831</v>
      </c>
      <c r="C18085" s="226">
        <v>43832</v>
      </c>
      <c r="D18085" s="226">
        <v>44403.623460648145</v>
      </c>
      <c r="E18085" t="s">
        <v>8127</v>
      </c>
    </row>
    <row r="18086" spans="1:6">
      <c r="A18086">
        <v>8</v>
      </c>
      <c r="B18086" s="226">
        <v>43831</v>
      </c>
      <c r="C18086" s="226">
        <v>43832</v>
      </c>
      <c r="D18086" s="226">
        <v>44403.623460648145</v>
      </c>
      <c r="E18086" t="s">
        <v>8128</v>
      </c>
    </row>
    <row r="18087" spans="1:6">
      <c r="A18087">
        <v>8</v>
      </c>
      <c r="B18087" s="226">
        <v>43831</v>
      </c>
      <c r="C18087" s="226">
        <v>43832</v>
      </c>
      <c r="D18087" s="226">
        <v>44403.623460648145</v>
      </c>
      <c r="E18087" t="s">
        <v>8129</v>
      </c>
    </row>
    <row r="18088" spans="1:6">
      <c r="A18088">
        <v>8</v>
      </c>
      <c r="B18088" s="226">
        <v>43831</v>
      </c>
      <c r="C18088" s="226">
        <v>43832</v>
      </c>
      <c r="D18088" s="226">
        <v>44403.623460648145</v>
      </c>
      <c r="E18088" t="s">
        <v>8130</v>
      </c>
      <c r="F18088">
        <v>0.71072679228252678</v>
      </c>
    </row>
    <row r="18089" spans="1:6">
      <c r="A18089">
        <v>8</v>
      </c>
      <c r="B18089" s="226">
        <v>43831</v>
      </c>
      <c r="C18089" s="226">
        <v>43832</v>
      </c>
      <c r="D18089" s="226">
        <v>44403.623460648145</v>
      </c>
      <c r="E18089" t="s">
        <v>8131</v>
      </c>
      <c r="F18089">
        <v>0</v>
      </c>
    </row>
    <row r="18090" spans="1:6">
      <c r="A18090">
        <v>8</v>
      </c>
      <c r="B18090" s="226">
        <v>43831</v>
      </c>
      <c r="C18090" s="226">
        <v>43832</v>
      </c>
      <c r="D18090" s="226">
        <v>44403.623460648145</v>
      </c>
      <c r="E18090" t="s">
        <v>8132</v>
      </c>
      <c r="F18090">
        <v>0</v>
      </c>
    </row>
    <row r="18091" spans="1:6">
      <c r="A18091">
        <v>8</v>
      </c>
      <c r="B18091" s="226">
        <v>43831</v>
      </c>
      <c r="C18091" s="226">
        <v>43832</v>
      </c>
      <c r="D18091" s="226">
        <v>44403.623460648145</v>
      </c>
      <c r="E18091" t="s">
        <v>8133</v>
      </c>
      <c r="F18091">
        <v>23250.105468749658</v>
      </c>
    </row>
    <row r="18092" spans="1:6">
      <c r="A18092">
        <v>8</v>
      </c>
      <c r="B18092" s="226">
        <v>43831</v>
      </c>
      <c r="C18092" s="226">
        <v>43832</v>
      </c>
      <c r="D18092" s="226">
        <v>44403.623460648145</v>
      </c>
      <c r="E18092" t="s">
        <v>7054</v>
      </c>
      <c r="F18092">
        <v>167.30186172061488</v>
      </c>
    </row>
    <row r="18093" spans="1:6">
      <c r="A18093">
        <v>8</v>
      </c>
      <c r="B18093" s="226">
        <v>43831</v>
      </c>
      <c r="C18093" s="226">
        <v>43832</v>
      </c>
      <c r="D18093" s="226">
        <v>44403.623460648145</v>
      </c>
      <c r="E18093" t="s">
        <v>7354</v>
      </c>
      <c r="F18093">
        <v>35.69897345701856</v>
      </c>
    </row>
    <row r="18094" spans="1:6">
      <c r="A18094">
        <v>8</v>
      </c>
      <c r="B18094" s="226">
        <v>43831</v>
      </c>
      <c r="C18094" s="226">
        <v>43832</v>
      </c>
      <c r="D18094" s="226">
        <v>44403.623460648145</v>
      </c>
      <c r="E18094" t="s">
        <v>7356</v>
      </c>
      <c r="F18094">
        <v>12.26148211095067</v>
      </c>
    </row>
    <row r="18095" spans="1:6">
      <c r="A18095">
        <v>8</v>
      </c>
      <c r="B18095" s="226">
        <v>43831</v>
      </c>
      <c r="C18095" s="226">
        <v>43832</v>
      </c>
      <c r="D18095" s="226">
        <v>44403.623460648145</v>
      </c>
      <c r="E18095" t="s">
        <v>7358</v>
      </c>
      <c r="F18095">
        <v>0</v>
      </c>
    </row>
    <row r="18096" spans="1:6">
      <c r="A18096">
        <v>8</v>
      </c>
      <c r="B18096" s="226">
        <v>43831</v>
      </c>
      <c r="C18096" s="226">
        <v>43832</v>
      </c>
      <c r="D18096" s="226">
        <v>44403.623460648145</v>
      </c>
      <c r="E18096" t="s">
        <v>7360</v>
      </c>
      <c r="F18096">
        <v>19.336185232798243</v>
      </c>
    </row>
    <row r="18097" spans="1:6">
      <c r="A18097">
        <v>8</v>
      </c>
      <c r="B18097" s="226">
        <v>43831</v>
      </c>
      <c r="C18097" s="226">
        <v>43832</v>
      </c>
      <c r="D18097" s="226">
        <v>44403.623460648145</v>
      </c>
      <c r="E18097" t="s">
        <v>7362</v>
      </c>
      <c r="F18097">
        <v>99.951052750481409</v>
      </c>
    </row>
    <row r="18098" spans="1:6">
      <c r="A18098">
        <v>8</v>
      </c>
      <c r="B18098" s="226">
        <v>43831</v>
      </c>
      <c r="C18098" s="226">
        <v>43832</v>
      </c>
      <c r="D18098" s="226">
        <v>44403.623460648145</v>
      </c>
      <c r="E18098" t="s">
        <v>7364</v>
      </c>
      <c r="F18098">
        <v>99.975243653191654</v>
      </c>
    </row>
    <row r="18099" spans="1:6">
      <c r="A18099">
        <v>8</v>
      </c>
      <c r="B18099" s="226">
        <v>43831</v>
      </c>
      <c r="C18099" s="226">
        <v>43832</v>
      </c>
      <c r="D18099" s="226">
        <v>44403.623460648145</v>
      </c>
      <c r="E18099" t="s">
        <v>8134</v>
      </c>
    </row>
    <row r="18100" spans="1:6">
      <c r="A18100">
        <v>8</v>
      </c>
      <c r="B18100" s="226">
        <v>43831</v>
      </c>
      <c r="C18100" s="226">
        <v>43832</v>
      </c>
      <c r="D18100" s="226">
        <v>44403.623460648145</v>
      </c>
      <c r="E18100" t="s">
        <v>8135</v>
      </c>
    </row>
    <row r="18101" spans="1:6">
      <c r="A18101">
        <v>8</v>
      </c>
      <c r="B18101" s="226">
        <v>43831</v>
      </c>
      <c r="C18101" s="226">
        <v>43832</v>
      </c>
      <c r="D18101" s="226">
        <v>44403.623460648145</v>
      </c>
      <c r="E18101" t="s">
        <v>8136</v>
      </c>
    </row>
    <row r="18102" spans="1:6">
      <c r="A18102">
        <v>8</v>
      </c>
      <c r="B18102" s="226">
        <v>43831</v>
      </c>
      <c r="C18102" s="226">
        <v>43832</v>
      </c>
      <c r="D18102" s="226">
        <v>44403.623460648145</v>
      </c>
      <c r="E18102" t="s">
        <v>8137</v>
      </c>
    </row>
    <row r="18103" spans="1:6">
      <c r="A18103">
        <v>8</v>
      </c>
      <c r="B18103" s="226">
        <v>43831</v>
      </c>
      <c r="C18103" s="226">
        <v>43832</v>
      </c>
      <c r="D18103" s="226">
        <v>44403.623460648145</v>
      </c>
      <c r="E18103" t="s">
        <v>8138</v>
      </c>
    </row>
    <row r="18104" spans="1:6">
      <c r="A18104">
        <v>8</v>
      </c>
      <c r="B18104" s="226">
        <v>43831</v>
      </c>
      <c r="C18104" s="226">
        <v>43832</v>
      </c>
      <c r="D18104" s="226">
        <v>44403.623460648145</v>
      </c>
      <c r="E18104" t="s">
        <v>8292</v>
      </c>
      <c r="F18104">
        <v>2.9141451435318859</v>
      </c>
    </row>
    <row r="18105" spans="1:6">
      <c r="A18105">
        <v>8</v>
      </c>
      <c r="B18105" s="226">
        <v>43831</v>
      </c>
      <c r="C18105" s="226">
        <v>43832</v>
      </c>
      <c r="D18105" s="226">
        <v>44403.623460648145</v>
      </c>
      <c r="E18105" t="s">
        <v>8293</v>
      </c>
      <c r="F18105">
        <v>13.271734945641633</v>
      </c>
    </row>
    <row r="18106" spans="1:6">
      <c r="A18106">
        <v>8</v>
      </c>
      <c r="B18106" s="226">
        <v>43831</v>
      </c>
      <c r="C18106" s="226">
        <v>43832</v>
      </c>
      <c r="D18106" s="226">
        <v>44403.623460648145</v>
      </c>
      <c r="E18106" t="s">
        <v>8328</v>
      </c>
      <c r="F18106">
        <v>25.533217056592303</v>
      </c>
    </row>
    <row r="18107" spans="1:6">
      <c r="A18107">
        <v>8</v>
      </c>
      <c r="B18107" s="226">
        <v>43831</v>
      </c>
      <c r="C18107" s="226">
        <v>43832</v>
      </c>
      <c r="D18107" s="226">
        <v>44403.623460648145</v>
      </c>
      <c r="E18107" t="s">
        <v>8285</v>
      </c>
      <c r="F18107">
        <v>220.61128336802435</v>
      </c>
    </row>
    <row r="18108" spans="1:6">
      <c r="A18108">
        <v>8</v>
      </c>
      <c r="B18108" s="226">
        <v>43831</v>
      </c>
      <c r="C18108" s="226">
        <v>43832</v>
      </c>
      <c r="D18108" s="226">
        <v>44403.623460648145</v>
      </c>
      <c r="E18108" t="s">
        <v>8286</v>
      </c>
      <c r="F18108">
        <v>53.265363264732152</v>
      </c>
    </row>
    <row r="18109" spans="1:6">
      <c r="A18109">
        <v>8</v>
      </c>
      <c r="B18109" s="226">
        <v>43831</v>
      </c>
      <c r="C18109" s="226">
        <v>43832</v>
      </c>
      <c r="D18109" s="226">
        <v>44403.623460648145</v>
      </c>
      <c r="E18109" t="s">
        <v>8287</v>
      </c>
      <c r="F18109">
        <v>75.855558042389561</v>
      </c>
    </row>
    <row r="18110" spans="1:6">
      <c r="A18110">
        <v>8</v>
      </c>
      <c r="B18110" s="226">
        <v>43831</v>
      </c>
      <c r="C18110" s="226">
        <v>43832</v>
      </c>
      <c r="D18110" s="226">
        <v>44403.623460648145</v>
      </c>
      <c r="E18110" t="s">
        <v>7752</v>
      </c>
    </row>
    <row r="18111" spans="1:6">
      <c r="A18111">
        <v>8</v>
      </c>
      <c r="B18111" s="226">
        <v>43831</v>
      </c>
      <c r="C18111" s="226">
        <v>43832</v>
      </c>
      <c r="D18111" s="226">
        <v>44403.623460648145</v>
      </c>
      <c r="E18111" t="s">
        <v>7753</v>
      </c>
    </row>
    <row r="18112" spans="1:6">
      <c r="A18112">
        <v>8</v>
      </c>
      <c r="B18112" s="226">
        <v>43831</v>
      </c>
      <c r="C18112" s="226">
        <v>43832</v>
      </c>
      <c r="D18112" s="226">
        <v>44403.623460648145</v>
      </c>
      <c r="E18112" t="s">
        <v>7754</v>
      </c>
    </row>
    <row r="18113" spans="1:6">
      <c r="A18113">
        <v>8</v>
      </c>
      <c r="B18113" s="226">
        <v>43831</v>
      </c>
      <c r="C18113" s="226">
        <v>43832</v>
      </c>
      <c r="D18113" s="226">
        <v>44403.623460648145</v>
      </c>
      <c r="E18113" t="s">
        <v>7755</v>
      </c>
    </row>
    <row r="18114" spans="1:6">
      <c r="A18114">
        <v>8</v>
      </c>
      <c r="B18114" s="226">
        <v>43831</v>
      </c>
      <c r="C18114" s="226">
        <v>43832</v>
      </c>
      <c r="D18114" s="226">
        <v>44403.623460648145</v>
      </c>
      <c r="E18114" t="s">
        <v>7758</v>
      </c>
    </row>
    <row r="18115" spans="1:6">
      <c r="A18115">
        <v>8</v>
      </c>
      <c r="B18115" s="226">
        <v>43831</v>
      </c>
      <c r="C18115" s="226">
        <v>43832</v>
      </c>
      <c r="D18115" s="226">
        <v>44403.623460648145</v>
      </c>
      <c r="E18115" t="s">
        <v>7759</v>
      </c>
    </row>
    <row r="18116" spans="1:6">
      <c r="A18116">
        <v>8</v>
      </c>
      <c r="B18116" s="226">
        <v>43831</v>
      </c>
      <c r="C18116" s="226">
        <v>43832</v>
      </c>
      <c r="D18116" s="226">
        <v>44403.623460648145</v>
      </c>
      <c r="E18116" t="s">
        <v>7760</v>
      </c>
    </row>
    <row r="18117" spans="1:6">
      <c r="A18117">
        <v>8</v>
      </c>
      <c r="B18117" s="226">
        <v>43831</v>
      </c>
      <c r="C18117" s="226">
        <v>43832</v>
      </c>
      <c r="D18117" s="226">
        <v>44403.623460648145</v>
      </c>
      <c r="E18117" t="s">
        <v>7535</v>
      </c>
    </row>
    <row r="18118" spans="1:6">
      <c r="A18118">
        <v>8</v>
      </c>
      <c r="B18118" s="226">
        <v>43831</v>
      </c>
      <c r="C18118" s="226">
        <v>43832</v>
      </c>
      <c r="D18118" s="226">
        <v>44403.623460648145</v>
      </c>
      <c r="E18118" t="s">
        <v>8139</v>
      </c>
      <c r="F18118">
        <v>986.57726542155001</v>
      </c>
    </row>
    <row r="18119" spans="1:6">
      <c r="A18119">
        <v>8</v>
      </c>
      <c r="B18119" s="226">
        <v>43831</v>
      </c>
      <c r="C18119" s="226">
        <v>43832</v>
      </c>
      <c r="D18119" s="226">
        <v>44403.623460648145</v>
      </c>
      <c r="E18119" t="s">
        <v>7014</v>
      </c>
      <c r="F18119">
        <v>215.07338691287566</v>
      </c>
    </row>
    <row r="18120" spans="1:6">
      <c r="A18120">
        <v>8</v>
      </c>
      <c r="B18120" s="226">
        <v>43831</v>
      </c>
      <c r="C18120" s="226">
        <v>43832</v>
      </c>
      <c r="D18120" s="226">
        <v>44403.623460648145</v>
      </c>
      <c r="E18120" t="s">
        <v>7016</v>
      </c>
      <c r="F18120">
        <v>564.99707633124467</v>
      </c>
    </row>
    <row r="18121" spans="1:6">
      <c r="A18121">
        <v>8</v>
      </c>
      <c r="B18121" s="226">
        <v>43831</v>
      </c>
      <c r="C18121" s="226">
        <v>43832</v>
      </c>
      <c r="D18121" s="226">
        <v>44403.623460648145</v>
      </c>
      <c r="E18121" t="s">
        <v>7018</v>
      </c>
      <c r="F18121">
        <v>19.06925452086664</v>
      </c>
    </row>
    <row r="18122" spans="1:6">
      <c r="A18122">
        <v>8</v>
      </c>
      <c r="B18122" s="226">
        <v>43831</v>
      </c>
      <c r="C18122" s="226">
        <v>43832</v>
      </c>
      <c r="D18122" s="226">
        <v>44403.623460648145</v>
      </c>
      <c r="E18122" t="s">
        <v>8140</v>
      </c>
      <c r="F18122">
        <v>0.51590670398953786</v>
      </c>
    </row>
    <row r="18123" spans="1:6">
      <c r="A18123">
        <v>8</v>
      </c>
      <c r="B18123" s="226">
        <v>43831</v>
      </c>
      <c r="C18123" s="226">
        <v>43832</v>
      </c>
      <c r="D18123" s="226">
        <v>44403.623460648145</v>
      </c>
      <c r="E18123" t="s">
        <v>8020</v>
      </c>
      <c r="F18123">
        <v>1.0537960679994691</v>
      </c>
    </row>
    <row r="18124" spans="1:6">
      <c r="A18124">
        <v>8</v>
      </c>
      <c r="B18124" s="226">
        <v>43831</v>
      </c>
      <c r="C18124" s="226">
        <v>43832</v>
      </c>
      <c r="D18124" s="226">
        <v>44403.623460648145</v>
      </c>
      <c r="E18124" t="s">
        <v>7371</v>
      </c>
      <c r="F18124">
        <v>152.53517611821502</v>
      </c>
    </row>
    <row r="18125" spans="1:6">
      <c r="A18125">
        <v>8</v>
      </c>
      <c r="B18125" s="226">
        <v>43831</v>
      </c>
      <c r="C18125" s="226">
        <v>43832</v>
      </c>
      <c r="D18125" s="226">
        <v>44403.623460648145</v>
      </c>
      <c r="E18125" t="s">
        <v>7373</v>
      </c>
      <c r="F18125">
        <v>51.517596353424935</v>
      </c>
    </row>
    <row r="18126" spans="1:6">
      <c r="A18126">
        <v>8</v>
      </c>
      <c r="B18126" s="226">
        <v>43831</v>
      </c>
      <c r="C18126" s="226">
        <v>43832</v>
      </c>
      <c r="D18126" s="226">
        <v>44403.623460648145</v>
      </c>
      <c r="E18126" t="s">
        <v>7375</v>
      </c>
      <c r="F18126">
        <v>21.762237173318894</v>
      </c>
    </row>
    <row r="18127" spans="1:6">
      <c r="A18127">
        <v>8</v>
      </c>
      <c r="B18127" s="226">
        <v>43831</v>
      </c>
      <c r="C18127" s="226">
        <v>43832</v>
      </c>
      <c r="D18127" s="226">
        <v>44403.623460648145</v>
      </c>
      <c r="E18127" t="s">
        <v>8324</v>
      </c>
      <c r="F18127">
        <v>1.5131992152167606</v>
      </c>
    </row>
    <row r="18128" spans="1:6">
      <c r="A18128">
        <v>8</v>
      </c>
      <c r="B18128" s="226">
        <v>43831</v>
      </c>
      <c r="C18128" s="226">
        <v>43832</v>
      </c>
      <c r="D18128" s="226">
        <v>44403.623460648145</v>
      </c>
      <c r="E18128" t="s">
        <v>8141</v>
      </c>
      <c r="F18128">
        <v>0.54242306322686984</v>
      </c>
    </row>
    <row r="18129" spans="1:6">
      <c r="A18129">
        <v>8</v>
      </c>
      <c r="B18129" s="226">
        <v>43831</v>
      </c>
      <c r="C18129" s="226">
        <v>43832</v>
      </c>
      <c r="D18129" s="226">
        <v>44403.623460648145</v>
      </c>
      <c r="E18129" t="s">
        <v>8142</v>
      </c>
      <c r="F18129">
        <v>17.938945648405355</v>
      </c>
    </row>
    <row r="18130" spans="1:6">
      <c r="A18130">
        <v>8</v>
      </c>
      <c r="B18130" s="226">
        <v>43831</v>
      </c>
      <c r="C18130" s="226">
        <v>43832</v>
      </c>
      <c r="D18130" s="226">
        <v>44403.623460648145</v>
      </c>
      <c r="E18130" t="s">
        <v>8143</v>
      </c>
      <c r="F18130">
        <v>20.49612277746203</v>
      </c>
    </row>
    <row r="18131" spans="1:6">
      <c r="A18131">
        <v>8</v>
      </c>
      <c r="B18131" s="226">
        <v>43831</v>
      </c>
      <c r="C18131" s="226">
        <v>43832</v>
      </c>
      <c r="D18131" s="226">
        <v>44403.623460648145</v>
      </c>
      <c r="E18131" t="s">
        <v>8144</v>
      </c>
      <c r="F18131">
        <v>45.987489491038843</v>
      </c>
    </row>
    <row r="18132" spans="1:6">
      <c r="A18132">
        <v>8</v>
      </c>
      <c r="B18132" s="226">
        <v>43831</v>
      </c>
      <c r="C18132" s="226">
        <v>43832</v>
      </c>
      <c r="D18132" s="226">
        <v>44403.623460648145</v>
      </c>
      <c r="E18132" t="s">
        <v>8145</v>
      </c>
      <c r="F18132">
        <v>25.631049157513523</v>
      </c>
    </row>
    <row r="18133" spans="1:6">
      <c r="A18133">
        <v>8</v>
      </c>
      <c r="B18133" s="226">
        <v>43831</v>
      </c>
      <c r="C18133" s="226">
        <v>43832</v>
      </c>
      <c r="D18133" s="226">
        <v>44403.623460648145</v>
      </c>
      <c r="E18133" t="s">
        <v>7377</v>
      </c>
      <c r="F18133">
        <v>2.692982652452256</v>
      </c>
    </row>
    <row r="18134" spans="1:6">
      <c r="A18134">
        <v>8</v>
      </c>
      <c r="B18134" s="226">
        <v>43831</v>
      </c>
      <c r="C18134" s="226">
        <v>43832</v>
      </c>
      <c r="D18134" s="226">
        <v>44403.623460648145</v>
      </c>
      <c r="E18134" t="s">
        <v>8332</v>
      </c>
      <c r="F18134">
        <v>2.692982652452256</v>
      </c>
    </row>
    <row r="18135" spans="1:6">
      <c r="A18135">
        <v>8</v>
      </c>
      <c r="B18135" s="226">
        <v>43831</v>
      </c>
      <c r="C18135" s="226">
        <v>43832</v>
      </c>
      <c r="D18135" s="226">
        <v>44403.623460648145</v>
      </c>
      <c r="E18135" t="s">
        <v>8277</v>
      </c>
      <c r="F18135">
        <v>172.11314047869055</v>
      </c>
    </row>
    <row r="18136" spans="1:6">
      <c r="A18136">
        <v>8</v>
      </c>
      <c r="B18136" s="226">
        <v>43831</v>
      </c>
      <c r="C18136" s="226">
        <v>43832</v>
      </c>
      <c r="D18136" s="226">
        <v>44403.623460648145</v>
      </c>
      <c r="E18136" t="s">
        <v>8278</v>
      </c>
      <c r="F18136">
        <v>154.33994915768699</v>
      </c>
    </row>
    <row r="18137" spans="1:6">
      <c r="A18137">
        <v>8</v>
      </c>
      <c r="B18137" s="226">
        <v>43831</v>
      </c>
      <c r="C18137" s="226">
        <v>43832</v>
      </c>
      <c r="D18137" s="226">
        <v>44403.623460648145</v>
      </c>
      <c r="E18137" t="s">
        <v>8279</v>
      </c>
      <c r="F18137">
        <v>10.326458091213597</v>
      </c>
    </row>
    <row r="18138" spans="1:6">
      <c r="A18138">
        <v>8</v>
      </c>
      <c r="B18138" s="226">
        <v>43831</v>
      </c>
      <c r="C18138" s="226">
        <v>43832</v>
      </c>
      <c r="D18138" s="226">
        <v>44403.623460648145</v>
      </c>
      <c r="E18138" t="s">
        <v>7778</v>
      </c>
    </row>
    <row r="18139" spans="1:6">
      <c r="A18139">
        <v>8</v>
      </c>
      <c r="B18139" s="226">
        <v>43831</v>
      </c>
      <c r="C18139" s="226">
        <v>43832</v>
      </c>
      <c r="D18139" s="226">
        <v>44403.623460648145</v>
      </c>
      <c r="E18139" t="s">
        <v>7779</v>
      </c>
    </row>
    <row r="18140" spans="1:6">
      <c r="A18140">
        <v>8</v>
      </c>
      <c r="B18140" s="226">
        <v>43831</v>
      </c>
      <c r="C18140" s="226">
        <v>43832</v>
      </c>
      <c r="D18140" s="226">
        <v>44403.623460648145</v>
      </c>
      <c r="E18140" t="s">
        <v>7056</v>
      </c>
      <c r="F18140">
        <v>99.999000549320257</v>
      </c>
    </row>
    <row r="18141" spans="1:6">
      <c r="A18141">
        <v>8</v>
      </c>
      <c r="B18141" s="226">
        <v>43831</v>
      </c>
      <c r="C18141" s="226">
        <v>43832</v>
      </c>
      <c r="D18141" s="226">
        <v>44403.623460648145</v>
      </c>
      <c r="E18141" t="s">
        <v>7058</v>
      </c>
      <c r="F18141">
        <v>4.3494329287144265E-2</v>
      </c>
    </row>
    <row r="18142" spans="1:6">
      <c r="A18142">
        <v>8</v>
      </c>
      <c r="B18142" s="226">
        <v>43831</v>
      </c>
      <c r="C18142" s="226">
        <v>43832</v>
      </c>
      <c r="D18142" s="226">
        <v>44403.623460648145</v>
      </c>
      <c r="E18142" t="s">
        <v>8017</v>
      </c>
      <c r="F18142">
        <v>2.0067007467150852</v>
      </c>
    </row>
    <row r="18143" spans="1:6">
      <c r="A18143">
        <v>8</v>
      </c>
      <c r="B18143" s="226">
        <v>43831</v>
      </c>
      <c r="C18143" s="226">
        <v>43832</v>
      </c>
      <c r="D18143" s="226">
        <v>44403.623460648145</v>
      </c>
      <c r="E18143" t="s">
        <v>7062</v>
      </c>
      <c r="F18143">
        <v>157.06838384204451</v>
      </c>
    </row>
    <row r="18144" spans="1:6">
      <c r="A18144">
        <v>8</v>
      </c>
      <c r="B18144" s="226">
        <v>43831</v>
      </c>
      <c r="C18144" s="226">
        <v>43832</v>
      </c>
      <c r="D18144" s="226">
        <v>44403.623460648145</v>
      </c>
      <c r="E18144" t="s">
        <v>8146</v>
      </c>
      <c r="F18144">
        <v>92.209999084476294</v>
      </c>
    </row>
    <row r="18145" spans="1:6">
      <c r="A18145">
        <v>8</v>
      </c>
      <c r="B18145" s="226">
        <v>43831</v>
      </c>
      <c r="C18145" s="226">
        <v>43832</v>
      </c>
      <c r="D18145" s="226">
        <v>44403.623460648145</v>
      </c>
      <c r="E18145" t="s">
        <v>8147</v>
      </c>
      <c r="F18145">
        <v>2.8399999141691996</v>
      </c>
    </row>
    <row r="18146" spans="1:6">
      <c r="A18146">
        <v>8</v>
      </c>
      <c r="B18146" s="226">
        <v>43831</v>
      </c>
      <c r="C18146" s="226">
        <v>43832</v>
      </c>
      <c r="D18146" s="226">
        <v>44403.623460648145</v>
      </c>
      <c r="E18146" t="s">
        <v>8148</v>
      </c>
      <c r="F18146">
        <v>3.2009999752043452</v>
      </c>
    </row>
    <row r="18147" spans="1:6">
      <c r="A18147">
        <v>8</v>
      </c>
      <c r="B18147" s="226">
        <v>43831</v>
      </c>
      <c r="C18147" s="226">
        <v>43832</v>
      </c>
      <c r="D18147" s="226">
        <v>44403.623460648145</v>
      </c>
      <c r="E18147" t="s">
        <v>8149</v>
      </c>
      <c r="F18147">
        <v>1.0930000543594784</v>
      </c>
    </row>
    <row r="18148" spans="1:6">
      <c r="A18148">
        <v>8</v>
      </c>
      <c r="B18148" s="226">
        <v>43831</v>
      </c>
      <c r="C18148" s="226">
        <v>43832</v>
      </c>
      <c r="D18148" s="226">
        <v>44403.623460648145</v>
      </c>
      <c r="E18148" t="s">
        <v>8150</v>
      </c>
      <c r="F18148">
        <v>0.21199999749659698</v>
      </c>
    </row>
    <row r="18149" spans="1:6">
      <c r="A18149">
        <v>8</v>
      </c>
      <c r="B18149" s="226">
        <v>43831</v>
      </c>
      <c r="C18149" s="226">
        <v>43832</v>
      </c>
      <c r="D18149" s="226">
        <v>44403.623460648145</v>
      </c>
      <c r="E18149" t="s">
        <v>8151</v>
      </c>
      <c r="F18149">
        <v>0.17900000512599237</v>
      </c>
    </row>
    <row r="18150" spans="1:6">
      <c r="A18150">
        <v>8</v>
      </c>
      <c r="B18150" s="226">
        <v>43831</v>
      </c>
      <c r="C18150" s="226">
        <v>43832</v>
      </c>
      <c r="D18150" s="226">
        <v>44403.623460648145</v>
      </c>
      <c r="E18150" t="s">
        <v>8152</v>
      </c>
      <c r="F18150">
        <v>6.5999999642372131E-2</v>
      </c>
    </row>
    <row r="18151" spans="1:6">
      <c r="A18151">
        <v>8</v>
      </c>
      <c r="B18151" s="226">
        <v>43831</v>
      </c>
      <c r="C18151" s="226">
        <v>43832</v>
      </c>
      <c r="D18151" s="226">
        <v>44403.623460648145</v>
      </c>
      <c r="E18151" t="s">
        <v>8153</v>
      </c>
      <c r="F18151">
        <v>3.2000001519917241E-2</v>
      </c>
    </row>
    <row r="18152" spans="1:6">
      <c r="A18152">
        <v>8</v>
      </c>
      <c r="B18152" s="226">
        <v>43831</v>
      </c>
      <c r="C18152" s="226">
        <v>43832</v>
      </c>
      <c r="D18152" s="226">
        <v>44403.623460648145</v>
      </c>
      <c r="E18152" t="s">
        <v>7080</v>
      </c>
      <c r="F18152">
        <v>0.16851139244519969</v>
      </c>
    </row>
    <row r="18153" spans="1:6">
      <c r="A18153">
        <v>8</v>
      </c>
      <c r="B18153" s="226">
        <v>43831</v>
      </c>
      <c r="C18153" s="226">
        <v>43832</v>
      </c>
      <c r="D18153" s="226">
        <v>44403.623460648145</v>
      </c>
      <c r="E18153" t="s">
        <v>7082</v>
      </c>
      <c r="F18153">
        <v>29.957788350846979</v>
      </c>
    </row>
    <row r="18154" spans="1:6">
      <c r="A18154">
        <v>8</v>
      </c>
      <c r="B18154" s="226">
        <v>43831</v>
      </c>
      <c r="C18154" s="226">
        <v>43832</v>
      </c>
      <c r="D18154" s="226">
        <v>44403.623460648145</v>
      </c>
      <c r="E18154" t="s">
        <v>8019</v>
      </c>
      <c r="F18154">
        <v>59.458818433019836</v>
      </c>
    </row>
    <row r="18155" spans="1:6">
      <c r="A18155">
        <v>8</v>
      </c>
      <c r="B18155" s="226">
        <v>43831</v>
      </c>
      <c r="C18155" s="226">
        <v>43832</v>
      </c>
      <c r="D18155" s="226">
        <v>44403.623460648145</v>
      </c>
      <c r="E18155" t="s">
        <v>7085</v>
      </c>
      <c r="F18155">
        <v>33.500095062785668</v>
      </c>
    </row>
    <row r="18156" spans="1:6">
      <c r="A18156">
        <v>8</v>
      </c>
      <c r="B18156" s="226">
        <v>43831</v>
      </c>
      <c r="C18156" s="226">
        <v>43832</v>
      </c>
      <c r="D18156" s="226">
        <v>44403.623460648145</v>
      </c>
      <c r="E18156" t="s">
        <v>7087</v>
      </c>
      <c r="F18156">
        <v>102.25250438054343</v>
      </c>
    </row>
    <row r="18157" spans="1:6">
      <c r="A18157">
        <v>8</v>
      </c>
      <c r="B18157" s="226">
        <v>43831</v>
      </c>
      <c r="C18157" s="226">
        <v>43832</v>
      </c>
      <c r="D18157" s="226">
        <v>44403.623460648145</v>
      </c>
      <c r="E18157" t="s">
        <v>8154</v>
      </c>
      <c r="F18157">
        <v>30.040364224381037</v>
      </c>
    </row>
    <row r="18158" spans="1:6">
      <c r="A18158">
        <v>8</v>
      </c>
      <c r="B18158" s="226">
        <v>43831</v>
      </c>
      <c r="C18158" s="226">
        <v>43832</v>
      </c>
      <c r="D18158" s="226">
        <v>44403.623460648145</v>
      </c>
      <c r="E18158" t="s">
        <v>7091</v>
      </c>
      <c r="F18158">
        <v>2.8917178842756484E-2</v>
      </c>
    </row>
    <row r="18159" spans="1:6">
      <c r="A18159">
        <v>8</v>
      </c>
      <c r="B18159" s="226">
        <v>43831</v>
      </c>
      <c r="C18159" s="226">
        <v>43832</v>
      </c>
      <c r="D18159" s="226">
        <v>44403.623460648145</v>
      </c>
      <c r="E18159" t="s">
        <v>7093</v>
      </c>
      <c r="F18159">
        <v>147.7915931595696</v>
      </c>
    </row>
    <row r="18160" spans="1:6">
      <c r="A18160">
        <v>8</v>
      </c>
      <c r="B18160" s="226">
        <v>43831</v>
      </c>
      <c r="C18160" s="226">
        <v>43832</v>
      </c>
      <c r="D18160" s="226">
        <v>44403.623460648145</v>
      </c>
      <c r="E18160" t="s">
        <v>7095</v>
      </c>
      <c r="F18160">
        <v>29.900336290730298</v>
      </c>
    </row>
    <row r="18161" spans="1:6">
      <c r="A18161">
        <v>8</v>
      </c>
      <c r="B18161" s="226">
        <v>43831</v>
      </c>
      <c r="C18161" s="226">
        <v>43832</v>
      </c>
      <c r="D18161" s="226">
        <v>44403.623460648145</v>
      </c>
      <c r="E18161" t="s">
        <v>7097</v>
      </c>
      <c r="F18161">
        <v>194.85134125815503</v>
      </c>
    </row>
    <row r="18162" spans="1:6">
      <c r="A18162">
        <v>8</v>
      </c>
      <c r="B18162" s="226">
        <v>43831</v>
      </c>
      <c r="C18162" s="226">
        <v>43832</v>
      </c>
      <c r="D18162" s="226">
        <v>44403.623460648145</v>
      </c>
      <c r="E18162" t="s">
        <v>7099</v>
      </c>
      <c r="F18162">
        <v>192.64805080625732</v>
      </c>
    </row>
    <row r="18163" spans="1:6">
      <c r="A18163">
        <v>8</v>
      </c>
      <c r="B18163" s="226">
        <v>43831</v>
      </c>
      <c r="C18163" s="226">
        <v>43832</v>
      </c>
      <c r="D18163" s="226">
        <v>44403.623460648145</v>
      </c>
      <c r="E18163" t="s">
        <v>7101</v>
      </c>
      <c r="F18163">
        <v>194.69120035171687</v>
      </c>
    </row>
    <row r="18164" spans="1:6">
      <c r="A18164">
        <v>8</v>
      </c>
      <c r="B18164" s="226">
        <v>43831</v>
      </c>
      <c r="C18164" s="226">
        <v>43832</v>
      </c>
      <c r="D18164" s="226">
        <v>44403.623460648145</v>
      </c>
      <c r="E18164" t="s">
        <v>7103</v>
      </c>
      <c r="F18164">
        <v>272.87611374325223</v>
      </c>
    </row>
    <row r="18165" spans="1:6">
      <c r="A18165">
        <v>8</v>
      </c>
      <c r="B18165" s="226">
        <v>43831</v>
      </c>
      <c r="C18165" s="226">
        <v>43832</v>
      </c>
      <c r="D18165" s="226">
        <v>44403.623460648145</v>
      </c>
      <c r="E18165" t="s">
        <v>7105</v>
      </c>
      <c r="F18165">
        <v>297.18481504652249</v>
      </c>
    </row>
    <row r="18166" spans="1:6">
      <c r="A18166">
        <v>8</v>
      </c>
      <c r="B18166" s="226">
        <v>43831</v>
      </c>
      <c r="C18166" s="226">
        <v>43832</v>
      </c>
      <c r="D18166" s="226">
        <v>44403.623460648145</v>
      </c>
      <c r="E18166" t="s">
        <v>7107</v>
      </c>
      <c r="F18166">
        <v>30.296114615599301</v>
      </c>
    </row>
    <row r="18167" spans="1:6">
      <c r="A18167">
        <v>8</v>
      </c>
      <c r="B18167" s="226">
        <v>43831</v>
      </c>
      <c r="C18167" s="226">
        <v>43832</v>
      </c>
      <c r="D18167" s="226">
        <v>44403.623460648145</v>
      </c>
      <c r="E18167" t="s">
        <v>8155</v>
      </c>
      <c r="F18167">
        <v>0.15064957954713792</v>
      </c>
    </row>
    <row r="18168" spans="1:6">
      <c r="A18168">
        <v>8</v>
      </c>
      <c r="B18168" s="226">
        <v>43831</v>
      </c>
      <c r="C18168" s="226">
        <v>43832</v>
      </c>
      <c r="D18168" s="226">
        <v>44403.623460648145</v>
      </c>
      <c r="E18168" t="s">
        <v>8156</v>
      </c>
      <c r="F18168">
        <v>5853.6657416450116</v>
      </c>
    </row>
    <row r="18169" spans="1:6">
      <c r="A18169">
        <v>8</v>
      </c>
      <c r="B18169" s="226">
        <v>43831</v>
      </c>
      <c r="C18169" s="226">
        <v>43832</v>
      </c>
      <c r="D18169" s="226">
        <v>44403.623460648145</v>
      </c>
      <c r="E18169" t="s">
        <v>7113</v>
      </c>
      <c r="F18169">
        <v>9.0728262338374321</v>
      </c>
    </row>
    <row r="18170" spans="1:6">
      <c r="A18170">
        <v>8</v>
      </c>
      <c r="B18170" s="226">
        <v>43831</v>
      </c>
      <c r="C18170" s="226">
        <v>43832</v>
      </c>
      <c r="D18170" s="226">
        <v>44403.623460648145</v>
      </c>
      <c r="E18170" t="s">
        <v>8018</v>
      </c>
      <c r="F18170">
        <v>1.4513116450773502</v>
      </c>
    </row>
    <row r="18171" spans="1:6">
      <c r="A18171">
        <v>8</v>
      </c>
      <c r="B18171" s="226">
        <v>43831</v>
      </c>
      <c r="C18171" s="226">
        <v>43832</v>
      </c>
      <c r="D18171" s="226">
        <v>44403.623460648145</v>
      </c>
      <c r="E18171" t="s">
        <v>7116</v>
      </c>
      <c r="F18171">
        <v>686.33551644219506</v>
      </c>
    </row>
    <row r="18172" spans="1:6">
      <c r="A18172">
        <v>8</v>
      </c>
      <c r="B18172" s="226">
        <v>43831</v>
      </c>
      <c r="C18172" s="226">
        <v>43832</v>
      </c>
      <c r="D18172" s="226">
        <v>44403.623460648145</v>
      </c>
      <c r="E18172" t="s">
        <v>7118</v>
      </c>
      <c r="F18172">
        <v>33.192330651813123</v>
      </c>
    </row>
    <row r="18173" spans="1:6">
      <c r="A18173">
        <v>8</v>
      </c>
      <c r="B18173" s="226">
        <v>43831</v>
      </c>
      <c r="C18173" s="226">
        <v>43832</v>
      </c>
      <c r="D18173" s="226">
        <v>44403.623460648145</v>
      </c>
      <c r="E18173" t="s">
        <v>7384</v>
      </c>
      <c r="F18173">
        <v>113.01548126538601</v>
      </c>
    </row>
    <row r="18174" spans="1:6">
      <c r="A18174">
        <v>8</v>
      </c>
      <c r="B18174" s="226">
        <v>43831</v>
      </c>
      <c r="C18174" s="226">
        <v>43832</v>
      </c>
      <c r="D18174" s="226">
        <v>44403.623460648145</v>
      </c>
      <c r="E18174" t="s">
        <v>8157</v>
      </c>
      <c r="F18174">
        <v>15.509621531433567</v>
      </c>
    </row>
    <row r="18175" spans="1:6">
      <c r="A18175">
        <v>8</v>
      </c>
      <c r="B18175" s="226">
        <v>43831</v>
      </c>
      <c r="C18175" s="226">
        <v>43832</v>
      </c>
      <c r="D18175" s="226">
        <v>44403.623460648145</v>
      </c>
      <c r="E18175" t="s">
        <v>8158</v>
      </c>
      <c r="F18175">
        <v>16.233787442578119</v>
      </c>
    </row>
    <row r="18176" spans="1:6">
      <c r="A18176">
        <v>8</v>
      </c>
      <c r="B18176" s="226">
        <v>43831</v>
      </c>
      <c r="C18176" s="226">
        <v>43832</v>
      </c>
      <c r="D18176" s="226">
        <v>44403.623460648145</v>
      </c>
      <c r="E18176" t="s">
        <v>8159</v>
      </c>
      <c r="F18176">
        <v>39.510427816708969</v>
      </c>
    </row>
    <row r="18177" spans="1:6">
      <c r="A18177">
        <v>8</v>
      </c>
      <c r="B18177" s="226">
        <v>43831</v>
      </c>
      <c r="C18177" s="226">
        <v>43832</v>
      </c>
      <c r="D18177" s="226">
        <v>44403.623460648145</v>
      </c>
      <c r="E18177" t="s">
        <v>8160</v>
      </c>
      <c r="F18177">
        <v>22.565030287371659</v>
      </c>
    </row>
    <row r="18178" spans="1:6">
      <c r="A18178">
        <v>8</v>
      </c>
      <c r="B18178" s="226">
        <v>43831</v>
      </c>
      <c r="C18178" s="226">
        <v>43832</v>
      </c>
      <c r="D18178" s="226">
        <v>44403.623460648145</v>
      </c>
      <c r="E18178" t="s">
        <v>8161</v>
      </c>
      <c r="F18178">
        <v>78.309245546658744</v>
      </c>
    </row>
    <row r="18179" spans="1:6">
      <c r="A18179">
        <v>8</v>
      </c>
      <c r="B18179" s="226">
        <v>43831</v>
      </c>
      <c r="C18179" s="226">
        <v>43832</v>
      </c>
      <c r="D18179" s="226">
        <v>44403.623460648145</v>
      </c>
      <c r="E18179" t="s">
        <v>8326</v>
      </c>
      <c r="F18179">
        <v>27.681180273161981</v>
      </c>
    </row>
    <row r="18180" spans="1:6">
      <c r="A18180">
        <v>8</v>
      </c>
      <c r="B18180" s="226">
        <v>43831</v>
      </c>
      <c r="C18180" s="226">
        <v>43832</v>
      </c>
      <c r="D18180" s="226">
        <v>44403.623460648145</v>
      </c>
      <c r="E18180" t="s">
        <v>8162</v>
      </c>
      <c r="F18180">
        <v>3.9711350990666134</v>
      </c>
    </row>
    <row r="18181" spans="1:6">
      <c r="A18181">
        <v>8</v>
      </c>
      <c r="B18181" s="226">
        <v>43831</v>
      </c>
      <c r="C18181" s="226">
        <v>43832</v>
      </c>
      <c r="D18181" s="226">
        <v>44403.623460648145</v>
      </c>
      <c r="E18181" t="s">
        <v>8163</v>
      </c>
      <c r="F18181">
        <v>0.61100000143048716</v>
      </c>
    </row>
    <row r="18182" spans="1:6">
      <c r="A18182">
        <v>8</v>
      </c>
      <c r="B18182" s="226">
        <v>43831</v>
      </c>
      <c r="C18182" s="226">
        <v>43832</v>
      </c>
      <c r="D18182" s="226">
        <v>44403.623460648145</v>
      </c>
      <c r="E18182" t="s">
        <v>8164</v>
      </c>
      <c r="F18182">
        <v>10.96300029754595</v>
      </c>
    </row>
    <row r="18183" spans="1:6">
      <c r="A18183">
        <v>8</v>
      </c>
      <c r="B18183" s="226">
        <v>43831</v>
      </c>
      <c r="C18183" s="226">
        <v>43832</v>
      </c>
      <c r="D18183" s="226">
        <v>44403.623460648145</v>
      </c>
      <c r="E18183" t="s">
        <v>8165</v>
      </c>
      <c r="F18183">
        <v>0</v>
      </c>
    </row>
    <row r="18184" spans="1:6">
      <c r="A18184">
        <v>8</v>
      </c>
      <c r="B18184" s="226">
        <v>43831</v>
      </c>
      <c r="C18184" s="226">
        <v>43832</v>
      </c>
      <c r="D18184" s="226">
        <v>44403.623460648145</v>
      </c>
      <c r="E18184" t="s">
        <v>7060</v>
      </c>
      <c r="F18184">
        <v>2.0067007467150852</v>
      </c>
    </row>
    <row r="18185" spans="1:6">
      <c r="A18185">
        <v>8</v>
      </c>
      <c r="B18185" s="226">
        <v>43831</v>
      </c>
      <c r="C18185" s="226">
        <v>43832</v>
      </c>
      <c r="D18185" s="226">
        <v>44403.623460648145</v>
      </c>
      <c r="E18185" t="s">
        <v>7397</v>
      </c>
      <c r="F18185">
        <v>0</v>
      </c>
    </row>
    <row r="18186" spans="1:6">
      <c r="A18186">
        <v>8</v>
      </c>
      <c r="B18186" s="226">
        <v>43831</v>
      </c>
      <c r="C18186" s="226">
        <v>43832</v>
      </c>
      <c r="D18186" s="226">
        <v>44403.623460648145</v>
      </c>
      <c r="E18186" t="s">
        <v>8166</v>
      </c>
      <c r="F18186">
        <v>82.66973823971253</v>
      </c>
    </row>
    <row r="18187" spans="1:6">
      <c r="A18187">
        <v>8</v>
      </c>
      <c r="B18187" s="226">
        <v>43831</v>
      </c>
      <c r="C18187" s="226">
        <v>43832</v>
      </c>
      <c r="D18187" s="226">
        <v>44403.623460648145</v>
      </c>
      <c r="E18187" t="s">
        <v>8167</v>
      </c>
      <c r="F18187">
        <v>71.610000610351563</v>
      </c>
    </row>
    <row r="18188" spans="1:6">
      <c r="A18188">
        <v>8</v>
      </c>
      <c r="B18188" s="226">
        <v>43831</v>
      </c>
      <c r="C18188" s="226">
        <v>43832</v>
      </c>
      <c r="D18188" s="226">
        <v>44403.623460648145</v>
      </c>
      <c r="E18188" t="s">
        <v>8168</v>
      </c>
      <c r="F18188">
        <v>29.234983678658836</v>
      </c>
    </row>
    <row r="18189" spans="1:6">
      <c r="A18189">
        <v>8</v>
      </c>
      <c r="B18189" s="226">
        <v>43831</v>
      </c>
      <c r="C18189" s="226">
        <v>43832</v>
      </c>
      <c r="D18189" s="226">
        <v>44403.623460648145</v>
      </c>
      <c r="E18189" t="s">
        <v>8169</v>
      </c>
      <c r="F18189">
        <v>21.459999084472656</v>
      </c>
    </row>
    <row r="18190" spans="1:6">
      <c r="A18190">
        <v>8</v>
      </c>
      <c r="B18190" s="226">
        <v>43831</v>
      </c>
      <c r="C18190" s="226">
        <v>43832</v>
      </c>
      <c r="D18190" s="226">
        <v>44403.623460648145</v>
      </c>
      <c r="E18190" t="s">
        <v>8170</v>
      </c>
      <c r="F18190">
        <v>3.7543769487076268</v>
      </c>
    </row>
    <row r="18191" spans="1:6">
      <c r="A18191">
        <v>8</v>
      </c>
      <c r="B18191" s="226">
        <v>43831</v>
      </c>
      <c r="C18191" s="226">
        <v>43832</v>
      </c>
      <c r="D18191" s="226">
        <v>44403.623460648145</v>
      </c>
      <c r="E18191" t="s">
        <v>8171</v>
      </c>
      <c r="F18191">
        <v>3.8899999856947614</v>
      </c>
    </row>
    <row r="18192" spans="1:6">
      <c r="A18192">
        <v>8</v>
      </c>
      <c r="B18192" s="226">
        <v>43831</v>
      </c>
      <c r="C18192" s="226">
        <v>43832</v>
      </c>
      <c r="D18192" s="226">
        <v>44403.623460648145</v>
      </c>
      <c r="E18192" t="s">
        <v>8172</v>
      </c>
      <c r="F18192">
        <v>0.15064957954713792</v>
      </c>
    </row>
    <row r="18193" spans="1:6">
      <c r="A18193">
        <v>8</v>
      </c>
      <c r="B18193" s="226">
        <v>43831</v>
      </c>
      <c r="C18193" s="226">
        <v>43832</v>
      </c>
      <c r="D18193" s="226">
        <v>44403.623460648145</v>
      </c>
      <c r="E18193" t="s">
        <v>8173</v>
      </c>
      <c r="F18193">
        <v>4.0700001716615297</v>
      </c>
    </row>
    <row r="18194" spans="1:6">
      <c r="A18194">
        <v>8</v>
      </c>
      <c r="B18194" s="226">
        <v>43831</v>
      </c>
      <c r="C18194" s="226">
        <v>43832</v>
      </c>
      <c r="D18194" s="226">
        <v>44403.623460648145</v>
      </c>
      <c r="E18194" t="s">
        <v>7406</v>
      </c>
      <c r="F18194">
        <v>134.10380698839825</v>
      </c>
    </row>
    <row r="18195" spans="1:6">
      <c r="A18195">
        <v>8</v>
      </c>
      <c r="B18195" s="226">
        <v>43831</v>
      </c>
      <c r="C18195" s="226">
        <v>43832</v>
      </c>
      <c r="D18195" s="226">
        <v>44403.623460648145</v>
      </c>
      <c r="E18195" t="s">
        <v>7408</v>
      </c>
      <c r="F18195">
        <v>1.0000000474974138E-3</v>
      </c>
    </row>
    <row r="18196" spans="1:6">
      <c r="A18196">
        <v>8</v>
      </c>
      <c r="B18196" s="226">
        <v>43831</v>
      </c>
      <c r="C18196" s="226">
        <v>43832</v>
      </c>
      <c r="D18196" s="226">
        <v>44403.623460648145</v>
      </c>
      <c r="E18196" t="s">
        <v>8174</v>
      </c>
      <c r="F18196">
        <v>21.68899917602559</v>
      </c>
    </row>
    <row r="18197" spans="1:6">
      <c r="A18197">
        <v>8</v>
      </c>
      <c r="B18197" s="226">
        <v>43831</v>
      </c>
      <c r="C18197" s="226">
        <v>43832</v>
      </c>
      <c r="D18197" s="226">
        <v>44403.623460648145</v>
      </c>
      <c r="E18197" t="s">
        <v>8175</v>
      </c>
      <c r="F18197">
        <v>22.565000534056725</v>
      </c>
    </row>
    <row r="18198" spans="1:6">
      <c r="A18198">
        <v>8</v>
      </c>
      <c r="B18198" s="226">
        <v>43831</v>
      </c>
      <c r="C18198" s="226">
        <v>43832</v>
      </c>
      <c r="D18198" s="226">
        <v>44403.623460648145</v>
      </c>
      <c r="E18198" t="s">
        <v>8176</v>
      </c>
      <c r="F18198">
        <v>39.99399948119958</v>
      </c>
    </row>
    <row r="18199" spans="1:6">
      <c r="A18199">
        <v>8</v>
      </c>
      <c r="B18199" s="226">
        <v>43831</v>
      </c>
      <c r="C18199" s="226">
        <v>43832</v>
      </c>
      <c r="D18199" s="226">
        <v>44403.623460648145</v>
      </c>
      <c r="E18199" t="s">
        <v>8177</v>
      </c>
      <c r="F18199">
        <v>14.701000213623047</v>
      </c>
    </row>
    <row r="18200" spans="1:6">
      <c r="A18200">
        <v>8</v>
      </c>
      <c r="B18200" s="226">
        <v>43831</v>
      </c>
      <c r="C18200" s="226">
        <v>43832</v>
      </c>
      <c r="D18200" s="226">
        <v>44403.623460648145</v>
      </c>
      <c r="E18200" t="s">
        <v>8178</v>
      </c>
      <c r="F18200">
        <v>0.68000000715253039</v>
      </c>
    </row>
    <row r="18201" spans="1:6">
      <c r="A18201">
        <v>8</v>
      </c>
      <c r="B18201" s="226">
        <v>43831</v>
      </c>
      <c r="C18201" s="226">
        <v>43832</v>
      </c>
      <c r="D18201" s="226">
        <v>44403.623460648145</v>
      </c>
      <c r="E18201" t="s">
        <v>8179</v>
      </c>
      <c r="F18201">
        <v>0.30000001192092896</v>
      </c>
    </row>
    <row r="18202" spans="1:6">
      <c r="A18202">
        <v>8</v>
      </c>
      <c r="B18202" s="226">
        <v>43831</v>
      </c>
      <c r="C18202" s="226">
        <v>43832</v>
      </c>
      <c r="D18202" s="226">
        <v>44403.623460648145</v>
      </c>
      <c r="E18202" t="s">
        <v>8180</v>
      </c>
      <c r="F18202">
        <v>0.18000000715255737</v>
      </c>
    </row>
    <row r="18203" spans="1:6">
      <c r="A18203">
        <v>8</v>
      </c>
      <c r="B18203" s="226">
        <v>43831</v>
      </c>
      <c r="C18203" s="226">
        <v>43832</v>
      </c>
      <c r="D18203" s="226">
        <v>44403.623460648145</v>
      </c>
      <c r="E18203" t="s">
        <v>8181</v>
      </c>
      <c r="F18203">
        <v>2.4783126114143248</v>
      </c>
    </row>
    <row r="18204" spans="1:6">
      <c r="A18204">
        <v>8</v>
      </c>
      <c r="B18204" s="226">
        <v>43831</v>
      </c>
      <c r="C18204" s="226">
        <v>43832</v>
      </c>
      <c r="D18204" s="226">
        <v>44403.623460648145</v>
      </c>
      <c r="E18204" t="s">
        <v>8182</v>
      </c>
      <c r="F18204">
        <v>6.8000003695487976E-2</v>
      </c>
    </row>
    <row r="18205" spans="1:6">
      <c r="A18205">
        <v>8</v>
      </c>
      <c r="B18205" s="226">
        <v>43831</v>
      </c>
      <c r="C18205" s="226">
        <v>43832</v>
      </c>
      <c r="D18205" s="226">
        <v>44403.623460648145</v>
      </c>
      <c r="E18205" t="s">
        <v>8183</v>
      </c>
      <c r="F18205">
        <v>0.98694258928299039</v>
      </c>
    </row>
    <row r="18206" spans="1:6">
      <c r="A18206">
        <v>8</v>
      </c>
      <c r="B18206" s="226">
        <v>43831</v>
      </c>
      <c r="C18206" s="226">
        <v>43832</v>
      </c>
      <c r="D18206" s="226">
        <v>44403.623460648145</v>
      </c>
      <c r="E18206" t="s">
        <v>8184</v>
      </c>
      <c r="F18206">
        <v>4.6999998390675563E-2</v>
      </c>
    </row>
    <row r="18207" spans="1:6">
      <c r="A18207">
        <v>8</v>
      </c>
      <c r="B18207" s="226">
        <v>43831</v>
      </c>
      <c r="C18207" s="226">
        <v>43832</v>
      </c>
      <c r="D18207" s="226">
        <v>44403.623460648145</v>
      </c>
      <c r="E18207" t="s">
        <v>8185</v>
      </c>
      <c r="F18207">
        <v>6.1136994361877397</v>
      </c>
    </row>
    <row r="18208" spans="1:6">
      <c r="A18208">
        <v>8</v>
      </c>
      <c r="B18208" s="226">
        <v>43831</v>
      </c>
      <c r="C18208" s="226">
        <v>43832</v>
      </c>
      <c r="D18208" s="226">
        <v>44403.623460648145</v>
      </c>
      <c r="E18208" t="s">
        <v>8186</v>
      </c>
      <c r="F18208">
        <v>13.847000122070313</v>
      </c>
    </row>
    <row r="18209" spans="1:6">
      <c r="A18209">
        <v>8</v>
      </c>
      <c r="B18209" s="226">
        <v>43831</v>
      </c>
      <c r="C18209" s="226">
        <v>43832</v>
      </c>
      <c r="D18209" s="226">
        <v>44403.623460648145</v>
      </c>
      <c r="E18209" t="s">
        <v>8187</v>
      </c>
      <c r="F18209">
        <v>18.352856636047385</v>
      </c>
    </row>
    <row r="18210" spans="1:6">
      <c r="A18210">
        <v>8</v>
      </c>
      <c r="B18210" s="226">
        <v>43831</v>
      </c>
      <c r="C18210" s="226">
        <v>43832</v>
      </c>
      <c r="D18210" s="226">
        <v>44403.623460648145</v>
      </c>
      <c r="E18210" t="s">
        <v>8188</v>
      </c>
      <c r="F18210">
        <v>18.48200035095142</v>
      </c>
    </row>
    <row r="18211" spans="1:6">
      <c r="A18211">
        <v>8</v>
      </c>
      <c r="B18211" s="226">
        <v>43831</v>
      </c>
      <c r="C18211" s="226">
        <v>43832</v>
      </c>
      <c r="D18211" s="226">
        <v>44403.623460648145</v>
      </c>
      <c r="E18211" t="s">
        <v>8189</v>
      </c>
      <c r="F18211">
        <v>42.850053787231417</v>
      </c>
    </row>
    <row r="18212" spans="1:6">
      <c r="A18212">
        <v>8</v>
      </c>
      <c r="B18212" s="226">
        <v>43831</v>
      </c>
      <c r="C18212" s="226">
        <v>43832</v>
      </c>
      <c r="D18212" s="226">
        <v>44403.623460648145</v>
      </c>
      <c r="E18212" t="s">
        <v>8190</v>
      </c>
      <c r="F18212">
        <v>41.249000549316477</v>
      </c>
    </row>
    <row r="18213" spans="1:6">
      <c r="A18213">
        <v>8</v>
      </c>
      <c r="B18213" s="226">
        <v>43831</v>
      </c>
      <c r="C18213" s="226">
        <v>43832</v>
      </c>
      <c r="D18213" s="226">
        <v>44403.623460648145</v>
      </c>
      <c r="E18213" t="s">
        <v>8191</v>
      </c>
      <c r="F18213">
        <v>20.605543136596591</v>
      </c>
    </row>
    <row r="18214" spans="1:6">
      <c r="A18214">
        <v>8</v>
      </c>
      <c r="B18214" s="226">
        <v>43831</v>
      </c>
      <c r="C18214" s="226">
        <v>43832</v>
      </c>
      <c r="D18214" s="226">
        <v>44403.623460648145</v>
      </c>
      <c r="E18214" t="s">
        <v>8192</v>
      </c>
      <c r="F18214">
        <v>25.076000213622439</v>
      </c>
    </row>
    <row r="18215" spans="1:6">
      <c r="A18215">
        <v>8</v>
      </c>
      <c r="B18215" s="226">
        <v>43831</v>
      </c>
      <c r="C18215" s="226">
        <v>43832</v>
      </c>
      <c r="D18215" s="226">
        <v>44403.623460648145</v>
      </c>
      <c r="E18215" t="s">
        <v>8193</v>
      </c>
      <c r="F18215">
        <v>0.96799999475482534</v>
      </c>
    </row>
    <row r="18216" spans="1:6">
      <c r="A18216">
        <v>8</v>
      </c>
      <c r="B18216" s="226">
        <v>43831</v>
      </c>
      <c r="C18216" s="226">
        <v>43832</v>
      </c>
      <c r="D18216" s="226">
        <v>44403.623460648145</v>
      </c>
      <c r="E18216" t="s">
        <v>8194</v>
      </c>
      <c r="F18216">
        <v>0.22800000011921756</v>
      </c>
    </row>
    <row r="18217" spans="1:6">
      <c r="A18217">
        <v>8</v>
      </c>
      <c r="B18217" s="226">
        <v>43831</v>
      </c>
      <c r="C18217" s="226">
        <v>43832</v>
      </c>
      <c r="D18217" s="226">
        <v>44403.623460648145</v>
      </c>
      <c r="E18217" t="s">
        <v>8195</v>
      </c>
      <c r="F18217">
        <v>0.15999999642372145</v>
      </c>
    </row>
    <row r="18218" spans="1:6">
      <c r="A18218">
        <v>8</v>
      </c>
      <c r="B18218" s="226">
        <v>43831</v>
      </c>
      <c r="C18218" s="226">
        <v>43832</v>
      </c>
      <c r="D18218" s="226">
        <v>44403.623460648145</v>
      </c>
      <c r="E18218" t="s">
        <v>8196</v>
      </c>
      <c r="F18218">
        <v>2.7000000700353573E-2</v>
      </c>
    </row>
    <row r="18219" spans="1:6">
      <c r="A18219">
        <v>8</v>
      </c>
      <c r="B18219" s="226">
        <v>43831</v>
      </c>
      <c r="C18219" s="226">
        <v>43832</v>
      </c>
      <c r="D18219" s="226">
        <v>44403.623460648145</v>
      </c>
      <c r="E18219" t="s">
        <v>7433</v>
      </c>
      <c r="F18219">
        <v>0</v>
      </c>
    </row>
    <row r="18220" spans="1:6">
      <c r="A18220">
        <v>8</v>
      </c>
      <c r="B18220" s="226">
        <v>43831</v>
      </c>
      <c r="C18220" s="226">
        <v>43832</v>
      </c>
      <c r="D18220" s="226">
        <v>44403.623460648145</v>
      </c>
      <c r="E18220" t="s">
        <v>7435</v>
      </c>
      <c r="F18220">
        <v>18.863569711314444</v>
      </c>
    </row>
    <row r="18221" spans="1:6">
      <c r="A18221">
        <v>8</v>
      </c>
      <c r="B18221" s="226">
        <v>43831</v>
      </c>
      <c r="C18221" s="226">
        <v>43832</v>
      </c>
      <c r="D18221" s="226">
        <v>44403.623460648145</v>
      </c>
      <c r="E18221" t="s">
        <v>7437</v>
      </c>
      <c r="F18221">
        <v>22.471588320202311</v>
      </c>
    </row>
    <row r="18222" spans="1:6">
      <c r="A18222">
        <v>8</v>
      </c>
      <c r="B18222" s="226">
        <v>43831</v>
      </c>
      <c r="C18222" s="226">
        <v>43832</v>
      </c>
      <c r="D18222" s="226">
        <v>44403.623460648145</v>
      </c>
      <c r="E18222" t="s">
        <v>7439</v>
      </c>
      <c r="F18222">
        <v>60.714445593623537</v>
      </c>
    </row>
    <row r="18223" spans="1:6">
      <c r="A18223">
        <v>8</v>
      </c>
      <c r="B18223" s="226">
        <v>43831</v>
      </c>
      <c r="C18223" s="226">
        <v>43832</v>
      </c>
      <c r="D18223" s="226">
        <v>44403.623460648145</v>
      </c>
      <c r="E18223" t="s">
        <v>7441</v>
      </c>
      <c r="F18223">
        <v>26.416319565640542</v>
      </c>
    </row>
    <row r="18224" spans="1:6">
      <c r="A18224">
        <v>8</v>
      </c>
      <c r="B18224" s="226">
        <v>43831</v>
      </c>
      <c r="C18224" s="226">
        <v>43832</v>
      </c>
      <c r="D18224" s="226">
        <v>44403.623460648145</v>
      </c>
      <c r="E18224" t="s">
        <v>7443</v>
      </c>
      <c r="F18224">
        <v>37.943888012568166</v>
      </c>
    </row>
    <row r="18225" spans="1:6">
      <c r="A18225">
        <v>8</v>
      </c>
      <c r="B18225" s="226">
        <v>43831</v>
      </c>
      <c r="C18225" s="226">
        <v>43832</v>
      </c>
      <c r="D18225" s="226">
        <v>44403.623460648145</v>
      </c>
      <c r="E18225" t="s">
        <v>7445</v>
      </c>
      <c r="F18225">
        <v>7.2148579991526045</v>
      </c>
    </row>
    <row r="18226" spans="1:6">
      <c r="A18226">
        <v>8</v>
      </c>
      <c r="B18226" s="226">
        <v>43831</v>
      </c>
      <c r="C18226" s="226">
        <v>43832</v>
      </c>
      <c r="D18226" s="226">
        <v>44403.623460648145</v>
      </c>
      <c r="E18226" t="s">
        <v>7447</v>
      </c>
      <c r="F18226">
        <v>137.79803170098188</v>
      </c>
    </row>
    <row r="18227" spans="1:6">
      <c r="A18227">
        <v>8</v>
      </c>
      <c r="B18227" s="226">
        <v>43831</v>
      </c>
      <c r="C18227" s="226">
        <v>43832</v>
      </c>
      <c r="D18227" s="226">
        <v>44403.623460648145</v>
      </c>
      <c r="E18227" t="s">
        <v>7449</v>
      </c>
      <c r="F18227">
        <v>147.21569574144132</v>
      </c>
    </row>
    <row r="18228" spans="1:6">
      <c r="A18228">
        <v>8</v>
      </c>
      <c r="B18228" s="226">
        <v>43831</v>
      </c>
      <c r="C18228" s="226">
        <v>43832</v>
      </c>
      <c r="D18228" s="226">
        <v>44403.623460648145</v>
      </c>
      <c r="E18228" t="s">
        <v>7451</v>
      </c>
      <c r="F18228">
        <v>160.26354993184412</v>
      </c>
    </row>
    <row r="18229" spans="1:6">
      <c r="A18229">
        <v>8</v>
      </c>
      <c r="B18229" s="226">
        <v>43831</v>
      </c>
      <c r="C18229" s="226">
        <v>43832</v>
      </c>
      <c r="D18229" s="226">
        <v>44403.623460648145</v>
      </c>
      <c r="E18229" t="s">
        <v>7453</v>
      </c>
      <c r="F18229">
        <v>187.04102606243569</v>
      </c>
    </row>
    <row r="18230" spans="1:6">
      <c r="A18230">
        <v>8</v>
      </c>
      <c r="B18230" s="226">
        <v>43831</v>
      </c>
      <c r="C18230" s="226">
        <v>43832</v>
      </c>
      <c r="D18230" s="226">
        <v>44403.623460648145</v>
      </c>
      <c r="E18230" t="s">
        <v>7455</v>
      </c>
      <c r="F18230">
        <v>198.03290838665373</v>
      </c>
    </row>
    <row r="18231" spans="1:6">
      <c r="A18231">
        <v>8</v>
      </c>
      <c r="B18231" s="226">
        <v>43831</v>
      </c>
      <c r="C18231" s="226">
        <v>43832</v>
      </c>
      <c r="D18231" s="226">
        <v>44403.623460648145</v>
      </c>
      <c r="E18231" t="s">
        <v>7457</v>
      </c>
      <c r="F18231">
        <v>198.9695576879711</v>
      </c>
    </row>
    <row r="18232" spans="1:6">
      <c r="A18232">
        <v>8</v>
      </c>
      <c r="B18232" s="226">
        <v>43831</v>
      </c>
      <c r="C18232" s="226">
        <v>43832</v>
      </c>
      <c r="D18232" s="226">
        <v>44403.623460648145</v>
      </c>
      <c r="E18232" t="s">
        <v>7459</v>
      </c>
      <c r="F18232">
        <v>200.90534630881453</v>
      </c>
    </row>
    <row r="18233" spans="1:6">
      <c r="A18233">
        <v>8</v>
      </c>
      <c r="B18233" s="226">
        <v>43831</v>
      </c>
      <c r="C18233" s="226">
        <v>43832</v>
      </c>
      <c r="D18233" s="226">
        <v>44403.623460648145</v>
      </c>
      <c r="E18233" t="s">
        <v>7461</v>
      </c>
      <c r="F18233">
        <v>197.26214670604992</v>
      </c>
    </row>
    <row r="18234" spans="1:6">
      <c r="A18234">
        <v>8</v>
      </c>
      <c r="B18234" s="226">
        <v>43831</v>
      </c>
      <c r="C18234" s="226">
        <v>43832</v>
      </c>
      <c r="D18234" s="226">
        <v>44403.623460648145</v>
      </c>
      <c r="E18234" t="s">
        <v>7463</v>
      </c>
      <c r="F18234">
        <v>150.75598879920128</v>
      </c>
    </row>
    <row r="18235" spans="1:6">
      <c r="A18235">
        <v>8</v>
      </c>
      <c r="B18235" s="226">
        <v>43831</v>
      </c>
      <c r="C18235" s="226">
        <v>43832</v>
      </c>
      <c r="D18235" s="226">
        <v>44403.623460648145</v>
      </c>
      <c r="E18235" t="s">
        <v>7465</v>
      </c>
      <c r="F18235">
        <v>150.98708908292977</v>
      </c>
    </row>
    <row r="18236" spans="1:6">
      <c r="A18236">
        <v>8</v>
      </c>
      <c r="B18236" s="226">
        <v>43831</v>
      </c>
      <c r="C18236" s="226">
        <v>43832</v>
      </c>
      <c r="D18236" s="226">
        <v>44403.623460648145</v>
      </c>
      <c r="E18236" t="s">
        <v>7467</v>
      </c>
      <c r="F18236">
        <v>30.974489356411702</v>
      </c>
    </row>
    <row r="18237" spans="1:6">
      <c r="A18237">
        <v>8</v>
      </c>
      <c r="B18237" s="226">
        <v>43831</v>
      </c>
      <c r="C18237" s="226">
        <v>43832</v>
      </c>
      <c r="D18237" s="226">
        <v>44403.623460648145</v>
      </c>
      <c r="E18237" t="s">
        <v>8198</v>
      </c>
      <c r="F18237">
        <v>2.8999999165534973E-2</v>
      </c>
    </row>
    <row r="18238" spans="1:6">
      <c r="A18238">
        <v>8</v>
      </c>
      <c r="B18238" s="226">
        <v>43831</v>
      </c>
      <c r="C18238" s="226">
        <v>43832</v>
      </c>
      <c r="D18238" s="226">
        <v>44403.623460648145</v>
      </c>
      <c r="E18238" t="s">
        <v>8197</v>
      </c>
      <c r="F18238">
        <v>0.10599999874829849</v>
      </c>
    </row>
    <row r="18239" spans="1:6">
      <c r="A18239">
        <v>8</v>
      </c>
      <c r="B18239" s="226">
        <v>43831</v>
      </c>
      <c r="C18239" s="226">
        <v>43832</v>
      </c>
      <c r="D18239" s="226">
        <v>44403.623460648145</v>
      </c>
      <c r="E18239" t="s">
        <v>8199</v>
      </c>
      <c r="F18239">
        <v>0.20399999618530273</v>
      </c>
    </row>
    <row r="18240" spans="1:6">
      <c r="A18240">
        <v>8</v>
      </c>
      <c r="B18240" s="226">
        <v>43831</v>
      </c>
      <c r="C18240" s="226">
        <v>43832</v>
      </c>
      <c r="D18240" s="226">
        <v>44403.623460648145</v>
      </c>
      <c r="E18240" t="s">
        <v>8200</v>
      </c>
      <c r="F18240">
        <v>21.100000381470569</v>
      </c>
    </row>
    <row r="18241" spans="1:6">
      <c r="A18241">
        <v>8</v>
      </c>
      <c r="B18241" s="226">
        <v>43831</v>
      </c>
      <c r="C18241" s="226">
        <v>43832</v>
      </c>
      <c r="D18241" s="226">
        <v>44403.623460648145</v>
      </c>
      <c r="E18241" t="s">
        <v>8201</v>
      </c>
      <c r="F18241">
        <v>21.118000030517695</v>
      </c>
    </row>
    <row r="18242" spans="1:6">
      <c r="A18242">
        <v>8</v>
      </c>
      <c r="B18242" s="226">
        <v>43831</v>
      </c>
      <c r="C18242" s="226">
        <v>43832</v>
      </c>
      <c r="D18242" s="226">
        <v>44403.623460648145</v>
      </c>
      <c r="E18242" t="s">
        <v>8202</v>
      </c>
      <c r="F18242">
        <v>47.970001220703125</v>
      </c>
    </row>
    <row r="18243" spans="1:6">
      <c r="A18243">
        <v>8</v>
      </c>
      <c r="B18243" s="226">
        <v>43831</v>
      </c>
      <c r="C18243" s="226">
        <v>43832</v>
      </c>
      <c r="D18243" s="226">
        <v>44403.623460648145</v>
      </c>
      <c r="E18243" t="s">
        <v>8203</v>
      </c>
      <c r="F18243">
        <v>8.1120004653933702</v>
      </c>
    </row>
    <row r="18244" spans="1:6">
      <c r="A18244">
        <v>8</v>
      </c>
      <c r="B18244" s="226">
        <v>43831</v>
      </c>
      <c r="C18244" s="226">
        <v>43832</v>
      </c>
      <c r="D18244" s="226">
        <v>44403.623460648145</v>
      </c>
      <c r="E18244" t="s">
        <v>8205</v>
      </c>
      <c r="F18244">
        <v>8.5000000894066299E-2</v>
      </c>
    </row>
    <row r="18245" spans="1:6">
      <c r="A18245">
        <v>8</v>
      </c>
      <c r="B18245" s="226">
        <v>43831</v>
      </c>
      <c r="C18245" s="226">
        <v>43832</v>
      </c>
      <c r="D18245" s="226">
        <v>44403.623460648145</v>
      </c>
      <c r="E18245" t="s">
        <v>8327</v>
      </c>
      <c r="F18245">
        <v>2.0067007467150852</v>
      </c>
    </row>
    <row r="18246" spans="1:6">
      <c r="A18246">
        <v>8</v>
      </c>
      <c r="B18246" s="226">
        <v>43831</v>
      </c>
      <c r="C18246" s="226">
        <v>43832</v>
      </c>
      <c r="D18246" s="226">
        <v>44403.623460648145</v>
      </c>
      <c r="E18246" t="s">
        <v>8325</v>
      </c>
      <c r="F18246">
        <v>2.8225266950903466E-2</v>
      </c>
    </row>
    <row r="18247" spans="1:6">
      <c r="A18247">
        <v>8</v>
      </c>
      <c r="B18247" s="226">
        <v>43831</v>
      </c>
      <c r="C18247" s="226">
        <v>43832</v>
      </c>
      <c r="D18247" s="226">
        <v>44403.623460648145</v>
      </c>
      <c r="E18247" t="s">
        <v>8423</v>
      </c>
      <c r="F18247">
        <v>41.316491340097862</v>
      </c>
    </row>
    <row r="18248" spans="1:6">
      <c r="A18248">
        <v>8</v>
      </c>
      <c r="B18248" s="226">
        <v>43831</v>
      </c>
      <c r="C18248" s="226">
        <v>43832</v>
      </c>
      <c r="D18248" s="226">
        <v>44403.623460648145</v>
      </c>
      <c r="E18248" t="s">
        <v>8415</v>
      </c>
      <c r="F18248">
        <v>34.438961099253746</v>
      </c>
    </row>
    <row r="18249" spans="1:6">
      <c r="A18249">
        <v>8</v>
      </c>
      <c r="B18249" s="226">
        <v>43831</v>
      </c>
      <c r="C18249" s="226">
        <v>43832</v>
      </c>
      <c r="D18249" s="226">
        <v>44403.623460648145</v>
      </c>
      <c r="E18249" t="s">
        <v>8330</v>
      </c>
      <c r="F18249">
        <v>27.681180273161981</v>
      </c>
    </row>
    <row r="18250" spans="1:6">
      <c r="A18250">
        <v>8</v>
      </c>
      <c r="B18250" s="226">
        <v>43831</v>
      </c>
      <c r="C18250" s="226">
        <v>43832</v>
      </c>
      <c r="D18250" s="226">
        <v>44403.623460648145</v>
      </c>
      <c r="E18250" t="s">
        <v>8298</v>
      </c>
      <c r="F18250">
        <v>133.58539942774709</v>
      </c>
    </row>
    <row r="18251" spans="1:6">
      <c r="A18251">
        <v>8</v>
      </c>
      <c r="B18251" s="226">
        <v>43831</v>
      </c>
      <c r="C18251" s="226">
        <v>43832</v>
      </c>
      <c r="D18251" s="226">
        <v>44403.623460648145</v>
      </c>
      <c r="E18251" t="s">
        <v>8299</v>
      </c>
      <c r="F18251">
        <v>124.29264354166432</v>
      </c>
    </row>
    <row r="18252" spans="1:6">
      <c r="A18252">
        <v>8</v>
      </c>
      <c r="B18252" s="226">
        <v>43831</v>
      </c>
      <c r="C18252" s="226">
        <v>43832</v>
      </c>
      <c r="D18252" s="226">
        <v>44403.623460648145</v>
      </c>
      <c r="E18252" t="s">
        <v>6670</v>
      </c>
      <c r="F18252">
        <v>6.9564158402722631</v>
      </c>
    </row>
    <row r="18253" spans="1:6">
      <c r="A18253">
        <v>8</v>
      </c>
      <c r="B18253" s="226">
        <v>43831</v>
      </c>
      <c r="C18253" s="226">
        <v>43832</v>
      </c>
      <c r="D18253" s="226">
        <v>44403.623460648145</v>
      </c>
      <c r="E18253" t="s">
        <v>8300</v>
      </c>
      <c r="F18253">
        <v>120.39442593160587</v>
      </c>
    </row>
    <row r="18254" spans="1:6">
      <c r="A18254">
        <v>8</v>
      </c>
      <c r="B18254" s="226">
        <v>43831</v>
      </c>
      <c r="C18254" s="226">
        <v>43832</v>
      </c>
      <c r="D18254" s="226">
        <v>44403.623460648145</v>
      </c>
      <c r="E18254" t="s">
        <v>8301</v>
      </c>
      <c r="F18254">
        <v>116.77701611352096</v>
      </c>
    </row>
    <row r="18255" spans="1:6">
      <c r="A18255">
        <v>8</v>
      </c>
      <c r="B18255" s="226">
        <v>43831</v>
      </c>
      <c r="C18255" s="226">
        <v>43832</v>
      </c>
      <c r="D18255" s="226">
        <v>44403.623460648145</v>
      </c>
      <c r="E18255" t="s">
        <v>6671</v>
      </c>
      <c r="F18255">
        <v>3.0046323075952874</v>
      </c>
    </row>
    <row r="18256" spans="1:6">
      <c r="A18256">
        <v>8</v>
      </c>
      <c r="B18256" s="226">
        <v>43831</v>
      </c>
      <c r="C18256" s="226">
        <v>43832</v>
      </c>
      <c r="D18256" s="226">
        <v>44407.6</v>
      </c>
      <c r="E18256" t="s">
        <v>5369</v>
      </c>
      <c r="F18256">
        <v>1.294717978675227</v>
      </c>
    </row>
    <row r="18257" spans="1:6">
      <c r="A18257">
        <v>8</v>
      </c>
      <c r="B18257" s="226">
        <v>43831</v>
      </c>
      <c r="C18257" s="226">
        <v>43832</v>
      </c>
      <c r="D18257" s="226">
        <v>44407.6</v>
      </c>
      <c r="E18257" t="s">
        <v>5521</v>
      </c>
      <c r="F18257">
        <v>210.67810947630139</v>
      </c>
    </row>
    <row r="18258" spans="1:6">
      <c r="A18258">
        <v>8</v>
      </c>
      <c r="B18258" s="226">
        <v>43831</v>
      </c>
      <c r="C18258" s="226">
        <v>43832</v>
      </c>
      <c r="D18258" s="226">
        <v>44407.6</v>
      </c>
      <c r="E18258" t="s">
        <v>6243</v>
      </c>
      <c r="F18258">
        <v>1.6900456621767563</v>
      </c>
    </row>
    <row r="18259" spans="1:6">
      <c r="A18259">
        <v>8</v>
      </c>
      <c r="B18259" s="226">
        <v>43831</v>
      </c>
      <c r="C18259" s="226">
        <v>43832</v>
      </c>
      <c r="D18259" s="226">
        <v>44407.6</v>
      </c>
      <c r="E18259" t="s">
        <v>6816</v>
      </c>
      <c r="F18259">
        <v>75.981706953048715</v>
      </c>
    </row>
    <row r="18260" spans="1:6">
      <c r="A18260">
        <v>8</v>
      </c>
      <c r="B18260" s="226">
        <v>43831</v>
      </c>
      <c r="C18260" s="226">
        <v>43832</v>
      </c>
      <c r="D18260" s="226">
        <v>44407.6</v>
      </c>
      <c r="E18260" t="s">
        <v>6900</v>
      </c>
      <c r="F18260">
        <v>110.00103698836462</v>
      </c>
    </row>
    <row r="18261" spans="1:6">
      <c r="A18261">
        <v>8</v>
      </c>
      <c r="B18261" s="226">
        <v>43831</v>
      </c>
      <c r="C18261" s="226">
        <v>43832</v>
      </c>
      <c r="D18261" s="226">
        <v>44407.6</v>
      </c>
      <c r="E18261" t="s">
        <v>6902</v>
      </c>
      <c r="F18261">
        <v>0</v>
      </c>
    </row>
    <row r="18262" spans="1:6">
      <c r="A18262">
        <v>8</v>
      </c>
      <c r="B18262" s="226">
        <v>43831</v>
      </c>
      <c r="C18262" s="226">
        <v>43832</v>
      </c>
      <c r="D18262" s="226">
        <v>44407.6</v>
      </c>
      <c r="E18262" t="s">
        <v>7024</v>
      </c>
      <c r="F18262">
        <v>0</v>
      </c>
    </row>
    <row r="18263" spans="1:6">
      <c r="A18263">
        <v>8</v>
      </c>
      <c r="B18263" s="226">
        <v>43831</v>
      </c>
      <c r="C18263" s="226">
        <v>43832</v>
      </c>
      <c r="D18263" s="226">
        <v>44407.6</v>
      </c>
      <c r="E18263" t="s">
        <v>6246</v>
      </c>
    </row>
    <row r="18264" spans="1:6">
      <c r="A18264">
        <v>8</v>
      </c>
      <c r="B18264" s="226">
        <v>43831</v>
      </c>
      <c r="C18264" s="226">
        <v>43832</v>
      </c>
      <c r="D18264" s="226">
        <v>44407.6</v>
      </c>
      <c r="E18264" t="s">
        <v>6665</v>
      </c>
      <c r="F18264">
        <v>-3.257282465799919E-2</v>
      </c>
    </row>
    <row r="18265" spans="1:6">
      <c r="A18265">
        <v>8</v>
      </c>
      <c r="B18265" s="226">
        <v>43831</v>
      </c>
      <c r="C18265" s="226">
        <v>43832</v>
      </c>
      <c r="D18265" s="226">
        <v>44407.6</v>
      </c>
      <c r="E18265" t="s">
        <v>6666</v>
      </c>
      <c r="F18265">
        <v>-2.5229221771264243E-2</v>
      </c>
    </row>
    <row r="18266" spans="1:6">
      <c r="A18266">
        <v>8</v>
      </c>
      <c r="B18266" s="226">
        <v>43831</v>
      </c>
      <c r="C18266" s="226">
        <v>43832</v>
      </c>
      <c r="D18266" s="226">
        <v>44407.6</v>
      </c>
      <c r="E18266" t="s">
        <v>6289</v>
      </c>
      <c r="F18266">
        <v>32.856162087122598</v>
      </c>
    </row>
    <row r="18267" spans="1:6">
      <c r="A18267">
        <v>8</v>
      </c>
      <c r="B18267" s="226">
        <v>43831</v>
      </c>
      <c r="C18267" s="226">
        <v>43832</v>
      </c>
      <c r="D18267" s="226">
        <v>44407.6</v>
      </c>
      <c r="E18267" t="s">
        <v>6290</v>
      </c>
      <c r="F18267">
        <v>4.3155950711005211</v>
      </c>
    </row>
    <row r="18268" spans="1:6">
      <c r="A18268">
        <v>8</v>
      </c>
      <c r="B18268" s="226">
        <v>43831</v>
      </c>
      <c r="C18268" s="226">
        <v>43832</v>
      </c>
      <c r="D18268" s="226">
        <v>44407.6</v>
      </c>
      <c r="E18268" t="s">
        <v>6291</v>
      </c>
      <c r="F18268">
        <v>4.4542602270382359</v>
      </c>
    </row>
    <row r="18269" spans="1:6">
      <c r="A18269">
        <v>8</v>
      </c>
      <c r="B18269" s="226">
        <v>43831</v>
      </c>
      <c r="C18269" s="226">
        <v>43832</v>
      </c>
      <c r="D18269" s="226">
        <v>44407.6</v>
      </c>
      <c r="E18269" t="s">
        <v>7315</v>
      </c>
      <c r="F18269">
        <v>37.828326772318924</v>
      </c>
    </row>
    <row r="18270" spans="1:6">
      <c r="A18270">
        <v>8</v>
      </c>
      <c r="B18270" s="226">
        <v>43831</v>
      </c>
      <c r="C18270" s="226">
        <v>43832</v>
      </c>
      <c r="D18270" s="226">
        <v>44407.6</v>
      </c>
      <c r="E18270" t="s">
        <v>8322</v>
      </c>
      <c r="F18270">
        <v>0</v>
      </c>
    </row>
    <row r="18271" spans="1:6">
      <c r="A18271">
        <v>8</v>
      </c>
      <c r="B18271" s="226">
        <v>43831</v>
      </c>
      <c r="C18271" s="226">
        <v>43832</v>
      </c>
      <c r="D18271" s="226">
        <v>44407.6</v>
      </c>
      <c r="E18271" t="s">
        <v>7348</v>
      </c>
      <c r="F18271">
        <v>5.0086818463271507</v>
      </c>
    </row>
    <row r="18272" spans="1:6">
      <c r="A18272">
        <v>8</v>
      </c>
      <c r="B18272" s="226">
        <v>43831</v>
      </c>
      <c r="C18272" s="226">
        <v>43832</v>
      </c>
      <c r="D18272" s="226">
        <v>44407.6</v>
      </c>
      <c r="E18272" t="s">
        <v>8323</v>
      </c>
      <c r="F18272">
        <v>4.2716914865705737</v>
      </c>
    </row>
    <row r="18273" spans="1:6">
      <c r="A18273">
        <v>8</v>
      </c>
      <c r="B18273" s="226">
        <v>43831</v>
      </c>
      <c r="C18273" s="226">
        <v>43832</v>
      </c>
      <c r="D18273" s="226">
        <v>44407.6</v>
      </c>
      <c r="E18273" t="s">
        <v>7343</v>
      </c>
      <c r="F18273">
        <v>40.743962542215947</v>
      </c>
    </row>
    <row r="18274" spans="1:6">
      <c r="A18274">
        <v>8</v>
      </c>
      <c r="B18274" s="226">
        <v>43831</v>
      </c>
      <c r="C18274" s="226">
        <v>43832</v>
      </c>
      <c r="D18274" s="226">
        <v>44407.6</v>
      </c>
      <c r="E18274" t="s">
        <v>6834</v>
      </c>
      <c r="F18274">
        <v>0</v>
      </c>
    </row>
    <row r="18275" spans="1:6">
      <c r="A18275">
        <v>8</v>
      </c>
      <c r="B18275" s="226">
        <v>43831</v>
      </c>
      <c r="C18275" s="226">
        <v>43832</v>
      </c>
      <c r="D18275" s="226">
        <v>44407.6</v>
      </c>
      <c r="E18275" t="s">
        <v>8020</v>
      </c>
      <c r="F18275">
        <v>1.0537960679994691</v>
      </c>
    </row>
    <row r="18276" spans="1:6">
      <c r="A18276">
        <v>8</v>
      </c>
      <c r="B18276" s="226">
        <v>43831</v>
      </c>
      <c r="C18276" s="226">
        <v>43832</v>
      </c>
      <c r="D18276" s="226">
        <v>44407.6</v>
      </c>
      <c r="E18276" t="s">
        <v>7018</v>
      </c>
      <c r="F18276">
        <v>19.06925452086664</v>
      </c>
    </row>
    <row r="18277" spans="1:6">
      <c r="A18277">
        <v>8</v>
      </c>
      <c r="B18277" s="226">
        <v>43831</v>
      </c>
      <c r="C18277" s="226">
        <v>43832</v>
      </c>
      <c r="D18277" s="226">
        <v>44407.6</v>
      </c>
      <c r="E18277" t="s">
        <v>7354</v>
      </c>
      <c r="F18277">
        <v>35.69897345701856</v>
      </c>
    </row>
    <row r="18278" spans="1:6">
      <c r="A18278">
        <v>8</v>
      </c>
      <c r="B18278" s="226">
        <v>43831</v>
      </c>
      <c r="C18278" s="226">
        <v>43832</v>
      </c>
      <c r="D18278" s="226">
        <v>44407.6</v>
      </c>
      <c r="E18278" t="s">
        <v>8328</v>
      </c>
      <c r="F18278">
        <v>25.533217056592303</v>
      </c>
    </row>
    <row r="18279" spans="1:6">
      <c r="A18279">
        <v>8</v>
      </c>
      <c r="B18279" s="226">
        <v>43831</v>
      </c>
      <c r="C18279" s="226">
        <v>43832</v>
      </c>
      <c r="D18279" s="226">
        <v>44407.6</v>
      </c>
      <c r="E18279" t="s">
        <v>8330</v>
      </c>
      <c r="F18279">
        <v>27.681180273161981</v>
      </c>
    </row>
    <row r="18280" spans="1:6">
      <c r="A18280">
        <v>8</v>
      </c>
      <c r="B18280" s="226">
        <v>43831</v>
      </c>
      <c r="C18280" s="226">
        <v>43832</v>
      </c>
      <c r="D18280" s="226">
        <v>44407.6</v>
      </c>
      <c r="E18280" t="s">
        <v>7397</v>
      </c>
      <c r="F18280">
        <v>0</v>
      </c>
    </row>
    <row r="18281" spans="1:6">
      <c r="A18281">
        <v>8</v>
      </c>
      <c r="B18281" s="226">
        <v>43831</v>
      </c>
      <c r="C18281" s="226">
        <v>43832</v>
      </c>
      <c r="D18281" s="226">
        <v>44407.6</v>
      </c>
      <c r="E18281" t="s">
        <v>6635</v>
      </c>
    </row>
    <row r="18282" spans="1:6">
      <c r="A18282">
        <v>8</v>
      </c>
      <c r="B18282" s="226">
        <v>43831</v>
      </c>
      <c r="C18282" s="226">
        <v>43832</v>
      </c>
      <c r="D18282" s="226">
        <v>44407.6</v>
      </c>
      <c r="E18282" t="s">
        <v>6637</v>
      </c>
    </row>
    <row r="18283" spans="1:6">
      <c r="A18283">
        <v>8</v>
      </c>
      <c r="B18283" s="226">
        <v>43831</v>
      </c>
      <c r="C18283" s="226">
        <v>43832</v>
      </c>
      <c r="D18283" s="226">
        <v>44407.6</v>
      </c>
      <c r="E18283" t="s">
        <v>6659</v>
      </c>
      <c r="F18283">
        <v>0.82829999923706055</v>
      </c>
    </row>
    <row r="18284" spans="1:6">
      <c r="A18284">
        <v>8</v>
      </c>
      <c r="B18284" s="226">
        <v>43831</v>
      </c>
      <c r="C18284" s="226">
        <v>43832</v>
      </c>
      <c r="D18284" s="226">
        <v>44407.6</v>
      </c>
      <c r="E18284" t="s">
        <v>6639</v>
      </c>
      <c r="F18284">
        <v>0.74409997463224853</v>
      </c>
    </row>
    <row r="18285" spans="1:6">
      <c r="A18285">
        <v>8</v>
      </c>
      <c r="B18285" s="226">
        <v>43831</v>
      </c>
      <c r="C18285" s="226">
        <v>43832</v>
      </c>
      <c r="D18285" s="226">
        <v>44407.6</v>
      </c>
      <c r="E18285" t="s">
        <v>6640</v>
      </c>
      <c r="F18285">
        <v>0.85939997434612891</v>
      </c>
    </row>
    <row r="18286" spans="1:6">
      <c r="A18286">
        <v>8</v>
      </c>
      <c r="B18286" s="226">
        <v>43831</v>
      </c>
      <c r="C18286" s="226">
        <v>43832</v>
      </c>
      <c r="D18286" s="226">
        <v>44407.6</v>
      </c>
      <c r="E18286" t="s">
        <v>6641</v>
      </c>
      <c r="F18286">
        <v>0.87779998779296875</v>
      </c>
    </row>
    <row r="18287" spans="1:6">
      <c r="A18287">
        <v>8</v>
      </c>
      <c r="B18287" s="226">
        <v>43831</v>
      </c>
      <c r="C18287" s="226">
        <v>43832</v>
      </c>
      <c r="D18287" s="226">
        <v>44407.6</v>
      </c>
      <c r="E18287" t="s">
        <v>6650</v>
      </c>
    </row>
    <row r="18288" spans="1:6">
      <c r="A18288">
        <v>8</v>
      </c>
      <c r="B18288" s="226">
        <v>43831</v>
      </c>
      <c r="C18288" s="226">
        <v>43832</v>
      </c>
      <c r="D18288" s="226">
        <v>44407.6</v>
      </c>
      <c r="E18288" t="s">
        <v>6651</v>
      </c>
    </row>
    <row r="18289" spans="1:5">
      <c r="A18289">
        <v>8</v>
      </c>
      <c r="B18289" s="226">
        <v>43831</v>
      </c>
      <c r="C18289" s="226">
        <v>43832</v>
      </c>
      <c r="D18289" s="226">
        <v>44407.6</v>
      </c>
      <c r="E18289" t="s">
        <v>8209</v>
      </c>
    </row>
    <row r="18290" spans="1:5">
      <c r="A18290">
        <v>8</v>
      </c>
      <c r="B18290" s="226">
        <v>43831</v>
      </c>
      <c r="C18290" s="226">
        <v>43832</v>
      </c>
      <c r="D18290" s="226">
        <v>44407.6</v>
      </c>
      <c r="E18290" t="s">
        <v>8211</v>
      </c>
    </row>
    <row r="18291" spans="1:5">
      <c r="A18291">
        <v>8</v>
      </c>
      <c r="B18291" s="226">
        <v>43831</v>
      </c>
      <c r="C18291" s="226">
        <v>43832</v>
      </c>
      <c r="D18291" s="226">
        <v>44407.6</v>
      </c>
      <c r="E18291" t="s">
        <v>8213</v>
      </c>
    </row>
    <row r="18292" spans="1:5">
      <c r="A18292">
        <v>8</v>
      </c>
      <c r="B18292" s="226">
        <v>43831</v>
      </c>
      <c r="C18292" s="226">
        <v>43832</v>
      </c>
      <c r="D18292" s="226">
        <v>44407.6</v>
      </c>
      <c r="E18292" t="s">
        <v>8215</v>
      </c>
    </row>
    <row r="18293" spans="1:5">
      <c r="A18293">
        <v>8</v>
      </c>
      <c r="B18293" s="226">
        <v>43831</v>
      </c>
      <c r="C18293" s="226">
        <v>43832</v>
      </c>
      <c r="D18293" s="226">
        <v>44407.6</v>
      </c>
      <c r="E18293" t="s">
        <v>8217</v>
      </c>
    </row>
    <row r="18294" spans="1:5">
      <c r="A18294">
        <v>8</v>
      </c>
      <c r="B18294" s="226">
        <v>43831</v>
      </c>
      <c r="C18294" s="226">
        <v>43832</v>
      </c>
      <c r="D18294" s="226">
        <v>44407.6</v>
      </c>
      <c r="E18294" t="s">
        <v>8219</v>
      </c>
    </row>
    <row r="18295" spans="1:5">
      <c r="A18295">
        <v>8</v>
      </c>
      <c r="B18295" s="226">
        <v>43831</v>
      </c>
      <c r="C18295" s="226">
        <v>43832</v>
      </c>
      <c r="D18295" s="226">
        <v>44407.6</v>
      </c>
      <c r="E18295" t="s">
        <v>8221</v>
      </c>
    </row>
    <row r="18296" spans="1:5">
      <c r="A18296">
        <v>8</v>
      </c>
      <c r="B18296" s="226">
        <v>43831</v>
      </c>
      <c r="C18296" s="226">
        <v>43832</v>
      </c>
      <c r="D18296" s="226">
        <v>44407.6</v>
      </c>
      <c r="E18296" t="s">
        <v>8223</v>
      </c>
    </row>
    <row r="18297" spans="1:5">
      <c r="A18297">
        <v>8</v>
      </c>
      <c r="B18297" s="226">
        <v>43831</v>
      </c>
      <c r="C18297" s="226">
        <v>43832</v>
      </c>
      <c r="D18297" s="226">
        <v>44407.6</v>
      </c>
      <c r="E18297" t="s">
        <v>8225</v>
      </c>
    </row>
    <row r="18298" spans="1:5">
      <c r="A18298">
        <v>8</v>
      </c>
      <c r="B18298" s="226">
        <v>43831</v>
      </c>
      <c r="C18298" s="226">
        <v>43832</v>
      </c>
      <c r="D18298" s="226">
        <v>44407.6</v>
      </c>
      <c r="E18298" t="s">
        <v>8227</v>
      </c>
    </row>
    <row r="18299" spans="1:5">
      <c r="A18299">
        <v>8</v>
      </c>
      <c r="B18299" s="226">
        <v>43831</v>
      </c>
      <c r="C18299" s="226">
        <v>43832</v>
      </c>
      <c r="D18299" s="226">
        <v>44407.6</v>
      </c>
      <c r="E18299" t="s">
        <v>8229</v>
      </c>
    </row>
    <row r="18300" spans="1:5">
      <c r="A18300">
        <v>8</v>
      </c>
      <c r="B18300" s="226">
        <v>43831</v>
      </c>
      <c r="C18300" s="226">
        <v>43832</v>
      </c>
      <c r="D18300" s="226">
        <v>44407.6</v>
      </c>
      <c r="E18300" t="s">
        <v>8231</v>
      </c>
    </row>
    <row r="18301" spans="1:5">
      <c r="A18301">
        <v>8</v>
      </c>
      <c r="B18301" s="226">
        <v>43831</v>
      </c>
      <c r="C18301" s="226">
        <v>43832</v>
      </c>
      <c r="D18301" s="226">
        <v>44407.6</v>
      </c>
      <c r="E18301" t="s">
        <v>8233</v>
      </c>
    </row>
    <row r="18302" spans="1:5">
      <c r="A18302">
        <v>8</v>
      </c>
      <c r="B18302" s="226">
        <v>43831</v>
      </c>
      <c r="C18302" s="226">
        <v>43832</v>
      </c>
      <c r="D18302" s="226">
        <v>44407.6</v>
      </c>
      <c r="E18302" t="s">
        <v>8235</v>
      </c>
    </row>
    <row r="18303" spans="1:5">
      <c r="A18303">
        <v>8</v>
      </c>
      <c r="B18303" s="226">
        <v>43831</v>
      </c>
      <c r="C18303" s="226">
        <v>43832</v>
      </c>
      <c r="D18303" s="226">
        <v>44407.6</v>
      </c>
      <c r="E18303" t="s">
        <v>8237</v>
      </c>
    </row>
    <row r="18304" spans="1:5">
      <c r="A18304">
        <v>8</v>
      </c>
      <c r="B18304" s="226">
        <v>43831</v>
      </c>
      <c r="C18304" s="226">
        <v>43832</v>
      </c>
      <c r="D18304" s="226">
        <v>44407.6</v>
      </c>
      <c r="E18304" t="s">
        <v>8239</v>
      </c>
    </row>
    <row r="18305" spans="1:6">
      <c r="A18305">
        <v>8</v>
      </c>
      <c r="B18305" s="226">
        <v>43831</v>
      </c>
      <c r="C18305" s="226">
        <v>43832</v>
      </c>
      <c r="D18305" s="226">
        <v>44407.6</v>
      </c>
      <c r="E18305" t="s">
        <v>8241</v>
      </c>
    </row>
    <row r="18306" spans="1:6">
      <c r="A18306">
        <v>8</v>
      </c>
      <c r="B18306" s="226">
        <v>43831</v>
      </c>
      <c r="C18306" s="226">
        <v>43832</v>
      </c>
      <c r="D18306" s="226">
        <v>44407.6</v>
      </c>
      <c r="E18306" t="s">
        <v>8243</v>
      </c>
    </row>
    <row r="18307" spans="1:6">
      <c r="A18307">
        <v>8</v>
      </c>
      <c r="B18307" s="226">
        <v>43831</v>
      </c>
      <c r="C18307" s="226">
        <v>43832</v>
      </c>
      <c r="D18307" s="226">
        <v>44407.6</v>
      </c>
      <c r="E18307" t="s">
        <v>8245</v>
      </c>
    </row>
    <row r="18308" spans="1:6">
      <c r="A18308">
        <v>8</v>
      </c>
      <c r="B18308" s="226">
        <v>43831</v>
      </c>
      <c r="C18308" s="226">
        <v>43832</v>
      </c>
      <c r="D18308" s="226">
        <v>44407.6</v>
      </c>
      <c r="E18308" t="s">
        <v>8246</v>
      </c>
    </row>
    <row r="18309" spans="1:6">
      <c r="A18309">
        <v>8</v>
      </c>
      <c r="B18309" s="226">
        <v>43831</v>
      </c>
      <c r="C18309" s="226">
        <v>43832</v>
      </c>
      <c r="D18309" s="226">
        <v>44407.6</v>
      </c>
      <c r="E18309" t="s">
        <v>8248</v>
      </c>
    </row>
    <row r="18310" spans="1:6">
      <c r="A18310">
        <v>8</v>
      </c>
      <c r="B18310" s="226">
        <v>43831</v>
      </c>
      <c r="C18310" s="226">
        <v>43832</v>
      </c>
      <c r="D18310" s="226">
        <v>44407.6</v>
      </c>
      <c r="E18310" t="s">
        <v>8250</v>
      </c>
    </row>
    <row r="18311" spans="1:6">
      <c r="A18311">
        <v>8</v>
      </c>
      <c r="B18311" s="226">
        <v>43831</v>
      </c>
      <c r="C18311" s="226">
        <v>43832</v>
      </c>
      <c r="D18311" s="226">
        <v>44407.6</v>
      </c>
      <c r="E18311" t="s">
        <v>8251</v>
      </c>
    </row>
    <row r="18312" spans="1:6">
      <c r="A18312">
        <v>8</v>
      </c>
      <c r="B18312" s="226">
        <v>43831</v>
      </c>
      <c r="C18312" s="226">
        <v>43832</v>
      </c>
      <c r="D18312" s="226">
        <v>44407.6</v>
      </c>
      <c r="E18312" t="s">
        <v>8253</v>
      </c>
    </row>
    <row r="18313" spans="1:6">
      <c r="A18313">
        <v>8</v>
      </c>
      <c r="B18313" s="226">
        <v>43831</v>
      </c>
      <c r="C18313" s="226">
        <v>43832</v>
      </c>
      <c r="D18313" s="226">
        <v>44407.6</v>
      </c>
      <c r="E18313" t="s">
        <v>8254</v>
      </c>
    </row>
    <row r="18314" spans="1:6">
      <c r="A18314">
        <v>8</v>
      </c>
      <c r="B18314" s="226">
        <v>43831</v>
      </c>
      <c r="C18314" s="226">
        <v>43832</v>
      </c>
      <c r="D18314" s="226">
        <v>44407.6</v>
      </c>
      <c r="E18314" t="s">
        <v>8255</v>
      </c>
    </row>
    <row r="18315" spans="1:6">
      <c r="A18315">
        <v>8</v>
      </c>
      <c r="B18315" s="226">
        <v>43831</v>
      </c>
      <c r="C18315" s="226">
        <v>43832</v>
      </c>
      <c r="D18315" s="226">
        <v>44407.6</v>
      </c>
      <c r="E18315" t="s">
        <v>8257</v>
      </c>
    </row>
    <row r="18316" spans="1:6">
      <c r="A18316">
        <v>8</v>
      </c>
      <c r="B18316" s="226">
        <v>43831</v>
      </c>
      <c r="C18316" s="226">
        <v>43832</v>
      </c>
      <c r="D18316" s="226">
        <v>44407.6</v>
      </c>
      <c r="E18316" t="s">
        <v>8259</v>
      </c>
    </row>
    <row r="18317" spans="1:6">
      <c r="A18317">
        <v>8</v>
      </c>
      <c r="B18317" s="226">
        <v>43831</v>
      </c>
      <c r="C18317" s="226">
        <v>43832</v>
      </c>
      <c r="D18317" s="226">
        <v>44407.6</v>
      </c>
      <c r="E18317" t="s">
        <v>8260</v>
      </c>
    </row>
    <row r="18318" spans="1:6">
      <c r="A18318">
        <v>8</v>
      </c>
      <c r="B18318" s="226">
        <v>43831</v>
      </c>
      <c r="C18318" s="226">
        <v>43832</v>
      </c>
      <c r="D18318" s="226">
        <v>44407.6</v>
      </c>
      <c r="E18318" t="s">
        <v>5947</v>
      </c>
    </row>
    <row r="18319" spans="1:6">
      <c r="A18319">
        <v>8</v>
      </c>
      <c r="B18319" s="226">
        <v>43831</v>
      </c>
      <c r="C18319" s="226">
        <v>43832</v>
      </c>
      <c r="D18319" s="226">
        <v>44407.6</v>
      </c>
      <c r="E18319" t="s">
        <v>5946</v>
      </c>
    </row>
    <row r="18320" spans="1:6">
      <c r="A18320">
        <v>8</v>
      </c>
      <c r="B18320" s="226">
        <v>43831</v>
      </c>
      <c r="C18320" s="226">
        <v>43832</v>
      </c>
      <c r="D18320" s="226">
        <v>44407.6</v>
      </c>
      <c r="E18320" t="s">
        <v>6676</v>
      </c>
      <c r="F18320">
        <v>210.67810947630139</v>
      </c>
    </row>
    <row r="18321" spans="1:6">
      <c r="A18321">
        <v>8</v>
      </c>
      <c r="B18321" s="226">
        <v>43831</v>
      </c>
      <c r="C18321" s="226">
        <v>43832</v>
      </c>
      <c r="D18321" s="226">
        <v>44407.6</v>
      </c>
      <c r="E18321" t="s">
        <v>5824</v>
      </c>
      <c r="F18321">
        <v>1.2783107428241587</v>
      </c>
    </row>
    <row r="18322" spans="1:6">
      <c r="A18322">
        <v>8</v>
      </c>
      <c r="B18322" s="226">
        <v>43831</v>
      </c>
      <c r="C18322" s="226">
        <v>43832</v>
      </c>
      <c r="D18322" s="226">
        <v>44407.6</v>
      </c>
      <c r="E18322" t="s">
        <v>5825</v>
      </c>
      <c r="F18322">
        <v>1.575428686473048</v>
      </c>
    </row>
    <row r="18323" spans="1:6">
      <c r="A18323">
        <v>8</v>
      </c>
      <c r="B18323" s="226">
        <v>43831</v>
      </c>
      <c r="C18323" s="226">
        <v>43832</v>
      </c>
      <c r="D18323" s="226">
        <v>44407.6</v>
      </c>
      <c r="E18323" t="s">
        <v>5826</v>
      </c>
      <c r="F18323">
        <v>1.0565321256078684</v>
      </c>
    </row>
    <row r="18324" spans="1:6">
      <c r="A18324">
        <v>8</v>
      </c>
      <c r="B18324" s="226">
        <v>43831</v>
      </c>
      <c r="C18324" s="226">
        <v>43832</v>
      </c>
      <c r="D18324" s="226">
        <v>44407.6</v>
      </c>
      <c r="E18324" t="s">
        <v>5827</v>
      </c>
      <c r="F18324">
        <v>0.10000000149011995</v>
      </c>
    </row>
    <row r="18325" spans="1:6">
      <c r="A18325">
        <v>8</v>
      </c>
      <c r="B18325" s="226">
        <v>43831</v>
      </c>
      <c r="C18325" s="226">
        <v>43832</v>
      </c>
      <c r="D18325" s="226">
        <v>44407.6</v>
      </c>
      <c r="E18325" t="s">
        <v>5828</v>
      </c>
      <c r="F18325">
        <v>0</v>
      </c>
    </row>
    <row r="18326" spans="1:6">
      <c r="A18326">
        <v>8</v>
      </c>
      <c r="B18326" s="226">
        <v>43831</v>
      </c>
      <c r="C18326" s="226">
        <v>43832</v>
      </c>
      <c r="D18326" s="226">
        <v>44407.6</v>
      </c>
      <c r="E18326" t="s">
        <v>5829</v>
      </c>
      <c r="F18326">
        <v>0</v>
      </c>
    </row>
    <row r="18327" spans="1:6">
      <c r="A18327">
        <v>8</v>
      </c>
      <c r="B18327" s="226">
        <v>43831</v>
      </c>
      <c r="C18327" s="226">
        <v>43832</v>
      </c>
      <c r="D18327" s="226">
        <v>44407.6</v>
      </c>
      <c r="E18327" t="s">
        <v>5830</v>
      </c>
      <c r="F18327">
        <v>1.7044142824684514</v>
      </c>
    </row>
    <row r="18328" spans="1:6">
      <c r="A18328">
        <v>8</v>
      </c>
      <c r="B18328" s="226">
        <v>43831</v>
      </c>
      <c r="C18328" s="226">
        <v>43832</v>
      </c>
      <c r="D18328" s="226">
        <v>44407.6</v>
      </c>
      <c r="E18328" t="s">
        <v>5831</v>
      </c>
      <c r="F18328">
        <v>3.5322112286465255</v>
      </c>
    </row>
    <row r="18329" spans="1:6">
      <c r="A18329">
        <v>8</v>
      </c>
      <c r="B18329" s="226">
        <v>43831</v>
      </c>
      <c r="C18329" s="226">
        <v>43832</v>
      </c>
      <c r="D18329" s="226">
        <v>44407.6</v>
      </c>
      <c r="E18329" t="s">
        <v>5832</v>
      </c>
      <c r="F18329">
        <v>3.1307534140317612</v>
      </c>
    </row>
    <row r="18330" spans="1:6">
      <c r="A18330">
        <v>8</v>
      </c>
      <c r="B18330" s="226">
        <v>43831</v>
      </c>
      <c r="C18330" s="226">
        <v>43832</v>
      </c>
      <c r="D18330" s="226">
        <v>44407.6</v>
      </c>
      <c r="E18330" t="s">
        <v>5833</v>
      </c>
      <c r="F18330">
        <v>0.44999998807905622</v>
      </c>
    </row>
    <row r="18331" spans="1:6">
      <c r="A18331">
        <v>8</v>
      </c>
      <c r="B18331" s="226">
        <v>43831</v>
      </c>
      <c r="C18331" s="226">
        <v>43832</v>
      </c>
      <c r="D18331" s="226">
        <v>44407.6</v>
      </c>
      <c r="E18331" t="s">
        <v>5834</v>
      </c>
      <c r="F18331">
        <v>0</v>
      </c>
    </row>
    <row r="18332" spans="1:6">
      <c r="A18332">
        <v>8</v>
      </c>
      <c r="B18332" s="226">
        <v>43831</v>
      </c>
      <c r="C18332" s="226">
        <v>43832</v>
      </c>
      <c r="D18332" s="226">
        <v>44407.6</v>
      </c>
      <c r="E18332" t="s">
        <v>5835</v>
      </c>
      <c r="F18332">
        <v>0.21824816540574929</v>
      </c>
    </row>
    <row r="18333" spans="1:6">
      <c r="A18333">
        <v>8</v>
      </c>
      <c r="B18333" s="226">
        <v>43831</v>
      </c>
      <c r="C18333" s="226">
        <v>43832</v>
      </c>
      <c r="D18333" s="226">
        <v>44407.6</v>
      </c>
      <c r="E18333" t="s">
        <v>5836</v>
      </c>
      <c r="F18333">
        <v>0.21880953771774564</v>
      </c>
    </row>
    <row r="18334" spans="1:6">
      <c r="A18334">
        <v>8</v>
      </c>
      <c r="B18334" s="226">
        <v>43831</v>
      </c>
      <c r="C18334" s="226">
        <v>43832</v>
      </c>
      <c r="D18334" s="226">
        <v>44407.6</v>
      </c>
      <c r="E18334" t="s">
        <v>5837</v>
      </c>
      <c r="F18334">
        <v>0.27190164248216736</v>
      </c>
    </row>
    <row r="18335" spans="1:6">
      <c r="A18335">
        <v>8</v>
      </c>
      <c r="B18335" s="226">
        <v>43831</v>
      </c>
      <c r="C18335" s="226">
        <v>43832</v>
      </c>
      <c r="D18335" s="226">
        <v>44407.6</v>
      </c>
      <c r="E18335" t="s">
        <v>5838</v>
      </c>
      <c r="F18335">
        <v>0</v>
      </c>
    </row>
    <row r="18336" spans="1:6">
      <c r="A18336">
        <v>8</v>
      </c>
      <c r="B18336" s="226">
        <v>43831</v>
      </c>
      <c r="C18336" s="226">
        <v>43832</v>
      </c>
      <c r="D18336" s="226">
        <v>44407.6</v>
      </c>
      <c r="E18336" t="s">
        <v>5839</v>
      </c>
      <c r="F18336">
        <v>7.3637211968501131</v>
      </c>
    </row>
    <row r="18337" spans="1:6">
      <c r="A18337">
        <v>8</v>
      </c>
      <c r="B18337" s="226">
        <v>43831</v>
      </c>
      <c r="C18337" s="226">
        <v>43832</v>
      </c>
      <c r="D18337" s="226">
        <v>44407.6</v>
      </c>
      <c r="E18337" t="s">
        <v>5840</v>
      </c>
      <c r="F18337">
        <v>25.904454203777647</v>
      </c>
    </row>
    <row r="18338" spans="1:6">
      <c r="A18338">
        <v>8</v>
      </c>
      <c r="B18338" s="226">
        <v>43831</v>
      </c>
      <c r="C18338" s="226">
        <v>43832</v>
      </c>
      <c r="D18338" s="226">
        <v>44407.6</v>
      </c>
      <c r="E18338" t="s">
        <v>5841</v>
      </c>
      <c r="F18338">
        <v>4.3175983038213781</v>
      </c>
    </row>
    <row r="18339" spans="1:6">
      <c r="A18339">
        <v>8</v>
      </c>
      <c r="B18339" s="226">
        <v>43831</v>
      </c>
      <c r="C18339" s="226">
        <v>43832</v>
      </c>
      <c r="D18339" s="226">
        <v>44407.6</v>
      </c>
      <c r="E18339" t="s">
        <v>5842</v>
      </c>
      <c r="F18339">
        <v>5.587353660663025</v>
      </c>
    </row>
    <row r="18340" spans="1:6">
      <c r="A18340">
        <v>8</v>
      </c>
      <c r="B18340" s="226">
        <v>43831</v>
      </c>
      <c r="C18340" s="226">
        <v>43832</v>
      </c>
      <c r="D18340" s="226">
        <v>44407.6</v>
      </c>
      <c r="E18340" t="s">
        <v>5843</v>
      </c>
      <c r="F18340">
        <v>12.190971291727532</v>
      </c>
    </row>
    <row r="18341" spans="1:6">
      <c r="A18341">
        <v>8</v>
      </c>
      <c r="B18341" s="226">
        <v>43831</v>
      </c>
      <c r="C18341" s="226">
        <v>43832</v>
      </c>
      <c r="D18341" s="226">
        <v>44407.6</v>
      </c>
      <c r="E18341" t="s">
        <v>5844</v>
      </c>
      <c r="F18341">
        <v>7.3123574356238334</v>
      </c>
    </row>
    <row r="18342" spans="1:6">
      <c r="A18342">
        <v>8</v>
      </c>
      <c r="B18342" s="226">
        <v>43831</v>
      </c>
      <c r="C18342" s="226">
        <v>43832</v>
      </c>
      <c r="D18342" s="226">
        <v>44407.6</v>
      </c>
      <c r="E18342" t="s">
        <v>5845</v>
      </c>
      <c r="F18342">
        <v>15.427764079005987</v>
      </c>
    </row>
    <row r="18343" spans="1:6">
      <c r="A18343">
        <v>8</v>
      </c>
      <c r="B18343" s="226">
        <v>43831</v>
      </c>
      <c r="C18343" s="226">
        <v>43832</v>
      </c>
      <c r="D18343" s="226">
        <v>44407.6</v>
      </c>
      <c r="E18343" t="s">
        <v>5846</v>
      </c>
      <c r="F18343">
        <v>4.2191700037670818</v>
      </c>
    </row>
    <row r="18344" spans="1:6">
      <c r="A18344">
        <v>8</v>
      </c>
      <c r="B18344" s="226">
        <v>43831</v>
      </c>
      <c r="C18344" s="226">
        <v>43832</v>
      </c>
      <c r="D18344" s="226">
        <v>44407.6</v>
      </c>
      <c r="E18344" t="s">
        <v>5847</v>
      </c>
      <c r="F18344">
        <v>0.74000000953674316</v>
      </c>
    </row>
    <row r="18345" spans="1:6">
      <c r="A18345">
        <v>8</v>
      </c>
      <c r="B18345" s="226">
        <v>43831</v>
      </c>
      <c r="C18345" s="226">
        <v>43832</v>
      </c>
      <c r="D18345" s="226">
        <v>44407.6</v>
      </c>
      <c r="E18345" t="s">
        <v>5848</v>
      </c>
      <c r="F18345">
        <v>100</v>
      </c>
    </row>
    <row r="18346" spans="1:6">
      <c r="A18346">
        <v>8</v>
      </c>
      <c r="B18346" s="226">
        <v>43831</v>
      </c>
      <c r="C18346" s="226">
        <v>43832</v>
      </c>
      <c r="D18346" s="226">
        <v>44407.6</v>
      </c>
      <c r="E18346" t="s">
        <v>5805</v>
      </c>
      <c r="F18346">
        <v>19.646934082773068</v>
      </c>
    </row>
    <row r="18347" spans="1:6">
      <c r="A18347">
        <v>8</v>
      </c>
      <c r="B18347" s="226">
        <v>43831</v>
      </c>
      <c r="C18347" s="226">
        <v>43832</v>
      </c>
      <c r="D18347" s="226">
        <v>44407.6</v>
      </c>
      <c r="E18347" t="s">
        <v>5797</v>
      </c>
      <c r="F18347">
        <v>7.3637211968501131</v>
      </c>
    </row>
    <row r="18348" spans="1:6">
      <c r="A18348">
        <v>8</v>
      </c>
      <c r="B18348" s="226">
        <v>43831</v>
      </c>
      <c r="C18348" s="226">
        <v>43832</v>
      </c>
      <c r="D18348" s="226">
        <v>44407.6</v>
      </c>
      <c r="E18348" t="s">
        <v>5798</v>
      </c>
      <c r="F18348">
        <v>27.335971976650697</v>
      </c>
    </row>
    <row r="18349" spans="1:6">
      <c r="A18349">
        <v>8</v>
      </c>
      <c r="B18349" s="226">
        <v>43831</v>
      </c>
      <c r="C18349" s="226">
        <v>43832</v>
      </c>
      <c r="D18349" s="226">
        <v>44407.6</v>
      </c>
      <c r="E18349" t="s">
        <v>5799</v>
      </c>
      <c r="F18349">
        <v>4.3175983038213781</v>
      </c>
    </row>
    <row r="18350" spans="1:6">
      <c r="A18350">
        <v>8</v>
      </c>
      <c r="B18350" s="226">
        <v>43831</v>
      </c>
      <c r="C18350" s="226">
        <v>43832</v>
      </c>
      <c r="D18350" s="226">
        <v>44407.6</v>
      </c>
      <c r="E18350" t="s">
        <v>5800</v>
      </c>
      <c r="F18350">
        <v>5.587353660663025</v>
      </c>
    </row>
    <row r="18351" spans="1:6">
      <c r="A18351">
        <v>8</v>
      </c>
      <c r="B18351" s="226">
        <v>43831</v>
      </c>
      <c r="C18351" s="226">
        <v>43832</v>
      </c>
      <c r="D18351" s="226">
        <v>44407.6</v>
      </c>
      <c r="E18351" t="s">
        <v>5801</v>
      </c>
      <c r="F18351">
        <v>12.190971291727532</v>
      </c>
    </row>
    <row r="18352" spans="1:6">
      <c r="A18352">
        <v>8</v>
      </c>
      <c r="B18352" s="226">
        <v>43831</v>
      </c>
      <c r="C18352" s="226">
        <v>43832</v>
      </c>
      <c r="D18352" s="226">
        <v>44407.6</v>
      </c>
      <c r="E18352" t="s">
        <v>5802</v>
      </c>
      <c r="F18352">
        <v>0.35644767307159114</v>
      </c>
    </row>
    <row r="18353" spans="1:6">
      <c r="A18353">
        <v>8</v>
      </c>
      <c r="B18353" s="226">
        <v>43831</v>
      </c>
      <c r="C18353" s="226">
        <v>43832</v>
      </c>
      <c r="D18353" s="226">
        <v>44407.6</v>
      </c>
      <c r="E18353" t="s">
        <v>5803</v>
      </c>
      <c r="F18353">
        <v>7.3123574356238334</v>
      </c>
    </row>
    <row r="18354" spans="1:6">
      <c r="A18354">
        <v>8</v>
      </c>
      <c r="B18354" s="226">
        <v>43831</v>
      </c>
      <c r="C18354" s="226">
        <v>43832</v>
      </c>
      <c r="D18354" s="226">
        <v>44407.6</v>
      </c>
      <c r="E18354" t="s">
        <v>5804</v>
      </c>
      <c r="F18354">
        <v>20.003354950745774</v>
      </c>
    </row>
    <row r="18355" spans="1:6">
      <c r="A18355">
        <v>8</v>
      </c>
      <c r="B18355" s="226">
        <v>43831</v>
      </c>
      <c r="C18355" s="226">
        <v>43832</v>
      </c>
      <c r="D18355" s="226">
        <v>44407.6</v>
      </c>
      <c r="E18355" t="s">
        <v>5913</v>
      </c>
      <c r="F18355">
        <v>3.2009731906983596</v>
      </c>
    </row>
    <row r="18356" spans="1:6">
      <c r="A18356">
        <v>8</v>
      </c>
      <c r="B18356" s="226">
        <v>43831</v>
      </c>
      <c r="C18356" s="226">
        <v>43832</v>
      </c>
      <c r="D18356" s="226">
        <v>44407.6</v>
      </c>
      <c r="E18356" t="s">
        <v>5914</v>
      </c>
      <c r="F18356">
        <v>5.326449452837319</v>
      </c>
    </row>
    <row r="18357" spans="1:6">
      <c r="A18357">
        <v>8</v>
      </c>
      <c r="B18357" s="226">
        <v>43831</v>
      </c>
      <c r="C18357" s="226">
        <v>43832</v>
      </c>
      <c r="D18357" s="226">
        <v>44407.6</v>
      </c>
      <c r="E18357" t="s">
        <v>5915</v>
      </c>
      <c r="F18357">
        <v>4.4591871821217968</v>
      </c>
    </row>
    <row r="18358" spans="1:6">
      <c r="A18358">
        <v>8</v>
      </c>
      <c r="B18358" s="226">
        <v>43831</v>
      </c>
      <c r="C18358" s="226">
        <v>43832</v>
      </c>
      <c r="D18358" s="226">
        <v>44407.6</v>
      </c>
      <c r="E18358" t="s">
        <v>5916</v>
      </c>
      <c r="F18358">
        <v>7.0494786779292315E-2</v>
      </c>
    </row>
    <row r="18359" spans="1:6">
      <c r="A18359">
        <v>8</v>
      </c>
      <c r="B18359" s="226">
        <v>43831</v>
      </c>
      <c r="C18359" s="226">
        <v>43832</v>
      </c>
      <c r="D18359" s="226">
        <v>44407.6</v>
      </c>
      <c r="E18359" t="s">
        <v>6692</v>
      </c>
      <c r="F18359">
        <v>6.943151676872132E-3</v>
      </c>
    </row>
    <row r="18360" spans="1:6">
      <c r="A18360">
        <v>8</v>
      </c>
      <c r="B18360" s="226">
        <v>43831</v>
      </c>
      <c r="C18360" s="226">
        <v>43832</v>
      </c>
      <c r="D18360" s="226">
        <v>44407.6</v>
      </c>
      <c r="E18360" t="s">
        <v>5849</v>
      </c>
      <c r="F18360">
        <v>0.82829999923706055</v>
      </c>
    </row>
    <row r="18361" spans="1:6">
      <c r="A18361">
        <v>8</v>
      </c>
      <c r="B18361" s="226">
        <v>43831</v>
      </c>
      <c r="C18361" s="226">
        <v>43832</v>
      </c>
      <c r="D18361" s="226">
        <v>44407.6</v>
      </c>
      <c r="E18361" t="s">
        <v>5850</v>
      </c>
      <c r="F18361">
        <v>103.6999969482394</v>
      </c>
    </row>
    <row r="18362" spans="1:6">
      <c r="A18362">
        <v>8</v>
      </c>
      <c r="B18362" s="226">
        <v>43831</v>
      </c>
      <c r="C18362" s="226">
        <v>43832</v>
      </c>
      <c r="D18362" s="226">
        <v>44407.6</v>
      </c>
      <c r="E18362" t="s">
        <v>5806</v>
      </c>
      <c r="F18362">
        <v>0.1818392598691089</v>
      </c>
    </row>
    <row r="18363" spans="1:6">
      <c r="A18363">
        <v>8</v>
      </c>
      <c r="B18363" s="226">
        <v>43831</v>
      </c>
      <c r="C18363" s="226">
        <v>43832</v>
      </c>
      <c r="D18363" s="226">
        <v>44407.6</v>
      </c>
      <c r="E18363" t="s">
        <v>5883</v>
      </c>
      <c r="F18363">
        <v>0.47999998927114701</v>
      </c>
    </row>
    <row r="18364" spans="1:6">
      <c r="A18364">
        <v>8</v>
      </c>
      <c r="B18364" s="226">
        <v>43831</v>
      </c>
      <c r="C18364" s="226">
        <v>43832</v>
      </c>
      <c r="D18364" s="226">
        <v>44407.6</v>
      </c>
      <c r="E18364" t="s">
        <v>5884</v>
      </c>
      <c r="F18364">
        <v>1.2300000190734863</v>
      </c>
    </row>
    <row r="18365" spans="1:6">
      <c r="A18365">
        <v>8</v>
      </c>
      <c r="B18365" s="226">
        <v>43831</v>
      </c>
      <c r="C18365" s="226">
        <v>43832</v>
      </c>
      <c r="D18365" s="226">
        <v>44407.6</v>
      </c>
      <c r="E18365" t="s">
        <v>5885</v>
      </c>
      <c r="F18365">
        <v>2.5199999809265137</v>
      </c>
    </row>
    <row r="18366" spans="1:6">
      <c r="A18366">
        <v>8</v>
      </c>
      <c r="B18366" s="226">
        <v>43831</v>
      </c>
      <c r="C18366" s="226">
        <v>43832</v>
      </c>
      <c r="D18366" s="226">
        <v>44407.6</v>
      </c>
      <c r="E18366" t="s">
        <v>5886</v>
      </c>
      <c r="F18366">
        <v>1.3600000143050608</v>
      </c>
    </row>
    <row r="18367" spans="1:6">
      <c r="A18367">
        <v>8</v>
      </c>
      <c r="B18367" s="226">
        <v>43831</v>
      </c>
      <c r="C18367" s="226">
        <v>43832</v>
      </c>
      <c r="D18367" s="226">
        <v>44407.6</v>
      </c>
      <c r="E18367" t="s">
        <v>5887</v>
      </c>
      <c r="F18367">
        <v>0.10000000149011995</v>
      </c>
    </row>
    <row r="18368" spans="1:6">
      <c r="A18368">
        <v>8</v>
      </c>
      <c r="B18368" s="226">
        <v>43831</v>
      </c>
      <c r="C18368" s="226">
        <v>43832</v>
      </c>
      <c r="D18368" s="226">
        <v>44407.6</v>
      </c>
      <c r="E18368" t="s">
        <v>5888</v>
      </c>
      <c r="F18368">
        <v>0</v>
      </c>
    </row>
    <row r="18369" spans="1:6">
      <c r="A18369">
        <v>8</v>
      </c>
      <c r="B18369" s="226">
        <v>43831</v>
      </c>
      <c r="C18369" s="226">
        <v>43832</v>
      </c>
      <c r="D18369" s="226">
        <v>44407.6</v>
      </c>
      <c r="E18369" t="s">
        <v>5889</v>
      </c>
      <c r="F18369">
        <v>0</v>
      </c>
    </row>
    <row r="18370" spans="1:6">
      <c r="A18370">
        <v>8</v>
      </c>
      <c r="B18370" s="226">
        <v>43831</v>
      </c>
      <c r="C18370" s="226">
        <v>43832</v>
      </c>
      <c r="D18370" s="226">
        <v>44407.6</v>
      </c>
      <c r="E18370" t="s">
        <v>5772</v>
      </c>
      <c r="F18370">
        <v>7.0000000298025958E-2</v>
      </c>
    </row>
    <row r="18371" spans="1:6">
      <c r="A18371">
        <v>8</v>
      </c>
      <c r="B18371" s="226">
        <v>43831</v>
      </c>
      <c r="C18371" s="226">
        <v>43832</v>
      </c>
      <c r="D18371" s="226">
        <v>44407.6</v>
      </c>
      <c r="E18371" t="s">
        <v>5773</v>
      </c>
      <c r="F18371">
        <v>1.6399999856949474</v>
      </c>
    </row>
    <row r="18372" spans="1:6">
      <c r="A18372">
        <v>8</v>
      </c>
      <c r="B18372" s="226">
        <v>43831</v>
      </c>
      <c r="C18372" s="226">
        <v>43832</v>
      </c>
      <c r="D18372" s="226">
        <v>44407.6</v>
      </c>
      <c r="E18372" t="s">
        <v>5774</v>
      </c>
      <c r="F18372">
        <v>5.6500000953676555</v>
      </c>
    </row>
    <row r="18373" spans="1:6">
      <c r="A18373">
        <v>8</v>
      </c>
      <c r="B18373" s="226">
        <v>43831</v>
      </c>
      <c r="C18373" s="226">
        <v>43832</v>
      </c>
      <c r="D18373" s="226">
        <v>44407.6</v>
      </c>
      <c r="E18373" t="s">
        <v>5775</v>
      </c>
      <c r="F18373">
        <v>4.0300002098082004</v>
      </c>
    </row>
    <row r="18374" spans="1:6">
      <c r="A18374">
        <v>8</v>
      </c>
      <c r="B18374" s="226">
        <v>43831</v>
      </c>
      <c r="C18374" s="226">
        <v>43832</v>
      </c>
      <c r="D18374" s="226">
        <v>44407.6</v>
      </c>
      <c r="E18374" t="s">
        <v>5776</v>
      </c>
      <c r="F18374">
        <v>0.44999998807905622</v>
      </c>
    </row>
    <row r="18375" spans="1:6">
      <c r="A18375">
        <v>8</v>
      </c>
      <c r="B18375" s="226">
        <v>43831</v>
      </c>
      <c r="C18375" s="226">
        <v>43832</v>
      </c>
      <c r="D18375" s="226">
        <v>44407.6</v>
      </c>
      <c r="E18375" t="s">
        <v>5777</v>
      </c>
      <c r="F18375">
        <v>0</v>
      </c>
    </row>
    <row r="18376" spans="1:6">
      <c r="A18376">
        <v>8</v>
      </c>
      <c r="B18376" s="226">
        <v>43831</v>
      </c>
      <c r="C18376" s="226">
        <v>43832</v>
      </c>
      <c r="D18376" s="226">
        <v>44407.6</v>
      </c>
      <c r="E18376" t="s">
        <v>5778</v>
      </c>
      <c r="F18376">
        <v>3.9999999105930363E-2</v>
      </c>
    </row>
    <row r="18377" spans="1:6">
      <c r="A18377">
        <v>8</v>
      </c>
      <c r="B18377" s="226">
        <v>43831</v>
      </c>
      <c r="C18377" s="226">
        <v>43832</v>
      </c>
      <c r="D18377" s="226">
        <v>44407.6</v>
      </c>
      <c r="E18377" t="s">
        <v>5890</v>
      </c>
      <c r="F18377">
        <v>0.20999999344349696</v>
      </c>
    </row>
    <row r="18378" spans="1:6">
      <c r="A18378">
        <v>8</v>
      </c>
      <c r="B18378" s="226">
        <v>43831</v>
      </c>
      <c r="C18378" s="226">
        <v>43832</v>
      </c>
      <c r="D18378" s="226">
        <v>44407.6</v>
      </c>
      <c r="E18378" t="s">
        <v>5891</v>
      </c>
      <c r="F18378">
        <v>0.3499999940395217</v>
      </c>
    </row>
    <row r="18379" spans="1:6">
      <c r="A18379">
        <v>8</v>
      </c>
      <c r="B18379" s="226">
        <v>43831</v>
      </c>
      <c r="C18379" s="226">
        <v>43832</v>
      </c>
      <c r="D18379" s="226">
        <v>44407.6</v>
      </c>
      <c r="E18379" t="s">
        <v>5892</v>
      </c>
      <c r="F18379">
        <v>0.3499999940395217</v>
      </c>
    </row>
    <row r="18380" spans="1:6">
      <c r="A18380">
        <v>8</v>
      </c>
      <c r="B18380" s="226">
        <v>43831</v>
      </c>
      <c r="C18380" s="226">
        <v>43832</v>
      </c>
      <c r="D18380" s="226">
        <v>44407.6</v>
      </c>
      <c r="E18380" t="s">
        <v>5893</v>
      </c>
      <c r="F18380">
        <v>0</v>
      </c>
    </row>
    <row r="18381" spans="1:6">
      <c r="A18381">
        <v>8</v>
      </c>
      <c r="B18381" s="226">
        <v>43831</v>
      </c>
      <c r="C18381" s="226">
        <v>43832</v>
      </c>
      <c r="D18381" s="226">
        <v>44407.6</v>
      </c>
      <c r="E18381" t="s">
        <v>5783</v>
      </c>
      <c r="F18381">
        <v>0</v>
      </c>
    </row>
    <row r="18382" spans="1:6">
      <c r="A18382">
        <v>8</v>
      </c>
      <c r="B18382" s="226">
        <v>43831</v>
      </c>
      <c r="C18382" s="226">
        <v>43832</v>
      </c>
      <c r="D18382" s="226">
        <v>44407.6</v>
      </c>
      <c r="E18382" t="s">
        <v>5784</v>
      </c>
      <c r="F18382">
        <v>0</v>
      </c>
    </row>
    <row r="18383" spans="1:6">
      <c r="A18383">
        <v>8</v>
      </c>
      <c r="B18383" s="226">
        <v>43831</v>
      </c>
      <c r="C18383" s="226">
        <v>43832</v>
      </c>
      <c r="D18383" s="226">
        <v>44407.6</v>
      </c>
      <c r="E18383" t="s">
        <v>5785</v>
      </c>
      <c r="F18383">
        <v>6.2699999809262721</v>
      </c>
    </row>
    <row r="18384" spans="1:6">
      <c r="A18384">
        <v>8</v>
      </c>
      <c r="B18384" s="226">
        <v>43831</v>
      </c>
      <c r="C18384" s="226">
        <v>43832</v>
      </c>
      <c r="D18384" s="226">
        <v>44407.6</v>
      </c>
      <c r="E18384" t="s">
        <v>5786</v>
      </c>
      <c r="F18384">
        <v>23.229999542236726</v>
      </c>
    </row>
    <row r="18385" spans="1:6">
      <c r="A18385">
        <v>8</v>
      </c>
      <c r="B18385" s="226">
        <v>43831</v>
      </c>
      <c r="C18385" s="226">
        <v>43832</v>
      </c>
      <c r="D18385" s="226">
        <v>44407.6</v>
      </c>
      <c r="E18385" t="s">
        <v>5787</v>
      </c>
      <c r="F18385">
        <v>16.930000305175781</v>
      </c>
    </row>
    <row r="18386" spans="1:6">
      <c r="A18386">
        <v>8</v>
      </c>
      <c r="B18386" s="226">
        <v>43831</v>
      </c>
      <c r="C18386" s="226">
        <v>43832</v>
      </c>
      <c r="D18386" s="226">
        <v>44407.6</v>
      </c>
      <c r="E18386" t="s">
        <v>5788</v>
      </c>
      <c r="F18386">
        <v>4.630000114440918</v>
      </c>
    </row>
    <row r="18387" spans="1:6">
      <c r="A18387">
        <v>8</v>
      </c>
      <c r="B18387" s="226">
        <v>43831</v>
      </c>
      <c r="C18387" s="226">
        <v>43832</v>
      </c>
      <c r="D18387" s="226">
        <v>44407.6</v>
      </c>
      <c r="E18387" t="s">
        <v>5895</v>
      </c>
      <c r="F18387">
        <v>0.74000000953674316</v>
      </c>
    </row>
    <row r="18388" spans="1:6">
      <c r="A18388">
        <v>8</v>
      </c>
      <c r="B18388" s="226">
        <v>43831</v>
      </c>
      <c r="C18388" s="226">
        <v>43832</v>
      </c>
      <c r="D18388" s="226">
        <v>44407.6</v>
      </c>
      <c r="E18388" t="s">
        <v>5790</v>
      </c>
      <c r="F18388">
        <v>4.1100001335142498</v>
      </c>
    </row>
    <row r="18389" spans="1:6">
      <c r="A18389">
        <v>8</v>
      </c>
      <c r="B18389" s="226">
        <v>43831</v>
      </c>
      <c r="C18389" s="226">
        <v>43832</v>
      </c>
      <c r="D18389" s="226">
        <v>44407.6</v>
      </c>
      <c r="E18389" t="s">
        <v>5791</v>
      </c>
      <c r="F18389">
        <v>5</v>
      </c>
    </row>
    <row r="18390" spans="1:6">
      <c r="A18390">
        <v>8</v>
      </c>
      <c r="B18390" s="226">
        <v>43831</v>
      </c>
      <c r="C18390" s="226">
        <v>43832</v>
      </c>
      <c r="D18390" s="226">
        <v>44407.6</v>
      </c>
      <c r="E18390" t="s">
        <v>5792</v>
      </c>
      <c r="F18390">
        <v>11.72000026702835</v>
      </c>
    </row>
    <row r="18391" spans="1:6">
      <c r="A18391">
        <v>8</v>
      </c>
      <c r="B18391" s="226">
        <v>43831</v>
      </c>
      <c r="C18391" s="226">
        <v>43832</v>
      </c>
      <c r="D18391" s="226">
        <v>44407.6</v>
      </c>
      <c r="E18391" t="s">
        <v>5793</v>
      </c>
      <c r="F18391">
        <v>6.6900000572202067</v>
      </c>
    </row>
    <row r="18392" spans="1:6">
      <c r="A18392">
        <v>8</v>
      </c>
      <c r="B18392" s="226">
        <v>43831</v>
      </c>
      <c r="C18392" s="226">
        <v>43832</v>
      </c>
      <c r="D18392" s="226">
        <v>44407.6</v>
      </c>
      <c r="E18392" t="s">
        <v>5794</v>
      </c>
      <c r="F18392">
        <v>27.510000228880809</v>
      </c>
    </row>
    <row r="18393" spans="1:6">
      <c r="A18393">
        <v>8</v>
      </c>
      <c r="B18393" s="226">
        <v>43831</v>
      </c>
      <c r="C18393" s="226">
        <v>43832</v>
      </c>
      <c r="D18393" s="226">
        <v>44407.6</v>
      </c>
      <c r="E18393" t="s">
        <v>5896</v>
      </c>
      <c r="F18393">
        <v>17.840000152587891</v>
      </c>
    </row>
    <row r="18394" spans="1:6">
      <c r="A18394">
        <v>8</v>
      </c>
      <c r="B18394" s="226">
        <v>43831</v>
      </c>
      <c r="C18394" s="226">
        <v>43832</v>
      </c>
      <c r="D18394" s="226">
        <v>44407.6</v>
      </c>
      <c r="E18394" t="s">
        <v>5894</v>
      </c>
      <c r="F18394">
        <v>0</v>
      </c>
    </row>
    <row r="18395" spans="1:6">
      <c r="A18395">
        <v>8</v>
      </c>
      <c r="B18395" s="226">
        <v>43831</v>
      </c>
      <c r="C18395" s="226">
        <v>43832</v>
      </c>
      <c r="D18395" s="226">
        <v>44407.6</v>
      </c>
      <c r="E18395" t="s">
        <v>6455</v>
      </c>
      <c r="F18395">
        <v>45.868361557854584</v>
      </c>
    </row>
    <row r="18396" spans="1:6">
      <c r="A18396">
        <v>8</v>
      </c>
      <c r="B18396" s="226">
        <v>43831</v>
      </c>
      <c r="C18396" s="226">
        <v>43832</v>
      </c>
      <c r="D18396" s="226">
        <v>44407.6</v>
      </c>
      <c r="E18396" t="s">
        <v>6456</v>
      </c>
      <c r="F18396">
        <v>51.456879398557916</v>
      </c>
    </row>
    <row r="18397" spans="1:6">
      <c r="A18397">
        <v>8</v>
      </c>
      <c r="B18397" s="226">
        <v>43831</v>
      </c>
      <c r="C18397" s="226">
        <v>43832</v>
      </c>
      <c r="D18397" s="226">
        <v>44407.6</v>
      </c>
      <c r="E18397" t="s">
        <v>5973</v>
      </c>
      <c r="F18397">
        <v>5.0026698215140186</v>
      </c>
    </row>
    <row r="18398" spans="1:6">
      <c r="A18398">
        <v>8</v>
      </c>
      <c r="B18398" s="226">
        <v>43831</v>
      </c>
      <c r="C18398" s="226">
        <v>43832</v>
      </c>
      <c r="D18398" s="226">
        <v>44407.6</v>
      </c>
      <c r="E18398" t="s">
        <v>6690</v>
      </c>
      <c r="F18398">
        <v>0.63783433789180488</v>
      </c>
    </row>
    <row r="18399" spans="1:6">
      <c r="A18399">
        <v>8</v>
      </c>
      <c r="B18399" s="226">
        <v>43831</v>
      </c>
      <c r="C18399" s="226">
        <v>43832</v>
      </c>
      <c r="D18399" s="226">
        <v>44407.6</v>
      </c>
      <c r="E18399" t="s">
        <v>6691</v>
      </c>
      <c r="F18399">
        <v>0.95610058307647616</v>
      </c>
    </row>
    <row r="18400" spans="1:6">
      <c r="A18400">
        <v>8</v>
      </c>
      <c r="B18400" s="226">
        <v>43831</v>
      </c>
      <c r="C18400" s="226">
        <v>43832</v>
      </c>
      <c r="D18400" s="226">
        <v>44407.6</v>
      </c>
      <c r="E18400" t="s">
        <v>6240</v>
      </c>
      <c r="F18400">
        <v>74.02795935206936</v>
      </c>
    </row>
    <row r="18401" spans="1:6">
      <c r="A18401">
        <v>8</v>
      </c>
      <c r="B18401" s="226">
        <v>43831</v>
      </c>
      <c r="C18401" s="226">
        <v>43832</v>
      </c>
      <c r="D18401" s="226">
        <v>44407.6</v>
      </c>
      <c r="E18401" t="s">
        <v>5902</v>
      </c>
      <c r="F18401">
        <v>18.838600158691406</v>
      </c>
    </row>
    <row r="18402" spans="1:6">
      <c r="A18402">
        <v>8</v>
      </c>
      <c r="B18402" s="226">
        <v>43831</v>
      </c>
      <c r="C18402" s="226">
        <v>43832</v>
      </c>
      <c r="D18402" s="226">
        <v>44407.6</v>
      </c>
      <c r="E18402" t="s">
        <v>5903</v>
      </c>
      <c r="F18402">
        <v>59.310901641847835</v>
      </c>
    </row>
    <row r="18403" spans="1:6">
      <c r="A18403">
        <v>8</v>
      </c>
      <c r="B18403" s="226">
        <v>43831</v>
      </c>
      <c r="C18403" s="226">
        <v>43832</v>
      </c>
      <c r="D18403" s="226">
        <v>44407.6</v>
      </c>
      <c r="E18403" t="s">
        <v>5904</v>
      </c>
      <c r="F18403">
        <v>24.409000396729049</v>
      </c>
    </row>
    <row r="18404" spans="1:6">
      <c r="A18404">
        <v>8</v>
      </c>
      <c r="B18404" s="226">
        <v>43831</v>
      </c>
      <c r="C18404" s="226">
        <v>43832</v>
      </c>
      <c r="D18404" s="226">
        <v>44407.6</v>
      </c>
      <c r="E18404" t="s">
        <v>5905</v>
      </c>
      <c r="F18404">
        <v>0.25999999046325684</v>
      </c>
    </row>
    <row r="18405" spans="1:6">
      <c r="A18405">
        <v>8</v>
      </c>
      <c r="B18405" s="226">
        <v>43831</v>
      </c>
      <c r="C18405" s="226">
        <v>43832</v>
      </c>
      <c r="D18405" s="226">
        <v>44407.6</v>
      </c>
      <c r="E18405" t="s">
        <v>5906</v>
      </c>
      <c r="F18405">
        <v>0.24240000545979401</v>
      </c>
    </row>
    <row r="18406" spans="1:6">
      <c r="A18406">
        <v>8</v>
      </c>
      <c r="B18406" s="226">
        <v>43831</v>
      </c>
      <c r="C18406" s="226">
        <v>43832</v>
      </c>
      <c r="D18406" s="226">
        <v>44407.6</v>
      </c>
      <c r="E18406" t="s">
        <v>5907</v>
      </c>
      <c r="F18406">
        <v>0.46219998598100337</v>
      </c>
    </row>
    <row r="18407" spans="1:6">
      <c r="A18407">
        <v>8</v>
      </c>
      <c r="B18407" s="226">
        <v>43831</v>
      </c>
      <c r="C18407" s="226">
        <v>43832</v>
      </c>
      <c r="D18407" s="226">
        <v>44407.6</v>
      </c>
      <c r="E18407" t="s">
        <v>5908</v>
      </c>
      <c r="F18407">
        <v>0.1291999965906192</v>
      </c>
    </row>
    <row r="18408" spans="1:6">
      <c r="A18408">
        <v>8</v>
      </c>
      <c r="B18408" s="226">
        <v>43831</v>
      </c>
      <c r="C18408" s="226">
        <v>43832</v>
      </c>
      <c r="D18408" s="226">
        <v>44407.6</v>
      </c>
      <c r="E18408" t="s">
        <v>6241</v>
      </c>
      <c r="F18408">
        <v>143.57978601455696</v>
      </c>
    </row>
    <row r="18409" spans="1:6">
      <c r="A18409">
        <v>8</v>
      </c>
      <c r="B18409" s="226">
        <v>43831</v>
      </c>
      <c r="C18409" s="226">
        <v>43832</v>
      </c>
      <c r="D18409" s="226">
        <v>44407.6</v>
      </c>
      <c r="E18409" t="s">
        <v>5909</v>
      </c>
    </row>
    <row r="18410" spans="1:6">
      <c r="A18410">
        <v>8</v>
      </c>
      <c r="B18410" s="226">
        <v>43831</v>
      </c>
      <c r="C18410" s="226">
        <v>43832</v>
      </c>
      <c r="D18410" s="226">
        <v>44407.6</v>
      </c>
      <c r="E18410" t="s">
        <v>5910</v>
      </c>
    </row>
    <row r="18411" spans="1:6">
      <c r="A18411">
        <v>8</v>
      </c>
      <c r="B18411" s="226">
        <v>43831</v>
      </c>
      <c r="C18411" s="226">
        <v>43832</v>
      </c>
      <c r="D18411" s="226">
        <v>44407.6</v>
      </c>
      <c r="E18411" t="s">
        <v>5911</v>
      </c>
    </row>
    <row r="18412" spans="1:6">
      <c r="A18412">
        <v>8</v>
      </c>
      <c r="B18412" s="226">
        <v>43831</v>
      </c>
      <c r="C18412" s="226">
        <v>43832</v>
      </c>
      <c r="D18412" s="226">
        <v>44407.6</v>
      </c>
      <c r="E18412" t="s">
        <v>5912</v>
      </c>
    </row>
    <row r="18413" spans="1:6">
      <c r="A18413">
        <v>8</v>
      </c>
      <c r="B18413" s="226">
        <v>43831</v>
      </c>
      <c r="C18413" s="226">
        <v>43832</v>
      </c>
      <c r="D18413" s="226">
        <v>44407.6</v>
      </c>
      <c r="E18413" t="s">
        <v>6457</v>
      </c>
      <c r="F18413">
        <v>121.74391297234389</v>
      </c>
    </row>
    <row r="18414" spans="1:6">
      <c r="A18414">
        <v>8</v>
      </c>
      <c r="B18414" s="226">
        <v>43831</v>
      </c>
      <c r="C18414" s="226">
        <v>43832</v>
      </c>
      <c r="D18414" s="226">
        <v>44407.6</v>
      </c>
      <c r="E18414" t="s">
        <v>6458</v>
      </c>
      <c r="F18414">
        <v>121.4411908096738</v>
      </c>
    </row>
    <row r="18415" spans="1:6">
      <c r="A18415">
        <v>8</v>
      </c>
      <c r="B18415" s="226">
        <v>43831</v>
      </c>
      <c r="C18415" s="226">
        <v>43832</v>
      </c>
      <c r="D18415" s="226">
        <v>44407.6</v>
      </c>
      <c r="E18415" t="s">
        <v>6459</v>
      </c>
      <c r="F18415">
        <v>89.772515895630818</v>
      </c>
    </row>
    <row r="18416" spans="1:6">
      <c r="A18416">
        <v>8</v>
      </c>
      <c r="B18416" s="226">
        <v>43831</v>
      </c>
      <c r="C18416" s="226">
        <v>43832</v>
      </c>
      <c r="D18416" s="226">
        <v>44407.6</v>
      </c>
      <c r="E18416" t="s">
        <v>5521</v>
      </c>
      <c r="F18416">
        <v>210.67810947630139</v>
      </c>
    </row>
    <row r="18417" spans="1:6">
      <c r="A18417">
        <v>8</v>
      </c>
      <c r="B18417" s="226">
        <v>43831</v>
      </c>
      <c r="C18417" s="226">
        <v>43832</v>
      </c>
      <c r="D18417" s="226">
        <v>44407.6</v>
      </c>
      <c r="E18417" t="s">
        <v>6460</v>
      </c>
      <c r="F18417">
        <v>106.00002094374773</v>
      </c>
    </row>
    <row r="18418" spans="1:6">
      <c r="A18418">
        <v>8</v>
      </c>
      <c r="B18418" s="226">
        <v>43831</v>
      </c>
      <c r="C18418" s="226">
        <v>43832</v>
      </c>
      <c r="D18418" s="226">
        <v>44407.6</v>
      </c>
      <c r="E18418" t="s">
        <v>6461</v>
      </c>
      <c r="F18418">
        <v>117.71146007643758</v>
      </c>
    </row>
    <row r="18419" spans="1:6">
      <c r="A18419">
        <v>8</v>
      </c>
      <c r="B18419" s="226">
        <v>43831</v>
      </c>
      <c r="C18419" s="226">
        <v>43832</v>
      </c>
      <c r="D18419" s="226">
        <v>44407.6</v>
      </c>
      <c r="E18419" t="s">
        <v>6462</v>
      </c>
      <c r="F18419">
        <v>124.55435198148152</v>
      </c>
    </row>
    <row r="18420" spans="1:6">
      <c r="A18420">
        <v>8</v>
      </c>
      <c r="B18420" s="226">
        <v>43831</v>
      </c>
      <c r="C18420" s="226">
        <v>43832</v>
      </c>
      <c r="D18420" s="226">
        <v>44407.6</v>
      </c>
      <c r="E18420" t="s">
        <v>6463</v>
      </c>
      <c r="F18420">
        <v>136.70643107096359</v>
      </c>
    </row>
    <row r="18421" spans="1:6">
      <c r="A18421">
        <v>8</v>
      </c>
      <c r="B18421" s="226">
        <v>43831</v>
      </c>
      <c r="C18421" s="226">
        <v>43832</v>
      </c>
      <c r="D18421" s="226">
        <v>44407.6</v>
      </c>
      <c r="E18421" t="s">
        <v>5974</v>
      </c>
      <c r="F18421">
        <v>6.4552634878291029</v>
      </c>
    </row>
    <row r="18422" spans="1:6">
      <c r="A18422">
        <v>8</v>
      </c>
      <c r="B18422" s="226">
        <v>43831</v>
      </c>
      <c r="C18422" s="226">
        <v>43832</v>
      </c>
      <c r="D18422" s="226">
        <v>44407.6</v>
      </c>
      <c r="E18422" t="s">
        <v>5975</v>
      </c>
      <c r="F18422">
        <v>11.722027913067089</v>
      </c>
    </row>
    <row r="18423" spans="1:6">
      <c r="A18423">
        <v>8</v>
      </c>
      <c r="B18423" s="226">
        <v>43831</v>
      </c>
      <c r="C18423" s="226">
        <v>43832</v>
      </c>
      <c r="D18423" s="226">
        <v>44407.6</v>
      </c>
      <c r="E18423" t="s">
        <v>5934</v>
      </c>
      <c r="F18423">
        <v>20.001502621173852</v>
      </c>
    </row>
    <row r="18424" spans="1:6">
      <c r="A18424">
        <v>8</v>
      </c>
      <c r="B18424" s="226">
        <v>43831</v>
      </c>
      <c r="C18424" s="226">
        <v>43832</v>
      </c>
      <c r="D18424" s="226">
        <v>44407.6</v>
      </c>
      <c r="E18424" t="s">
        <v>6242</v>
      </c>
      <c r="F18424">
        <v>51.52474778758156</v>
      </c>
    </row>
    <row r="18425" spans="1:6">
      <c r="A18425">
        <v>8</v>
      </c>
      <c r="B18425" s="226">
        <v>43831</v>
      </c>
      <c r="C18425" s="226">
        <v>43832</v>
      </c>
      <c r="D18425" s="226">
        <v>44407.6</v>
      </c>
      <c r="E18425" t="s">
        <v>6464</v>
      </c>
      <c r="F18425">
        <v>143.33933679792568</v>
      </c>
    </row>
    <row r="18426" spans="1:6">
      <c r="A18426">
        <v>8</v>
      </c>
      <c r="B18426" s="226">
        <v>43831</v>
      </c>
      <c r="C18426" s="226">
        <v>43832</v>
      </c>
      <c r="D18426" s="226">
        <v>44407.6</v>
      </c>
      <c r="E18426" t="s">
        <v>6465</v>
      </c>
      <c r="F18426">
        <v>149.12241335974869</v>
      </c>
    </row>
    <row r="18427" spans="1:6">
      <c r="A18427">
        <v>8</v>
      </c>
      <c r="B18427" s="226">
        <v>43831</v>
      </c>
      <c r="C18427" s="226">
        <v>43832</v>
      </c>
      <c r="D18427" s="226">
        <v>44407.6</v>
      </c>
      <c r="E18427" t="s">
        <v>6466</v>
      </c>
      <c r="F18427">
        <v>143.54379229015771</v>
      </c>
    </row>
    <row r="18428" spans="1:6">
      <c r="A18428">
        <v>8</v>
      </c>
      <c r="B18428" s="226">
        <v>43831</v>
      </c>
      <c r="C18428" s="226">
        <v>43832</v>
      </c>
      <c r="D18428" s="226">
        <v>44407.6</v>
      </c>
      <c r="E18428" t="s">
        <v>6467</v>
      </c>
      <c r="F18428">
        <v>144.83648509979341</v>
      </c>
    </row>
    <row r="18429" spans="1:6">
      <c r="A18429">
        <v>8</v>
      </c>
      <c r="B18429" s="226">
        <v>43831</v>
      </c>
      <c r="C18429" s="226">
        <v>43832</v>
      </c>
      <c r="D18429" s="226">
        <v>44407.6</v>
      </c>
      <c r="E18429" t="s">
        <v>5935</v>
      </c>
      <c r="F18429">
        <v>9.9108217173152529</v>
      </c>
    </row>
    <row r="18430" spans="1:6">
      <c r="A18430">
        <v>8</v>
      </c>
      <c r="B18430" s="226">
        <v>43831</v>
      </c>
      <c r="C18430" s="226">
        <v>43832</v>
      </c>
      <c r="D18430" s="226">
        <v>44407.6</v>
      </c>
      <c r="E18430" t="s">
        <v>6468</v>
      </c>
      <c r="F18430">
        <v>145.07112243440392</v>
      </c>
    </row>
    <row r="18431" spans="1:6">
      <c r="A18431">
        <v>8</v>
      </c>
      <c r="B18431" s="226">
        <v>43831</v>
      </c>
      <c r="C18431" s="226">
        <v>43832</v>
      </c>
      <c r="D18431" s="226">
        <v>44407.6</v>
      </c>
      <c r="E18431" t="s">
        <v>5948</v>
      </c>
    </row>
    <row r="18432" spans="1:6">
      <c r="A18432">
        <v>8</v>
      </c>
      <c r="B18432" s="226">
        <v>43831</v>
      </c>
      <c r="C18432" s="226">
        <v>43832</v>
      </c>
      <c r="D18432" s="226">
        <v>44407.6</v>
      </c>
      <c r="E18432" t="s">
        <v>5950</v>
      </c>
    </row>
    <row r="18433" spans="1:6">
      <c r="A18433">
        <v>8</v>
      </c>
      <c r="B18433" s="226">
        <v>43831</v>
      </c>
      <c r="C18433" s="226">
        <v>43832</v>
      </c>
      <c r="D18433" s="226">
        <v>44407.6</v>
      </c>
      <c r="E18433" t="s">
        <v>5949</v>
      </c>
    </row>
    <row r="18434" spans="1:6">
      <c r="A18434">
        <v>8</v>
      </c>
      <c r="B18434" s="226">
        <v>43831</v>
      </c>
      <c r="C18434" s="226">
        <v>43832</v>
      </c>
      <c r="D18434" s="226">
        <v>44407.6</v>
      </c>
      <c r="E18434" t="s">
        <v>6521</v>
      </c>
      <c r="F18434">
        <v>0.6861230169629895</v>
      </c>
    </row>
    <row r="18435" spans="1:6">
      <c r="A18435">
        <v>8</v>
      </c>
      <c r="B18435" s="226">
        <v>43831</v>
      </c>
      <c r="C18435" s="226">
        <v>43832</v>
      </c>
      <c r="D18435" s="226">
        <v>44407.6</v>
      </c>
      <c r="E18435" t="s">
        <v>6522</v>
      </c>
      <c r="F18435">
        <v>0.16295701406779681</v>
      </c>
    </row>
    <row r="18436" spans="1:6">
      <c r="A18436">
        <v>8</v>
      </c>
      <c r="B18436" s="226">
        <v>43831</v>
      </c>
      <c r="C18436" s="226">
        <v>43832</v>
      </c>
      <c r="D18436" s="226">
        <v>44407.6</v>
      </c>
      <c r="E18436" t="s">
        <v>6243</v>
      </c>
      <c r="F18436">
        <v>1.6900456621767563</v>
      </c>
    </row>
    <row r="18437" spans="1:6">
      <c r="A18437">
        <v>8</v>
      </c>
      <c r="B18437" s="226">
        <v>43831</v>
      </c>
      <c r="C18437" s="226">
        <v>43832</v>
      </c>
      <c r="D18437" s="226">
        <v>44407.6</v>
      </c>
      <c r="E18437" t="s">
        <v>5963</v>
      </c>
      <c r="F18437">
        <v>54.99983312553821</v>
      </c>
    </row>
    <row r="18438" spans="1:6">
      <c r="A18438">
        <v>8</v>
      </c>
      <c r="B18438" s="226">
        <v>43831</v>
      </c>
      <c r="C18438" s="226">
        <v>43832</v>
      </c>
      <c r="D18438" s="226">
        <v>44407.6</v>
      </c>
      <c r="E18438" t="s">
        <v>6447</v>
      </c>
      <c r="F18438">
        <v>91.991203504138511</v>
      </c>
    </row>
    <row r="18439" spans="1:6">
      <c r="A18439">
        <v>8</v>
      </c>
      <c r="B18439" s="226">
        <v>43831</v>
      </c>
      <c r="C18439" s="226">
        <v>43832</v>
      </c>
      <c r="D18439" s="226">
        <v>44407.6</v>
      </c>
      <c r="E18439" t="s">
        <v>6448</v>
      </c>
      <c r="F18439">
        <v>73.692735854784601</v>
      </c>
    </row>
    <row r="18440" spans="1:6">
      <c r="A18440">
        <v>8</v>
      </c>
      <c r="B18440" s="226">
        <v>43831</v>
      </c>
      <c r="C18440" s="226">
        <v>43832</v>
      </c>
      <c r="D18440" s="226">
        <v>44407.6</v>
      </c>
      <c r="E18440" t="s">
        <v>5964</v>
      </c>
      <c r="F18440">
        <v>15.724359307686488</v>
      </c>
    </row>
    <row r="18441" spans="1:6">
      <c r="A18441">
        <v>8</v>
      </c>
      <c r="B18441" s="226">
        <v>43831</v>
      </c>
      <c r="C18441" s="226">
        <v>43832</v>
      </c>
      <c r="D18441" s="226">
        <v>44407.6</v>
      </c>
      <c r="E18441" t="s">
        <v>6244</v>
      </c>
      <c r="F18441">
        <v>10.437171420786115</v>
      </c>
    </row>
    <row r="18442" spans="1:6">
      <c r="A18442">
        <v>8</v>
      </c>
      <c r="B18442" s="226">
        <v>43831</v>
      </c>
      <c r="C18442" s="226">
        <v>43832</v>
      </c>
      <c r="D18442" s="226">
        <v>44407.6</v>
      </c>
      <c r="E18442" t="s">
        <v>6245</v>
      </c>
      <c r="F18442">
        <v>9.0217162516381944</v>
      </c>
    </row>
    <row r="18443" spans="1:6">
      <c r="A18443">
        <v>8</v>
      </c>
      <c r="B18443" s="226">
        <v>43831</v>
      </c>
      <c r="C18443" s="226">
        <v>43832</v>
      </c>
      <c r="D18443" s="226">
        <v>44407.6</v>
      </c>
      <c r="E18443" t="s">
        <v>6659</v>
      </c>
      <c r="F18443">
        <v>0.82829999923706055</v>
      </c>
    </row>
    <row r="18444" spans="1:6">
      <c r="A18444">
        <v>8</v>
      </c>
      <c r="B18444" s="226">
        <v>43831</v>
      </c>
      <c r="C18444" s="226">
        <v>43832</v>
      </c>
      <c r="D18444" s="226">
        <v>44407.6</v>
      </c>
      <c r="E18444" t="s">
        <v>6639</v>
      </c>
      <c r="F18444">
        <v>0.74409997463224853</v>
      </c>
    </row>
    <row r="18445" spans="1:6">
      <c r="A18445">
        <v>8</v>
      </c>
      <c r="B18445" s="226">
        <v>43831</v>
      </c>
      <c r="C18445" s="226">
        <v>43832</v>
      </c>
      <c r="D18445" s="226">
        <v>44407.6</v>
      </c>
      <c r="E18445" t="s">
        <v>6640</v>
      </c>
      <c r="F18445">
        <v>0.85939997434612891</v>
      </c>
    </row>
    <row r="18446" spans="1:6">
      <c r="A18446">
        <v>8</v>
      </c>
      <c r="B18446" s="226">
        <v>43831</v>
      </c>
      <c r="C18446" s="226">
        <v>43832</v>
      </c>
      <c r="D18446" s="226">
        <v>44407.6</v>
      </c>
      <c r="E18446" t="s">
        <v>6641</v>
      </c>
      <c r="F18446">
        <v>0.87779998779296875</v>
      </c>
    </row>
    <row r="18447" spans="1:6">
      <c r="A18447">
        <v>8</v>
      </c>
      <c r="B18447" s="226">
        <v>43831</v>
      </c>
      <c r="C18447" s="226">
        <v>43832</v>
      </c>
      <c r="D18447" s="226">
        <v>44407.6</v>
      </c>
      <c r="E18447" t="s">
        <v>6613</v>
      </c>
    </row>
    <row r="18448" spans="1:6">
      <c r="A18448">
        <v>8</v>
      </c>
      <c r="B18448" s="226">
        <v>43831</v>
      </c>
      <c r="C18448" s="226">
        <v>43832</v>
      </c>
      <c r="D18448" s="226">
        <v>44407.6</v>
      </c>
      <c r="E18448" t="s">
        <v>6246</v>
      </c>
      <c r="F18448">
        <v>48.321539753427722</v>
      </c>
    </row>
    <row r="18449" spans="1:6">
      <c r="A18449">
        <v>8</v>
      </c>
      <c r="B18449" s="226">
        <v>43831</v>
      </c>
      <c r="C18449" s="226">
        <v>43832</v>
      </c>
      <c r="D18449" s="226">
        <v>44407.6</v>
      </c>
      <c r="E18449" t="s">
        <v>6247</v>
      </c>
      <c r="F18449">
        <v>37.884368332641607</v>
      </c>
    </row>
    <row r="18450" spans="1:6">
      <c r="A18450">
        <v>8</v>
      </c>
      <c r="B18450" s="226">
        <v>43831</v>
      </c>
      <c r="C18450" s="226">
        <v>43832</v>
      </c>
      <c r="D18450" s="226">
        <v>44407.6</v>
      </c>
      <c r="E18450" t="s">
        <v>6441</v>
      </c>
      <c r="F18450">
        <v>126.34234298070304</v>
      </c>
    </row>
    <row r="18451" spans="1:6">
      <c r="A18451">
        <v>8</v>
      </c>
      <c r="B18451" s="226">
        <v>43831</v>
      </c>
      <c r="C18451" s="226">
        <v>43832</v>
      </c>
      <c r="D18451" s="226">
        <v>44407.6</v>
      </c>
      <c r="E18451" t="s">
        <v>6442</v>
      </c>
      <c r="F18451">
        <v>137.30592368443834</v>
      </c>
    </row>
    <row r="18452" spans="1:6">
      <c r="A18452">
        <v>8</v>
      </c>
      <c r="B18452" s="226">
        <v>43831</v>
      </c>
      <c r="C18452" s="226">
        <v>43832</v>
      </c>
      <c r="D18452" s="226">
        <v>44407.6</v>
      </c>
      <c r="E18452" t="s">
        <v>6443</v>
      </c>
      <c r="F18452">
        <v>147.48871985541496</v>
      </c>
    </row>
    <row r="18453" spans="1:6">
      <c r="A18453">
        <v>8</v>
      </c>
      <c r="B18453" s="226">
        <v>43831</v>
      </c>
      <c r="C18453" s="226">
        <v>43832</v>
      </c>
      <c r="D18453" s="226">
        <v>44407.6</v>
      </c>
      <c r="E18453" t="s">
        <v>6444</v>
      </c>
      <c r="F18453">
        <v>153.52586449517094</v>
      </c>
    </row>
    <row r="18454" spans="1:6">
      <c r="A18454">
        <v>8</v>
      </c>
      <c r="B18454" s="226">
        <v>43831</v>
      </c>
      <c r="C18454" s="226">
        <v>43832</v>
      </c>
      <c r="D18454" s="226">
        <v>44407.6</v>
      </c>
      <c r="E18454" t="s">
        <v>6445</v>
      </c>
      <c r="F18454">
        <v>161.29049770567133</v>
      </c>
    </row>
    <row r="18455" spans="1:6">
      <c r="A18455">
        <v>8</v>
      </c>
      <c r="B18455" s="226">
        <v>43831</v>
      </c>
      <c r="C18455" s="226">
        <v>43832</v>
      </c>
      <c r="D18455" s="226">
        <v>44407.6</v>
      </c>
      <c r="E18455" t="s">
        <v>6446</v>
      </c>
      <c r="F18455">
        <v>170.73645461400361</v>
      </c>
    </row>
    <row r="18456" spans="1:6">
      <c r="A18456">
        <v>8</v>
      </c>
      <c r="B18456" s="226">
        <v>43831</v>
      </c>
      <c r="C18456" s="226">
        <v>43832</v>
      </c>
      <c r="D18456" s="226">
        <v>44407.6</v>
      </c>
      <c r="E18456" t="s">
        <v>5971</v>
      </c>
      <c r="F18456">
        <v>8.750909083088235</v>
      </c>
    </row>
    <row r="18457" spans="1:6">
      <c r="A18457">
        <v>8</v>
      </c>
      <c r="B18457" s="226">
        <v>43831</v>
      </c>
      <c r="C18457" s="226">
        <v>43832</v>
      </c>
      <c r="D18457" s="226">
        <v>44407.6</v>
      </c>
      <c r="E18457" t="s">
        <v>5972</v>
      </c>
      <c r="F18457">
        <v>11.312903381718471</v>
      </c>
    </row>
    <row r="18458" spans="1:6">
      <c r="A18458">
        <v>8</v>
      </c>
      <c r="B18458" s="226">
        <v>43831</v>
      </c>
      <c r="C18458" s="226">
        <v>43832</v>
      </c>
      <c r="D18458" s="226">
        <v>44407.6</v>
      </c>
      <c r="E18458" t="s">
        <v>6449</v>
      </c>
      <c r="F18458">
        <v>83.325524764590753</v>
      </c>
    </row>
    <row r="18459" spans="1:6">
      <c r="A18459">
        <v>8</v>
      </c>
      <c r="B18459" s="226">
        <v>43831</v>
      </c>
      <c r="C18459" s="226">
        <v>43832</v>
      </c>
      <c r="D18459" s="226">
        <v>44407.6</v>
      </c>
      <c r="E18459" t="s">
        <v>6248</v>
      </c>
      <c r="F18459">
        <v>132.10071891678709</v>
      </c>
    </row>
    <row r="18460" spans="1:6">
      <c r="A18460">
        <v>8</v>
      </c>
      <c r="B18460" s="226">
        <v>43831</v>
      </c>
      <c r="C18460" s="226">
        <v>43832</v>
      </c>
      <c r="D18460" s="226">
        <v>44407.6</v>
      </c>
      <c r="E18460" t="s">
        <v>6249</v>
      </c>
      <c r="F18460">
        <v>97.706015279557931</v>
      </c>
    </row>
    <row r="18461" spans="1:6">
      <c r="A18461">
        <v>8</v>
      </c>
      <c r="B18461" s="226">
        <v>43831</v>
      </c>
      <c r="C18461" s="226">
        <v>43832</v>
      </c>
      <c r="D18461" s="226">
        <v>44407.6</v>
      </c>
      <c r="E18461" t="s">
        <v>6250</v>
      </c>
      <c r="F18461">
        <v>2.3475531287594773</v>
      </c>
    </row>
    <row r="18462" spans="1:6">
      <c r="A18462">
        <v>8</v>
      </c>
      <c r="B18462" s="226">
        <v>43831</v>
      </c>
      <c r="C18462" s="226">
        <v>43832</v>
      </c>
      <c r="D18462" s="226">
        <v>44407.6</v>
      </c>
      <c r="E18462" t="s">
        <v>6450</v>
      </c>
      <c r="F18462">
        <v>172.20993263456546</v>
      </c>
    </row>
    <row r="18463" spans="1:6">
      <c r="A18463">
        <v>8</v>
      </c>
      <c r="B18463" s="226">
        <v>43831</v>
      </c>
      <c r="C18463" s="226">
        <v>43832</v>
      </c>
      <c r="D18463" s="226">
        <v>44407.6</v>
      </c>
      <c r="E18463" t="s">
        <v>6451</v>
      </c>
      <c r="F18463">
        <v>172.23277675840495</v>
      </c>
    </row>
    <row r="18464" spans="1:6">
      <c r="A18464">
        <v>8</v>
      </c>
      <c r="B18464" s="226">
        <v>43831</v>
      </c>
      <c r="C18464" s="226">
        <v>43832</v>
      </c>
      <c r="D18464" s="226">
        <v>44407.6</v>
      </c>
      <c r="E18464" t="s">
        <v>5976</v>
      </c>
      <c r="F18464">
        <v>1.292372776312166</v>
      </c>
    </row>
    <row r="18465" spans="1:6">
      <c r="A18465">
        <v>8</v>
      </c>
      <c r="B18465" s="226">
        <v>43831</v>
      </c>
      <c r="C18465" s="226">
        <v>43832</v>
      </c>
      <c r="D18465" s="226">
        <v>44407.6</v>
      </c>
      <c r="E18465" t="s">
        <v>6452</v>
      </c>
      <c r="F18465">
        <v>172.46022549735179</v>
      </c>
    </row>
    <row r="18466" spans="1:6">
      <c r="A18466">
        <v>8</v>
      </c>
      <c r="B18466" s="226">
        <v>43831</v>
      </c>
      <c r="C18466" s="226">
        <v>43832</v>
      </c>
      <c r="D18466" s="226">
        <v>44407.6</v>
      </c>
      <c r="E18466" t="s">
        <v>6453</v>
      </c>
      <c r="F18466">
        <v>172.57710960176252</v>
      </c>
    </row>
    <row r="18467" spans="1:6">
      <c r="A18467">
        <v>8</v>
      </c>
      <c r="B18467" s="226">
        <v>43831</v>
      </c>
      <c r="C18467" s="226">
        <v>43832</v>
      </c>
      <c r="D18467" s="226">
        <v>44407.6</v>
      </c>
      <c r="E18467" t="s">
        <v>6454</v>
      </c>
      <c r="F18467">
        <v>172.69217316309641</v>
      </c>
    </row>
    <row r="18468" spans="1:6">
      <c r="A18468">
        <v>8</v>
      </c>
      <c r="B18468" s="226">
        <v>43831</v>
      </c>
      <c r="C18468" s="226">
        <v>43832</v>
      </c>
      <c r="D18468" s="226">
        <v>44407.6</v>
      </c>
      <c r="E18468" t="s">
        <v>5957</v>
      </c>
      <c r="F18468">
        <v>0.85900002717974999</v>
      </c>
    </row>
    <row r="18469" spans="1:6">
      <c r="A18469">
        <v>8</v>
      </c>
      <c r="B18469" s="226">
        <v>43831</v>
      </c>
      <c r="C18469" s="226">
        <v>43832</v>
      </c>
      <c r="D18469" s="226">
        <v>44407.6</v>
      </c>
      <c r="E18469" t="s">
        <v>5977</v>
      </c>
      <c r="F18469">
        <v>6.1539998054506784</v>
      </c>
    </row>
    <row r="18470" spans="1:6">
      <c r="A18470">
        <v>8</v>
      </c>
      <c r="B18470" s="226">
        <v>43831</v>
      </c>
      <c r="C18470" s="226">
        <v>43832</v>
      </c>
      <c r="D18470" s="226">
        <v>44407.6</v>
      </c>
      <c r="E18470" t="s">
        <v>5978</v>
      </c>
      <c r="F18470">
        <v>92.426597595211206</v>
      </c>
    </row>
    <row r="18471" spans="1:6">
      <c r="A18471">
        <v>8</v>
      </c>
      <c r="B18471" s="226">
        <v>43831</v>
      </c>
      <c r="C18471" s="226">
        <v>43832</v>
      </c>
      <c r="D18471" s="226">
        <v>44407.6</v>
      </c>
      <c r="E18471" t="s">
        <v>5979</v>
      </c>
      <c r="F18471">
        <v>0.19589999318123338</v>
      </c>
    </row>
    <row r="18472" spans="1:6">
      <c r="A18472">
        <v>8</v>
      </c>
      <c r="B18472" s="226">
        <v>43831</v>
      </c>
      <c r="C18472" s="226">
        <v>43832</v>
      </c>
      <c r="D18472" s="226">
        <v>44407.6</v>
      </c>
      <c r="E18472" t="s">
        <v>5980</v>
      </c>
      <c r="F18472">
        <v>0.12970000505447388</v>
      </c>
    </row>
    <row r="18473" spans="1:6">
      <c r="A18473">
        <v>8</v>
      </c>
      <c r="B18473" s="226">
        <v>43831</v>
      </c>
      <c r="C18473" s="226">
        <v>43832</v>
      </c>
      <c r="D18473" s="226">
        <v>44407.6</v>
      </c>
      <c r="E18473" t="s">
        <v>5981</v>
      </c>
      <c r="F18473">
        <v>0.21250000596047083</v>
      </c>
    </row>
    <row r="18474" spans="1:6">
      <c r="A18474">
        <v>8</v>
      </c>
      <c r="B18474" s="226">
        <v>43831</v>
      </c>
      <c r="C18474" s="226">
        <v>43832</v>
      </c>
      <c r="D18474" s="226">
        <v>44407.6</v>
      </c>
      <c r="E18474" t="s">
        <v>5982</v>
      </c>
      <c r="F18474">
        <v>2.0899999886751324E-2</v>
      </c>
    </row>
    <row r="18475" spans="1:6">
      <c r="A18475">
        <v>8</v>
      </c>
      <c r="B18475" s="226">
        <v>43831</v>
      </c>
      <c r="C18475" s="226">
        <v>43832</v>
      </c>
      <c r="D18475" s="226">
        <v>44407.6</v>
      </c>
      <c r="E18475" t="s">
        <v>5983</v>
      </c>
      <c r="F18475">
        <v>0</v>
      </c>
    </row>
    <row r="18476" spans="1:6">
      <c r="A18476">
        <v>8</v>
      </c>
      <c r="B18476" s="226">
        <v>43831</v>
      </c>
      <c r="C18476" s="226">
        <v>43832</v>
      </c>
      <c r="D18476" s="226">
        <v>44407.6</v>
      </c>
      <c r="E18476" t="s">
        <v>5984</v>
      </c>
      <c r="F18476">
        <v>0</v>
      </c>
    </row>
    <row r="18477" spans="1:6">
      <c r="A18477">
        <v>8</v>
      </c>
      <c r="B18477" s="226">
        <v>43831</v>
      </c>
      <c r="C18477" s="226">
        <v>43832</v>
      </c>
      <c r="D18477" s="226">
        <v>44407.6</v>
      </c>
      <c r="E18477" t="s">
        <v>5985</v>
      </c>
      <c r="F18477">
        <v>0</v>
      </c>
    </row>
    <row r="18478" spans="1:6">
      <c r="A18478">
        <v>8</v>
      </c>
      <c r="B18478" s="226">
        <v>43831</v>
      </c>
      <c r="C18478" s="226">
        <v>43832</v>
      </c>
      <c r="D18478" s="226">
        <v>44407.6</v>
      </c>
      <c r="E18478" t="s">
        <v>6303</v>
      </c>
      <c r="F18478">
        <v>44.612019000000004</v>
      </c>
    </row>
    <row r="18479" spans="1:6">
      <c r="A18479">
        <v>8</v>
      </c>
      <c r="B18479" s="226">
        <v>43831</v>
      </c>
      <c r="C18479" s="226">
        <v>43832</v>
      </c>
      <c r="D18479" s="226">
        <v>44407.6</v>
      </c>
      <c r="E18479" t="s">
        <v>5986</v>
      </c>
      <c r="F18479">
        <v>45.573023739999996</v>
      </c>
    </row>
    <row r="18480" spans="1:6">
      <c r="A18480">
        <v>8</v>
      </c>
      <c r="B18480" s="226">
        <v>43831</v>
      </c>
      <c r="C18480" s="226">
        <v>43832</v>
      </c>
      <c r="D18480" s="226">
        <v>44407.6</v>
      </c>
      <c r="E18480" t="s">
        <v>5987</v>
      </c>
      <c r="F18480">
        <v>2.7000000700354576E-3</v>
      </c>
    </row>
    <row r="18481" spans="1:6">
      <c r="A18481">
        <v>8</v>
      </c>
      <c r="B18481" s="226">
        <v>43831</v>
      </c>
      <c r="C18481" s="226">
        <v>43832</v>
      </c>
      <c r="D18481" s="226">
        <v>44407.6</v>
      </c>
      <c r="E18481" t="s">
        <v>5988</v>
      </c>
      <c r="F18481">
        <v>0.1168999969959259</v>
      </c>
    </row>
    <row r="18482" spans="1:6">
      <c r="A18482">
        <v>8</v>
      </c>
      <c r="B18482" s="226">
        <v>43831</v>
      </c>
      <c r="C18482" s="226">
        <v>43832</v>
      </c>
      <c r="D18482" s="226">
        <v>44407.6</v>
      </c>
      <c r="E18482" t="s">
        <v>5958</v>
      </c>
      <c r="F18482">
        <v>0.28790000081063455</v>
      </c>
    </row>
    <row r="18483" spans="1:6">
      <c r="A18483">
        <v>8</v>
      </c>
      <c r="B18483" s="226">
        <v>43831</v>
      </c>
      <c r="C18483" s="226">
        <v>43832</v>
      </c>
      <c r="D18483" s="226">
        <v>44407.6</v>
      </c>
      <c r="E18483" t="s">
        <v>5989</v>
      </c>
      <c r="F18483">
        <v>54.423401355744055</v>
      </c>
    </row>
    <row r="18484" spans="1:6">
      <c r="A18484">
        <v>8</v>
      </c>
      <c r="B18484" s="226">
        <v>43831</v>
      </c>
      <c r="C18484" s="226">
        <v>43832</v>
      </c>
      <c r="D18484" s="226">
        <v>44407.6</v>
      </c>
      <c r="E18484" t="s">
        <v>5990</v>
      </c>
      <c r="F18484">
        <v>7.9639000892641931</v>
      </c>
    </row>
    <row r="18485" spans="1:6">
      <c r="A18485">
        <v>8</v>
      </c>
      <c r="B18485" s="226">
        <v>43831</v>
      </c>
      <c r="C18485" s="226">
        <v>43832</v>
      </c>
      <c r="D18485" s="226">
        <v>44407.6</v>
      </c>
      <c r="E18485" t="s">
        <v>5991</v>
      </c>
      <c r="F18485">
        <v>10.303600311279297</v>
      </c>
    </row>
    <row r="18486" spans="1:6">
      <c r="A18486">
        <v>8</v>
      </c>
      <c r="B18486" s="226">
        <v>43831</v>
      </c>
      <c r="C18486" s="226">
        <v>43832</v>
      </c>
      <c r="D18486" s="226">
        <v>44407.6</v>
      </c>
      <c r="E18486" t="s">
        <v>5992</v>
      </c>
      <c r="F18486">
        <v>22.974700927734375</v>
      </c>
    </row>
    <row r="18487" spans="1:6">
      <c r="A18487">
        <v>8</v>
      </c>
      <c r="B18487" s="226">
        <v>43831</v>
      </c>
      <c r="C18487" s="226">
        <v>43832</v>
      </c>
      <c r="D18487" s="226">
        <v>44407.6</v>
      </c>
      <c r="E18487" t="s">
        <v>5993</v>
      </c>
      <c r="F18487">
        <v>13.181200027466192</v>
      </c>
    </row>
    <row r="18488" spans="1:6">
      <c r="A18488">
        <v>8</v>
      </c>
      <c r="B18488" s="226">
        <v>43831</v>
      </c>
      <c r="C18488" s="226">
        <v>43832</v>
      </c>
      <c r="D18488" s="226">
        <v>44407.6</v>
      </c>
      <c r="E18488" t="s">
        <v>5994</v>
      </c>
      <c r="F18488">
        <v>33.634300231933594</v>
      </c>
    </row>
    <row r="18489" spans="1:6">
      <c r="A18489">
        <v>8</v>
      </c>
      <c r="B18489" s="226">
        <v>43831</v>
      </c>
      <c r="C18489" s="226">
        <v>43832</v>
      </c>
      <c r="D18489" s="226">
        <v>44407.6</v>
      </c>
      <c r="E18489" t="s">
        <v>5995</v>
      </c>
      <c r="F18489">
        <v>8.0996999740597548</v>
      </c>
    </row>
    <row r="18490" spans="1:6">
      <c r="A18490">
        <v>8</v>
      </c>
      <c r="B18490" s="226">
        <v>43831</v>
      </c>
      <c r="C18490" s="226">
        <v>43832</v>
      </c>
      <c r="D18490" s="226">
        <v>44407.6</v>
      </c>
      <c r="E18490" t="s">
        <v>5996</v>
      </c>
      <c r="F18490">
        <v>2.4084999561310774</v>
      </c>
    </row>
    <row r="18491" spans="1:6">
      <c r="A18491">
        <v>8</v>
      </c>
      <c r="B18491" s="226">
        <v>43831</v>
      </c>
      <c r="C18491" s="226">
        <v>43832</v>
      </c>
      <c r="D18491" s="226">
        <v>44407.6</v>
      </c>
      <c r="E18491" t="s">
        <v>6044</v>
      </c>
    </row>
    <row r="18492" spans="1:6">
      <c r="A18492">
        <v>8</v>
      </c>
      <c r="B18492" s="226">
        <v>43831</v>
      </c>
      <c r="C18492" s="226">
        <v>43832</v>
      </c>
      <c r="D18492" s="226">
        <v>44407.6</v>
      </c>
      <c r="E18492" t="s">
        <v>6047</v>
      </c>
    </row>
    <row r="18493" spans="1:6">
      <c r="A18493">
        <v>8</v>
      </c>
      <c r="B18493" s="226">
        <v>43831</v>
      </c>
      <c r="C18493" s="226">
        <v>43832</v>
      </c>
      <c r="D18493" s="226">
        <v>44407.6</v>
      </c>
      <c r="E18493" t="s">
        <v>6046</v>
      </c>
    </row>
    <row r="18494" spans="1:6">
      <c r="A18494">
        <v>8</v>
      </c>
      <c r="B18494" s="226">
        <v>43831</v>
      </c>
      <c r="C18494" s="226">
        <v>43832</v>
      </c>
      <c r="D18494" s="226">
        <v>44407.6</v>
      </c>
      <c r="E18494" t="s">
        <v>6045</v>
      </c>
    </row>
    <row r="18495" spans="1:6">
      <c r="A18495">
        <v>8</v>
      </c>
      <c r="B18495" s="226">
        <v>43831</v>
      </c>
      <c r="C18495" s="226">
        <v>43832</v>
      </c>
      <c r="D18495" s="226">
        <v>44407.6</v>
      </c>
      <c r="E18495" t="s">
        <v>6235</v>
      </c>
    </row>
    <row r="18496" spans="1:6">
      <c r="A18496">
        <v>8</v>
      </c>
      <c r="B18496" s="226">
        <v>43831</v>
      </c>
      <c r="C18496" s="226">
        <v>43832</v>
      </c>
      <c r="D18496" s="226">
        <v>44407.6</v>
      </c>
      <c r="E18496" t="s">
        <v>6315</v>
      </c>
    </row>
    <row r="18497" spans="1:6">
      <c r="A18497">
        <v>8</v>
      </c>
      <c r="B18497" s="226">
        <v>43831</v>
      </c>
      <c r="C18497" s="226">
        <v>43832</v>
      </c>
      <c r="D18497" s="226">
        <v>44407.6</v>
      </c>
      <c r="E18497" t="s">
        <v>6316</v>
      </c>
    </row>
    <row r="18498" spans="1:6">
      <c r="A18498">
        <v>8</v>
      </c>
      <c r="B18498" s="226">
        <v>43831</v>
      </c>
      <c r="C18498" s="226">
        <v>43832</v>
      </c>
      <c r="D18498" s="226">
        <v>44407.6</v>
      </c>
      <c r="E18498" t="s">
        <v>8012</v>
      </c>
    </row>
    <row r="18499" spans="1:6">
      <c r="A18499">
        <v>8</v>
      </c>
      <c r="B18499" s="226">
        <v>43831</v>
      </c>
      <c r="C18499" s="226">
        <v>43832</v>
      </c>
      <c r="D18499" s="226">
        <v>44407.6</v>
      </c>
      <c r="E18499" t="s">
        <v>6269</v>
      </c>
      <c r="F18499">
        <v>39.977405398421851</v>
      </c>
    </row>
    <row r="18500" spans="1:6">
      <c r="A18500">
        <v>8</v>
      </c>
      <c r="B18500" s="226">
        <v>43831</v>
      </c>
      <c r="C18500" s="226">
        <v>43832</v>
      </c>
      <c r="D18500" s="226">
        <v>44407.6</v>
      </c>
      <c r="E18500" t="s">
        <v>6553</v>
      </c>
      <c r="F18500">
        <v>0</v>
      </c>
    </row>
    <row r="18501" spans="1:6">
      <c r="A18501">
        <v>8</v>
      </c>
      <c r="B18501" s="226">
        <v>43831</v>
      </c>
      <c r="C18501" s="226">
        <v>43832</v>
      </c>
      <c r="D18501" s="226">
        <v>44407.6</v>
      </c>
      <c r="E18501" t="s">
        <v>6554</v>
      </c>
      <c r="F18501">
        <v>0</v>
      </c>
    </row>
    <row r="18502" spans="1:6">
      <c r="A18502">
        <v>8</v>
      </c>
      <c r="B18502" s="226">
        <v>43831</v>
      </c>
      <c r="C18502" s="226">
        <v>43832</v>
      </c>
      <c r="D18502" s="226">
        <v>44407.6</v>
      </c>
      <c r="E18502" t="s">
        <v>6555</v>
      </c>
      <c r="F18502">
        <v>0</v>
      </c>
    </row>
    <row r="18503" spans="1:6">
      <c r="A18503">
        <v>8</v>
      </c>
      <c r="B18503" s="226">
        <v>43831</v>
      </c>
      <c r="C18503" s="226">
        <v>43832</v>
      </c>
      <c r="D18503" s="226">
        <v>44407.6</v>
      </c>
      <c r="E18503" t="s">
        <v>6556</v>
      </c>
      <c r="F18503">
        <v>0</v>
      </c>
    </row>
    <row r="18504" spans="1:6">
      <c r="A18504">
        <v>8</v>
      </c>
      <c r="B18504" s="226">
        <v>43831</v>
      </c>
      <c r="C18504" s="226">
        <v>43832</v>
      </c>
      <c r="D18504" s="226">
        <v>44407.6</v>
      </c>
      <c r="E18504" t="s">
        <v>6557</v>
      </c>
      <c r="F18504">
        <v>0</v>
      </c>
    </row>
    <row r="18505" spans="1:6">
      <c r="A18505">
        <v>8</v>
      </c>
      <c r="B18505" s="226">
        <v>43831</v>
      </c>
      <c r="C18505" s="226">
        <v>43832</v>
      </c>
      <c r="D18505" s="226">
        <v>44407.6</v>
      </c>
      <c r="E18505" t="s">
        <v>6558</v>
      </c>
      <c r="F18505">
        <v>0</v>
      </c>
    </row>
    <row r="18506" spans="1:6">
      <c r="A18506">
        <v>8</v>
      </c>
      <c r="B18506" s="226">
        <v>43831</v>
      </c>
      <c r="C18506" s="226">
        <v>43832</v>
      </c>
      <c r="D18506" s="226">
        <v>44407.6</v>
      </c>
      <c r="E18506" t="s">
        <v>6559</v>
      </c>
      <c r="F18506">
        <v>0</v>
      </c>
    </row>
    <row r="18507" spans="1:6">
      <c r="A18507">
        <v>8</v>
      </c>
      <c r="B18507" s="226">
        <v>43831</v>
      </c>
      <c r="C18507" s="226">
        <v>43832</v>
      </c>
      <c r="D18507" s="226">
        <v>44407.6</v>
      </c>
      <c r="E18507" t="s">
        <v>6560</v>
      </c>
      <c r="F18507">
        <v>18</v>
      </c>
    </row>
    <row r="18508" spans="1:6">
      <c r="A18508">
        <v>8</v>
      </c>
      <c r="B18508" s="226">
        <v>43831</v>
      </c>
      <c r="C18508" s="226">
        <v>43832</v>
      </c>
      <c r="D18508" s="226">
        <v>44407.6</v>
      </c>
      <c r="E18508" t="s">
        <v>6561</v>
      </c>
      <c r="F18508">
        <v>18</v>
      </c>
    </row>
    <row r="18509" spans="1:6">
      <c r="A18509">
        <v>8</v>
      </c>
      <c r="B18509" s="226">
        <v>43831</v>
      </c>
      <c r="C18509" s="226">
        <v>43832</v>
      </c>
      <c r="D18509" s="226">
        <v>44407.6</v>
      </c>
      <c r="E18509" t="s">
        <v>6562</v>
      </c>
      <c r="F18509">
        <v>2.8</v>
      </c>
    </row>
    <row r="18510" spans="1:6">
      <c r="A18510">
        <v>8</v>
      </c>
      <c r="B18510" s="226">
        <v>43831</v>
      </c>
      <c r="C18510" s="226">
        <v>43832</v>
      </c>
      <c r="D18510" s="226">
        <v>44407.6</v>
      </c>
      <c r="E18510" t="s">
        <v>6563</v>
      </c>
      <c r="F18510">
        <v>2.8</v>
      </c>
    </row>
    <row r="18511" spans="1:6">
      <c r="A18511">
        <v>8</v>
      </c>
      <c r="B18511" s="226">
        <v>43831</v>
      </c>
      <c r="C18511" s="226">
        <v>43832</v>
      </c>
      <c r="D18511" s="226">
        <v>44407.6</v>
      </c>
      <c r="E18511" t="s">
        <v>6564</v>
      </c>
      <c r="F18511">
        <v>2.8</v>
      </c>
    </row>
    <row r="18512" spans="1:6">
      <c r="A18512">
        <v>8</v>
      </c>
      <c r="B18512" s="226">
        <v>43831</v>
      </c>
      <c r="C18512" s="226">
        <v>43832</v>
      </c>
      <c r="D18512" s="226">
        <v>44407.6</v>
      </c>
      <c r="E18512" t="s">
        <v>6565</v>
      </c>
      <c r="F18512">
        <v>2.8</v>
      </c>
    </row>
    <row r="18513" spans="1:6">
      <c r="A18513">
        <v>8</v>
      </c>
      <c r="B18513" s="226">
        <v>43831</v>
      </c>
      <c r="C18513" s="226">
        <v>43832</v>
      </c>
      <c r="D18513" s="226">
        <v>44407.6</v>
      </c>
      <c r="E18513" t="s">
        <v>6566</v>
      </c>
      <c r="F18513">
        <v>18</v>
      </c>
    </row>
    <row r="18514" spans="1:6">
      <c r="A18514">
        <v>8</v>
      </c>
      <c r="B18514" s="226">
        <v>43831</v>
      </c>
      <c r="C18514" s="226">
        <v>43832</v>
      </c>
      <c r="D18514" s="226">
        <v>44407.6</v>
      </c>
      <c r="E18514" t="s">
        <v>6567</v>
      </c>
      <c r="F18514">
        <v>2.8</v>
      </c>
    </row>
    <row r="18515" spans="1:6">
      <c r="A18515">
        <v>8</v>
      </c>
      <c r="B18515" s="226">
        <v>43831</v>
      </c>
      <c r="C18515" s="226">
        <v>43832</v>
      </c>
      <c r="D18515" s="226">
        <v>44407.6</v>
      </c>
      <c r="E18515" t="s">
        <v>6568</v>
      </c>
      <c r="F18515">
        <v>2.8</v>
      </c>
    </row>
    <row r="18516" spans="1:6">
      <c r="A18516">
        <v>8</v>
      </c>
      <c r="B18516" s="226">
        <v>43831</v>
      </c>
      <c r="C18516" s="226">
        <v>43832</v>
      </c>
      <c r="D18516" s="226">
        <v>44407.6</v>
      </c>
      <c r="E18516" t="s">
        <v>6569</v>
      </c>
      <c r="F18516">
        <v>18</v>
      </c>
    </row>
    <row r="18517" spans="1:6">
      <c r="A18517">
        <v>8</v>
      </c>
      <c r="B18517" s="226">
        <v>43831</v>
      </c>
      <c r="C18517" s="226">
        <v>43832</v>
      </c>
      <c r="D18517" s="226">
        <v>44407.6</v>
      </c>
      <c r="E18517" t="s">
        <v>6570</v>
      </c>
      <c r="F18517">
        <v>2.8</v>
      </c>
    </row>
    <row r="18518" spans="1:6">
      <c r="A18518">
        <v>8</v>
      </c>
      <c r="B18518" s="226">
        <v>43831</v>
      </c>
      <c r="C18518" s="226">
        <v>43832</v>
      </c>
      <c r="D18518" s="226">
        <v>44407.6</v>
      </c>
      <c r="E18518" t="s">
        <v>6665</v>
      </c>
      <c r="F18518">
        <v>-3.257282465799919E-2</v>
      </c>
    </row>
    <row r="18519" spans="1:6">
      <c r="A18519">
        <v>8</v>
      </c>
      <c r="B18519" s="226">
        <v>43831</v>
      </c>
      <c r="C18519" s="226">
        <v>43832</v>
      </c>
      <c r="D18519" s="226">
        <v>44407.6</v>
      </c>
      <c r="E18519" t="s">
        <v>6666</v>
      </c>
      <c r="F18519">
        <v>-2.5229221771264243E-2</v>
      </c>
    </row>
    <row r="18520" spans="1:6">
      <c r="A18520">
        <v>8</v>
      </c>
      <c r="B18520" s="226">
        <v>43831</v>
      </c>
      <c r="C18520" s="226">
        <v>43832</v>
      </c>
      <c r="D18520" s="226">
        <v>44407.6</v>
      </c>
      <c r="E18520" t="s">
        <v>6662</v>
      </c>
      <c r="F18520">
        <v>1.3649561104002788</v>
      </c>
    </row>
    <row r="18521" spans="1:6">
      <c r="A18521">
        <v>8</v>
      </c>
      <c r="B18521" s="226">
        <v>43831</v>
      </c>
      <c r="C18521" s="226">
        <v>43832</v>
      </c>
      <c r="D18521" s="226">
        <v>44407.6</v>
      </c>
      <c r="E18521" t="s">
        <v>6289</v>
      </c>
      <c r="F18521">
        <v>32.856162087122598</v>
      </c>
    </row>
    <row r="18522" spans="1:6">
      <c r="A18522">
        <v>8</v>
      </c>
      <c r="B18522" s="226">
        <v>43831</v>
      </c>
      <c r="C18522" s="226">
        <v>43832</v>
      </c>
      <c r="D18522" s="226">
        <v>44407.6</v>
      </c>
      <c r="E18522" t="s">
        <v>6290</v>
      </c>
      <c r="F18522">
        <v>4.3155950711005211</v>
      </c>
    </row>
    <row r="18523" spans="1:6">
      <c r="A18523">
        <v>8</v>
      </c>
      <c r="B18523" s="226">
        <v>43831</v>
      </c>
      <c r="C18523" s="226">
        <v>43832</v>
      </c>
      <c r="D18523" s="226">
        <v>44407.6</v>
      </c>
      <c r="E18523" t="s">
        <v>6291</v>
      </c>
      <c r="F18523">
        <v>4.4542602270382359</v>
      </c>
    </row>
    <row r="18524" spans="1:6">
      <c r="A18524">
        <v>8</v>
      </c>
      <c r="B18524" s="226">
        <v>43831</v>
      </c>
      <c r="C18524" s="226">
        <v>43832</v>
      </c>
      <c r="D18524" s="226">
        <v>44407.6</v>
      </c>
      <c r="E18524" t="s">
        <v>6292</v>
      </c>
      <c r="F18524">
        <v>9.9286713398165176</v>
      </c>
    </row>
    <row r="18525" spans="1:6">
      <c r="A18525">
        <v>8</v>
      </c>
      <c r="B18525" s="226">
        <v>43831</v>
      </c>
      <c r="C18525" s="226">
        <v>43832</v>
      </c>
      <c r="D18525" s="226">
        <v>44407.6</v>
      </c>
      <c r="E18525" t="s">
        <v>6293</v>
      </c>
      <c r="F18525">
        <v>0</v>
      </c>
    </row>
    <row r="18526" spans="1:6">
      <c r="A18526">
        <v>8</v>
      </c>
      <c r="B18526" s="226">
        <v>43831</v>
      </c>
      <c r="C18526" s="226">
        <v>43832</v>
      </c>
      <c r="D18526" s="226">
        <v>44407.6</v>
      </c>
      <c r="E18526" t="s">
        <v>6294</v>
      </c>
      <c r="F18526">
        <v>0</v>
      </c>
    </row>
    <row r="18527" spans="1:6">
      <c r="A18527">
        <v>8</v>
      </c>
      <c r="B18527" s="226">
        <v>43831</v>
      </c>
      <c r="C18527" s="226">
        <v>43832</v>
      </c>
      <c r="D18527" s="226">
        <v>44407.6</v>
      </c>
      <c r="E18527" t="s">
        <v>6295</v>
      </c>
      <c r="F18527">
        <v>44.612019000000004</v>
      </c>
    </row>
    <row r="18528" spans="1:6">
      <c r="A18528">
        <v>8</v>
      </c>
      <c r="B18528" s="226">
        <v>43831</v>
      </c>
      <c r="C18528" s="226">
        <v>43832</v>
      </c>
      <c r="D18528" s="226">
        <v>44407.6</v>
      </c>
      <c r="E18528" t="s">
        <v>6296</v>
      </c>
      <c r="F18528">
        <v>45.573023739999996</v>
      </c>
    </row>
    <row r="18529" spans="1:6">
      <c r="A18529">
        <v>8</v>
      </c>
      <c r="B18529" s="226">
        <v>43831</v>
      </c>
      <c r="C18529" s="226">
        <v>43832</v>
      </c>
      <c r="D18529" s="226">
        <v>44407.6</v>
      </c>
      <c r="E18529" t="s">
        <v>6317</v>
      </c>
    </row>
    <row r="18530" spans="1:6">
      <c r="A18530">
        <v>8</v>
      </c>
      <c r="B18530" s="226">
        <v>43831</v>
      </c>
      <c r="C18530" s="226">
        <v>43832</v>
      </c>
      <c r="D18530" s="226">
        <v>44407.6</v>
      </c>
      <c r="E18530" t="s">
        <v>6318</v>
      </c>
    </row>
    <row r="18531" spans="1:6">
      <c r="A18531">
        <v>8</v>
      </c>
      <c r="B18531" s="226">
        <v>43831</v>
      </c>
      <c r="C18531" s="226">
        <v>43832</v>
      </c>
      <c r="D18531" s="226">
        <v>44407.6</v>
      </c>
      <c r="E18531" t="s">
        <v>6319</v>
      </c>
    </row>
    <row r="18532" spans="1:6">
      <c r="A18532">
        <v>8</v>
      </c>
      <c r="B18532" s="226">
        <v>43831</v>
      </c>
      <c r="C18532" s="226">
        <v>43832</v>
      </c>
      <c r="D18532" s="226">
        <v>44407.6</v>
      </c>
      <c r="E18532" t="s">
        <v>6320</v>
      </c>
    </row>
    <row r="18533" spans="1:6">
      <c r="A18533">
        <v>8</v>
      </c>
      <c r="B18533" s="226">
        <v>43831</v>
      </c>
      <c r="C18533" s="226">
        <v>43832</v>
      </c>
      <c r="D18533" s="226">
        <v>44407.6</v>
      </c>
      <c r="E18533" t="s">
        <v>8013</v>
      </c>
    </row>
    <row r="18534" spans="1:6">
      <c r="A18534">
        <v>8</v>
      </c>
      <c r="B18534" s="226">
        <v>43831</v>
      </c>
      <c r="C18534" s="226">
        <v>43832</v>
      </c>
      <c r="D18534" s="226">
        <v>44407.6</v>
      </c>
      <c r="E18534" t="s">
        <v>8014</v>
      </c>
    </row>
    <row r="18535" spans="1:6">
      <c r="A18535">
        <v>8</v>
      </c>
      <c r="B18535" s="226">
        <v>43831</v>
      </c>
      <c r="C18535" s="226">
        <v>43832</v>
      </c>
      <c r="D18535" s="226">
        <v>44407.6</v>
      </c>
      <c r="E18535" t="s">
        <v>6362</v>
      </c>
    </row>
    <row r="18536" spans="1:6">
      <c r="A18536">
        <v>8</v>
      </c>
      <c r="B18536" s="226">
        <v>43831</v>
      </c>
      <c r="C18536" s="226">
        <v>43832</v>
      </c>
      <c r="D18536" s="226">
        <v>44407.6</v>
      </c>
      <c r="E18536" t="s">
        <v>6363</v>
      </c>
    </row>
    <row r="18537" spans="1:6">
      <c r="A18537">
        <v>8</v>
      </c>
      <c r="B18537" s="226">
        <v>43831</v>
      </c>
      <c r="C18537" s="226">
        <v>43832</v>
      </c>
      <c r="D18537" s="226">
        <v>44407.6</v>
      </c>
      <c r="E18537" t="s">
        <v>6525</v>
      </c>
    </row>
    <row r="18538" spans="1:6">
      <c r="A18538">
        <v>8</v>
      </c>
      <c r="B18538" s="226">
        <v>43831</v>
      </c>
      <c r="C18538" s="226">
        <v>43832</v>
      </c>
      <c r="D18538" s="226">
        <v>44407.6</v>
      </c>
      <c r="E18538" t="s">
        <v>6526</v>
      </c>
    </row>
    <row r="18539" spans="1:6">
      <c r="A18539">
        <v>8</v>
      </c>
      <c r="B18539" s="226">
        <v>43831</v>
      </c>
      <c r="C18539" s="226">
        <v>43832</v>
      </c>
      <c r="D18539" s="226">
        <v>44407.6</v>
      </c>
      <c r="E18539" t="s">
        <v>6721</v>
      </c>
      <c r="F18539">
        <v>2.3475531287594773</v>
      </c>
    </row>
    <row r="18540" spans="1:6">
      <c r="A18540">
        <v>8</v>
      </c>
      <c r="B18540" s="226">
        <v>43831</v>
      </c>
      <c r="C18540" s="226">
        <v>43832</v>
      </c>
      <c r="D18540" s="226">
        <v>44407.6</v>
      </c>
      <c r="E18540" t="s">
        <v>6727</v>
      </c>
      <c r="F18540">
        <v>20.965812410248649</v>
      </c>
    </row>
    <row r="18541" spans="1:6">
      <c r="A18541">
        <v>8</v>
      </c>
      <c r="B18541" s="226">
        <v>43831</v>
      </c>
      <c r="C18541" s="226">
        <v>43832</v>
      </c>
      <c r="D18541" s="226">
        <v>44407.6</v>
      </c>
      <c r="E18541" t="s">
        <v>7567</v>
      </c>
    </row>
    <row r="18542" spans="1:6">
      <c r="A18542">
        <v>8</v>
      </c>
      <c r="B18542" s="226">
        <v>43831</v>
      </c>
      <c r="C18542" s="226">
        <v>43832</v>
      </c>
      <c r="D18542" s="226">
        <v>44407.6</v>
      </c>
      <c r="E18542" t="s">
        <v>7569</v>
      </c>
    </row>
    <row r="18543" spans="1:6">
      <c r="A18543">
        <v>8</v>
      </c>
      <c r="B18543" s="226">
        <v>43831</v>
      </c>
      <c r="C18543" s="226">
        <v>43832</v>
      </c>
      <c r="D18543" s="226">
        <v>44407.6</v>
      </c>
      <c r="E18543" t="s">
        <v>7574</v>
      </c>
    </row>
    <row r="18544" spans="1:6">
      <c r="A18544">
        <v>8</v>
      </c>
      <c r="B18544" s="226">
        <v>43831</v>
      </c>
      <c r="C18544" s="226">
        <v>43832</v>
      </c>
      <c r="D18544" s="226">
        <v>44407.6</v>
      </c>
      <c r="E18544" t="s">
        <v>7578</v>
      </c>
    </row>
    <row r="18545" spans="1:6">
      <c r="A18545">
        <v>8</v>
      </c>
      <c r="B18545" s="226">
        <v>43831</v>
      </c>
      <c r="C18545" s="226">
        <v>43832</v>
      </c>
      <c r="D18545" s="226">
        <v>44407.6</v>
      </c>
      <c r="E18545" t="s">
        <v>8007</v>
      </c>
    </row>
    <row r="18546" spans="1:6">
      <c r="A18546">
        <v>8</v>
      </c>
      <c r="B18546" s="226">
        <v>43831</v>
      </c>
      <c r="C18546" s="226">
        <v>43832</v>
      </c>
      <c r="D18546" s="226">
        <v>44407.6</v>
      </c>
      <c r="E18546" t="s">
        <v>7634</v>
      </c>
    </row>
    <row r="18547" spans="1:6">
      <c r="A18547">
        <v>8</v>
      </c>
      <c r="B18547" s="226">
        <v>43831</v>
      </c>
      <c r="C18547" s="226">
        <v>43832</v>
      </c>
      <c r="D18547" s="226">
        <v>44407.6</v>
      </c>
      <c r="E18547" t="s">
        <v>7539</v>
      </c>
      <c r="F18547">
        <v>1E-3</v>
      </c>
    </row>
    <row r="18548" spans="1:6">
      <c r="A18548">
        <v>8</v>
      </c>
      <c r="B18548" s="226">
        <v>43831</v>
      </c>
      <c r="C18548" s="226">
        <v>43832</v>
      </c>
      <c r="D18548" s="226">
        <v>44407.6</v>
      </c>
      <c r="E18548" t="s">
        <v>7540</v>
      </c>
      <c r="F18548">
        <v>1E-3</v>
      </c>
    </row>
    <row r="18549" spans="1:6">
      <c r="A18549">
        <v>8</v>
      </c>
      <c r="B18549" s="226">
        <v>43831</v>
      </c>
      <c r="C18549" s="226">
        <v>43832</v>
      </c>
      <c r="D18549" s="226">
        <v>44407.6</v>
      </c>
      <c r="E18549" t="s">
        <v>6816</v>
      </c>
      <c r="F18549">
        <v>75.981706953048715</v>
      </c>
    </row>
    <row r="18550" spans="1:6">
      <c r="A18550">
        <v>8</v>
      </c>
      <c r="B18550" s="226">
        <v>43831</v>
      </c>
      <c r="C18550" s="226">
        <v>43832</v>
      </c>
      <c r="D18550" s="226">
        <v>44407.6</v>
      </c>
      <c r="E18550" t="s">
        <v>6818</v>
      </c>
      <c r="F18550">
        <v>266.94654500749391</v>
      </c>
    </row>
    <row r="18551" spans="1:6">
      <c r="A18551">
        <v>8</v>
      </c>
      <c r="B18551" s="226">
        <v>43831</v>
      </c>
      <c r="C18551" s="226">
        <v>43832</v>
      </c>
      <c r="D18551" s="226">
        <v>44407.6</v>
      </c>
      <c r="E18551" t="s">
        <v>6820</v>
      </c>
      <c r="F18551">
        <v>1901.2791534423789</v>
      </c>
    </row>
    <row r="18552" spans="1:6">
      <c r="A18552">
        <v>8</v>
      </c>
      <c r="B18552" s="226">
        <v>43831</v>
      </c>
      <c r="C18552" s="226">
        <v>43832</v>
      </c>
      <c r="D18552" s="226">
        <v>44407.6</v>
      </c>
      <c r="E18552" t="s">
        <v>6822</v>
      </c>
      <c r="F18552">
        <v>33.091665010982055</v>
      </c>
    </row>
    <row r="18553" spans="1:6">
      <c r="A18553">
        <v>8</v>
      </c>
      <c r="B18553" s="226">
        <v>43831</v>
      </c>
      <c r="C18553" s="226">
        <v>43832</v>
      </c>
      <c r="D18553" s="226">
        <v>44407.6</v>
      </c>
      <c r="E18553" t="s">
        <v>6824</v>
      </c>
      <c r="F18553">
        <v>143.90556818644211</v>
      </c>
    </row>
    <row r="18554" spans="1:6">
      <c r="A18554">
        <v>8</v>
      </c>
      <c r="B18554" s="226">
        <v>43831</v>
      </c>
      <c r="C18554" s="226">
        <v>43832</v>
      </c>
      <c r="D18554" s="226">
        <v>44407.6</v>
      </c>
      <c r="E18554" t="s">
        <v>6826</v>
      </c>
      <c r="F18554">
        <v>57.969073412153449</v>
      </c>
    </row>
    <row r="18555" spans="1:6">
      <c r="A18555">
        <v>8</v>
      </c>
      <c r="B18555" s="226">
        <v>43831</v>
      </c>
      <c r="C18555" s="226">
        <v>43832</v>
      </c>
      <c r="D18555" s="226">
        <v>44407.6</v>
      </c>
      <c r="E18555" t="s">
        <v>6828</v>
      </c>
      <c r="F18555">
        <v>51.355562178293845</v>
      </c>
    </row>
    <row r="18556" spans="1:6">
      <c r="A18556">
        <v>8</v>
      </c>
      <c r="B18556" s="226">
        <v>43831</v>
      </c>
      <c r="C18556" s="226">
        <v>43832</v>
      </c>
      <c r="D18556" s="226">
        <v>44407.6</v>
      </c>
      <c r="E18556" t="s">
        <v>8021</v>
      </c>
      <c r="F18556">
        <v>625.86323861016194</v>
      </c>
    </row>
    <row r="18557" spans="1:6">
      <c r="A18557">
        <v>8</v>
      </c>
      <c r="B18557" s="226">
        <v>43831</v>
      </c>
      <c r="C18557" s="226">
        <v>43832</v>
      </c>
      <c r="D18557" s="226">
        <v>44407.6</v>
      </c>
      <c r="E18557" t="s">
        <v>8022</v>
      </c>
      <c r="F18557">
        <v>630.12644458346813</v>
      </c>
    </row>
    <row r="18558" spans="1:6">
      <c r="A18558">
        <v>8</v>
      </c>
      <c r="B18558" s="226">
        <v>43831</v>
      </c>
      <c r="C18558" s="226">
        <v>43832</v>
      </c>
      <c r="D18558" s="226">
        <v>44407.6</v>
      </c>
      <c r="E18558" t="s">
        <v>6834</v>
      </c>
      <c r="F18558">
        <v>0</v>
      </c>
    </row>
    <row r="18559" spans="1:6">
      <c r="A18559">
        <v>8</v>
      </c>
      <c r="B18559" s="226">
        <v>43831</v>
      </c>
      <c r="C18559" s="226">
        <v>43832</v>
      </c>
      <c r="D18559" s="226">
        <v>44407.6</v>
      </c>
      <c r="E18559" t="s">
        <v>8023</v>
      </c>
    </row>
    <row r="18560" spans="1:6">
      <c r="A18560">
        <v>8</v>
      </c>
      <c r="B18560" s="226">
        <v>43831</v>
      </c>
      <c r="C18560" s="226">
        <v>43832</v>
      </c>
      <c r="D18560" s="226">
        <v>44407.6</v>
      </c>
      <c r="E18560" t="s">
        <v>8024</v>
      </c>
    </row>
    <row r="18561" spans="1:5">
      <c r="A18561">
        <v>8</v>
      </c>
      <c r="B18561" s="226">
        <v>43831</v>
      </c>
      <c r="C18561" s="226">
        <v>43832</v>
      </c>
      <c r="D18561" s="226">
        <v>44407.6</v>
      </c>
      <c r="E18561" t="s">
        <v>8025</v>
      </c>
    </row>
    <row r="18562" spans="1:5">
      <c r="A18562">
        <v>8</v>
      </c>
      <c r="B18562" s="226">
        <v>43831</v>
      </c>
      <c r="C18562" s="226">
        <v>43832</v>
      </c>
      <c r="D18562" s="226">
        <v>44407.6</v>
      </c>
      <c r="E18562" t="s">
        <v>8026</v>
      </c>
    </row>
    <row r="18563" spans="1:5">
      <c r="A18563">
        <v>8</v>
      </c>
      <c r="B18563" s="226">
        <v>43831</v>
      </c>
      <c r="C18563" s="226">
        <v>43832</v>
      </c>
      <c r="D18563" s="226">
        <v>44407.6</v>
      </c>
      <c r="E18563" t="s">
        <v>8027</v>
      </c>
    </row>
    <row r="18564" spans="1:5">
      <c r="A18564">
        <v>8</v>
      </c>
      <c r="B18564" s="226">
        <v>43831</v>
      </c>
      <c r="C18564" s="226">
        <v>43832</v>
      </c>
      <c r="D18564" s="226">
        <v>44407.6</v>
      </c>
      <c r="E18564" t="s">
        <v>8028</v>
      </c>
    </row>
    <row r="18565" spans="1:5">
      <c r="A18565">
        <v>8</v>
      </c>
      <c r="B18565" s="226">
        <v>43831</v>
      </c>
      <c r="C18565" s="226">
        <v>43832</v>
      </c>
      <c r="D18565" s="226">
        <v>44407.6</v>
      </c>
      <c r="E18565" t="s">
        <v>8029</v>
      </c>
    </row>
    <row r="18566" spans="1:5">
      <c r="A18566">
        <v>8</v>
      </c>
      <c r="B18566" s="226">
        <v>43831</v>
      </c>
      <c r="C18566" s="226">
        <v>43832</v>
      </c>
      <c r="D18566" s="226">
        <v>44407.6</v>
      </c>
      <c r="E18566" t="s">
        <v>8030</v>
      </c>
    </row>
    <row r="18567" spans="1:5">
      <c r="A18567">
        <v>8</v>
      </c>
      <c r="B18567" s="226">
        <v>43831</v>
      </c>
      <c r="C18567" s="226">
        <v>43832</v>
      </c>
      <c r="D18567" s="226">
        <v>44407.6</v>
      </c>
      <c r="E18567" t="s">
        <v>8031</v>
      </c>
    </row>
    <row r="18568" spans="1:5">
      <c r="A18568">
        <v>8</v>
      </c>
      <c r="B18568" s="226">
        <v>43831</v>
      </c>
      <c r="C18568" s="226">
        <v>43832</v>
      </c>
      <c r="D18568" s="226">
        <v>44407.6</v>
      </c>
      <c r="E18568" t="s">
        <v>8032</v>
      </c>
    </row>
    <row r="18569" spans="1:5">
      <c r="A18569">
        <v>8</v>
      </c>
      <c r="B18569" s="226">
        <v>43831</v>
      </c>
      <c r="C18569" s="226">
        <v>43832</v>
      </c>
      <c r="D18569" s="226">
        <v>44407.6</v>
      </c>
      <c r="E18569" t="s">
        <v>8033</v>
      </c>
    </row>
    <row r="18570" spans="1:5">
      <c r="A18570">
        <v>8</v>
      </c>
      <c r="B18570" s="226">
        <v>43831</v>
      </c>
      <c r="C18570" s="226">
        <v>43832</v>
      </c>
      <c r="D18570" s="226">
        <v>44407.6</v>
      </c>
      <c r="E18570" t="s">
        <v>8034</v>
      </c>
    </row>
    <row r="18571" spans="1:5">
      <c r="A18571">
        <v>8</v>
      </c>
      <c r="B18571" s="226">
        <v>43831</v>
      </c>
      <c r="C18571" s="226">
        <v>43832</v>
      </c>
      <c r="D18571" s="226">
        <v>44407.6</v>
      </c>
      <c r="E18571" t="s">
        <v>8035</v>
      </c>
    </row>
    <row r="18572" spans="1:5">
      <c r="A18572">
        <v>8</v>
      </c>
      <c r="B18572" s="226">
        <v>43831</v>
      </c>
      <c r="C18572" s="226">
        <v>43832</v>
      </c>
      <c r="D18572" s="226">
        <v>44407.6</v>
      </c>
      <c r="E18572" t="s">
        <v>8036</v>
      </c>
    </row>
    <row r="18573" spans="1:5">
      <c r="A18573">
        <v>8</v>
      </c>
      <c r="B18573" s="226">
        <v>43831</v>
      </c>
      <c r="C18573" s="226">
        <v>43832</v>
      </c>
      <c r="D18573" s="226">
        <v>44407.6</v>
      </c>
      <c r="E18573" t="s">
        <v>8037</v>
      </c>
    </row>
    <row r="18574" spans="1:5">
      <c r="A18574">
        <v>8</v>
      </c>
      <c r="B18574" s="226">
        <v>43831</v>
      </c>
      <c r="C18574" s="226">
        <v>43832</v>
      </c>
      <c r="D18574" s="226">
        <v>44407.6</v>
      </c>
      <c r="E18574" t="s">
        <v>8038</v>
      </c>
    </row>
    <row r="18575" spans="1:5">
      <c r="A18575">
        <v>8</v>
      </c>
      <c r="B18575" s="226">
        <v>43831</v>
      </c>
      <c r="C18575" s="226">
        <v>43832</v>
      </c>
      <c r="D18575" s="226">
        <v>44407.6</v>
      </c>
      <c r="E18575" t="s">
        <v>8039</v>
      </c>
    </row>
    <row r="18576" spans="1:5">
      <c r="A18576">
        <v>8</v>
      </c>
      <c r="B18576" s="226">
        <v>43831</v>
      </c>
      <c r="C18576" s="226">
        <v>43832</v>
      </c>
      <c r="D18576" s="226">
        <v>44407.6</v>
      </c>
      <c r="E18576" t="s">
        <v>8040</v>
      </c>
    </row>
    <row r="18577" spans="1:6">
      <c r="A18577">
        <v>8</v>
      </c>
      <c r="B18577" s="226">
        <v>43831</v>
      </c>
      <c r="C18577" s="226">
        <v>43832</v>
      </c>
      <c r="D18577" s="226">
        <v>44407.6</v>
      </c>
      <c r="E18577" t="s">
        <v>8041</v>
      </c>
    </row>
    <row r="18578" spans="1:6">
      <c r="A18578">
        <v>8</v>
      </c>
      <c r="B18578" s="226">
        <v>43831</v>
      </c>
      <c r="C18578" s="226">
        <v>43832</v>
      </c>
      <c r="D18578" s="226">
        <v>44407.6</v>
      </c>
      <c r="E18578" t="s">
        <v>8042</v>
      </c>
    </row>
    <row r="18579" spans="1:6">
      <c r="A18579">
        <v>8</v>
      </c>
      <c r="B18579" s="226">
        <v>43831</v>
      </c>
      <c r="C18579" s="226">
        <v>43832</v>
      </c>
      <c r="D18579" s="226">
        <v>44407.6</v>
      </c>
      <c r="E18579" t="s">
        <v>8043</v>
      </c>
    </row>
    <row r="18580" spans="1:6">
      <c r="A18580">
        <v>8</v>
      </c>
      <c r="B18580" s="226">
        <v>43831</v>
      </c>
      <c r="C18580" s="226">
        <v>43832</v>
      </c>
      <c r="D18580" s="226">
        <v>44407.6</v>
      </c>
      <c r="E18580" t="s">
        <v>8044</v>
      </c>
    </row>
    <row r="18581" spans="1:6">
      <c r="A18581">
        <v>8</v>
      </c>
      <c r="B18581" s="226">
        <v>43831</v>
      </c>
      <c r="C18581" s="226">
        <v>43832</v>
      </c>
      <c r="D18581" s="226">
        <v>44407.6</v>
      </c>
      <c r="E18581" t="s">
        <v>8045</v>
      </c>
    </row>
    <row r="18582" spans="1:6">
      <c r="A18582">
        <v>8</v>
      </c>
      <c r="B18582" s="226">
        <v>43831</v>
      </c>
      <c r="C18582" s="226">
        <v>43832</v>
      </c>
      <c r="D18582" s="226">
        <v>44407.6</v>
      </c>
      <c r="E18582" t="s">
        <v>8046</v>
      </c>
    </row>
    <row r="18583" spans="1:6">
      <c r="A18583">
        <v>8</v>
      </c>
      <c r="B18583" s="226">
        <v>43831</v>
      </c>
      <c r="C18583" s="226">
        <v>43832</v>
      </c>
      <c r="D18583" s="226">
        <v>44407.6</v>
      </c>
      <c r="E18583" t="s">
        <v>8047</v>
      </c>
    </row>
    <row r="18584" spans="1:6">
      <c r="A18584">
        <v>8</v>
      </c>
      <c r="B18584" s="226">
        <v>43831</v>
      </c>
      <c r="C18584" s="226">
        <v>43832</v>
      </c>
      <c r="D18584" s="226">
        <v>44407.6</v>
      </c>
      <c r="E18584" t="s">
        <v>8048</v>
      </c>
    </row>
    <row r="18585" spans="1:6">
      <c r="A18585">
        <v>8</v>
      </c>
      <c r="B18585" s="226">
        <v>43831</v>
      </c>
      <c r="C18585" s="226">
        <v>43832</v>
      </c>
      <c r="D18585" s="226">
        <v>44407.6</v>
      </c>
      <c r="E18585" t="s">
        <v>8049</v>
      </c>
    </row>
    <row r="18586" spans="1:6">
      <c r="A18586">
        <v>8</v>
      </c>
      <c r="B18586" s="226">
        <v>43831</v>
      </c>
      <c r="C18586" s="226">
        <v>43832</v>
      </c>
      <c r="D18586" s="226">
        <v>44407.6</v>
      </c>
      <c r="E18586" t="s">
        <v>8050</v>
      </c>
    </row>
    <row r="18587" spans="1:6">
      <c r="A18587">
        <v>8</v>
      </c>
      <c r="B18587" s="226">
        <v>43831</v>
      </c>
      <c r="C18587" s="226">
        <v>43832</v>
      </c>
      <c r="D18587" s="226">
        <v>44407.6</v>
      </c>
      <c r="E18587" t="s">
        <v>8051</v>
      </c>
    </row>
    <row r="18588" spans="1:6">
      <c r="A18588">
        <v>8</v>
      </c>
      <c r="B18588" s="226">
        <v>43831</v>
      </c>
      <c r="C18588" s="226">
        <v>43832</v>
      </c>
      <c r="D18588" s="226">
        <v>44407.6</v>
      </c>
      <c r="E18588" t="s">
        <v>6894</v>
      </c>
      <c r="F18588">
        <v>0.16783644941467227</v>
      </c>
    </row>
    <row r="18589" spans="1:6">
      <c r="A18589">
        <v>8</v>
      </c>
      <c r="B18589" s="226">
        <v>43831</v>
      </c>
      <c r="C18589" s="226">
        <v>43832</v>
      </c>
      <c r="D18589" s="226">
        <v>44407.6</v>
      </c>
      <c r="E18589" t="s">
        <v>6896</v>
      </c>
      <c r="F18589">
        <v>0.22020574786765265</v>
      </c>
    </row>
    <row r="18590" spans="1:6">
      <c r="A18590">
        <v>8</v>
      </c>
      <c r="B18590" s="226">
        <v>43831</v>
      </c>
      <c r="C18590" s="226">
        <v>43832</v>
      </c>
      <c r="D18590" s="226">
        <v>44407.6</v>
      </c>
      <c r="E18590" t="s">
        <v>6898</v>
      </c>
      <c r="F18590">
        <v>0.19164979308688887</v>
      </c>
    </row>
    <row r="18591" spans="1:6">
      <c r="A18591">
        <v>8</v>
      </c>
      <c r="B18591" s="226">
        <v>43831</v>
      </c>
      <c r="C18591" s="226">
        <v>43832</v>
      </c>
      <c r="D18591" s="226">
        <v>44407.6</v>
      </c>
      <c r="E18591" t="s">
        <v>7315</v>
      </c>
      <c r="F18591">
        <v>37.828326772318924</v>
      </c>
    </row>
    <row r="18592" spans="1:6">
      <c r="A18592">
        <v>8</v>
      </c>
      <c r="B18592" s="226">
        <v>43831</v>
      </c>
      <c r="C18592" s="226">
        <v>43832</v>
      </c>
      <c r="D18592" s="226">
        <v>44407.6</v>
      </c>
      <c r="E18592" t="s">
        <v>7317</v>
      </c>
      <c r="F18592">
        <v>22.059000015259667</v>
      </c>
    </row>
    <row r="18593" spans="1:6">
      <c r="A18593">
        <v>8</v>
      </c>
      <c r="B18593" s="226">
        <v>43831</v>
      </c>
      <c r="C18593" s="226">
        <v>43832</v>
      </c>
      <c r="D18593" s="226">
        <v>44407.6</v>
      </c>
      <c r="E18593" t="s">
        <v>7319</v>
      </c>
      <c r="F18593">
        <v>32.060001373292202</v>
      </c>
    </row>
    <row r="18594" spans="1:6">
      <c r="A18594">
        <v>8</v>
      </c>
      <c r="B18594" s="226">
        <v>43831</v>
      </c>
      <c r="C18594" s="226">
        <v>43832</v>
      </c>
      <c r="D18594" s="226">
        <v>44407.6</v>
      </c>
      <c r="E18594" t="s">
        <v>7321</v>
      </c>
      <c r="F18594">
        <v>625.86323861016194</v>
      </c>
    </row>
    <row r="18595" spans="1:6">
      <c r="A18595">
        <v>8</v>
      </c>
      <c r="B18595" s="226">
        <v>43831</v>
      </c>
      <c r="C18595" s="226">
        <v>43832</v>
      </c>
      <c r="D18595" s="226">
        <v>44407.6</v>
      </c>
      <c r="E18595" t="s">
        <v>7322</v>
      </c>
      <c r="F18595">
        <v>5.2839997932316702</v>
      </c>
    </row>
    <row r="18596" spans="1:6">
      <c r="A18596">
        <v>8</v>
      </c>
      <c r="B18596" s="226">
        <v>43831</v>
      </c>
      <c r="C18596" s="226">
        <v>43832</v>
      </c>
      <c r="D18596" s="226">
        <v>44407.6</v>
      </c>
      <c r="E18596" t="s">
        <v>7324</v>
      </c>
      <c r="F18596">
        <v>8.1499997824430448</v>
      </c>
    </row>
    <row r="18597" spans="1:6">
      <c r="A18597">
        <v>8</v>
      </c>
      <c r="B18597" s="226">
        <v>43831</v>
      </c>
      <c r="C18597" s="226">
        <v>43832</v>
      </c>
      <c r="D18597" s="226">
        <v>44407.6</v>
      </c>
      <c r="E18597" t="s">
        <v>7326</v>
      </c>
      <c r="F18597">
        <v>10.324000023305818</v>
      </c>
    </row>
    <row r="18598" spans="1:6">
      <c r="A18598">
        <v>8</v>
      </c>
      <c r="B18598" s="226">
        <v>43831</v>
      </c>
      <c r="C18598" s="226">
        <v>43832</v>
      </c>
      <c r="D18598" s="226">
        <v>44407.6</v>
      </c>
      <c r="E18598" t="s">
        <v>7328</v>
      </c>
      <c r="F18598">
        <v>0.84999997343405509</v>
      </c>
    </row>
    <row r="18599" spans="1:6">
      <c r="A18599">
        <v>8</v>
      </c>
      <c r="B18599" s="226">
        <v>43831</v>
      </c>
      <c r="C18599" s="226">
        <v>43832</v>
      </c>
      <c r="D18599" s="226">
        <v>44407.6</v>
      </c>
      <c r="E18599" t="s">
        <v>7330</v>
      </c>
      <c r="F18599">
        <v>54.236412885453973</v>
      </c>
    </row>
    <row r="18600" spans="1:6">
      <c r="A18600">
        <v>8</v>
      </c>
      <c r="B18600" s="226">
        <v>43831</v>
      </c>
      <c r="C18600" s="226">
        <v>43832</v>
      </c>
      <c r="D18600" s="226">
        <v>44407.6</v>
      </c>
      <c r="E18600" t="s">
        <v>8052</v>
      </c>
      <c r="F18600">
        <v>10.308677226967246</v>
      </c>
    </row>
    <row r="18601" spans="1:6">
      <c r="A18601">
        <v>8</v>
      </c>
      <c r="B18601" s="226">
        <v>43831</v>
      </c>
      <c r="C18601" s="226">
        <v>43832</v>
      </c>
      <c r="D18601" s="226">
        <v>44407.6</v>
      </c>
      <c r="E18601" t="s">
        <v>8053</v>
      </c>
      <c r="F18601">
        <v>11.974452542596396</v>
      </c>
    </row>
    <row r="18602" spans="1:6">
      <c r="A18602">
        <v>8</v>
      </c>
      <c r="B18602" s="226">
        <v>43831</v>
      </c>
      <c r="C18602" s="226">
        <v>43832</v>
      </c>
      <c r="D18602" s="226">
        <v>44407.6</v>
      </c>
      <c r="E18602" t="s">
        <v>8054</v>
      </c>
      <c r="F18602">
        <v>26.540885950459327</v>
      </c>
    </row>
    <row r="18603" spans="1:6">
      <c r="A18603">
        <v>8</v>
      </c>
      <c r="B18603" s="226">
        <v>43831</v>
      </c>
      <c r="C18603" s="226">
        <v>43832</v>
      </c>
      <c r="D18603" s="226">
        <v>44407.6</v>
      </c>
      <c r="E18603" t="s">
        <v>8055</v>
      </c>
      <c r="F18603">
        <v>15.255311086442699</v>
      </c>
    </row>
    <row r="18604" spans="1:6">
      <c r="A18604">
        <v>8</v>
      </c>
      <c r="B18604" s="226">
        <v>43831</v>
      </c>
      <c r="C18604" s="226">
        <v>43832</v>
      </c>
      <c r="D18604" s="226">
        <v>44407.6</v>
      </c>
      <c r="E18604" t="s">
        <v>8056</v>
      </c>
      <c r="F18604">
        <v>71.887414007716714</v>
      </c>
    </row>
    <row r="18605" spans="1:6">
      <c r="A18605">
        <v>8</v>
      </c>
      <c r="B18605" s="226">
        <v>43831</v>
      </c>
      <c r="C18605" s="226">
        <v>43832</v>
      </c>
      <c r="D18605" s="226">
        <v>44407.6</v>
      </c>
      <c r="E18605" t="s">
        <v>8057</v>
      </c>
      <c r="F18605">
        <v>29.60899925231827</v>
      </c>
    </row>
    <row r="18606" spans="1:6">
      <c r="A18606">
        <v>8</v>
      </c>
      <c r="B18606" s="226">
        <v>43831</v>
      </c>
      <c r="C18606" s="226">
        <v>43832</v>
      </c>
      <c r="D18606" s="226">
        <v>44407.6</v>
      </c>
      <c r="E18606" t="s">
        <v>8058</v>
      </c>
      <c r="F18606">
        <v>1.0999999940395355E-2</v>
      </c>
    </row>
    <row r="18607" spans="1:6">
      <c r="A18607">
        <v>8</v>
      </c>
      <c r="B18607" s="226">
        <v>43831</v>
      </c>
      <c r="C18607" s="226">
        <v>43832</v>
      </c>
      <c r="D18607" s="226">
        <v>44407.6</v>
      </c>
      <c r="E18607" t="s">
        <v>8059</v>
      </c>
      <c r="F18607">
        <v>3.1940000057219238</v>
      </c>
    </row>
    <row r="18608" spans="1:6">
      <c r="A18608">
        <v>8</v>
      </c>
      <c r="B18608" s="226">
        <v>43831</v>
      </c>
      <c r="C18608" s="226">
        <v>43832</v>
      </c>
      <c r="D18608" s="226">
        <v>44407.6</v>
      </c>
      <c r="E18608" t="s">
        <v>8060</v>
      </c>
      <c r="F18608">
        <v>2.0000000949948276E-3</v>
      </c>
    </row>
    <row r="18609" spans="1:6">
      <c r="A18609">
        <v>8</v>
      </c>
      <c r="B18609" s="226">
        <v>43831</v>
      </c>
      <c r="C18609" s="226">
        <v>43832</v>
      </c>
      <c r="D18609" s="226">
        <v>44407.6</v>
      </c>
      <c r="E18609" t="s">
        <v>8265</v>
      </c>
      <c r="F18609">
        <v>218.55070116672243</v>
      </c>
    </row>
    <row r="18610" spans="1:6">
      <c r="A18610">
        <v>8</v>
      </c>
      <c r="B18610" s="226">
        <v>43831</v>
      </c>
      <c r="C18610" s="226">
        <v>43832</v>
      </c>
      <c r="D18610" s="226">
        <v>44407.6</v>
      </c>
      <c r="E18610" t="s">
        <v>8262</v>
      </c>
      <c r="F18610">
        <v>77.750184615378259</v>
      </c>
    </row>
    <row r="18611" spans="1:6">
      <c r="A18611">
        <v>8</v>
      </c>
      <c r="B18611" s="226">
        <v>43831</v>
      </c>
      <c r="C18611" s="226">
        <v>43832</v>
      </c>
      <c r="D18611" s="226">
        <v>44407.6</v>
      </c>
      <c r="E18611" t="s">
        <v>8266</v>
      </c>
      <c r="F18611">
        <v>64.424646454890038</v>
      </c>
    </row>
    <row r="18612" spans="1:6">
      <c r="A18612">
        <v>8</v>
      </c>
      <c r="B18612" s="226">
        <v>43831</v>
      </c>
      <c r="C18612" s="226">
        <v>43832</v>
      </c>
      <c r="D18612" s="226">
        <v>44407.6</v>
      </c>
      <c r="E18612" t="s">
        <v>8015</v>
      </c>
    </row>
    <row r="18613" spans="1:6">
      <c r="A18613">
        <v>8</v>
      </c>
      <c r="B18613" s="226">
        <v>43831</v>
      </c>
      <c r="C18613" s="226">
        <v>43832</v>
      </c>
      <c r="D18613" s="226">
        <v>44407.6</v>
      </c>
      <c r="E18613" t="s">
        <v>8016</v>
      </c>
    </row>
    <row r="18614" spans="1:6">
      <c r="A18614">
        <v>8</v>
      </c>
      <c r="B18614" s="226">
        <v>43831</v>
      </c>
      <c r="C18614" s="226">
        <v>43832</v>
      </c>
      <c r="D18614" s="226">
        <v>44407.6</v>
      </c>
      <c r="E18614" t="s">
        <v>8008</v>
      </c>
    </row>
    <row r="18615" spans="1:6">
      <c r="A18615">
        <v>8</v>
      </c>
      <c r="B18615" s="226">
        <v>43831</v>
      </c>
      <c r="C18615" s="226">
        <v>43832</v>
      </c>
      <c r="D18615" s="226">
        <v>44407.6</v>
      </c>
      <c r="E18615" t="s">
        <v>7641</v>
      </c>
    </row>
    <row r="18616" spans="1:6">
      <c r="A18616">
        <v>8</v>
      </c>
      <c r="B18616" s="226">
        <v>43831</v>
      </c>
      <c r="C18616" s="226">
        <v>43832</v>
      </c>
      <c r="D18616" s="226">
        <v>44407.6</v>
      </c>
      <c r="E18616" t="s">
        <v>7648</v>
      </c>
    </row>
    <row r="18617" spans="1:6">
      <c r="A18617">
        <v>8</v>
      </c>
      <c r="B18617" s="226">
        <v>43831</v>
      </c>
      <c r="C18617" s="226">
        <v>43832</v>
      </c>
      <c r="D18617" s="226">
        <v>44407.6</v>
      </c>
      <c r="E18617" t="s">
        <v>6900</v>
      </c>
      <c r="F18617">
        <v>110.00103698836462</v>
      </c>
    </row>
    <row r="18618" spans="1:6">
      <c r="A18618">
        <v>8</v>
      </c>
      <c r="B18618" s="226">
        <v>43831</v>
      </c>
      <c r="C18618" s="226">
        <v>43832</v>
      </c>
      <c r="D18618" s="226">
        <v>44407.6</v>
      </c>
      <c r="E18618" t="s">
        <v>6902</v>
      </c>
      <c r="F18618">
        <v>0</v>
      </c>
    </row>
    <row r="18619" spans="1:6">
      <c r="A18619">
        <v>8</v>
      </c>
      <c r="B18619" s="226">
        <v>43831</v>
      </c>
      <c r="C18619" s="226">
        <v>43832</v>
      </c>
      <c r="D18619" s="226">
        <v>44407.6</v>
      </c>
      <c r="E18619" t="s">
        <v>8061</v>
      </c>
    </row>
    <row r="18620" spans="1:6">
      <c r="A18620">
        <v>8</v>
      </c>
      <c r="B18620" s="226">
        <v>43831</v>
      </c>
      <c r="C18620" s="226">
        <v>43832</v>
      </c>
      <c r="D18620" s="226">
        <v>44407.6</v>
      </c>
      <c r="E18620" t="s">
        <v>8062</v>
      </c>
    </row>
    <row r="18621" spans="1:6">
      <c r="A18621">
        <v>8</v>
      </c>
      <c r="B18621" s="226">
        <v>43831</v>
      </c>
      <c r="C18621" s="226">
        <v>43832</v>
      </c>
      <c r="D18621" s="226">
        <v>44407.6</v>
      </c>
      <c r="E18621" t="s">
        <v>8063</v>
      </c>
    </row>
    <row r="18622" spans="1:6">
      <c r="A18622">
        <v>8</v>
      </c>
      <c r="B18622" s="226">
        <v>43831</v>
      </c>
      <c r="C18622" s="226">
        <v>43832</v>
      </c>
      <c r="D18622" s="226">
        <v>44407.6</v>
      </c>
      <c r="E18622" t="s">
        <v>8064</v>
      </c>
    </row>
    <row r="18623" spans="1:6">
      <c r="A18623">
        <v>8</v>
      </c>
      <c r="B18623" s="226">
        <v>43831</v>
      </c>
      <c r="C18623" s="226">
        <v>43832</v>
      </c>
      <c r="D18623" s="226">
        <v>44407.6</v>
      </c>
      <c r="E18623" t="s">
        <v>8065</v>
      </c>
    </row>
    <row r="18624" spans="1:6">
      <c r="A18624">
        <v>8</v>
      </c>
      <c r="B18624" s="226">
        <v>43831</v>
      </c>
      <c r="C18624" s="226">
        <v>43832</v>
      </c>
      <c r="D18624" s="226">
        <v>44407.6</v>
      </c>
      <c r="E18624" t="s">
        <v>8066</v>
      </c>
    </row>
    <row r="18625" spans="1:5">
      <c r="A18625">
        <v>8</v>
      </c>
      <c r="B18625" s="226">
        <v>43831</v>
      </c>
      <c r="C18625" s="226">
        <v>43832</v>
      </c>
      <c r="D18625" s="226">
        <v>44407.6</v>
      </c>
      <c r="E18625" t="s">
        <v>8067</v>
      </c>
    </row>
    <row r="18626" spans="1:5">
      <c r="A18626">
        <v>8</v>
      </c>
      <c r="B18626" s="226">
        <v>43831</v>
      </c>
      <c r="C18626" s="226">
        <v>43832</v>
      </c>
      <c r="D18626" s="226">
        <v>44407.6</v>
      </c>
      <c r="E18626" t="s">
        <v>8068</v>
      </c>
    </row>
    <row r="18627" spans="1:5">
      <c r="A18627">
        <v>8</v>
      </c>
      <c r="B18627" s="226">
        <v>43831</v>
      </c>
      <c r="C18627" s="226">
        <v>43832</v>
      </c>
      <c r="D18627" s="226">
        <v>44407.6</v>
      </c>
      <c r="E18627" t="s">
        <v>8069</v>
      </c>
    </row>
    <row r="18628" spans="1:5">
      <c r="A18628">
        <v>8</v>
      </c>
      <c r="B18628" s="226">
        <v>43831</v>
      </c>
      <c r="C18628" s="226">
        <v>43832</v>
      </c>
      <c r="D18628" s="226">
        <v>44407.6</v>
      </c>
      <c r="E18628" t="s">
        <v>8070</v>
      </c>
    </row>
    <row r="18629" spans="1:5">
      <c r="A18629">
        <v>8</v>
      </c>
      <c r="B18629" s="226">
        <v>43831</v>
      </c>
      <c r="C18629" s="226">
        <v>43832</v>
      </c>
      <c r="D18629" s="226">
        <v>44407.6</v>
      </c>
      <c r="E18629" t="s">
        <v>8071</v>
      </c>
    </row>
    <row r="18630" spans="1:5">
      <c r="A18630">
        <v>8</v>
      </c>
      <c r="B18630" s="226">
        <v>43831</v>
      </c>
      <c r="C18630" s="226">
        <v>43832</v>
      </c>
      <c r="D18630" s="226">
        <v>44407.6</v>
      </c>
      <c r="E18630" t="s">
        <v>8072</v>
      </c>
    </row>
    <row r="18631" spans="1:5">
      <c r="A18631">
        <v>8</v>
      </c>
      <c r="B18631" s="226">
        <v>43831</v>
      </c>
      <c r="C18631" s="226">
        <v>43832</v>
      </c>
      <c r="D18631" s="226">
        <v>44407.6</v>
      </c>
      <c r="E18631" t="s">
        <v>8073</v>
      </c>
    </row>
    <row r="18632" spans="1:5">
      <c r="A18632">
        <v>8</v>
      </c>
      <c r="B18632" s="226">
        <v>43831</v>
      </c>
      <c r="C18632" s="226">
        <v>43832</v>
      </c>
      <c r="D18632" s="226">
        <v>44407.6</v>
      </c>
      <c r="E18632" t="s">
        <v>8074</v>
      </c>
    </row>
    <row r="18633" spans="1:5">
      <c r="A18633">
        <v>8</v>
      </c>
      <c r="B18633" s="226">
        <v>43831</v>
      </c>
      <c r="C18633" s="226">
        <v>43832</v>
      </c>
      <c r="D18633" s="226">
        <v>44407.6</v>
      </c>
      <c r="E18633" t="s">
        <v>8075</v>
      </c>
    </row>
    <row r="18634" spans="1:5">
      <c r="A18634">
        <v>8</v>
      </c>
      <c r="B18634" s="226">
        <v>43831</v>
      </c>
      <c r="C18634" s="226">
        <v>43832</v>
      </c>
      <c r="D18634" s="226">
        <v>44407.6</v>
      </c>
      <c r="E18634" t="s">
        <v>8076</v>
      </c>
    </row>
    <row r="18635" spans="1:5">
      <c r="A18635">
        <v>8</v>
      </c>
      <c r="B18635" s="226">
        <v>43831</v>
      </c>
      <c r="C18635" s="226">
        <v>43832</v>
      </c>
      <c r="D18635" s="226">
        <v>44407.6</v>
      </c>
      <c r="E18635" t="s">
        <v>8077</v>
      </c>
    </row>
    <row r="18636" spans="1:5">
      <c r="A18636">
        <v>8</v>
      </c>
      <c r="B18636" s="226">
        <v>43831</v>
      </c>
      <c r="C18636" s="226">
        <v>43832</v>
      </c>
      <c r="D18636" s="226">
        <v>44407.6</v>
      </c>
      <c r="E18636" t="s">
        <v>8078</v>
      </c>
    </row>
    <row r="18637" spans="1:5">
      <c r="A18637">
        <v>8</v>
      </c>
      <c r="B18637" s="226">
        <v>43831</v>
      </c>
      <c r="C18637" s="226">
        <v>43832</v>
      </c>
      <c r="D18637" s="226">
        <v>44407.6</v>
      </c>
      <c r="E18637" t="s">
        <v>8079</v>
      </c>
    </row>
    <row r="18638" spans="1:5">
      <c r="A18638">
        <v>8</v>
      </c>
      <c r="B18638" s="226">
        <v>43831</v>
      </c>
      <c r="C18638" s="226">
        <v>43832</v>
      </c>
      <c r="D18638" s="226">
        <v>44407.6</v>
      </c>
      <c r="E18638" t="s">
        <v>8080</v>
      </c>
    </row>
    <row r="18639" spans="1:5">
      <c r="A18639">
        <v>8</v>
      </c>
      <c r="B18639" s="226">
        <v>43831</v>
      </c>
      <c r="C18639" s="226">
        <v>43832</v>
      </c>
      <c r="D18639" s="226">
        <v>44407.6</v>
      </c>
      <c r="E18639" t="s">
        <v>8081</v>
      </c>
    </row>
    <row r="18640" spans="1:5">
      <c r="A18640">
        <v>8</v>
      </c>
      <c r="B18640" s="226">
        <v>43831</v>
      </c>
      <c r="C18640" s="226">
        <v>43832</v>
      </c>
      <c r="D18640" s="226">
        <v>44407.6</v>
      </c>
      <c r="E18640" t="s">
        <v>8082</v>
      </c>
    </row>
    <row r="18641" spans="1:5">
      <c r="A18641">
        <v>8</v>
      </c>
      <c r="B18641" s="226">
        <v>43831</v>
      </c>
      <c r="C18641" s="226">
        <v>43832</v>
      </c>
      <c r="D18641" s="226">
        <v>44407.6</v>
      </c>
      <c r="E18641" t="s">
        <v>8083</v>
      </c>
    </row>
    <row r="18642" spans="1:5">
      <c r="A18642">
        <v>8</v>
      </c>
      <c r="B18642" s="226">
        <v>43831</v>
      </c>
      <c r="C18642" s="226">
        <v>43832</v>
      </c>
      <c r="D18642" s="226">
        <v>44407.6</v>
      </c>
      <c r="E18642" t="s">
        <v>8084</v>
      </c>
    </row>
    <row r="18643" spans="1:5">
      <c r="A18643">
        <v>8</v>
      </c>
      <c r="B18643" s="226">
        <v>43831</v>
      </c>
      <c r="C18643" s="226">
        <v>43832</v>
      </c>
      <c r="D18643" s="226">
        <v>44407.6</v>
      </c>
      <c r="E18643" t="s">
        <v>8085</v>
      </c>
    </row>
    <row r="18644" spans="1:5">
      <c r="A18644">
        <v>8</v>
      </c>
      <c r="B18644" s="226">
        <v>43831</v>
      </c>
      <c r="C18644" s="226">
        <v>43832</v>
      </c>
      <c r="D18644" s="226">
        <v>44407.6</v>
      </c>
      <c r="E18644" t="s">
        <v>8086</v>
      </c>
    </row>
    <row r="18645" spans="1:5">
      <c r="A18645">
        <v>8</v>
      </c>
      <c r="B18645" s="226">
        <v>43831</v>
      </c>
      <c r="C18645" s="226">
        <v>43832</v>
      </c>
      <c r="D18645" s="226">
        <v>44407.6</v>
      </c>
      <c r="E18645" t="s">
        <v>8087</v>
      </c>
    </row>
    <row r="18646" spans="1:5">
      <c r="A18646">
        <v>8</v>
      </c>
      <c r="B18646" s="226">
        <v>43831</v>
      </c>
      <c r="C18646" s="226">
        <v>43832</v>
      </c>
      <c r="D18646" s="226">
        <v>44407.6</v>
      </c>
      <c r="E18646" t="s">
        <v>8088</v>
      </c>
    </row>
    <row r="18647" spans="1:5">
      <c r="A18647">
        <v>8</v>
      </c>
      <c r="B18647" s="226">
        <v>43831</v>
      </c>
      <c r="C18647" s="226">
        <v>43832</v>
      </c>
      <c r="D18647" s="226">
        <v>44407.6</v>
      </c>
      <c r="E18647" t="s">
        <v>8089</v>
      </c>
    </row>
    <row r="18648" spans="1:5">
      <c r="A18648">
        <v>8</v>
      </c>
      <c r="B18648" s="226">
        <v>43831</v>
      </c>
      <c r="C18648" s="226">
        <v>43832</v>
      </c>
      <c r="D18648" s="226">
        <v>44407.6</v>
      </c>
      <c r="E18648" t="s">
        <v>8090</v>
      </c>
    </row>
    <row r="18649" spans="1:5">
      <c r="A18649">
        <v>8</v>
      </c>
      <c r="B18649" s="226">
        <v>43831</v>
      </c>
      <c r="C18649" s="226">
        <v>43832</v>
      </c>
      <c r="D18649" s="226">
        <v>44407.6</v>
      </c>
      <c r="E18649" t="s">
        <v>8091</v>
      </c>
    </row>
    <row r="18650" spans="1:5">
      <c r="A18650">
        <v>8</v>
      </c>
      <c r="B18650" s="226">
        <v>43831</v>
      </c>
      <c r="C18650" s="226">
        <v>43832</v>
      </c>
      <c r="D18650" s="226">
        <v>44407.6</v>
      </c>
      <c r="E18650" t="s">
        <v>8092</v>
      </c>
    </row>
    <row r="18651" spans="1:5">
      <c r="A18651">
        <v>8</v>
      </c>
      <c r="B18651" s="226">
        <v>43831</v>
      </c>
      <c r="C18651" s="226">
        <v>43832</v>
      </c>
      <c r="D18651" s="226">
        <v>44407.6</v>
      </c>
      <c r="E18651" t="s">
        <v>8093</v>
      </c>
    </row>
    <row r="18652" spans="1:5">
      <c r="A18652">
        <v>8</v>
      </c>
      <c r="B18652" s="226">
        <v>43831</v>
      </c>
      <c r="C18652" s="226">
        <v>43832</v>
      </c>
      <c r="D18652" s="226">
        <v>44407.6</v>
      </c>
      <c r="E18652" t="s">
        <v>8094</v>
      </c>
    </row>
    <row r="18653" spans="1:5">
      <c r="A18653">
        <v>8</v>
      </c>
      <c r="B18653" s="226">
        <v>43831</v>
      </c>
      <c r="C18653" s="226">
        <v>43832</v>
      </c>
      <c r="D18653" s="226">
        <v>44407.6</v>
      </c>
      <c r="E18653" t="s">
        <v>8095</v>
      </c>
    </row>
    <row r="18654" spans="1:5">
      <c r="A18654">
        <v>8</v>
      </c>
      <c r="B18654" s="226">
        <v>43831</v>
      </c>
      <c r="C18654" s="226">
        <v>43832</v>
      </c>
      <c r="D18654" s="226">
        <v>44407.6</v>
      </c>
      <c r="E18654" t="s">
        <v>8096</v>
      </c>
    </row>
    <row r="18655" spans="1:5">
      <c r="A18655">
        <v>8</v>
      </c>
      <c r="B18655" s="226">
        <v>43831</v>
      </c>
      <c r="C18655" s="226">
        <v>43832</v>
      </c>
      <c r="D18655" s="226">
        <v>44407.6</v>
      </c>
      <c r="E18655" t="s">
        <v>8097</v>
      </c>
    </row>
    <row r="18656" spans="1:5">
      <c r="A18656">
        <v>8</v>
      </c>
      <c r="B18656" s="226">
        <v>43831</v>
      </c>
      <c r="C18656" s="226">
        <v>43832</v>
      </c>
      <c r="D18656" s="226">
        <v>44407.6</v>
      </c>
      <c r="E18656" t="s">
        <v>8098</v>
      </c>
    </row>
    <row r="18657" spans="1:6">
      <c r="A18657">
        <v>8</v>
      </c>
      <c r="B18657" s="226">
        <v>43831</v>
      </c>
      <c r="C18657" s="226">
        <v>43832</v>
      </c>
      <c r="D18657" s="226">
        <v>44407.6</v>
      </c>
      <c r="E18657" t="s">
        <v>8099</v>
      </c>
    </row>
    <row r="18658" spans="1:6">
      <c r="A18658">
        <v>8</v>
      </c>
      <c r="B18658" s="226">
        <v>43831</v>
      </c>
      <c r="C18658" s="226">
        <v>43832</v>
      </c>
      <c r="D18658" s="226">
        <v>44407.6</v>
      </c>
      <c r="E18658" t="s">
        <v>8100</v>
      </c>
    </row>
    <row r="18659" spans="1:6">
      <c r="A18659">
        <v>8</v>
      </c>
      <c r="B18659" s="226">
        <v>43831</v>
      </c>
      <c r="C18659" s="226">
        <v>43832</v>
      </c>
      <c r="D18659" s="226">
        <v>44407.6</v>
      </c>
      <c r="E18659" t="s">
        <v>8101</v>
      </c>
    </row>
    <row r="18660" spans="1:6">
      <c r="A18660">
        <v>8</v>
      </c>
      <c r="B18660" s="226">
        <v>43831</v>
      </c>
      <c r="C18660" s="226">
        <v>43832</v>
      </c>
      <c r="D18660" s="226">
        <v>44407.6</v>
      </c>
      <c r="E18660" t="s">
        <v>8102</v>
      </c>
    </row>
    <row r="18661" spans="1:6">
      <c r="A18661">
        <v>8</v>
      </c>
      <c r="B18661" s="226">
        <v>43831</v>
      </c>
      <c r="C18661" s="226">
        <v>43832</v>
      </c>
      <c r="D18661" s="226">
        <v>44407.6</v>
      </c>
      <c r="E18661" t="s">
        <v>8103</v>
      </c>
    </row>
    <row r="18662" spans="1:6">
      <c r="A18662">
        <v>8</v>
      </c>
      <c r="B18662" s="226">
        <v>43831</v>
      </c>
      <c r="C18662" s="226">
        <v>43832</v>
      </c>
      <c r="D18662" s="226">
        <v>44407.6</v>
      </c>
      <c r="E18662" t="s">
        <v>8104</v>
      </c>
    </row>
    <row r="18663" spans="1:6">
      <c r="A18663">
        <v>8</v>
      </c>
      <c r="B18663" s="226">
        <v>43831</v>
      </c>
      <c r="C18663" s="226">
        <v>43832</v>
      </c>
      <c r="D18663" s="226">
        <v>44407.6</v>
      </c>
      <c r="E18663" t="s">
        <v>8105</v>
      </c>
    </row>
    <row r="18664" spans="1:6">
      <c r="A18664">
        <v>8</v>
      </c>
      <c r="B18664" s="226">
        <v>43831</v>
      </c>
      <c r="C18664" s="226">
        <v>43832</v>
      </c>
      <c r="D18664" s="226">
        <v>44407.6</v>
      </c>
      <c r="E18664" t="s">
        <v>8106</v>
      </c>
    </row>
    <row r="18665" spans="1:6">
      <c r="A18665">
        <v>8</v>
      </c>
      <c r="B18665" s="226">
        <v>43831</v>
      </c>
      <c r="C18665" s="226">
        <v>43832</v>
      </c>
      <c r="D18665" s="226">
        <v>44407.6</v>
      </c>
      <c r="E18665" t="s">
        <v>8107</v>
      </c>
      <c r="F18665">
        <v>33.807819366454986</v>
      </c>
    </row>
    <row r="18666" spans="1:6">
      <c r="A18666">
        <v>8</v>
      </c>
      <c r="B18666" s="226">
        <v>43831</v>
      </c>
      <c r="C18666" s="226">
        <v>43832</v>
      </c>
      <c r="D18666" s="226">
        <v>44407.6</v>
      </c>
      <c r="E18666" t="s">
        <v>8108</v>
      </c>
      <c r="F18666">
        <v>49.710628509519566</v>
      </c>
    </row>
    <row r="18667" spans="1:6">
      <c r="A18667">
        <v>8</v>
      </c>
      <c r="B18667" s="226">
        <v>43831</v>
      </c>
      <c r="C18667" s="226">
        <v>43832</v>
      </c>
      <c r="D18667" s="226">
        <v>44407.6</v>
      </c>
      <c r="E18667" t="s">
        <v>8109</v>
      </c>
      <c r="F18667">
        <v>2.1089529991149902</v>
      </c>
    </row>
    <row r="18668" spans="1:6">
      <c r="A18668">
        <v>8</v>
      </c>
      <c r="B18668" s="226">
        <v>43831</v>
      </c>
      <c r="C18668" s="226">
        <v>43832</v>
      </c>
      <c r="D18668" s="226">
        <v>44407.6</v>
      </c>
      <c r="E18668" t="s">
        <v>8110</v>
      </c>
      <c r="F18668">
        <v>0.1834089905023647</v>
      </c>
    </row>
    <row r="18669" spans="1:6">
      <c r="A18669">
        <v>8</v>
      </c>
      <c r="B18669" s="226">
        <v>43831</v>
      </c>
      <c r="C18669" s="226">
        <v>43832</v>
      </c>
      <c r="D18669" s="226">
        <v>44407.6</v>
      </c>
      <c r="E18669" t="s">
        <v>8111</v>
      </c>
      <c r="F18669">
        <v>7.7693381309506542</v>
      </c>
    </row>
    <row r="18670" spans="1:6">
      <c r="A18670">
        <v>8</v>
      </c>
      <c r="B18670" s="226">
        <v>43831</v>
      </c>
      <c r="C18670" s="226">
        <v>43832</v>
      </c>
      <c r="D18670" s="226">
        <v>44407.6</v>
      </c>
      <c r="E18670" t="s">
        <v>8112</v>
      </c>
      <c r="F18670">
        <v>1.999007351696571E-2</v>
      </c>
    </row>
    <row r="18671" spans="1:6">
      <c r="A18671">
        <v>8</v>
      </c>
      <c r="B18671" s="226">
        <v>43831</v>
      </c>
      <c r="C18671" s="226">
        <v>43832</v>
      </c>
      <c r="D18671" s="226">
        <v>44407.6</v>
      </c>
      <c r="E18671" t="s">
        <v>8113</v>
      </c>
      <c r="F18671">
        <v>1.4571084976196289</v>
      </c>
    </row>
    <row r="18672" spans="1:6">
      <c r="A18672">
        <v>8</v>
      </c>
      <c r="B18672" s="226">
        <v>43831</v>
      </c>
      <c r="C18672" s="226">
        <v>43832</v>
      </c>
      <c r="D18672" s="226">
        <v>44407.6</v>
      </c>
      <c r="E18672" t="s">
        <v>8114</v>
      </c>
      <c r="F18672">
        <v>6.0608368366954574E-2</v>
      </c>
    </row>
    <row r="18673" spans="1:6">
      <c r="A18673">
        <v>8</v>
      </c>
      <c r="B18673" s="226">
        <v>43831</v>
      </c>
      <c r="C18673" s="226">
        <v>43832</v>
      </c>
      <c r="D18673" s="226">
        <v>44407.6</v>
      </c>
      <c r="E18673" t="s">
        <v>7341</v>
      </c>
      <c r="F18673">
        <v>59.418218549092501</v>
      </c>
    </row>
    <row r="18674" spans="1:6">
      <c r="A18674">
        <v>8</v>
      </c>
      <c r="B18674" s="226">
        <v>43831</v>
      </c>
      <c r="C18674" s="226">
        <v>43832</v>
      </c>
      <c r="D18674" s="226">
        <v>44407.6</v>
      </c>
      <c r="E18674" t="s">
        <v>7343</v>
      </c>
      <c r="F18674">
        <v>40.743962542215947</v>
      </c>
    </row>
    <row r="18675" spans="1:6">
      <c r="A18675">
        <v>8</v>
      </c>
      <c r="B18675" s="226">
        <v>43831</v>
      </c>
      <c r="C18675" s="226">
        <v>43832</v>
      </c>
      <c r="D18675" s="226">
        <v>44407.6</v>
      </c>
      <c r="E18675" t="s">
        <v>8116</v>
      </c>
      <c r="F18675">
        <v>139.58443687227071</v>
      </c>
    </row>
    <row r="18676" spans="1:6">
      <c r="A18676">
        <v>8</v>
      </c>
      <c r="B18676" s="226">
        <v>43831</v>
      </c>
      <c r="C18676" s="226">
        <v>43832</v>
      </c>
      <c r="D18676" s="226">
        <v>44407.6</v>
      </c>
      <c r="E18676" t="s">
        <v>7346</v>
      </c>
      <c r="F18676">
        <v>0</v>
      </c>
    </row>
    <row r="18677" spans="1:6">
      <c r="A18677">
        <v>8</v>
      </c>
      <c r="B18677" s="226">
        <v>43831</v>
      </c>
      <c r="C18677" s="226">
        <v>43832</v>
      </c>
      <c r="D18677" s="226">
        <v>44407.6</v>
      </c>
      <c r="E18677" t="s">
        <v>7348</v>
      </c>
      <c r="F18677">
        <v>5.0086818463271507</v>
      </c>
    </row>
    <row r="18678" spans="1:6">
      <c r="A18678">
        <v>8</v>
      </c>
      <c r="B18678" s="226">
        <v>43831</v>
      </c>
      <c r="C18678" s="226">
        <v>43832</v>
      </c>
      <c r="D18678" s="226">
        <v>44407.6</v>
      </c>
      <c r="E18678" t="s">
        <v>8115</v>
      </c>
      <c r="F18678">
        <v>39.870655586984348</v>
      </c>
    </row>
    <row r="18679" spans="1:6">
      <c r="A18679">
        <v>8</v>
      </c>
      <c r="B18679" s="226">
        <v>43831</v>
      </c>
      <c r="C18679" s="226">
        <v>43832</v>
      </c>
      <c r="D18679" s="226">
        <v>44407.6</v>
      </c>
      <c r="E18679" t="s">
        <v>8117</v>
      </c>
      <c r="F18679">
        <v>62.88050816853859</v>
      </c>
    </row>
    <row r="18680" spans="1:6">
      <c r="A18680">
        <v>8</v>
      </c>
      <c r="B18680" s="226">
        <v>43831</v>
      </c>
      <c r="C18680" s="226">
        <v>43832</v>
      </c>
      <c r="D18680" s="226">
        <v>44407.6</v>
      </c>
      <c r="E18680" t="s">
        <v>8118</v>
      </c>
      <c r="F18680">
        <v>20.430000305175781</v>
      </c>
    </row>
    <row r="18681" spans="1:6">
      <c r="A18681">
        <v>8</v>
      </c>
      <c r="B18681" s="226">
        <v>43831</v>
      </c>
      <c r="C18681" s="226">
        <v>43832</v>
      </c>
      <c r="D18681" s="226">
        <v>44407.6</v>
      </c>
      <c r="E18681" t="s">
        <v>8119</v>
      </c>
      <c r="F18681">
        <v>70.010002136227754</v>
      </c>
    </row>
    <row r="18682" spans="1:6">
      <c r="A18682">
        <v>8</v>
      </c>
      <c r="B18682" s="226">
        <v>43831</v>
      </c>
      <c r="C18682" s="226">
        <v>43832</v>
      </c>
      <c r="D18682" s="226">
        <v>44407.6</v>
      </c>
      <c r="E18682" t="s">
        <v>8322</v>
      </c>
      <c r="F18682">
        <v>0</v>
      </c>
    </row>
    <row r="18683" spans="1:6">
      <c r="A18683">
        <v>8</v>
      </c>
      <c r="B18683" s="226">
        <v>43831</v>
      </c>
      <c r="C18683" s="226">
        <v>43832</v>
      </c>
      <c r="D18683" s="226">
        <v>44407.6</v>
      </c>
      <c r="E18683" t="s">
        <v>8323</v>
      </c>
      <c r="F18683">
        <v>4.2716914865705737</v>
      </c>
    </row>
    <row r="18684" spans="1:6">
      <c r="A18684">
        <v>8</v>
      </c>
      <c r="B18684" s="226">
        <v>43831</v>
      </c>
      <c r="C18684" s="226">
        <v>43832</v>
      </c>
      <c r="D18684" s="226">
        <v>44407.6</v>
      </c>
      <c r="E18684" t="s">
        <v>8267</v>
      </c>
      <c r="F18684">
        <v>0</v>
      </c>
    </row>
    <row r="18685" spans="1:6">
      <c r="A18685">
        <v>8</v>
      </c>
      <c r="B18685" s="226">
        <v>43831</v>
      </c>
      <c r="C18685" s="226">
        <v>43832</v>
      </c>
      <c r="D18685" s="226">
        <v>44407.6</v>
      </c>
      <c r="E18685" t="s">
        <v>8268</v>
      </c>
      <c r="F18685">
        <v>3.3373848878447072</v>
      </c>
    </row>
    <row r="18686" spans="1:6">
      <c r="A18686">
        <v>8</v>
      </c>
      <c r="B18686" s="226">
        <v>43831</v>
      </c>
      <c r="C18686" s="226">
        <v>43832</v>
      </c>
      <c r="D18686" s="226">
        <v>44407.6</v>
      </c>
      <c r="E18686" t="s">
        <v>8269</v>
      </c>
    </row>
    <row r="18687" spans="1:6">
      <c r="A18687">
        <v>8</v>
      </c>
      <c r="B18687" s="226">
        <v>43831</v>
      </c>
      <c r="C18687" s="226">
        <v>43832</v>
      </c>
      <c r="D18687" s="226">
        <v>44407.6</v>
      </c>
      <c r="E18687" t="s">
        <v>8272</v>
      </c>
      <c r="F18687">
        <v>87.674493180959544</v>
      </c>
    </row>
    <row r="18688" spans="1:6">
      <c r="A18688">
        <v>8</v>
      </c>
      <c r="B18688" s="226">
        <v>43831</v>
      </c>
      <c r="C18688" s="226">
        <v>43832</v>
      </c>
      <c r="D18688" s="226">
        <v>44407.6</v>
      </c>
      <c r="E18688" t="s">
        <v>8273</v>
      </c>
      <c r="F18688">
        <v>84.495142649852312</v>
      </c>
    </row>
    <row r="18689" spans="1:6">
      <c r="A18689">
        <v>8</v>
      </c>
      <c r="B18689" s="226">
        <v>43831</v>
      </c>
      <c r="C18689" s="226">
        <v>43832</v>
      </c>
      <c r="D18689" s="226">
        <v>44407.6</v>
      </c>
      <c r="E18689" t="s">
        <v>8274</v>
      </c>
      <c r="F18689">
        <v>3.6263118448202203</v>
      </c>
    </row>
    <row r="18690" spans="1:6">
      <c r="A18690">
        <v>8</v>
      </c>
      <c r="B18690" s="226">
        <v>43831</v>
      </c>
      <c r="C18690" s="226">
        <v>43832</v>
      </c>
      <c r="D18690" s="226">
        <v>44407.6</v>
      </c>
      <c r="E18690" t="s">
        <v>7718</v>
      </c>
    </row>
    <row r="18691" spans="1:6">
      <c r="A18691">
        <v>8</v>
      </c>
      <c r="B18691" s="226">
        <v>43831</v>
      </c>
      <c r="C18691" s="226">
        <v>43832</v>
      </c>
      <c r="D18691" s="226">
        <v>44407.6</v>
      </c>
      <c r="E18691" t="s">
        <v>7719</v>
      </c>
    </row>
    <row r="18692" spans="1:6">
      <c r="A18692">
        <v>8</v>
      </c>
      <c r="B18692" s="226">
        <v>43831</v>
      </c>
      <c r="C18692" s="226">
        <v>43832</v>
      </c>
      <c r="D18692" s="226">
        <v>44407.6</v>
      </c>
      <c r="E18692" t="s">
        <v>7722</v>
      </c>
    </row>
    <row r="18693" spans="1:6">
      <c r="A18693">
        <v>8</v>
      </c>
      <c r="B18693" s="226">
        <v>43831</v>
      </c>
      <c r="C18693" s="226">
        <v>43832</v>
      </c>
      <c r="D18693" s="226">
        <v>44407.6</v>
      </c>
      <c r="E18693" t="s">
        <v>7723</v>
      </c>
    </row>
    <row r="18694" spans="1:6">
      <c r="A18694">
        <v>8</v>
      </c>
      <c r="B18694" s="226">
        <v>43831</v>
      </c>
      <c r="C18694" s="226">
        <v>43832</v>
      </c>
      <c r="D18694" s="226">
        <v>44407.6</v>
      </c>
      <c r="E18694" t="s">
        <v>7724</v>
      </c>
    </row>
    <row r="18695" spans="1:6">
      <c r="A18695">
        <v>8</v>
      </c>
      <c r="B18695" s="226">
        <v>43831</v>
      </c>
      <c r="C18695" s="226">
        <v>43832</v>
      </c>
      <c r="D18695" s="226">
        <v>44407.6</v>
      </c>
      <c r="E18695" t="s">
        <v>7725</v>
      </c>
    </row>
    <row r="18696" spans="1:6">
      <c r="A18696">
        <v>8</v>
      </c>
      <c r="B18696" s="226">
        <v>43831</v>
      </c>
      <c r="C18696" s="226">
        <v>43832</v>
      </c>
      <c r="D18696" s="226">
        <v>44407.6</v>
      </c>
      <c r="E18696" t="s">
        <v>7024</v>
      </c>
      <c r="F18696">
        <v>0</v>
      </c>
    </row>
    <row r="18697" spans="1:6">
      <c r="A18697">
        <v>8</v>
      </c>
      <c r="B18697" s="226">
        <v>43831</v>
      </c>
      <c r="C18697" s="226">
        <v>43832</v>
      </c>
      <c r="D18697" s="226">
        <v>44407.6</v>
      </c>
      <c r="E18697" t="s">
        <v>8120</v>
      </c>
    </row>
    <row r="18698" spans="1:6">
      <c r="A18698">
        <v>8</v>
      </c>
      <c r="B18698" s="226">
        <v>43831</v>
      </c>
      <c r="C18698" s="226">
        <v>43832</v>
      </c>
      <c r="D18698" s="226">
        <v>44407.6</v>
      </c>
      <c r="E18698" t="s">
        <v>8121</v>
      </c>
    </row>
    <row r="18699" spans="1:6">
      <c r="A18699">
        <v>8</v>
      </c>
      <c r="B18699" s="226">
        <v>43831</v>
      </c>
      <c r="C18699" s="226">
        <v>43832</v>
      </c>
      <c r="D18699" s="226">
        <v>44407.6</v>
      </c>
      <c r="E18699" t="s">
        <v>8122</v>
      </c>
    </row>
    <row r="18700" spans="1:6">
      <c r="A18700">
        <v>8</v>
      </c>
      <c r="B18700" s="226">
        <v>43831</v>
      </c>
      <c r="C18700" s="226">
        <v>43832</v>
      </c>
      <c r="D18700" s="226">
        <v>44407.6</v>
      </c>
      <c r="E18700" t="s">
        <v>8123</v>
      </c>
    </row>
    <row r="18701" spans="1:6">
      <c r="A18701">
        <v>8</v>
      </c>
      <c r="B18701" s="226">
        <v>43831</v>
      </c>
      <c r="C18701" s="226">
        <v>43832</v>
      </c>
      <c r="D18701" s="226">
        <v>44407.6</v>
      </c>
      <c r="E18701" t="s">
        <v>8124</v>
      </c>
    </row>
    <row r="18702" spans="1:6">
      <c r="A18702">
        <v>8</v>
      </c>
      <c r="B18702" s="226">
        <v>43831</v>
      </c>
      <c r="C18702" s="226">
        <v>43832</v>
      </c>
      <c r="D18702" s="226">
        <v>44407.6</v>
      </c>
      <c r="E18702" t="s">
        <v>8125</v>
      </c>
    </row>
    <row r="18703" spans="1:6">
      <c r="A18703">
        <v>8</v>
      </c>
      <c r="B18703" s="226">
        <v>43831</v>
      </c>
      <c r="C18703" s="226">
        <v>43832</v>
      </c>
      <c r="D18703" s="226">
        <v>44407.6</v>
      </c>
      <c r="E18703" t="s">
        <v>8126</v>
      </c>
    </row>
    <row r="18704" spans="1:6">
      <c r="A18704">
        <v>8</v>
      </c>
      <c r="B18704" s="226">
        <v>43831</v>
      </c>
      <c r="C18704" s="226">
        <v>43832</v>
      </c>
      <c r="D18704" s="226">
        <v>44407.6</v>
      </c>
      <c r="E18704" t="s">
        <v>8127</v>
      </c>
    </row>
    <row r="18705" spans="1:6">
      <c r="A18705">
        <v>8</v>
      </c>
      <c r="B18705" s="226">
        <v>43831</v>
      </c>
      <c r="C18705" s="226">
        <v>43832</v>
      </c>
      <c r="D18705" s="226">
        <v>44407.6</v>
      </c>
      <c r="E18705" t="s">
        <v>8128</v>
      </c>
    </row>
    <row r="18706" spans="1:6">
      <c r="A18706">
        <v>8</v>
      </c>
      <c r="B18706" s="226">
        <v>43831</v>
      </c>
      <c r="C18706" s="226">
        <v>43832</v>
      </c>
      <c r="D18706" s="226">
        <v>44407.6</v>
      </c>
      <c r="E18706" t="s">
        <v>8129</v>
      </c>
    </row>
    <row r="18707" spans="1:6">
      <c r="A18707">
        <v>8</v>
      </c>
      <c r="B18707" s="226">
        <v>43831</v>
      </c>
      <c r="C18707" s="226">
        <v>43832</v>
      </c>
      <c r="D18707" s="226">
        <v>44407.6</v>
      </c>
      <c r="E18707" t="s">
        <v>8130</v>
      </c>
      <c r="F18707">
        <v>0.71072679228252678</v>
      </c>
    </row>
    <row r="18708" spans="1:6">
      <c r="A18708">
        <v>8</v>
      </c>
      <c r="B18708" s="226">
        <v>43831</v>
      </c>
      <c r="C18708" s="226">
        <v>43832</v>
      </c>
      <c r="D18708" s="226">
        <v>44407.6</v>
      </c>
      <c r="E18708" t="s">
        <v>8131</v>
      </c>
      <c r="F18708">
        <v>0</v>
      </c>
    </row>
    <row r="18709" spans="1:6">
      <c r="A18709">
        <v>8</v>
      </c>
      <c r="B18709" s="226">
        <v>43831</v>
      </c>
      <c r="C18709" s="226">
        <v>43832</v>
      </c>
      <c r="D18709" s="226">
        <v>44407.6</v>
      </c>
      <c r="E18709" t="s">
        <v>8132</v>
      </c>
      <c r="F18709">
        <v>0</v>
      </c>
    </row>
    <row r="18710" spans="1:6">
      <c r="A18710">
        <v>8</v>
      </c>
      <c r="B18710" s="226">
        <v>43831</v>
      </c>
      <c r="C18710" s="226">
        <v>43832</v>
      </c>
      <c r="D18710" s="226">
        <v>44407.6</v>
      </c>
      <c r="E18710" t="s">
        <v>8133</v>
      </c>
      <c r="F18710">
        <v>23250.105468749658</v>
      </c>
    </row>
    <row r="18711" spans="1:6">
      <c r="A18711">
        <v>8</v>
      </c>
      <c r="B18711" s="226">
        <v>43831</v>
      </c>
      <c r="C18711" s="226">
        <v>43832</v>
      </c>
      <c r="D18711" s="226">
        <v>44407.6</v>
      </c>
      <c r="E18711" t="s">
        <v>7054</v>
      </c>
      <c r="F18711">
        <v>167.30186172061488</v>
      </c>
    </row>
    <row r="18712" spans="1:6">
      <c r="A18712">
        <v>8</v>
      </c>
      <c r="B18712" s="226">
        <v>43831</v>
      </c>
      <c r="C18712" s="226">
        <v>43832</v>
      </c>
      <c r="D18712" s="226">
        <v>44407.6</v>
      </c>
      <c r="E18712" t="s">
        <v>7354</v>
      </c>
      <c r="F18712">
        <v>35.69897345701856</v>
      </c>
    </row>
    <row r="18713" spans="1:6">
      <c r="A18713">
        <v>8</v>
      </c>
      <c r="B18713" s="226">
        <v>43831</v>
      </c>
      <c r="C18713" s="226">
        <v>43832</v>
      </c>
      <c r="D18713" s="226">
        <v>44407.6</v>
      </c>
      <c r="E18713" t="s">
        <v>7356</v>
      </c>
      <c r="F18713">
        <v>12.26148211095067</v>
      </c>
    </row>
    <row r="18714" spans="1:6">
      <c r="A18714">
        <v>8</v>
      </c>
      <c r="B18714" s="226">
        <v>43831</v>
      </c>
      <c r="C18714" s="226">
        <v>43832</v>
      </c>
      <c r="D18714" s="226">
        <v>44407.6</v>
      </c>
      <c r="E18714" t="s">
        <v>7358</v>
      </c>
      <c r="F18714">
        <v>0</v>
      </c>
    </row>
    <row r="18715" spans="1:6">
      <c r="A18715">
        <v>8</v>
      </c>
      <c r="B18715" s="226">
        <v>43831</v>
      </c>
      <c r="C18715" s="226">
        <v>43832</v>
      </c>
      <c r="D18715" s="226">
        <v>44407.6</v>
      </c>
      <c r="E18715" t="s">
        <v>7360</v>
      </c>
      <c r="F18715">
        <v>19.336185232798243</v>
      </c>
    </row>
    <row r="18716" spans="1:6">
      <c r="A18716">
        <v>8</v>
      </c>
      <c r="B18716" s="226">
        <v>43831</v>
      </c>
      <c r="C18716" s="226">
        <v>43832</v>
      </c>
      <c r="D18716" s="226">
        <v>44407.6</v>
      </c>
      <c r="E18716" t="s">
        <v>7362</v>
      </c>
      <c r="F18716">
        <v>99.951052750481409</v>
      </c>
    </row>
    <row r="18717" spans="1:6">
      <c r="A18717">
        <v>8</v>
      </c>
      <c r="B18717" s="226">
        <v>43831</v>
      </c>
      <c r="C18717" s="226">
        <v>43832</v>
      </c>
      <c r="D18717" s="226">
        <v>44407.6</v>
      </c>
      <c r="E18717" t="s">
        <v>7364</v>
      </c>
      <c r="F18717">
        <v>99.975243653191654</v>
      </c>
    </row>
    <row r="18718" spans="1:6">
      <c r="A18718">
        <v>8</v>
      </c>
      <c r="B18718" s="226">
        <v>43831</v>
      </c>
      <c r="C18718" s="226">
        <v>43832</v>
      </c>
      <c r="D18718" s="226">
        <v>44407.6</v>
      </c>
      <c r="E18718" t="s">
        <v>8134</v>
      </c>
    </row>
    <row r="18719" spans="1:6">
      <c r="A18719">
        <v>8</v>
      </c>
      <c r="B18719" s="226">
        <v>43831</v>
      </c>
      <c r="C18719" s="226">
        <v>43832</v>
      </c>
      <c r="D18719" s="226">
        <v>44407.6</v>
      </c>
      <c r="E18719" t="s">
        <v>8135</v>
      </c>
    </row>
    <row r="18720" spans="1:6">
      <c r="A18720">
        <v>8</v>
      </c>
      <c r="B18720" s="226">
        <v>43831</v>
      </c>
      <c r="C18720" s="226">
        <v>43832</v>
      </c>
      <c r="D18720" s="226">
        <v>44407.6</v>
      </c>
      <c r="E18720" t="s">
        <v>8136</v>
      </c>
    </row>
    <row r="18721" spans="1:6">
      <c r="A18721">
        <v>8</v>
      </c>
      <c r="B18721" s="226">
        <v>43831</v>
      </c>
      <c r="C18721" s="226">
        <v>43832</v>
      </c>
      <c r="D18721" s="226">
        <v>44407.6</v>
      </c>
      <c r="E18721" t="s">
        <v>8137</v>
      </c>
    </row>
    <row r="18722" spans="1:6">
      <c r="A18722">
        <v>8</v>
      </c>
      <c r="B18722" s="226">
        <v>43831</v>
      </c>
      <c r="C18722" s="226">
        <v>43832</v>
      </c>
      <c r="D18722" s="226">
        <v>44407.6</v>
      </c>
      <c r="E18722" t="s">
        <v>8138</v>
      </c>
    </row>
    <row r="18723" spans="1:6">
      <c r="A18723">
        <v>8</v>
      </c>
      <c r="B18723" s="226">
        <v>43831</v>
      </c>
      <c r="C18723" s="226">
        <v>43832</v>
      </c>
      <c r="D18723" s="226">
        <v>44407.6</v>
      </c>
      <c r="E18723" t="s">
        <v>8292</v>
      </c>
      <c r="F18723">
        <v>2.9141451435318859</v>
      </c>
    </row>
    <row r="18724" spans="1:6">
      <c r="A18724">
        <v>8</v>
      </c>
      <c r="B18724" s="226">
        <v>43831</v>
      </c>
      <c r="C18724" s="226">
        <v>43832</v>
      </c>
      <c r="D18724" s="226">
        <v>44407.6</v>
      </c>
      <c r="E18724" t="s">
        <v>8293</v>
      </c>
      <c r="F18724">
        <v>13.271734945641633</v>
      </c>
    </row>
    <row r="18725" spans="1:6">
      <c r="A18725">
        <v>8</v>
      </c>
      <c r="B18725" s="226">
        <v>43831</v>
      </c>
      <c r="C18725" s="226">
        <v>43832</v>
      </c>
      <c r="D18725" s="226">
        <v>44407.6</v>
      </c>
      <c r="E18725" t="s">
        <v>8328</v>
      </c>
      <c r="F18725">
        <v>25.533217056592303</v>
      </c>
    </row>
    <row r="18726" spans="1:6">
      <c r="A18726">
        <v>8</v>
      </c>
      <c r="B18726" s="226">
        <v>43831</v>
      </c>
      <c r="C18726" s="226">
        <v>43832</v>
      </c>
      <c r="D18726" s="226">
        <v>44407.6</v>
      </c>
      <c r="E18726" t="s">
        <v>8285</v>
      </c>
      <c r="F18726">
        <v>220.61128336802435</v>
      </c>
    </row>
    <row r="18727" spans="1:6">
      <c r="A18727">
        <v>8</v>
      </c>
      <c r="B18727" s="226">
        <v>43831</v>
      </c>
      <c r="C18727" s="226">
        <v>43832</v>
      </c>
      <c r="D18727" s="226">
        <v>44407.6</v>
      </c>
      <c r="E18727" t="s">
        <v>8286</v>
      </c>
      <c r="F18727">
        <v>53.265363264732152</v>
      </c>
    </row>
    <row r="18728" spans="1:6">
      <c r="A18728">
        <v>8</v>
      </c>
      <c r="B18728" s="226">
        <v>43831</v>
      </c>
      <c r="C18728" s="226">
        <v>43832</v>
      </c>
      <c r="D18728" s="226">
        <v>44407.6</v>
      </c>
      <c r="E18728" t="s">
        <v>8287</v>
      </c>
      <c r="F18728">
        <v>75.855558042389561</v>
      </c>
    </row>
    <row r="18729" spans="1:6">
      <c r="A18729">
        <v>8</v>
      </c>
      <c r="B18729" s="226">
        <v>43831</v>
      </c>
      <c r="C18729" s="226">
        <v>43832</v>
      </c>
      <c r="D18729" s="226">
        <v>44407.6</v>
      </c>
      <c r="E18729" t="s">
        <v>7752</v>
      </c>
    </row>
    <row r="18730" spans="1:6">
      <c r="A18730">
        <v>8</v>
      </c>
      <c r="B18730" s="226">
        <v>43831</v>
      </c>
      <c r="C18730" s="226">
        <v>43832</v>
      </c>
      <c r="D18730" s="226">
        <v>44407.6</v>
      </c>
      <c r="E18730" t="s">
        <v>7753</v>
      </c>
    </row>
    <row r="18731" spans="1:6">
      <c r="A18731">
        <v>8</v>
      </c>
      <c r="B18731" s="226">
        <v>43831</v>
      </c>
      <c r="C18731" s="226">
        <v>43832</v>
      </c>
      <c r="D18731" s="226">
        <v>44407.6</v>
      </c>
      <c r="E18731" t="s">
        <v>7754</v>
      </c>
    </row>
    <row r="18732" spans="1:6">
      <c r="A18732">
        <v>8</v>
      </c>
      <c r="B18732" s="226">
        <v>43831</v>
      </c>
      <c r="C18732" s="226">
        <v>43832</v>
      </c>
      <c r="D18732" s="226">
        <v>44407.6</v>
      </c>
      <c r="E18732" t="s">
        <v>7755</v>
      </c>
    </row>
    <row r="18733" spans="1:6">
      <c r="A18733">
        <v>8</v>
      </c>
      <c r="B18733" s="226">
        <v>43831</v>
      </c>
      <c r="C18733" s="226">
        <v>43832</v>
      </c>
      <c r="D18733" s="226">
        <v>44407.6</v>
      </c>
      <c r="E18733" t="s">
        <v>7758</v>
      </c>
    </row>
    <row r="18734" spans="1:6">
      <c r="A18734">
        <v>8</v>
      </c>
      <c r="B18734" s="226">
        <v>43831</v>
      </c>
      <c r="C18734" s="226">
        <v>43832</v>
      </c>
      <c r="D18734" s="226">
        <v>44407.6</v>
      </c>
      <c r="E18734" t="s">
        <v>7759</v>
      </c>
    </row>
    <row r="18735" spans="1:6">
      <c r="A18735">
        <v>8</v>
      </c>
      <c r="B18735" s="226">
        <v>43831</v>
      </c>
      <c r="C18735" s="226">
        <v>43832</v>
      </c>
      <c r="D18735" s="226">
        <v>44407.6</v>
      </c>
      <c r="E18735" t="s">
        <v>7760</v>
      </c>
    </row>
    <row r="18736" spans="1:6">
      <c r="A18736">
        <v>8</v>
      </c>
      <c r="B18736" s="226">
        <v>43831</v>
      </c>
      <c r="C18736" s="226">
        <v>43832</v>
      </c>
      <c r="D18736" s="226">
        <v>44407.6</v>
      </c>
      <c r="E18736" t="s">
        <v>7535</v>
      </c>
    </row>
    <row r="18737" spans="1:6">
      <c r="A18737">
        <v>8</v>
      </c>
      <c r="B18737" s="226">
        <v>43831</v>
      </c>
      <c r="C18737" s="226">
        <v>43832</v>
      </c>
      <c r="D18737" s="226">
        <v>44407.6</v>
      </c>
      <c r="E18737" t="s">
        <v>8139</v>
      </c>
      <c r="F18737">
        <v>986.57726542155001</v>
      </c>
    </row>
    <row r="18738" spans="1:6">
      <c r="A18738">
        <v>8</v>
      </c>
      <c r="B18738" s="226">
        <v>43831</v>
      </c>
      <c r="C18738" s="226">
        <v>43832</v>
      </c>
      <c r="D18738" s="226">
        <v>44407.6</v>
      </c>
      <c r="E18738" t="s">
        <v>7014</v>
      </c>
      <c r="F18738">
        <v>215.07338691287566</v>
      </c>
    </row>
    <row r="18739" spans="1:6">
      <c r="A18739">
        <v>8</v>
      </c>
      <c r="B18739" s="226">
        <v>43831</v>
      </c>
      <c r="C18739" s="226">
        <v>43832</v>
      </c>
      <c r="D18739" s="226">
        <v>44407.6</v>
      </c>
      <c r="E18739" t="s">
        <v>7016</v>
      </c>
      <c r="F18739">
        <v>564.99707633124467</v>
      </c>
    </row>
    <row r="18740" spans="1:6">
      <c r="A18740">
        <v>8</v>
      </c>
      <c r="B18740" s="226">
        <v>43831</v>
      </c>
      <c r="C18740" s="226">
        <v>43832</v>
      </c>
      <c r="D18740" s="226">
        <v>44407.6</v>
      </c>
      <c r="E18740" t="s">
        <v>7018</v>
      </c>
      <c r="F18740">
        <v>19.06925452086664</v>
      </c>
    </row>
    <row r="18741" spans="1:6">
      <c r="A18741">
        <v>8</v>
      </c>
      <c r="B18741" s="226">
        <v>43831</v>
      </c>
      <c r="C18741" s="226">
        <v>43832</v>
      </c>
      <c r="D18741" s="226">
        <v>44407.6</v>
      </c>
      <c r="E18741" t="s">
        <v>8140</v>
      </c>
      <c r="F18741">
        <v>0.51590670398953786</v>
      </c>
    </row>
    <row r="18742" spans="1:6">
      <c r="A18742">
        <v>8</v>
      </c>
      <c r="B18742" s="226">
        <v>43831</v>
      </c>
      <c r="C18742" s="226">
        <v>43832</v>
      </c>
      <c r="D18742" s="226">
        <v>44407.6</v>
      </c>
      <c r="E18742" t="s">
        <v>8020</v>
      </c>
      <c r="F18742">
        <v>1.0537960679994691</v>
      </c>
    </row>
    <row r="18743" spans="1:6">
      <c r="A18743">
        <v>8</v>
      </c>
      <c r="B18743" s="226">
        <v>43831</v>
      </c>
      <c r="C18743" s="226">
        <v>43832</v>
      </c>
      <c r="D18743" s="226">
        <v>44407.6</v>
      </c>
      <c r="E18743" t="s">
        <v>7371</v>
      </c>
      <c r="F18743">
        <v>152.53517611821502</v>
      </c>
    </row>
    <row r="18744" spans="1:6">
      <c r="A18744">
        <v>8</v>
      </c>
      <c r="B18744" s="226">
        <v>43831</v>
      </c>
      <c r="C18744" s="226">
        <v>43832</v>
      </c>
      <c r="D18744" s="226">
        <v>44407.6</v>
      </c>
      <c r="E18744" t="s">
        <v>7373</v>
      </c>
      <c r="F18744">
        <v>51.517596353424935</v>
      </c>
    </row>
    <row r="18745" spans="1:6">
      <c r="A18745">
        <v>8</v>
      </c>
      <c r="B18745" s="226">
        <v>43831</v>
      </c>
      <c r="C18745" s="226">
        <v>43832</v>
      </c>
      <c r="D18745" s="226">
        <v>44407.6</v>
      </c>
      <c r="E18745" t="s">
        <v>7375</v>
      </c>
      <c r="F18745">
        <v>21.762237173318894</v>
      </c>
    </row>
    <row r="18746" spans="1:6">
      <c r="A18746">
        <v>8</v>
      </c>
      <c r="B18746" s="226">
        <v>43831</v>
      </c>
      <c r="C18746" s="226">
        <v>43832</v>
      </c>
      <c r="D18746" s="226">
        <v>44407.6</v>
      </c>
      <c r="E18746" t="s">
        <v>8324</v>
      </c>
      <c r="F18746">
        <v>1.5131992152167606</v>
      </c>
    </row>
    <row r="18747" spans="1:6">
      <c r="A18747">
        <v>8</v>
      </c>
      <c r="B18747" s="226">
        <v>43831</v>
      </c>
      <c r="C18747" s="226">
        <v>43832</v>
      </c>
      <c r="D18747" s="226">
        <v>44407.6</v>
      </c>
      <c r="E18747" t="s">
        <v>8141</v>
      </c>
      <c r="F18747">
        <v>0.54242306322686984</v>
      </c>
    </row>
    <row r="18748" spans="1:6">
      <c r="A18748">
        <v>8</v>
      </c>
      <c r="B18748" s="226">
        <v>43831</v>
      </c>
      <c r="C18748" s="226">
        <v>43832</v>
      </c>
      <c r="D18748" s="226">
        <v>44407.6</v>
      </c>
      <c r="E18748" t="s">
        <v>8142</v>
      </c>
      <c r="F18748">
        <v>17.938945648405355</v>
      </c>
    </row>
    <row r="18749" spans="1:6">
      <c r="A18749">
        <v>8</v>
      </c>
      <c r="B18749" s="226">
        <v>43831</v>
      </c>
      <c r="C18749" s="226">
        <v>43832</v>
      </c>
      <c r="D18749" s="226">
        <v>44407.6</v>
      </c>
      <c r="E18749" t="s">
        <v>8143</v>
      </c>
      <c r="F18749">
        <v>20.49612277746203</v>
      </c>
    </row>
    <row r="18750" spans="1:6">
      <c r="A18750">
        <v>8</v>
      </c>
      <c r="B18750" s="226">
        <v>43831</v>
      </c>
      <c r="C18750" s="226">
        <v>43832</v>
      </c>
      <c r="D18750" s="226">
        <v>44407.6</v>
      </c>
      <c r="E18750" t="s">
        <v>8144</v>
      </c>
      <c r="F18750">
        <v>45.987489491038843</v>
      </c>
    </row>
    <row r="18751" spans="1:6">
      <c r="A18751">
        <v>8</v>
      </c>
      <c r="B18751" s="226">
        <v>43831</v>
      </c>
      <c r="C18751" s="226">
        <v>43832</v>
      </c>
      <c r="D18751" s="226">
        <v>44407.6</v>
      </c>
      <c r="E18751" t="s">
        <v>8145</v>
      </c>
      <c r="F18751">
        <v>25.631049157513523</v>
      </c>
    </row>
    <row r="18752" spans="1:6">
      <c r="A18752">
        <v>8</v>
      </c>
      <c r="B18752" s="226">
        <v>43831</v>
      </c>
      <c r="C18752" s="226">
        <v>43832</v>
      </c>
      <c r="D18752" s="226">
        <v>44407.6</v>
      </c>
      <c r="E18752" t="s">
        <v>7377</v>
      </c>
      <c r="F18752">
        <v>2.692982652452256</v>
      </c>
    </row>
    <row r="18753" spans="1:6">
      <c r="A18753">
        <v>8</v>
      </c>
      <c r="B18753" s="226">
        <v>43831</v>
      </c>
      <c r="C18753" s="226">
        <v>43832</v>
      </c>
      <c r="D18753" s="226">
        <v>44407.6</v>
      </c>
      <c r="E18753" t="s">
        <v>8332</v>
      </c>
      <c r="F18753">
        <v>2.692982652452256</v>
      </c>
    </row>
    <row r="18754" spans="1:6">
      <c r="A18754">
        <v>8</v>
      </c>
      <c r="B18754" s="226">
        <v>43831</v>
      </c>
      <c r="C18754" s="226">
        <v>43832</v>
      </c>
      <c r="D18754" s="226">
        <v>44407.6</v>
      </c>
      <c r="E18754" t="s">
        <v>8277</v>
      </c>
      <c r="F18754">
        <v>172.11314047869055</v>
      </c>
    </row>
    <row r="18755" spans="1:6">
      <c r="A18755">
        <v>8</v>
      </c>
      <c r="B18755" s="226">
        <v>43831</v>
      </c>
      <c r="C18755" s="226">
        <v>43832</v>
      </c>
      <c r="D18755" s="226">
        <v>44407.6</v>
      </c>
      <c r="E18755" t="s">
        <v>8278</v>
      </c>
      <c r="F18755">
        <v>154.33994915768699</v>
      </c>
    </row>
    <row r="18756" spans="1:6">
      <c r="A18756">
        <v>8</v>
      </c>
      <c r="B18756" s="226">
        <v>43831</v>
      </c>
      <c r="C18756" s="226">
        <v>43832</v>
      </c>
      <c r="D18756" s="226">
        <v>44407.6</v>
      </c>
      <c r="E18756" t="s">
        <v>8279</v>
      </c>
      <c r="F18756">
        <v>10.326458091213597</v>
      </c>
    </row>
    <row r="18757" spans="1:6">
      <c r="A18757">
        <v>8</v>
      </c>
      <c r="B18757" s="226">
        <v>43831</v>
      </c>
      <c r="C18757" s="226">
        <v>43832</v>
      </c>
      <c r="D18757" s="226">
        <v>44407.6</v>
      </c>
      <c r="E18757" t="s">
        <v>7778</v>
      </c>
    </row>
    <row r="18758" spans="1:6">
      <c r="A18758">
        <v>8</v>
      </c>
      <c r="B18758" s="226">
        <v>43831</v>
      </c>
      <c r="C18758" s="226">
        <v>43832</v>
      </c>
      <c r="D18758" s="226">
        <v>44407.6</v>
      </c>
      <c r="E18758" t="s">
        <v>7779</v>
      </c>
    </row>
    <row r="18759" spans="1:6">
      <c r="A18759">
        <v>8</v>
      </c>
      <c r="B18759" s="226">
        <v>43831</v>
      </c>
      <c r="C18759" s="226">
        <v>43832</v>
      </c>
      <c r="D18759" s="226">
        <v>44407.6</v>
      </c>
      <c r="E18759" t="s">
        <v>7056</v>
      </c>
      <c r="F18759">
        <v>99.999000549320257</v>
      </c>
    </row>
    <row r="18760" spans="1:6">
      <c r="A18760">
        <v>8</v>
      </c>
      <c r="B18760" s="226">
        <v>43831</v>
      </c>
      <c r="C18760" s="226">
        <v>43832</v>
      </c>
      <c r="D18760" s="226">
        <v>44407.6</v>
      </c>
      <c r="E18760" t="s">
        <v>7058</v>
      </c>
      <c r="F18760">
        <v>4.3494329287144265E-2</v>
      </c>
    </row>
    <row r="18761" spans="1:6">
      <c r="A18761">
        <v>8</v>
      </c>
      <c r="B18761" s="226">
        <v>43831</v>
      </c>
      <c r="C18761" s="226">
        <v>43832</v>
      </c>
      <c r="D18761" s="226">
        <v>44407.6</v>
      </c>
      <c r="E18761" t="s">
        <v>8017</v>
      </c>
      <c r="F18761">
        <v>2.0067007467150852</v>
      </c>
    </row>
    <row r="18762" spans="1:6">
      <c r="A18762">
        <v>8</v>
      </c>
      <c r="B18762" s="226">
        <v>43831</v>
      </c>
      <c r="C18762" s="226">
        <v>43832</v>
      </c>
      <c r="D18762" s="226">
        <v>44407.6</v>
      </c>
      <c r="E18762" t="s">
        <v>7062</v>
      </c>
      <c r="F18762">
        <v>157.06838384204451</v>
      </c>
    </row>
    <row r="18763" spans="1:6">
      <c r="A18763">
        <v>8</v>
      </c>
      <c r="B18763" s="226">
        <v>43831</v>
      </c>
      <c r="C18763" s="226">
        <v>43832</v>
      </c>
      <c r="D18763" s="226">
        <v>44407.6</v>
      </c>
      <c r="E18763" t="s">
        <v>8146</v>
      </c>
      <c r="F18763">
        <v>92.209999084476294</v>
      </c>
    </row>
    <row r="18764" spans="1:6">
      <c r="A18764">
        <v>8</v>
      </c>
      <c r="B18764" s="226">
        <v>43831</v>
      </c>
      <c r="C18764" s="226">
        <v>43832</v>
      </c>
      <c r="D18764" s="226">
        <v>44407.6</v>
      </c>
      <c r="E18764" t="s">
        <v>8147</v>
      </c>
      <c r="F18764">
        <v>2.8399999141691996</v>
      </c>
    </row>
    <row r="18765" spans="1:6">
      <c r="A18765">
        <v>8</v>
      </c>
      <c r="B18765" s="226">
        <v>43831</v>
      </c>
      <c r="C18765" s="226">
        <v>43832</v>
      </c>
      <c r="D18765" s="226">
        <v>44407.6</v>
      </c>
      <c r="E18765" t="s">
        <v>8148</v>
      </c>
      <c r="F18765">
        <v>3.2009999752043452</v>
      </c>
    </row>
    <row r="18766" spans="1:6">
      <c r="A18766">
        <v>8</v>
      </c>
      <c r="B18766" s="226">
        <v>43831</v>
      </c>
      <c r="C18766" s="226">
        <v>43832</v>
      </c>
      <c r="D18766" s="226">
        <v>44407.6</v>
      </c>
      <c r="E18766" t="s">
        <v>8149</v>
      </c>
      <c r="F18766">
        <v>1.0930000543594784</v>
      </c>
    </row>
    <row r="18767" spans="1:6">
      <c r="A18767">
        <v>8</v>
      </c>
      <c r="B18767" s="226">
        <v>43831</v>
      </c>
      <c r="C18767" s="226">
        <v>43832</v>
      </c>
      <c r="D18767" s="226">
        <v>44407.6</v>
      </c>
      <c r="E18767" t="s">
        <v>8150</v>
      </c>
      <c r="F18767">
        <v>0.21199999749659698</v>
      </c>
    </row>
    <row r="18768" spans="1:6">
      <c r="A18768">
        <v>8</v>
      </c>
      <c r="B18768" s="226">
        <v>43831</v>
      </c>
      <c r="C18768" s="226">
        <v>43832</v>
      </c>
      <c r="D18768" s="226">
        <v>44407.6</v>
      </c>
      <c r="E18768" t="s">
        <v>8151</v>
      </c>
      <c r="F18768">
        <v>0.17900000512599237</v>
      </c>
    </row>
    <row r="18769" spans="1:6">
      <c r="A18769">
        <v>8</v>
      </c>
      <c r="B18769" s="226">
        <v>43831</v>
      </c>
      <c r="C18769" s="226">
        <v>43832</v>
      </c>
      <c r="D18769" s="226">
        <v>44407.6</v>
      </c>
      <c r="E18769" t="s">
        <v>8152</v>
      </c>
      <c r="F18769">
        <v>6.5999999642372131E-2</v>
      </c>
    </row>
    <row r="18770" spans="1:6">
      <c r="A18770">
        <v>8</v>
      </c>
      <c r="B18770" s="226">
        <v>43831</v>
      </c>
      <c r="C18770" s="226">
        <v>43832</v>
      </c>
      <c r="D18770" s="226">
        <v>44407.6</v>
      </c>
      <c r="E18770" t="s">
        <v>8153</v>
      </c>
      <c r="F18770">
        <v>3.2000001519917241E-2</v>
      </c>
    </row>
    <row r="18771" spans="1:6">
      <c r="A18771">
        <v>8</v>
      </c>
      <c r="B18771" s="226">
        <v>43831</v>
      </c>
      <c r="C18771" s="226">
        <v>43832</v>
      </c>
      <c r="D18771" s="226">
        <v>44407.6</v>
      </c>
      <c r="E18771" t="s">
        <v>7080</v>
      </c>
      <c r="F18771">
        <v>0.16851139244519969</v>
      </c>
    </row>
    <row r="18772" spans="1:6">
      <c r="A18772">
        <v>8</v>
      </c>
      <c r="B18772" s="226">
        <v>43831</v>
      </c>
      <c r="C18772" s="226">
        <v>43832</v>
      </c>
      <c r="D18772" s="226">
        <v>44407.6</v>
      </c>
      <c r="E18772" t="s">
        <v>7082</v>
      </c>
      <c r="F18772">
        <v>29.957788350846979</v>
      </c>
    </row>
    <row r="18773" spans="1:6">
      <c r="A18773">
        <v>8</v>
      </c>
      <c r="B18773" s="226">
        <v>43831</v>
      </c>
      <c r="C18773" s="226">
        <v>43832</v>
      </c>
      <c r="D18773" s="226">
        <v>44407.6</v>
      </c>
      <c r="E18773" t="s">
        <v>8019</v>
      </c>
      <c r="F18773">
        <v>59.458818433019836</v>
      </c>
    </row>
    <row r="18774" spans="1:6">
      <c r="A18774">
        <v>8</v>
      </c>
      <c r="B18774" s="226">
        <v>43831</v>
      </c>
      <c r="C18774" s="226">
        <v>43832</v>
      </c>
      <c r="D18774" s="226">
        <v>44407.6</v>
      </c>
      <c r="E18774" t="s">
        <v>7085</v>
      </c>
      <c r="F18774">
        <v>33.500095062785668</v>
      </c>
    </row>
    <row r="18775" spans="1:6">
      <c r="A18775">
        <v>8</v>
      </c>
      <c r="B18775" s="226">
        <v>43831</v>
      </c>
      <c r="C18775" s="226">
        <v>43832</v>
      </c>
      <c r="D18775" s="226">
        <v>44407.6</v>
      </c>
      <c r="E18775" t="s">
        <v>7087</v>
      </c>
      <c r="F18775">
        <v>102.25250438054343</v>
      </c>
    </row>
    <row r="18776" spans="1:6">
      <c r="A18776">
        <v>8</v>
      </c>
      <c r="B18776" s="226">
        <v>43831</v>
      </c>
      <c r="C18776" s="226">
        <v>43832</v>
      </c>
      <c r="D18776" s="226">
        <v>44407.6</v>
      </c>
      <c r="E18776" t="s">
        <v>8154</v>
      </c>
      <c r="F18776">
        <v>30.040364224381037</v>
      </c>
    </row>
    <row r="18777" spans="1:6">
      <c r="A18777">
        <v>8</v>
      </c>
      <c r="B18777" s="226">
        <v>43831</v>
      </c>
      <c r="C18777" s="226">
        <v>43832</v>
      </c>
      <c r="D18777" s="226">
        <v>44407.6</v>
      </c>
      <c r="E18777" t="s">
        <v>7091</v>
      </c>
      <c r="F18777">
        <v>2.8917178842756484E-2</v>
      </c>
    </row>
    <row r="18778" spans="1:6">
      <c r="A18778">
        <v>8</v>
      </c>
      <c r="B18778" s="226">
        <v>43831</v>
      </c>
      <c r="C18778" s="226">
        <v>43832</v>
      </c>
      <c r="D18778" s="226">
        <v>44407.6</v>
      </c>
      <c r="E18778" t="s">
        <v>7093</v>
      </c>
      <c r="F18778">
        <v>147.7915931595696</v>
      </c>
    </row>
    <row r="18779" spans="1:6">
      <c r="A18779">
        <v>8</v>
      </c>
      <c r="B18779" s="226">
        <v>43831</v>
      </c>
      <c r="C18779" s="226">
        <v>43832</v>
      </c>
      <c r="D18779" s="226">
        <v>44407.6</v>
      </c>
      <c r="E18779" t="s">
        <v>7095</v>
      </c>
      <c r="F18779">
        <v>29.900336290730298</v>
      </c>
    </row>
    <row r="18780" spans="1:6">
      <c r="A18780">
        <v>8</v>
      </c>
      <c r="B18780" s="226">
        <v>43831</v>
      </c>
      <c r="C18780" s="226">
        <v>43832</v>
      </c>
      <c r="D18780" s="226">
        <v>44407.6</v>
      </c>
      <c r="E18780" t="s">
        <v>7097</v>
      </c>
      <c r="F18780">
        <v>194.85134125815503</v>
      </c>
    </row>
    <row r="18781" spans="1:6">
      <c r="A18781">
        <v>8</v>
      </c>
      <c r="B18781" s="226">
        <v>43831</v>
      </c>
      <c r="C18781" s="226">
        <v>43832</v>
      </c>
      <c r="D18781" s="226">
        <v>44407.6</v>
      </c>
      <c r="E18781" t="s">
        <v>7099</v>
      </c>
      <c r="F18781">
        <v>192.64805080625732</v>
      </c>
    </row>
    <row r="18782" spans="1:6">
      <c r="A18782">
        <v>8</v>
      </c>
      <c r="B18782" s="226">
        <v>43831</v>
      </c>
      <c r="C18782" s="226">
        <v>43832</v>
      </c>
      <c r="D18782" s="226">
        <v>44407.6</v>
      </c>
      <c r="E18782" t="s">
        <v>7101</v>
      </c>
      <c r="F18782">
        <v>194.69120035171687</v>
      </c>
    </row>
    <row r="18783" spans="1:6">
      <c r="A18783">
        <v>8</v>
      </c>
      <c r="B18783" s="226">
        <v>43831</v>
      </c>
      <c r="C18783" s="226">
        <v>43832</v>
      </c>
      <c r="D18783" s="226">
        <v>44407.6</v>
      </c>
      <c r="E18783" t="s">
        <v>7103</v>
      </c>
      <c r="F18783">
        <v>272.87611374325223</v>
      </c>
    </row>
    <row r="18784" spans="1:6">
      <c r="A18784">
        <v>8</v>
      </c>
      <c r="B18784" s="226">
        <v>43831</v>
      </c>
      <c r="C18784" s="226">
        <v>43832</v>
      </c>
      <c r="D18784" s="226">
        <v>44407.6</v>
      </c>
      <c r="E18784" t="s">
        <v>7105</v>
      </c>
      <c r="F18784">
        <v>297.18481504652249</v>
      </c>
    </row>
    <row r="18785" spans="1:6">
      <c r="A18785">
        <v>8</v>
      </c>
      <c r="B18785" s="226">
        <v>43831</v>
      </c>
      <c r="C18785" s="226">
        <v>43832</v>
      </c>
      <c r="D18785" s="226">
        <v>44407.6</v>
      </c>
      <c r="E18785" t="s">
        <v>7107</v>
      </c>
      <c r="F18785">
        <v>30.296114615599301</v>
      </c>
    </row>
    <row r="18786" spans="1:6">
      <c r="A18786">
        <v>8</v>
      </c>
      <c r="B18786" s="226">
        <v>43831</v>
      </c>
      <c r="C18786" s="226">
        <v>43832</v>
      </c>
      <c r="D18786" s="226">
        <v>44407.6</v>
      </c>
      <c r="E18786" t="s">
        <v>8155</v>
      </c>
      <c r="F18786">
        <v>0.15064957954713792</v>
      </c>
    </row>
    <row r="18787" spans="1:6">
      <c r="A18787">
        <v>8</v>
      </c>
      <c r="B18787" s="226">
        <v>43831</v>
      </c>
      <c r="C18787" s="226">
        <v>43832</v>
      </c>
      <c r="D18787" s="226">
        <v>44407.6</v>
      </c>
      <c r="E18787" t="s">
        <v>8156</v>
      </c>
      <c r="F18787">
        <v>5853.6657416450116</v>
      </c>
    </row>
    <row r="18788" spans="1:6">
      <c r="A18788">
        <v>8</v>
      </c>
      <c r="B18788" s="226">
        <v>43831</v>
      </c>
      <c r="C18788" s="226">
        <v>43832</v>
      </c>
      <c r="D18788" s="226">
        <v>44407.6</v>
      </c>
      <c r="E18788" t="s">
        <v>7113</v>
      </c>
      <c r="F18788">
        <v>9.0728262338374321</v>
      </c>
    </row>
    <row r="18789" spans="1:6">
      <c r="A18789">
        <v>8</v>
      </c>
      <c r="B18789" s="226">
        <v>43831</v>
      </c>
      <c r="C18789" s="226">
        <v>43832</v>
      </c>
      <c r="D18789" s="226">
        <v>44407.6</v>
      </c>
      <c r="E18789" t="s">
        <v>8018</v>
      </c>
      <c r="F18789">
        <v>1.4513116450773502</v>
      </c>
    </row>
    <row r="18790" spans="1:6">
      <c r="A18790">
        <v>8</v>
      </c>
      <c r="B18790" s="226">
        <v>43831</v>
      </c>
      <c r="C18790" s="226">
        <v>43832</v>
      </c>
      <c r="D18790" s="226">
        <v>44407.6</v>
      </c>
      <c r="E18790" t="s">
        <v>7116</v>
      </c>
      <c r="F18790">
        <v>686.33551644219506</v>
      </c>
    </row>
    <row r="18791" spans="1:6">
      <c r="A18791">
        <v>8</v>
      </c>
      <c r="B18791" s="226">
        <v>43831</v>
      </c>
      <c r="C18791" s="226">
        <v>43832</v>
      </c>
      <c r="D18791" s="226">
        <v>44407.6</v>
      </c>
      <c r="E18791" t="s">
        <v>7118</v>
      </c>
      <c r="F18791">
        <v>33.192330651813123</v>
      </c>
    </row>
    <row r="18792" spans="1:6">
      <c r="A18792">
        <v>8</v>
      </c>
      <c r="B18792" s="226">
        <v>43831</v>
      </c>
      <c r="C18792" s="226">
        <v>43832</v>
      </c>
      <c r="D18792" s="226">
        <v>44407.6</v>
      </c>
      <c r="E18792" t="s">
        <v>7384</v>
      </c>
      <c r="F18792">
        <v>113.01548126538601</v>
      </c>
    </row>
    <row r="18793" spans="1:6">
      <c r="A18793">
        <v>8</v>
      </c>
      <c r="B18793" s="226">
        <v>43831</v>
      </c>
      <c r="C18793" s="226">
        <v>43832</v>
      </c>
      <c r="D18793" s="226">
        <v>44407.6</v>
      </c>
      <c r="E18793" t="s">
        <v>8157</v>
      </c>
      <c r="F18793">
        <v>15.509621531433567</v>
      </c>
    </row>
    <row r="18794" spans="1:6">
      <c r="A18794">
        <v>8</v>
      </c>
      <c r="B18794" s="226">
        <v>43831</v>
      </c>
      <c r="C18794" s="226">
        <v>43832</v>
      </c>
      <c r="D18794" s="226">
        <v>44407.6</v>
      </c>
      <c r="E18794" t="s">
        <v>8158</v>
      </c>
      <c r="F18794">
        <v>16.233787442578119</v>
      </c>
    </row>
    <row r="18795" spans="1:6">
      <c r="A18795">
        <v>8</v>
      </c>
      <c r="B18795" s="226">
        <v>43831</v>
      </c>
      <c r="C18795" s="226">
        <v>43832</v>
      </c>
      <c r="D18795" s="226">
        <v>44407.6</v>
      </c>
      <c r="E18795" t="s">
        <v>8159</v>
      </c>
      <c r="F18795">
        <v>39.510427816708969</v>
      </c>
    </row>
    <row r="18796" spans="1:6">
      <c r="A18796">
        <v>8</v>
      </c>
      <c r="B18796" s="226">
        <v>43831</v>
      </c>
      <c r="C18796" s="226">
        <v>43832</v>
      </c>
      <c r="D18796" s="226">
        <v>44407.6</v>
      </c>
      <c r="E18796" t="s">
        <v>8160</v>
      </c>
      <c r="F18796">
        <v>22.565030287371659</v>
      </c>
    </row>
    <row r="18797" spans="1:6">
      <c r="A18797">
        <v>8</v>
      </c>
      <c r="B18797" s="226">
        <v>43831</v>
      </c>
      <c r="C18797" s="226">
        <v>43832</v>
      </c>
      <c r="D18797" s="226">
        <v>44407.6</v>
      </c>
      <c r="E18797" t="s">
        <v>8161</v>
      </c>
      <c r="F18797">
        <v>78.309245546658744</v>
      </c>
    </row>
    <row r="18798" spans="1:6">
      <c r="A18798">
        <v>8</v>
      </c>
      <c r="B18798" s="226">
        <v>43831</v>
      </c>
      <c r="C18798" s="226">
        <v>43832</v>
      </c>
      <c r="D18798" s="226">
        <v>44407.6</v>
      </c>
      <c r="E18798" t="s">
        <v>8326</v>
      </c>
      <c r="F18798">
        <v>27.681180273161981</v>
      </c>
    </row>
    <row r="18799" spans="1:6">
      <c r="A18799">
        <v>8</v>
      </c>
      <c r="B18799" s="226">
        <v>43831</v>
      </c>
      <c r="C18799" s="226">
        <v>43832</v>
      </c>
      <c r="D18799" s="226">
        <v>44407.6</v>
      </c>
      <c r="E18799" t="s">
        <v>8162</v>
      </c>
      <c r="F18799">
        <v>3.9711350990666134</v>
      </c>
    </row>
    <row r="18800" spans="1:6">
      <c r="A18800">
        <v>8</v>
      </c>
      <c r="B18800" s="226">
        <v>43831</v>
      </c>
      <c r="C18800" s="226">
        <v>43832</v>
      </c>
      <c r="D18800" s="226">
        <v>44407.6</v>
      </c>
      <c r="E18800" t="s">
        <v>8163</v>
      </c>
      <c r="F18800">
        <v>0.61100000143048716</v>
      </c>
    </row>
    <row r="18801" spans="1:6">
      <c r="A18801">
        <v>8</v>
      </c>
      <c r="B18801" s="226">
        <v>43831</v>
      </c>
      <c r="C18801" s="226">
        <v>43832</v>
      </c>
      <c r="D18801" s="226">
        <v>44407.6</v>
      </c>
      <c r="E18801" t="s">
        <v>8164</v>
      </c>
      <c r="F18801">
        <v>10.96300029754595</v>
      </c>
    </row>
    <row r="18802" spans="1:6">
      <c r="A18802">
        <v>8</v>
      </c>
      <c r="B18802" s="226">
        <v>43831</v>
      </c>
      <c r="C18802" s="226">
        <v>43832</v>
      </c>
      <c r="D18802" s="226">
        <v>44407.6</v>
      </c>
      <c r="E18802" t="s">
        <v>8165</v>
      </c>
      <c r="F18802">
        <v>48.599999904633165</v>
      </c>
    </row>
    <row r="18803" spans="1:6">
      <c r="A18803">
        <v>8</v>
      </c>
      <c r="B18803" s="226">
        <v>43831</v>
      </c>
      <c r="C18803" s="226">
        <v>43832</v>
      </c>
      <c r="D18803" s="226">
        <v>44407.6</v>
      </c>
      <c r="E18803" t="s">
        <v>7060</v>
      </c>
      <c r="F18803">
        <v>2.0067007467150852</v>
      </c>
    </row>
    <row r="18804" spans="1:6">
      <c r="A18804">
        <v>8</v>
      </c>
      <c r="B18804" s="226">
        <v>43831</v>
      </c>
      <c r="C18804" s="226">
        <v>43832</v>
      </c>
      <c r="D18804" s="226">
        <v>44407.6</v>
      </c>
      <c r="E18804" t="s">
        <v>7397</v>
      </c>
      <c r="F18804">
        <v>0</v>
      </c>
    </row>
    <row r="18805" spans="1:6">
      <c r="A18805">
        <v>8</v>
      </c>
      <c r="B18805" s="226">
        <v>43831</v>
      </c>
      <c r="C18805" s="226">
        <v>43832</v>
      </c>
      <c r="D18805" s="226">
        <v>44407.6</v>
      </c>
      <c r="E18805" t="s">
        <v>8166</v>
      </c>
      <c r="F18805">
        <v>82.66973823971253</v>
      </c>
    </row>
    <row r="18806" spans="1:6">
      <c r="A18806">
        <v>8</v>
      </c>
      <c r="B18806" s="226">
        <v>43831</v>
      </c>
      <c r="C18806" s="226">
        <v>43832</v>
      </c>
      <c r="D18806" s="226">
        <v>44407.6</v>
      </c>
      <c r="E18806" t="s">
        <v>8167</v>
      </c>
      <c r="F18806">
        <v>71.610000610351563</v>
      </c>
    </row>
    <row r="18807" spans="1:6">
      <c r="A18807">
        <v>8</v>
      </c>
      <c r="B18807" s="226">
        <v>43831</v>
      </c>
      <c r="C18807" s="226">
        <v>43832</v>
      </c>
      <c r="D18807" s="226">
        <v>44407.6</v>
      </c>
      <c r="E18807" t="s">
        <v>8168</v>
      </c>
      <c r="F18807">
        <v>29.234983678658836</v>
      </c>
    </row>
    <row r="18808" spans="1:6">
      <c r="A18808">
        <v>8</v>
      </c>
      <c r="B18808" s="226">
        <v>43831</v>
      </c>
      <c r="C18808" s="226">
        <v>43832</v>
      </c>
      <c r="D18808" s="226">
        <v>44407.6</v>
      </c>
      <c r="E18808" t="s">
        <v>8169</v>
      </c>
      <c r="F18808">
        <v>21.459999084472656</v>
      </c>
    </row>
    <row r="18809" spans="1:6">
      <c r="A18809">
        <v>8</v>
      </c>
      <c r="B18809" s="226">
        <v>43831</v>
      </c>
      <c r="C18809" s="226">
        <v>43832</v>
      </c>
      <c r="D18809" s="226">
        <v>44407.6</v>
      </c>
      <c r="E18809" t="s">
        <v>8170</v>
      </c>
      <c r="F18809">
        <v>3.7543769487076268</v>
      </c>
    </row>
    <row r="18810" spans="1:6">
      <c r="A18810">
        <v>8</v>
      </c>
      <c r="B18810" s="226">
        <v>43831</v>
      </c>
      <c r="C18810" s="226">
        <v>43832</v>
      </c>
      <c r="D18810" s="226">
        <v>44407.6</v>
      </c>
      <c r="E18810" t="s">
        <v>8171</v>
      </c>
      <c r="F18810">
        <v>3.8899999856947614</v>
      </c>
    </row>
    <row r="18811" spans="1:6">
      <c r="A18811">
        <v>8</v>
      </c>
      <c r="B18811" s="226">
        <v>43831</v>
      </c>
      <c r="C18811" s="226">
        <v>43832</v>
      </c>
      <c r="D18811" s="226">
        <v>44407.6</v>
      </c>
      <c r="E18811" t="s">
        <v>8172</v>
      </c>
      <c r="F18811">
        <v>0.15064957954713792</v>
      </c>
    </row>
    <row r="18812" spans="1:6">
      <c r="A18812">
        <v>8</v>
      </c>
      <c r="B18812" s="226">
        <v>43831</v>
      </c>
      <c r="C18812" s="226">
        <v>43832</v>
      </c>
      <c r="D18812" s="226">
        <v>44407.6</v>
      </c>
      <c r="E18812" t="s">
        <v>8173</v>
      </c>
      <c r="F18812">
        <v>4.0700001716615297</v>
      </c>
    </row>
    <row r="18813" spans="1:6">
      <c r="A18813">
        <v>8</v>
      </c>
      <c r="B18813" s="226">
        <v>43831</v>
      </c>
      <c r="C18813" s="226">
        <v>43832</v>
      </c>
      <c r="D18813" s="226">
        <v>44407.6</v>
      </c>
      <c r="E18813" t="s">
        <v>7406</v>
      </c>
      <c r="F18813">
        <v>134.10380698839825</v>
      </c>
    </row>
    <row r="18814" spans="1:6">
      <c r="A18814">
        <v>8</v>
      </c>
      <c r="B18814" s="226">
        <v>43831</v>
      </c>
      <c r="C18814" s="226">
        <v>43832</v>
      </c>
      <c r="D18814" s="226">
        <v>44407.6</v>
      </c>
      <c r="E18814" t="s">
        <v>7408</v>
      </c>
      <c r="F18814">
        <v>1.0000000474974138E-3</v>
      </c>
    </row>
    <row r="18815" spans="1:6">
      <c r="A18815">
        <v>8</v>
      </c>
      <c r="B18815" s="226">
        <v>43831</v>
      </c>
      <c r="C18815" s="226">
        <v>43832</v>
      </c>
      <c r="D18815" s="226">
        <v>44407.6</v>
      </c>
      <c r="E18815" t="s">
        <v>8174</v>
      </c>
      <c r="F18815">
        <v>21.68899917602559</v>
      </c>
    </row>
    <row r="18816" spans="1:6">
      <c r="A18816">
        <v>8</v>
      </c>
      <c r="B18816" s="226">
        <v>43831</v>
      </c>
      <c r="C18816" s="226">
        <v>43832</v>
      </c>
      <c r="D18816" s="226">
        <v>44407.6</v>
      </c>
      <c r="E18816" t="s">
        <v>8175</v>
      </c>
      <c r="F18816">
        <v>22.565000534056725</v>
      </c>
    </row>
    <row r="18817" spans="1:6">
      <c r="A18817">
        <v>8</v>
      </c>
      <c r="B18817" s="226">
        <v>43831</v>
      </c>
      <c r="C18817" s="226">
        <v>43832</v>
      </c>
      <c r="D18817" s="226">
        <v>44407.6</v>
      </c>
      <c r="E18817" t="s">
        <v>8176</v>
      </c>
      <c r="F18817">
        <v>39.99399948119958</v>
      </c>
    </row>
    <row r="18818" spans="1:6">
      <c r="A18818">
        <v>8</v>
      </c>
      <c r="B18818" s="226">
        <v>43831</v>
      </c>
      <c r="C18818" s="226">
        <v>43832</v>
      </c>
      <c r="D18818" s="226">
        <v>44407.6</v>
      </c>
      <c r="E18818" t="s">
        <v>8177</v>
      </c>
      <c r="F18818">
        <v>14.701000213623047</v>
      </c>
    </row>
    <row r="18819" spans="1:6">
      <c r="A18819">
        <v>8</v>
      </c>
      <c r="B18819" s="226">
        <v>43831</v>
      </c>
      <c r="C18819" s="226">
        <v>43832</v>
      </c>
      <c r="D18819" s="226">
        <v>44407.6</v>
      </c>
      <c r="E18819" t="s">
        <v>8178</v>
      </c>
      <c r="F18819">
        <v>0.68000000715253039</v>
      </c>
    </row>
    <row r="18820" spans="1:6">
      <c r="A18820">
        <v>8</v>
      </c>
      <c r="B18820" s="226">
        <v>43831</v>
      </c>
      <c r="C18820" s="226">
        <v>43832</v>
      </c>
      <c r="D18820" s="226">
        <v>44407.6</v>
      </c>
      <c r="E18820" t="s">
        <v>8179</v>
      </c>
      <c r="F18820">
        <v>0.30000001192092896</v>
      </c>
    </row>
    <row r="18821" spans="1:6">
      <c r="A18821">
        <v>8</v>
      </c>
      <c r="B18821" s="226">
        <v>43831</v>
      </c>
      <c r="C18821" s="226">
        <v>43832</v>
      </c>
      <c r="D18821" s="226">
        <v>44407.6</v>
      </c>
      <c r="E18821" t="s">
        <v>8180</v>
      </c>
      <c r="F18821">
        <v>0.18000000715255737</v>
      </c>
    </row>
    <row r="18822" spans="1:6">
      <c r="A18822">
        <v>8</v>
      </c>
      <c r="B18822" s="226">
        <v>43831</v>
      </c>
      <c r="C18822" s="226">
        <v>43832</v>
      </c>
      <c r="D18822" s="226">
        <v>44407.6</v>
      </c>
      <c r="E18822" t="s">
        <v>8181</v>
      </c>
      <c r="F18822">
        <v>2.4783126114143248</v>
      </c>
    </row>
    <row r="18823" spans="1:6">
      <c r="A18823">
        <v>8</v>
      </c>
      <c r="B18823" s="226">
        <v>43831</v>
      </c>
      <c r="C18823" s="226">
        <v>43832</v>
      </c>
      <c r="D18823" s="226">
        <v>44407.6</v>
      </c>
      <c r="E18823" t="s">
        <v>8182</v>
      </c>
      <c r="F18823">
        <v>6.8000003695487976E-2</v>
      </c>
    </row>
    <row r="18824" spans="1:6">
      <c r="A18824">
        <v>8</v>
      </c>
      <c r="B18824" s="226">
        <v>43831</v>
      </c>
      <c r="C18824" s="226">
        <v>43832</v>
      </c>
      <c r="D18824" s="226">
        <v>44407.6</v>
      </c>
      <c r="E18824" t="s">
        <v>8183</v>
      </c>
      <c r="F18824">
        <v>0.98694258928299039</v>
      </c>
    </row>
    <row r="18825" spans="1:6">
      <c r="A18825">
        <v>8</v>
      </c>
      <c r="B18825" s="226">
        <v>43831</v>
      </c>
      <c r="C18825" s="226">
        <v>43832</v>
      </c>
      <c r="D18825" s="226">
        <v>44407.6</v>
      </c>
      <c r="E18825" t="s">
        <v>8184</v>
      </c>
      <c r="F18825">
        <v>4.6999998390675563E-2</v>
      </c>
    </row>
    <row r="18826" spans="1:6">
      <c r="A18826">
        <v>8</v>
      </c>
      <c r="B18826" s="226">
        <v>43831</v>
      </c>
      <c r="C18826" s="226">
        <v>43832</v>
      </c>
      <c r="D18826" s="226">
        <v>44407.6</v>
      </c>
      <c r="E18826" t="s">
        <v>8185</v>
      </c>
      <c r="F18826">
        <v>6.1136994361877397</v>
      </c>
    </row>
    <row r="18827" spans="1:6">
      <c r="A18827">
        <v>8</v>
      </c>
      <c r="B18827" s="226">
        <v>43831</v>
      </c>
      <c r="C18827" s="226">
        <v>43832</v>
      </c>
      <c r="D18827" s="226">
        <v>44407.6</v>
      </c>
      <c r="E18827" t="s">
        <v>8186</v>
      </c>
      <c r="F18827">
        <v>13.847000122070313</v>
      </c>
    </row>
    <row r="18828" spans="1:6">
      <c r="A18828">
        <v>8</v>
      </c>
      <c r="B18828" s="226">
        <v>43831</v>
      </c>
      <c r="C18828" s="226">
        <v>43832</v>
      </c>
      <c r="D18828" s="226">
        <v>44407.6</v>
      </c>
      <c r="E18828" t="s">
        <v>8187</v>
      </c>
      <c r="F18828">
        <v>18.352856636047385</v>
      </c>
    </row>
    <row r="18829" spans="1:6">
      <c r="A18829">
        <v>8</v>
      </c>
      <c r="B18829" s="226">
        <v>43831</v>
      </c>
      <c r="C18829" s="226">
        <v>43832</v>
      </c>
      <c r="D18829" s="226">
        <v>44407.6</v>
      </c>
      <c r="E18829" t="s">
        <v>8188</v>
      </c>
      <c r="F18829">
        <v>18.48200035095142</v>
      </c>
    </row>
    <row r="18830" spans="1:6">
      <c r="A18830">
        <v>8</v>
      </c>
      <c r="B18830" s="226">
        <v>43831</v>
      </c>
      <c r="C18830" s="226">
        <v>43832</v>
      </c>
      <c r="D18830" s="226">
        <v>44407.6</v>
      </c>
      <c r="E18830" t="s">
        <v>8189</v>
      </c>
      <c r="F18830">
        <v>42.850053787231417</v>
      </c>
    </row>
    <row r="18831" spans="1:6">
      <c r="A18831">
        <v>8</v>
      </c>
      <c r="B18831" s="226">
        <v>43831</v>
      </c>
      <c r="C18831" s="226">
        <v>43832</v>
      </c>
      <c r="D18831" s="226">
        <v>44407.6</v>
      </c>
      <c r="E18831" t="s">
        <v>8190</v>
      </c>
      <c r="F18831">
        <v>41.249000549316477</v>
      </c>
    </row>
    <row r="18832" spans="1:6">
      <c r="A18832">
        <v>8</v>
      </c>
      <c r="B18832" s="226">
        <v>43831</v>
      </c>
      <c r="C18832" s="226">
        <v>43832</v>
      </c>
      <c r="D18832" s="226">
        <v>44407.6</v>
      </c>
      <c r="E18832" t="s">
        <v>8191</v>
      </c>
      <c r="F18832">
        <v>20.605543136596591</v>
      </c>
    </row>
    <row r="18833" spans="1:6">
      <c r="A18833">
        <v>8</v>
      </c>
      <c r="B18833" s="226">
        <v>43831</v>
      </c>
      <c r="C18833" s="226">
        <v>43832</v>
      </c>
      <c r="D18833" s="226">
        <v>44407.6</v>
      </c>
      <c r="E18833" t="s">
        <v>8192</v>
      </c>
      <c r="F18833">
        <v>25.076000213622439</v>
      </c>
    </row>
    <row r="18834" spans="1:6">
      <c r="A18834">
        <v>8</v>
      </c>
      <c r="B18834" s="226">
        <v>43831</v>
      </c>
      <c r="C18834" s="226">
        <v>43832</v>
      </c>
      <c r="D18834" s="226">
        <v>44407.6</v>
      </c>
      <c r="E18834" t="s">
        <v>8193</v>
      </c>
      <c r="F18834">
        <v>0.96799999475482534</v>
      </c>
    </row>
    <row r="18835" spans="1:6">
      <c r="A18835">
        <v>8</v>
      </c>
      <c r="B18835" s="226">
        <v>43831</v>
      </c>
      <c r="C18835" s="226">
        <v>43832</v>
      </c>
      <c r="D18835" s="226">
        <v>44407.6</v>
      </c>
      <c r="E18835" t="s">
        <v>8194</v>
      </c>
      <c r="F18835">
        <v>0.22800000011921756</v>
      </c>
    </row>
    <row r="18836" spans="1:6">
      <c r="A18836">
        <v>8</v>
      </c>
      <c r="B18836" s="226">
        <v>43831</v>
      </c>
      <c r="C18836" s="226">
        <v>43832</v>
      </c>
      <c r="D18836" s="226">
        <v>44407.6</v>
      </c>
      <c r="E18836" t="s">
        <v>8195</v>
      </c>
      <c r="F18836">
        <v>0.15999999642372145</v>
      </c>
    </row>
    <row r="18837" spans="1:6">
      <c r="A18837">
        <v>8</v>
      </c>
      <c r="B18837" s="226">
        <v>43831</v>
      </c>
      <c r="C18837" s="226">
        <v>43832</v>
      </c>
      <c r="D18837" s="226">
        <v>44407.6</v>
      </c>
      <c r="E18837" t="s">
        <v>8196</v>
      </c>
      <c r="F18837">
        <v>2.7000000700353573E-2</v>
      </c>
    </row>
    <row r="18838" spans="1:6">
      <c r="A18838">
        <v>8</v>
      </c>
      <c r="B18838" s="226">
        <v>43831</v>
      </c>
      <c r="C18838" s="226">
        <v>43832</v>
      </c>
      <c r="D18838" s="226">
        <v>44407.6</v>
      </c>
      <c r="E18838" t="s">
        <v>7433</v>
      </c>
      <c r="F18838">
        <v>0</v>
      </c>
    </row>
    <row r="18839" spans="1:6">
      <c r="A18839">
        <v>8</v>
      </c>
      <c r="B18839" s="226">
        <v>43831</v>
      </c>
      <c r="C18839" s="226">
        <v>43832</v>
      </c>
      <c r="D18839" s="226">
        <v>44407.6</v>
      </c>
      <c r="E18839" t="s">
        <v>7435</v>
      </c>
      <c r="F18839">
        <v>18.863569711314444</v>
      </c>
    </row>
    <row r="18840" spans="1:6">
      <c r="A18840">
        <v>8</v>
      </c>
      <c r="B18840" s="226">
        <v>43831</v>
      </c>
      <c r="C18840" s="226">
        <v>43832</v>
      </c>
      <c r="D18840" s="226">
        <v>44407.6</v>
      </c>
      <c r="E18840" t="s">
        <v>7437</v>
      </c>
      <c r="F18840">
        <v>22.471588320202311</v>
      </c>
    </row>
    <row r="18841" spans="1:6">
      <c r="A18841">
        <v>8</v>
      </c>
      <c r="B18841" s="226">
        <v>43831</v>
      </c>
      <c r="C18841" s="226">
        <v>43832</v>
      </c>
      <c r="D18841" s="226">
        <v>44407.6</v>
      </c>
      <c r="E18841" t="s">
        <v>7439</v>
      </c>
      <c r="F18841">
        <v>60.714445593623537</v>
      </c>
    </row>
    <row r="18842" spans="1:6">
      <c r="A18842">
        <v>8</v>
      </c>
      <c r="B18842" s="226">
        <v>43831</v>
      </c>
      <c r="C18842" s="226">
        <v>43832</v>
      </c>
      <c r="D18842" s="226">
        <v>44407.6</v>
      </c>
      <c r="E18842" t="s">
        <v>7441</v>
      </c>
      <c r="F18842">
        <v>26.416319565640542</v>
      </c>
    </row>
    <row r="18843" spans="1:6">
      <c r="A18843">
        <v>8</v>
      </c>
      <c r="B18843" s="226">
        <v>43831</v>
      </c>
      <c r="C18843" s="226">
        <v>43832</v>
      </c>
      <c r="D18843" s="226">
        <v>44407.6</v>
      </c>
      <c r="E18843" t="s">
        <v>7443</v>
      </c>
      <c r="F18843">
        <v>37.943888012568166</v>
      </c>
    </row>
    <row r="18844" spans="1:6">
      <c r="A18844">
        <v>8</v>
      </c>
      <c r="B18844" s="226">
        <v>43831</v>
      </c>
      <c r="C18844" s="226">
        <v>43832</v>
      </c>
      <c r="D18844" s="226">
        <v>44407.6</v>
      </c>
      <c r="E18844" t="s">
        <v>7445</v>
      </c>
      <c r="F18844">
        <v>7.2148579991526045</v>
      </c>
    </row>
    <row r="18845" spans="1:6">
      <c r="A18845">
        <v>8</v>
      </c>
      <c r="B18845" s="226">
        <v>43831</v>
      </c>
      <c r="C18845" s="226">
        <v>43832</v>
      </c>
      <c r="D18845" s="226">
        <v>44407.6</v>
      </c>
      <c r="E18845" t="s">
        <v>7447</v>
      </c>
      <c r="F18845">
        <v>137.79803170098188</v>
      </c>
    </row>
    <row r="18846" spans="1:6">
      <c r="A18846">
        <v>8</v>
      </c>
      <c r="B18846" s="226">
        <v>43831</v>
      </c>
      <c r="C18846" s="226">
        <v>43832</v>
      </c>
      <c r="D18846" s="226">
        <v>44407.6</v>
      </c>
      <c r="E18846" t="s">
        <v>7449</v>
      </c>
      <c r="F18846">
        <v>147.21569574144132</v>
      </c>
    </row>
    <row r="18847" spans="1:6">
      <c r="A18847">
        <v>8</v>
      </c>
      <c r="B18847" s="226">
        <v>43831</v>
      </c>
      <c r="C18847" s="226">
        <v>43832</v>
      </c>
      <c r="D18847" s="226">
        <v>44407.6</v>
      </c>
      <c r="E18847" t="s">
        <v>7451</v>
      </c>
      <c r="F18847">
        <v>160.26354993184412</v>
      </c>
    </row>
    <row r="18848" spans="1:6">
      <c r="A18848">
        <v>8</v>
      </c>
      <c r="B18848" s="226">
        <v>43831</v>
      </c>
      <c r="C18848" s="226">
        <v>43832</v>
      </c>
      <c r="D18848" s="226">
        <v>44407.6</v>
      </c>
      <c r="E18848" t="s">
        <v>7453</v>
      </c>
      <c r="F18848">
        <v>187.04102606243569</v>
      </c>
    </row>
    <row r="18849" spans="1:6">
      <c r="A18849">
        <v>8</v>
      </c>
      <c r="B18849" s="226">
        <v>43831</v>
      </c>
      <c r="C18849" s="226">
        <v>43832</v>
      </c>
      <c r="D18849" s="226">
        <v>44407.6</v>
      </c>
      <c r="E18849" t="s">
        <v>7455</v>
      </c>
      <c r="F18849">
        <v>198.03290838665373</v>
      </c>
    </row>
    <row r="18850" spans="1:6">
      <c r="A18850">
        <v>8</v>
      </c>
      <c r="B18850" s="226">
        <v>43831</v>
      </c>
      <c r="C18850" s="226">
        <v>43832</v>
      </c>
      <c r="D18850" s="226">
        <v>44407.6</v>
      </c>
      <c r="E18850" t="s">
        <v>7457</v>
      </c>
      <c r="F18850">
        <v>198.9695576879711</v>
      </c>
    </row>
    <row r="18851" spans="1:6">
      <c r="A18851">
        <v>8</v>
      </c>
      <c r="B18851" s="226">
        <v>43831</v>
      </c>
      <c r="C18851" s="226">
        <v>43832</v>
      </c>
      <c r="D18851" s="226">
        <v>44407.6</v>
      </c>
      <c r="E18851" t="s">
        <v>7459</v>
      </c>
      <c r="F18851">
        <v>200.90534630881453</v>
      </c>
    </row>
    <row r="18852" spans="1:6">
      <c r="A18852">
        <v>8</v>
      </c>
      <c r="B18852" s="226">
        <v>43831</v>
      </c>
      <c r="C18852" s="226">
        <v>43832</v>
      </c>
      <c r="D18852" s="226">
        <v>44407.6</v>
      </c>
      <c r="E18852" t="s">
        <v>7461</v>
      </c>
      <c r="F18852">
        <v>197.26214670604992</v>
      </c>
    </row>
    <row r="18853" spans="1:6">
      <c r="A18853">
        <v>8</v>
      </c>
      <c r="B18853" s="226">
        <v>43831</v>
      </c>
      <c r="C18853" s="226">
        <v>43832</v>
      </c>
      <c r="D18853" s="226">
        <v>44407.6</v>
      </c>
      <c r="E18853" t="s">
        <v>7463</v>
      </c>
      <c r="F18853">
        <v>150.75598879920128</v>
      </c>
    </row>
    <row r="18854" spans="1:6">
      <c r="A18854">
        <v>8</v>
      </c>
      <c r="B18854" s="226">
        <v>43831</v>
      </c>
      <c r="C18854" s="226">
        <v>43832</v>
      </c>
      <c r="D18854" s="226">
        <v>44407.6</v>
      </c>
      <c r="E18854" t="s">
        <v>7465</v>
      </c>
      <c r="F18854">
        <v>150.98708908292977</v>
      </c>
    </row>
    <row r="18855" spans="1:6">
      <c r="A18855">
        <v>8</v>
      </c>
      <c r="B18855" s="226">
        <v>43831</v>
      </c>
      <c r="C18855" s="226">
        <v>43832</v>
      </c>
      <c r="D18855" s="226">
        <v>44407.6</v>
      </c>
      <c r="E18855" t="s">
        <v>7467</v>
      </c>
      <c r="F18855">
        <v>30.974489356411702</v>
      </c>
    </row>
    <row r="18856" spans="1:6">
      <c r="A18856">
        <v>8</v>
      </c>
      <c r="B18856" s="226">
        <v>43831</v>
      </c>
      <c r="C18856" s="226">
        <v>43832</v>
      </c>
      <c r="D18856" s="226">
        <v>44407.6</v>
      </c>
      <c r="E18856" t="s">
        <v>8198</v>
      </c>
      <c r="F18856">
        <v>2.8999999165534973E-2</v>
      </c>
    </row>
    <row r="18857" spans="1:6">
      <c r="A18857">
        <v>8</v>
      </c>
      <c r="B18857" s="226">
        <v>43831</v>
      </c>
      <c r="C18857" s="226">
        <v>43832</v>
      </c>
      <c r="D18857" s="226">
        <v>44407.6</v>
      </c>
      <c r="E18857" t="s">
        <v>8197</v>
      </c>
      <c r="F18857">
        <v>0.10599999874829849</v>
      </c>
    </row>
    <row r="18858" spans="1:6">
      <c r="A18858">
        <v>8</v>
      </c>
      <c r="B18858" s="226">
        <v>43831</v>
      </c>
      <c r="C18858" s="226">
        <v>43832</v>
      </c>
      <c r="D18858" s="226">
        <v>44407.6</v>
      </c>
      <c r="E18858" t="s">
        <v>8199</v>
      </c>
      <c r="F18858">
        <v>0.20399999618530273</v>
      </c>
    </row>
    <row r="18859" spans="1:6">
      <c r="A18859">
        <v>8</v>
      </c>
      <c r="B18859" s="226">
        <v>43831</v>
      </c>
      <c r="C18859" s="226">
        <v>43832</v>
      </c>
      <c r="D18859" s="226">
        <v>44407.6</v>
      </c>
      <c r="E18859" t="s">
        <v>8200</v>
      </c>
      <c r="F18859">
        <v>21.100000381470569</v>
      </c>
    </row>
    <row r="18860" spans="1:6">
      <c r="A18860">
        <v>8</v>
      </c>
      <c r="B18860" s="226">
        <v>43831</v>
      </c>
      <c r="C18860" s="226">
        <v>43832</v>
      </c>
      <c r="D18860" s="226">
        <v>44407.6</v>
      </c>
      <c r="E18860" t="s">
        <v>8201</v>
      </c>
      <c r="F18860">
        <v>21.118000030517695</v>
      </c>
    </row>
    <row r="18861" spans="1:6">
      <c r="A18861">
        <v>8</v>
      </c>
      <c r="B18861" s="226">
        <v>43831</v>
      </c>
      <c r="C18861" s="226">
        <v>43832</v>
      </c>
      <c r="D18861" s="226">
        <v>44407.6</v>
      </c>
      <c r="E18861" t="s">
        <v>8202</v>
      </c>
      <c r="F18861">
        <v>47.970001220703125</v>
      </c>
    </row>
    <row r="18862" spans="1:6">
      <c r="A18862">
        <v>8</v>
      </c>
      <c r="B18862" s="226">
        <v>43831</v>
      </c>
      <c r="C18862" s="226">
        <v>43832</v>
      </c>
      <c r="D18862" s="226">
        <v>44407.6</v>
      </c>
      <c r="E18862" t="s">
        <v>8203</v>
      </c>
      <c r="F18862">
        <v>8.1120004653933702</v>
      </c>
    </row>
    <row r="18863" spans="1:6">
      <c r="A18863">
        <v>8</v>
      </c>
      <c r="B18863" s="226">
        <v>43831</v>
      </c>
      <c r="C18863" s="226">
        <v>43832</v>
      </c>
      <c r="D18863" s="226">
        <v>44407.6</v>
      </c>
      <c r="E18863" t="s">
        <v>8205</v>
      </c>
      <c r="F18863">
        <v>8.5000000894066299E-2</v>
      </c>
    </row>
    <row r="18864" spans="1:6">
      <c r="A18864">
        <v>8</v>
      </c>
      <c r="B18864" s="226">
        <v>43831</v>
      </c>
      <c r="C18864" s="226">
        <v>43832</v>
      </c>
      <c r="D18864" s="226">
        <v>44407.6</v>
      </c>
      <c r="E18864" t="s">
        <v>8327</v>
      </c>
      <c r="F18864">
        <v>2.0067007467150852</v>
      </c>
    </row>
    <row r="18865" spans="1:6">
      <c r="A18865">
        <v>8</v>
      </c>
      <c r="B18865" s="226">
        <v>43831</v>
      </c>
      <c r="C18865" s="226">
        <v>43832</v>
      </c>
      <c r="D18865" s="226">
        <v>44407.6</v>
      </c>
      <c r="E18865" t="s">
        <v>8325</v>
      </c>
      <c r="F18865">
        <v>2.8225266950903466E-2</v>
      </c>
    </row>
    <row r="18866" spans="1:6">
      <c r="A18866">
        <v>8</v>
      </c>
      <c r="B18866" s="226">
        <v>43831</v>
      </c>
      <c r="C18866" s="226">
        <v>43832</v>
      </c>
      <c r="D18866" s="226">
        <v>44407.6</v>
      </c>
      <c r="E18866" t="s">
        <v>8423</v>
      </c>
      <c r="F18866">
        <v>41.316491340097862</v>
      </c>
    </row>
    <row r="18867" spans="1:6">
      <c r="A18867">
        <v>8</v>
      </c>
      <c r="B18867" s="226">
        <v>43831</v>
      </c>
      <c r="C18867" s="226">
        <v>43832</v>
      </c>
      <c r="D18867" s="226">
        <v>44407.6</v>
      </c>
      <c r="E18867" t="s">
        <v>8415</v>
      </c>
      <c r="F18867">
        <v>34.438961099253746</v>
      </c>
    </row>
    <row r="18868" spans="1:6">
      <c r="A18868">
        <v>8</v>
      </c>
      <c r="B18868" s="226">
        <v>43831</v>
      </c>
      <c r="C18868" s="226">
        <v>43832</v>
      </c>
      <c r="D18868" s="226">
        <v>44407.6</v>
      </c>
      <c r="E18868" t="s">
        <v>8330</v>
      </c>
      <c r="F18868">
        <v>27.681180273161981</v>
      </c>
    </row>
    <row r="18869" spans="1:6">
      <c r="A18869">
        <v>8</v>
      </c>
      <c r="B18869" s="226">
        <v>43831</v>
      </c>
      <c r="C18869" s="226">
        <v>43832</v>
      </c>
      <c r="D18869" s="226">
        <v>44407.6</v>
      </c>
      <c r="E18869" t="s">
        <v>8298</v>
      </c>
      <c r="F18869">
        <v>133.58539942774709</v>
      </c>
    </row>
    <row r="18870" spans="1:6">
      <c r="A18870">
        <v>8</v>
      </c>
      <c r="B18870" s="226">
        <v>43831</v>
      </c>
      <c r="C18870" s="226">
        <v>43832</v>
      </c>
      <c r="D18870" s="226">
        <v>44407.6</v>
      </c>
      <c r="E18870" t="s">
        <v>8299</v>
      </c>
      <c r="F18870">
        <v>124.29264354166432</v>
      </c>
    </row>
    <row r="18871" spans="1:6">
      <c r="A18871">
        <v>8</v>
      </c>
      <c r="B18871" s="226">
        <v>43831</v>
      </c>
      <c r="C18871" s="226">
        <v>43832</v>
      </c>
      <c r="D18871" s="226">
        <v>44407.6</v>
      </c>
      <c r="E18871" t="s">
        <v>6670</v>
      </c>
      <c r="F18871">
        <v>6.9564158402722631</v>
      </c>
    </row>
    <row r="18872" spans="1:6">
      <c r="A18872">
        <v>8</v>
      </c>
      <c r="B18872" s="226">
        <v>43831</v>
      </c>
      <c r="C18872" s="226">
        <v>43832</v>
      </c>
      <c r="D18872" s="226">
        <v>44407.6</v>
      </c>
      <c r="E18872" t="s">
        <v>8300</v>
      </c>
      <c r="F18872">
        <v>120.39442593160587</v>
      </c>
    </row>
    <row r="18873" spans="1:6">
      <c r="A18873">
        <v>8</v>
      </c>
      <c r="B18873" s="226">
        <v>43831</v>
      </c>
      <c r="C18873" s="226">
        <v>43832</v>
      </c>
      <c r="D18873" s="226">
        <v>44407.6</v>
      </c>
      <c r="E18873" t="s">
        <v>8301</v>
      </c>
      <c r="F18873">
        <v>116.77701611352096</v>
      </c>
    </row>
    <row r="18874" spans="1:6">
      <c r="A18874">
        <v>8</v>
      </c>
      <c r="B18874" s="226">
        <v>43831</v>
      </c>
      <c r="C18874" s="226">
        <v>43832</v>
      </c>
      <c r="D18874" s="226">
        <v>44407.6</v>
      </c>
      <c r="E18874" t="s">
        <v>6671</v>
      </c>
      <c r="F18874">
        <v>3.0046323075952874</v>
      </c>
    </row>
    <row r="18875" spans="1:6">
      <c r="A18875">
        <v>8</v>
      </c>
      <c r="B18875" s="226">
        <v>43831</v>
      </c>
      <c r="C18875" s="226">
        <v>43832</v>
      </c>
      <c r="D18875" s="226">
        <v>44411.451192129629</v>
      </c>
      <c r="E18875" t="s">
        <v>5369</v>
      </c>
      <c r="F18875">
        <v>1.294717978675227</v>
      </c>
    </row>
    <row r="18876" spans="1:6">
      <c r="A18876">
        <v>8</v>
      </c>
      <c r="B18876" s="226">
        <v>43831</v>
      </c>
      <c r="C18876" s="226">
        <v>43832</v>
      </c>
      <c r="D18876" s="226">
        <v>44411.451192129629</v>
      </c>
      <c r="E18876" t="s">
        <v>5521</v>
      </c>
      <c r="F18876">
        <v>210.67810947630139</v>
      </c>
    </row>
    <row r="18877" spans="1:6">
      <c r="A18877">
        <v>8</v>
      </c>
      <c r="B18877" s="226">
        <v>43831</v>
      </c>
      <c r="C18877" s="226">
        <v>43832</v>
      </c>
      <c r="D18877" s="226">
        <v>44411.451192129629</v>
      </c>
      <c r="E18877" t="s">
        <v>6243</v>
      </c>
      <c r="F18877">
        <v>1.6900456621767563</v>
      </c>
    </row>
    <row r="18878" spans="1:6">
      <c r="A18878">
        <v>8</v>
      </c>
      <c r="B18878" s="226">
        <v>43831</v>
      </c>
      <c r="C18878" s="226">
        <v>43832</v>
      </c>
      <c r="D18878" s="226">
        <v>44411.451192129629</v>
      </c>
      <c r="E18878" t="s">
        <v>6816</v>
      </c>
      <c r="F18878">
        <v>75.981706953048715</v>
      </c>
    </row>
    <row r="18879" spans="1:6">
      <c r="A18879">
        <v>8</v>
      </c>
      <c r="B18879" s="226">
        <v>43831</v>
      </c>
      <c r="C18879" s="226">
        <v>43832</v>
      </c>
      <c r="D18879" s="226">
        <v>44411.451192129629</v>
      </c>
      <c r="E18879" t="s">
        <v>6900</v>
      </c>
      <c r="F18879">
        <v>110.00103698836462</v>
      </c>
    </row>
    <row r="18880" spans="1:6">
      <c r="A18880">
        <v>8</v>
      </c>
      <c r="B18880" s="226">
        <v>43831</v>
      </c>
      <c r="C18880" s="226">
        <v>43832</v>
      </c>
      <c r="D18880" s="226">
        <v>44411.451192129629</v>
      </c>
      <c r="E18880" t="s">
        <v>6902</v>
      </c>
      <c r="F18880">
        <v>0</v>
      </c>
    </row>
    <row r="18881" spans="1:6">
      <c r="A18881">
        <v>8</v>
      </c>
      <c r="B18881" s="226">
        <v>43831</v>
      </c>
      <c r="C18881" s="226">
        <v>43832</v>
      </c>
      <c r="D18881" s="226">
        <v>44411.451192129629</v>
      </c>
      <c r="E18881" t="s">
        <v>7024</v>
      </c>
      <c r="F18881">
        <v>0</v>
      </c>
    </row>
    <row r="18882" spans="1:6">
      <c r="A18882">
        <v>8</v>
      </c>
      <c r="B18882" s="226">
        <v>43831</v>
      </c>
      <c r="C18882" s="226">
        <v>43832</v>
      </c>
      <c r="D18882" s="226">
        <v>44411.451192129629</v>
      </c>
      <c r="E18882" t="s">
        <v>6246</v>
      </c>
    </row>
    <row r="18883" spans="1:6">
      <c r="A18883">
        <v>8</v>
      </c>
      <c r="B18883" s="226">
        <v>43831</v>
      </c>
      <c r="C18883" s="226">
        <v>43832</v>
      </c>
      <c r="D18883" s="226">
        <v>44411.451192129629</v>
      </c>
      <c r="E18883" t="s">
        <v>6665</v>
      </c>
      <c r="F18883">
        <v>-3.257282465799919E-2</v>
      </c>
    </row>
    <row r="18884" spans="1:6">
      <c r="A18884">
        <v>8</v>
      </c>
      <c r="B18884" s="226">
        <v>43831</v>
      </c>
      <c r="C18884" s="226">
        <v>43832</v>
      </c>
      <c r="D18884" s="226">
        <v>44411.451192129629</v>
      </c>
      <c r="E18884" t="s">
        <v>6666</v>
      </c>
      <c r="F18884">
        <v>-2.5229221771264243E-2</v>
      </c>
    </row>
    <row r="18885" spans="1:6">
      <c r="A18885">
        <v>8</v>
      </c>
      <c r="B18885" s="226">
        <v>43831</v>
      </c>
      <c r="C18885" s="226">
        <v>43832</v>
      </c>
      <c r="D18885" s="226">
        <v>44411.451192129629</v>
      </c>
      <c r="E18885" t="s">
        <v>6289</v>
      </c>
      <c r="F18885">
        <v>32.856162087122598</v>
      </c>
    </row>
    <row r="18886" spans="1:6">
      <c r="A18886">
        <v>8</v>
      </c>
      <c r="B18886" s="226">
        <v>43831</v>
      </c>
      <c r="C18886" s="226">
        <v>43832</v>
      </c>
      <c r="D18886" s="226">
        <v>44411.451192129629</v>
      </c>
      <c r="E18886" t="s">
        <v>6290</v>
      </c>
      <c r="F18886">
        <v>4.3155950711005211</v>
      </c>
    </row>
    <row r="18887" spans="1:6">
      <c r="A18887">
        <v>8</v>
      </c>
      <c r="B18887" s="226">
        <v>43831</v>
      </c>
      <c r="C18887" s="226">
        <v>43832</v>
      </c>
      <c r="D18887" s="226">
        <v>44411.451192129629</v>
      </c>
      <c r="E18887" t="s">
        <v>6291</v>
      </c>
      <c r="F18887">
        <v>4.4542602270382359</v>
      </c>
    </row>
    <row r="18888" spans="1:6">
      <c r="A18888">
        <v>8</v>
      </c>
      <c r="B18888" s="226">
        <v>43831</v>
      </c>
      <c r="C18888" s="226">
        <v>43832</v>
      </c>
      <c r="D18888" s="226">
        <v>44411.451192129629</v>
      </c>
      <c r="E18888" t="s">
        <v>7315</v>
      </c>
      <c r="F18888">
        <v>37.828326772318924</v>
      </c>
    </row>
    <row r="18889" spans="1:6">
      <c r="A18889">
        <v>8</v>
      </c>
      <c r="B18889" s="226">
        <v>43831</v>
      </c>
      <c r="C18889" s="226">
        <v>43832</v>
      </c>
      <c r="D18889" s="226">
        <v>44411.451192129629</v>
      </c>
      <c r="E18889" t="s">
        <v>8322</v>
      </c>
      <c r="F18889">
        <v>0</v>
      </c>
    </row>
    <row r="18890" spans="1:6">
      <c r="A18890">
        <v>8</v>
      </c>
      <c r="B18890" s="226">
        <v>43831</v>
      </c>
      <c r="C18890" s="226">
        <v>43832</v>
      </c>
      <c r="D18890" s="226">
        <v>44411.451192129629</v>
      </c>
      <c r="E18890" t="s">
        <v>7348</v>
      </c>
      <c r="F18890">
        <v>5.0086818463271507</v>
      </c>
    </row>
    <row r="18891" spans="1:6">
      <c r="A18891">
        <v>8</v>
      </c>
      <c r="B18891" s="226">
        <v>43831</v>
      </c>
      <c r="C18891" s="226">
        <v>43832</v>
      </c>
      <c r="D18891" s="226">
        <v>44411.451192129629</v>
      </c>
      <c r="E18891" t="s">
        <v>8323</v>
      </c>
      <c r="F18891">
        <v>4.2716914865705737</v>
      </c>
    </row>
    <row r="18892" spans="1:6">
      <c r="A18892">
        <v>8</v>
      </c>
      <c r="B18892" s="226">
        <v>43831</v>
      </c>
      <c r="C18892" s="226">
        <v>43832</v>
      </c>
      <c r="D18892" s="226">
        <v>44411.451192129629</v>
      </c>
      <c r="E18892" t="s">
        <v>7343</v>
      </c>
      <c r="F18892">
        <v>40.743962542215947</v>
      </c>
    </row>
    <row r="18893" spans="1:6">
      <c r="A18893">
        <v>8</v>
      </c>
      <c r="B18893" s="226">
        <v>43831</v>
      </c>
      <c r="C18893" s="226">
        <v>43832</v>
      </c>
      <c r="D18893" s="226">
        <v>44411.451192129629</v>
      </c>
      <c r="E18893" t="s">
        <v>6834</v>
      </c>
      <c r="F18893">
        <v>0</v>
      </c>
    </row>
    <row r="18894" spans="1:6">
      <c r="A18894">
        <v>8</v>
      </c>
      <c r="B18894" s="226">
        <v>43831</v>
      </c>
      <c r="C18894" s="226">
        <v>43832</v>
      </c>
      <c r="D18894" s="226">
        <v>44411.451192129629</v>
      </c>
      <c r="E18894" t="s">
        <v>8020</v>
      </c>
      <c r="F18894">
        <v>1.0537960679994691</v>
      </c>
    </row>
    <row r="18895" spans="1:6">
      <c r="A18895">
        <v>8</v>
      </c>
      <c r="B18895" s="226">
        <v>43831</v>
      </c>
      <c r="C18895" s="226">
        <v>43832</v>
      </c>
      <c r="D18895" s="226">
        <v>44411.451192129629</v>
      </c>
      <c r="E18895" t="s">
        <v>7018</v>
      </c>
      <c r="F18895">
        <v>19.06925452086664</v>
      </c>
    </row>
    <row r="18896" spans="1:6">
      <c r="A18896">
        <v>8</v>
      </c>
      <c r="B18896" s="226">
        <v>43831</v>
      </c>
      <c r="C18896" s="226">
        <v>43832</v>
      </c>
      <c r="D18896" s="226">
        <v>44411.451192129629</v>
      </c>
      <c r="E18896" t="s">
        <v>7354</v>
      </c>
      <c r="F18896">
        <v>35.69897345701856</v>
      </c>
    </row>
    <row r="18897" spans="1:6">
      <c r="A18897">
        <v>8</v>
      </c>
      <c r="B18897" s="226">
        <v>43831</v>
      </c>
      <c r="C18897" s="226">
        <v>43832</v>
      </c>
      <c r="D18897" s="226">
        <v>44411.451192129629</v>
      </c>
      <c r="E18897" t="s">
        <v>8328</v>
      </c>
      <c r="F18897">
        <v>25.533217056592303</v>
      </c>
    </row>
    <row r="18898" spans="1:6">
      <c r="A18898">
        <v>8</v>
      </c>
      <c r="B18898" s="226">
        <v>43831</v>
      </c>
      <c r="C18898" s="226">
        <v>43832</v>
      </c>
      <c r="D18898" s="226">
        <v>44411.451192129629</v>
      </c>
      <c r="E18898" t="s">
        <v>8330</v>
      </c>
      <c r="F18898">
        <v>27.681180273161981</v>
      </c>
    </row>
    <row r="18899" spans="1:6">
      <c r="A18899">
        <v>8</v>
      </c>
      <c r="B18899" s="226">
        <v>43831</v>
      </c>
      <c r="C18899" s="226">
        <v>43832</v>
      </c>
      <c r="D18899" s="226">
        <v>44411.451192129629</v>
      </c>
      <c r="E18899" t="s">
        <v>7397</v>
      </c>
      <c r="F18899">
        <v>0</v>
      </c>
    </row>
    <row r="18900" spans="1:6">
      <c r="A18900">
        <v>8</v>
      </c>
      <c r="B18900" s="226">
        <v>43831</v>
      </c>
      <c r="C18900" s="226">
        <v>43832</v>
      </c>
      <c r="D18900" s="226">
        <v>44411.451192129629</v>
      </c>
      <c r="E18900" t="s">
        <v>6635</v>
      </c>
    </row>
    <row r="18901" spans="1:6">
      <c r="A18901">
        <v>8</v>
      </c>
      <c r="B18901" s="226">
        <v>43831</v>
      </c>
      <c r="C18901" s="226">
        <v>43832</v>
      </c>
      <c r="D18901" s="226">
        <v>44411.451192129629</v>
      </c>
      <c r="E18901" t="s">
        <v>6637</v>
      </c>
    </row>
    <row r="18902" spans="1:6">
      <c r="A18902">
        <v>8</v>
      </c>
      <c r="B18902" s="226">
        <v>43831</v>
      </c>
      <c r="C18902" s="226">
        <v>43832</v>
      </c>
      <c r="D18902" s="226">
        <v>44411.451192129629</v>
      </c>
      <c r="E18902" t="s">
        <v>6659</v>
      </c>
      <c r="F18902">
        <v>0.82829999923706055</v>
      </c>
    </row>
    <row r="18903" spans="1:6">
      <c r="A18903">
        <v>8</v>
      </c>
      <c r="B18903" s="226">
        <v>43831</v>
      </c>
      <c r="C18903" s="226">
        <v>43832</v>
      </c>
      <c r="D18903" s="226">
        <v>44411.451192129629</v>
      </c>
      <c r="E18903" t="s">
        <v>6639</v>
      </c>
      <c r="F18903">
        <v>0.74409997463224853</v>
      </c>
    </row>
    <row r="18904" spans="1:6">
      <c r="A18904">
        <v>8</v>
      </c>
      <c r="B18904" s="226">
        <v>43831</v>
      </c>
      <c r="C18904" s="226">
        <v>43832</v>
      </c>
      <c r="D18904" s="226">
        <v>44411.451192129629</v>
      </c>
      <c r="E18904" t="s">
        <v>6640</v>
      </c>
      <c r="F18904">
        <v>0.85939997434612891</v>
      </c>
    </row>
    <row r="18905" spans="1:6">
      <c r="A18905">
        <v>8</v>
      </c>
      <c r="B18905" s="226">
        <v>43831</v>
      </c>
      <c r="C18905" s="226">
        <v>43832</v>
      </c>
      <c r="D18905" s="226">
        <v>44411.451192129629</v>
      </c>
      <c r="E18905" t="s">
        <v>6641</v>
      </c>
      <c r="F18905">
        <v>0.87779998779296875</v>
      </c>
    </row>
    <row r="18906" spans="1:6">
      <c r="A18906">
        <v>8</v>
      </c>
      <c r="B18906" s="226">
        <v>43831</v>
      </c>
      <c r="C18906" s="226">
        <v>43832</v>
      </c>
      <c r="D18906" s="226">
        <v>44411.451192129629</v>
      </c>
      <c r="E18906" t="s">
        <v>6650</v>
      </c>
    </row>
    <row r="18907" spans="1:6">
      <c r="A18907">
        <v>8</v>
      </c>
      <c r="B18907" s="226">
        <v>43831</v>
      </c>
      <c r="C18907" s="226">
        <v>43832</v>
      </c>
      <c r="D18907" s="226">
        <v>44411.451192129629</v>
      </c>
      <c r="E18907" t="s">
        <v>6651</v>
      </c>
    </row>
    <row r="18908" spans="1:6">
      <c r="A18908">
        <v>8</v>
      </c>
      <c r="B18908" s="226">
        <v>43831</v>
      </c>
      <c r="C18908" s="226">
        <v>43832</v>
      </c>
      <c r="D18908" s="226">
        <v>44411.451192129629</v>
      </c>
      <c r="E18908" t="s">
        <v>8209</v>
      </c>
    </row>
    <row r="18909" spans="1:6">
      <c r="A18909">
        <v>8</v>
      </c>
      <c r="B18909" s="226">
        <v>43831</v>
      </c>
      <c r="C18909" s="226">
        <v>43832</v>
      </c>
      <c r="D18909" s="226">
        <v>44411.451192129629</v>
      </c>
      <c r="E18909" t="s">
        <v>8211</v>
      </c>
    </row>
    <row r="18910" spans="1:6">
      <c r="A18910">
        <v>8</v>
      </c>
      <c r="B18910" s="226">
        <v>43831</v>
      </c>
      <c r="C18910" s="226">
        <v>43832</v>
      </c>
      <c r="D18910" s="226">
        <v>44411.451192129629</v>
      </c>
      <c r="E18910" t="s">
        <v>8213</v>
      </c>
    </row>
    <row r="18911" spans="1:6">
      <c r="A18911">
        <v>8</v>
      </c>
      <c r="B18911" s="226">
        <v>43831</v>
      </c>
      <c r="C18911" s="226">
        <v>43832</v>
      </c>
      <c r="D18911" s="226">
        <v>44411.451192129629</v>
      </c>
      <c r="E18911" t="s">
        <v>8215</v>
      </c>
    </row>
    <row r="18912" spans="1:6">
      <c r="A18912">
        <v>8</v>
      </c>
      <c r="B18912" s="226">
        <v>43831</v>
      </c>
      <c r="C18912" s="226">
        <v>43832</v>
      </c>
      <c r="D18912" s="226">
        <v>44411.451192129629</v>
      </c>
      <c r="E18912" t="s">
        <v>8217</v>
      </c>
    </row>
    <row r="18913" spans="1:5">
      <c r="A18913">
        <v>8</v>
      </c>
      <c r="B18913" s="226">
        <v>43831</v>
      </c>
      <c r="C18913" s="226">
        <v>43832</v>
      </c>
      <c r="D18913" s="226">
        <v>44411.451192129629</v>
      </c>
      <c r="E18913" t="s">
        <v>8219</v>
      </c>
    </row>
    <row r="18914" spans="1:5">
      <c r="A18914">
        <v>8</v>
      </c>
      <c r="B18914" s="226">
        <v>43831</v>
      </c>
      <c r="C18914" s="226">
        <v>43832</v>
      </c>
      <c r="D18914" s="226">
        <v>44411.451192129629</v>
      </c>
      <c r="E18914" t="s">
        <v>8221</v>
      </c>
    </row>
    <row r="18915" spans="1:5">
      <c r="A18915">
        <v>8</v>
      </c>
      <c r="B18915" s="226">
        <v>43831</v>
      </c>
      <c r="C18915" s="226">
        <v>43832</v>
      </c>
      <c r="D18915" s="226">
        <v>44411.451192129629</v>
      </c>
      <c r="E18915" t="s">
        <v>8223</v>
      </c>
    </row>
    <row r="18916" spans="1:5">
      <c r="A18916">
        <v>8</v>
      </c>
      <c r="B18916" s="226">
        <v>43831</v>
      </c>
      <c r="C18916" s="226">
        <v>43832</v>
      </c>
      <c r="D18916" s="226">
        <v>44411.451192129629</v>
      </c>
      <c r="E18916" t="s">
        <v>8225</v>
      </c>
    </row>
    <row r="18917" spans="1:5">
      <c r="A18917">
        <v>8</v>
      </c>
      <c r="B18917" s="226">
        <v>43831</v>
      </c>
      <c r="C18917" s="226">
        <v>43832</v>
      </c>
      <c r="D18917" s="226">
        <v>44411.451192129629</v>
      </c>
      <c r="E18917" t="s">
        <v>8227</v>
      </c>
    </row>
    <row r="18918" spans="1:5">
      <c r="A18918">
        <v>8</v>
      </c>
      <c r="B18918" s="226">
        <v>43831</v>
      </c>
      <c r="C18918" s="226">
        <v>43832</v>
      </c>
      <c r="D18918" s="226">
        <v>44411.451192129629</v>
      </c>
      <c r="E18918" t="s">
        <v>8229</v>
      </c>
    </row>
    <row r="18919" spans="1:5">
      <c r="A18919">
        <v>8</v>
      </c>
      <c r="B18919" s="226">
        <v>43831</v>
      </c>
      <c r="C18919" s="226">
        <v>43832</v>
      </c>
      <c r="D18919" s="226">
        <v>44411.451192129629</v>
      </c>
      <c r="E18919" t="s">
        <v>8231</v>
      </c>
    </row>
    <row r="18920" spans="1:5">
      <c r="A18920">
        <v>8</v>
      </c>
      <c r="B18920" s="226">
        <v>43831</v>
      </c>
      <c r="C18920" s="226">
        <v>43832</v>
      </c>
      <c r="D18920" s="226">
        <v>44411.451192129629</v>
      </c>
      <c r="E18920" t="s">
        <v>8233</v>
      </c>
    </row>
    <row r="18921" spans="1:5">
      <c r="A18921">
        <v>8</v>
      </c>
      <c r="B18921" s="226">
        <v>43831</v>
      </c>
      <c r="C18921" s="226">
        <v>43832</v>
      </c>
      <c r="D18921" s="226">
        <v>44411.451192129629</v>
      </c>
      <c r="E18921" t="s">
        <v>8235</v>
      </c>
    </row>
    <row r="18922" spans="1:5">
      <c r="A18922">
        <v>8</v>
      </c>
      <c r="B18922" s="226">
        <v>43831</v>
      </c>
      <c r="C18922" s="226">
        <v>43832</v>
      </c>
      <c r="D18922" s="226">
        <v>44411.451192129629</v>
      </c>
      <c r="E18922" t="s">
        <v>8237</v>
      </c>
    </row>
    <row r="18923" spans="1:5">
      <c r="A18923">
        <v>8</v>
      </c>
      <c r="B18923" s="226">
        <v>43831</v>
      </c>
      <c r="C18923" s="226">
        <v>43832</v>
      </c>
      <c r="D18923" s="226">
        <v>44411.451192129629</v>
      </c>
      <c r="E18923" t="s">
        <v>8239</v>
      </c>
    </row>
    <row r="18924" spans="1:5">
      <c r="A18924">
        <v>8</v>
      </c>
      <c r="B18924" s="226">
        <v>43831</v>
      </c>
      <c r="C18924" s="226">
        <v>43832</v>
      </c>
      <c r="D18924" s="226">
        <v>44411.451192129629</v>
      </c>
      <c r="E18924" t="s">
        <v>8241</v>
      </c>
    </row>
    <row r="18925" spans="1:5">
      <c r="A18925">
        <v>8</v>
      </c>
      <c r="B18925" s="226">
        <v>43831</v>
      </c>
      <c r="C18925" s="226">
        <v>43832</v>
      </c>
      <c r="D18925" s="226">
        <v>44411.451192129629</v>
      </c>
      <c r="E18925" t="s">
        <v>8243</v>
      </c>
    </row>
    <row r="18926" spans="1:5">
      <c r="A18926">
        <v>8</v>
      </c>
      <c r="B18926" s="226">
        <v>43831</v>
      </c>
      <c r="C18926" s="226">
        <v>43832</v>
      </c>
      <c r="D18926" s="226">
        <v>44411.451192129629</v>
      </c>
      <c r="E18926" t="s">
        <v>8245</v>
      </c>
    </row>
    <row r="18927" spans="1:5">
      <c r="A18927">
        <v>8</v>
      </c>
      <c r="B18927" s="226">
        <v>43831</v>
      </c>
      <c r="C18927" s="226">
        <v>43832</v>
      </c>
      <c r="D18927" s="226">
        <v>44411.451192129629</v>
      </c>
      <c r="E18927" t="s">
        <v>8246</v>
      </c>
    </row>
    <row r="18928" spans="1:5">
      <c r="A18928">
        <v>8</v>
      </c>
      <c r="B18928" s="226">
        <v>43831</v>
      </c>
      <c r="C18928" s="226">
        <v>43832</v>
      </c>
      <c r="D18928" s="226">
        <v>44411.451192129629</v>
      </c>
      <c r="E18928" t="s">
        <v>8248</v>
      </c>
    </row>
    <row r="18929" spans="1:6">
      <c r="A18929">
        <v>8</v>
      </c>
      <c r="B18929" s="226">
        <v>43831</v>
      </c>
      <c r="C18929" s="226">
        <v>43832</v>
      </c>
      <c r="D18929" s="226">
        <v>44411.451192129629</v>
      </c>
      <c r="E18929" t="s">
        <v>8250</v>
      </c>
    </row>
    <row r="18930" spans="1:6">
      <c r="A18930">
        <v>8</v>
      </c>
      <c r="B18930" s="226">
        <v>43831</v>
      </c>
      <c r="C18930" s="226">
        <v>43832</v>
      </c>
      <c r="D18930" s="226">
        <v>44411.451192129629</v>
      </c>
      <c r="E18930" t="s">
        <v>8251</v>
      </c>
    </row>
    <row r="18931" spans="1:6">
      <c r="A18931">
        <v>8</v>
      </c>
      <c r="B18931" s="226">
        <v>43831</v>
      </c>
      <c r="C18931" s="226">
        <v>43832</v>
      </c>
      <c r="D18931" s="226">
        <v>44411.451192129629</v>
      </c>
      <c r="E18931" t="s">
        <v>8253</v>
      </c>
    </row>
    <row r="18932" spans="1:6">
      <c r="A18932">
        <v>8</v>
      </c>
      <c r="B18932" s="226">
        <v>43831</v>
      </c>
      <c r="C18932" s="226">
        <v>43832</v>
      </c>
      <c r="D18932" s="226">
        <v>44411.451192129629</v>
      </c>
      <c r="E18932" t="s">
        <v>8254</v>
      </c>
    </row>
    <row r="18933" spans="1:6">
      <c r="A18933">
        <v>8</v>
      </c>
      <c r="B18933" s="226">
        <v>43831</v>
      </c>
      <c r="C18933" s="226">
        <v>43832</v>
      </c>
      <c r="D18933" s="226">
        <v>44411.451192129629</v>
      </c>
      <c r="E18933" t="s">
        <v>8255</v>
      </c>
    </row>
    <row r="18934" spans="1:6">
      <c r="A18934">
        <v>8</v>
      </c>
      <c r="B18934" s="226">
        <v>43831</v>
      </c>
      <c r="C18934" s="226">
        <v>43832</v>
      </c>
      <c r="D18934" s="226">
        <v>44411.451192129629</v>
      </c>
      <c r="E18934" t="s">
        <v>8257</v>
      </c>
    </row>
    <row r="18935" spans="1:6">
      <c r="A18935">
        <v>8</v>
      </c>
      <c r="B18935" s="226">
        <v>43831</v>
      </c>
      <c r="C18935" s="226">
        <v>43832</v>
      </c>
      <c r="D18935" s="226">
        <v>44411.451192129629</v>
      </c>
      <c r="E18935" t="s">
        <v>8259</v>
      </c>
    </row>
    <row r="18936" spans="1:6">
      <c r="A18936">
        <v>8</v>
      </c>
      <c r="B18936" s="226">
        <v>43831</v>
      </c>
      <c r="C18936" s="226">
        <v>43832</v>
      </c>
      <c r="D18936" s="226">
        <v>44411.451192129629</v>
      </c>
      <c r="E18936" t="s">
        <v>8260</v>
      </c>
    </row>
    <row r="18937" spans="1:6">
      <c r="A18937">
        <v>8</v>
      </c>
      <c r="B18937" s="226">
        <v>43831</v>
      </c>
      <c r="C18937" s="226">
        <v>43832</v>
      </c>
      <c r="D18937" s="226">
        <v>44411.451192129629</v>
      </c>
      <c r="E18937" t="s">
        <v>5947</v>
      </c>
    </row>
    <row r="18938" spans="1:6">
      <c r="A18938">
        <v>8</v>
      </c>
      <c r="B18938" s="226">
        <v>43831</v>
      </c>
      <c r="C18938" s="226">
        <v>43832</v>
      </c>
      <c r="D18938" s="226">
        <v>44411.451192129629</v>
      </c>
      <c r="E18938" t="s">
        <v>5946</v>
      </c>
    </row>
    <row r="18939" spans="1:6">
      <c r="A18939">
        <v>8</v>
      </c>
      <c r="B18939" s="226">
        <v>43831</v>
      </c>
      <c r="C18939" s="226">
        <v>43832</v>
      </c>
      <c r="D18939" s="226">
        <v>44411.451192129629</v>
      </c>
      <c r="E18939" t="s">
        <v>6676</v>
      </c>
      <c r="F18939">
        <v>210.67810947630139</v>
      </c>
    </row>
    <row r="18940" spans="1:6">
      <c r="A18940">
        <v>8</v>
      </c>
      <c r="B18940" s="226">
        <v>43831</v>
      </c>
      <c r="C18940" s="226">
        <v>43832</v>
      </c>
      <c r="D18940" s="226">
        <v>44411.451192129629</v>
      </c>
      <c r="E18940" t="s">
        <v>5824</v>
      </c>
      <c r="F18940">
        <v>1.2783107428241587</v>
      </c>
    </row>
    <row r="18941" spans="1:6">
      <c r="A18941">
        <v>8</v>
      </c>
      <c r="B18941" s="226">
        <v>43831</v>
      </c>
      <c r="C18941" s="226">
        <v>43832</v>
      </c>
      <c r="D18941" s="226">
        <v>44411.451192129629</v>
      </c>
      <c r="E18941" t="s">
        <v>5825</v>
      </c>
      <c r="F18941">
        <v>1.575428686473048</v>
      </c>
    </row>
    <row r="18942" spans="1:6">
      <c r="A18942">
        <v>8</v>
      </c>
      <c r="B18942" s="226">
        <v>43831</v>
      </c>
      <c r="C18942" s="226">
        <v>43832</v>
      </c>
      <c r="D18942" s="226">
        <v>44411.451192129629</v>
      </c>
      <c r="E18942" t="s">
        <v>5826</v>
      </c>
      <c r="F18942">
        <v>1.0565321256078684</v>
      </c>
    </row>
    <row r="18943" spans="1:6">
      <c r="A18943">
        <v>8</v>
      </c>
      <c r="B18943" s="226">
        <v>43831</v>
      </c>
      <c r="C18943" s="226">
        <v>43832</v>
      </c>
      <c r="D18943" s="226">
        <v>44411.451192129629</v>
      </c>
      <c r="E18943" t="s">
        <v>5827</v>
      </c>
      <c r="F18943">
        <v>0.10000000149011995</v>
      </c>
    </row>
    <row r="18944" spans="1:6">
      <c r="A18944">
        <v>8</v>
      </c>
      <c r="B18944" s="226">
        <v>43831</v>
      </c>
      <c r="C18944" s="226">
        <v>43832</v>
      </c>
      <c r="D18944" s="226">
        <v>44411.451192129629</v>
      </c>
      <c r="E18944" t="s">
        <v>5828</v>
      </c>
      <c r="F18944">
        <v>0</v>
      </c>
    </row>
    <row r="18945" spans="1:6">
      <c r="A18945">
        <v>8</v>
      </c>
      <c r="B18945" s="226">
        <v>43831</v>
      </c>
      <c r="C18945" s="226">
        <v>43832</v>
      </c>
      <c r="D18945" s="226">
        <v>44411.451192129629</v>
      </c>
      <c r="E18945" t="s">
        <v>5829</v>
      </c>
      <c r="F18945">
        <v>0</v>
      </c>
    </row>
    <row r="18946" spans="1:6">
      <c r="A18946">
        <v>8</v>
      </c>
      <c r="B18946" s="226">
        <v>43831</v>
      </c>
      <c r="C18946" s="226">
        <v>43832</v>
      </c>
      <c r="D18946" s="226">
        <v>44411.451192129629</v>
      </c>
      <c r="E18946" t="s">
        <v>5830</v>
      </c>
      <c r="F18946">
        <v>1.7044142824684514</v>
      </c>
    </row>
    <row r="18947" spans="1:6">
      <c r="A18947">
        <v>8</v>
      </c>
      <c r="B18947" s="226">
        <v>43831</v>
      </c>
      <c r="C18947" s="226">
        <v>43832</v>
      </c>
      <c r="D18947" s="226">
        <v>44411.451192129629</v>
      </c>
      <c r="E18947" t="s">
        <v>5831</v>
      </c>
      <c r="F18947">
        <v>3.5322112286465255</v>
      </c>
    </row>
    <row r="18948" spans="1:6">
      <c r="A18948">
        <v>8</v>
      </c>
      <c r="B18948" s="226">
        <v>43831</v>
      </c>
      <c r="C18948" s="226">
        <v>43832</v>
      </c>
      <c r="D18948" s="226">
        <v>44411.451192129629</v>
      </c>
      <c r="E18948" t="s">
        <v>5832</v>
      </c>
      <c r="F18948">
        <v>3.1307534140317612</v>
      </c>
    </row>
    <row r="18949" spans="1:6">
      <c r="A18949">
        <v>8</v>
      </c>
      <c r="B18949" s="226">
        <v>43831</v>
      </c>
      <c r="C18949" s="226">
        <v>43832</v>
      </c>
      <c r="D18949" s="226">
        <v>44411.451192129629</v>
      </c>
      <c r="E18949" t="s">
        <v>5833</v>
      </c>
      <c r="F18949">
        <v>0.44999998807905622</v>
      </c>
    </row>
    <row r="18950" spans="1:6">
      <c r="A18950">
        <v>8</v>
      </c>
      <c r="B18950" s="226">
        <v>43831</v>
      </c>
      <c r="C18950" s="226">
        <v>43832</v>
      </c>
      <c r="D18950" s="226">
        <v>44411.451192129629</v>
      </c>
      <c r="E18950" t="s">
        <v>5834</v>
      </c>
      <c r="F18950">
        <v>0</v>
      </c>
    </row>
    <row r="18951" spans="1:6">
      <c r="A18951">
        <v>8</v>
      </c>
      <c r="B18951" s="226">
        <v>43831</v>
      </c>
      <c r="C18951" s="226">
        <v>43832</v>
      </c>
      <c r="D18951" s="226">
        <v>44411.451192129629</v>
      </c>
      <c r="E18951" t="s">
        <v>5835</v>
      </c>
      <c r="F18951">
        <v>0.21824816540574929</v>
      </c>
    </row>
    <row r="18952" spans="1:6">
      <c r="A18952">
        <v>8</v>
      </c>
      <c r="B18952" s="226">
        <v>43831</v>
      </c>
      <c r="C18952" s="226">
        <v>43832</v>
      </c>
      <c r="D18952" s="226">
        <v>44411.451192129629</v>
      </c>
      <c r="E18952" t="s">
        <v>5836</v>
      </c>
      <c r="F18952">
        <v>0.21880953771774564</v>
      </c>
    </row>
    <row r="18953" spans="1:6">
      <c r="A18953">
        <v>8</v>
      </c>
      <c r="B18953" s="226">
        <v>43831</v>
      </c>
      <c r="C18953" s="226">
        <v>43832</v>
      </c>
      <c r="D18953" s="226">
        <v>44411.451192129629</v>
      </c>
      <c r="E18953" t="s">
        <v>5837</v>
      </c>
      <c r="F18953">
        <v>0.27190164248216736</v>
      </c>
    </row>
    <row r="18954" spans="1:6">
      <c r="A18954">
        <v>8</v>
      </c>
      <c r="B18954" s="226">
        <v>43831</v>
      </c>
      <c r="C18954" s="226">
        <v>43832</v>
      </c>
      <c r="D18954" s="226">
        <v>44411.451192129629</v>
      </c>
      <c r="E18954" t="s">
        <v>5838</v>
      </c>
      <c r="F18954">
        <v>0</v>
      </c>
    </row>
    <row r="18955" spans="1:6">
      <c r="A18955">
        <v>8</v>
      </c>
      <c r="B18955" s="226">
        <v>43831</v>
      </c>
      <c r="C18955" s="226">
        <v>43832</v>
      </c>
      <c r="D18955" s="226">
        <v>44411.451192129629</v>
      </c>
      <c r="E18955" t="s">
        <v>5839</v>
      </c>
      <c r="F18955">
        <v>7.3637211968501131</v>
      </c>
    </row>
    <row r="18956" spans="1:6">
      <c r="A18956">
        <v>8</v>
      </c>
      <c r="B18956" s="226">
        <v>43831</v>
      </c>
      <c r="C18956" s="226">
        <v>43832</v>
      </c>
      <c r="D18956" s="226">
        <v>44411.451192129629</v>
      </c>
      <c r="E18956" t="s">
        <v>5840</v>
      </c>
      <c r="F18956">
        <v>25.904454203777647</v>
      </c>
    </row>
    <row r="18957" spans="1:6">
      <c r="A18957">
        <v>8</v>
      </c>
      <c r="B18957" s="226">
        <v>43831</v>
      </c>
      <c r="C18957" s="226">
        <v>43832</v>
      </c>
      <c r="D18957" s="226">
        <v>44411.451192129629</v>
      </c>
      <c r="E18957" t="s">
        <v>5841</v>
      </c>
      <c r="F18957">
        <v>4.3175983038213781</v>
      </c>
    </row>
    <row r="18958" spans="1:6">
      <c r="A18958">
        <v>8</v>
      </c>
      <c r="B18958" s="226">
        <v>43831</v>
      </c>
      <c r="C18958" s="226">
        <v>43832</v>
      </c>
      <c r="D18958" s="226">
        <v>44411.451192129629</v>
      </c>
      <c r="E18958" t="s">
        <v>5842</v>
      </c>
      <c r="F18958">
        <v>5.587353660663025</v>
      </c>
    </row>
    <row r="18959" spans="1:6">
      <c r="A18959">
        <v>8</v>
      </c>
      <c r="B18959" s="226">
        <v>43831</v>
      </c>
      <c r="C18959" s="226">
        <v>43832</v>
      </c>
      <c r="D18959" s="226">
        <v>44411.451192129629</v>
      </c>
      <c r="E18959" t="s">
        <v>5843</v>
      </c>
      <c r="F18959">
        <v>12.190971291727532</v>
      </c>
    </row>
    <row r="18960" spans="1:6">
      <c r="A18960">
        <v>8</v>
      </c>
      <c r="B18960" s="226">
        <v>43831</v>
      </c>
      <c r="C18960" s="226">
        <v>43832</v>
      </c>
      <c r="D18960" s="226">
        <v>44411.451192129629</v>
      </c>
      <c r="E18960" t="s">
        <v>5844</v>
      </c>
      <c r="F18960">
        <v>7.3123574356238334</v>
      </c>
    </row>
    <row r="18961" spans="1:6">
      <c r="A18961">
        <v>8</v>
      </c>
      <c r="B18961" s="226">
        <v>43831</v>
      </c>
      <c r="C18961" s="226">
        <v>43832</v>
      </c>
      <c r="D18961" s="226">
        <v>44411.451192129629</v>
      </c>
      <c r="E18961" t="s">
        <v>5845</v>
      </c>
      <c r="F18961">
        <v>15.427764079005987</v>
      </c>
    </row>
    <row r="18962" spans="1:6">
      <c r="A18962">
        <v>8</v>
      </c>
      <c r="B18962" s="226">
        <v>43831</v>
      </c>
      <c r="C18962" s="226">
        <v>43832</v>
      </c>
      <c r="D18962" s="226">
        <v>44411.451192129629</v>
      </c>
      <c r="E18962" t="s">
        <v>5846</v>
      </c>
      <c r="F18962">
        <v>4.2191700037670818</v>
      </c>
    </row>
    <row r="18963" spans="1:6">
      <c r="A18963">
        <v>8</v>
      </c>
      <c r="B18963" s="226">
        <v>43831</v>
      </c>
      <c r="C18963" s="226">
        <v>43832</v>
      </c>
      <c r="D18963" s="226">
        <v>44411.451192129629</v>
      </c>
      <c r="E18963" t="s">
        <v>5847</v>
      </c>
      <c r="F18963">
        <v>0.74000000953674316</v>
      </c>
    </row>
    <row r="18964" spans="1:6">
      <c r="A18964">
        <v>8</v>
      </c>
      <c r="B18964" s="226">
        <v>43831</v>
      </c>
      <c r="C18964" s="226">
        <v>43832</v>
      </c>
      <c r="D18964" s="226">
        <v>44411.451192129629</v>
      </c>
      <c r="E18964" t="s">
        <v>5848</v>
      </c>
      <c r="F18964">
        <v>100</v>
      </c>
    </row>
    <row r="18965" spans="1:6">
      <c r="A18965">
        <v>8</v>
      </c>
      <c r="B18965" s="226">
        <v>43831</v>
      </c>
      <c r="C18965" s="226">
        <v>43832</v>
      </c>
      <c r="D18965" s="226">
        <v>44411.451192129629</v>
      </c>
      <c r="E18965" t="s">
        <v>5805</v>
      </c>
      <c r="F18965">
        <v>19.646934082773068</v>
      </c>
    </row>
    <row r="18966" spans="1:6">
      <c r="A18966">
        <v>8</v>
      </c>
      <c r="B18966" s="226">
        <v>43831</v>
      </c>
      <c r="C18966" s="226">
        <v>43832</v>
      </c>
      <c r="D18966" s="226">
        <v>44411.451192129629</v>
      </c>
      <c r="E18966" t="s">
        <v>5797</v>
      </c>
      <c r="F18966">
        <v>7.3637211968501131</v>
      </c>
    </row>
    <row r="18967" spans="1:6">
      <c r="A18967">
        <v>8</v>
      </c>
      <c r="B18967" s="226">
        <v>43831</v>
      </c>
      <c r="C18967" s="226">
        <v>43832</v>
      </c>
      <c r="D18967" s="226">
        <v>44411.451192129629</v>
      </c>
      <c r="E18967" t="s">
        <v>5798</v>
      </c>
      <c r="F18967">
        <v>27.335971976650697</v>
      </c>
    </row>
    <row r="18968" spans="1:6">
      <c r="A18968">
        <v>8</v>
      </c>
      <c r="B18968" s="226">
        <v>43831</v>
      </c>
      <c r="C18968" s="226">
        <v>43832</v>
      </c>
      <c r="D18968" s="226">
        <v>44411.451192129629</v>
      </c>
      <c r="E18968" t="s">
        <v>5799</v>
      </c>
      <c r="F18968">
        <v>4.3175983038213781</v>
      </c>
    </row>
    <row r="18969" spans="1:6">
      <c r="A18969">
        <v>8</v>
      </c>
      <c r="B18969" s="226">
        <v>43831</v>
      </c>
      <c r="C18969" s="226">
        <v>43832</v>
      </c>
      <c r="D18969" s="226">
        <v>44411.451192129629</v>
      </c>
      <c r="E18969" t="s">
        <v>5800</v>
      </c>
      <c r="F18969">
        <v>5.587353660663025</v>
      </c>
    </row>
    <row r="18970" spans="1:6">
      <c r="A18970">
        <v>8</v>
      </c>
      <c r="B18970" s="226">
        <v>43831</v>
      </c>
      <c r="C18970" s="226">
        <v>43832</v>
      </c>
      <c r="D18970" s="226">
        <v>44411.451192129629</v>
      </c>
      <c r="E18970" t="s">
        <v>5801</v>
      </c>
      <c r="F18970">
        <v>12.190971291727532</v>
      </c>
    </row>
    <row r="18971" spans="1:6">
      <c r="A18971">
        <v>8</v>
      </c>
      <c r="B18971" s="226">
        <v>43831</v>
      </c>
      <c r="C18971" s="226">
        <v>43832</v>
      </c>
      <c r="D18971" s="226">
        <v>44411.451192129629</v>
      </c>
      <c r="E18971" t="s">
        <v>5802</v>
      </c>
      <c r="F18971">
        <v>0.35644767307159114</v>
      </c>
    </row>
    <row r="18972" spans="1:6">
      <c r="A18972">
        <v>8</v>
      </c>
      <c r="B18972" s="226">
        <v>43831</v>
      </c>
      <c r="C18972" s="226">
        <v>43832</v>
      </c>
      <c r="D18972" s="226">
        <v>44411.451192129629</v>
      </c>
      <c r="E18972" t="s">
        <v>5803</v>
      </c>
      <c r="F18972">
        <v>7.3123574356238334</v>
      </c>
    </row>
    <row r="18973" spans="1:6">
      <c r="A18973">
        <v>8</v>
      </c>
      <c r="B18973" s="226">
        <v>43831</v>
      </c>
      <c r="C18973" s="226">
        <v>43832</v>
      </c>
      <c r="D18973" s="226">
        <v>44411.451192129629</v>
      </c>
      <c r="E18973" t="s">
        <v>5804</v>
      </c>
      <c r="F18973">
        <v>20.003354950745774</v>
      </c>
    </row>
    <row r="18974" spans="1:6">
      <c r="A18974">
        <v>8</v>
      </c>
      <c r="B18974" s="226">
        <v>43831</v>
      </c>
      <c r="C18974" s="226">
        <v>43832</v>
      </c>
      <c r="D18974" s="226">
        <v>44411.451192129629</v>
      </c>
      <c r="E18974" t="s">
        <v>5913</v>
      </c>
      <c r="F18974">
        <v>3.2009731906983596</v>
      </c>
    </row>
    <row r="18975" spans="1:6">
      <c r="A18975">
        <v>8</v>
      </c>
      <c r="B18975" s="226">
        <v>43831</v>
      </c>
      <c r="C18975" s="226">
        <v>43832</v>
      </c>
      <c r="D18975" s="226">
        <v>44411.451192129629</v>
      </c>
      <c r="E18975" t="s">
        <v>5914</v>
      </c>
      <c r="F18975">
        <v>5.326449452837319</v>
      </c>
    </row>
    <row r="18976" spans="1:6">
      <c r="A18976">
        <v>8</v>
      </c>
      <c r="B18976" s="226">
        <v>43831</v>
      </c>
      <c r="C18976" s="226">
        <v>43832</v>
      </c>
      <c r="D18976" s="226">
        <v>44411.451192129629</v>
      </c>
      <c r="E18976" t="s">
        <v>5915</v>
      </c>
      <c r="F18976">
        <v>4.4591871821217968</v>
      </c>
    </row>
    <row r="18977" spans="1:6">
      <c r="A18977">
        <v>8</v>
      </c>
      <c r="B18977" s="226">
        <v>43831</v>
      </c>
      <c r="C18977" s="226">
        <v>43832</v>
      </c>
      <c r="D18977" s="226">
        <v>44411.451192129629</v>
      </c>
      <c r="E18977" t="s">
        <v>5916</v>
      </c>
      <c r="F18977">
        <v>7.0494786779292315E-2</v>
      </c>
    </row>
    <row r="18978" spans="1:6">
      <c r="A18978">
        <v>8</v>
      </c>
      <c r="B18978" s="226">
        <v>43831</v>
      </c>
      <c r="C18978" s="226">
        <v>43832</v>
      </c>
      <c r="D18978" s="226">
        <v>44411.451192129629</v>
      </c>
      <c r="E18978" t="s">
        <v>6692</v>
      </c>
      <c r="F18978">
        <v>6.943151676872132E-3</v>
      </c>
    </row>
    <row r="18979" spans="1:6">
      <c r="A18979">
        <v>8</v>
      </c>
      <c r="B18979" s="226">
        <v>43831</v>
      </c>
      <c r="C18979" s="226">
        <v>43832</v>
      </c>
      <c r="D18979" s="226">
        <v>44411.451192129629</v>
      </c>
      <c r="E18979" t="s">
        <v>5849</v>
      </c>
      <c r="F18979">
        <v>0.82829999923706055</v>
      </c>
    </row>
    <row r="18980" spans="1:6">
      <c r="A18980">
        <v>8</v>
      </c>
      <c r="B18980" s="226">
        <v>43831</v>
      </c>
      <c r="C18980" s="226">
        <v>43832</v>
      </c>
      <c r="D18980" s="226">
        <v>44411.451192129629</v>
      </c>
      <c r="E18980" t="s">
        <v>5850</v>
      </c>
      <c r="F18980">
        <v>103.6999969482394</v>
      </c>
    </row>
    <row r="18981" spans="1:6">
      <c r="A18981">
        <v>8</v>
      </c>
      <c r="B18981" s="226">
        <v>43831</v>
      </c>
      <c r="C18981" s="226">
        <v>43832</v>
      </c>
      <c r="D18981" s="226">
        <v>44411.451192129629</v>
      </c>
      <c r="E18981" t="s">
        <v>5806</v>
      </c>
      <c r="F18981">
        <v>0.1818392598691089</v>
      </c>
    </row>
    <row r="18982" spans="1:6">
      <c r="A18982">
        <v>8</v>
      </c>
      <c r="B18982" s="226">
        <v>43831</v>
      </c>
      <c r="C18982" s="226">
        <v>43832</v>
      </c>
      <c r="D18982" s="226">
        <v>44411.451192129629</v>
      </c>
      <c r="E18982" t="s">
        <v>5883</v>
      </c>
      <c r="F18982">
        <v>0.47999998927114701</v>
      </c>
    </row>
    <row r="18983" spans="1:6">
      <c r="A18983">
        <v>8</v>
      </c>
      <c r="B18983" s="226">
        <v>43831</v>
      </c>
      <c r="C18983" s="226">
        <v>43832</v>
      </c>
      <c r="D18983" s="226">
        <v>44411.451192129629</v>
      </c>
      <c r="E18983" t="s">
        <v>5884</v>
      </c>
      <c r="F18983">
        <v>1.2300000190734863</v>
      </c>
    </row>
    <row r="18984" spans="1:6">
      <c r="A18984">
        <v>8</v>
      </c>
      <c r="B18984" s="226">
        <v>43831</v>
      </c>
      <c r="C18984" s="226">
        <v>43832</v>
      </c>
      <c r="D18984" s="226">
        <v>44411.451192129629</v>
      </c>
      <c r="E18984" t="s">
        <v>5885</v>
      </c>
      <c r="F18984">
        <v>2.5199999809265137</v>
      </c>
    </row>
    <row r="18985" spans="1:6">
      <c r="A18985">
        <v>8</v>
      </c>
      <c r="B18985" s="226">
        <v>43831</v>
      </c>
      <c r="C18985" s="226">
        <v>43832</v>
      </c>
      <c r="D18985" s="226">
        <v>44411.451192129629</v>
      </c>
      <c r="E18985" t="s">
        <v>5886</v>
      </c>
      <c r="F18985">
        <v>1.3600000143050608</v>
      </c>
    </row>
    <row r="18986" spans="1:6">
      <c r="A18986">
        <v>8</v>
      </c>
      <c r="B18986" s="226">
        <v>43831</v>
      </c>
      <c r="C18986" s="226">
        <v>43832</v>
      </c>
      <c r="D18986" s="226">
        <v>44411.451192129629</v>
      </c>
      <c r="E18986" t="s">
        <v>5887</v>
      </c>
      <c r="F18986">
        <v>0.10000000149011995</v>
      </c>
    </row>
    <row r="18987" spans="1:6">
      <c r="A18987">
        <v>8</v>
      </c>
      <c r="B18987" s="226">
        <v>43831</v>
      </c>
      <c r="C18987" s="226">
        <v>43832</v>
      </c>
      <c r="D18987" s="226">
        <v>44411.451192129629</v>
      </c>
      <c r="E18987" t="s">
        <v>5888</v>
      </c>
      <c r="F18987">
        <v>0</v>
      </c>
    </row>
    <row r="18988" spans="1:6">
      <c r="A18988">
        <v>8</v>
      </c>
      <c r="B18988" s="226">
        <v>43831</v>
      </c>
      <c r="C18988" s="226">
        <v>43832</v>
      </c>
      <c r="D18988" s="226">
        <v>44411.451192129629</v>
      </c>
      <c r="E18988" t="s">
        <v>5889</v>
      </c>
      <c r="F18988">
        <v>0</v>
      </c>
    </row>
    <row r="18989" spans="1:6">
      <c r="A18989">
        <v>8</v>
      </c>
      <c r="B18989" s="226">
        <v>43831</v>
      </c>
      <c r="C18989" s="226">
        <v>43832</v>
      </c>
      <c r="D18989" s="226">
        <v>44411.451192129629</v>
      </c>
      <c r="E18989" t="s">
        <v>5772</v>
      </c>
      <c r="F18989">
        <v>7.0000000298025958E-2</v>
      </c>
    </row>
    <row r="18990" spans="1:6">
      <c r="A18990">
        <v>8</v>
      </c>
      <c r="B18990" s="226">
        <v>43831</v>
      </c>
      <c r="C18990" s="226">
        <v>43832</v>
      </c>
      <c r="D18990" s="226">
        <v>44411.451192129629</v>
      </c>
      <c r="E18990" t="s">
        <v>5773</v>
      </c>
      <c r="F18990">
        <v>1.6399999856949474</v>
      </c>
    </row>
    <row r="18991" spans="1:6">
      <c r="A18991">
        <v>8</v>
      </c>
      <c r="B18991" s="226">
        <v>43831</v>
      </c>
      <c r="C18991" s="226">
        <v>43832</v>
      </c>
      <c r="D18991" s="226">
        <v>44411.451192129629</v>
      </c>
      <c r="E18991" t="s">
        <v>5774</v>
      </c>
      <c r="F18991">
        <v>5.6500000953676555</v>
      </c>
    </row>
    <row r="18992" spans="1:6">
      <c r="A18992">
        <v>8</v>
      </c>
      <c r="B18992" s="226">
        <v>43831</v>
      </c>
      <c r="C18992" s="226">
        <v>43832</v>
      </c>
      <c r="D18992" s="226">
        <v>44411.451192129629</v>
      </c>
      <c r="E18992" t="s">
        <v>5775</v>
      </c>
      <c r="F18992">
        <v>4.0300002098082004</v>
      </c>
    </row>
    <row r="18993" spans="1:6">
      <c r="A18993">
        <v>8</v>
      </c>
      <c r="B18993" s="226">
        <v>43831</v>
      </c>
      <c r="C18993" s="226">
        <v>43832</v>
      </c>
      <c r="D18993" s="226">
        <v>44411.451192129629</v>
      </c>
      <c r="E18993" t="s">
        <v>5776</v>
      </c>
      <c r="F18993">
        <v>0.44999998807905622</v>
      </c>
    </row>
    <row r="18994" spans="1:6">
      <c r="A18994">
        <v>8</v>
      </c>
      <c r="B18994" s="226">
        <v>43831</v>
      </c>
      <c r="C18994" s="226">
        <v>43832</v>
      </c>
      <c r="D18994" s="226">
        <v>44411.451192129629</v>
      </c>
      <c r="E18994" t="s">
        <v>5777</v>
      </c>
      <c r="F18994">
        <v>0</v>
      </c>
    </row>
    <row r="18995" spans="1:6">
      <c r="A18995">
        <v>8</v>
      </c>
      <c r="B18995" s="226">
        <v>43831</v>
      </c>
      <c r="C18995" s="226">
        <v>43832</v>
      </c>
      <c r="D18995" s="226">
        <v>44411.451192129629</v>
      </c>
      <c r="E18995" t="s">
        <v>5778</v>
      </c>
      <c r="F18995">
        <v>3.9999999105930363E-2</v>
      </c>
    </row>
    <row r="18996" spans="1:6">
      <c r="A18996">
        <v>8</v>
      </c>
      <c r="B18996" s="226">
        <v>43831</v>
      </c>
      <c r="C18996" s="226">
        <v>43832</v>
      </c>
      <c r="D18996" s="226">
        <v>44411.451192129629</v>
      </c>
      <c r="E18996" t="s">
        <v>5890</v>
      </c>
      <c r="F18996">
        <v>0.20999999344349696</v>
      </c>
    </row>
    <row r="18997" spans="1:6">
      <c r="A18997">
        <v>8</v>
      </c>
      <c r="B18997" s="226">
        <v>43831</v>
      </c>
      <c r="C18997" s="226">
        <v>43832</v>
      </c>
      <c r="D18997" s="226">
        <v>44411.451192129629</v>
      </c>
      <c r="E18997" t="s">
        <v>5891</v>
      </c>
      <c r="F18997">
        <v>0.3499999940395217</v>
      </c>
    </row>
    <row r="18998" spans="1:6">
      <c r="A18998">
        <v>8</v>
      </c>
      <c r="B18998" s="226">
        <v>43831</v>
      </c>
      <c r="C18998" s="226">
        <v>43832</v>
      </c>
      <c r="D18998" s="226">
        <v>44411.451192129629</v>
      </c>
      <c r="E18998" t="s">
        <v>5892</v>
      </c>
      <c r="F18998">
        <v>0.3499999940395217</v>
      </c>
    </row>
    <row r="18999" spans="1:6">
      <c r="A18999">
        <v>8</v>
      </c>
      <c r="B18999" s="226">
        <v>43831</v>
      </c>
      <c r="C18999" s="226">
        <v>43832</v>
      </c>
      <c r="D18999" s="226">
        <v>44411.451192129629</v>
      </c>
      <c r="E18999" t="s">
        <v>5893</v>
      </c>
      <c r="F18999">
        <v>0</v>
      </c>
    </row>
    <row r="19000" spans="1:6">
      <c r="A19000">
        <v>8</v>
      </c>
      <c r="B19000" s="226">
        <v>43831</v>
      </c>
      <c r="C19000" s="226">
        <v>43832</v>
      </c>
      <c r="D19000" s="226">
        <v>44411.451192129629</v>
      </c>
      <c r="E19000" t="s">
        <v>5783</v>
      </c>
      <c r="F19000">
        <v>0</v>
      </c>
    </row>
    <row r="19001" spans="1:6">
      <c r="A19001">
        <v>8</v>
      </c>
      <c r="B19001" s="226">
        <v>43831</v>
      </c>
      <c r="C19001" s="226">
        <v>43832</v>
      </c>
      <c r="D19001" s="226">
        <v>44411.451192129629</v>
      </c>
      <c r="E19001" t="s">
        <v>5784</v>
      </c>
      <c r="F19001">
        <v>0</v>
      </c>
    </row>
    <row r="19002" spans="1:6">
      <c r="A19002">
        <v>8</v>
      </c>
      <c r="B19002" s="226">
        <v>43831</v>
      </c>
      <c r="C19002" s="226">
        <v>43832</v>
      </c>
      <c r="D19002" s="226">
        <v>44411.451192129629</v>
      </c>
      <c r="E19002" t="s">
        <v>5785</v>
      </c>
      <c r="F19002">
        <v>6.2699999809262721</v>
      </c>
    </row>
    <row r="19003" spans="1:6">
      <c r="A19003">
        <v>8</v>
      </c>
      <c r="B19003" s="226">
        <v>43831</v>
      </c>
      <c r="C19003" s="226">
        <v>43832</v>
      </c>
      <c r="D19003" s="226">
        <v>44411.451192129629</v>
      </c>
      <c r="E19003" t="s">
        <v>5786</v>
      </c>
      <c r="F19003">
        <v>23.229999542236726</v>
      </c>
    </row>
    <row r="19004" spans="1:6">
      <c r="A19004">
        <v>8</v>
      </c>
      <c r="B19004" s="226">
        <v>43831</v>
      </c>
      <c r="C19004" s="226">
        <v>43832</v>
      </c>
      <c r="D19004" s="226">
        <v>44411.451192129629</v>
      </c>
      <c r="E19004" t="s">
        <v>5787</v>
      </c>
      <c r="F19004">
        <v>16.930000305175781</v>
      </c>
    </row>
    <row r="19005" spans="1:6">
      <c r="A19005">
        <v>8</v>
      </c>
      <c r="B19005" s="226">
        <v>43831</v>
      </c>
      <c r="C19005" s="226">
        <v>43832</v>
      </c>
      <c r="D19005" s="226">
        <v>44411.451192129629</v>
      </c>
      <c r="E19005" t="s">
        <v>5788</v>
      </c>
      <c r="F19005">
        <v>4.630000114440918</v>
      </c>
    </row>
    <row r="19006" spans="1:6">
      <c r="A19006">
        <v>8</v>
      </c>
      <c r="B19006" s="226">
        <v>43831</v>
      </c>
      <c r="C19006" s="226">
        <v>43832</v>
      </c>
      <c r="D19006" s="226">
        <v>44411.451192129629</v>
      </c>
      <c r="E19006" t="s">
        <v>5895</v>
      </c>
      <c r="F19006">
        <v>0.74000000953674316</v>
      </c>
    </row>
    <row r="19007" spans="1:6">
      <c r="A19007">
        <v>8</v>
      </c>
      <c r="B19007" s="226">
        <v>43831</v>
      </c>
      <c r="C19007" s="226">
        <v>43832</v>
      </c>
      <c r="D19007" s="226">
        <v>44411.451192129629</v>
      </c>
      <c r="E19007" t="s">
        <v>5790</v>
      </c>
      <c r="F19007">
        <v>4.1100001335142498</v>
      </c>
    </row>
    <row r="19008" spans="1:6">
      <c r="A19008">
        <v>8</v>
      </c>
      <c r="B19008" s="226">
        <v>43831</v>
      </c>
      <c r="C19008" s="226">
        <v>43832</v>
      </c>
      <c r="D19008" s="226">
        <v>44411.451192129629</v>
      </c>
      <c r="E19008" t="s">
        <v>5791</v>
      </c>
      <c r="F19008">
        <v>5</v>
      </c>
    </row>
    <row r="19009" spans="1:6">
      <c r="A19009">
        <v>8</v>
      </c>
      <c r="B19009" s="226">
        <v>43831</v>
      </c>
      <c r="C19009" s="226">
        <v>43832</v>
      </c>
      <c r="D19009" s="226">
        <v>44411.451192129629</v>
      </c>
      <c r="E19009" t="s">
        <v>5792</v>
      </c>
      <c r="F19009">
        <v>11.72000026702835</v>
      </c>
    </row>
    <row r="19010" spans="1:6">
      <c r="A19010">
        <v>8</v>
      </c>
      <c r="B19010" s="226">
        <v>43831</v>
      </c>
      <c r="C19010" s="226">
        <v>43832</v>
      </c>
      <c r="D19010" s="226">
        <v>44411.451192129629</v>
      </c>
      <c r="E19010" t="s">
        <v>5793</v>
      </c>
      <c r="F19010">
        <v>6.6900000572202067</v>
      </c>
    </row>
    <row r="19011" spans="1:6">
      <c r="A19011">
        <v>8</v>
      </c>
      <c r="B19011" s="226">
        <v>43831</v>
      </c>
      <c r="C19011" s="226">
        <v>43832</v>
      </c>
      <c r="D19011" s="226">
        <v>44411.451192129629</v>
      </c>
      <c r="E19011" t="s">
        <v>5794</v>
      </c>
      <c r="F19011">
        <v>27.510000228880809</v>
      </c>
    </row>
    <row r="19012" spans="1:6">
      <c r="A19012">
        <v>8</v>
      </c>
      <c r="B19012" s="226">
        <v>43831</v>
      </c>
      <c r="C19012" s="226">
        <v>43832</v>
      </c>
      <c r="D19012" s="226">
        <v>44411.451192129629</v>
      </c>
      <c r="E19012" t="s">
        <v>5896</v>
      </c>
      <c r="F19012">
        <v>17.840000152587891</v>
      </c>
    </row>
    <row r="19013" spans="1:6">
      <c r="A19013">
        <v>8</v>
      </c>
      <c r="B19013" s="226">
        <v>43831</v>
      </c>
      <c r="C19013" s="226">
        <v>43832</v>
      </c>
      <c r="D19013" s="226">
        <v>44411.451192129629</v>
      </c>
      <c r="E19013" t="s">
        <v>5894</v>
      </c>
      <c r="F19013">
        <v>0</v>
      </c>
    </row>
    <row r="19014" spans="1:6">
      <c r="A19014">
        <v>8</v>
      </c>
      <c r="B19014" s="226">
        <v>43831</v>
      </c>
      <c r="C19014" s="226">
        <v>43832</v>
      </c>
      <c r="D19014" s="226">
        <v>44411.451192129629</v>
      </c>
      <c r="E19014" t="s">
        <v>6455</v>
      </c>
      <c r="F19014">
        <v>45.868361557854584</v>
      </c>
    </row>
    <row r="19015" spans="1:6">
      <c r="A19015">
        <v>8</v>
      </c>
      <c r="B19015" s="226">
        <v>43831</v>
      </c>
      <c r="C19015" s="226">
        <v>43832</v>
      </c>
      <c r="D19015" s="226">
        <v>44411.451192129629</v>
      </c>
      <c r="E19015" t="s">
        <v>6456</v>
      </c>
      <c r="F19015">
        <v>51.456879398557916</v>
      </c>
    </row>
    <row r="19016" spans="1:6">
      <c r="A19016">
        <v>8</v>
      </c>
      <c r="B19016" s="226">
        <v>43831</v>
      </c>
      <c r="C19016" s="226">
        <v>43832</v>
      </c>
      <c r="D19016" s="226">
        <v>44411.451192129629</v>
      </c>
      <c r="E19016" t="s">
        <v>5973</v>
      </c>
      <c r="F19016">
        <v>5.0026698215140186</v>
      </c>
    </row>
    <row r="19017" spans="1:6">
      <c r="A19017">
        <v>8</v>
      </c>
      <c r="B19017" s="226">
        <v>43831</v>
      </c>
      <c r="C19017" s="226">
        <v>43832</v>
      </c>
      <c r="D19017" s="226">
        <v>44411.451192129629</v>
      </c>
      <c r="E19017" t="s">
        <v>6690</v>
      </c>
      <c r="F19017">
        <v>0.63783433789180488</v>
      </c>
    </row>
    <row r="19018" spans="1:6">
      <c r="A19018">
        <v>8</v>
      </c>
      <c r="B19018" s="226">
        <v>43831</v>
      </c>
      <c r="C19018" s="226">
        <v>43832</v>
      </c>
      <c r="D19018" s="226">
        <v>44411.451192129629</v>
      </c>
      <c r="E19018" t="s">
        <v>6691</v>
      </c>
      <c r="F19018">
        <v>0.95610058307647616</v>
      </c>
    </row>
    <row r="19019" spans="1:6">
      <c r="A19019">
        <v>8</v>
      </c>
      <c r="B19019" s="226">
        <v>43831</v>
      </c>
      <c r="C19019" s="226">
        <v>43832</v>
      </c>
      <c r="D19019" s="226">
        <v>44411.451192129629</v>
      </c>
      <c r="E19019" t="s">
        <v>6240</v>
      </c>
      <c r="F19019">
        <v>74.02795935206936</v>
      </c>
    </row>
    <row r="19020" spans="1:6">
      <c r="A19020">
        <v>8</v>
      </c>
      <c r="B19020" s="226">
        <v>43831</v>
      </c>
      <c r="C19020" s="226">
        <v>43832</v>
      </c>
      <c r="D19020" s="226">
        <v>44411.451192129629</v>
      </c>
      <c r="E19020" t="s">
        <v>5902</v>
      </c>
      <c r="F19020">
        <v>18.838600158691406</v>
      </c>
    </row>
    <row r="19021" spans="1:6">
      <c r="A19021">
        <v>8</v>
      </c>
      <c r="B19021" s="226">
        <v>43831</v>
      </c>
      <c r="C19021" s="226">
        <v>43832</v>
      </c>
      <c r="D19021" s="226">
        <v>44411.451192129629</v>
      </c>
      <c r="E19021" t="s">
        <v>5903</v>
      </c>
      <c r="F19021">
        <v>59.310901641847835</v>
      </c>
    </row>
    <row r="19022" spans="1:6">
      <c r="A19022">
        <v>8</v>
      </c>
      <c r="B19022" s="226">
        <v>43831</v>
      </c>
      <c r="C19022" s="226">
        <v>43832</v>
      </c>
      <c r="D19022" s="226">
        <v>44411.451192129629</v>
      </c>
      <c r="E19022" t="s">
        <v>5904</v>
      </c>
      <c r="F19022">
        <v>24.409000396729049</v>
      </c>
    </row>
    <row r="19023" spans="1:6">
      <c r="A19023">
        <v>8</v>
      </c>
      <c r="B19023" s="226">
        <v>43831</v>
      </c>
      <c r="C19023" s="226">
        <v>43832</v>
      </c>
      <c r="D19023" s="226">
        <v>44411.451192129629</v>
      </c>
      <c r="E19023" t="s">
        <v>5905</v>
      </c>
      <c r="F19023">
        <v>0.25999999046325684</v>
      </c>
    </row>
    <row r="19024" spans="1:6">
      <c r="A19024">
        <v>8</v>
      </c>
      <c r="B19024" s="226">
        <v>43831</v>
      </c>
      <c r="C19024" s="226">
        <v>43832</v>
      </c>
      <c r="D19024" s="226">
        <v>44411.451192129629</v>
      </c>
      <c r="E19024" t="s">
        <v>5906</v>
      </c>
      <c r="F19024">
        <v>0.24240000545979401</v>
      </c>
    </row>
    <row r="19025" spans="1:6">
      <c r="A19025">
        <v>8</v>
      </c>
      <c r="B19025" s="226">
        <v>43831</v>
      </c>
      <c r="C19025" s="226">
        <v>43832</v>
      </c>
      <c r="D19025" s="226">
        <v>44411.451192129629</v>
      </c>
      <c r="E19025" t="s">
        <v>5907</v>
      </c>
      <c r="F19025">
        <v>0.46219998598100337</v>
      </c>
    </row>
    <row r="19026" spans="1:6">
      <c r="A19026">
        <v>8</v>
      </c>
      <c r="B19026" s="226">
        <v>43831</v>
      </c>
      <c r="C19026" s="226">
        <v>43832</v>
      </c>
      <c r="D19026" s="226">
        <v>44411.451192129629</v>
      </c>
      <c r="E19026" t="s">
        <v>5908</v>
      </c>
      <c r="F19026">
        <v>0.1291999965906192</v>
      </c>
    </row>
    <row r="19027" spans="1:6">
      <c r="A19027">
        <v>8</v>
      </c>
      <c r="B19027" s="226">
        <v>43831</v>
      </c>
      <c r="C19027" s="226">
        <v>43832</v>
      </c>
      <c r="D19027" s="226">
        <v>44411.451192129629</v>
      </c>
      <c r="E19027" t="s">
        <v>6241</v>
      </c>
      <c r="F19027">
        <v>143.57978601455696</v>
      </c>
    </row>
    <row r="19028" spans="1:6">
      <c r="A19028">
        <v>8</v>
      </c>
      <c r="B19028" s="226">
        <v>43831</v>
      </c>
      <c r="C19028" s="226">
        <v>43832</v>
      </c>
      <c r="D19028" s="226">
        <v>44411.451192129629</v>
      </c>
      <c r="E19028" t="s">
        <v>5909</v>
      </c>
    </row>
    <row r="19029" spans="1:6">
      <c r="A19029">
        <v>8</v>
      </c>
      <c r="B19029" s="226">
        <v>43831</v>
      </c>
      <c r="C19029" s="226">
        <v>43832</v>
      </c>
      <c r="D19029" s="226">
        <v>44411.451192129629</v>
      </c>
      <c r="E19029" t="s">
        <v>5910</v>
      </c>
    </row>
    <row r="19030" spans="1:6">
      <c r="A19030">
        <v>8</v>
      </c>
      <c r="B19030" s="226">
        <v>43831</v>
      </c>
      <c r="C19030" s="226">
        <v>43832</v>
      </c>
      <c r="D19030" s="226">
        <v>44411.451192129629</v>
      </c>
      <c r="E19030" t="s">
        <v>5911</v>
      </c>
    </row>
    <row r="19031" spans="1:6">
      <c r="A19031">
        <v>8</v>
      </c>
      <c r="B19031" s="226">
        <v>43831</v>
      </c>
      <c r="C19031" s="226">
        <v>43832</v>
      </c>
      <c r="D19031" s="226">
        <v>44411.451192129629</v>
      </c>
      <c r="E19031" t="s">
        <v>5912</v>
      </c>
    </row>
    <row r="19032" spans="1:6">
      <c r="A19032">
        <v>8</v>
      </c>
      <c r="B19032" s="226">
        <v>43831</v>
      </c>
      <c r="C19032" s="226">
        <v>43832</v>
      </c>
      <c r="D19032" s="226">
        <v>44411.451192129629</v>
      </c>
      <c r="E19032" t="s">
        <v>6457</v>
      </c>
      <c r="F19032">
        <v>121.74391297234389</v>
      </c>
    </row>
    <row r="19033" spans="1:6">
      <c r="A19033">
        <v>8</v>
      </c>
      <c r="B19033" s="226">
        <v>43831</v>
      </c>
      <c r="C19033" s="226">
        <v>43832</v>
      </c>
      <c r="D19033" s="226">
        <v>44411.451192129629</v>
      </c>
      <c r="E19033" t="s">
        <v>6458</v>
      </c>
      <c r="F19033">
        <v>121.4411908096738</v>
      </c>
    </row>
    <row r="19034" spans="1:6">
      <c r="A19034">
        <v>8</v>
      </c>
      <c r="B19034" s="226">
        <v>43831</v>
      </c>
      <c r="C19034" s="226">
        <v>43832</v>
      </c>
      <c r="D19034" s="226">
        <v>44411.451192129629</v>
      </c>
      <c r="E19034" t="s">
        <v>6459</v>
      </c>
      <c r="F19034">
        <v>89.772515895630818</v>
      </c>
    </row>
    <row r="19035" spans="1:6">
      <c r="A19035">
        <v>8</v>
      </c>
      <c r="B19035" s="226">
        <v>43831</v>
      </c>
      <c r="C19035" s="226">
        <v>43832</v>
      </c>
      <c r="D19035" s="226">
        <v>44411.451192129629</v>
      </c>
      <c r="E19035" t="s">
        <v>5521</v>
      </c>
      <c r="F19035">
        <v>210.67810947630139</v>
      </c>
    </row>
    <row r="19036" spans="1:6">
      <c r="A19036">
        <v>8</v>
      </c>
      <c r="B19036" s="226">
        <v>43831</v>
      </c>
      <c r="C19036" s="226">
        <v>43832</v>
      </c>
      <c r="D19036" s="226">
        <v>44411.451192129629</v>
      </c>
      <c r="E19036" t="s">
        <v>6460</v>
      </c>
      <c r="F19036">
        <v>106.00002094374773</v>
      </c>
    </row>
    <row r="19037" spans="1:6">
      <c r="A19037">
        <v>8</v>
      </c>
      <c r="B19037" s="226">
        <v>43831</v>
      </c>
      <c r="C19037" s="226">
        <v>43832</v>
      </c>
      <c r="D19037" s="226">
        <v>44411.451192129629</v>
      </c>
      <c r="E19037" t="s">
        <v>6461</v>
      </c>
      <c r="F19037">
        <v>117.71146007643758</v>
      </c>
    </row>
    <row r="19038" spans="1:6">
      <c r="A19038">
        <v>8</v>
      </c>
      <c r="B19038" s="226">
        <v>43831</v>
      </c>
      <c r="C19038" s="226">
        <v>43832</v>
      </c>
      <c r="D19038" s="226">
        <v>44411.451192129629</v>
      </c>
      <c r="E19038" t="s">
        <v>6462</v>
      </c>
      <c r="F19038">
        <v>124.55435198148152</v>
      </c>
    </row>
    <row r="19039" spans="1:6">
      <c r="A19039">
        <v>8</v>
      </c>
      <c r="B19039" s="226">
        <v>43831</v>
      </c>
      <c r="C19039" s="226">
        <v>43832</v>
      </c>
      <c r="D19039" s="226">
        <v>44411.451192129629</v>
      </c>
      <c r="E19039" t="s">
        <v>6463</v>
      </c>
      <c r="F19039">
        <v>136.70643107096359</v>
      </c>
    </row>
    <row r="19040" spans="1:6">
      <c r="A19040">
        <v>8</v>
      </c>
      <c r="B19040" s="226">
        <v>43831</v>
      </c>
      <c r="C19040" s="226">
        <v>43832</v>
      </c>
      <c r="D19040" s="226">
        <v>44411.451192129629</v>
      </c>
      <c r="E19040" t="s">
        <v>5974</v>
      </c>
      <c r="F19040">
        <v>6.4552634878291029</v>
      </c>
    </row>
    <row r="19041" spans="1:6">
      <c r="A19041">
        <v>8</v>
      </c>
      <c r="B19041" s="226">
        <v>43831</v>
      </c>
      <c r="C19041" s="226">
        <v>43832</v>
      </c>
      <c r="D19041" s="226">
        <v>44411.451192129629</v>
      </c>
      <c r="E19041" t="s">
        <v>5975</v>
      </c>
      <c r="F19041">
        <v>11.722027913067089</v>
      </c>
    </row>
    <row r="19042" spans="1:6">
      <c r="A19042">
        <v>8</v>
      </c>
      <c r="B19042" s="226">
        <v>43831</v>
      </c>
      <c r="C19042" s="226">
        <v>43832</v>
      </c>
      <c r="D19042" s="226">
        <v>44411.451192129629</v>
      </c>
      <c r="E19042" t="s">
        <v>5934</v>
      </c>
      <c r="F19042">
        <v>20.001502621173852</v>
      </c>
    </row>
    <row r="19043" spans="1:6">
      <c r="A19043">
        <v>8</v>
      </c>
      <c r="B19043" s="226">
        <v>43831</v>
      </c>
      <c r="C19043" s="226">
        <v>43832</v>
      </c>
      <c r="D19043" s="226">
        <v>44411.451192129629</v>
      </c>
      <c r="E19043" t="s">
        <v>6242</v>
      </c>
      <c r="F19043">
        <v>51.52474778758156</v>
      </c>
    </row>
    <row r="19044" spans="1:6">
      <c r="A19044">
        <v>8</v>
      </c>
      <c r="B19044" s="226">
        <v>43831</v>
      </c>
      <c r="C19044" s="226">
        <v>43832</v>
      </c>
      <c r="D19044" s="226">
        <v>44411.451192129629</v>
      </c>
      <c r="E19044" t="s">
        <v>6464</v>
      </c>
      <c r="F19044">
        <v>143.33933679792568</v>
      </c>
    </row>
    <row r="19045" spans="1:6">
      <c r="A19045">
        <v>8</v>
      </c>
      <c r="B19045" s="226">
        <v>43831</v>
      </c>
      <c r="C19045" s="226">
        <v>43832</v>
      </c>
      <c r="D19045" s="226">
        <v>44411.451192129629</v>
      </c>
      <c r="E19045" t="s">
        <v>6465</v>
      </c>
      <c r="F19045">
        <v>149.12241335974869</v>
      </c>
    </row>
    <row r="19046" spans="1:6">
      <c r="A19046">
        <v>8</v>
      </c>
      <c r="B19046" s="226">
        <v>43831</v>
      </c>
      <c r="C19046" s="226">
        <v>43832</v>
      </c>
      <c r="D19046" s="226">
        <v>44411.451192129629</v>
      </c>
      <c r="E19046" t="s">
        <v>6466</v>
      </c>
      <c r="F19046">
        <v>143.54379229015771</v>
      </c>
    </row>
    <row r="19047" spans="1:6">
      <c r="A19047">
        <v>8</v>
      </c>
      <c r="B19047" s="226">
        <v>43831</v>
      </c>
      <c r="C19047" s="226">
        <v>43832</v>
      </c>
      <c r="D19047" s="226">
        <v>44411.451192129629</v>
      </c>
      <c r="E19047" t="s">
        <v>6467</v>
      </c>
      <c r="F19047">
        <v>144.83648509979341</v>
      </c>
    </row>
    <row r="19048" spans="1:6">
      <c r="A19048">
        <v>8</v>
      </c>
      <c r="B19048" s="226">
        <v>43831</v>
      </c>
      <c r="C19048" s="226">
        <v>43832</v>
      </c>
      <c r="D19048" s="226">
        <v>44411.451192129629</v>
      </c>
      <c r="E19048" t="s">
        <v>5935</v>
      </c>
      <c r="F19048">
        <v>9.9108217173152529</v>
      </c>
    </row>
    <row r="19049" spans="1:6">
      <c r="A19049">
        <v>8</v>
      </c>
      <c r="B19049" s="226">
        <v>43831</v>
      </c>
      <c r="C19049" s="226">
        <v>43832</v>
      </c>
      <c r="D19049" s="226">
        <v>44411.451192129629</v>
      </c>
      <c r="E19049" t="s">
        <v>6468</v>
      </c>
      <c r="F19049">
        <v>145.07112243440392</v>
      </c>
    </row>
    <row r="19050" spans="1:6">
      <c r="A19050">
        <v>8</v>
      </c>
      <c r="B19050" s="226">
        <v>43831</v>
      </c>
      <c r="C19050" s="226">
        <v>43832</v>
      </c>
      <c r="D19050" s="226">
        <v>44411.451192129629</v>
      </c>
      <c r="E19050" t="s">
        <v>5948</v>
      </c>
    </row>
    <row r="19051" spans="1:6">
      <c r="A19051">
        <v>8</v>
      </c>
      <c r="B19051" s="226">
        <v>43831</v>
      </c>
      <c r="C19051" s="226">
        <v>43832</v>
      </c>
      <c r="D19051" s="226">
        <v>44411.451192129629</v>
      </c>
      <c r="E19051" t="s">
        <v>5950</v>
      </c>
    </row>
    <row r="19052" spans="1:6">
      <c r="A19052">
        <v>8</v>
      </c>
      <c r="B19052" s="226">
        <v>43831</v>
      </c>
      <c r="C19052" s="226">
        <v>43832</v>
      </c>
      <c r="D19052" s="226">
        <v>44411.451192129629</v>
      </c>
      <c r="E19052" t="s">
        <v>5949</v>
      </c>
    </row>
    <row r="19053" spans="1:6">
      <c r="A19053">
        <v>8</v>
      </c>
      <c r="B19053" s="226">
        <v>43831</v>
      </c>
      <c r="C19053" s="226">
        <v>43832</v>
      </c>
      <c r="D19053" s="226">
        <v>44411.451192129629</v>
      </c>
      <c r="E19053" t="s">
        <v>6521</v>
      </c>
      <c r="F19053">
        <v>0.6861230169629895</v>
      </c>
    </row>
    <row r="19054" spans="1:6">
      <c r="A19054">
        <v>8</v>
      </c>
      <c r="B19054" s="226">
        <v>43831</v>
      </c>
      <c r="C19054" s="226">
        <v>43832</v>
      </c>
      <c r="D19054" s="226">
        <v>44411.451192129629</v>
      </c>
      <c r="E19054" t="s">
        <v>6522</v>
      </c>
      <c r="F19054">
        <v>0.16295701406779681</v>
      </c>
    </row>
    <row r="19055" spans="1:6">
      <c r="A19055">
        <v>8</v>
      </c>
      <c r="B19055" s="226">
        <v>43831</v>
      </c>
      <c r="C19055" s="226">
        <v>43832</v>
      </c>
      <c r="D19055" s="226">
        <v>44411.451192129629</v>
      </c>
      <c r="E19055" t="s">
        <v>6243</v>
      </c>
      <c r="F19055">
        <v>1.6900456621767563</v>
      </c>
    </row>
    <row r="19056" spans="1:6">
      <c r="A19056">
        <v>8</v>
      </c>
      <c r="B19056" s="226">
        <v>43831</v>
      </c>
      <c r="C19056" s="226">
        <v>43832</v>
      </c>
      <c r="D19056" s="226">
        <v>44411.451192129629</v>
      </c>
      <c r="E19056" t="s">
        <v>5963</v>
      </c>
      <c r="F19056">
        <v>54.99983312553821</v>
      </c>
    </row>
    <row r="19057" spans="1:6">
      <c r="A19057">
        <v>8</v>
      </c>
      <c r="B19057" s="226">
        <v>43831</v>
      </c>
      <c r="C19057" s="226">
        <v>43832</v>
      </c>
      <c r="D19057" s="226">
        <v>44411.451192129629</v>
      </c>
      <c r="E19057" t="s">
        <v>6447</v>
      </c>
      <c r="F19057">
        <v>91.991203504138511</v>
      </c>
    </row>
    <row r="19058" spans="1:6">
      <c r="A19058">
        <v>8</v>
      </c>
      <c r="B19058" s="226">
        <v>43831</v>
      </c>
      <c r="C19058" s="226">
        <v>43832</v>
      </c>
      <c r="D19058" s="226">
        <v>44411.451192129629</v>
      </c>
      <c r="E19058" t="s">
        <v>6448</v>
      </c>
      <c r="F19058">
        <v>73.692735854784601</v>
      </c>
    </row>
    <row r="19059" spans="1:6">
      <c r="A19059">
        <v>8</v>
      </c>
      <c r="B19059" s="226">
        <v>43831</v>
      </c>
      <c r="C19059" s="226">
        <v>43832</v>
      </c>
      <c r="D19059" s="226">
        <v>44411.451192129629</v>
      </c>
      <c r="E19059" t="s">
        <v>5964</v>
      </c>
      <c r="F19059">
        <v>15.724359307686488</v>
      </c>
    </row>
    <row r="19060" spans="1:6">
      <c r="A19060">
        <v>8</v>
      </c>
      <c r="B19060" s="226">
        <v>43831</v>
      </c>
      <c r="C19060" s="226">
        <v>43832</v>
      </c>
      <c r="D19060" s="226">
        <v>44411.451192129629</v>
      </c>
      <c r="E19060" t="s">
        <v>6244</v>
      </c>
      <c r="F19060">
        <v>10.437171420786115</v>
      </c>
    </row>
    <row r="19061" spans="1:6">
      <c r="A19061">
        <v>8</v>
      </c>
      <c r="B19061" s="226">
        <v>43831</v>
      </c>
      <c r="C19061" s="226">
        <v>43832</v>
      </c>
      <c r="D19061" s="226">
        <v>44411.451192129629</v>
      </c>
      <c r="E19061" t="s">
        <v>6245</v>
      </c>
      <c r="F19061">
        <v>9.0217162516381944</v>
      </c>
    </row>
    <row r="19062" spans="1:6">
      <c r="A19062">
        <v>8</v>
      </c>
      <c r="B19062" s="226">
        <v>43831</v>
      </c>
      <c r="C19062" s="226">
        <v>43832</v>
      </c>
      <c r="D19062" s="226">
        <v>44411.451192129629</v>
      </c>
      <c r="E19062" t="s">
        <v>6659</v>
      </c>
      <c r="F19062">
        <v>0.82829999923706055</v>
      </c>
    </row>
    <row r="19063" spans="1:6">
      <c r="A19063">
        <v>8</v>
      </c>
      <c r="B19063" s="226">
        <v>43831</v>
      </c>
      <c r="C19063" s="226">
        <v>43832</v>
      </c>
      <c r="D19063" s="226">
        <v>44411.451192129629</v>
      </c>
      <c r="E19063" t="s">
        <v>6639</v>
      </c>
      <c r="F19063">
        <v>0.74409997463224853</v>
      </c>
    </row>
    <row r="19064" spans="1:6">
      <c r="A19064">
        <v>8</v>
      </c>
      <c r="B19064" s="226">
        <v>43831</v>
      </c>
      <c r="C19064" s="226">
        <v>43832</v>
      </c>
      <c r="D19064" s="226">
        <v>44411.451192129629</v>
      </c>
      <c r="E19064" t="s">
        <v>6640</v>
      </c>
      <c r="F19064">
        <v>0.85939997434612891</v>
      </c>
    </row>
    <row r="19065" spans="1:6">
      <c r="A19065">
        <v>8</v>
      </c>
      <c r="B19065" s="226">
        <v>43831</v>
      </c>
      <c r="C19065" s="226">
        <v>43832</v>
      </c>
      <c r="D19065" s="226">
        <v>44411.451192129629</v>
      </c>
      <c r="E19065" t="s">
        <v>6641</v>
      </c>
      <c r="F19065">
        <v>0.87779998779296875</v>
      </c>
    </row>
    <row r="19066" spans="1:6">
      <c r="A19066">
        <v>8</v>
      </c>
      <c r="B19066" s="226">
        <v>43831</v>
      </c>
      <c r="C19066" s="226">
        <v>43832</v>
      </c>
      <c r="D19066" s="226">
        <v>44411.451192129629</v>
      </c>
      <c r="E19066" t="s">
        <v>6613</v>
      </c>
    </row>
    <row r="19067" spans="1:6">
      <c r="A19067">
        <v>8</v>
      </c>
      <c r="B19067" s="226">
        <v>43831</v>
      </c>
      <c r="C19067" s="226">
        <v>43832</v>
      </c>
      <c r="D19067" s="226">
        <v>44411.451192129629</v>
      </c>
      <c r="E19067" t="s">
        <v>6246</v>
      </c>
      <c r="F19067">
        <v>48.321539753427722</v>
      </c>
    </row>
    <row r="19068" spans="1:6">
      <c r="A19068">
        <v>8</v>
      </c>
      <c r="B19068" s="226">
        <v>43831</v>
      </c>
      <c r="C19068" s="226">
        <v>43832</v>
      </c>
      <c r="D19068" s="226">
        <v>44411.451192129629</v>
      </c>
      <c r="E19068" t="s">
        <v>6247</v>
      </c>
      <c r="F19068">
        <v>37.884368332641607</v>
      </c>
    </row>
    <row r="19069" spans="1:6">
      <c r="A19069">
        <v>8</v>
      </c>
      <c r="B19069" s="226">
        <v>43831</v>
      </c>
      <c r="C19069" s="226">
        <v>43832</v>
      </c>
      <c r="D19069" s="226">
        <v>44411.451192129629</v>
      </c>
      <c r="E19069" t="s">
        <v>6441</v>
      </c>
      <c r="F19069">
        <v>126.34234298070304</v>
      </c>
    </row>
    <row r="19070" spans="1:6">
      <c r="A19070">
        <v>8</v>
      </c>
      <c r="B19070" s="226">
        <v>43831</v>
      </c>
      <c r="C19070" s="226">
        <v>43832</v>
      </c>
      <c r="D19070" s="226">
        <v>44411.451192129629</v>
      </c>
      <c r="E19070" t="s">
        <v>6442</v>
      </c>
      <c r="F19070">
        <v>137.30592368443834</v>
      </c>
    </row>
    <row r="19071" spans="1:6">
      <c r="A19071">
        <v>8</v>
      </c>
      <c r="B19071" s="226">
        <v>43831</v>
      </c>
      <c r="C19071" s="226">
        <v>43832</v>
      </c>
      <c r="D19071" s="226">
        <v>44411.451192129629</v>
      </c>
      <c r="E19071" t="s">
        <v>6443</v>
      </c>
      <c r="F19071">
        <v>147.48871985541496</v>
      </c>
    </row>
    <row r="19072" spans="1:6">
      <c r="A19072">
        <v>8</v>
      </c>
      <c r="B19072" s="226">
        <v>43831</v>
      </c>
      <c r="C19072" s="226">
        <v>43832</v>
      </c>
      <c r="D19072" s="226">
        <v>44411.451192129629</v>
      </c>
      <c r="E19072" t="s">
        <v>6444</v>
      </c>
      <c r="F19072">
        <v>153.52586449517094</v>
      </c>
    </row>
    <row r="19073" spans="1:6">
      <c r="A19073">
        <v>8</v>
      </c>
      <c r="B19073" s="226">
        <v>43831</v>
      </c>
      <c r="C19073" s="226">
        <v>43832</v>
      </c>
      <c r="D19073" s="226">
        <v>44411.451192129629</v>
      </c>
      <c r="E19073" t="s">
        <v>6445</v>
      </c>
      <c r="F19073">
        <v>161.29049770567133</v>
      </c>
    </row>
    <row r="19074" spans="1:6">
      <c r="A19074">
        <v>8</v>
      </c>
      <c r="B19074" s="226">
        <v>43831</v>
      </c>
      <c r="C19074" s="226">
        <v>43832</v>
      </c>
      <c r="D19074" s="226">
        <v>44411.451192129629</v>
      </c>
      <c r="E19074" t="s">
        <v>6446</v>
      </c>
      <c r="F19074">
        <v>170.73645461400361</v>
      </c>
    </row>
    <row r="19075" spans="1:6">
      <c r="A19075">
        <v>8</v>
      </c>
      <c r="B19075" s="226">
        <v>43831</v>
      </c>
      <c r="C19075" s="226">
        <v>43832</v>
      </c>
      <c r="D19075" s="226">
        <v>44411.451192129629</v>
      </c>
      <c r="E19075" t="s">
        <v>5971</v>
      </c>
      <c r="F19075">
        <v>8.750909083088235</v>
      </c>
    </row>
    <row r="19076" spans="1:6">
      <c r="A19076">
        <v>8</v>
      </c>
      <c r="B19076" s="226">
        <v>43831</v>
      </c>
      <c r="C19076" s="226">
        <v>43832</v>
      </c>
      <c r="D19076" s="226">
        <v>44411.451192129629</v>
      </c>
      <c r="E19076" t="s">
        <v>5972</v>
      </c>
      <c r="F19076">
        <v>11.312903381718471</v>
      </c>
    </row>
    <row r="19077" spans="1:6">
      <c r="A19077">
        <v>8</v>
      </c>
      <c r="B19077" s="226">
        <v>43831</v>
      </c>
      <c r="C19077" s="226">
        <v>43832</v>
      </c>
      <c r="D19077" s="226">
        <v>44411.451192129629</v>
      </c>
      <c r="E19077" t="s">
        <v>6449</v>
      </c>
      <c r="F19077">
        <v>83.325524764590753</v>
      </c>
    </row>
    <row r="19078" spans="1:6">
      <c r="A19078">
        <v>8</v>
      </c>
      <c r="B19078" s="226">
        <v>43831</v>
      </c>
      <c r="C19078" s="226">
        <v>43832</v>
      </c>
      <c r="D19078" s="226">
        <v>44411.451192129629</v>
      </c>
      <c r="E19078" t="s">
        <v>6248</v>
      </c>
      <c r="F19078">
        <v>132.10071891678709</v>
      </c>
    </row>
    <row r="19079" spans="1:6">
      <c r="A19079">
        <v>8</v>
      </c>
      <c r="B19079" s="226">
        <v>43831</v>
      </c>
      <c r="C19079" s="226">
        <v>43832</v>
      </c>
      <c r="D19079" s="226">
        <v>44411.451192129629</v>
      </c>
      <c r="E19079" t="s">
        <v>6249</v>
      </c>
      <c r="F19079">
        <v>97.706015279557931</v>
      </c>
    </row>
    <row r="19080" spans="1:6">
      <c r="A19080">
        <v>8</v>
      </c>
      <c r="B19080" s="226">
        <v>43831</v>
      </c>
      <c r="C19080" s="226">
        <v>43832</v>
      </c>
      <c r="D19080" s="226">
        <v>44411.451192129629</v>
      </c>
      <c r="E19080" t="s">
        <v>6250</v>
      </c>
      <c r="F19080">
        <v>2.3475531287594773</v>
      </c>
    </row>
    <row r="19081" spans="1:6">
      <c r="A19081">
        <v>8</v>
      </c>
      <c r="B19081" s="226">
        <v>43831</v>
      </c>
      <c r="C19081" s="226">
        <v>43832</v>
      </c>
      <c r="D19081" s="226">
        <v>44411.451192129629</v>
      </c>
      <c r="E19081" t="s">
        <v>6450</v>
      </c>
      <c r="F19081">
        <v>172.20993263456546</v>
      </c>
    </row>
    <row r="19082" spans="1:6">
      <c r="A19082">
        <v>8</v>
      </c>
      <c r="B19082" s="226">
        <v>43831</v>
      </c>
      <c r="C19082" s="226">
        <v>43832</v>
      </c>
      <c r="D19082" s="226">
        <v>44411.451192129629</v>
      </c>
      <c r="E19082" t="s">
        <v>6451</v>
      </c>
      <c r="F19082">
        <v>172.23277675840495</v>
      </c>
    </row>
    <row r="19083" spans="1:6">
      <c r="A19083">
        <v>8</v>
      </c>
      <c r="B19083" s="226">
        <v>43831</v>
      </c>
      <c r="C19083" s="226">
        <v>43832</v>
      </c>
      <c r="D19083" s="226">
        <v>44411.451192129629</v>
      </c>
      <c r="E19083" t="s">
        <v>5976</v>
      </c>
      <c r="F19083">
        <v>1.292372776312166</v>
      </c>
    </row>
    <row r="19084" spans="1:6">
      <c r="A19084">
        <v>8</v>
      </c>
      <c r="B19084" s="226">
        <v>43831</v>
      </c>
      <c r="C19084" s="226">
        <v>43832</v>
      </c>
      <c r="D19084" s="226">
        <v>44411.451192129629</v>
      </c>
      <c r="E19084" t="s">
        <v>6452</v>
      </c>
      <c r="F19084">
        <v>172.46022549735179</v>
      </c>
    </row>
    <row r="19085" spans="1:6">
      <c r="A19085">
        <v>8</v>
      </c>
      <c r="B19085" s="226">
        <v>43831</v>
      </c>
      <c r="C19085" s="226">
        <v>43832</v>
      </c>
      <c r="D19085" s="226">
        <v>44411.451192129629</v>
      </c>
      <c r="E19085" t="s">
        <v>6453</v>
      </c>
      <c r="F19085">
        <v>172.57710960176252</v>
      </c>
    </row>
    <row r="19086" spans="1:6">
      <c r="A19086">
        <v>8</v>
      </c>
      <c r="B19086" s="226">
        <v>43831</v>
      </c>
      <c r="C19086" s="226">
        <v>43832</v>
      </c>
      <c r="D19086" s="226">
        <v>44411.451192129629</v>
      </c>
      <c r="E19086" t="s">
        <v>6454</v>
      </c>
      <c r="F19086">
        <v>172.69217316309641</v>
      </c>
    </row>
    <row r="19087" spans="1:6">
      <c r="A19087">
        <v>8</v>
      </c>
      <c r="B19087" s="226">
        <v>43831</v>
      </c>
      <c r="C19087" s="226">
        <v>43832</v>
      </c>
      <c r="D19087" s="226">
        <v>44411.451192129629</v>
      </c>
      <c r="E19087" t="s">
        <v>5957</v>
      </c>
      <c r="F19087">
        <v>0.85900002717974999</v>
      </c>
    </row>
    <row r="19088" spans="1:6">
      <c r="A19088">
        <v>8</v>
      </c>
      <c r="B19088" s="226">
        <v>43831</v>
      </c>
      <c r="C19088" s="226">
        <v>43832</v>
      </c>
      <c r="D19088" s="226">
        <v>44411.451192129629</v>
      </c>
      <c r="E19088" t="s">
        <v>5977</v>
      </c>
      <c r="F19088">
        <v>6.1539998054506784</v>
      </c>
    </row>
    <row r="19089" spans="1:6">
      <c r="A19089">
        <v>8</v>
      </c>
      <c r="B19089" s="226">
        <v>43831</v>
      </c>
      <c r="C19089" s="226">
        <v>43832</v>
      </c>
      <c r="D19089" s="226">
        <v>44411.451192129629</v>
      </c>
      <c r="E19089" t="s">
        <v>5978</v>
      </c>
      <c r="F19089">
        <v>92.426597595211206</v>
      </c>
    </row>
    <row r="19090" spans="1:6">
      <c r="A19090">
        <v>8</v>
      </c>
      <c r="B19090" s="226">
        <v>43831</v>
      </c>
      <c r="C19090" s="226">
        <v>43832</v>
      </c>
      <c r="D19090" s="226">
        <v>44411.451192129629</v>
      </c>
      <c r="E19090" t="s">
        <v>5979</v>
      </c>
      <c r="F19090">
        <v>0.19589999318123338</v>
      </c>
    </row>
    <row r="19091" spans="1:6">
      <c r="A19091">
        <v>8</v>
      </c>
      <c r="B19091" s="226">
        <v>43831</v>
      </c>
      <c r="C19091" s="226">
        <v>43832</v>
      </c>
      <c r="D19091" s="226">
        <v>44411.451192129629</v>
      </c>
      <c r="E19091" t="s">
        <v>5980</v>
      </c>
      <c r="F19091">
        <v>0.12970000505447388</v>
      </c>
    </row>
    <row r="19092" spans="1:6">
      <c r="A19092">
        <v>8</v>
      </c>
      <c r="B19092" s="226">
        <v>43831</v>
      </c>
      <c r="C19092" s="226">
        <v>43832</v>
      </c>
      <c r="D19092" s="226">
        <v>44411.451192129629</v>
      </c>
      <c r="E19092" t="s">
        <v>5981</v>
      </c>
      <c r="F19092">
        <v>0.21250000596047083</v>
      </c>
    </row>
    <row r="19093" spans="1:6">
      <c r="A19093">
        <v>8</v>
      </c>
      <c r="B19093" s="226">
        <v>43831</v>
      </c>
      <c r="C19093" s="226">
        <v>43832</v>
      </c>
      <c r="D19093" s="226">
        <v>44411.451192129629</v>
      </c>
      <c r="E19093" t="s">
        <v>5982</v>
      </c>
      <c r="F19093">
        <v>2.0899999886751324E-2</v>
      </c>
    </row>
    <row r="19094" spans="1:6">
      <c r="A19094">
        <v>8</v>
      </c>
      <c r="B19094" s="226">
        <v>43831</v>
      </c>
      <c r="C19094" s="226">
        <v>43832</v>
      </c>
      <c r="D19094" s="226">
        <v>44411.451192129629</v>
      </c>
      <c r="E19094" t="s">
        <v>5983</v>
      </c>
      <c r="F19094">
        <v>0</v>
      </c>
    </row>
    <row r="19095" spans="1:6">
      <c r="A19095">
        <v>8</v>
      </c>
      <c r="B19095" s="226">
        <v>43831</v>
      </c>
      <c r="C19095" s="226">
        <v>43832</v>
      </c>
      <c r="D19095" s="226">
        <v>44411.451192129629</v>
      </c>
      <c r="E19095" t="s">
        <v>5984</v>
      </c>
      <c r="F19095">
        <v>0</v>
      </c>
    </row>
    <row r="19096" spans="1:6">
      <c r="A19096">
        <v>8</v>
      </c>
      <c r="B19096" s="226">
        <v>43831</v>
      </c>
      <c r="C19096" s="226">
        <v>43832</v>
      </c>
      <c r="D19096" s="226">
        <v>44411.451192129629</v>
      </c>
      <c r="E19096" t="s">
        <v>5985</v>
      </c>
      <c r="F19096">
        <v>0</v>
      </c>
    </row>
    <row r="19097" spans="1:6">
      <c r="A19097">
        <v>8</v>
      </c>
      <c r="B19097" s="226">
        <v>43831</v>
      </c>
      <c r="C19097" s="226">
        <v>43832</v>
      </c>
      <c r="D19097" s="226">
        <v>44411.451192129629</v>
      </c>
      <c r="E19097" t="s">
        <v>6303</v>
      </c>
      <c r="F19097">
        <v>44.612019000000004</v>
      </c>
    </row>
    <row r="19098" spans="1:6">
      <c r="A19098">
        <v>8</v>
      </c>
      <c r="B19098" s="226">
        <v>43831</v>
      </c>
      <c r="C19098" s="226">
        <v>43832</v>
      </c>
      <c r="D19098" s="226">
        <v>44411.451192129629</v>
      </c>
      <c r="E19098" t="s">
        <v>5986</v>
      </c>
      <c r="F19098">
        <v>45.573023739999996</v>
      </c>
    </row>
    <row r="19099" spans="1:6">
      <c r="A19099">
        <v>8</v>
      </c>
      <c r="B19099" s="226">
        <v>43831</v>
      </c>
      <c r="C19099" s="226">
        <v>43832</v>
      </c>
      <c r="D19099" s="226">
        <v>44411.451192129629</v>
      </c>
      <c r="E19099" t="s">
        <v>5987</v>
      </c>
      <c r="F19099">
        <v>2.7000000700354576E-3</v>
      </c>
    </row>
    <row r="19100" spans="1:6">
      <c r="A19100">
        <v>8</v>
      </c>
      <c r="B19100" s="226">
        <v>43831</v>
      </c>
      <c r="C19100" s="226">
        <v>43832</v>
      </c>
      <c r="D19100" s="226">
        <v>44411.451192129629</v>
      </c>
      <c r="E19100" t="s">
        <v>5988</v>
      </c>
      <c r="F19100">
        <v>0.1168999969959259</v>
      </c>
    </row>
    <row r="19101" spans="1:6">
      <c r="A19101">
        <v>8</v>
      </c>
      <c r="B19101" s="226">
        <v>43831</v>
      </c>
      <c r="C19101" s="226">
        <v>43832</v>
      </c>
      <c r="D19101" s="226">
        <v>44411.451192129629</v>
      </c>
      <c r="E19101" t="s">
        <v>5958</v>
      </c>
      <c r="F19101">
        <v>0.28790000081063455</v>
      </c>
    </row>
    <row r="19102" spans="1:6">
      <c r="A19102">
        <v>8</v>
      </c>
      <c r="B19102" s="226">
        <v>43831</v>
      </c>
      <c r="C19102" s="226">
        <v>43832</v>
      </c>
      <c r="D19102" s="226">
        <v>44411.451192129629</v>
      </c>
      <c r="E19102" t="s">
        <v>5989</v>
      </c>
      <c r="F19102">
        <v>54.423401355744055</v>
      </c>
    </row>
    <row r="19103" spans="1:6">
      <c r="A19103">
        <v>8</v>
      </c>
      <c r="B19103" s="226">
        <v>43831</v>
      </c>
      <c r="C19103" s="226">
        <v>43832</v>
      </c>
      <c r="D19103" s="226">
        <v>44411.451192129629</v>
      </c>
      <c r="E19103" t="s">
        <v>5990</v>
      </c>
      <c r="F19103">
        <v>7.9639000892641931</v>
      </c>
    </row>
    <row r="19104" spans="1:6">
      <c r="A19104">
        <v>8</v>
      </c>
      <c r="B19104" s="226">
        <v>43831</v>
      </c>
      <c r="C19104" s="226">
        <v>43832</v>
      </c>
      <c r="D19104" s="226">
        <v>44411.451192129629</v>
      </c>
      <c r="E19104" t="s">
        <v>5991</v>
      </c>
      <c r="F19104">
        <v>10.303600311279297</v>
      </c>
    </row>
    <row r="19105" spans="1:6">
      <c r="A19105">
        <v>8</v>
      </c>
      <c r="B19105" s="226">
        <v>43831</v>
      </c>
      <c r="C19105" s="226">
        <v>43832</v>
      </c>
      <c r="D19105" s="226">
        <v>44411.451192129629</v>
      </c>
      <c r="E19105" t="s">
        <v>5992</v>
      </c>
      <c r="F19105">
        <v>22.974700927734375</v>
      </c>
    </row>
    <row r="19106" spans="1:6">
      <c r="A19106">
        <v>8</v>
      </c>
      <c r="B19106" s="226">
        <v>43831</v>
      </c>
      <c r="C19106" s="226">
        <v>43832</v>
      </c>
      <c r="D19106" s="226">
        <v>44411.451192129629</v>
      </c>
      <c r="E19106" t="s">
        <v>5993</v>
      </c>
      <c r="F19106">
        <v>13.181200027466192</v>
      </c>
    </row>
    <row r="19107" spans="1:6">
      <c r="A19107">
        <v>8</v>
      </c>
      <c r="B19107" s="226">
        <v>43831</v>
      </c>
      <c r="C19107" s="226">
        <v>43832</v>
      </c>
      <c r="D19107" s="226">
        <v>44411.451192129629</v>
      </c>
      <c r="E19107" t="s">
        <v>5994</v>
      </c>
      <c r="F19107">
        <v>33.634300231933594</v>
      </c>
    </row>
    <row r="19108" spans="1:6">
      <c r="A19108">
        <v>8</v>
      </c>
      <c r="B19108" s="226">
        <v>43831</v>
      </c>
      <c r="C19108" s="226">
        <v>43832</v>
      </c>
      <c r="D19108" s="226">
        <v>44411.451192129629</v>
      </c>
      <c r="E19108" t="s">
        <v>5995</v>
      </c>
      <c r="F19108">
        <v>8.0996999740597548</v>
      </c>
    </row>
    <row r="19109" spans="1:6">
      <c r="A19109">
        <v>8</v>
      </c>
      <c r="B19109" s="226">
        <v>43831</v>
      </c>
      <c r="C19109" s="226">
        <v>43832</v>
      </c>
      <c r="D19109" s="226">
        <v>44411.451192129629</v>
      </c>
      <c r="E19109" t="s">
        <v>5996</v>
      </c>
      <c r="F19109">
        <v>2.4084999561310774</v>
      </c>
    </row>
    <row r="19110" spans="1:6">
      <c r="A19110">
        <v>8</v>
      </c>
      <c r="B19110" s="226">
        <v>43831</v>
      </c>
      <c r="C19110" s="226">
        <v>43832</v>
      </c>
      <c r="D19110" s="226">
        <v>44411.451192129629</v>
      </c>
      <c r="E19110" t="s">
        <v>6044</v>
      </c>
    </row>
    <row r="19111" spans="1:6">
      <c r="A19111">
        <v>8</v>
      </c>
      <c r="B19111" s="226">
        <v>43831</v>
      </c>
      <c r="C19111" s="226">
        <v>43832</v>
      </c>
      <c r="D19111" s="226">
        <v>44411.451192129629</v>
      </c>
      <c r="E19111" t="s">
        <v>6047</v>
      </c>
    </row>
    <row r="19112" spans="1:6">
      <c r="A19112">
        <v>8</v>
      </c>
      <c r="B19112" s="226">
        <v>43831</v>
      </c>
      <c r="C19112" s="226">
        <v>43832</v>
      </c>
      <c r="D19112" s="226">
        <v>44411.451192129629</v>
      </c>
      <c r="E19112" t="s">
        <v>6046</v>
      </c>
    </row>
    <row r="19113" spans="1:6">
      <c r="A19113">
        <v>8</v>
      </c>
      <c r="B19113" s="226">
        <v>43831</v>
      </c>
      <c r="C19113" s="226">
        <v>43832</v>
      </c>
      <c r="D19113" s="226">
        <v>44411.451192129629</v>
      </c>
      <c r="E19113" t="s">
        <v>6045</v>
      </c>
    </row>
    <row r="19114" spans="1:6">
      <c r="A19114">
        <v>8</v>
      </c>
      <c r="B19114" s="226">
        <v>43831</v>
      </c>
      <c r="C19114" s="226">
        <v>43832</v>
      </c>
      <c r="D19114" s="226">
        <v>44411.451192129629</v>
      </c>
      <c r="E19114" t="s">
        <v>6235</v>
      </c>
    </row>
    <row r="19115" spans="1:6">
      <c r="A19115">
        <v>8</v>
      </c>
      <c r="B19115" s="226">
        <v>43831</v>
      </c>
      <c r="C19115" s="226">
        <v>43832</v>
      </c>
      <c r="D19115" s="226">
        <v>44411.451192129629</v>
      </c>
      <c r="E19115" t="s">
        <v>6315</v>
      </c>
    </row>
    <row r="19116" spans="1:6">
      <c r="A19116">
        <v>8</v>
      </c>
      <c r="B19116" s="226">
        <v>43831</v>
      </c>
      <c r="C19116" s="226">
        <v>43832</v>
      </c>
      <c r="D19116" s="226">
        <v>44411.451192129629</v>
      </c>
      <c r="E19116" t="s">
        <v>6316</v>
      </c>
    </row>
    <row r="19117" spans="1:6">
      <c r="A19117">
        <v>8</v>
      </c>
      <c r="B19117" s="226">
        <v>43831</v>
      </c>
      <c r="C19117" s="226">
        <v>43832</v>
      </c>
      <c r="D19117" s="226">
        <v>44411.451192129629</v>
      </c>
      <c r="E19117" t="s">
        <v>8012</v>
      </c>
    </row>
    <row r="19118" spans="1:6">
      <c r="A19118">
        <v>8</v>
      </c>
      <c r="B19118" s="226">
        <v>43831</v>
      </c>
      <c r="C19118" s="226">
        <v>43832</v>
      </c>
      <c r="D19118" s="226">
        <v>44411.451192129629</v>
      </c>
      <c r="E19118" t="s">
        <v>6269</v>
      </c>
      <c r="F19118">
        <v>39.977405398421851</v>
      </c>
    </row>
    <row r="19119" spans="1:6">
      <c r="A19119">
        <v>8</v>
      </c>
      <c r="B19119" s="226">
        <v>43831</v>
      </c>
      <c r="C19119" s="226">
        <v>43832</v>
      </c>
      <c r="D19119" s="226">
        <v>44411.451192129629</v>
      </c>
      <c r="E19119" t="s">
        <v>6553</v>
      </c>
      <c r="F19119">
        <v>0</v>
      </c>
    </row>
    <row r="19120" spans="1:6">
      <c r="A19120">
        <v>8</v>
      </c>
      <c r="B19120" s="226">
        <v>43831</v>
      </c>
      <c r="C19120" s="226">
        <v>43832</v>
      </c>
      <c r="D19120" s="226">
        <v>44411.451192129629</v>
      </c>
      <c r="E19120" t="s">
        <v>6554</v>
      </c>
      <c r="F19120">
        <v>0</v>
      </c>
    </row>
    <row r="19121" spans="1:6">
      <c r="A19121">
        <v>8</v>
      </c>
      <c r="B19121" s="226">
        <v>43831</v>
      </c>
      <c r="C19121" s="226">
        <v>43832</v>
      </c>
      <c r="D19121" s="226">
        <v>44411.451192129629</v>
      </c>
      <c r="E19121" t="s">
        <v>6555</v>
      </c>
      <c r="F19121">
        <v>0</v>
      </c>
    </row>
    <row r="19122" spans="1:6">
      <c r="A19122">
        <v>8</v>
      </c>
      <c r="B19122" s="226">
        <v>43831</v>
      </c>
      <c r="C19122" s="226">
        <v>43832</v>
      </c>
      <c r="D19122" s="226">
        <v>44411.451192129629</v>
      </c>
      <c r="E19122" t="s">
        <v>6556</v>
      </c>
      <c r="F19122">
        <v>0</v>
      </c>
    </row>
    <row r="19123" spans="1:6">
      <c r="A19123">
        <v>8</v>
      </c>
      <c r="B19123" s="226">
        <v>43831</v>
      </c>
      <c r="C19123" s="226">
        <v>43832</v>
      </c>
      <c r="D19123" s="226">
        <v>44411.451192129629</v>
      </c>
      <c r="E19123" t="s">
        <v>6557</v>
      </c>
      <c r="F19123">
        <v>0</v>
      </c>
    </row>
    <row r="19124" spans="1:6">
      <c r="A19124">
        <v>8</v>
      </c>
      <c r="B19124" s="226">
        <v>43831</v>
      </c>
      <c r="C19124" s="226">
        <v>43832</v>
      </c>
      <c r="D19124" s="226">
        <v>44411.451192129629</v>
      </c>
      <c r="E19124" t="s">
        <v>6558</v>
      </c>
      <c r="F19124">
        <v>0</v>
      </c>
    </row>
    <row r="19125" spans="1:6">
      <c r="A19125">
        <v>8</v>
      </c>
      <c r="B19125" s="226">
        <v>43831</v>
      </c>
      <c r="C19125" s="226">
        <v>43832</v>
      </c>
      <c r="D19125" s="226">
        <v>44411.451192129629</v>
      </c>
      <c r="E19125" t="s">
        <v>6559</v>
      </c>
      <c r="F19125">
        <v>0</v>
      </c>
    </row>
    <row r="19126" spans="1:6">
      <c r="A19126">
        <v>8</v>
      </c>
      <c r="B19126" s="226">
        <v>43831</v>
      </c>
      <c r="C19126" s="226">
        <v>43832</v>
      </c>
      <c r="D19126" s="226">
        <v>44411.451192129629</v>
      </c>
      <c r="E19126" t="s">
        <v>6560</v>
      </c>
      <c r="F19126">
        <v>18</v>
      </c>
    </row>
    <row r="19127" spans="1:6">
      <c r="A19127">
        <v>8</v>
      </c>
      <c r="B19127" s="226">
        <v>43831</v>
      </c>
      <c r="C19127" s="226">
        <v>43832</v>
      </c>
      <c r="D19127" s="226">
        <v>44411.451192129629</v>
      </c>
      <c r="E19127" t="s">
        <v>6561</v>
      </c>
      <c r="F19127">
        <v>18</v>
      </c>
    </row>
    <row r="19128" spans="1:6">
      <c r="A19128">
        <v>8</v>
      </c>
      <c r="B19128" s="226">
        <v>43831</v>
      </c>
      <c r="C19128" s="226">
        <v>43832</v>
      </c>
      <c r="D19128" s="226">
        <v>44411.451192129629</v>
      </c>
      <c r="E19128" t="s">
        <v>6562</v>
      </c>
      <c r="F19128">
        <v>2.8</v>
      </c>
    </row>
    <row r="19129" spans="1:6">
      <c r="A19129">
        <v>8</v>
      </c>
      <c r="B19129" s="226">
        <v>43831</v>
      </c>
      <c r="C19129" s="226">
        <v>43832</v>
      </c>
      <c r="D19129" s="226">
        <v>44411.451192129629</v>
      </c>
      <c r="E19129" t="s">
        <v>6563</v>
      </c>
      <c r="F19129">
        <v>2.8</v>
      </c>
    </row>
    <row r="19130" spans="1:6">
      <c r="A19130">
        <v>8</v>
      </c>
      <c r="B19130" s="226">
        <v>43831</v>
      </c>
      <c r="C19130" s="226">
        <v>43832</v>
      </c>
      <c r="D19130" s="226">
        <v>44411.451192129629</v>
      </c>
      <c r="E19130" t="s">
        <v>6564</v>
      </c>
      <c r="F19130">
        <v>2.8</v>
      </c>
    </row>
    <row r="19131" spans="1:6">
      <c r="A19131">
        <v>8</v>
      </c>
      <c r="B19131" s="226">
        <v>43831</v>
      </c>
      <c r="C19131" s="226">
        <v>43832</v>
      </c>
      <c r="D19131" s="226">
        <v>44411.451192129629</v>
      </c>
      <c r="E19131" t="s">
        <v>6565</v>
      </c>
      <c r="F19131">
        <v>2.8</v>
      </c>
    </row>
    <row r="19132" spans="1:6">
      <c r="A19132">
        <v>8</v>
      </c>
      <c r="B19132" s="226">
        <v>43831</v>
      </c>
      <c r="C19132" s="226">
        <v>43832</v>
      </c>
      <c r="D19132" s="226">
        <v>44411.451192129629</v>
      </c>
      <c r="E19132" t="s">
        <v>6566</v>
      </c>
      <c r="F19132">
        <v>18</v>
      </c>
    </row>
    <row r="19133" spans="1:6">
      <c r="A19133">
        <v>8</v>
      </c>
      <c r="B19133" s="226">
        <v>43831</v>
      </c>
      <c r="C19133" s="226">
        <v>43832</v>
      </c>
      <c r="D19133" s="226">
        <v>44411.451192129629</v>
      </c>
      <c r="E19133" t="s">
        <v>6567</v>
      </c>
      <c r="F19133">
        <v>2.8</v>
      </c>
    </row>
    <row r="19134" spans="1:6">
      <c r="A19134">
        <v>8</v>
      </c>
      <c r="B19134" s="226">
        <v>43831</v>
      </c>
      <c r="C19134" s="226">
        <v>43832</v>
      </c>
      <c r="D19134" s="226">
        <v>44411.451192129629</v>
      </c>
      <c r="E19134" t="s">
        <v>6568</v>
      </c>
      <c r="F19134">
        <v>2.8</v>
      </c>
    </row>
    <row r="19135" spans="1:6">
      <c r="A19135">
        <v>8</v>
      </c>
      <c r="B19135" s="226">
        <v>43831</v>
      </c>
      <c r="C19135" s="226">
        <v>43832</v>
      </c>
      <c r="D19135" s="226">
        <v>44411.451192129629</v>
      </c>
      <c r="E19135" t="s">
        <v>6569</v>
      </c>
      <c r="F19135">
        <v>18</v>
      </c>
    </row>
    <row r="19136" spans="1:6">
      <c r="A19136">
        <v>8</v>
      </c>
      <c r="B19136" s="226">
        <v>43831</v>
      </c>
      <c r="C19136" s="226">
        <v>43832</v>
      </c>
      <c r="D19136" s="226">
        <v>44411.451192129629</v>
      </c>
      <c r="E19136" t="s">
        <v>6570</v>
      </c>
      <c r="F19136">
        <v>2.8</v>
      </c>
    </row>
    <row r="19137" spans="1:6">
      <c r="A19137">
        <v>8</v>
      </c>
      <c r="B19137" s="226">
        <v>43831</v>
      </c>
      <c r="C19137" s="226">
        <v>43832</v>
      </c>
      <c r="D19137" s="226">
        <v>44411.451192129629</v>
      </c>
      <c r="E19137" t="s">
        <v>6665</v>
      </c>
      <c r="F19137">
        <v>-3.257282465799919E-2</v>
      </c>
    </row>
    <row r="19138" spans="1:6">
      <c r="A19138">
        <v>8</v>
      </c>
      <c r="B19138" s="226">
        <v>43831</v>
      </c>
      <c r="C19138" s="226">
        <v>43832</v>
      </c>
      <c r="D19138" s="226">
        <v>44411.451192129629</v>
      </c>
      <c r="E19138" t="s">
        <v>6666</v>
      </c>
      <c r="F19138">
        <v>-2.5229221771264243E-2</v>
      </c>
    </row>
    <row r="19139" spans="1:6">
      <c r="A19139">
        <v>8</v>
      </c>
      <c r="B19139" s="226">
        <v>43831</v>
      </c>
      <c r="C19139" s="226">
        <v>43832</v>
      </c>
      <c r="D19139" s="226">
        <v>44411.451192129629</v>
      </c>
      <c r="E19139" t="s">
        <v>6662</v>
      </c>
      <c r="F19139">
        <v>1.3649561104002788</v>
      </c>
    </row>
    <row r="19140" spans="1:6">
      <c r="A19140">
        <v>8</v>
      </c>
      <c r="B19140" s="226">
        <v>43831</v>
      </c>
      <c r="C19140" s="226">
        <v>43832</v>
      </c>
      <c r="D19140" s="226">
        <v>44411.451192129629</v>
      </c>
      <c r="E19140" t="s">
        <v>6289</v>
      </c>
      <c r="F19140">
        <v>32.856162087122598</v>
      </c>
    </row>
    <row r="19141" spans="1:6">
      <c r="A19141">
        <v>8</v>
      </c>
      <c r="B19141" s="226">
        <v>43831</v>
      </c>
      <c r="C19141" s="226">
        <v>43832</v>
      </c>
      <c r="D19141" s="226">
        <v>44411.451192129629</v>
      </c>
      <c r="E19141" t="s">
        <v>6290</v>
      </c>
      <c r="F19141">
        <v>4.3155950711005211</v>
      </c>
    </row>
    <row r="19142" spans="1:6">
      <c r="A19142">
        <v>8</v>
      </c>
      <c r="B19142" s="226">
        <v>43831</v>
      </c>
      <c r="C19142" s="226">
        <v>43832</v>
      </c>
      <c r="D19142" s="226">
        <v>44411.451192129629</v>
      </c>
      <c r="E19142" t="s">
        <v>6291</v>
      </c>
      <c r="F19142">
        <v>4.4542602270382359</v>
      </c>
    </row>
    <row r="19143" spans="1:6">
      <c r="A19143">
        <v>8</v>
      </c>
      <c r="B19143" s="226">
        <v>43831</v>
      </c>
      <c r="C19143" s="226">
        <v>43832</v>
      </c>
      <c r="D19143" s="226">
        <v>44411.451192129629</v>
      </c>
      <c r="E19143" t="s">
        <v>6292</v>
      </c>
      <c r="F19143">
        <v>9.9286713398165176</v>
      </c>
    </row>
    <row r="19144" spans="1:6">
      <c r="A19144">
        <v>8</v>
      </c>
      <c r="B19144" s="226">
        <v>43831</v>
      </c>
      <c r="C19144" s="226">
        <v>43832</v>
      </c>
      <c r="D19144" s="226">
        <v>44411.451192129629</v>
      </c>
      <c r="E19144" t="s">
        <v>6293</v>
      </c>
      <c r="F19144">
        <v>0</v>
      </c>
    </row>
    <row r="19145" spans="1:6">
      <c r="A19145">
        <v>8</v>
      </c>
      <c r="B19145" s="226">
        <v>43831</v>
      </c>
      <c r="C19145" s="226">
        <v>43832</v>
      </c>
      <c r="D19145" s="226">
        <v>44411.451192129629</v>
      </c>
      <c r="E19145" t="s">
        <v>6294</v>
      </c>
      <c r="F19145">
        <v>0</v>
      </c>
    </row>
    <row r="19146" spans="1:6">
      <c r="A19146">
        <v>8</v>
      </c>
      <c r="B19146" s="226">
        <v>43831</v>
      </c>
      <c r="C19146" s="226">
        <v>43832</v>
      </c>
      <c r="D19146" s="226">
        <v>44411.451192129629</v>
      </c>
      <c r="E19146" t="s">
        <v>6295</v>
      </c>
      <c r="F19146">
        <v>44.612019000000004</v>
      </c>
    </row>
    <row r="19147" spans="1:6">
      <c r="A19147">
        <v>8</v>
      </c>
      <c r="B19147" s="226">
        <v>43831</v>
      </c>
      <c r="C19147" s="226">
        <v>43832</v>
      </c>
      <c r="D19147" s="226">
        <v>44411.451192129629</v>
      </c>
      <c r="E19147" t="s">
        <v>6296</v>
      </c>
      <c r="F19147">
        <v>45.573023739999996</v>
      </c>
    </row>
    <row r="19148" spans="1:6">
      <c r="A19148">
        <v>8</v>
      </c>
      <c r="B19148" s="226">
        <v>43831</v>
      </c>
      <c r="C19148" s="226">
        <v>43832</v>
      </c>
      <c r="D19148" s="226">
        <v>44411.451192129629</v>
      </c>
      <c r="E19148" t="s">
        <v>6317</v>
      </c>
    </row>
    <row r="19149" spans="1:6">
      <c r="A19149">
        <v>8</v>
      </c>
      <c r="B19149" s="226">
        <v>43831</v>
      </c>
      <c r="C19149" s="226">
        <v>43832</v>
      </c>
      <c r="D19149" s="226">
        <v>44411.451192129629</v>
      </c>
      <c r="E19149" t="s">
        <v>6318</v>
      </c>
    </row>
    <row r="19150" spans="1:6">
      <c r="A19150">
        <v>8</v>
      </c>
      <c r="B19150" s="226">
        <v>43831</v>
      </c>
      <c r="C19150" s="226">
        <v>43832</v>
      </c>
      <c r="D19150" s="226">
        <v>44411.451192129629</v>
      </c>
      <c r="E19150" t="s">
        <v>6319</v>
      </c>
    </row>
    <row r="19151" spans="1:6">
      <c r="A19151">
        <v>8</v>
      </c>
      <c r="B19151" s="226">
        <v>43831</v>
      </c>
      <c r="C19151" s="226">
        <v>43832</v>
      </c>
      <c r="D19151" s="226">
        <v>44411.451192129629</v>
      </c>
      <c r="E19151" t="s">
        <v>6320</v>
      </c>
    </row>
    <row r="19152" spans="1:6">
      <c r="A19152">
        <v>8</v>
      </c>
      <c r="B19152" s="226">
        <v>43831</v>
      </c>
      <c r="C19152" s="226">
        <v>43832</v>
      </c>
      <c r="D19152" s="226">
        <v>44411.451192129629</v>
      </c>
      <c r="E19152" t="s">
        <v>8013</v>
      </c>
    </row>
    <row r="19153" spans="1:6">
      <c r="A19153">
        <v>8</v>
      </c>
      <c r="B19153" s="226">
        <v>43831</v>
      </c>
      <c r="C19153" s="226">
        <v>43832</v>
      </c>
      <c r="D19153" s="226">
        <v>44411.451192129629</v>
      </c>
      <c r="E19153" t="s">
        <v>8014</v>
      </c>
    </row>
    <row r="19154" spans="1:6">
      <c r="A19154">
        <v>8</v>
      </c>
      <c r="B19154" s="226">
        <v>43831</v>
      </c>
      <c r="C19154" s="226">
        <v>43832</v>
      </c>
      <c r="D19154" s="226">
        <v>44411.451192129629</v>
      </c>
      <c r="E19154" t="s">
        <v>6362</v>
      </c>
    </row>
    <row r="19155" spans="1:6">
      <c r="A19155">
        <v>8</v>
      </c>
      <c r="B19155" s="226">
        <v>43831</v>
      </c>
      <c r="C19155" s="226">
        <v>43832</v>
      </c>
      <c r="D19155" s="226">
        <v>44411.451192129629</v>
      </c>
      <c r="E19155" t="s">
        <v>6363</v>
      </c>
    </row>
    <row r="19156" spans="1:6">
      <c r="A19156">
        <v>8</v>
      </c>
      <c r="B19156" s="226">
        <v>43831</v>
      </c>
      <c r="C19156" s="226">
        <v>43832</v>
      </c>
      <c r="D19156" s="226">
        <v>44411.451192129629</v>
      </c>
      <c r="E19156" t="s">
        <v>6525</v>
      </c>
    </row>
    <row r="19157" spans="1:6">
      <c r="A19157">
        <v>8</v>
      </c>
      <c r="B19157" s="226">
        <v>43831</v>
      </c>
      <c r="C19157" s="226">
        <v>43832</v>
      </c>
      <c r="D19157" s="226">
        <v>44411.451192129629</v>
      </c>
      <c r="E19157" t="s">
        <v>6526</v>
      </c>
    </row>
    <row r="19158" spans="1:6">
      <c r="A19158">
        <v>8</v>
      </c>
      <c r="B19158" s="226">
        <v>43831</v>
      </c>
      <c r="C19158" s="226">
        <v>43832</v>
      </c>
      <c r="D19158" s="226">
        <v>44411.451192129629</v>
      </c>
      <c r="E19158" t="s">
        <v>6721</v>
      </c>
      <c r="F19158">
        <v>2.3475531287594773</v>
      </c>
    </row>
    <row r="19159" spans="1:6">
      <c r="A19159">
        <v>8</v>
      </c>
      <c r="B19159" s="226">
        <v>43831</v>
      </c>
      <c r="C19159" s="226">
        <v>43832</v>
      </c>
      <c r="D19159" s="226">
        <v>44411.451192129629</v>
      </c>
      <c r="E19159" t="s">
        <v>6727</v>
      </c>
      <c r="F19159">
        <v>20.965812410248649</v>
      </c>
    </row>
    <row r="19160" spans="1:6">
      <c r="A19160">
        <v>8</v>
      </c>
      <c r="B19160" s="226">
        <v>43831</v>
      </c>
      <c r="C19160" s="226">
        <v>43832</v>
      </c>
      <c r="D19160" s="226">
        <v>44411.451192129629</v>
      </c>
      <c r="E19160" t="s">
        <v>7567</v>
      </c>
    </row>
    <row r="19161" spans="1:6">
      <c r="A19161">
        <v>8</v>
      </c>
      <c r="B19161" s="226">
        <v>43831</v>
      </c>
      <c r="C19161" s="226">
        <v>43832</v>
      </c>
      <c r="D19161" s="226">
        <v>44411.451192129629</v>
      </c>
      <c r="E19161" t="s">
        <v>7569</v>
      </c>
    </row>
    <row r="19162" spans="1:6">
      <c r="A19162">
        <v>8</v>
      </c>
      <c r="B19162" s="226">
        <v>43831</v>
      </c>
      <c r="C19162" s="226">
        <v>43832</v>
      </c>
      <c r="D19162" s="226">
        <v>44411.451192129629</v>
      </c>
      <c r="E19162" t="s">
        <v>7574</v>
      </c>
    </row>
    <row r="19163" spans="1:6">
      <c r="A19163">
        <v>8</v>
      </c>
      <c r="B19163" s="226">
        <v>43831</v>
      </c>
      <c r="C19163" s="226">
        <v>43832</v>
      </c>
      <c r="D19163" s="226">
        <v>44411.451192129629</v>
      </c>
      <c r="E19163" t="s">
        <v>7578</v>
      </c>
    </row>
    <row r="19164" spans="1:6">
      <c r="A19164">
        <v>8</v>
      </c>
      <c r="B19164" s="226">
        <v>43831</v>
      </c>
      <c r="C19164" s="226">
        <v>43832</v>
      </c>
      <c r="D19164" s="226">
        <v>44411.451192129629</v>
      </c>
      <c r="E19164" t="s">
        <v>8007</v>
      </c>
    </row>
    <row r="19165" spans="1:6">
      <c r="A19165">
        <v>8</v>
      </c>
      <c r="B19165" s="226">
        <v>43831</v>
      </c>
      <c r="C19165" s="226">
        <v>43832</v>
      </c>
      <c r="D19165" s="226">
        <v>44411.451192129629</v>
      </c>
      <c r="E19165" t="s">
        <v>7634</v>
      </c>
    </row>
    <row r="19166" spans="1:6">
      <c r="A19166">
        <v>8</v>
      </c>
      <c r="B19166" s="226">
        <v>43831</v>
      </c>
      <c r="C19166" s="226">
        <v>43832</v>
      </c>
      <c r="D19166" s="226">
        <v>44411.451192129629</v>
      </c>
      <c r="E19166" t="s">
        <v>7539</v>
      </c>
      <c r="F19166">
        <v>1E-3</v>
      </c>
    </row>
    <row r="19167" spans="1:6">
      <c r="A19167">
        <v>8</v>
      </c>
      <c r="B19167" s="226">
        <v>43831</v>
      </c>
      <c r="C19167" s="226">
        <v>43832</v>
      </c>
      <c r="D19167" s="226">
        <v>44411.451192129629</v>
      </c>
      <c r="E19167" t="s">
        <v>7540</v>
      </c>
      <c r="F19167">
        <v>1E-3</v>
      </c>
    </row>
    <row r="19168" spans="1:6">
      <c r="A19168">
        <v>8</v>
      </c>
      <c r="B19168" s="226">
        <v>43831</v>
      </c>
      <c r="C19168" s="226">
        <v>43832</v>
      </c>
      <c r="D19168" s="226">
        <v>44411.451192129629</v>
      </c>
      <c r="E19168" t="s">
        <v>6816</v>
      </c>
      <c r="F19168">
        <v>75.981706953048715</v>
      </c>
    </row>
    <row r="19169" spans="1:6">
      <c r="A19169">
        <v>8</v>
      </c>
      <c r="B19169" s="226">
        <v>43831</v>
      </c>
      <c r="C19169" s="226">
        <v>43832</v>
      </c>
      <c r="D19169" s="226">
        <v>44411.451192129629</v>
      </c>
      <c r="E19169" t="s">
        <v>6818</v>
      </c>
      <c r="F19169">
        <v>266.94654500749391</v>
      </c>
    </row>
    <row r="19170" spans="1:6">
      <c r="A19170">
        <v>8</v>
      </c>
      <c r="B19170" s="226">
        <v>43831</v>
      </c>
      <c r="C19170" s="226">
        <v>43832</v>
      </c>
      <c r="D19170" s="226">
        <v>44411.451192129629</v>
      </c>
      <c r="E19170" t="s">
        <v>6820</v>
      </c>
      <c r="F19170">
        <v>1901.2791534423789</v>
      </c>
    </row>
    <row r="19171" spans="1:6">
      <c r="A19171">
        <v>8</v>
      </c>
      <c r="B19171" s="226">
        <v>43831</v>
      </c>
      <c r="C19171" s="226">
        <v>43832</v>
      </c>
      <c r="D19171" s="226">
        <v>44411.451192129629</v>
      </c>
      <c r="E19171" t="s">
        <v>6822</v>
      </c>
      <c r="F19171">
        <v>33.091665010982055</v>
      </c>
    </row>
    <row r="19172" spans="1:6">
      <c r="A19172">
        <v>8</v>
      </c>
      <c r="B19172" s="226">
        <v>43831</v>
      </c>
      <c r="C19172" s="226">
        <v>43832</v>
      </c>
      <c r="D19172" s="226">
        <v>44411.451192129629</v>
      </c>
      <c r="E19172" t="s">
        <v>6824</v>
      </c>
      <c r="F19172">
        <v>143.90556818644211</v>
      </c>
    </row>
    <row r="19173" spans="1:6">
      <c r="A19173">
        <v>8</v>
      </c>
      <c r="B19173" s="226">
        <v>43831</v>
      </c>
      <c r="C19173" s="226">
        <v>43832</v>
      </c>
      <c r="D19173" s="226">
        <v>44411.451192129629</v>
      </c>
      <c r="E19173" t="s">
        <v>6826</v>
      </c>
      <c r="F19173">
        <v>57.969073412153449</v>
      </c>
    </row>
    <row r="19174" spans="1:6">
      <c r="A19174">
        <v>8</v>
      </c>
      <c r="B19174" s="226">
        <v>43831</v>
      </c>
      <c r="C19174" s="226">
        <v>43832</v>
      </c>
      <c r="D19174" s="226">
        <v>44411.451192129629</v>
      </c>
      <c r="E19174" t="s">
        <v>6828</v>
      </c>
      <c r="F19174">
        <v>51.355562178293845</v>
      </c>
    </row>
    <row r="19175" spans="1:6">
      <c r="A19175">
        <v>8</v>
      </c>
      <c r="B19175" s="226">
        <v>43831</v>
      </c>
      <c r="C19175" s="226">
        <v>43832</v>
      </c>
      <c r="D19175" s="226">
        <v>44411.451192129629</v>
      </c>
      <c r="E19175" t="s">
        <v>8021</v>
      </c>
      <c r="F19175">
        <v>625.86323861016194</v>
      </c>
    </row>
    <row r="19176" spans="1:6">
      <c r="A19176">
        <v>8</v>
      </c>
      <c r="B19176" s="226">
        <v>43831</v>
      </c>
      <c r="C19176" s="226">
        <v>43832</v>
      </c>
      <c r="D19176" s="226">
        <v>44411.451192129629</v>
      </c>
      <c r="E19176" t="s">
        <v>8022</v>
      </c>
      <c r="F19176">
        <v>630.12644458346813</v>
      </c>
    </row>
    <row r="19177" spans="1:6">
      <c r="A19177">
        <v>8</v>
      </c>
      <c r="B19177" s="226">
        <v>43831</v>
      </c>
      <c r="C19177" s="226">
        <v>43832</v>
      </c>
      <c r="D19177" s="226">
        <v>44411.451192129629</v>
      </c>
      <c r="E19177" t="s">
        <v>6834</v>
      </c>
      <c r="F19177">
        <v>0</v>
      </c>
    </row>
    <row r="19178" spans="1:6">
      <c r="A19178">
        <v>8</v>
      </c>
      <c r="B19178" s="226">
        <v>43831</v>
      </c>
      <c r="C19178" s="226">
        <v>43832</v>
      </c>
      <c r="D19178" s="226">
        <v>44411.451192129629</v>
      </c>
      <c r="E19178" t="s">
        <v>8023</v>
      </c>
    </row>
    <row r="19179" spans="1:6">
      <c r="A19179">
        <v>8</v>
      </c>
      <c r="B19179" s="226">
        <v>43831</v>
      </c>
      <c r="C19179" s="226">
        <v>43832</v>
      </c>
      <c r="D19179" s="226">
        <v>44411.451192129629</v>
      </c>
      <c r="E19179" t="s">
        <v>8024</v>
      </c>
    </row>
    <row r="19180" spans="1:6">
      <c r="A19180">
        <v>8</v>
      </c>
      <c r="B19180" s="226">
        <v>43831</v>
      </c>
      <c r="C19180" s="226">
        <v>43832</v>
      </c>
      <c r="D19180" s="226">
        <v>44411.451192129629</v>
      </c>
      <c r="E19180" t="s">
        <v>8025</v>
      </c>
    </row>
    <row r="19181" spans="1:6">
      <c r="A19181">
        <v>8</v>
      </c>
      <c r="B19181" s="226">
        <v>43831</v>
      </c>
      <c r="C19181" s="226">
        <v>43832</v>
      </c>
      <c r="D19181" s="226">
        <v>44411.451192129629</v>
      </c>
      <c r="E19181" t="s">
        <v>8026</v>
      </c>
    </row>
    <row r="19182" spans="1:6">
      <c r="A19182">
        <v>8</v>
      </c>
      <c r="B19182" s="226">
        <v>43831</v>
      </c>
      <c r="C19182" s="226">
        <v>43832</v>
      </c>
      <c r="D19182" s="226">
        <v>44411.451192129629</v>
      </c>
      <c r="E19182" t="s">
        <v>8027</v>
      </c>
    </row>
    <row r="19183" spans="1:6">
      <c r="A19183">
        <v>8</v>
      </c>
      <c r="B19183" s="226">
        <v>43831</v>
      </c>
      <c r="C19183" s="226">
        <v>43832</v>
      </c>
      <c r="D19183" s="226">
        <v>44411.451192129629</v>
      </c>
      <c r="E19183" t="s">
        <v>8028</v>
      </c>
    </row>
    <row r="19184" spans="1:6">
      <c r="A19184">
        <v>8</v>
      </c>
      <c r="B19184" s="226">
        <v>43831</v>
      </c>
      <c r="C19184" s="226">
        <v>43832</v>
      </c>
      <c r="D19184" s="226">
        <v>44411.451192129629</v>
      </c>
      <c r="E19184" t="s">
        <v>8029</v>
      </c>
    </row>
    <row r="19185" spans="1:5">
      <c r="A19185">
        <v>8</v>
      </c>
      <c r="B19185" s="226">
        <v>43831</v>
      </c>
      <c r="C19185" s="226">
        <v>43832</v>
      </c>
      <c r="D19185" s="226">
        <v>44411.451192129629</v>
      </c>
      <c r="E19185" t="s">
        <v>8030</v>
      </c>
    </row>
    <row r="19186" spans="1:5">
      <c r="A19186">
        <v>8</v>
      </c>
      <c r="B19186" s="226">
        <v>43831</v>
      </c>
      <c r="C19186" s="226">
        <v>43832</v>
      </c>
      <c r="D19186" s="226">
        <v>44411.451192129629</v>
      </c>
      <c r="E19186" t="s">
        <v>8031</v>
      </c>
    </row>
    <row r="19187" spans="1:5">
      <c r="A19187">
        <v>8</v>
      </c>
      <c r="B19187" s="226">
        <v>43831</v>
      </c>
      <c r="C19187" s="226">
        <v>43832</v>
      </c>
      <c r="D19187" s="226">
        <v>44411.451192129629</v>
      </c>
      <c r="E19187" t="s">
        <v>8032</v>
      </c>
    </row>
    <row r="19188" spans="1:5">
      <c r="A19188">
        <v>8</v>
      </c>
      <c r="B19188" s="226">
        <v>43831</v>
      </c>
      <c r="C19188" s="226">
        <v>43832</v>
      </c>
      <c r="D19188" s="226">
        <v>44411.451192129629</v>
      </c>
      <c r="E19188" t="s">
        <v>8033</v>
      </c>
    </row>
    <row r="19189" spans="1:5">
      <c r="A19189">
        <v>8</v>
      </c>
      <c r="B19189" s="226">
        <v>43831</v>
      </c>
      <c r="C19189" s="226">
        <v>43832</v>
      </c>
      <c r="D19189" s="226">
        <v>44411.451192129629</v>
      </c>
      <c r="E19189" t="s">
        <v>8034</v>
      </c>
    </row>
    <row r="19190" spans="1:5">
      <c r="A19190">
        <v>8</v>
      </c>
      <c r="B19190" s="226">
        <v>43831</v>
      </c>
      <c r="C19190" s="226">
        <v>43832</v>
      </c>
      <c r="D19190" s="226">
        <v>44411.451192129629</v>
      </c>
      <c r="E19190" t="s">
        <v>8035</v>
      </c>
    </row>
    <row r="19191" spans="1:5">
      <c r="A19191">
        <v>8</v>
      </c>
      <c r="B19191" s="226">
        <v>43831</v>
      </c>
      <c r="C19191" s="226">
        <v>43832</v>
      </c>
      <c r="D19191" s="226">
        <v>44411.451192129629</v>
      </c>
      <c r="E19191" t="s">
        <v>8036</v>
      </c>
    </row>
    <row r="19192" spans="1:5">
      <c r="A19192">
        <v>8</v>
      </c>
      <c r="B19192" s="226">
        <v>43831</v>
      </c>
      <c r="C19192" s="226">
        <v>43832</v>
      </c>
      <c r="D19192" s="226">
        <v>44411.451192129629</v>
      </c>
      <c r="E19192" t="s">
        <v>8037</v>
      </c>
    </row>
    <row r="19193" spans="1:5">
      <c r="A19193">
        <v>8</v>
      </c>
      <c r="B19193" s="226">
        <v>43831</v>
      </c>
      <c r="C19193" s="226">
        <v>43832</v>
      </c>
      <c r="D19193" s="226">
        <v>44411.451192129629</v>
      </c>
      <c r="E19193" t="s">
        <v>8038</v>
      </c>
    </row>
    <row r="19194" spans="1:5">
      <c r="A19194">
        <v>8</v>
      </c>
      <c r="B19194" s="226">
        <v>43831</v>
      </c>
      <c r="C19194" s="226">
        <v>43832</v>
      </c>
      <c r="D19194" s="226">
        <v>44411.451192129629</v>
      </c>
      <c r="E19194" t="s">
        <v>8039</v>
      </c>
    </row>
    <row r="19195" spans="1:5">
      <c r="A19195">
        <v>8</v>
      </c>
      <c r="B19195" s="226">
        <v>43831</v>
      </c>
      <c r="C19195" s="226">
        <v>43832</v>
      </c>
      <c r="D19195" s="226">
        <v>44411.451192129629</v>
      </c>
      <c r="E19195" t="s">
        <v>8040</v>
      </c>
    </row>
    <row r="19196" spans="1:5">
      <c r="A19196">
        <v>8</v>
      </c>
      <c r="B19196" s="226">
        <v>43831</v>
      </c>
      <c r="C19196" s="226">
        <v>43832</v>
      </c>
      <c r="D19196" s="226">
        <v>44411.451192129629</v>
      </c>
      <c r="E19196" t="s">
        <v>8041</v>
      </c>
    </row>
    <row r="19197" spans="1:5">
      <c r="A19197">
        <v>8</v>
      </c>
      <c r="B19197" s="226">
        <v>43831</v>
      </c>
      <c r="C19197" s="226">
        <v>43832</v>
      </c>
      <c r="D19197" s="226">
        <v>44411.451192129629</v>
      </c>
      <c r="E19197" t="s">
        <v>8042</v>
      </c>
    </row>
    <row r="19198" spans="1:5">
      <c r="A19198">
        <v>8</v>
      </c>
      <c r="B19198" s="226">
        <v>43831</v>
      </c>
      <c r="C19198" s="226">
        <v>43832</v>
      </c>
      <c r="D19198" s="226">
        <v>44411.451192129629</v>
      </c>
      <c r="E19198" t="s">
        <v>8043</v>
      </c>
    </row>
    <row r="19199" spans="1:5">
      <c r="A19199">
        <v>8</v>
      </c>
      <c r="B19199" s="226">
        <v>43831</v>
      </c>
      <c r="C19199" s="226">
        <v>43832</v>
      </c>
      <c r="D19199" s="226">
        <v>44411.451192129629</v>
      </c>
      <c r="E19199" t="s">
        <v>8044</v>
      </c>
    </row>
    <row r="19200" spans="1:5">
      <c r="A19200">
        <v>8</v>
      </c>
      <c r="B19200" s="226">
        <v>43831</v>
      </c>
      <c r="C19200" s="226">
        <v>43832</v>
      </c>
      <c r="D19200" s="226">
        <v>44411.451192129629</v>
      </c>
      <c r="E19200" t="s">
        <v>8045</v>
      </c>
    </row>
    <row r="19201" spans="1:6">
      <c r="A19201">
        <v>8</v>
      </c>
      <c r="B19201" s="226">
        <v>43831</v>
      </c>
      <c r="C19201" s="226">
        <v>43832</v>
      </c>
      <c r="D19201" s="226">
        <v>44411.451192129629</v>
      </c>
      <c r="E19201" t="s">
        <v>8046</v>
      </c>
    </row>
    <row r="19202" spans="1:6">
      <c r="A19202">
        <v>8</v>
      </c>
      <c r="B19202" s="226">
        <v>43831</v>
      </c>
      <c r="C19202" s="226">
        <v>43832</v>
      </c>
      <c r="D19202" s="226">
        <v>44411.451192129629</v>
      </c>
      <c r="E19202" t="s">
        <v>8047</v>
      </c>
    </row>
    <row r="19203" spans="1:6">
      <c r="A19203">
        <v>8</v>
      </c>
      <c r="B19203" s="226">
        <v>43831</v>
      </c>
      <c r="C19203" s="226">
        <v>43832</v>
      </c>
      <c r="D19203" s="226">
        <v>44411.451192129629</v>
      </c>
      <c r="E19203" t="s">
        <v>8048</v>
      </c>
    </row>
    <row r="19204" spans="1:6">
      <c r="A19204">
        <v>8</v>
      </c>
      <c r="B19204" s="226">
        <v>43831</v>
      </c>
      <c r="C19204" s="226">
        <v>43832</v>
      </c>
      <c r="D19204" s="226">
        <v>44411.451192129629</v>
      </c>
      <c r="E19204" t="s">
        <v>8049</v>
      </c>
    </row>
    <row r="19205" spans="1:6">
      <c r="A19205">
        <v>8</v>
      </c>
      <c r="B19205" s="226">
        <v>43831</v>
      </c>
      <c r="C19205" s="226">
        <v>43832</v>
      </c>
      <c r="D19205" s="226">
        <v>44411.451192129629</v>
      </c>
      <c r="E19205" t="s">
        <v>8050</v>
      </c>
    </row>
    <row r="19206" spans="1:6">
      <c r="A19206">
        <v>8</v>
      </c>
      <c r="B19206" s="226">
        <v>43831</v>
      </c>
      <c r="C19206" s="226">
        <v>43832</v>
      </c>
      <c r="D19206" s="226">
        <v>44411.451192129629</v>
      </c>
      <c r="E19206" t="s">
        <v>8051</v>
      </c>
    </row>
    <row r="19207" spans="1:6">
      <c r="A19207">
        <v>8</v>
      </c>
      <c r="B19207" s="226">
        <v>43831</v>
      </c>
      <c r="C19207" s="226">
        <v>43832</v>
      </c>
      <c r="D19207" s="226">
        <v>44411.451192129629</v>
      </c>
      <c r="E19207" t="s">
        <v>6894</v>
      </c>
      <c r="F19207">
        <v>0.16783644941467227</v>
      </c>
    </row>
    <row r="19208" spans="1:6">
      <c r="A19208">
        <v>8</v>
      </c>
      <c r="B19208" s="226">
        <v>43831</v>
      </c>
      <c r="C19208" s="226">
        <v>43832</v>
      </c>
      <c r="D19208" s="226">
        <v>44411.451192129629</v>
      </c>
      <c r="E19208" t="s">
        <v>6896</v>
      </c>
      <c r="F19208">
        <v>0.22020574786765265</v>
      </c>
    </row>
    <row r="19209" spans="1:6">
      <c r="A19209">
        <v>8</v>
      </c>
      <c r="B19209" s="226">
        <v>43831</v>
      </c>
      <c r="C19209" s="226">
        <v>43832</v>
      </c>
      <c r="D19209" s="226">
        <v>44411.451192129629</v>
      </c>
      <c r="E19209" t="s">
        <v>6898</v>
      </c>
      <c r="F19209">
        <v>0.19164979308688887</v>
      </c>
    </row>
    <row r="19210" spans="1:6">
      <c r="A19210">
        <v>8</v>
      </c>
      <c r="B19210" s="226">
        <v>43831</v>
      </c>
      <c r="C19210" s="226">
        <v>43832</v>
      </c>
      <c r="D19210" s="226">
        <v>44411.451192129629</v>
      </c>
      <c r="E19210" t="s">
        <v>7315</v>
      </c>
      <c r="F19210">
        <v>37.828326772318924</v>
      </c>
    </row>
    <row r="19211" spans="1:6">
      <c r="A19211">
        <v>8</v>
      </c>
      <c r="B19211" s="226">
        <v>43831</v>
      </c>
      <c r="C19211" s="226">
        <v>43832</v>
      </c>
      <c r="D19211" s="226">
        <v>44411.451192129629</v>
      </c>
      <c r="E19211" t="s">
        <v>7317</v>
      </c>
      <c r="F19211">
        <v>22.059000015259667</v>
      </c>
    </row>
    <row r="19212" spans="1:6">
      <c r="A19212">
        <v>8</v>
      </c>
      <c r="B19212" s="226">
        <v>43831</v>
      </c>
      <c r="C19212" s="226">
        <v>43832</v>
      </c>
      <c r="D19212" s="226">
        <v>44411.451192129629</v>
      </c>
      <c r="E19212" t="s">
        <v>7319</v>
      </c>
      <c r="F19212">
        <v>32.060001373292202</v>
      </c>
    </row>
    <row r="19213" spans="1:6">
      <c r="A19213">
        <v>8</v>
      </c>
      <c r="B19213" s="226">
        <v>43831</v>
      </c>
      <c r="C19213" s="226">
        <v>43832</v>
      </c>
      <c r="D19213" s="226">
        <v>44411.451192129629</v>
      </c>
      <c r="E19213" t="s">
        <v>7321</v>
      </c>
      <c r="F19213">
        <v>625.86323861016194</v>
      </c>
    </row>
    <row r="19214" spans="1:6">
      <c r="A19214">
        <v>8</v>
      </c>
      <c r="B19214" s="226">
        <v>43831</v>
      </c>
      <c r="C19214" s="226">
        <v>43832</v>
      </c>
      <c r="D19214" s="226">
        <v>44411.451192129629</v>
      </c>
      <c r="E19214" t="s">
        <v>7322</v>
      </c>
      <c r="F19214">
        <v>5.2839997932316702</v>
      </c>
    </row>
    <row r="19215" spans="1:6">
      <c r="A19215">
        <v>8</v>
      </c>
      <c r="B19215" s="226">
        <v>43831</v>
      </c>
      <c r="C19215" s="226">
        <v>43832</v>
      </c>
      <c r="D19215" s="226">
        <v>44411.451192129629</v>
      </c>
      <c r="E19215" t="s">
        <v>7324</v>
      </c>
      <c r="F19215">
        <v>8.1499997824430448</v>
      </c>
    </row>
    <row r="19216" spans="1:6">
      <c r="A19216">
        <v>8</v>
      </c>
      <c r="B19216" s="226">
        <v>43831</v>
      </c>
      <c r="C19216" s="226">
        <v>43832</v>
      </c>
      <c r="D19216" s="226">
        <v>44411.451192129629</v>
      </c>
      <c r="E19216" t="s">
        <v>7326</v>
      </c>
      <c r="F19216">
        <v>10.324000023305818</v>
      </c>
    </row>
    <row r="19217" spans="1:6">
      <c r="A19217">
        <v>8</v>
      </c>
      <c r="B19217" s="226">
        <v>43831</v>
      </c>
      <c r="C19217" s="226">
        <v>43832</v>
      </c>
      <c r="D19217" s="226">
        <v>44411.451192129629</v>
      </c>
      <c r="E19217" t="s">
        <v>7328</v>
      </c>
      <c r="F19217">
        <v>0.84999997343405509</v>
      </c>
    </row>
    <row r="19218" spans="1:6">
      <c r="A19218">
        <v>8</v>
      </c>
      <c r="B19218" s="226">
        <v>43831</v>
      </c>
      <c r="C19218" s="226">
        <v>43832</v>
      </c>
      <c r="D19218" s="226">
        <v>44411.451192129629</v>
      </c>
      <c r="E19218" t="s">
        <v>7330</v>
      </c>
      <c r="F19218">
        <v>54.236412885453973</v>
      </c>
    </row>
    <row r="19219" spans="1:6">
      <c r="A19219">
        <v>8</v>
      </c>
      <c r="B19219" s="226">
        <v>43831</v>
      </c>
      <c r="C19219" s="226">
        <v>43832</v>
      </c>
      <c r="D19219" s="226">
        <v>44411.451192129629</v>
      </c>
      <c r="E19219" t="s">
        <v>8052</v>
      </c>
      <c r="F19219">
        <v>10.308677226967246</v>
      </c>
    </row>
    <row r="19220" spans="1:6">
      <c r="A19220">
        <v>8</v>
      </c>
      <c r="B19220" s="226">
        <v>43831</v>
      </c>
      <c r="C19220" s="226">
        <v>43832</v>
      </c>
      <c r="D19220" s="226">
        <v>44411.451192129629</v>
      </c>
      <c r="E19220" t="s">
        <v>8053</v>
      </c>
      <c r="F19220">
        <v>11.974452542596396</v>
      </c>
    </row>
    <row r="19221" spans="1:6">
      <c r="A19221">
        <v>8</v>
      </c>
      <c r="B19221" s="226">
        <v>43831</v>
      </c>
      <c r="C19221" s="226">
        <v>43832</v>
      </c>
      <c r="D19221" s="226">
        <v>44411.451192129629</v>
      </c>
      <c r="E19221" t="s">
        <v>8054</v>
      </c>
      <c r="F19221">
        <v>26.540885950459327</v>
      </c>
    </row>
    <row r="19222" spans="1:6">
      <c r="A19222">
        <v>8</v>
      </c>
      <c r="B19222" s="226">
        <v>43831</v>
      </c>
      <c r="C19222" s="226">
        <v>43832</v>
      </c>
      <c r="D19222" s="226">
        <v>44411.451192129629</v>
      </c>
      <c r="E19222" t="s">
        <v>8055</v>
      </c>
      <c r="F19222">
        <v>15.255311086442699</v>
      </c>
    </row>
    <row r="19223" spans="1:6">
      <c r="A19223">
        <v>8</v>
      </c>
      <c r="B19223" s="226">
        <v>43831</v>
      </c>
      <c r="C19223" s="226">
        <v>43832</v>
      </c>
      <c r="D19223" s="226">
        <v>44411.451192129629</v>
      </c>
      <c r="E19223" t="s">
        <v>8056</v>
      </c>
      <c r="F19223">
        <v>71.887414007716714</v>
      </c>
    </row>
    <row r="19224" spans="1:6">
      <c r="A19224">
        <v>8</v>
      </c>
      <c r="B19224" s="226">
        <v>43831</v>
      </c>
      <c r="C19224" s="226">
        <v>43832</v>
      </c>
      <c r="D19224" s="226">
        <v>44411.451192129629</v>
      </c>
      <c r="E19224" t="s">
        <v>8057</v>
      </c>
      <c r="F19224">
        <v>29.60899925231827</v>
      </c>
    </row>
    <row r="19225" spans="1:6">
      <c r="A19225">
        <v>8</v>
      </c>
      <c r="B19225" s="226">
        <v>43831</v>
      </c>
      <c r="C19225" s="226">
        <v>43832</v>
      </c>
      <c r="D19225" s="226">
        <v>44411.451192129629</v>
      </c>
      <c r="E19225" t="s">
        <v>8058</v>
      </c>
      <c r="F19225">
        <v>1.0999999940395355E-2</v>
      </c>
    </row>
    <row r="19226" spans="1:6">
      <c r="A19226">
        <v>8</v>
      </c>
      <c r="B19226" s="226">
        <v>43831</v>
      </c>
      <c r="C19226" s="226">
        <v>43832</v>
      </c>
      <c r="D19226" s="226">
        <v>44411.451192129629</v>
      </c>
      <c r="E19226" t="s">
        <v>8059</v>
      </c>
      <c r="F19226">
        <v>3.1940000057219238</v>
      </c>
    </row>
    <row r="19227" spans="1:6">
      <c r="A19227">
        <v>8</v>
      </c>
      <c r="B19227" s="226">
        <v>43831</v>
      </c>
      <c r="C19227" s="226">
        <v>43832</v>
      </c>
      <c r="D19227" s="226">
        <v>44411.451192129629</v>
      </c>
      <c r="E19227" t="s">
        <v>8060</v>
      </c>
      <c r="F19227">
        <v>2.0000000949948276E-3</v>
      </c>
    </row>
    <row r="19228" spans="1:6">
      <c r="A19228">
        <v>8</v>
      </c>
      <c r="B19228" s="226">
        <v>43831</v>
      </c>
      <c r="C19228" s="226">
        <v>43832</v>
      </c>
      <c r="D19228" s="226">
        <v>44411.451192129629</v>
      </c>
      <c r="E19228" t="s">
        <v>8265</v>
      </c>
      <c r="F19228">
        <v>218.55070116672243</v>
      </c>
    </row>
    <row r="19229" spans="1:6">
      <c r="A19229">
        <v>8</v>
      </c>
      <c r="B19229" s="226">
        <v>43831</v>
      </c>
      <c r="C19229" s="226">
        <v>43832</v>
      </c>
      <c r="D19229" s="226">
        <v>44411.451192129629</v>
      </c>
      <c r="E19229" t="s">
        <v>8262</v>
      </c>
      <c r="F19229">
        <v>77.750184615378259</v>
      </c>
    </row>
    <row r="19230" spans="1:6">
      <c r="A19230">
        <v>8</v>
      </c>
      <c r="B19230" s="226">
        <v>43831</v>
      </c>
      <c r="C19230" s="226">
        <v>43832</v>
      </c>
      <c r="D19230" s="226">
        <v>44411.451192129629</v>
      </c>
      <c r="E19230" t="s">
        <v>8266</v>
      </c>
      <c r="F19230">
        <v>64.424646454890038</v>
      </c>
    </row>
    <row r="19231" spans="1:6">
      <c r="A19231">
        <v>8</v>
      </c>
      <c r="B19231" s="226">
        <v>43831</v>
      </c>
      <c r="C19231" s="226">
        <v>43832</v>
      </c>
      <c r="D19231" s="226">
        <v>44411.451192129629</v>
      </c>
      <c r="E19231" t="s">
        <v>8015</v>
      </c>
    </row>
    <row r="19232" spans="1:6">
      <c r="A19232">
        <v>8</v>
      </c>
      <c r="B19232" s="226">
        <v>43831</v>
      </c>
      <c r="C19232" s="226">
        <v>43832</v>
      </c>
      <c r="D19232" s="226">
        <v>44411.451192129629</v>
      </c>
      <c r="E19232" t="s">
        <v>8016</v>
      </c>
    </row>
    <row r="19233" spans="1:6">
      <c r="A19233">
        <v>8</v>
      </c>
      <c r="B19233" s="226">
        <v>43831</v>
      </c>
      <c r="C19233" s="226">
        <v>43832</v>
      </c>
      <c r="D19233" s="226">
        <v>44411.451192129629</v>
      </c>
      <c r="E19233" t="s">
        <v>8008</v>
      </c>
    </row>
    <row r="19234" spans="1:6">
      <c r="A19234">
        <v>8</v>
      </c>
      <c r="B19234" s="226">
        <v>43831</v>
      </c>
      <c r="C19234" s="226">
        <v>43832</v>
      </c>
      <c r="D19234" s="226">
        <v>44411.451192129629</v>
      </c>
      <c r="E19234" t="s">
        <v>7641</v>
      </c>
    </row>
    <row r="19235" spans="1:6">
      <c r="A19235">
        <v>8</v>
      </c>
      <c r="B19235" s="226">
        <v>43831</v>
      </c>
      <c r="C19235" s="226">
        <v>43832</v>
      </c>
      <c r="D19235" s="226">
        <v>44411.451192129629</v>
      </c>
      <c r="E19235" t="s">
        <v>7648</v>
      </c>
    </row>
    <row r="19236" spans="1:6">
      <c r="A19236">
        <v>8</v>
      </c>
      <c r="B19236" s="226">
        <v>43831</v>
      </c>
      <c r="C19236" s="226">
        <v>43832</v>
      </c>
      <c r="D19236" s="226">
        <v>44411.451192129629</v>
      </c>
      <c r="E19236" t="s">
        <v>6900</v>
      </c>
      <c r="F19236">
        <v>110.00103698836462</v>
      </c>
    </row>
    <row r="19237" spans="1:6">
      <c r="A19237">
        <v>8</v>
      </c>
      <c r="B19237" s="226">
        <v>43831</v>
      </c>
      <c r="C19237" s="226">
        <v>43832</v>
      </c>
      <c r="D19237" s="226">
        <v>44411.451192129629</v>
      </c>
      <c r="E19237" t="s">
        <v>6902</v>
      </c>
      <c r="F19237">
        <v>0</v>
      </c>
    </row>
    <row r="19238" spans="1:6">
      <c r="A19238">
        <v>8</v>
      </c>
      <c r="B19238" s="226">
        <v>43831</v>
      </c>
      <c r="C19238" s="226">
        <v>43832</v>
      </c>
      <c r="D19238" s="226">
        <v>44411.451192129629</v>
      </c>
      <c r="E19238" t="s">
        <v>8061</v>
      </c>
    </row>
    <row r="19239" spans="1:6">
      <c r="A19239">
        <v>8</v>
      </c>
      <c r="B19239" s="226">
        <v>43831</v>
      </c>
      <c r="C19239" s="226">
        <v>43832</v>
      </c>
      <c r="D19239" s="226">
        <v>44411.451192129629</v>
      </c>
      <c r="E19239" t="s">
        <v>8062</v>
      </c>
    </row>
    <row r="19240" spans="1:6">
      <c r="A19240">
        <v>8</v>
      </c>
      <c r="B19240" s="226">
        <v>43831</v>
      </c>
      <c r="C19240" s="226">
        <v>43832</v>
      </c>
      <c r="D19240" s="226">
        <v>44411.451192129629</v>
      </c>
      <c r="E19240" t="s">
        <v>8063</v>
      </c>
    </row>
    <row r="19241" spans="1:6">
      <c r="A19241">
        <v>8</v>
      </c>
      <c r="B19241" s="226">
        <v>43831</v>
      </c>
      <c r="C19241" s="226">
        <v>43832</v>
      </c>
      <c r="D19241" s="226">
        <v>44411.451192129629</v>
      </c>
      <c r="E19241" t="s">
        <v>8064</v>
      </c>
    </row>
    <row r="19242" spans="1:6">
      <c r="A19242">
        <v>8</v>
      </c>
      <c r="B19242" s="226">
        <v>43831</v>
      </c>
      <c r="C19242" s="226">
        <v>43832</v>
      </c>
      <c r="D19242" s="226">
        <v>44411.451192129629</v>
      </c>
      <c r="E19242" t="s">
        <v>8065</v>
      </c>
    </row>
    <row r="19243" spans="1:6">
      <c r="A19243">
        <v>8</v>
      </c>
      <c r="B19243" s="226">
        <v>43831</v>
      </c>
      <c r="C19243" s="226">
        <v>43832</v>
      </c>
      <c r="D19243" s="226">
        <v>44411.451192129629</v>
      </c>
      <c r="E19243" t="s">
        <v>8066</v>
      </c>
    </row>
    <row r="19244" spans="1:6">
      <c r="A19244">
        <v>8</v>
      </c>
      <c r="B19244" s="226">
        <v>43831</v>
      </c>
      <c r="C19244" s="226">
        <v>43832</v>
      </c>
      <c r="D19244" s="226">
        <v>44411.451192129629</v>
      </c>
      <c r="E19244" t="s">
        <v>8067</v>
      </c>
    </row>
    <row r="19245" spans="1:6">
      <c r="A19245">
        <v>8</v>
      </c>
      <c r="B19245" s="226">
        <v>43831</v>
      </c>
      <c r="C19245" s="226">
        <v>43832</v>
      </c>
      <c r="D19245" s="226">
        <v>44411.451192129629</v>
      </c>
      <c r="E19245" t="s">
        <v>8068</v>
      </c>
    </row>
    <row r="19246" spans="1:6">
      <c r="A19246">
        <v>8</v>
      </c>
      <c r="B19246" s="226">
        <v>43831</v>
      </c>
      <c r="C19246" s="226">
        <v>43832</v>
      </c>
      <c r="D19246" s="226">
        <v>44411.451192129629</v>
      </c>
      <c r="E19246" t="s">
        <v>8069</v>
      </c>
    </row>
    <row r="19247" spans="1:6">
      <c r="A19247">
        <v>8</v>
      </c>
      <c r="B19247" s="226">
        <v>43831</v>
      </c>
      <c r="C19247" s="226">
        <v>43832</v>
      </c>
      <c r="D19247" s="226">
        <v>44411.451192129629</v>
      </c>
      <c r="E19247" t="s">
        <v>8070</v>
      </c>
    </row>
    <row r="19248" spans="1:6">
      <c r="A19248">
        <v>8</v>
      </c>
      <c r="B19248" s="226">
        <v>43831</v>
      </c>
      <c r="C19248" s="226">
        <v>43832</v>
      </c>
      <c r="D19248" s="226">
        <v>44411.451192129629</v>
      </c>
      <c r="E19248" t="s">
        <v>8071</v>
      </c>
    </row>
    <row r="19249" spans="1:5">
      <c r="A19249">
        <v>8</v>
      </c>
      <c r="B19249" s="226">
        <v>43831</v>
      </c>
      <c r="C19249" s="226">
        <v>43832</v>
      </c>
      <c r="D19249" s="226">
        <v>44411.451192129629</v>
      </c>
      <c r="E19249" t="s">
        <v>8072</v>
      </c>
    </row>
    <row r="19250" spans="1:5">
      <c r="A19250">
        <v>8</v>
      </c>
      <c r="B19250" s="226">
        <v>43831</v>
      </c>
      <c r="C19250" s="226">
        <v>43832</v>
      </c>
      <c r="D19250" s="226">
        <v>44411.451192129629</v>
      </c>
      <c r="E19250" t="s">
        <v>8073</v>
      </c>
    </row>
    <row r="19251" spans="1:5">
      <c r="A19251">
        <v>8</v>
      </c>
      <c r="B19251" s="226">
        <v>43831</v>
      </c>
      <c r="C19251" s="226">
        <v>43832</v>
      </c>
      <c r="D19251" s="226">
        <v>44411.451192129629</v>
      </c>
      <c r="E19251" t="s">
        <v>8074</v>
      </c>
    </row>
    <row r="19252" spans="1:5">
      <c r="A19252">
        <v>8</v>
      </c>
      <c r="B19252" s="226">
        <v>43831</v>
      </c>
      <c r="C19252" s="226">
        <v>43832</v>
      </c>
      <c r="D19252" s="226">
        <v>44411.451192129629</v>
      </c>
      <c r="E19252" t="s">
        <v>8075</v>
      </c>
    </row>
    <row r="19253" spans="1:5">
      <c r="A19253">
        <v>8</v>
      </c>
      <c r="B19253" s="226">
        <v>43831</v>
      </c>
      <c r="C19253" s="226">
        <v>43832</v>
      </c>
      <c r="D19253" s="226">
        <v>44411.451192129629</v>
      </c>
      <c r="E19253" t="s">
        <v>8076</v>
      </c>
    </row>
    <row r="19254" spans="1:5">
      <c r="A19254">
        <v>8</v>
      </c>
      <c r="B19254" s="226">
        <v>43831</v>
      </c>
      <c r="C19254" s="226">
        <v>43832</v>
      </c>
      <c r="D19254" s="226">
        <v>44411.451192129629</v>
      </c>
      <c r="E19254" t="s">
        <v>8077</v>
      </c>
    </row>
    <row r="19255" spans="1:5">
      <c r="A19255">
        <v>8</v>
      </c>
      <c r="B19255" s="226">
        <v>43831</v>
      </c>
      <c r="C19255" s="226">
        <v>43832</v>
      </c>
      <c r="D19255" s="226">
        <v>44411.451192129629</v>
      </c>
      <c r="E19255" t="s">
        <v>8078</v>
      </c>
    </row>
    <row r="19256" spans="1:5">
      <c r="A19256">
        <v>8</v>
      </c>
      <c r="B19256" s="226">
        <v>43831</v>
      </c>
      <c r="C19256" s="226">
        <v>43832</v>
      </c>
      <c r="D19256" s="226">
        <v>44411.451192129629</v>
      </c>
      <c r="E19256" t="s">
        <v>8079</v>
      </c>
    </row>
    <row r="19257" spans="1:5">
      <c r="A19257">
        <v>8</v>
      </c>
      <c r="B19257" s="226">
        <v>43831</v>
      </c>
      <c r="C19257" s="226">
        <v>43832</v>
      </c>
      <c r="D19257" s="226">
        <v>44411.451192129629</v>
      </c>
      <c r="E19257" t="s">
        <v>8080</v>
      </c>
    </row>
    <row r="19258" spans="1:5">
      <c r="A19258">
        <v>8</v>
      </c>
      <c r="B19258" s="226">
        <v>43831</v>
      </c>
      <c r="C19258" s="226">
        <v>43832</v>
      </c>
      <c r="D19258" s="226">
        <v>44411.451192129629</v>
      </c>
      <c r="E19258" t="s">
        <v>8081</v>
      </c>
    </row>
    <row r="19259" spans="1:5">
      <c r="A19259">
        <v>8</v>
      </c>
      <c r="B19259" s="226">
        <v>43831</v>
      </c>
      <c r="C19259" s="226">
        <v>43832</v>
      </c>
      <c r="D19259" s="226">
        <v>44411.451192129629</v>
      </c>
      <c r="E19259" t="s">
        <v>8082</v>
      </c>
    </row>
    <row r="19260" spans="1:5">
      <c r="A19260">
        <v>8</v>
      </c>
      <c r="B19260" s="226">
        <v>43831</v>
      </c>
      <c r="C19260" s="226">
        <v>43832</v>
      </c>
      <c r="D19260" s="226">
        <v>44411.451192129629</v>
      </c>
      <c r="E19260" t="s">
        <v>8083</v>
      </c>
    </row>
    <row r="19261" spans="1:5">
      <c r="A19261">
        <v>8</v>
      </c>
      <c r="B19261" s="226">
        <v>43831</v>
      </c>
      <c r="C19261" s="226">
        <v>43832</v>
      </c>
      <c r="D19261" s="226">
        <v>44411.451192129629</v>
      </c>
      <c r="E19261" t="s">
        <v>8084</v>
      </c>
    </row>
    <row r="19262" spans="1:5">
      <c r="A19262">
        <v>8</v>
      </c>
      <c r="B19262" s="226">
        <v>43831</v>
      </c>
      <c r="C19262" s="226">
        <v>43832</v>
      </c>
      <c r="D19262" s="226">
        <v>44411.451192129629</v>
      </c>
      <c r="E19262" t="s">
        <v>8085</v>
      </c>
    </row>
    <row r="19263" spans="1:5">
      <c r="A19263">
        <v>8</v>
      </c>
      <c r="B19263" s="226">
        <v>43831</v>
      </c>
      <c r="C19263" s="226">
        <v>43832</v>
      </c>
      <c r="D19263" s="226">
        <v>44411.451192129629</v>
      </c>
      <c r="E19263" t="s">
        <v>8086</v>
      </c>
    </row>
    <row r="19264" spans="1:5">
      <c r="A19264">
        <v>8</v>
      </c>
      <c r="B19264" s="226">
        <v>43831</v>
      </c>
      <c r="C19264" s="226">
        <v>43832</v>
      </c>
      <c r="D19264" s="226">
        <v>44411.451192129629</v>
      </c>
      <c r="E19264" t="s">
        <v>8087</v>
      </c>
    </row>
    <row r="19265" spans="1:5">
      <c r="A19265">
        <v>8</v>
      </c>
      <c r="B19265" s="226">
        <v>43831</v>
      </c>
      <c r="C19265" s="226">
        <v>43832</v>
      </c>
      <c r="D19265" s="226">
        <v>44411.451192129629</v>
      </c>
      <c r="E19265" t="s">
        <v>8088</v>
      </c>
    </row>
    <row r="19266" spans="1:5">
      <c r="A19266">
        <v>8</v>
      </c>
      <c r="B19266" s="226">
        <v>43831</v>
      </c>
      <c r="C19266" s="226">
        <v>43832</v>
      </c>
      <c r="D19266" s="226">
        <v>44411.451192129629</v>
      </c>
      <c r="E19266" t="s">
        <v>8089</v>
      </c>
    </row>
    <row r="19267" spans="1:5">
      <c r="A19267">
        <v>8</v>
      </c>
      <c r="B19267" s="226">
        <v>43831</v>
      </c>
      <c r="C19267" s="226">
        <v>43832</v>
      </c>
      <c r="D19267" s="226">
        <v>44411.451192129629</v>
      </c>
      <c r="E19267" t="s">
        <v>8090</v>
      </c>
    </row>
    <row r="19268" spans="1:5">
      <c r="A19268">
        <v>8</v>
      </c>
      <c r="B19268" s="226">
        <v>43831</v>
      </c>
      <c r="C19268" s="226">
        <v>43832</v>
      </c>
      <c r="D19268" s="226">
        <v>44411.451192129629</v>
      </c>
      <c r="E19268" t="s">
        <v>8091</v>
      </c>
    </row>
    <row r="19269" spans="1:5">
      <c r="A19269">
        <v>8</v>
      </c>
      <c r="B19269" s="226">
        <v>43831</v>
      </c>
      <c r="C19269" s="226">
        <v>43832</v>
      </c>
      <c r="D19269" s="226">
        <v>44411.451192129629</v>
      </c>
      <c r="E19269" t="s">
        <v>8092</v>
      </c>
    </row>
    <row r="19270" spans="1:5">
      <c r="A19270">
        <v>8</v>
      </c>
      <c r="B19270" s="226">
        <v>43831</v>
      </c>
      <c r="C19270" s="226">
        <v>43832</v>
      </c>
      <c r="D19270" s="226">
        <v>44411.451192129629</v>
      </c>
      <c r="E19270" t="s">
        <v>8093</v>
      </c>
    </row>
    <row r="19271" spans="1:5">
      <c r="A19271">
        <v>8</v>
      </c>
      <c r="B19271" s="226">
        <v>43831</v>
      </c>
      <c r="C19271" s="226">
        <v>43832</v>
      </c>
      <c r="D19271" s="226">
        <v>44411.451192129629</v>
      </c>
      <c r="E19271" t="s">
        <v>8094</v>
      </c>
    </row>
    <row r="19272" spans="1:5">
      <c r="A19272">
        <v>8</v>
      </c>
      <c r="B19272" s="226">
        <v>43831</v>
      </c>
      <c r="C19272" s="226">
        <v>43832</v>
      </c>
      <c r="D19272" s="226">
        <v>44411.451192129629</v>
      </c>
      <c r="E19272" t="s">
        <v>8095</v>
      </c>
    </row>
    <row r="19273" spans="1:5">
      <c r="A19273">
        <v>8</v>
      </c>
      <c r="B19273" s="226">
        <v>43831</v>
      </c>
      <c r="C19273" s="226">
        <v>43832</v>
      </c>
      <c r="D19273" s="226">
        <v>44411.451192129629</v>
      </c>
      <c r="E19273" t="s">
        <v>8096</v>
      </c>
    </row>
    <row r="19274" spans="1:5">
      <c r="A19274">
        <v>8</v>
      </c>
      <c r="B19274" s="226">
        <v>43831</v>
      </c>
      <c r="C19274" s="226">
        <v>43832</v>
      </c>
      <c r="D19274" s="226">
        <v>44411.451192129629</v>
      </c>
      <c r="E19274" t="s">
        <v>8097</v>
      </c>
    </row>
    <row r="19275" spans="1:5">
      <c r="A19275">
        <v>8</v>
      </c>
      <c r="B19275" s="226">
        <v>43831</v>
      </c>
      <c r="C19275" s="226">
        <v>43832</v>
      </c>
      <c r="D19275" s="226">
        <v>44411.451192129629</v>
      </c>
      <c r="E19275" t="s">
        <v>8098</v>
      </c>
    </row>
    <row r="19276" spans="1:5">
      <c r="A19276">
        <v>8</v>
      </c>
      <c r="B19276" s="226">
        <v>43831</v>
      </c>
      <c r="C19276" s="226">
        <v>43832</v>
      </c>
      <c r="D19276" s="226">
        <v>44411.451192129629</v>
      </c>
      <c r="E19276" t="s">
        <v>8099</v>
      </c>
    </row>
    <row r="19277" spans="1:5">
      <c r="A19277">
        <v>8</v>
      </c>
      <c r="B19277" s="226">
        <v>43831</v>
      </c>
      <c r="C19277" s="226">
        <v>43832</v>
      </c>
      <c r="D19277" s="226">
        <v>44411.451192129629</v>
      </c>
      <c r="E19277" t="s">
        <v>8100</v>
      </c>
    </row>
    <row r="19278" spans="1:5">
      <c r="A19278">
        <v>8</v>
      </c>
      <c r="B19278" s="226">
        <v>43831</v>
      </c>
      <c r="C19278" s="226">
        <v>43832</v>
      </c>
      <c r="D19278" s="226">
        <v>44411.451192129629</v>
      </c>
      <c r="E19278" t="s">
        <v>8101</v>
      </c>
    </row>
    <row r="19279" spans="1:5">
      <c r="A19279">
        <v>8</v>
      </c>
      <c r="B19279" s="226">
        <v>43831</v>
      </c>
      <c r="C19279" s="226">
        <v>43832</v>
      </c>
      <c r="D19279" s="226">
        <v>44411.451192129629</v>
      </c>
      <c r="E19279" t="s">
        <v>8102</v>
      </c>
    </row>
    <row r="19280" spans="1:5">
      <c r="A19280">
        <v>8</v>
      </c>
      <c r="B19280" s="226">
        <v>43831</v>
      </c>
      <c r="C19280" s="226">
        <v>43832</v>
      </c>
      <c r="D19280" s="226">
        <v>44411.451192129629</v>
      </c>
      <c r="E19280" t="s">
        <v>8103</v>
      </c>
    </row>
    <row r="19281" spans="1:6">
      <c r="A19281">
        <v>8</v>
      </c>
      <c r="B19281" s="226">
        <v>43831</v>
      </c>
      <c r="C19281" s="226">
        <v>43832</v>
      </c>
      <c r="D19281" s="226">
        <v>44411.451192129629</v>
      </c>
      <c r="E19281" t="s">
        <v>8104</v>
      </c>
    </row>
    <row r="19282" spans="1:6">
      <c r="A19282">
        <v>8</v>
      </c>
      <c r="B19282" s="226">
        <v>43831</v>
      </c>
      <c r="C19282" s="226">
        <v>43832</v>
      </c>
      <c r="D19282" s="226">
        <v>44411.451192129629</v>
      </c>
      <c r="E19282" t="s">
        <v>8105</v>
      </c>
    </row>
    <row r="19283" spans="1:6">
      <c r="A19283">
        <v>8</v>
      </c>
      <c r="B19283" s="226">
        <v>43831</v>
      </c>
      <c r="C19283" s="226">
        <v>43832</v>
      </c>
      <c r="D19283" s="226">
        <v>44411.451192129629</v>
      </c>
      <c r="E19283" t="s">
        <v>8106</v>
      </c>
    </row>
    <row r="19284" spans="1:6">
      <c r="A19284">
        <v>8</v>
      </c>
      <c r="B19284" s="226">
        <v>43831</v>
      </c>
      <c r="C19284" s="226">
        <v>43832</v>
      </c>
      <c r="D19284" s="226">
        <v>44411.451192129629</v>
      </c>
      <c r="E19284" t="s">
        <v>8107</v>
      </c>
      <c r="F19284">
        <v>33.807819366454986</v>
      </c>
    </row>
    <row r="19285" spans="1:6">
      <c r="A19285">
        <v>8</v>
      </c>
      <c r="B19285" s="226">
        <v>43831</v>
      </c>
      <c r="C19285" s="226">
        <v>43832</v>
      </c>
      <c r="D19285" s="226">
        <v>44411.451192129629</v>
      </c>
      <c r="E19285" t="s">
        <v>8108</v>
      </c>
      <c r="F19285">
        <v>49.710628509519566</v>
      </c>
    </row>
    <row r="19286" spans="1:6">
      <c r="A19286">
        <v>8</v>
      </c>
      <c r="B19286" s="226">
        <v>43831</v>
      </c>
      <c r="C19286" s="226">
        <v>43832</v>
      </c>
      <c r="D19286" s="226">
        <v>44411.451192129629</v>
      </c>
      <c r="E19286" t="s">
        <v>8109</v>
      </c>
      <c r="F19286">
        <v>2.1089529991149902</v>
      </c>
    </row>
    <row r="19287" spans="1:6">
      <c r="A19287">
        <v>8</v>
      </c>
      <c r="B19287" s="226">
        <v>43831</v>
      </c>
      <c r="C19287" s="226">
        <v>43832</v>
      </c>
      <c r="D19287" s="226">
        <v>44411.451192129629</v>
      </c>
      <c r="E19287" t="s">
        <v>8110</v>
      </c>
      <c r="F19287">
        <v>0.1834089905023647</v>
      </c>
    </row>
    <row r="19288" spans="1:6">
      <c r="A19288">
        <v>8</v>
      </c>
      <c r="B19288" s="226">
        <v>43831</v>
      </c>
      <c r="C19288" s="226">
        <v>43832</v>
      </c>
      <c r="D19288" s="226">
        <v>44411.451192129629</v>
      </c>
      <c r="E19288" t="s">
        <v>8111</v>
      </c>
      <c r="F19288">
        <v>7.7693381309506542</v>
      </c>
    </row>
    <row r="19289" spans="1:6">
      <c r="A19289">
        <v>8</v>
      </c>
      <c r="B19289" s="226">
        <v>43831</v>
      </c>
      <c r="C19289" s="226">
        <v>43832</v>
      </c>
      <c r="D19289" s="226">
        <v>44411.451192129629</v>
      </c>
      <c r="E19289" t="s">
        <v>8112</v>
      </c>
      <c r="F19289">
        <v>1.999007351696571E-2</v>
      </c>
    </row>
    <row r="19290" spans="1:6">
      <c r="A19290">
        <v>8</v>
      </c>
      <c r="B19290" s="226">
        <v>43831</v>
      </c>
      <c r="C19290" s="226">
        <v>43832</v>
      </c>
      <c r="D19290" s="226">
        <v>44411.451192129629</v>
      </c>
      <c r="E19290" t="s">
        <v>8113</v>
      </c>
      <c r="F19290">
        <v>1.4571084976196289</v>
      </c>
    </row>
    <row r="19291" spans="1:6">
      <c r="A19291">
        <v>8</v>
      </c>
      <c r="B19291" s="226">
        <v>43831</v>
      </c>
      <c r="C19291" s="226">
        <v>43832</v>
      </c>
      <c r="D19291" s="226">
        <v>44411.451192129629</v>
      </c>
      <c r="E19291" t="s">
        <v>8114</v>
      </c>
      <c r="F19291">
        <v>6.0608368366954574E-2</v>
      </c>
    </row>
    <row r="19292" spans="1:6">
      <c r="A19292">
        <v>8</v>
      </c>
      <c r="B19292" s="226">
        <v>43831</v>
      </c>
      <c r="C19292" s="226">
        <v>43832</v>
      </c>
      <c r="D19292" s="226">
        <v>44411.451192129629</v>
      </c>
      <c r="E19292" t="s">
        <v>7341</v>
      </c>
      <c r="F19292">
        <v>59.418218549092501</v>
      </c>
    </row>
    <row r="19293" spans="1:6">
      <c r="A19293">
        <v>8</v>
      </c>
      <c r="B19293" s="226">
        <v>43831</v>
      </c>
      <c r="C19293" s="226">
        <v>43832</v>
      </c>
      <c r="D19293" s="226">
        <v>44411.451192129629</v>
      </c>
      <c r="E19293" t="s">
        <v>7343</v>
      </c>
      <c r="F19293">
        <v>40.743962542215947</v>
      </c>
    </row>
    <row r="19294" spans="1:6">
      <c r="A19294">
        <v>8</v>
      </c>
      <c r="B19294" s="226">
        <v>43831</v>
      </c>
      <c r="C19294" s="226">
        <v>43832</v>
      </c>
      <c r="D19294" s="226">
        <v>44411.451192129629</v>
      </c>
      <c r="E19294" t="s">
        <v>8116</v>
      </c>
      <c r="F19294">
        <v>139.58443687227071</v>
      </c>
    </row>
    <row r="19295" spans="1:6">
      <c r="A19295">
        <v>8</v>
      </c>
      <c r="B19295" s="226">
        <v>43831</v>
      </c>
      <c r="C19295" s="226">
        <v>43832</v>
      </c>
      <c r="D19295" s="226">
        <v>44411.451192129629</v>
      </c>
      <c r="E19295" t="s">
        <v>7346</v>
      </c>
      <c r="F19295">
        <v>0</v>
      </c>
    </row>
    <row r="19296" spans="1:6">
      <c r="A19296">
        <v>8</v>
      </c>
      <c r="B19296" s="226">
        <v>43831</v>
      </c>
      <c r="C19296" s="226">
        <v>43832</v>
      </c>
      <c r="D19296" s="226">
        <v>44411.451192129629</v>
      </c>
      <c r="E19296" t="s">
        <v>7348</v>
      </c>
      <c r="F19296">
        <v>5.0086818463271507</v>
      </c>
    </row>
    <row r="19297" spans="1:6">
      <c r="A19297">
        <v>8</v>
      </c>
      <c r="B19297" s="226">
        <v>43831</v>
      </c>
      <c r="C19297" s="226">
        <v>43832</v>
      </c>
      <c r="D19297" s="226">
        <v>44411.451192129629</v>
      </c>
      <c r="E19297" t="s">
        <v>8115</v>
      </c>
      <c r="F19297">
        <v>39.870655586984348</v>
      </c>
    </row>
    <row r="19298" spans="1:6">
      <c r="A19298">
        <v>8</v>
      </c>
      <c r="B19298" s="226">
        <v>43831</v>
      </c>
      <c r="C19298" s="226">
        <v>43832</v>
      </c>
      <c r="D19298" s="226">
        <v>44411.451192129629</v>
      </c>
      <c r="E19298" t="s">
        <v>8117</v>
      </c>
      <c r="F19298">
        <v>62.88050816853859</v>
      </c>
    </row>
    <row r="19299" spans="1:6">
      <c r="A19299">
        <v>8</v>
      </c>
      <c r="B19299" s="226">
        <v>43831</v>
      </c>
      <c r="C19299" s="226">
        <v>43832</v>
      </c>
      <c r="D19299" s="226">
        <v>44411.451192129629</v>
      </c>
      <c r="E19299" t="s">
        <v>8118</v>
      </c>
      <c r="F19299">
        <v>20.430000305175781</v>
      </c>
    </row>
    <row r="19300" spans="1:6">
      <c r="A19300">
        <v>8</v>
      </c>
      <c r="B19300" s="226">
        <v>43831</v>
      </c>
      <c r="C19300" s="226">
        <v>43832</v>
      </c>
      <c r="D19300" s="226">
        <v>44411.451192129629</v>
      </c>
      <c r="E19300" t="s">
        <v>8119</v>
      </c>
      <c r="F19300">
        <v>70.010002136227754</v>
      </c>
    </row>
    <row r="19301" spans="1:6">
      <c r="A19301">
        <v>8</v>
      </c>
      <c r="B19301" s="226">
        <v>43831</v>
      </c>
      <c r="C19301" s="226">
        <v>43832</v>
      </c>
      <c r="D19301" s="226">
        <v>44411.451192129629</v>
      </c>
      <c r="E19301" t="s">
        <v>8322</v>
      </c>
      <c r="F19301">
        <v>0</v>
      </c>
    </row>
    <row r="19302" spans="1:6">
      <c r="A19302">
        <v>8</v>
      </c>
      <c r="B19302" s="226">
        <v>43831</v>
      </c>
      <c r="C19302" s="226">
        <v>43832</v>
      </c>
      <c r="D19302" s="226">
        <v>44411.451192129629</v>
      </c>
      <c r="E19302" t="s">
        <v>8323</v>
      </c>
      <c r="F19302">
        <v>4.2716914865705737</v>
      </c>
    </row>
    <row r="19303" spans="1:6">
      <c r="A19303">
        <v>8</v>
      </c>
      <c r="B19303" s="226">
        <v>43831</v>
      </c>
      <c r="C19303" s="226">
        <v>43832</v>
      </c>
      <c r="D19303" s="226">
        <v>44411.451192129629</v>
      </c>
      <c r="E19303" t="s">
        <v>8267</v>
      </c>
      <c r="F19303">
        <v>0</v>
      </c>
    </row>
    <row r="19304" spans="1:6">
      <c r="A19304">
        <v>8</v>
      </c>
      <c r="B19304" s="226">
        <v>43831</v>
      </c>
      <c r="C19304" s="226">
        <v>43832</v>
      </c>
      <c r="D19304" s="226">
        <v>44411.451192129629</v>
      </c>
      <c r="E19304" t="s">
        <v>8268</v>
      </c>
      <c r="F19304">
        <v>3.3373848878447072</v>
      </c>
    </row>
    <row r="19305" spans="1:6">
      <c r="A19305">
        <v>8</v>
      </c>
      <c r="B19305" s="226">
        <v>43831</v>
      </c>
      <c r="C19305" s="226">
        <v>43832</v>
      </c>
      <c r="D19305" s="226">
        <v>44411.451192129629</v>
      </c>
      <c r="E19305" t="s">
        <v>8269</v>
      </c>
      <c r="F19305">
        <v>0</v>
      </c>
    </row>
    <row r="19306" spans="1:6">
      <c r="A19306">
        <v>8</v>
      </c>
      <c r="B19306" s="226">
        <v>43831</v>
      </c>
      <c r="C19306" s="226">
        <v>43832</v>
      </c>
      <c r="D19306" s="226">
        <v>44411.451192129629</v>
      </c>
      <c r="E19306" t="s">
        <v>8272</v>
      </c>
      <c r="F19306">
        <v>87.674493180959544</v>
      </c>
    </row>
    <row r="19307" spans="1:6">
      <c r="A19307">
        <v>8</v>
      </c>
      <c r="B19307" s="226">
        <v>43831</v>
      </c>
      <c r="C19307" s="226">
        <v>43832</v>
      </c>
      <c r="D19307" s="226">
        <v>44411.451192129629</v>
      </c>
      <c r="E19307" t="s">
        <v>8273</v>
      </c>
      <c r="F19307">
        <v>84.495142649852312</v>
      </c>
    </row>
    <row r="19308" spans="1:6">
      <c r="A19308">
        <v>8</v>
      </c>
      <c r="B19308" s="226">
        <v>43831</v>
      </c>
      <c r="C19308" s="226">
        <v>43832</v>
      </c>
      <c r="D19308" s="226">
        <v>44411.451192129629</v>
      </c>
      <c r="E19308" t="s">
        <v>8274</v>
      </c>
      <c r="F19308">
        <v>3.6263118448202203</v>
      </c>
    </row>
    <row r="19309" spans="1:6">
      <c r="A19309">
        <v>8</v>
      </c>
      <c r="B19309" s="226">
        <v>43831</v>
      </c>
      <c r="C19309" s="226">
        <v>43832</v>
      </c>
      <c r="D19309" s="226">
        <v>44411.451192129629</v>
      </c>
      <c r="E19309" t="s">
        <v>7718</v>
      </c>
    </row>
    <row r="19310" spans="1:6">
      <c r="A19310">
        <v>8</v>
      </c>
      <c r="B19310" s="226">
        <v>43831</v>
      </c>
      <c r="C19310" s="226">
        <v>43832</v>
      </c>
      <c r="D19310" s="226">
        <v>44411.451192129629</v>
      </c>
      <c r="E19310" t="s">
        <v>7719</v>
      </c>
    </row>
    <row r="19311" spans="1:6">
      <c r="A19311">
        <v>8</v>
      </c>
      <c r="B19311" s="226">
        <v>43831</v>
      </c>
      <c r="C19311" s="226">
        <v>43832</v>
      </c>
      <c r="D19311" s="226">
        <v>44411.451192129629</v>
      </c>
      <c r="E19311" t="s">
        <v>7722</v>
      </c>
    </row>
    <row r="19312" spans="1:6">
      <c r="A19312">
        <v>8</v>
      </c>
      <c r="B19312" s="226">
        <v>43831</v>
      </c>
      <c r="C19312" s="226">
        <v>43832</v>
      </c>
      <c r="D19312" s="226">
        <v>44411.451192129629</v>
      </c>
      <c r="E19312" t="s">
        <v>7723</v>
      </c>
    </row>
    <row r="19313" spans="1:6">
      <c r="A19313">
        <v>8</v>
      </c>
      <c r="B19313" s="226">
        <v>43831</v>
      </c>
      <c r="C19313" s="226">
        <v>43832</v>
      </c>
      <c r="D19313" s="226">
        <v>44411.451192129629</v>
      </c>
      <c r="E19313" t="s">
        <v>7724</v>
      </c>
    </row>
    <row r="19314" spans="1:6">
      <c r="A19314">
        <v>8</v>
      </c>
      <c r="B19314" s="226">
        <v>43831</v>
      </c>
      <c r="C19314" s="226">
        <v>43832</v>
      </c>
      <c r="D19314" s="226">
        <v>44411.451192129629</v>
      </c>
      <c r="E19314" t="s">
        <v>7725</v>
      </c>
    </row>
    <row r="19315" spans="1:6">
      <c r="A19315">
        <v>8</v>
      </c>
      <c r="B19315" s="226">
        <v>43831</v>
      </c>
      <c r="C19315" s="226">
        <v>43832</v>
      </c>
      <c r="D19315" s="226">
        <v>44411.451192129629</v>
      </c>
      <c r="E19315" t="s">
        <v>7024</v>
      </c>
      <c r="F19315">
        <v>0</v>
      </c>
    </row>
    <row r="19316" spans="1:6">
      <c r="A19316">
        <v>8</v>
      </c>
      <c r="B19316" s="226">
        <v>43831</v>
      </c>
      <c r="C19316" s="226">
        <v>43832</v>
      </c>
      <c r="D19316" s="226">
        <v>44411.451192129629</v>
      </c>
      <c r="E19316" t="s">
        <v>8120</v>
      </c>
    </row>
    <row r="19317" spans="1:6">
      <c r="A19317">
        <v>8</v>
      </c>
      <c r="B19317" s="226">
        <v>43831</v>
      </c>
      <c r="C19317" s="226">
        <v>43832</v>
      </c>
      <c r="D19317" s="226">
        <v>44411.451192129629</v>
      </c>
      <c r="E19317" t="s">
        <v>8121</v>
      </c>
    </row>
    <row r="19318" spans="1:6">
      <c r="A19318">
        <v>8</v>
      </c>
      <c r="B19318" s="226">
        <v>43831</v>
      </c>
      <c r="C19318" s="226">
        <v>43832</v>
      </c>
      <c r="D19318" s="226">
        <v>44411.451192129629</v>
      </c>
      <c r="E19318" t="s">
        <v>8122</v>
      </c>
    </row>
    <row r="19319" spans="1:6">
      <c r="A19319">
        <v>8</v>
      </c>
      <c r="B19319" s="226">
        <v>43831</v>
      </c>
      <c r="C19319" s="226">
        <v>43832</v>
      </c>
      <c r="D19319" s="226">
        <v>44411.451192129629</v>
      </c>
      <c r="E19319" t="s">
        <v>8123</v>
      </c>
    </row>
    <row r="19320" spans="1:6">
      <c r="A19320">
        <v>8</v>
      </c>
      <c r="B19320" s="226">
        <v>43831</v>
      </c>
      <c r="C19320" s="226">
        <v>43832</v>
      </c>
      <c r="D19320" s="226">
        <v>44411.451192129629</v>
      </c>
      <c r="E19320" t="s">
        <v>8124</v>
      </c>
    </row>
    <row r="19321" spans="1:6">
      <c r="A19321">
        <v>8</v>
      </c>
      <c r="B19321" s="226">
        <v>43831</v>
      </c>
      <c r="C19321" s="226">
        <v>43832</v>
      </c>
      <c r="D19321" s="226">
        <v>44411.451192129629</v>
      </c>
      <c r="E19321" t="s">
        <v>8125</v>
      </c>
    </row>
    <row r="19322" spans="1:6">
      <c r="A19322">
        <v>8</v>
      </c>
      <c r="B19322" s="226">
        <v>43831</v>
      </c>
      <c r="C19322" s="226">
        <v>43832</v>
      </c>
      <c r="D19322" s="226">
        <v>44411.451192129629</v>
      </c>
      <c r="E19322" t="s">
        <v>8126</v>
      </c>
    </row>
    <row r="19323" spans="1:6">
      <c r="A19323">
        <v>8</v>
      </c>
      <c r="B19323" s="226">
        <v>43831</v>
      </c>
      <c r="C19323" s="226">
        <v>43832</v>
      </c>
      <c r="D19323" s="226">
        <v>44411.451192129629</v>
      </c>
      <c r="E19323" t="s">
        <v>8127</v>
      </c>
    </row>
    <row r="19324" spans="1:6">
      <c r="A19324">
        <v>8</v>
      </c>
      <c r="B19324" s="226">
        <v>43831</v>
      </c>
      <c r="C19324" s="226">
        <v>43832</v>
      </c>
      <c r="D19324" s="226">
        <v>44411.451192129629</v>
      </c>
      <c r="E19324" t="s">
        <v>8128</v>
      </c>
    </row>
    <row r="19325" spans="1:6">
      <c r="A19325">
        <v>8</v>
      </c>
      <c r="B19325" s="226">
        <v>43831</v>
      </c>
      <c r="C19325" s="226">
        <v>43832</v>
      </c>
      <c r="D19325" s="226">
        <v>44411.451192129629</v>
      </c>
      <c r="E19325" t="s">
        <v>8129</v>
      </c>
    </row>
    <row r="19326" spans="1:6">
      <c r="A19326">
        <v>8</v>
      </c>
      <c r="B19326" s="226">
        <v>43831</v>
      </c>
      <c r="C19326" s="226">
        <v>43832</v>
      </c>
      <c r="D19326" s="226">
        <v>44411.451192129629</v>
      </c>
      <c r="E19326" t="s">
        <v>8130</v>
      </c>
      <c r="F19326">
        <v>0.71072679228252678</v>
      </c>
    </row>
    <row r="19327" spans="1:6">
      <c r="A19327">
        <v>8</v>
      </c>
      <c r="B19327" s="226">
        <v>43831</v>
      </c>
      <c r="C19327" s="226">
        <v>43832</v>
      </c>
      <c r="D19327" s="226">
        <v>44411.451192129629</v>
      </c>
      <c r="E19327" t="s">
        <v>8131</v>
      </c>
      <c r="F19327">
        <v>0</v>
      </c>
    </row>
    <row r="19328" spans="1:6">
      <c r="A19328">
        <v>8</v>
      </c>
      <c r="B19328" s="226">
        <v>43831</v>
      </c>
      <c r="C19328" s="226">
        <v>43832</v>
      </c>
      <c r="D19328" s="226">
        <v>44411.451192129629</v>
      </c>
      <c r="E19328" t="s">
        <v>8132</v>
      </c>
      <c r="F19328">
        <v>0</v>
      </c>
    </row>
    <row r="19329" spans="1:6">
      <c r="A19329">
        <v>8</v>
      </c>
      <c r="B19329" s="226">
        <v>43831</v>
      </c>
      <c r="C19329" s="226">
        <v>43832</v>
      </c>
      <c r="D19329" s="226">
        <v>44411.451192129629</v>
      </c>
      <c r="E19329" t="s">
        <v>8133</v>
      </c>
      <c r="F19329">
        <v>23250.105468749658</v>
      </c>
    </row>
    <row r="19330" spans="1:6">
      <c r="A19330">
        <v>8</v>
      </c>
      <c r="B19330" s="226">
        <v>43831</v>
      </c>
      <c r="C19330" s="226">
        <v>43832</v>
      </c>
      <c r="D19330" s="226">
        <v>44411.451192129629</v>
      </c>
      <c r="E19330" t="s">
        <v>7054</v>
      </c>
      <c r="F19330">
        <v>167.30186172061488</v>
      </c>
    </row>
    <row r="19331" spans="1:6">
      <c r="A19331">
        <v>8</v>
      </c>
      <c r="B19331" s="226">
        <v>43831</v>
      </c>
      <c r="C19331" s="226">
        <v>43832</v>
      </c>
      <c r="D19331" s="226">
        <v>44411.451192129629</v>
      </c>
      <c r="E19331" t="s">
        <v>7354</v>
      </c>
      <c r="F19331">
        <v>35.69897345701856</v>
      </c>
    </row>
    <row r="19332" spans="1:6">
      <c r="A19332">
        <v>8</v>
      </c>
      <c r="B19332" s="226">
        <v>43831</v>
      </c>
      <c r="C19332" s="226">
        <v>43832</v>
      </c>
      <c r="D19332" s="226">
        <v>44411.451192129629</v>
      </c>
      <c r="E19332" t="s">
        <v>7356</v>
      </c>
      <c r="F19332">
        <v>12.26148211095067</v>
      </c>
    </row>
    <row r="19333" spans="1:6">
      <c r="A19333">
        <v>8</v>
      </c>
      <c r="B19333" s="226">
        <v>43831</v>
      </c>
      <c r="C19333" s="226">
        <v>43832</v>
      </c>
      <c r="D19333" s="226">
        <v>44411.451192129629</v>
      </c>
      <c r="E19333" t="s">
        <v>7358</v>
      </c>
      <c r="F19333">
        <v>0</v>
      </c>
    </row>
    <row r="19334" spans="1:6">
      <c r="A19334">
        <v>8</v>
      </c>
      <c r="B19334" s="226">
        <v>43831</v>
      </c>
      <c r="C19334" s="226">
        <v>43832</v>
      </c>
      <c r="D19334" s="226">
        <v>44411.451192129629</v>
      </c>
      <c r="E19334" t="s">
        <v>7360</v>
      </c>
      <c r="F19334">
        <v>19.336185232798243</v>
      </c>
    </row>
    <row r="19335" spans="1:6">
      <c r="A19335">
        <v>8</v>
      </c>
      <c r="B19335" s="226">
        <v>43831</v>
      </c>
      <c r="C19335" s="226">
        <v>43832</v>
      </c>
      <c r="D19335" s="226">
        <v>44411.451192129629</v>
      </c>
      <c r="E19335" t="s">
        <v>7362</v>
      </c>
      <c r="F19335">
        <v>99.951052750481409</v>
      </c>
    </row>
    <row r="19336" spans="1:6">
      <c r="A19336">
        <v>8</v>
      </c>
      <c r="B19336" s="226">
        <v>43831</v>
      </c>
      <c r="C19336" s="226">
        <v>43832</v>
      </c>
      <c r="D19336" s="226">
        <v>44411.451192129629</v>
      </c>
      <c r="E19336" t="s">
        <v>7364</v>
      </c>
      <c r="F19336">
        <v>99.975243653191654</v>
      </c>
    </row>
    <row r="19337" spans="1:6">
      <c r="A19337">
        <v>8</v>
      </c>
      <c r="B19337" s="226">
        <v>43831</v>
      </c>
      <c r="C19337" s="226">
        <v>43832</v>
      </c>
      <c r="D19337" s="226">
        <v>44411.451192129629</v>
      </c>
      <c r="E19337" t="s">
        <v>8134</v>
      </c>
    </row>
    <row r="19338" spans="1:6">
      <c r="A19338">
        <v>8</v>
      </c>
      <c r="B19338" s="226">
        <v>43831</v>
      </c>
      <c r="C19338" s="226">
        <v>43832</v>
      </c>
      <c r="D19338" s="226">
        <v>44411.451192129629</v>
      </c>
      <c r="E19338" t="s">
        <v>8135</v>
      </c>
    </row>
    <row r="19339" spans="1:6">
      <c r="A19339">
        <v>8</v>
      </c>
      <c r="B19339" s="226">
        <v>43831</v>
      </c>
      <c r="C19339" s="226">
        <v>43832</v>
      </c>
      <c r="D19339" s="226">
        <v>44411.451192129629</v>
      </c>
      <c r="E19339" t="s">
        <v>8136</v>
      </c>
    </row>
    <row r="19340" spans="1:6">
      <c r="A19340">
        <v>8</v>
      </c>
      <c r="B19340" s="226">
        <v>43831</v>
      </c>
      <c r="C19340" s="226">
        <v>43832</v>
      </c>
      <c r="D19340" s="226">
        <v>44411.451192129629</v>
      </c>
      <c r="E19340" t="s">
        <v>8137</v>
      </c>
    </row>
    <row r="19341" spans="1:6">
      <c r="A19341">
        <v>8</v>
      </c>
      <c r="B19341" s="226">
        <v>43831</v>
      </c>
      <c r="C19341" s="226">
        <v>43832</v>
      </c>
      <c r="D19341" s="226">
        <v>44411.451192129629</v>
      </c>
      <c r="E19341" t="s">
        <v>8138</v>
      </c>
    </row>
    <row r="19342" spans="1:6">
      <c r="A19342">
        <v>8</v>
      </c>
      <c r="B19342" s="226">
        <v>43831</v>
      </c>
      <c r="C19342" s="226">
        <v>43832</v>
      </c>
      <c r="D19342" s="226">
        <v>44411.451192129629</v>
      </c>
      <c r="E19342" t="s">
        <v>8292</v>
      </c>
      <c r="F19342">
        <v>2.9141451435318859</v>
      </c>
    </row>
    <row r="19343" spans="1:6">
      <c r="A19343">
        <v>8</v>
      </c>
      <c r="B19343" s="226">
        <v>43831</v>
      </c>
      <c r="C19343" s="226">
        <v>43832</v>
      </c>
      <c r="D19343" s="226">
        <v>44411.451192129629</v>
      </c>
      <c r="E19343" t="s">
        <v>8293</v>
      </c>
      <c r="F19343">
        <v>13.271734945641633</v>
      </c>
    </row>
    <row r="19344" spans="1:6">
      <c r="A19344">
        <v>8</v>
      </c>
      <c r="B19344" s="226">
        <v>43831</v>
      </c>
      <c r="C19344" s="226">
        <v>43832</v>
      </c>
      <c r="D19344" s="226">
        <v>44411.451192129629</v>
      </c>
      <c r="E19344" t="s">
        <v>8328</v>
      </c>
      <c r="F19344">
        <v>25.533217056592303</v>
      </c>
    </row>
    <row r="19345" spans="1:6">
      <c r="A19345">
        <v>8</v>
      </c>
      <c r="B19345" s="226">
        <v>43831</v>
      </c>
      <c r="C19345" s="226">
        <v>43832</v>
      </c>
      <c r="D19345" s="226">
        <v>44411.451192129629</v>
      </c>
      <c r="E19345" t="s">
        <v>8285</v>
      </c>
      <c r="F19345">
        <v>220.61128336802435</v>
      </c>
    </row>
    <row r="19346" spans="1:6">
      <c r="A19346">
        <v>8</v>
      </c>
      <c r="B19346" s="226">
        <v>43831</v>
      </c>
      <c r="C19346" s="226">
        <v>43832</v>
      </c>
      <c r="D19346" s="226">
        <v>44411.451192129629</v>
      </c>
      <c r="E19346" t="s">
        <v>8286</v>
      </c>
      <c r="F19346">
        <v>53.265363264732152</v>
      </c>
    </row>
    <row r="19347" spans="1:6">
      <c r="A19347">
        <v>8</v>
      </c>
      <c r="B19347" s="226">
        <v>43831</v>
      </c>
      <c r="C19347" s="226">
        <v>43832</v>
      </c>
      <c r="D19347" s="226">
        <v>44411.451192129629</v>
      </c>
      <c r="E19347" t="s">
        <v>8287</v>
      </c>
      <c r="F19347">
        <v>75.855558042389561</v>
      </c>
    </row>
    <row r="19348" spans="1:6">
      <c r="A19348">
        <v>8</v>
      </c>
      <c r="B19348" s="226">
        <v>43831</v>
      </c>
      <c r="C19348" s="226">
        <v>43832</v>
      </c>
      <c r="D19348" s="226">
        <v>44411.451192129629</v>
      </c>
      <c r="E19348" t="s">
        <v>7752</v>
      </c>
    </row>
    <row r="19349" spans="1:6">
      <c r="A19349">
        <v>8</v>
      </c>
      <c r="B19349" s="226">
        <v>43831</v>
      </c>
      <c r="C19349" s="226">
        <v>43832</v>
      </c>
      <c r="D19349" s="226">
        <v>44411.451192129629</v>
      </c>
      <c r="E19349" t="s">
        <v>7753</v>
      </c>
    </row>
    <row r="19350" spans="1:6">
      <c r="A19350">
        <v>8</v>
      </c>
      <c r="B19350" s="226">
        <v>43831</v>
      </c>
      <c r="C19350" s="226">
        <v>43832</v>
      </c>
      <c r="D19350" s="226">
        <v>44411.451192129629</v>
      </c>
      <c r="E19350" t="s">
        <v>7754</v>
      </c>
    </row>
    <row r="19351" spans="1:6">
      <c r="A19351">
        <v>8</v>
      </c>
      <c r="B19351" s="226">
        <v>43831</v>
      </c>
      <c r="C19351" s="226">
        <v>43832</v>
      </c>
      <c r="D19351" s="226">
        <v>44411.451192129629</v>
      </c>
      <c r="E19351" t="s">
        <v>7755</v>
      </c>
    </row>
    <row r="19352" spans="1:6">
      <c r="A19352">
        <v>8</v>
      </c>
      <c r="B19352" s="226">
        <v>43831</v>
      </c>
      <c r="C19352" s="226">
        <v>43832</v>
      </c>
      <c r="D19352" s="226">
        <v>44411.451192129629</v>
      </c>
      <c r="E19352" t="s">
        <v>7758</v>
      </c>
    </row>
    <row r="19353" spans="1:6">
      <c r="A19353">
        <v>8</v>
      </c>
      <c r="B19353" s="226">
        <v>43831</v>
      </c>
      <c r="C19353" s="226">
        <v>43832</v>
      </c>
      <c r="D19353" s="226">
        <v>44411.451192129629</v>
      </c>
      <c r="E19353" t="s">
        <v>7759</v>
      </c>
    </row>
    <row r="19354" spans="1:6">
      <c r="A19354">
        <v>8</v>
      </c>
      <c r="B19354" s="226">
        <v>43831</v>
      </c>
      <c r="C19354" s="226">
        <v>43832</v>
      </c>
      <c r="D19354" s="226">
        <v>44411.451192129629</v>
      </c>
      <c r="E19354" t="s">
        <v>7760</v>
      </c>
    </row>
    <row r="19355" spans="1:6">
      <c r="A19355">
        <v>8</v>
      </c>
      <c r="B19355" s="226">
        <v>43831</v>
      </c>
      <c r="C19355" s="226">
        <v>43832</v>
      </c>
      <c r="D19355" s="226">
        <v>44411.451192129629</v>
      </c>
      <c r="E19355" t="s">
        <v>7535</v>
      </c>
    </row>
    <row r="19356" spans="1:6">
      <c r="A19356">
        <v>8</v>
      </c>
      <c r="B19356" s="226">
        <v>43831</v>
      </c>
      <c r="C19356" s="226">
        <v>43832</v>
      </c>
      <c r="D19356" s="226">
        <v>44411.451192129629</v>
      </c>
      <c r="E19356" t="s">
        <v>8139</v>
      </c>
      <c r="F19356">
        <v>986.57726542155001</v>
      </c>
    </row>
    <row r="19357" spans="1:6">
      <c r="A19357">
        <v>8</v>
      </c>
      <c r="B19357" s="226">
        <v>43831</v>
      </c>
      <c r="C19357" s="226">
        <v>43832</v>
      </c>
      <c r="D19357" s="226">
        <v>44411.451192129629</v>
      </c>
      <c r="E19357" t="s">
        <v>7014</v>
      </c>
      <c r="F19357">
        <v>215.07338691287566</v>
      </c>
    </row>
    <row r="19358" spans="1:6">
      <c r="A19358">
        <v>8</v>
      </c>
      <c r="B19358" s="226">
        <v>43831</v>
      </c>
      <c r="C19358" s="226">
        <v>43832</v>
      </c>
      <c r="D19358" s="226">
        <v>44411.451192129629</v>
      </c>
      <c r="E19358" t="s">
        <v>7016</v>
      </c>
      <c r="F19358">
        <v>564.99707633124467</v>
      </c>
    </row>
    <row r="19359" spans="1:6">
      <c r="A19359">
        <v>8</v>
      </c>
      <c r="B19359" s="226">
        <v>43831</v>
      </c>
      <c r="C19359" s="226">
        <v>43832</v>
      </c>
      <c r="D19359" s="226">
        <v>44411.451192129629</v>
      </c>
      <c r="E19359" t="s">
        <v>7018</v>
      </c>
      <c r="F19359">
        <v>19.06925452086664</v>
      </c>
    </row>
    <row r="19360" spans="1:6">
      <c r="A19360">
        <v>8</v>
      </c>
      <c r="B19360" s="226">
        <v>43831</v>
      </c>
      <c r="C19360" s="226">
        <v>43832</v>
      </c>
      <c r="D19360" s="226">
        <v>44411.451192129629</v>
      </c>
      <c r="E19360" t="s">
        <v>8140</v>
      </c>
      <c r="F19360">
        <v>0.51590670398953786</v>
      </c>
    </row>
    <row r="19361" spans="1:6">
      <c r="A19361">
        <v>8</v>
      </c>
      <c r="B19361" s="226">
        <v>43831</v>
      </c>
      <c r="C19361" s="226">
        <v>43832</v>
      </c>
      <c r="D19361" s="226">
        <v>44411.451192129629</v>
      </c>
      <c r="E19361" t="s">
        <v>8020</v>
      </c>
      <c r="F19361">
        <v>1.0537960679994691</v>
      </c>
    </row>
    <row r="19362" spans="1:6">
      <c r="A19362">
        <v>8</v>
      </c>
      <c r="B19362" s="226">
        <v>43831</v>
      </c>
      <c r="C19362" s="226">
        <v>43832</v>
      </c>
      <c r="D19362" s="226">
        <v>44411.451192129629</v>
      </c>
      <c r="E19362" t="s">
        <v>7371</v>
      </c>
      <c r="F19362">
        <v>152.53517611821502</v>
      </c>
    </row>
    <row r="19363" spans="1:6">
      <c r="A19363">
        <v>8</v>
      </c>
      <c r="B19363" s="226">
        <v>43831</v>
      </c>
      <c r="C19363" s="226">
        <v>43832</v>
      </c>
      <c r="D19363" s="226">
        <v>44411.451192129629</v>
      </c>
      <c r="E19363" t="s">
        <v>7373</v>
      </c>
      <c r="F19363">
        <v>51.517596353424935</v>
      </c>
    </row>
    <row r="19364" spans="1:6">
      <c r="A19364">
        <v>8</v>
      </c>
      <c r="B19364" s="226">
        <v>43831</v>
      </c>
      <c r="C19364" s="226">
        <v>43832</v>
      </c>
      <c r="D19364" s="226">
        <v>44411.451192129629</v>
      </c>
      <c r="E19364" t="s">
        <v>7375</v>
      </c>
      <c r="F19364">
        <v>21.762237173318894</v>
      </c>
    </row>
    <row r="19365" spans="1:6">
      <c r="A19365">
        <v>8</v>
      </c>
      <c r="B19365" s="226">
        <v>43831</v>
      </c>
      <c r="C19365" s="226">
        <v>43832</v>
      </c>
      <c r="D19365" s="226">
        <v>44411.451192129629</v>
      </c>
      <c r="E19365" t="s">
        <v>8324</v>
      </c>
      <c r="F19365">
        <v>1.5131992152167606</v>
      </c>
    </row>
    <row r="19366" spans="1:6">
      <c r="A19366">
        <v>8</v>
      </c>
      <c r="B19366" s="226">
        <v>43831</v>
      </c>
      <c r="C19366" s="226">
        <v>43832</v>
      </c>
      <c r="D19366" s="226">
        <v>44411.451192129629</v>
      </c>
      <c r="E19366" t="s">
        <v>8141</v>
      </c>
      <c r="F19366">
        <v>0.54242306322686984</v>
      </c>
    </row>
    <row r="19367" spans="1:6">
      <c r="A19367">
        <v>8</v>
      </c>
      <c r="B19367" s="226">
        <v>43831</v>
      </c>
      <c r="C19367" s="226">
        <v>43832</v>
      </c>
      <c r="D19367" s="226">
        <v>44411.451192129629</v>
      </c>
      <c r="E19367" t="s">
        <v>8142</v>
      </c>
      <c r="F19367">
        <v>17.938945648405355</v>
      </c>
    </row>
    <row r="19368" spans="1:6">
      <c r="A19368">
        <v>8</v>
      </c>
      <c r="B19368" s="226">
        <v>43831</v>
      </c>
      <c r="C19368" s="226">
        <v>43832</v>
      </c>
      <c r="D19368" s="226">
        <v>44411.451192129629</v>
      </c>
      <c r="E19368" t="s">
        <v>8143</v>
      </c>
      <c r="F19368">
        <v>20.49612277746203</v>
      </c>
    </row>
    <row r="19369" spans="1:6">
      <c r="A19369">
        <v>8</v>
      </c>
      <c r="B19369" s="226">
        <v>43831</v>
      </c>
      <c r="C19369" s="226">
        <v>43832</v>
      </c>
      <c r="D19369" s="226">
        <v>44411.451192129629</v>
      </c>
      <c r="E19369" t="s">
        <v>8144</v>
      </c>
      <c r="F19369">
        <v>45.987489491038843</v>
      </c>
    </row>
    <row r="19370" spans="1:6">
      <c r="A19370">
        <v>8</v>
      </c>
      <c r="B19370" s="226">
        <v>43831</v>
      </c>
      <c r="C19370" s="226">
        <v>43832</v>
      </c>
      <c r="D19370" s="226">
        <v>44411.451192129629</v>
      </c>
      <c r="E19370" t="s">
        <v>8145</v>
      </c>
      <c r="F19370">
        <v>25.631049157513523</v>
      </c>
    </row>
    <row r="19371" spans="1:6">
      <c r="A19371">
        <v>8</v>
      </c>
      <c r="B19371" s="226">
        <v>43831</v>
      </c>
      <c r="C19371" s="226">
        <v>43832</v>
      </c>
      <c r="D19371" s="226">
        <v>44411.451192129629</v>
      </c>
      <c r="E19371" t="s">
        <v>7377</v>
      </c>
      <c r="F19371">
        <v>2.692982652452256</v>
      </c>
    </row>
    <row r="19372" spans="1:6">
      <c r="A19372">
        <v>8</v>
      </c>
      <c r="B19372" s="226">
        <v>43831</v>
      </c>
      <c r="C19372" s="226">
        <v>43832</v>
      </c>
      <c r="D19372" s="226">
        <v>44411.451192129629</v>
      </c>
      <c r="E19372" t="s">
        <v>8332</v>
      </c>
      <c r="F19372">
        <v>2.692982652452256</v>
      </c>
    </row>
    <row r="19373" spans="1:6">
      <c r="A19373">
        <v>8</v>
      </c>
      <c r="B19373" s="226">
        <v>43831</v>
      </c>
      <c r="C19373" s="226">
        <v>43832</v>
      </c>
      <c r="D19373" s="226">
        <v>44411.451192129629</v>
      </c>
      <c r="E19373" t="s">
        <v>8277</v>
      </c>
      <c r="F19373">
        <v>172.11314047869055</v>
      </c>
    </row>
    <row r="19374" spans="1:6">
      <c r="A19374">
        <v>8</v>
      </c>
      <c r="B19374" s="226">
        <v>43831</v>
      </c>
      <c r="C19374" s="226">
        <v>43832</v>
      </c>
      <c r="D19374" s="226">
        <v>44411.451192129629</v>
      </c>
      <c r="E19374" t="s">
        <v>8278</v>
      </c>
      <c r="F19374">
        <v>154.33994915768699</v>
      </c>
    </row>
    <row r="19375" spans="1:6">
      <c r="A19375">
        <v>8</v>
      </c>
      <c r="B19375" s="226">
        <v>43831</v>
      </c>
      <c r="C19375" s="226">
        <v>43832</v>
      </c>
      <c r="D19375" s="226">
        <v>44411.451192129629</v>
      </c>
      <c r="E19375" t="s">
        <v>8279</v>
      </c>
      <c r="F19375">
        <v>10.326458091213597</v>
      </c>
    </row>
    <row r="19376" spans="1:6">
      <c r="A19376">
        <v>8</v>
      </c>
      <c r="B19376" s="226">
        <v>43831</v>
      </c>
      <c r="C19376" s="226">
        <v>43832</v>
      </c>
      <c r="D19376" s="226">
        <v>44411.451192129629</v>
      </c>
      <c r="E19376" t="s">
        <v>7778</v>
      </c>
    </row>
    <row r="19377" spans="1:6">
      <c r="A19377">
        <v>8</v>
      </c>
      <c r="B19377" s="226">
        <v>43831</v>
      </c>
      <c r="C19377" s="226">
        <v>43832</v>
      </c>
      <c r="D19377" s="226">
        <v>44411.451192129629</v>
      </c>
      <c r="E19377" t="s">
        <v>7779</v>
      </c>
    </row>
    <row r="19378" spans="1:6">
      <c r="A19378">
        <v>8</v>
      </c>
      <c r="B19378" s="226">
        <v>43831</v>
      </c>
      <c r="C19378" s="226">
        <v>43832</v>
      </c>
      <c r="D19378" s="226">
        <v>44411.451192129629</v>
      </c>
      <c r="E19378" t="s">
        <v>7056</v>
      </c>
      <c r="F19378">
        <v>99.999000549320257</v>
      </c>
    </row>
    <row r="19379" spans="1:6">
      <c r="A19379">
        <v>8</v>
      </c>
      <c r="B19379" s="226">
        <v>43831</v>
      </c>
      <c r="C19379" s="226">
        <v>43832</v>
      </c>
      <c r="D19379" s="226">
        <v>44411.451192129629</v>
      </c>
      <c r="E19379" t="s">
        <v>7058</v>
      </c>
      <c r="F19379">
        <v>4.3494329287144265E-2</v>
      </c>
    </row>
    <row r="19380" spans="1:6">
      <c r="A19380">
        <v>8</v>
      </c>
      <c r="B19380" s="226">
        <v>43831</v>
      </c>
      <c r="C19380" s="226">
        <v>43832</v>
      </c>
      <c r="D19380" s="226">
        <v>44411.451192129629</v>
      </c>
      <c r="E19380" t="s">
        <v>8017</v>
      </c>
      <c r="F19380">
        <v>2.0067007467150852</v>
      </c>
    </row>
    <row r="19381" spans="1:6">
      <c r="A19381">
        <v>8</v>
      </c>
      <c r="B19381" s="226">
        <v>43831</v>
      </c>
      <c r="C19381" s="226">
        <v>43832</v>
      </c>
      <c r="D19381" s="226">
        <v>44411.451192129629</v>
      </c>
      <c r="E19381" t="s">
        <v>7062</v>
      </c>
      <c r="F19381">
        <v>157.06838384204451</v>
      </c>
    </row>
    <row r="19382" spans="1:6">
      <c r="A19382">
        <v>8</v>
      </c>
      <c r="B19382" s="226">
        <v>43831</v>
      </c>
      <c r="C19382" s="226">
        <v>43832</v>
      </c>
      <c r="D19382" s="226">
        <v>44411.451192129629</v>
      </c>
      <c r="E19382" t="s">
        <v>8146</v>
      </c>
      <c r="F19382">
        <v>92.209999084476294</v>
      </c>
    </row>
    <row r="19383" spans="1:6">
      <c r="A19383">
        <v>8</v>
      </c>
      <c r="B19383" s="226">
        <v>43831</v>
      </c>
      <c r="C19383" s="226">
        <v>43832</v>
      </c>
      <c r="D19383" s="226">
        <v>44411.451192129629</v>
      </c>
      <c r="E19383" t="s">
        <v>8147</v>
      </c>
      <c r="F19383">
        <v>2.8399999141691996</v>
      </c>
    </row>
    <row r="19384" spans="1:6">
      <c r="A19384">
        <v>8</v>
      </c>
      <c r="B19384" s="226">
        <v>43831</v>
      </c>
      <c r="C19384" s="226">
        <v>43832</v>
      </c>
      <c r="D19384" s="226">
        <v>44411.451192129629</v>
      </c>
      <c r="E19384" t="s">
        <v>8148</v>
      </c>
      <c r="F19384">
        <v>3.2009999752043452</v>
      </c>
    </row>
    <row r="19385" spans="1:6">
      <c r="A19385">
        <v>8</v>
      </c>
      <c r="B19385" s="226">
        <v>43831</v>
      </c>
      <c r="C19385" s="226">
        <v>43832</v>
      </c>
      <c r="D19385" s="226">
        <v>44411.451192129629</v>
      </c>
      <c r="E19385" t="s">
        <v>8149</v>
      </c>
      <c r="F19385">
        <v>1.0930000543594784</v>
      </c>
    </row>
    <row r="19386" spans="1:6">
      <c r="A19386">
        <v>8</v>
      </c>
      <c r="B19386" s="226">
        <v>43831</v>
      </c>
      <c r="C19386" s="226">
        <v>43832</v>
      </c>
      <c r="D19386" s="226">
        <v>44411.451192129629</v>
      </c>
      <c r="E19386" t="s">
        <v>8150</v>
      </c>
      <c r="F19386">
        <v>0.21199999749659698</v>
      </c>
    </row>
    <row r="19387" spans="1:6">
      <c r="A19387">
        <v>8</v>
      </c>
      <c r="B19387" s="226">
        <v>43831</v>
      </c>
      <c r="C19387" s="226">
        <v>43832</v>
      </c>
      <c r="D19387" s="226">
        <v>44411.451192129629</v>
      </c>
      <c r="E19387" t="s">
        <v>8151</v>
      </c>
      <c r="F19387">
        <v>0.17900000512599237</v>
      </c>
    </row>
    <row r="19388" spans="1:6">
      <c r="A19388">
        <v>8</v>
      </c>
      <c r="B19388" s="226">
        <v>43831</v>
      </c>
      <c r="C19388" s="226">
        <v>43832</v>
      </c>
      <c r="D19388" s="226">
        <v>44411.451192129629</v>
      </c>
      <c r="E19388" t="s">
        <v>8152</v>
      </c>
      <c r="F19388">
        <v>6.5999999642372131E-2</v>
      </c>
    </row>
    <row r="19389" spans="1:6">
      <c r="A19389">
        <v>8</v>
      </c>
      <c r="B19389" s="226">
        <v>43831</v>
      </c>
      <c r="C19389" s="226">
        <v>43832</v>
      </c>
      <c r="D19389" s="226">
        <v>44411.451192129629</v>
      </c>
      <c r="E19389" t="s">
        <v>8153</v>
      </c>
      <c r="F19389">
        <v>3.2000001519917241E-2</v>
      </c>
    </row>
    <row r="19390" spans="1:6">
      <c r="A19390">
        <v>8</v>
      </c>
      <c r="B19390" s="226">
        <v>43831</v>
      </c>
      <c r="C19390" s="226">
        <v>43832</v>
      </c>
      <c r="D19390" s="226">
        <v>44411.451192129629</v>
      </c>
      <c r="E19390" t="s">
        <v>7080</v>
      </c>
      <c r="F19390">
        <v>0.16851139244519969</v>
      </c>
    </row>
    <row r="19391" spans="1:6">
      <c r="A19391">
        <v>8</v>
      </c>
      <c r="B19391" s="226">
        <v>43831</v>
      </c>
      <c r="C19391" s="226">
        <v>43832</v>
      </c>
      <c r="D19391" s="226">
        <v>44411.451192129629</v>
      </c>
      <c r="E19391" t="s">
        <v>7082</v>
      </c>
      <c r="F19391">
        <v>29.957788350846979</v>
      </c>
    </row>
    <row r="19392" spans="1:6">
      <c r="A19392">
        <v>8</v>
      </c>
      <c r="B19392" s="226">
        <v>43831</v>
      </c>
      <c r="C19392" s="226">
        <v>43832</v>
      </c>
      <c r="D19392" s="226">
        <v>44411.451192129629</v>
      </c>
      <c r="E19392" t="s">
        <v>8019</v>
      </c>
      <c r="F19392">
        <v>59.458818433019836</v>
      </c>
    </row>
    <row r="19393" spans="1:6">
      <c r="A19393">
        <v>8</v>
      </c>
      <c r="B19393" s="226">
        <v>43831</v>
      </c>
      <c r="C19393" s="226">
        <v>43832</v>
      </c>
      <c r="D19393" s="226">
        <v>44411.451192129629</v>
      </c>
      <c r="E19393" t="s">
        <v>7085</v>
      </c>
      <c r="F19393">
        <v>33.500095062785668</v>
      </c>
    </row>
    <row r="19394" spans="1:6">
      <c r="A19394">
        <v>8</v>
      </c>
      <c r="B19394" s="226">
        <v>43831</v>
      </c>
      <c r="C19394" s="226">
        <v>43832</v>
      </c>
      <c r="D19394" s="226">
        <v>44411.451192129629</v>
      </c>
      <c r="E19394" t="s">
        <v>7087</v>
      </c>
      <c r="F19394">
        <v>102.25250438054343</v>
      </c>
    </row>
    <row r="19395" spans="1:6">
      <c r="A19395">
        <v>8</v>
      </c>
      <c r="B19395" s="226">
        <v>43831</v>
      </c>
      <c r="C19395" s="226">
        <v>43832</v>
      </c>
      <c r="D19395" s="226">
        <v>44411.451192129629</v>
      </c>
      <c r="E19395" t="s">
        <v>8154</v>
      </c>
      <c r="F19395">
        <v>30.040364224381037</v>
      </c>
    </row>
    <row r="19396" spans="1:6">
      <c r="A19396">
        <v>8</v>
      </c>
      <c r="B19396" s="226">
        <v>43831</v>
      </c>
      <c r="C19396" s="226">
        <v>43832</v>
      </c>
      <c r="D19396" s="226">
        <v>44411.451192129629</v>
      </c>
      <c r="E19396" t="s">
        <v>7091</v>
      </c>
      <c r="F19396">
        <v>2.8917178842756484E-2</v>
      </c>
    </row>
    <row r="19397" spans="1:6">
      <c r="A19397">
        <v>8</v>
      </c>
      <c r="B19397" s="226">
        <v>43831</v>
      </c>
      <c r="C19397" s="226">
        <v>43832</v>
      </c>
      <c r="D19397" s="226">
        <v>44411.451192129629</v>
      </c>
      <c r="E19397" t="s">
        <v>7093</v>
      </c>
      <c r="F19397">
        <v>147.7915931595696</v>
      </c>
    </row>
    <row r="19398" spans="1:6">
      <c r="A19398">
        <v>8</v>
      </c>
      <c r="B19398" s="226">
        <v>43831</v>
      </c>
      <c r="C19398" s="226">
        <v>43832</v>
      </c>
      <c r="D19398" s="226">
        <v>44411.451192129629</v>
      </c>
      <c r="E19398" t="s">
        <v>7095</v>
      </c>
      <c r="F19398">
        <v>29.900336290730298</v>
      </c>
    </row>
    <row r="19399" spans="1:6">
      <c r="A19399">
        <v>8</v>
      </c>
      <c r="B19399" s="226">
        <v>43831</v>
      </c>
      <c r="C19399" s="226">
        <v>43832</v>
      </c>
      <c r="D19399" s="226">
        <v>44411.451192129629</v>
      </c>
      <c r="E19399" t="s">
        <v>7097</v>
      </c>
      <c r="F19399">
        <v>194.85134125815503</v>
      </c>
    </row>
    <row r="19400" spans="1:6">
      <c r="A19400">
        <v>8</v>
      </c>
      <c r="B19400" s="226">
        <v>43831</v>
      </c>
      <c r="C19400" s="226">
        <v>43832</v>
      </c>
      <c r="D19400" s="226">
        <v>44411.451192129629</v>
      </c>
      <c r="E19400" t="s">
        <v>7099</v>
      </c>
      <c r="F19400">
        <v>192.64805080625732</v>
      </c>
    </row>
    <row r="19401" spans="1:6">
      <c r="A19401">
        <v>8</v>
      </c>
      <c r="B19401" s="226">
        <v>43831</v>
      </c>
      <c r="C19401" s="226">
        <v>43832</v>
      </c>
      <c r="D19401" s="226">
        <v>44411.451192129629</v>
      </c>
      <c r="E19401" t="s">
        <v>7101</v>
      </c>
      <c r="F19401">
        <v>194.69120035171687</v>
      </c>
    </row>
    <row r="19402" spans="1:6">
      <c r="A19402">
        <v>8</v>
      </c>
      <c r="B19402" s="226">
        <v>43831</v>
      </c>
      <c r="C19402" s="226">
        <v>43832</v>
      </c>
      <c r="D19402" s="226">
        <v>44411.451192129629</v>
      </c>
      <c r="E19402" t="s">
        <v>7103</v>
      </c>
      <c r="F19402">
        <v>272.87611374325223</v>
      </c>
    </row>
    <row r="19403" spans="1:6">
      <c r="A19403">
        <v>8</v>
      </c>
      <c r="B19403" s="226">
        <v>43831</v>
      </c>
      <c r="C19403" s="226">
        <v>43832</v>
      </c>
      <c r="D19403" s="226">
        <v>44411.451192129629</v>
      </c>
      <c r="E19403" t="s">
        <v>7105</v>
      </c>
      <c r="F19403">
        <v>297.18481504652249</v>
      </c>
    </row>
    <row r="19404" spans="1:6">
      <c r="A19404">
        <v>8</v>
      </c>
      <c r="B19404" s="226">
        <v>43831</v>
      </c>
      <c r="C19404" s="226">
        <v>43832</v>
      </c>
      <c r="D19404" s="226">
        <v>44411.451192129629</v>
      </c>
      <c r="E19404" t="s">
        <v>7107</v>
      </c>
      <c r="F19404">
        <v>30.296114615599301</v>
      </c>
    </row>
    <row r="19405" spans="1:6">
      <c r="A19405">
        <v>8</v>
      </c>
      <c r="B19405" s="226">
        <v>43831</v>
      </c>
      <c r="C19405" s="226">
        <v>43832</v>
      </c>
      <c r="D19405" s="226">
        <v>44411.451192129629</v>
      </c>
      <c r="E19405" t="s">
        <v>8155</v>
      </c>
      <c r="F19405">
        <v>0.15064957954713792</v>
      </c>
    </row>
    <row r="19406" spans="1:6">
      <c r="A19406">
        <v>8</v>
      </c>
      <c r="B19406" s="226">
        <v>43831</v>
      </c>
      <c r="C19406" s="226">
        <v>43832</v>
      </c>
      <c r="D19406" s="226">
        <v>44411.451192129629</v>
      </c>
      <c r="E19406" t="s">
        <v>8156</v>
      </c>
      <c r="F19406">
        <v>5853.6657416450116</v>
      </c>
    </row>
    <row r="19407" spans="1:6">
      <c r="A19407">
        <v>8</v>
      </c>
      <c r="B19407" s="226">
        <v>43831</v>
      </c>
      <c r="C19407" s="226">
        <v>43832</v>
      </c>
      <c r="D19407" s="226">
        <v>44411.451192129629</v>
      </c>
      <c r="E19407" t="s">
        <v>7113</v>
      </c>
      <c r="F19407">
        <v>9.0728262338374321</v>
      </c>
    </row>
    <row r="19408" spans="1:6">
      <c r="A19408">
        <v>8</v>
      </c>
      <c r="B19408" s="226">
        <v>43831</v>
      </c>
      <c r="C19408" s="226">
        <v>43832</v>
      </c>
      <c r="D19408" s="226">
        <v>44411.451192129629</v>
      </c>
      <c r="E19408" t="s">
        <v>8018</v>
      </c>
      <c r="F19408">
        <v>1.4513116450773502</v>
      </c>
    </row>
    <row r="19409" spans="1:6">
      <c r="A19409">
        <v>8</v>
      </c>
      <c r="B19409" s="226">
        <v>43831</v>
      </c>
      <c r="C19409" s="226">
        <v>43832</v>
      </c>
      <c r="D19409" s="226">
        <v>44411.451192129629</v>
      </c>
      <c r="E19409" t="s">
        <v>7116</v>
      </c>
      <c r="F19409">
        <v>686.33551644219506</v>
      </c>
    </row>
    <row r="19410" spans="1:6">
      <c r="A19410">
        <v>8</v>
      </c>
      <c r="B19410" s="226">
        <v>43831</v>
      </c>
      <c r="C19410" s="226">
        <v>43832</v>
      </c>
      <c r="D19410" s="226">
        <v>44411.451192129629</v>
      </c>
      <c r="E19410" t="s">
        <v>7118</v>
      </c>
      <c r="F19410">
        <v>33.192330651813123</v>
      </c>
    </row>
    <row r="19411" spans="1:6">
      <c r="A19411">
        <v>8</v>
      </c>
      <c r="B19411" s="226">
        <v>43831</v>
      </c>
      <c r="C19411" s="226">
        <v>43832</v>
      </c>
      <c r="D19411" s="226">
        <v>44411.451192129629</v>
      </c>
      <c r="E19411" t="s">
        <v>7384</v>
      </c>
      <c r="F19411">
        <v>113.01548126538601</v>
      </c>
    </row>
    <row r="19412" spans="1:6">
      <c r="A19412">
        <v>8</v>
      </c>
      <c r="B19412" s="226">
        <v>43831</v>
      </c>
      <c r="C19412" s="226">
        <v>43832</v>
      </c>
      <c r="D19412" s="226">
        <v>44411.451192129629</v>
      </c>
      <c r="E19412" t="s">
        <v>8157</v>
      </c>
      <c r="F19412">
        <v>15.509621531433567</v>
      </c>
    </row>
    <row r="19413" spans="1:6">
      <c r="A19413">
        <v>8</v>
      </c>
      <c r="B19413" s="226">
        <v>43831</v>
      </c>
      <c r="C19413" s="226">
        <v>43832</v>
      </c>
      <c r="D19413" s="226">
        <v>44411.451192129629</v>
      </c>
      <c r="E19413" t="s">
        <v>8158</v>
      </c>
      <c r="F19413">
        <v>16.233787442578119</v>
      </c>
    </row>
    <row r="19414" spans="1:6">
      <c r="A19414">
        <v>8</v>
      </c>
      <c r="B19414" s="226">
        <v>43831</v>
      </c>
      <c r="C19414" s="226">
        <v>43832</v>
      </c>
      <c r="D19414" s="226">
        <v>44411.451192129629</v>
      </c>
      <c r="E19414" t="s">
        <v>8159</v>
      </c>
      <c r="F19414">
        <v>39.510427816708969</v>
      </c>
    </row>
    <row r="19415" spans="1:6">
      <c r="A19415">
        <v>8</v>
      </c>
      <c r="B19415" s="226">
        <v>43831</v>
      </c>
      <c r="C19415" s="226">
        <v>43832</v>
      </c>
      <c r="D19415" s="226">
        <v>44411.451192129629</v>
      </c>
      <c r="E19415" t="s">
        <v>8160</v>
      </c>
      <c r="F19415">
        <v>22.565030287371659</v>
      </c>
    </row>
    <row r="19416" spans="1:6">
      <c r="A19416">
        <v>8</v>
      </c>
      <c r="B19416" s="226">
        <v>43831</v>
      </c>
      <c r="C19416" s="226">
        <v>43832</v>
      </c>
      <c r="D19416" s="226">
        <v>44411.451192129629</v>
      </c>
      <c r="E19416" t="s">
        <v>8161</v>
      </c>
      <c r="F19416">
        <v>78.309245546658744</v>
      </c>
    </row>
    <row r="19417" spans="1:6">
      <c r="A19417">
        <v>8</v>
      </c>
      <c r="B19417" s="226">
        <v>43831</v>
      </c>
      <c r="C19417" s="226">
        <v>43832</v>
      </c>
      <c r="D19417" s="226">
        <v>44411.451192129629</v>
      </c>
      <c r="E19417" t="s">
        <v>8326</v>
      </c>
      <c r="F19417">
        <v>27.681180273161981</v>
      </c>
    </row>
    <row r="19418" spans="1:6">
      <c r="A19418">
        <v>8</v>
      </c>
      <c r="B19418" s="226">
        <v>43831</v>
      </c>
      <c r="C19418" s="226">
        <v>43832</v>
      </c>
      <c r="D19418" s="226">
        <v>44411.451192129629</v>
      </c>
      <c r="E19418" t="s">
        <v>8162</v>
      </c>
      <c r="F19418">
        <v>3.9711350990666134</v>
      </c>
    </row>
    <row r="19419" spans="1:6">
      <c r="A19419">
        <v>8</v>
      </c>
      <c r="B19419" s="226">
        <v>43831</v>
      </c>
      <c r="C19419" s="226">
        <v>43832</v>
      </c>
      <c r="D19419" s="226">
        <v>44411.451192129629</v>
      </c>
      <c r="E19419" t="s">
        <v>8163</v>
      </c>
      <c r="F19419">
        <v>0.61100000143048716</v>
      </c>
    </row>
    <row r="19420" spans="1:6">
      <c r="A19420">
        <v>8</v>
      </c>
      <c r="B19420" s="226">
        <v>43831</v>
      </c>
      <c r="C19420" s="226">
        <v>43832</v>
      </c>
      <c r="D19420" s="226">
        <v>44411.451192129629</v>
      </c>
      <c r="E19420" t="s">
        <v>8164</v>
      </c>
      <c r="F19420">
        <v>10.96300029754595</v>
      </c>
    </row>
    <row r="19421" spans="1:6">
      <c r="A19421">
        <v>8</v>
      </c>
      <c r="B19421" s="226">
        <v>43831</v>
      </c>
      <c r="C19421" s="226">
        <v>43832</v>
      </c>
      <c r="D19421" s="226">
        <v>44411.451192129629</v>
      </c>
      <c r="E19421" t="s">
        <v>8165</v>
      </c>
      <c r="F19421">
        <v>48.599999904633165</v>
      </c>
    </row>
    <row r="19422" spans="1:6">
      <c r="A19422">
        <v>8</v>
      </c>
      <c r="B19422" s="226">
        <v>43831</v>
      </c>
      <c r="C19422" s="226">
        <v>43832</v>
      </c>
      <c r="D19422" s="226">
        <v>44411.451192129629</v>
      </c>
      <c r="E19422" t="s">
        <v>7060</v>
      </c>
      <c r="F19422">
        <v>2.0067007467150852</v>
      </c>
    </row>
    <row r="19423" spans="1:6">
      <c r="A19423">
        <v>8</v>
      </c>
      <c r="B19423" s="226">
        <v>43831</v>
      </c>
      <c r="C19423" s="226">
        <v>43832</v>
      </c>
      <c r="D19423" s="226">
        <v>44411.451192129629</v>
      </c>
      <c r="E19423" t="s">
        <v>7397</v>
      </c>
      <c r="F19423">
        <v>0</v>
      </c>
    </row>
    <row r="19424" spans="1:6">
      <c r="A19424">
        <v>8</v>
      </c>
      <c r="B19424" s="226">
        <v>43831</v>
      </c>
      <c r="C19424" s="226">
        <v>43832</v>
      </c>
      <c r="D19424" s="226">
        <v>44411.451192129629</v>
      </c>
      <c r="E19424" t="s">
        <v>8166</v>
      </c>
      <c r="F19424">
        <v>82.66973823971253</v>
      </c>
    </row>
    <row r="19425" spans="1:6">
      <c r="A19425">
        <v>8</v>
      </c>
      <c r="B19425" s="226">
        <v>43831</v>
      </c>
      <c r="C19425" s="226">
        <v>43832</v>
      </c>
      <c r="D19425" s="226">
        <v>44411.451192129629</v>
      </c>
      <c r="E19425" t="s">
        <v>8167</v>
      </c>
      <c r="F19425">
        <v>71.610000610351563</v>
      </c>
    </row>
    <row r="19426" spans="1:6">
      <c r="A19426">
        <v>8</v>
      </c>
      <c r="B19426" s="226">
        <v>43831</v>
      </c>
      <c r="C19426" s="226">
        <v>43832</v>
      </c>
      <c r="D19426" s="226">
        <v>44411.451192129629</v>
      </c>
      <c r="E19426" t="s">
        <v>8168</v>
      </c>
      <c r="F19426">
        <v>29.234983678658836</v>
      </c>
    </row>
    <row r="19427" spans="1:6">
      <c r="A19427">
        <v>8</v>
      </c>
      <c r="B19427" s="226">
        <v>43831</v>
      </c>
      <c r="C19427" s="226">
        <v>43832</v>
      </c>
      <c r="D19427" s="226">
        <v>44411.451192129629</v>
      </c>
      <c r="E19427" t="s">
        <v>8169</v>
      </c>
      <c r="F19427">
        <v>21.459999084472656</v>
      </c>
    </row>
    <row r="19428" spans="1:6">
      <c r="A19428">
        <v>8</v>
      </c>
      <c r="B19428" s="226">
        <v>43831</v>
      </c>
      <c r="C19428" s="226">
        <v>43832</v>
      </c>
      <c r="D19428" s="226">
        <v>44411.451192129629</v>
      </c>
      <c r="E19428" t="s">
        <v>8170</v>
      </c>
      <c r="F19428">
        <v>3.7543769487076268</v>
      </c>
    </row>
    <row r="19429" spans="1:6">
      <c r="A19429">
        <v>8</v>
      </c>
      <c r="B19429" s="226">
        <v>43831</v>
      </c>
      <c r="C19429" s="226">
        <v>43832</v>
      </c>
      <c r="D19429" s="226">
        <v>44411.451192129629</v>
      </c>
      <c r="E19429" t="s">
        <v>8171</v>
      </c>
      <c r="F19429">
        <v>3.8899999856947614</v>
      </c>
    </row>
    <row r="19430" spans="1:6">
      <c r="A19430">
        <v>8</v>
      </c>
      <c r="B19430" s="226">
        <v>43831</v>
      </c>
      <c r="C19430" s="226">
        <v>43832</v>
      </c>
      <c r="D19430" s="226">
        <v>44411.451192129629</v>
      </c>
      <c r="E19430" t="s">
        <v>8172</v>
      </c>
      <c r="F19430">
        <v>0.15064957954713792</v>
      </c>
    </row>
    <row r="19431" spans="1:6">
      <c r="A19431">
        <v>8</v>
      </c>
      <c r="B19431" s="226">
        <v>43831</v>
      </c>
      <c r="C19431" s="226">
        <v>43832</v>
      </c>
      <c r="D19431" s="226">
        <v>44411.451192129629</v>
      </c>
      <c r="E19431" t="s">
        <v>8173</v>
      </c>
      <c r="F19431">
        <v>4.0700001716615297</v>
      </c>
    </row>
    <row r="19432" spans="1:6">
      <c r="A19432">
        <v>8</v>
      </c>
      <c r="B19432" s="226">
        <v>43831</v>
      </c>
      <c r="C19432" s="226">
        <v>43832</v>
      </c>
      <c r="D19432" s="226">
        <v>44411.451192129629</v>
      </c>
      <c r="E19432" t="s">
        <v>7406</v>
      </c>
      <c r="F19432">
        <v>134.10380698839825</v>
      </c>
    </row>
    <row r="19433" spans="1:6">
      <c r="A19433">
        <v>8</v>
      </c>
      <c r="B19433" s="226">
        <v>43831</v>
      </c>
      <c r="C19433" s="226">
        <v>43832</v>
      </c>
      <c r="D19433" s="226">
        <v>44411.451192129629</v>
      </c>
      <c r="E19433" t="s">
        <v>7408</v>
      </c>
      <c r="F19433">
        <v>1.0000000474974138E-3</v>
      </c>
    </row>
    <row r="19434" spans="1:6">
      <c r="A19434">
        <v>8</v>
      </c>
      <c r="B19434" s="226">
        <v>43831</v>
      </c>
      <c r="C19434" s="226">
        <v>43832</v>
      </c>
      <c r="D19434" s="226">
        <v>44411.451192129629</v>
      </c>
      <c r="E19434" t="s">
        <v>8174</v>
      </c>
      <c r="F19434">
        <v>21.68899917602559</v>
      </c>
    </row>
    <row r="19435" spans="1:6">
      <c r="A19435">
        <v>8</v>
      </c>
      <c r="B19435" s="226">
        <v>43831</v>
      </c>
      <c r="C19435" s="226">
        <v>43832</v>
      </c>
      <c r="D19435" s="226">
        <v>44411.451192129629</v>
      </c>
      <c r="E19435" t="s">
        <v>8175</v>
      </c>
      <c r="F19435">
        <v>22.565000534056725</v>
      </c>
    </row>
    <row r="19436" spans="1:6">
      <c r="A19436">
        <v>8</v>
      </c>
      <c r="B19436" s="226">
        <v>43831</v>
      </c>
      <c r="C19436" s="226">
        <v>43832</v>
      </c>
      <c r="D19436" s="226">
        <v>44411.451192129629</v>
      </c>
      <c r="E19436" t="s">
        <v>8176</v>
      </c>
      <c r="F19436">
        <v>39.99399948119958</v>
      </c>
    </row>
    <row r="19437" spans="1:6">
      <c r="A19437">
        <v>8</v>
      </c>
      <c r="B19437" s="226">
        <v>43831</v>
      </c>
      <c r="C19437" s="226">
        <v>43832</v>
      </c>
      <c r="D19437" s="226">
        <v>44411.451192129629</v>
      </c>
      <c r="E19437" t="s">
        <v>8177</v>
      </c>
      <c r="F19437">
        <v>14.701000213623047</v>
      </c>
    </row>
    <row r="19438" spans="1:6">
      <c r="A19438">
        <v>8</v>
      </c>
      <c r="B19438" s="226">
        <v>43831</v>
      </c>
      <c r="C19438" s="226">
        <v>43832</v>
      </c>
      <c r="D19438" s="226">
        <v>44411.451192129629</v>
      </c>
      <c r="E19438" t="s">
        <v>8178</v>
      </c>
      <c r="F19438">
        <v>0.68000000715253039</v>
      </c>
    </row>
    <row r="19439" spans="1:6">
      <c r="A19439">
        <v>8</v>
      </c>
      <c r="B19439" s="226">
        <v>43831</v>
      </c>
      <c r="C19439" s="226">
        <v>43832</v>
      </c>
      <c r="D19439" s="226">
        <v>44411.451192129629</v>
      </c>
      <c r="E19439" t="s">
        <v>8179</v>
      </c>
      <c r="F19439">
        <v>0.30000001192092896</v>
      </c>
    </row>
    <row r="19440" spans="1:6">
      <c r="A19440">
        <v>8</v>
      </c>
      <c r="B19440" s="226">
        <v>43831</v>
      </c>
      <c r="C19440" s="226">
        <v>43832</v>
      </c>
      <c r="D19440" s="226">
        <v>44411.451192129629</v>
      </c>
      <c r="E19440" t="s">
        <v>8180</v>
      </c>
      <c r="F19440">
        <v>0.18000000715255737</v>
      </c>
    </row>
    <row r="19441" spans="1:6">
      <c r="A19441">
        <v>8</v>
      </c>
      <c r="B19441" s="226">
        <v>43831</v>
      </c>
      <c r="C19441" s="226">
        <v>43832</v>
      </c>
      <c r="D19441" s="226">
        <v>44411.451192129629</v>
      </c>
      <c r="E19441" t="s">
        <v>8181</v>
      </c>
      <c r="F19441">
        <v>2.4783126114143248</v>
      </c>
    </row>
    <row r="19442" spans="1:6">
      <c r="A19442">
        <v>8</v>
      </c>
      <c r="B19442" s="226">
        <v>43831</v>
      </c>
      <c r="C19442" s="226">
        <v>43832</v>
      </c>
      <c r="D19442" s="226">
        <v>44411.451192129629</v>
      </c>
      <c r="E19442" t="s">
        <v>8182</v>
      </c>
      <c r="F19442">
        <v>6.8000003695487976E-2</v>
      </c>
    </row>
    <row r="19443" spans="1:6">
      <c r="A19443">
        <v>8</v>
      </c>
      <c r="B19443" s="226">
        <v>43831</v>
      </c>
      <c r="C19443" s="226">
        <v>43832</v>
      </c>
      <c r="D19443" s="226">
        <v>44411.451192129629</v>
      </c>
      <c r="E19443" t="s">
        <v>8183</v>
      </c>
      <c r="F19443">
        <v>0.98694258928299039</v>
      </c>
    </row>
    <row r="19444" spans="1:6">
      <c r="A19444">
        <v>8</v>
      </c>
      <c r="B19444" s="226">
        <v>43831</v>
      </c>
      <c r="C19444" s="226">
        <v>43832</v>
      </c>
      <c r="D19444" s="226">
        <v>44411.451192129629</v>
      </c>
      <c r="E19444" t="s">
        <v>8184</v>
      </c>
      <c r="F19444">
        <v>4.6999998390675563E-2</v>
      </c>
    </row>
    <row r="19445" spans="1:6">
      <c r="A19445">
        <v>8</v>
      </c>
      <c r="B19445" s="226">
        <v>43831</v>
      </c>
      <c r="C19445" s="226">
        <v>43832</v>
      </c>
      <c r="D19445" s="226">
        <v>44411.451192129629</v>
      </c>
      <c r="E19445" t="s">
        <v>8185</v>
      </c>
      <c r="F19445">
        <v>6.1136994361877397</v>
      </c>
    </row>
    <row r="19446" spans="1:6">
      <c r="A19446">
        <v>8</v>
      </c>
      <c r="B19446" s="226">
        <v>43831</v>
      </c>
      <c r="C19446" s="226">
        <v>43832</v>
      </c>
      <c r="D19446" s="226">
        <v>44411.451192129629</v>
      </c>
      <c r="E19446" t="s">
        <v>8186</v>
      </c>
      <c r="F19446">
        <v>13.847000122070313</v>
      </c>
    </row>
    <row r="19447" spans="1:6">
      <c r="A19447">
        <v>8</v>
      </c>
      <c r="B19447" s="226">
        <v>43831</v>
      </c>
      <c r="C19447" s="226">
        <v>43832</v>
      </c>
      <c r="D19447" s="226">
        <v>44411.451192129629</v>
      </c>
      <c r="E19447" t="s">
        <v>8187</v>
      </c>
      <c r="F19447">
        <v>18.352856636047385</v>
      </c>
    </row>
    <row r="19448" spans="1:6">
      <c r="A19448">
        <v>8</v>
      </c>
      <c r="B19448" s="226">
        <v>43831</v>
      </c>
      <c r="C19448" s="226">
        <v>43832</v>
      </c>
      <c r="D19448" s="226">
        <v>44411.451192129629</v>
      </c>
      <c r="E19448" t="s">
        <v>8188</v>
      </c>
      <c r="F19448">
        <v>18.48200035095142</v>
      </c>
    </row>
    <row r="19449" spans="1:6">
      <c r="A19449">
        <v>8</v>
      </c>
      <c r="B19449" s="226">
        <v>43831</v>
      </c>
      <c r="C19449" s="226">
        <v>43832</v>
      </c>
      <c r="D19449" s="226">
        <v>44411.451192129629</v>
      </c>
      <c r="E19449" t="s">
        <v>8189</v>
      </c>
      <c r="F19449">
        <v>42.850053787231417</v>
      </c>
    </row>
    <row r="19450" spans="1:6">
      <c r="A19450">
        <v>8</v>
      </c>
      <c r="B19450" s="226">
        <v>43831</v>
      </c>
      <c r="C19450" s="226">
        <v>43832</v>
      </c>
      <c r="D19450" s="226">
        <v>44411.451192129629</v>
      </c>
      <c r="E19450" t="s">
        <v>8190</v>
      </c>
      <c r="F19450">
        <v>41.249000549316477</v>
      </c>
    </row>
    <row r="19451" spans="1:6">
      <c r="A19451">
        <v>8</v>
      </c>
      <c r="B19451" s="226">
        <v>43831</v>
      </c>
      <c r="C19451" s="226">
        <v>43832</v>
      </c>
      <c r="D19451" s="226">
        <v>44411.451192129629</v>
      </c>
      <c r="E19451" t="s">
        <v>8191</v>
      </c>
      <c r="F19451">
        <v>20.605543136596591</v>
      </c>
    </row>
    <row r="19452" spans="1:6">
      <c r="A19452">
        <v>8</v>
      </c>
      <c r="B19452" s="226">
        <v>43831</v>
      </c>
      <c r="C19452" s="226">
        <v>43832</v>
      </c>
      <c r="D19452" s="226">
        <v>44411.451192129629</v>
      </c>
      <c r="E19452" t="s">
        <v>8192</v>
      </c>
      <c r="F19452">
        <v>25.076000213622439</v>
      </c>
    </row>
    <row r="19453" spans="1:6">
      <c r="A19453">
        <v>8</v>
      </c>
      <c r="B19453" s="226">
        <v>43831</v>
      </c>
      <c r="C19453" s="226">
        <v>43832</v>
      </c>
      <c r="D19453" s="226">
        <v>44411.451192129629</v>
      </c>
      <c r="E19453" t="s">
        <v>8193</v>
      </c>
      <c r="F19453">
        <v>0.96799999475482534</v>
      </c>
    </row>
    <row r="19454" spans="1:6">
      <c r="A19454">
        <v>8</v>
      </c>
      <c r="B19454" s="226">
        <v>43831</v>
      </c>
      <c r="C19454" s="226">
        <v>43832</v>
      </c>
      <c r="D19454" s="226">
        <v>44411.451192129629</v>
      </c>
      <c r="E19454" t="s">
        <v>8194</v>
      </c>
      <c r="F19454">
        <v>0.22800000011921756</v>
      </c>
    </row>
    <row r="19455" spans="1:6">
      <c r="A19455">
        <v>8</v>
      </c>
      <c r="B19455" s="226">
        <v>43831</v>
      </c>
      <c r="C19455" s="226">
        <v>43832</v>
      </c>
      <c r="D19455" s="226">
        <v>44411.451192129629</v>
      </c>
      <c r="E19455" t="s">
        <v>8195</v>
      </c>
      <c r="F19455">
        <v>0.15999999642372145</v>
      </c>
    </row>
    <row r="19456" spans="1:6">
      <c r="A19456">
        <v>8</v>
      </c>
      <c r="B19456" s="226">
        <v>43831</v>
      </c>
      <c r="C19456" s="226">
        <v>43832</v>
      </c>
      <c r="D19456" s="226">
        <v>44411.451192129629</v>
      </c>
      <c r="E19456" t="s">
        <v>8196</v>
      </c>
      <c r="F19456">
        <v>2.7000000700353573E-2</v>
      </c>
    </row>
    <row r="19457" spans="1:6">
      <c r="A19457">
        <v>8</v>
      </c>
      <c r="B19457" s="226">
        <v>43831</v>
      </c>
      <c r="C19457" s="226">
        <v>43832</v>
      </c>
      <c r="D19457" s="226">
        <v>44411.451192129629</v>
      </c>
      <c r="E19457" t="s">
        <v>7433</v>
      </c>
      <c r="F19457">
        <v>0</v>
      </c>
    </row>
    <row r="19458" spans="1:6">
      <c r="A19458">
        <v>8</v>
      </c>
      <c r="B19458" s="226">
        <v>43831</v>
      </c>
      <c r="C19458" s="226">
        <v>43832</v>
      </c>
      <c r="D19458" s="226">
        <v>44411.451192129629</v>
      </c>
      <c r="E19458" t="s">
        <v>7435</v>
      </c>
      <c r="F19458">
        <v>18.863569711314444</v>
      </c>
    </row>
    <row r="19459" spans="1:6">
      <c r="A19459">
        <v>8</v>
      </c>
      <c r="B19459" s="226">
        <v>43831</v>
      </c>
      <c r="C19459" s="226">
        <v>43832</v>
      </c>
      <c r="D19459" s="226">
        <v>44411.451192129629</v>
      </c>
      <c r="E19459" t="s">
        <v>7437</v>
      </c>
      <c r="F19459">
        <v>22.471588320202311</v>
      </c>
    </row>
    <row r="19460" spans="1:6">
      <c r="A19460">
        <v>8</v>
      </c>
      <c r="B19460" s="226">
        <v>43831</v>
      </c>
      <c r="C19460" s="226">
        <v>43832</v>
      </c>
      <c r="D19460" s="226">
        <v>44411.451192129629</v>
      </c>
      <c r="E19460" t="s">
        <v>7439</v>
      </c>
      <c r="F19460">
        <v>60.714445593623537</v>
      </c>
    </row>
    <row r="19461" spans="1:6">
      <c r="A19461">
        <v>8</v>
      </c>
      <c r="B19461" s="226">
        <v>43831</v>
      </c>
      <c r="C19461" s="226">
        <v>43832</v>
      </c>
      <c r="D19461" s="226">
        <v>44411.451192129629</v>
      </c>
      <c r="E19461" t="s">
        <v>7441</v>
      </c>
      <c r="F19461">
        <v>26.416319565640542</v>
      </c>
    </row>
    <row r="19462" spans="1:6">
      <c r="A19462">
        <v>8</v>
      </c>
      <c r="B19462" s="226">
        <v>43831</v>
      </c>
      <c r="C19462" s="226">
        <v>43832</v>
      </c>
      <c r="D19462" s="226">
        <v>44411.451192129629</v>
      </c>
      <c r="E19462" t="s">
        <v>7443</v>
      </c>
      <c r="F19462">
        <v>37.943888012568166</v>
      </c>
    </row>
    <row r="19463" spans="1:6">
      <c r="A19463">
        <v>8</v>
      </c>
      <c r="B19463" s="226">
        <v>43831</v>
      </c>
      <c r="C19463" s="226">
        <v>43832</v>
      </c>
      <c r="D19463" s="226">
        <v>44411.451192129629</v>
      </c>
      <c r="E19463" t="s">
        <v>7445</v>
      </c>
      <c r="F19463">
        <v>7.2148579991526045</v>
      </c>
    </row>
    <row r="19464" spans="1:6">
      <c r="A19464">
        <v>8</v>
      </c>
      <c r="B19464" s="226">
        <v>43831</v>
      </c>
      <c r="C19464" s="226">
        <v>43832</v>
      </c>
      <c r="D19464" s="226">
        <v>44411.451192129629</v>
      </c>
      <c r="E19464" t="s">
        <v>7447</v>
      </c>
      <c r="F19464">
        <v>137.79803170098188</v>
      </c>
    </row>
    <row r="19465" spans="1:6">
      <c r="A19465">
        <v>8</v>
      </c>
      <c r="B19465" s="226">
        <v>43831</v>
      </c>
      <c r="C19465" s="226">
        <v>43832</v>
      </c>
      <c r="D19465" s="226">
        <v>44411.451192129629</v>
      </c>
      <c r="E19465" t="s">
        <v>7449</v>
      </c>
      <c r="F19465">
        <v>147.21569574144132</v>
      </c>
    </row>
    <row r="19466" spans="1:6">
      <c r="A19466">
        <v>8</v>
      </c>
      <c r="B19466" s="226">
        <v>43831</v>
      </c>
      <c r="C19466" s="226">
        <v>43832</v>
      </c>
      <c r="D19466" s="226">
        <v>44411.451192129629</v>
      </c>
      <c r="E19466" t="s">
        <v>7451</v>
      </c>
      <c r="F19466">
        <v>160.26354993184412</v>
      </c>
    </row>
    <row r="19467" spans="1:6">
      <c r="A19467">
        <v>8</v>
      </c>
      <c r="B19467" s="226">
        <v>43831</v>
      </c>
      <c r="C19467" s="226">
        <v>43832</v>
      </c>
      <c r="D19467" s="226">
        <v>44411.451192129629</v>
      </c>
      <c r="E19467" t="s">
        <v>7453</v>
      </c>
      <c r="F19467">
        <v>187.04102606243569</v>
      </c>
    </row>
    <row r="19468" spans="1:6">
      <c r="A19468">
        <v>8</v>
      </c>
      <c r="B19468" s="226">
        <v>43831</v>
      </c>
      <c r="C19468" s="226">
        <v>43832</v>
      </c>
      <c r="D19468" s="226">
        <v>44411.451192129629</v>
      </c>
      <c r="E19468" t="s">
        <v>7455</v>
      </c>
      <c r="F19468">
        <v>198.03290838665373</v>
      </c>
    </row>
    <row r="19469" spans="1:6">
      <c r="A19469">
        <v>8</v>
      </c>
      <c r="B19469" s="226">
        <v>43831</v>
      </c>
      <c r="C19469" s="226">
        <v>43832</v>
      </c>
      <c r="D19469" s="226">
        <v>44411.451192129629</v>
      </c>
      <c r="E19469" t="s">
        <v>7457</v>
      </c>
      <c r="F19469">
        <v>198.9695576879711</v>
      </c>
    </row>
    <row r="19470" spans="1:6">
      <c r="A19470">
        <v>8</v>
      </c>
      <c r="B19470" s="226">
        <v>43831</v>
      </c>
      <c r="C19470" s="226">
        <v>43832</v>
      </c>
      <c r="D19470" s="226">
        <v>44411.451192129629</v>
      </c>
      <c r="E19470" t="s">
        <v>7459</v>
      </c>
      <c r="F19470">
        <v>200.90534630881453</v>
      </c>
    </row>
    <row r="19471" spans="1:6">
      <c r="A19471">
        <v>8</v>
      </c>
      <c r="B19471" s="226">
        <v>43831</v>
      </c>
      <c r="C19471" s="226">
        <v>43832</v>
      </c>
      <c r="D19471" s="226">
        <v>44411.451192129629</v>
      </c>
      <c r="E19471" t="s">
        <v>7461</v>
      </c>
      <c r="F19471">
        <v>197.26214670604992</v>
      </c>
    </row>
    <row r="19472" spans="1:6">
      <c r="A19472">
        <v>8</v>
      </c>
      <c r="B19472" s="226">
        <v>43831</v>
      </c>
      <c r="C19472" s="226">
        <v>43832</v>
      </c>
      <c r="D19472" s="226">
        <v>44411.451192129629</v>
      </c>
      <c r="E19472" t="s">
        <v>7463</v>
      </c>
      <c r="F19472">
        <v>150.75598879920128</v>
      </c>
    </row>
    <row r="19473" spans="1:6">
      <c r="A19473">
        <v>8</v>
      </c>
      <c r="B19473" s="226">
        <v>43831</v>
      </c>
      <c r="C19473" s="226">
        <v>43832</v>
      </c>
      <c r="D19473" s="226">
        <v>44411.451192129629</v>
      </c>
      <c r="E19473" t="s">
        <v>7465</v>
      </c>
      <c r="F19473">
        <v>150.98708908292977</v>
      </c>
    </row>
    <row r="19474" spans="1:6">
      <c r="A19474">
        <v>8</v>
      </c>
      <c r="B19474" s="226">
        <v>43831</v>
      </c>
      <c r="C19474" s="226">
        <v>43832</v>
      </c>
      <c r="D19474" s="226">
        <v>44411.451192129629</v>
      </c>
      <c r="E19474" t="s">
        <v>7467</v>
      </c>
      <c r="F19474">
        <v>30.974489356411702</v>
      </c>
    </row>
    <row r="19475" spans="1:6">
      <c r="A19475">
        <v>8</v>
      </c>
      <c r="B19475" s="226">
        <v>43831</v>
      </c>
      <c r="C19475" s="226">
        <v>43832</v>
      </c>
      <c r="D19475" s="226">
        <v>44411.451192129629</v>
      </c>
      <c r="E19475" t="s">
        <v>8198</v>
      </c>
      <c r="F19475">
        <v>2.8999999165534973E-2</v>
      </c>
    </row>
    <row r="19476" spans="1:6">
      <c r="A19476">
        <v>8</v>
      </c>
      <c r="B19476" s="226">
        <v>43831</v>
      </c>
      <c r="C19476" s="226">
        <v>43832</v>
      </c>
      <c r="D19476" s="226">
        <v>44411.451192129629</v>
      </c>
      <c r="E19476" t="s">
        <v>8197</v>
      </c>
      <c r="F19476">
        <v>0.10599999874829849</v>
      </c>
    </row>
    <row r="19477" spans="1:6">
      <c r="A19477">
        <v>8</v>
      </c>
      <c r="B19477" s="226">
        <v>43831</v>
      </c>
      <c r="C19477" s="226">
        <v>43832</v>
      </c>
      <c r="D19477" s="226">
        <v>44411.451192129629</v>
      </c>
      <c r="E19477" t="s">
        <v>8199</v>
      </c>
      <c r="F19477">
        <v>0.20399999618530273</v>
      </c>
    </row>
    <row r="19478" spans="1:6">
      <c r="A19478">
        <v>8</v>
      </c>
      <c r="B19478" s="226">
        <v>43831</v>
      </c>
      <c r="C19478" s="226">
        <v>43832</v>
      </c>
      <c r="D19478" s="226">
        <v>44411.451192129629</v>
      </c>
      <c r="E19478" t="s">
        <v>8200</v>
      </c>
      <c r="F19478">
        <v>21.100000381470569</v>
      </c>
    </row>
    <row r="19479" spans="1:6">
      <c r="A19479">
        <v>8</v>
      </c>
      <c r="B19479" s="226">
        <v>43831</v>
      </c>
      <c r="C19479" s="226">
        <v>43832</v>
      </c>
      <c r="D19479" s="226">
        <v>44411.451192129629</v>
      </c>
      <c r="E19479" t="s">
        <v>8201</v>
      </c>
      <c r="F19479">
        <v>21.118000030517695</v>
      </c>
    </row>
    <row r="19480" spans="1:6">
      <c r="A19480">
        <v>8</v>
      </c>
      <c r="B19480" s="226">
        <v>43831</v>
      </c>
      <c r="C19480" s="226">
        <v>43832</v>
      </c>
      <c r="D19480" s="226">
        <v>44411.451192129629</v>
      </c>
      <c r="E19480" t="s">
        <v>8202</v>
      </c>
      <c r="F19480">
        <v>47.970001220703125</v>
      </c>
    </row>
    <row r="19481" spans="1:6">
      <c r="A19481">
        <v>8</v>
      </c>
      <c r="B19481" s="226">
        <v>43831</v>
      </c>
      <c r="C19481" s="226">
        <v>43832</v>
      </c>
      <c r="D19481" s="226">
        <v>44411.451192129629</v>
      </c>
      <c r="E19481" t="s">
        <v>8203</v>
      </c>
      <c r="F19481">
        <v>8.1120004653933702</v>
      </c>
    </row>
    <row r="19482" spans="1:6">
      <c r="A19482">
        <v>8</v>
      </c>
      <c r="B19482" s="226">
        <v>43831</v>
      </c>
      <c r="C19482" s="226">
        <v>43832</v>
      </c>
      <c r="D19482" s="226">
        <v>44411.451192129629</v>
      </c>
      <c r="E19482" t="s">
        <v>8205</v>
      </c>
      <c r="F19482">
        <v>8.5000000894066299E-2</v>
      </c>
    </row>
    <row r="19483" spans="1:6">
      <c r="A19483">
        <v>8</v>
      </c>
      <c r="B19483" s="226">
        <v>43831</v>
      </c>
      <c r="C19483" s="226">
        <v>43832</v>
      </c>
      <c r="D19483" s="226">
        <v>44411.451192129629</v>
      </c>
      <c r="E19483" t="s">
        <v>8327</v>
      </c>
      <c r="F19483">
        <v>2.0067007467150852</v>
      </c>
    </row>
    <row r="19484" spans="1:6">
      <c r="A19484">
        <v>8</v>
      </c>
      <c r="B19484" s="226">
        <v>43831</v>
      </c>
      <c r="C19484" s="226">
        <v>43832</v>
      </c>
      <c r="D19484" s="226">
        <v>44411.451192129629</v>
      </c>
      <c r="E19484" t="s">
        <v>8325</v>
      </c>
      <c r="F19484">
        <v>2.8225266950903466E-2</v>
      </c>
    </row>
    <row r="19485" spans="1:6">
      <c r="A19485">
        <v>8</v>
      </c>
      <c r="B19485" s="226">
        <v>43831</v>
      </c>
      <c r="C19485" s="226">
        <v>43832</v>
      </c>
      <c r="D19485" s="226">
        <v>44411.451192129629</v>
      </c>
      <c r="E19485" t="s">
        <v>8423</v>
      </c>
      <c r="F19485">
        <v>41.316491340097862</v>
      </c>
    </row>
    <row r="19486" spans="1:6">
      <c r="A19486">
        <v>8</v>
      </c>
      <c r="B19486" s="226">
        <v>43831</v>
      </c>
      <c r="C19486" s="226">
        <v>43832</v>
      </c>
      <c r="D19486" s="226">
        <v>44411.451192129629</v>
      </c>
      <c r="E19486" t="s">
        <v>8415</v>
      </c>
      <c r="F19486">
        <v>34.438961099253746</v>
      </c>
    </row>
    <row r="19487" spans="1:6">
      <c r="A19487">
        <v>8</v>
      </c>
      <c r="B19487" s="226">
        <v>43831</v>
      </c>
      <c r="C19487" s="226">
        <v>43832</v>
      </c>
      <c r="D19487" s="226">
        <v>44411.451192129629</v>
      </c>
      <c r="E19487" t="s">
        <v>8330</v>
      </c>
      <c r="F19487">
        <v>27.681180273161981</v>
      </c>
    </row>
    <row r="19488" spans="1:6">
      <c r="A19488">
        <v>8</v>
      </c>
      <c r="B19488" s="226">
        <v>43831</v>
      </c>
      <c r="C19488" s="226">
        <v>43832</v>
      </c>
      <c r="D19488" s="226">
        <v>44411.451192129629</v>
      </c>
      <c r="E19488" t="s">
        <v>8298</v>
      </c>
      <c r="F19488">
        <v>133.58539942774709</v>
      </c>
    </row>
    <row r="19489" spans="1:6">
      <c r="A19489">
        <v>8</v>
      </c>
      <c r="B19489" s="226">
        <v>43831</v>
      </c>
      <c r="C19489" s="226">
        <v>43832</v>
      </c>
      <c r="D19489" s="226">
        <v>44411.451192129629</v>
      </c>
      <c r="E19489" t="s">
        <v>8299</v>
      </c>
      <c r="F19489">
        <v>124.29264354166432</v>
      </c>
    </row>
    <row r="19490" spans="1:6">
      <c r="A19490">
        <v>8</v>
      </c>
      <c r="B19490" s="226">
        <v>43831</v>
      </c>
      <c r="C19490" s="226">
        <v>43832</v>
      </c>
      <c r="D19490" s="226">
        <v>44411.451192129629</v>
      </c>
      <c r="E19490" t="s">
        <v>6670</v>
      </c>
      <c r="F19490">
        <v>6.9564158402722631</v>
      </c>
    </row>
    <row r="19491" spans="1:6">
      <c r="A19491">
        <v>8</v>
      </c>
      <c r="B19491" s="226">
        <v>43831</v>
      </c>
      <c r="C19491" s="226">
        <v>43832</v>
      </c>
      <c r="D19491" s="226">
        <v>44411.451192129629</v>
      </c>
      <c r="E19491" t="s">
        <v>8300</v>
      </c>
      <c r="F19491">
        <v>120.39442593160587</v>
      </c>
    </row>
    <row r="19492" spans="1:6">
      <c r="A19492">
        <v>8</v>
      </c>
      <c r="B19492" s="226">
        <v>43831</v>
      </c>
      <c r="C19492" s="226">
        <v>43832</v>
      </c>
      <c r="D19492" s="226">
        <v>44411.451192129629</v>
      </c>
      <c r="E19492" t="s">
        <v>8301</v>
      </c>
      <c r="F19492">
        <v>116.77701611352096</v>
      </c>
    </row>
    <row r="19493" spans="1:6">
      <c r="A19493">
        <v>8</v>
      </c>
      <c r="B19493" s="226">
        <v>43831</v>
      </c>
      <c r="C19493" s="226">
        <v>43832</v>
      </c>
      <c r="D19493" s="226">
        <v>44411.451192129629</v>
      </c>
      <c r="E19493" t="s">
        <v>6671</v>
      </c>
      <c r="F19493">
        <v>3.0046323075952874</v>
      </c>
    </row>
    <row r="19494" spans="1:6">
      <c r="A19494">
        <v>8</v>
      </c>
      <c r="B19494" s="226">
        <v>43831</v>
      </c>
      <c r="C19494" s="226">
        <v>43832</v>
      </c>
      <c r="D19494" s="226">
        <v>44411.481168981481</v>
      </c>
      <c r="E19494" t="s">
        <v>5369</v>
      </c>
      <c r="F19494">
        <v>1.294717978675227</v>
      </c>
    </row>
    <row r="19495" spans="1:6">
      <c r="A19495">
        <v>8</v>
      </c>
      <c r="B19495" s="226">
        <v>43831</v>
      </c>
      <c r="C19495" s="226">
        <v>43832</v>
      </c>
      <c r="D19495" s="226">
        <v>44411.481168981481</v>
      </c>
      <c r="E19495" t="s">
        <v>5521</v>
      </c>
      <c r="F19495">
        <v>210.67810947630139</v>
      </c>
    </row>
    <row r="19496" spans="1:6">
      <c r="A19496">
        <v>8</v>
      </c>
      <c r="B19496" s="226">
        <v>43831</v>
      </c>
      <c r="C19496" s="226">
        <v>43832</v>
      </c>
      <c r="D19496" s="226">
        <v>44411.481168981481</v>
      </c>
      <c r="E19496" t="s">
        <v>6243</v>
      </c>
      <c r="F19496">
        <v>1.6900456621767563</v>
      </c>
    </row>
    <row r="19497" spans="1:6">
      <c r="A19497">
        <v>8</v>
      </c>
      <c r="B19497" s="226">
        <v>43831</v>
      </c>
      <c r="C19497" s="226">
        <v>43832</v>
      </c>
      <c r="D19497" s="226">
        <v>44411.481168981481</v>
      </c>
      <c r="E19497" t="s">
        <v>6816</v>
      </c>
      <c r="F19497">
        <v>75.981706953048715</v>
      </c>
    </row>
    <row r="19498" spans="1:6">
      <c r="A19498">
        <v>8</v>
      </c>
      <c r="B19498" s="226">
        <v>43831</v>
      </c>
      <c r="C19498" s="226">
        <v>43832</v>
      </c>
      <c r="D19498" s="226">
        <v>44411.481168981481</v>
      </c>
      <c r="E19498" t="s">
        <v>6900</v>
      </c>
      <c r="F19498">
        <v>110.00103698836462</v>
      </c>
    </row>
    <row r="19499" spans="1:6">
      <c r="A19499">
        <v>8</v>
      </c>
      <c r="B19499" s="226">
        <v>43831</v>
      </c>
      <c r="C19499" s="226">
        <v>43832</v>
      </c>
      <c r="D19499" s="226">
        <v>44411.481168981481</v>
      </c>
      <c r="E19499" t="s">
        <v>6902</v>
      </c>
      <c r="F19499">
        <v>0</v>
      </c>
    </row>
    <row r="19500" spans="1:6">
      <c r="A19500">
        <v>8</v>
      </c>
      <c r="B19500" s="226">
        <v>43831</v>
      </c>
      <c r="C19500" s="226">
        <v>43832</v>
      </c>
      <c r="D19500" s="226">
        <v>44411.481168981481</v>
      </c>
      <c r="E19500" t="s">
        <v>7024</v>
      </c>
      <c r="F19500">
        <v>0</v>
      </c>
    </row>
    <row r="19501" spans="1:6">
      <c r="A19501">
        <v>8</v>
      </c>
      <c r="B19501" s="226">
        <v>43831</v>
      </c>
      <c r="C19501" s="226">
        <v>43832</v>
      </c>
      <c r="D19501" s="226">
        <v>44411.481168981481</v>
      </c>
      <c r="E19501" t="s">
        <v>6246</v>
      </c>
    </row>
    <row r="19502" spans="1:6">
      <c r="A19502">
        <v>8</v>
      </c>
      <c r="B19502" s="226">
        <v>43831</v>
      </c>
      <c r="C19502" s="226">
        <v>43832</v>
      </c>
      <c r="D19502" s="226">
        <v>44411.481168981481</v>
      </c>
      <c r="E19502" t="s">
        <v>6665</v>
      </c>
      <c r="F19502">
        <v>-3.257282465799919E-2</v>
      </c>
    </row>
    <row r="19503" spans="1:6">
      <c r="A19503">
        <v>8</v>
      </c>
      <c r="B19503" s="226">
        <v>43831</v>
      </c>
      <c r="C19503" s="226">
        <v>43832</v>
      </c>
      <c r="D19503" s="226">
        <v>44411.481168981481</v>
      </c>
      <c r="E19503" t="s">
        <v>6666</v>
      </c>
      <c r="F19503">
        <v>-2.5229221771264243E-2</v>
      </c>
    </row>
    <row r="19504" spans="1:6">
      <c r="A19504">
        <v>8</v>
      </c>
      <c r="B19504" s="226">
        <v>43831</v>
      </c>
      <c r="C19504" s="226">
        <v>43832</v>
      </c>
      <c r="D19504" s="226">
        <v>44411.481168981481</v>
      </c>
      <c r="E19504" t="s">
        <v>6289</v>
      </c>
      <c r="F19504">
        <v>32.856162087122598</v>
      </c>
    </row>
    <row r="19505" spans="1:6">
      <c r="A19505">
        <v>8</v>
      </c>
      <c r="B19505" s="226">
        <v>43831</v>
      </c>
      <c r="C19505" s="226">
        <v>43832</v>
      </c>
      <c r="D19505" s="226">
        <v>44411.481168981481</v>
      </c>
      <c r="E19505" t="s">
        <v>6290</v>
      </c>
      <c r="F19505">
        <v>4.3155950711005211</v>
      </c>
    </row>
    <row r="19506" spans="1:6">
      <c r="A19506">
        <v>8</v>
      </c>
      <c r="B19506" s="226">
        <v>43831</v>
      </c>
      <c r="C19506" s="226">
        <v>43832</v>
      </c>
      <c r="D19506" s="226">
        <v>44411.481168981481</v>
      </c>
      <c r="E19506" t="s">
        <v>6291</v>
      </c>
      <c r="F19506">
        <v>4.4542602270382359</v>
      </c>
    </row>
    <row r="19507" spans="1:6">
      <c r="A19507">
        <v>8</v>
      </c>
      <c r="B19507" s="226">
        <v>43831</v>
      </c>
      <c r="C19507" s="226">
        <v>43832</v>
      </c>
      <c r="D19507" s="226">
        <v>44411.481168981481</v>
      </c>
      <c r="E19507" t="s">
        <v>7315</v>
      </c>
      <c r="F19507">
        <v>37.828326772318924</v>
      </c>
    </row>
    <row r="19508" spans="1:6">
      <c r="A19508">
        <v>8</v>
      </c>
      <c r="B19508" s="226">
        <v>43831</v>
      </c>
      <c r="C19508" s="226">
        <v>43832</v>
      </c>
      <c r="D19508" s="226">
        <v>44411.481168981481</v>
      </c>
      <c r="E19508" t="s">
        <v>8322</v>
      </c>
      <c r="F19508">
        <v>0</v>
      </c>
    </row>
    <row r="19509" spans="1:6">
      <c r="A19509">
        <v>8</v>
      </c>
      <c r="B19509" s="226">
        <v>43831</v>
      </c>
      <c r="C19509" s="226">
        <v>43832</v>
      </c>
      <c r="D19509" s="226">
        <v>44411.481168981481</v>
      </c>
      <c r="E19509" t="s">
        <v>7348</v>
      </c>
      <c r="F19509">
        <v>5.0086818463271507</v>
      </c>
    </row>
    <row r="19510" spans="1:6">
      <c r="A19510">
        <v>8</v>
      </c>
      <c r="B19510" s="226">
        <v>43831</v>
      </c>
      <c r="C19510" s="226">
        <v>43832</v>
      </c>
      <c r="D19510" s="226">
        <v>44411.481168981481</v>
      </c>
      <c r="E19510" t="s">
        <v>8323</v>
      </c>
      <c r="F19510">
        <v>4.2716914865705737</v>
      </c>
    </row>
    <row r="19511" spans="1:6">
      <c r="A19511">
        <v>8</v>
      </c>
      <c r="B19511" s="226">
        <v>43831</v>
      </c>
      <c r="C19511" s="226">
        <v>43832</v>
      </c>
      <c r="D19511" s="226">
        <v>44411.481168981481</v>
      </c>
      <c r="E19511" t="s">
        <v>7343</v>
      </c>
      <c r="F19511">
        <v>40.743962542215947</v>
      </c>
    </row>
    <row r="19512" spans="1:6">
      <c r="A19512">
        <v>8</v>
      </c>
      <c r="B19512" s="226">
        <v>43831</v>
      </c>
      <c r="C19512" s="226">
        <v>43832</v>
      </c>
      <c r="D19512" s="226">
        <v>44411.481168981481</v>
      </c>
      <c r="E19512" t="s">
        <v>6834</v>
      </c>
      <c r="F19512">
        <v>0</v>
      </c>
    </row>
    <row r="19513" spans="1:6">
      <c r="A19513">
        <v>8</v>
      </c>
      <c r="B19513" s="226">
        <v>43831</v>
      </c>
      <c r="C19513" s="226">
        <v>43832</v>
      </c>
      <c r="D19513" s="226">
        <v>44411.481168981481</v>
      </c>
      <c r="E19513" t="s">
        <v>8020</v>
      </c>
      <c r="F19513">
        <v>1.0537960679994691</v>
      </c>
    </row>
    <row r="19514" spans="1:6">
      <c r="A19514">
        <v>8</v>
      </c>
      <c r="B19514" s="226">
        <v>43831</v>
      </c>
      <c r="C19514" s="226">
        <v>43832</v>
      </c>
      <c r="D19514" s="226">
        <v>44411.481168981481</v>
      </c>
      <c r="E19514" t="s">
        <v>7018</v>
      </c>
      <c r="F19514">
        <v>19.06925452086664</v>
      </c>
    </row>
    <row r="19515" spans="1:6">
      <c r="A19515">
        <v>8</v>
      </c>
      <c r="B19515" s="226">
        <v>43831</v>
      </c>
      <c r="C19515" s="226">
        <v>43832</v>
      </c>
      <c r="D19515" s="226">
        <v>44411.481168981481</v>
      </c>
      <c r="E19515" t="s">
        <v>7354</v>
      </c>
      <c r="F19515">
        <v>35.69897345701856</v>
      </c>
    </row>
    <row r="19516" spans="1:6">
      <c r="A19516">
        <v>8</v>
      </c>
      <c r="B19516" s="226">
        <v>43831</v>
      </c>
      <c r="C19516" s="226">
        <v>43832</v>
      </c>
      <c r="D19516" s="226">
        <v>44411.481168981481</v>
      </c>
      <c r="E19516" t="s">
        <v>8328</v>
      </c>
      <c r="F19516">
        <v>25.533217056592303</v>
      </c>
    </row>
    <row r="19517" spans="1:6">
      <c r="A19517">
        <v>8</v>
      </c>
      <c r="B19517" s="226">
        <v>43831</v>
      </c>
      <c r="C19517" s="226">
        <v>43832</v>
      </c>
      <c r="D19517" s="226">
        <v>44411.481168981481</v>
      </c>
      <c r="E19517" t="s">
        <v>8330</v>
      </c>
      <c r="F19517">
        <v>27.681180273161981</v>
      </c>
    </row>
    <row r="19518" spans="1:6">
      <c r="A19518">
        <v>8</v>
      </c>
      <c r="B19518" s="226">
        <v>43831</v>
      </c>
      <c r="C19518" s="226">
        <v>43832</v>
      </c>
      <c r="D19518" s="226">
        <v>44411.481168981481</v>
      </c>
      <c r="E19518" t="s">
        <v>7397</v>
      </c>
      <c r="F19518">
        <v>0</v>
      </c>
    </row>
    <row r="19519" spans="1:6">
      <c r="A19519">
        <v>8</v>
      </c>
      <c r="B19519" s="226">
        <v>43831</v>
      </c>
      <c r="C19519" s="226">
        <v>43832</v>
      </c>
      <c r="D19519" s="226">
        <v>44411.481168981481</v>
      </c>
      <c r="E19519" t="s">
        <v>6635</v>
      </c>
    </row>
    <row r="19520" spans="1:6">
      <c r="A19520">
        <v>8</v>
      </c>
      <c r="B19520" s="226">
        <v>43831</v>
      </c>
      <c r="C19520" s="226">
        <v>43832</v>
      </c>
      <c r="D19520" s="226">
        <v>44411.481168981481</v>
      </c>
      <c r="E19520" t="s">
        <v>6637</v>
      </c>
    </row>
    <row r="19521" spans="1:6">
      <c r="A19521">
        <v>8</v>
      </c>
      <c r="B19521" s="226">
        <v>43831</v>
      </c>
      <c r="C19521" s="226">
        <v>43832</v>
      </c>
      <c r="D19521" s="226">
        <v>44411.481168981481</v>
      </c>
      <c r="E19521" t="s">
        <v>6659</v>
      </c>
      <c r="F19521">
        <v>0.82829999923706055</v>
      </c>
    </row>
    <row r="19522" spans="1:6">
      <c r="A19522">
        <v>8</v>
      </c>
      <c r="B19522" s="226">
        <v>43831</v>
      </c>
      <c r="C19522" s="226">
        <v>43832</v>
      </c>
      <c r="D19522" s="226">
        <v>44411.481168981481</v>
      </c>
      <c r="E19522" t="s">
        <v>6639</v>
      </c>
      <c r="F19522">
        <v>0.74409997463224853</v>
      </c>
    </row>
    <row r="19523" spans="1:6">
      <c r="A19523">
        <v>8</v>
      </c>
      <c r="B19523" s="226">
        <v>43831</v>
      </c>
      <c r="C19523" s="226">
        <v>43832</v>
      </c>
      <c r="D19523" s="226">
        <v>44411.481168981481</v>
      </c>
      <c r="E19523" t="s">
        <v>6640</v>
      </c>
      <c r="F19523">
        <v>0.85939997434612891</v>
      </c>
    </row>
    <row r="19524" spans="1:6">
      <c r="A19524">
        <v>8</v>
      </c>
      <c r="B19524" s="226">
        <v>43831</v>
      </c>
      <c r="C19524" s="226">
        <v>43832</v>
      </c>
      <c r="D19524" s="226">
        <v>44411.481168981481</v>
      </c>
      <c r="E19524" t="s">
        <v>6641</v>
      </c>
      <c r="F19524">
        <v>0.87779998779296875</v>
      </c>
    </row>
    <row r="19525" spans="1:6">
      <c r="A19525">
        <v>8</v>
      </c>
      <c r="B19525" s="226">
        <v>43831</v>
      </c>
      <c r="C19525" s="226">
        <v>43832</v>
      </c>
      <c r="D19525" s="226">
        <v>44411.481168981481</v>
      </c>
      <c r="E19525" t="s">
        <v>6650</v>
      </c>
    </row>
    <row r="19526" spans="1:6">
      <c r="A19526">
        <v>8</v>
      </c>
      <c r="B19526" s="226">
        <v>43831</v>
      </c>
      <c r="C19526" s="226">
        <v>43832</v>
      </c>
      <c r="D19526" s="226">
        <v>44411.481168981481</v>
      </c>
      <c r="E19526" t="s">
        <v>6651</v>
      </c>
    </row>
    <row r="19527" spans="1:6">
      <c r="A19527">
        <v>8</v>
      </c>
      <c r="B19527" s="226">
        <v>43831</v>
      </c>
      <c r="C19527" s="226">
        <v>43832</v>
      </c>
      <c r="D19527" s="226">
        <v>44411.481168981481</v>
      </c>
      <c r="E19527" t="s">
        <v>8209</v>
      </c>
    </row>
    <row r="19528" spans="1:6">
      <c r="A19528">
        <v>8</v>
      </c>
      <c r="B19528" s="226">
        <v>43831</v>
      </c>
      <c r="C19528" s="226">
        <v>43832</v>
      </c>
      <c r="D19528" s="226">
        <v>44411.481168981481</v>
      </c>
      <c r="E19528" t="s">
        <v>8211</v>
      </c>
    </row>
    <row r="19529" spans="1:6">
      <c r="A19529">
        <v>8</v>
      </c>
      <c r="B19529" s="226">
        <v>43831</v>
      </c>
      <c r="C19529" s="226">
        <v>43832</v>
      </c>
      <c r="D19529" s="226">
        <v>44411.481168981481</v>
      </c>
      <c r="E19529" t="s">
        <v>8213</v>
      </c>
    </row>
    <row r="19530" spans="1:6">
      <c r="A19530">
        <v>8</v>
      </c>
      <c r="B19530" s="226">
        <v>43831</v>
      </c>
      <c r="C19530" s="226">
        <v>43832</v>
      </c>
      <c r="D19530" s="226">
        <v>44411.481168981481</v>
      </c>
      <c r="E19530" t="s">
        <v>8215</v>
      </c>
    </row>
    <row r="19531" spans="1:6">
      <c r="A19531">
        <v>8</v>
      </c>
      <c r="B19531" s="226">
        <v>43831</v>
      </c>
      <c r="C19531" s="226">
        <v>43832</v>
      </c>
      <c r="D19531" s="226">
        <v>44411.481168981481</v>
      </c>
      <c r="E19531" t="s">
        <v>8217</v>
      </c>
    </row>
    <row r="19532" spans="1:6">
      <c r="A19532">
        <v>8</v>
      </c>
      <c r="B19532" s="226">
        <v>43831</v>
      </c>
      <c r="C19532" s="226">
        <v>43832</v>
      </c>
      <c r="D19532" s="226">
        <v>44411.481168981481</v>
      </c>
      <c r="E19532" t="s">
        <v>8219</v>
      </c>
    </row>
    <row r="19533" spans="1:6">
      <c r="A19533">
        <v>8</v>
      </c>
      <c r="B19533" s="226">
        <v>43831</v>
      </c>
      <c r="C19533" s="226">
        <v>43832</v>
      </c>
      <c r="D19533" s="226">
        <v>44411.481168981481</v>
      </c>
      <c r="E19533" t="s">
        <v>8221</v>
      </c>
    </row>
    <row r="19534" spans="1:6">
      <c r="A19534">
        <v>8</v>
      </c>
      <c r="B19534" s="226">
        <v>43831</v>
      </c>
      <c r="C19534" s="226">
        <v>43832</v>
      </c>
      <c r="D19534" s="226">
        <v>44411.481168981481</v>
      </c>
      <c r="E19534" t="s">
        <v>8223</v>
      </c>
    </row>
    <row r="19535" spans="1:6">
      <c r="A19535">
        <v>8</v>
      </c>
      <c r="B19535" s="226">
        <v>43831</v>
      </c>
      <c r="C19535" s="226">
        <v>43832</v>
      </c>
      <c r="D19535" s="226">
        <v>44411.481168981481</v>
      </c>
      <c r="E19535" t="s">
        <v>8225</v>
      </c>
    </row>
    <row r="19536" spans="1:6">
      <c r="A19536">
        <v>8</v>
      </c>
      <c r="B19536" s="226">
        <v>43831</v>
      </c>
      <c r="C19536" s="226">
        <v>43832</v>
      </c>
      <c r="D19536" s="226">
        <v>44411.481168981481</v>
      </c>
      <c r="E19536" t="s">
        <v>8227</v>
      </c>
    </row>
    <row r="19537" spans="1:5">
      <c r="A19537">
        <v>8</v>
      </c>
      <c r="B19537" s="226">
        <v>43831</v>
      </c>
      <c r="C19537" s="226">
        <v>43832</v>
      </c>
      <c r="D19537" s="226">
        <v>44411.481168981481</v>
      </c>
      <c r="E19537" t="s">
        <v>8229</v>
      </c>
    </row>
    <row r="19538" spans="1:5">
      <c r="A19538">
        <v>8</v>
      </c>
      <c r="B19538" s="226">
        <v>43831</v>
      </c>
      <c r="C19538" s="226">
        <v>43832</v>
      </c>
      <c r="D19538" s="226">
        <v>44411.481168981481</v>
      </c>
      <c r="E19538" t="s">
        <v>8231</v>
      </c>
    </row>
    <row r="19539" spans="1:5">
      <c r="A19539">
        <v>8</v>
      </c>
      <c r="B19539" s="226">
        <v>43831</v>
      </c>
      <c r="C19539" s="226">
        <v>43832</v>
      </c>
      <c r="D19539" s="226">
        <v>44411.481168981481</v>
      </c>
      <c r="E19539" t="s">
        <v>8233</v>
      </c>
    </row>
    <row r="19540" spans="1:5">
      <c r="A19540">
        <v>8</v>
      </c>
      <c r="B19540" s="226">
        <v>43831</v>
      </c>
      <c r="C19540" s="226">
        <v>43832</v>
      </c>
      <c r="D19540" s="226">
        <v>44411.481168981481</v>
      </c>
      <c r="E19540" t="s">
        <v>8235</v>
      </c>
    </row>
    <row r="19541" spans="1:5">
      <c r="A19541">
        <v>8</v>
      </c>
      <c r="B19541" s="226">
        <v>43831</v>
      </c>
      <c r="C19541" s="226">
        <v>43832</v>
      </c>
      <c r="D19541" s="226">
        <v>44411.481168981481</v>
      </c>
      <c r="E19541" t="s">
        <v>8237</v>
      </c>
    </row>
    <row r="19542" spans="1:5">
      <c r="A19542">
        <v>8</v>
      </c>
      <c r="B19542" s="226">
        <v>43831</v>
      </c>
      <c r="C19542" s="226">
        <v>43832</v>
      </c>
      <c r="D19542" s="226">
        <v>44411.481168981481</v>
      </c>
      <c r="E19542" t="s">
        <v>8239</v>
      </c>
    </row>
    <row r="19543" spans="1:5">
      <c r="A19543">
        <v>8</v>
      </c>
      <c r="B19543" s="226">
        <v>43831</v>
      </c>
      <c r="C19543" s="226">
        <v>43832</v>
      </c>
      <c r="D19543" s="226">
        <v>44411.481168981481</v>
      </c>
      <c r="E19543" t="s">
        <v>8241</v>
      </c>
    </row>
    <row r="19544" spans="1:5">
      <c r="A19544">
        <v>8</v>
      </c>
      <c r="B19544" s="226">
        <v>43831</v>
      </c>
      <c r="C19544" s="226">
        <v>43832</v>
      </c>
      <c r="D19544" s="226">
        <v>44411.481168981481</v>
      </c>
      <c r="E19544" t="s">
        <v>8243</v>
      </c>
    </row>
    <row r="19545" spans="1:5">
      <c r="A19545">
        <v>8</v>
      </c>
      <c r="B19545" s="226">
        <v>43831</v>
      </c>
      <c r="C19545" s="226">
        <v>43832</v>
      </c>
      <c r="D19545" s="226">
        <v>44411.481168981481</v>
      </c>
      <c r="E19545" t="s">
        <v>8245</v>
      </c>
    </row>
    <row r="19546" spans="1:5">
      <c r="A19546">
        <v>8</v>
      </c>
      <c r="B19546" s="226">
        <v>43831</v>
      </c>
      <c r="C19546" s="226">
        <v>43832</v>
      </c>
      <c r="D19546" s="226">
        <v>44411.481168981481</v>
      </c>
      <c r="E19546" t="s">
        <v>8246</v>
      </c>
    </row>
    <row r="19547" spans="1:5">
      <c r="A19547">
        <v>8</v>
      </c>
      <c r="B19547" s="226">
        <v>43831</v>
      </c>
      <c r="C19547" s="226">
        <v>43832</v>
      </c>
      <c r="D19547" s="226">
        <v>44411.481168981481</v>
      </c>
      <c r="E19547" t="s">
        <v>8248</v>
      </c>
    </row>
    <row r="19548" spans="1:5">
      <c r="A19548">
        <v>8</v>
      </c>
      <c r="B19548" s="226">
        <v>43831</v>
      </c>
      <c r="C19548" s="226">
        <v>43832</v>
      </c>
      <c r="D19548" s="226">
        <v>44411.481168981481</v>
      </c>
      <c r="E19548" t="s">
        <v>8250</v>
      </c>
    </row>
    <row r="19549" spans="1:5">
      <c r="A19549">
        <v>8</v>
      </c>
      <c r="B19549" s="226">
        <v>43831</v>
      </c>
      <c r="C19549" s="226">
        <v>43832</v>
      </c>
      <c r="D19549" s="226">
        <v>44411.481168981481</v>
      </c>
      <c r="E19549" t="s">
        <v>8251</v>
      </c>
    </row>
    <row r="19550" spans="1:5">
      <c r="A19550">
        <v>8</v>
      </c>
      <c r="B19550" s="226">
        <v>43831</v>
      </c>
      <c r="C19550" s="226">
        <v>43832</v>
      </c>
      <c r="D19550" s="226">
        <v>44411.481168981481</v>
      </c>
      <c r="E19550" t="s">
        <v>8253</v>
      </c>
    </row>
    <row r="19551" spans="1:5">
      <c r="A19551">
        <v>8</v>
      </c>
      <c r="B19551" s="226">
        <v>43831</v>
      </c>
      <c r="C19551" s="226">
        <v>43832</v>
      </c>
      <c r="D19551" s="226">
        <v>44411.481168981481</v>
      </c>
      <c r="E19551" t="s">
        <v>8254</v>
      </c>
    </row>
    <row r="19552" spans="1:5">
      <c r="A19552">
        <v>8</v>
      </c>
      <c r="B19552" s="226">
        <v>43831</v>
      </c>
      <c r="C19552" s="226">
        <v>43832</v>
      </c>
      <c r="D19552" s="226">
        <v>44411.481168981481</v>
      </c>
      <c r="E19552" t="s">
        <v>8255</v>
      </c>
    </row>
    <row r="19553" spans="1:6">
      <c r="A19553">
        <v>8</v>
      </c>
      <c r="B19553" s="226">
        <v>43831</v>
      </c>
      <c r="C19553" s="226">
        <v>43832</v>
      </c>
      <c r="D19553" s="226">
        <v>44411.481168981481</v>
      </c>
      <c r="E19553" t="s">
        <v>8257</v>
      </c>
    </row>
    <row r="19554" spans="1:6">
      <c r="A19554">
        <v>8</v>
      </c>
      <c r="B19554" s="226">
        <v>43831</v>
      </c>
      <c r="C19554" s="226">
        <v>43832</v>
      </c>
      <c r="D19554" s="226">
        <v>44411.481168981481</v>
      </c>
      <c r="E19554" t="s">
        <v>8259</v>
      </c>
    </row>
    <row r="19555" spans="1:6">
      <c r="A19555">
        <v>8</v>
      </c>
      <c r="B19555" s="226">
        <v>43831</v>
      </c>
      <c r="C19555" s="226">
        <v>43832</v>
      </c>
      <c r="D19555" s="226">
        <v>44411.481168981481</v>
      </c>
      <c r="E19555" t="s">
        <v>8260</v>
      </c>
    </row>
    <row r="19556" spans="1:6">
      <c r="A19556">
        <v>8</v>
      </c>
      <c r="B19556" s="226">
        <v>43831</v>
      </c>
      <c r="C19556" s="226">
        <v>43832</v>
      </c>
      <c r="D19556" s="226">
        <v>44411.481168981481</v>
      </c>
      <c r="E19556" t="s">
        <v>5947</v>
      </c>
    </row>
    <row r="19557" spans="1:6">
      <c r="A19557">
        <v>8</v>
      </c>
      <c r="B19557" s="226">
        <v>43831</v>
      </c>
      <c r="C19557" s="226">
        <v>43832</v>
      </c>
      <c r="D19557" s="226">
        <v>44411.481168981481</v>
      </c>
      <c r="E19557" t="s">
        <v>5946</v>
      </c>
    </row>
    <row r="19558" spans="1:6">
      <c r="A19558">
        <v>8</v>
      </c>
      <c r="B19558" s="226">
        <v>43831</v>
      </c>
      <c r="C19558" s="226">
        <v>43832</v>
      </c>
      <c r="D19558" s="226">
        <v>44411.481168981481</v>
      </c>
      <c r="E19558" t="s">
        <v>6676</v>
      </c>
      <c r="F19558">
        <v>210.67810947630139</v>
      </c>
    </row>
    <row r="19559" spans="1:6">
      <c r="A19559">
        <v>8</v>
      </c>
      <c r="B19559" s="226">
        <v>43831</v>
      </c>
      <c r="C19559" s="226">
        <v>43832</v>
      </c>
      <c r="D19559" s="226">
        <v>44411.481168981481</v>
      </c>
      <c r="E19559" t="s">
        <v>5824</v>
      </c>
      <c r="F19559">
        <v>1.2783107428241587</v>
      </c>
    </row>
    <row r="19560" spans="1:6">
      <c r="A19560">
        <v>8</v>
      </c>
      <c r="B19560" s="226">
        <v>43831</v>
      </c>
      <c r="C19560" s="226">
        <v>43832</v>
      </c>
      <c r="D19560" s="226">
        <v>44411.481168981481</v>
      </c>
      <c r="E19560" t="s">
        <v>5825</v>
      </c>
      <c r="F19560">
        <v>1.575428686473048</v>
      </c>
    </row>
    <row r="19561" spans="1:6">
      <c r="A19561">
        <v>8</v>
      </c>
      <c r="B19561" s="226">
        <v>43831</v>
      </c>
      <c r="C19561" s="226">
        <v>43832</v>
      </c>
      <c r="D19561" s="226">
        <v>44411.481168981481</v>
      </c>
      <c r="E19561" t="s">
        <v>5826</v>
      </c>
      <c r="F19561">
        <v>1.0565321256078684</v>
      </c>
    </row>
    <row r="19562" spans="1:6">
      <c r="A19562">
        <v>8</v>
      </c>
      <c r="B19562" s="226">
        <v>43831</v>
      </c>
      <c r="C19562" s="226">
        <v>43832</v>
      </c>
      <c r="D19562" s="226">
        <v>44411.481168981481</v>
      </c>
      <c r="E19562" t="s">
        <v>5827</v>
      </c>
      <c r="F19562">
        <v>0.10000000149011995</v>
      </c>
    </row>
    <row r="19563" spans="1:6">
      <c r="A19563">
        <v>8</v>
      </c>
      <c r="B19563" s="226">
        <v>43831</v>
      </c>
      <c r="C19563" s="226">
        <v>43832</v>
      </c>
      <c r="D19563" s="226">
        <v>44411.481168981481</v>
      </c>
      <c r="E19563" t="s">
        <v>5828</v>
      </c>
      <c r="F19563">
        <v>0</v>
      </c>
    </row>
    <row r="19564" spans="1:6">
      <c r="A19564">
        <v>8</v>
      </c>
      <c r="B19564" s="226">
        <v>43831</v>
      </c>
      <c r="C19564" s="226">
        <v>43832</v>
      </c>
      <c r="D19564" s="226">
        <v>44411.481168981481</v>
      </c>
      <c r="E19564" t="s">
        <v>5829</v>
      </c>
      <c r="F19564">
        <v>0</v>
      </c>
    </row>
    <row r="19565" spans="1:6">
      <c r="A19565">
        <v>8</v>
      </c>
      <c r="B19565" s="226">
        <v>43831</v>
      </c>
      <c r="C19565" s="226">
        <v>43832</v>
      </c>
      <c r="D19565" s="226">
        <v>44411.481168981481</v>
      </c>
      <c r="E19565" t="s">
        <v>5830</v>
      </c>
      <c r="F19565">
        <v>1.7044142824684514</v>
      </c>
    </row>
    <row r="19566" spans="1:6">
      <c r="A19566">
        <v>8</v>
      </c>
      <c r="B19566" s="226">
        <v>43831</v>
      </c>
      <c r="C19566" s="226">
        <v>43832</v>
      </c>
      <c r="D19566" s="226">
        <v>44411.481168981481</v>
      </c>
      <c r="E19566" t="s">
        <v>5831</v>
      </c>
      <c r="F19566">
        <v>3.5322112286465255</v>
      </c>
    </row>
    <row r="19567" spans="1:6">
      <c r="A19567">
        <v>8</v>
      </c>
      <c r="B19567" s="226">
        <v>43831</v>
      </c>
      <c r="C19567" s="226">
        <v>43832</v>
      </c>
      <c r="D19567" s="226">
        <v>44411.481168981481</v>
      </c>
      <c r="E19567" t="s">
        <v>5832</v>
      </c>
      <c r="F19567">
        <v>3.1307534140317612</v>
      </c>
    </row>
    <row r="19568" spans="1:6">
      <c r="A19568">
        <v>8</v>
      </c>
      <c r="B19568" s="226">
        <v>43831</v>
      </c>
      <c r="C19568" s="226">
        <v>43832</v>
      </c>
      <c r="D19568" s="226">
        <v>44411.481168981481</v>
      </c>
      <c r="E19568" t="s">
        <v>5833</v>
      </c>
      <c r="F19568">
        <v>0.44999998807905622</v>
      </c>
    </row>
    <row r="19569" spans="1:6">
      <c r="A19569">
        <v>8</v>
      </c>
      <c r="B19569" s="226">
        <v>43831</v>
      </c>
      <c r="C19569" s="226">
        <v>43832</v>
      </c>
      <c r="D19569" s="226">
        <v>44411.481168981481</v>
      </c>
      <c r="E19569" t="s">
        <v>5834</v>
      </c>
      <c r="F19569">
        <v>0</v>
      </c>
    </row>
    <row r="19570" spans="1:6">
      <c r="A19570">
        <v>8</v>
      </c>
      <c r="B19570" s="226">
        <v>43831</v>
      </c>
      <c r="C19570" s="226">
        <v>43832</v>
      </c>
      <c r="D19570" s="226">
        <v>44411.481168981481</v>
      </c>
      <c r="E19570" t="s">
        <v>5835</v>
      </c>
      <c r="F19570">
        <v>0.21824816540574929</v>
      </c>
    </row>
    <row r="19571" spans="1:6">
      <c r="A19571">
        <v>8</v>
      </c>
      <c r="B19571" s="226">
        <v>43831</v>
      </c>
      <c r="C19571" s="226">
        <v>43832</v>
      </c>
      <c r="D19571" s="226">
        <v>44411.481168981481</v>
      </c>
      <c r="E19571" t="s">
        <v>5836</v>
      </c>
      <c r="F19571">
        <v>0.21880953771774564</v>
      </c>
    </row>
    <row r="19572" spans="1:6">
      <c r="A19572">
        <v>8</v>
      </c>
      <c r="B19572" s="226">
        <v>43831</v>
      </c>
      <c r="C19572" s="226">
        <v>43832</v>
      </c>
      <c r="D19572" s="226">
        <v>44411.481168981481</v>
      </c>
      <c r="E19572" t="s">
        <v>5837</v>
      </c>
      <c r="F19572">
        <v>0.27190164248216736</v>
      </c>
    </row>
    <row r="19573" spans="1:6">
      <c r="A19573">
        <v>8</v>
      </c>
      <c r="B19573" s="226">
        <v>43831</v>
      </c>
      <c r="C19573" s="226">
        <v>43832</v>
      </c>
      <c r="D19573" s="226">
        <v>44411.481168981481</v>
      </c>
      <c r="E19573" t="s">
        <v>5838</v>
      </c>
      <c r="F19573">
        <v>0</v>
      </c>
    </row>
    <row r="19574" spans="1:6">
      <c r="A19574">
        <v>8</v>
      </c>
      <c r="B19574" s="226">
        <v>43831</v>
      </c>
      <c r="C19574" s="226">
        <v>43832</v>
      </c>
      <c r="D19574" s="226">
        <v>44411.481168981481</v>
      </c>
      <c r="E19574" t="s">
        <v>5839</v>
      </c>
      <c r="F19574">
        <v>7.3637211968501131</v>
      </c>
    </row>
    <row r="19575" spans="1:6">
      <c r="A19575">
        <v>8</v>
      </c>
      <c r="B19575" s="226">
        <v>43831</v>
      </c>
      <c r="C19575" s="226">
        <v>43832</v>
      </c>
      <c r="D19575" s="226">
        <v>44411.481168981481</v>
      </c>
      <c r="E19575" t="s">
        <v>5840</v>
      </c>
      <c r="F19575">
        <v>25.904454203777647</v>
      </c>
    </row>
    <row r="19576" spans="1:6">
      <c r="A19576">
        <v>8</v>
      </c>
      <c r="B19576" s="226">
        <v>43831</v>
      </c>
      <c r="C19576" s="226">
        <v>43832</v>
      </c>
      <c r="D19576" s="226">
        <v>44411.481168981481</v>
      </c>
      <c r="E19576" t="s">
        <v>5841</v>
      </c>
      <c r="F19576">
        <v>4.3175983038213781</v>
      </c>
    </row>
    <row r="19577" spans="1:6">
      <c r="A19577">
        <v>8</v>
      </c>
      <c r="B19577" s="226">
        <v>43831</v>
      </c>
      <c r="C19577" s="226">
        <v>43832</v>
      </c>
      <c r="D19577" s="226">
        <v>44411.481168981481</v>
      </c>
      <c r="E19577" t="s">
        <v>5842</v>
      </c>
      <c r="F19577">
        <v>5.587353660663025</v>
      </c>
    </row>
    <row r="19578" spans="1:6">
      <c r="A19578">
        <v>8</v>
      </c>
      <c r="B19578" s="226">
        <v>43831</v>
      </c>
      <c r="C19578" s="226">
        <v>43832</v>
      </c>
      <c r="D19578" s="226">
        <v>44411.481168981481</v>
      </c>
      <c r="E19578" t="s">
        <v>5843</v>
      </c>
      <c r="F19578">
        <v>12.190971291727532</v>
      </c>
    </row>
    <row r="19579" spans="1:6">
      <c r="A19579">
        <v>8</v>
      </c>
      <c r="B19579" s="226">
        <v>43831</v>
      </c>
      <c r="C19579" s="226">
        <v>43832</v>
      </c>
      <c r="D19579" s="226">
        <v>44411.481168981481</v>
      </c>
      <c r="E19579" t="s">
        <v>5844</v>
      </c>
      <c r="F19579">
        <v>7.3123574356238334</v>
      </c>
    </row>
    <row r="19580" spans="1:6">
      <c r="A19580">
        <v>8</v>
      </c>
      <c r="B19580" s="226">
        <v>43831</v>
      </c>
      <c r="C19580" s="226">
        <v>43832</v>
      </c>
      <c r="D19580" s="226">
        <v>44411.481168981481</v>
      </c>
      <c r="E19580" t="s">
        <v>5845</v>
      </c>
      <c r="F19580">
        <v>15.427764079005987</v>
      </c>
    </row>
    <row r="19581" spans="1:6">
      <c r="A19581">
        <v>8</v>
      </c>
      <c r="B19581" s="226">
        <v>43831</v>
      </c>
      <c r="C19581" s="226">
        <v>43832</v>
      </c>
      <c r="D19581" s="226">
        <v>44411.481168981481</v>
      </c>
      <c r="E19581" t="s">
        <v>5846</v>
      </c>
      <c r="F19581">
        <v>4.2191700037670818</v>
      </c>
    </row>
    <row r="19582" spans="1:6">
      <c r="A19582">
        <v>8</v>
      </c>
      <c r="B19582" s="226">
        <v>43831</v>
      </c>
      <c r="C19582" s="226">
        <v>43832</v>
      </c>
      <c r="D19582" s="226">
        <v>44411.481168981481</v>
      </c>
      <c r="E19582" t="s">
        <v>5847</v>
      </c>
      <c r="F19582">
        <v>0.74000000953674316</v>
      </c>
    </row>
    <row r="19583" spans="1:6">
      <c r="A19583">
        <v>8</v>
      </c>
      <c r="B19583" s="226">
        <v>43831</v>
      </c>
      <c r="C19583" s="226">
        <v>43832</v>
      </c>
      <c r="D19583" s="226">
        <v>44411.481168981481</v>
      </c>
      <c r="E19583" t="s">
        <v>5848</v>
      </c>
      <c r="F19583">
        <v>100</v>
      </c>
    </row>
    <row r="19584" spans="1:6">
      <c r="A19584">
        <v>8</v>
      </c>
      <c r="B19584" s="226">
        <v>43831</v>
      </c>
      <c r="C19584" s="226">
        <v>43832</v>
      </c>
      <c r="D19584" s="226">
        <v>44411.481168981481</v>
      </c>
      <c r="E19584" t="s">
        <v>5805</v>
      </c>
      <c r="F19584">
        <v>19.646934082773068</v>
      </c>
    </row>
    <row r="19585" spans="1:6">
      <c r="A19585">
        <v>8</v>
      </c>
      <c r="B19585" s="226">
        <v>43831</v>
      </c>
      <c r="C19585" s="226">
        <v>43832</v>
      </c>
      <c r="D19585" s="226">
        <v>44411.481168981481</v>
      </c>
      <c r="E19585" t="s">
        <v>5797</v>
      </c>
      <c r="F19585">
        <v>7.3637211968501131</v>
      </c>
    </row>
    <row r="19586" spans="1:6">
      <c r="A19586">
        <v>8</v>
      </c>
      <c r="B19586" s="226">
        <v>43831</v>
      </c>
      <c r="C19586" s="226">
        <v>43832</v>
      </c>
      <c r="D19586" s="226">
        <v>44411.481168981481</v>
      </c>
      <c r="E19586" t="s">
        <v>5798</v>
      </c>
      <c r="F19586">
        <v>27.335971976650697</v>
      </c>
    </row>
    <row r="19587" spans="1:6">
      <c r="A19587">
        <v>8</v>
      </c>
      <c r="B19587" s="226">
        <v>43831</v>
      </c>
      <c r="C19587" s="226">
        <v>43832</v>
      </c>
      <c r="D19587" s="226">
        <v>44411.481168981481</v>
      </c>
      <c r="E19587" t="s">
        <v>5799</v>
      </c>
      <c r="F19587">
        <v>4.3175983038213781</v>
      </c>
    </row>
    <row r="19588" spans="1:6">
      <c r="A19588">
        <v>8</v>
      </c>
      <c r="B19588" s="226">
        <v>43831</v>
      </c>
      <c r="C19588" s="226">
        <v>43832</v>
      </c>
      <c r="D19588" s="226">
        <v>44411.481168981481</v>
      </c>
      <c r="E19588" t="s">
        <v>5800</v>
      </c>
      <c r="F19588">
        <v>5.587353660663025</v>
      </c>
    </row>
    <row r="19589" spans="1:6">
      <c r="A19589">
        <v>8</v>
      </c>
      <c r="B19589" s="226">
        <v>43831</v>
      </c>
      <c r="C19589" s="226">
        <v>43832</v>
      </c>
      <c r="D19589" s="226">
        <v>44411.481168981481</v>
      </c>
      <c r="E19589" t="s">
        <v>5801</v>
      </c>
      <c r="F19589">
        <v>12.190971291727532</v>
      </c>
    </row>
    <row r="19590" spans="1:6">
      <c r="A19590">
        <v>8</v>
      </c>
      <c r="B19590" s="226">
        <v>43831</v>
      </c>
      <c r="C19590" s="226">
        <v>43832</v>
      </c>
      <c r="D19590" s="226">
        <v>44411.481168981481</v>
      </c>
      <c r="E19590" t="s">
        <v>5802</v>
      </c>
      <c r="F19590">
        <v>0.35644767307159114</v>
      </c>
    </row>
    <row r="19591" spans="1:6">
      <c r="A19591">
        <v>8</v>
      </c>
      <c r="B19591" s="226">
        <v>43831</v>
      </c>
      <c r="C19591" s="226">
        <v>43832</v>
      </c>
      <c r="D19591" s="226">
        <v>44411.481168981481</v>
      </c>
      <c r="E19591" t="s">
        <v>5803</v>
      </c>
      <c r="F19591">
        <v>7.3123574356238334</v>
      </c>
    </row>
    <row r="19592" spans="1:6">
      <c r="A19592">
        <v>8</v>
      </c>
      <c r="B19592" s="226">
        <v>43831</v>
      </c>
      <c r="C19592" s="226">
        <v>43832</v>
      </c>
      <c r="D19592" s="226">
        <v>44411.481168981481</v>
      </c>
      <c r="E19592" t="s">
        <v>5804</v>
      </c>
      <c r="F19592">
        <v>20.003354950745774</v>
      </c>
    </row>
    <row r="19593" spans="1:6">
      <c r="A19593">
        <v>8</v>
      </c>
      <c r="B19593" s="226">
        <v>43831</v>
      </c>
      <c r="C19593" s="226">
        <v>43832</v>
      </c>
      <c r="D19593" s="226">
        <v>44411.481168981481</v>
      </c>
      <c r="E19593" t="s">
        <v>5913</v>
      </c>
      <c r="F19593">
        <v>3.2009731906983596</v>
      </c>
    </row>
    <row r="19594" spans="1:6">
      <c r="A19594">
        <v>8</v>
      </c>
      <c r="B19594" s="226">
        <v>43831</v>
      </c>
      <c r="C19594" s="226">
        <v>43832</v>
      </c>
      <c r="D19594" s="226">
        <v>44411.481168981481</v>
      </c>
      <c r="E19594" t="s">
        <v>5914</v>
      </c>
      <c r="F19594">
        <v>5.326449452837319</v>
      </c>
    </row>
    <row r="19595" spans="1:6">
      <c r="A19595">
        <v>8</v>
      </c>
      <c r="B19595" s="226">
        <v>43831</v>
      </c>
      <c r="C19595" s="226">
        <v>43832</v>
      </c>
      <c r="D19595" s="226">
        <v>44411.481168981481</v>
      </c>
      <c r="E19595" t="s">
        <v>5915</v>
      </c>
      <c r="F19595">
        <v>4.4591871821217968</v>
      </c>
    </row>
    <row r="19596" spans="1:6">
      <c r="A19596">
        <v>8</v>
      </c>
      <c r="B19596" s="226">
        <v>43831</v>
      </c>
      <c r="C19596" s="226">
        <v>43832</v>
      </c>
      <c r="D19596" s="226">
        <v>44411.481168981481</v>
      </c>
      <c r="E19596" t="s">
        <v>5916</v>
      </c>
      <c r="F19596">
        <v>7.0494786779292315E-2</v>
      </c>
    </row>
    <row r="19597" spans="1:6">
      <c r="A19597">
        <v>8</v>
      </c>
      <c r="B19597" s="226">
        <v>43831</v>
      </c>
      <c r="C19597" s="226">
        <v>43832</v>
      </c>
      <c r="D19597" s="226">
        <v>44411.481168981481</v>
      </c>
      <c r="E19597" t="s">
        <v>6692</v>
      </c>
      <c r="F19597">
        <v>6.943151676872132E-3</v>
      </c>
    </row>
    <row r="19598" spans="1:6">
      <c r="A19598">
        <v>8</v>
      </c>
      <c r="B19598" s="226">
        <v>43831</v>
      </c>
      <c r="C19598" s="226">
        <v>43832</v>
      </c>
      <c r="D19598" s="226">
        <v>44411.481168981481</v>
      </c>
      <c r="E19598" t="s">
        <v>5849</v>
      </c>
      <c r="F19598">
        <v>0.82829999923706055</v>
      </c>
    </row>
    <row r="19599" spans="1:6">
      <c r="A19599">
        <v>8</v>
      </c>
      <c r="B19599" s="226">
        <v>43831</v>
      </c>
      <c r="C19599" s="226">
        <v>43832</v>
      </c>
      <c r="D19599" s="226">
        <v>44411.481168981481</v>
      </c>
      <c r="E19599" t="s">
        <v>5850</v>
      </c>
      <c r="F19599">
        <v>103.6999969482394</v>
      </c>
    </row>
    <row r="19600" spans="1:6">
      <c r="A19600">
        <v>8</v>
      </c>
      <c r="B19600" s="226">
        <v>43831</v>
      </c>
      <c r="C19600" s="226">
        <v>43832</v>
      </c>
      <c r="D19600" s="226">
        <v>44411.481168981481</v>
      </c>
      <c r="E19600" t="s">
        <v>5806</v>
      </c>
      <c r="F19600">
        <v>0.1818392598691089</v>
      </c>
    </row>
    <row r="19601" spans="1:6">
      <c r="A19601">
        <v>8</v>
      </c>
      <c r="B19601" s="226">
        <v>43831</v>
      </c>
      <c r="C19601" s="226">
        <v>43832</v>
      </c>
      <c r="D19601" s="226">
        <v>44411.481168981481</v>
      </c>
      <c r="E19601" t="s">
        <v>5883</v>
      </c>
      <c r="F19601">
        <v>0.47999998927114701</v>
      </c>
    </row>
    <row r="19602" spans="1:6">
      <c r="A19602">
        <v>8</v>
      </c>
      <c r="B19602" s="226">
        <v>43831</v>
      </c>
      <c r="C19602" s="226">
        <v>43832</v>
      </c>
      <c r="D19602" s="226">
        <v>44411.481168981481</v>
      </c>
      <c r="E19602" t="s">
        <v>5884</v>
      </c>
      <c r="F19602">
        <v>1.2300000190734863</v>
      </c>
    </row>
    <row r="19603" spans="1:6">
      <c r="A19603">
        <v>8</v>
      </c>
      <c r="B19603" s="226">
        <v>43831</v>
      </c>
      <c r="C19603" s="226">
        <v>43832</v>
      </c>
      <c r="D19603" s="226">
        <v>44411.481168981481</v>
      </c>
      <c r="E19603" t="s">
        <v>5885</v>
      </c>
      <c r="F19603">
        <v>2.5199999809265137</v>
      </c>
    </row>
    <row r="19604" spans="1:6">
      <c r="A19604">
        <v>8</v>
      </c>
      <c r="B19604" s="226">
        <v>43831</v>
      </c>
      <c r="C19604" s="226">
        <v>43832</v>
      </c>
      <c r="D19604" s="226">
        <v>44411.481168981481</v>
      </c>
      <c r="E19604" t="s">
        <v>5886</v>
      </c>
      <c r="F19604">
        <v>1.3600000143050608</v>
      </c>
    </row>
    <row r="19605" spans="1:6">
      <c r="A19605">
        <v>8</v>
      </c>
      <c r="B19605" s="226">
        <v>43831</v>
      </c>
      <c r="C19605" s="226">
        <v>43832</v>
      </c>
      <c r="D19605" s="226">
        <v>44411.481168981481</v>
      </c>
      <c r="E19605" t="s">
        <v>5887</v>
      </c>
      <c r="F19605">
        <v>0.10000000149011995</v>
      </c>
    </row>
    <row r="19606" spans="1:6">
      <c r="A19606">
        <v>8</v>
      </c>
      <c r="B19606" s="226">
        <v>43831</v>
      </c>
      <c r="C19606" s="226">
        <v>43832</v>
      </c>
      <c r="D19606" s="226">
        <v>44411.481168981481</v>
      </c>
      <c r="E19606" t="s">
        <v>5888</v>
      </c>
      <c r="F19606">
        <v>0</v>
      </c>
    </row>
    <row r="19607" spans="1:6">
      <c r="A19607">
        <v>8</v>
      </c>
      <c r="B19607" s="226">
        <v>43831</v>
      </c>
      <c r="C19607" s="226">
        <v>43832</v>
      </c>
      <c r="D19607" s="226">
        <v>44411.481168981481</v>
      </c>
      <c r="E19607" t="s">
        <v>5889</v>
      </c>
      <c r="F19607">
        <v>0</v>
      </c>
    </row>
    <row r="19608" spans="1:6">
      <c r="A19608">
        <v>8</v>
      </c>
      <c r="B19608" s="226">
        <v>43831</v>
      </c>
      <c r="C19608" s="226">
        <v>43832</v>
      </c>
      <c r="D19608" s="226">
        <v>44411.481168981481</v>
      </c>
      <c r="E19608" t="s">
        <v>5772</v>
      </c>
      <c r="F19608">
        <v>7.0000000298025958E-2</v>
      </c>
    </row>
    <row r="19609" spans="1:6">
      <c r="A19609">
        <v>8</v>
      </c>
      <c r="B19609" s="226">
        <v>43831</v>
      </c>
      <c r="C19609" s="226">
        <v>43832</v>
      </c>
      <c r="D19609" s="226">
        <v>44411.481168981481</v>
      </c>
      <c r="E19609" t="s">
        <v>5773</v>
      </c>
      <c r="F19609">
        <v>1.6399999856949474</v>
      </c>
    </row>
    <row r="19610" spans="1:6">
      <c r="A19610">
        <v>8</v>
      </c>
      <c r="B19610" s="226">
        <v>43831</v>
      </c>
      <c r="C19610" s="226">
        <v>43832</v>
      </c>
      <c r="D19610" s="226">
        <v>44411.481168981481</v>
      </c>
      <c r="E19610" t="s">
        <v>5774</v>
      </c>
      <c r="F19610">
        <v>5.6500000953676555</v>
      </c>
    </row>
    <row r="19611" spans="1:6">
      <c r="A19611">
        <v>8</v>
      </c>
      <c r="B19611" s="226">
        <v>43831</v>
      </c>
      <c r="C19611" s="226">
        <v>43832</v>
      </c>
      <c r="D19611" s="226">
        <v>44411.481168981481</v>
      </c>
      <c r="E19611" t="s">
        <v>5775</v>
      </c>
      <c r="F19611">
        <v>4.0300002098082004</v>
      </c>
    </row>
    <row r="19612" spans="1:6">
      <c r="A19612">
        <v>8</v>
      </c>
      <c r="B19612" s="226">
        <v>43831</v>
      </c>
      <c r="C19612" s="226">
        <v>43832</v>
      </c>
      <c r="D19612" s="226">
        <v>44411.481168981481</v>
      </c>
      <c r="E19612" t="s">
        <v>5776</v>
      </c>
      <c r="F19612">
        <v>0.44999998807905622</v>
      </c>
    </row>
    <row r="19613" spans="1:6">
      <c r="A19613">
        <v>8</v>
      </c>
      <c r="B19613" s="226">
        <v>43831</v>
      </c>
      <c r="C19613" s="226">
        <v>43832</v>
      </c>
      <c r="D19613" s="226">
        <v>44411.481168981481</v>
      </c>
      <c r="E19613" t="s">
        <v>5777</v>
      </c>
      <c r="F19613">
        <v>0</v>
      </c>
    </row>
    <row r="19614" spans="1:6">
      <c r="A19614">
        <v>8</v>
      </c>
      <c r="B19614" s="226">
        <v>43831</v>
      </c>
      <c r="C19614" s="226">
        <v>43832</v>
      </c>
      <c r="D19614" s="226">
        <v>44411.481168981481</v>
      </c>
      <c r="E19614" t="s">
        <v>5778</v>
      </c>
      <c r="F19614">
        <v>3.9999999105930363E-2</v>
      </c>
    </row>
    <row r="19615" spans="1:6">
      <c r="A19615">
        <v>8</v>
      </c>
      <c r="B19615" s="226">
        <v>43831</v>
      </c>
      <c r="C19615" s="226">
        <v>43832</v>
      </c>
      <c r="D19615" s="226">
        <v>44411.481168981481</v>
      </c>
      <c r="E19615" t="s">
        <v>5890</v>
      </c>
      <c r="F19615">
        <v>0.20999999344349696</v>
      </c>
    </row>
    <row r="19616" spans="1:6">
      <c r="A19616">
        <v>8</v>
      </c>
      <c r="B19616" s="226">
        <v>43831</v>
      </c>
      <c r="C19616" s="226">
        <v>43832</v>
      </c>
      <c r="D19616" s="226">
        <v>44411.481168981481</v>
      </c>
      <c r="E19616" t="s">
        <v>5891</v>
      </c>
      <c r="F19616">
        <v>0.3499999940395217</v>
      </c>
    </row>
    <row r="19617" spans="1:6">
      <c r="A19617">
        <v>8</v>
      </c>
      <c r="B19617" s="226">
        <v>43831</v>
      </c>
      <c r="C19617" s="226">
        <v>43832</v>
      </c>
      <c r="D19617" s="226">
        <v>44411.481168981481</v>
      </c>
      <c r="E19617" t="s">
        <v>5892</v>
      </c>
      <c r="F19617">
        <v>0.3499999940395217</v>
      </c>
    </row>
    <row r="19618" spans="1:6">
      <c r="A19618">
        <v>8</v>
      </c>
      <c r="B19618" s="226">
        <v>43831</v>
      </c>
      <c r="C19618" s="226">
        <v>43832</v>
      </c>
      <c r="D19618" s="226">
        <v>44411.481168981481</v>
      </c>
      <c r="E19618" t="s">
        <v>5893</v>
      </c>
      <c r="F19618">
        <v>0</v>
      </c>
    </row>
    <row r="19619" spans="1:6">
      <c r="A19619">
        <v>8</v>
      </c>
      <c r="B19619" s="226">
        <v>43831</v>
      </c>
      <c r="C19619" s="226">
        <v>43832</v>
      </c>
      <c r="D19619" s="226">
        <v>44411.481168981481</v>
      </c>
      <c r="E19619" t="s">
        <v>5783</v>
      </c>
      <c r="F19619">
        <v>0</v>
      </c>
    </row>
    <row r="19620" spans="1:6">
      <c r="A19620">
        <v>8</v>
      </c>
      <c r="B19620" s="226">
        <v>43831</v>
      </c>
      <c r="C19620" s="226">
        <v>43832</v>
      </c>
      <c r="D19620" s="226">
        <v>44411.481168981481</v>
      </c>
      <c r="E19620" t="s">
        <v>5784</v>
      </c>
      <c r="F19620">
        <v>0</v>
      </c>
    </row>
    <row r="19621" spans="1:6">
      <c r="A19621">
        <v>8</v>
      </c>
      <c r="B19621" s="226">
        <v>43831</v>
      </c>
      <c r="C19621" s="226">
        <v>43832</v>
      </c>
      <c r="D19621" s="226">
        <v>44411.481168981481</v>
      </c>
      <c r="E19621" t="s">
        <v>5785</v>
      </c>
      <c r="F19621">
        <v>6.2699999809262721</v>
      </c>
    </row>
    <row r="19622" spans="1:6">
      <c r="A19622">
        <v>8</v>
      </c>
      <c r="B19622" s="226">
        <v>43831</v>
      </c>
      <c r="C19622" s="226">
        <v>43832</v>
      </c>
      <c r="D19622" s="226">
        <v>44411.481168981481</v>
      </c>
      <c r="E19622" t="s">
        <v>5786</v>
      </c>
      <c r="F19622">
        <v>23.229999542236726</v>
      </c>
    </row>
    <row r="19623" spans="1:6">
      <c r="A19623">
        <v>8</v>
      </c>
      <c r="B19623" s="226">
        <v>43831</v>
      </c>
      <c r="C19623" s="226">
        <v>43832</v>
      </c>
      <c r="D19623" s="226">
        <v>44411.481168981481</v>
      </c>
      <c r="E19623" t="s">
        <v>5787</v>
      </c>
      <c r="F19623">
        <v>16.930000305175781</v>
      </c>
    </row>
    <row r="19624" spans="1:6">
      <c r="A19624">
        <v>8</v>
      </c>
      <c r="B19624" s="226">
        <v>43831</v>
      </c>
      <c r="C19624" s="226">
        <v>43832</v>
      </c>
      <c r="D19624" s="226">
        <v>44411.481168981481</v>
      </c>
      <c r="E19624" t="s">
        <v>5788</v>
      </c>
      <c r="F19624">
        <v>4.630000114440918</v>
      </c>
    </row>
    <row r="19625" spans="1:6">
      <c r="A19625">
        <v>8</v>
      </c>
      <c r="B19625" s="226">
        <v>43831</v>
      </c>
      <c r="C19625" s="226">
        <v>43832</v>
      </c>
      <c r="D19625" s="226">
        <v>44411.481168981481</v>
      </c>
      <c r="E19625" t="s">
        <v>5895</v>
      </c>
      <c r="F19625">
        <v>0.74000000953674316</v>
      </c>
    </row>
    <row r="19626" spans="1:6">
      <c r="A19626">
        <v>8</v>
      </c>
      <c r="B19626" s="226">
        <v>43831</v>
      </c>
      <c r="C19626" s="226">
        <v>43832</v>
      </c>
      <c r="D19626" s="226">
        <v>44411.481168981481</v>
      </c>
      <c r="E19626" t="s">
        <v>5790</v>
      </c>
      <c r="F19626">
        <v>4.1100001335142498</v>
      </c>
    </row>
    <row r="19627" spans="1:6">
      <c r="A19627">
        <v>8</v>
      </c>
      <c r="B19627" s="226">
        <v>43831</v>
      </c>
      <c r="C19627" s="226">
        <v>43832</v>
      </c>
      <c r="D19627" s="226">
        <v>44411.481168981481</v>
      </c>
      <c r="E19627" t="s">
        <v>5791</v>
      </c>
      <c r="F19627">
        <v>5</v>
      </c>
    </row>
    <row r="19628" spans="1:6">
      <c r="A19628">
        <v>8</v>
      </c>
      <c r="B19628" s="226">
        <v>43831</v>
      </c>
      <c r="C19628" s="226">
        <v>43832</v>
      </c>
      <c r="D19628" s="226">
        <v>44411.481168981481</v>
      </c>
      <c r="E19628" t="s">
        <v>5792</v>
      </c>
      <c r="F19628">
        <v>11.72000026702835</v>
      </c>
    </row>
    <row r="19629" spans="1:6">
      <c r="A19629">
        <v>8</v>
      </c>
      <c r="B19629" s="226">
        <v>43831</v>
      </c>
      <c r="C19629" s="226">
        <v>43832</v>
      </c>
      <c r="D19629" s="226">
        <v>44411.481168981481</v>
      </c>
      <c r="E19629" t="s">
        <v>5793</v>
      </c>
      <c r="F19629">
        <v>6.6900000572202067</v>
      </c>
    </row>
    <row r="19630" spans="1:6">
      <c r="A19630">
        <v>8</v>
      </c>
      <c r="B19630" s="226">
        <v>43831</v>
      </c>
      <c r="C19630" s="226">
        <v>43832</v>
      </c>
      <c r="D19630" s="226">
        <v>44411.481168981481</v>
      </c>
      <c r="E19630" t="s">
        <v>5794</v>
      </c>
      <c r="F19630">
        <v>27.510000228880809</v>
      </c>
    </row>
    <row r="19631" spans="1:6">
      <c r="A19631">
        <v>8</v>
      </c>
      <c r="B19631" s="226">
        <v>43831</v>
      </c>
      <c r="C19631" s="226">
        <v>43832</v>
      </c>
      <c r="D19631" s="226">
        <v>44411.481168981481</v>
      </c>
      <c r="E19631" t="s">
        <v>5896</v>
      </c>
      <c r="F19631">
        <v>17.840000152587891</v>
      </c>
    </row>
    <row r="19632" spans="1:6">
      <c r="A19632">
        <v>8</v>
      </c>
      <c r="B19632" s="226">
        <v>43831</v>
      </c>
      <c r="C19632" s="226">
        <v>43832</v>
      </c>
      <c r="D19632" s="226">
        <v>44411.481168981481</v>
      </c>
      <c r="E19632" t="s">
        <v>5894</v>
      </c>
      <c r="F19632">
        <v>0</v>
      </c>
    </row>
    <row r="19633" spans="1:6">
      <c r="A19633">
        <v>8</v>
      </c>
      <c r="B19633" s="226">
        <v>43831</v>
      </c>
      <c r="C19633" s="226">
        <v>43832</v>
      </c>
      <c r="D19633" s="226">
        <v>44411.481168981481</v>
      </c>
      <c r="E19633" t="s">
        <v>6455</v>
      </c>
      <c r="F19633">
        <v>45.868361557854584</v>
      </c>
    </row>
    <row r="19634" spans="1:6">
      <c r="A19634">
        <v>8</v>
      </c>
      <c r="B19634" s="226">
        <v>43831</v>
      </c>
      <c r="C19634" s="226">
        <v>43832</v>
      </c>
      <c r="D19634" s="226">
        <v>44411.481168981481</v>
      </c>
      <c r="E19634" t="s">
        <v>6456</v>
      </c>
      <c r="F19634">
        <v>51.456879398557916</v>
      </c>
    </row>
    <row r="19635" spans="1:6">
      <c r="A19635">
        <v>8</v>
      </c>
      <c r="B19635" s="226">
        <v>43831</v>
      </c>
      <c r="C19635" s="226">
        <v>43832</v>
      </c>
      <c r="D19635" s="226">
        <v>44411.481168981481</v>
      </c>
      <c r="E19635" t="s">
        <v>5973</v>
      </c>
      <c r="F19635">
        <v>5.0026698215140186</v>
      </c>
    </row>
    <row r="19636" spans="1:6">
      <c r="A19636">
        <v>8</v>
      </c>
      <c r="B19636" s="226">
        <v>43831</v>
      </c>
      <c r="C19636" s="226">
        <v>43832</v>
      </c>
      <c r="D19636" s="226">
        <v>44411.481168981481</v>
      </c>
      <c r="E19636" t="s">
        <v>6690</v>
      </c>
      <c r="F19636">
        <v>0.63783433789180488</v>
      </c>
    </row>
    <row r="19637" spans="1:6">
      <c r="A19637">
        <v>8</v>
      </c>
      <c r="B19637" s="226">
        <v>43831</v>
      </c>
      <c r="C19637" s="226">
        <v>43832</v>
      </c>
      <c r="D19637" s="226">
        <v>44411.481168981481</v>
      </c>
      <c r="E19637" t="s">
        <v>6691</v>
      </c>
      <c r="F19637">
        <v>0.95610058307647616</v>
      </c>
    </row>
    <row r="19638" spans="1:6">
      <c r="A19638">
        <v>8</v>
      </c>
      <c r="B19638" s="226">
        <v>43831</v>
      </c>
      <c r="C19638" s="226">
        <v>43832</v>
      </c>
      <c r="D19638" s="226">
        <v>44411.481168981481</v>
      </c>
      <c r="E19638" t="s">
        <v>6240</v>
      </c>
      <c r="F19638">
        <v>74.02795935206936</v>
      </c>
    </row>
    <row r="19639" spans="1:6">
      <c r="A19639">
        <v>8</v>
      </c>
      <c r="B19639" s="226">
        <v>43831</v>
      </c>
      <c r="C19639" s="226">
        <v>43832</v>
      </c>
      <c r="D19639" s="226">
        <v>44411.481168981481</v>
      </c>
      <c r="E19639" t="s">
        <v>5902</v>
      </c>
      <c r="F19639">
        <v>18.838600158691406</v>
      </c>
    </row>
    <row r="19640" spans="1:6">
      <c r="A19640">
        <v>8</v>
      </c>
      <c r="B19640" s="226">
        <v>43831</v>
      </c>
      <c r="C19640" s="226">
        <v>43832</v>
      </c>
      <c r="D19640" s="226">
        <v>44411.481168981481</v>
      </c>
      <c r="E19640" t="s">
        <v>5903</v>
      </c>
      <c r="F19640">
        <v>59.310901641847835</v>
      </c>
    </row>
    <row r="19641" spans="1:6">
      <c r="A19641">
        <v>8</v>
      </c>
      <c r="B19641" s="226">
        <v>43831</v>
      </c>
      <c r="C19641" s="226">
        <v>43832</v>
      </c>
      <c r="D19641" s="226">
        <v>44411.481168981481</v>
      </c>
      <c r="E19641" t="s">
        <v>5904</v>
      </c>
      <c r="F19641">
        <v>24.409000396729049</v>
      </c>
    </row>
    <row r="19642" spans="1:6">
      <c r="A19642">
        <v>8</v>
      </c>
      <c r="B19642" s="226">
        <v>43831</v>
      </c>
      <c r="C19642" s="226">
        <v>43832</v>
      </c>
      <c r="D19642" s="226">
        <v>44411.481168981481</v>
      </c>
      <c r="E19642" t="s">
        <v>5905</v>
      </c>
      <c r="F19642">
        <v>0.25999999046325684</v>
      </c>
    </row>
    <row r="19643" spans="1:6">
      <c r="A19643">
        <v>8</v>
      </c>
      <c r="B19643" s="226">
        <v>43831</v>
      </c>
      <c r="C19643" s="226">
        <v>43832</v>
      </c>
      <c r="D19643" s="226">
        <v>44411.481168981481</v>
      </c>
      <c r="E19643" t="s">
        <v>5906</v>
      </c>
      <c r="F19643">
        <v>0.24240000545979401</v>
      </c>
    </row>
    <row r="19644" spans="1:6">
      <c r="A19644">
        <v>8</v>
      </c>
      <c r="B19644" s="226">
        <v>43831</v>
      </c>
      <c r="C19644" s="226">
        <v>43832</v>
      </c>
      <c r="D19644" s="226">
        <v>44411.481168981481</v>
      </c>
      <c r="E19644" t="s">
        <v>5907</v>
      </c>
      <c r="F19644">
        <v>0.46219998598100337</v>
      </c>
    </row>
    <row r="19645" spans="1:6">
      <c r="A19645">
        <v>8</v>
      </c>
      <c r="B19645" s="226">
        <v>43831</v>
      </c>
      <c r="C19645" s="226">
        <v>43832</v>
      </c>
      <c r="D19645" s="226">
        <v>44411.481168981481</v>
      </c>
      <c r="E19645" t="s">
        <v>5908</v>
      </c>
      <c r="F19645">
        <v>0.1291999965906192</v>
      </c>
    </row>
    <row r="19646" spans="1:6">
      <c r="A19646">
        <v>8</v>
      </c>
      <c r="B19646" s="226">
        <v>43831</v>
      </c>
      <c r="C19646" s="226">
        <v>43832</v>
      </c>
      <c r="D19646" s="226">
        <v>44411.481168981481</v>
      </c>
      <c r="E19646" t="s">
        <v>6241</v>
      </c>
      <c r="F19646">
        <v>143.57978601455696</v>
      </c>
    </row>
    <row r="19647" spans="1:6">
      <c r="A19647">
        <v>8</v>
      </c>
      <c r="B19647" s="226">
        <v>43831</v>
      </c>
      <c r="C19647" s="226">
        <v>43832</v>
      </c>
      <c r="D19647" s="226">
        <v>44411.481168981481</v>
      </c>
      <c r="E19647" t="s">
        <v>5909</v>
      </c>
    </row>
    <row r="19648" spans="1:6">
      <c r="A19648">
        <v>8</v>
      </c>
      <c r="B19648" s="226">
        <v>43831</v>
      </c>
      <c r="C19648" s="226">
        <v>43832</v>
      </c>
      <c r="D19648" s="226">
        <v>44411.481168981481</v>
      </c>
      <c r="E19648" t="s">
        <v>5910</v>
      </c>
    </row>
    <row r="19649" spans="1:6">
      <c r="A19649">
        <v>8</v>
      </c>
      <c r="B19649" s="226">
        <v>43831</v>
      </c>
      <c r="C19649" s="226">
        <v>43832</v>
      </c>
      <c r="D19649" s="226">
        <v>44411.481168981481</v>
      </c>
      <c r="E19649" t="s">
        <v>5911</v>
      </c>
    </row>
    <row r="19650" spans="1:6">
      <c r="A19650">
        <v>8</v>
      </c>
      <c r="B19650" s="226">
        <v>43831</v>
      </c>
      <c r="C19650" s="226">
        <v>43832</v>
      </c>
      <c r="D19650" s="226">
        <v>44411.481168981481</v>
      </c>
      <c r="E19650" t="s">
        <v>5912</v>
      </c>
    </row>
    <row r="19651" spans="1:6">
      <c r="A19651">
        <v>8</v>
      </c>
      <c r="B19651" s="226">
        <v>43831</v>
      </c>
      <c r="C19651" s="226">
        <v>43832</v>
      </c>
      <c r="D19651" s="226">
        <v>44411.481168981481</v>
      </c>
      <c r="E19651" t="s">
        <v>6457</v>
      </c>
      <c r="F19651">
        <v>121.74391297234389</v>
      </c>
    </row>
    <row r="19652" spans="1:6">
      <c r="A19652">
        <v>8</v>
      </c>
      <c r="B19652" s="226">
        <v>43831</v>
      </c>
      <c r="C19652" s="226">
        <v>43832</v>
      </c>
      <c r="D19652" s="226">
        <v>44411.481168981481</v>
      </c>
      <c r="E19652" t="s">
        <v>6458</v>
      </c>
      <c r="F19652">
        <v>121.4411908096738</v>
      </c>
    </row>
    <row r="19653" spans="1:6">
      <c r="A19653">
        <v>8</v>
      </c>
      <c r="B19653" s="226">
        <v>43831</v>
      </c>
      <c r="C19653" s="226">
        <v>43832</v>
      </c>
      <c r="D19653" s="226">
        <v>44411.481168981481</v>
      </c>
      <c r="E19653" t="s">
        <v>6459</v>
      </c>
      <c r="F19653">
        <v>89.772515895630818</v>
      </c>
    </row>
    <row r="19654" spans="1:6">
      <c r="A19654">
        <v>8</v>
      </c>
      <c r="B19654" s="226">
        <v>43831</v>
      </c>
      <c r="C19654" s="226">
        <v>43832</v>
      </c>
      <c r="D19654" s="226">
        <v>44411.481168981481</v>
      </c>
      <c r="E19654" t="s">
        <v>5521</v>
      </c>
      <c r="F19654">
        <v>210.67810947630139</v>
      </c>
    </row>
    <row r="19655" spans="1:6">
      <c r="A19655">
        <v>8</v>
      </c>
      <c r="B19655" s="226">
        <v>43831</v>
      </c>
      <c r="C19655" s="226">
        <v>43832</v>
      </c>
      <c r="D19655" s="226">
        <v>44411.481168981481</v>
      </c>
      <c r="E19655" t="s">
        <v>6460</v>
      </c>
      <c r="F19655">
        <v>106.00002094374773</v>
      </c>
    </row>
    <row r="19656" spans="1:6">
      <c r="A19656">
        <v>8</v>
      </c>
      <c r="B19656" s="226">
        <v>43831</v>
      </c>
      <c r="C19656" s="226">
        <v>43832</v>
      </c>
      <c r="D19656" s="226">
        <v>44411.481168981481</v>
      </c>
      <c r="E19656" t="s">
        <v>6461</v>
      </c>
      <c r="F19656">
        <v>117.71146007643758</v>
      </c>
    </row>
    <row r="19657" spans="1:6">
      <c r="A19657">
        <v>8</v>
      </c>
      <c r="B19657" s="226">
        <v>43831</v>
      </c>
      <c r="C19657" s="226">
        <v>43832</v>
      </c>
      <c r="D19657" s="226">
        <v>44411.481168981481</v>
      </c>
      <c r="E19657" t="s">
        <v>6462</v>
      </c>
      <c r="F19657">
        <v>124.55435198148152</v>
      </c>
    </row>
    <row r="19658" spans="1:6">
      <c r="A19658">
        <v>8</v>
      </c>
      <c r="B19658" s="226">
        <v>43831</v>
      </c>
      <c r="C19658" s="226">
        <v>43832</v>
      </c>
      <c r="D19658" s="226">
        <v>44411.481168981481</v>
      </c>
      <c r="E19658" t="s">
        <v>6463</v>
      </c>
      <c r="F19658">
        <v>136.70643107096359</v>
      </c>
    </row>
    <row r="19659" spans="1:6">
      <c r="A19659">
        <v>8</v>
      </c>
      <c r="B19659" s="226">
        <v>43831</v>
      </c>
      <c r="C19659" s="226">
        <v>43832</v>
      </c>
      <c r="D19659" s="226">
        <v>44411.481168981481</v>
      </c>
      <c r="E19659" t="s">
        <v>5974</v>
      </c>
      <c r="F19659">
        <v>6.4552634878291029</v>
      </c>
    </row>
    <row r="19660" spans="1:6">
      <c r="A19660">
        <v>8</v>
      </c>
      <c r="B19660" s="226">
        <v>43831</v>
      </c>
      <c r="C19660" s="226">
        <v>43832</v>
      </c>
      <c r="D19660" s="226">
        <v>44411.481168981481</v>
      </c>
      <c r="E19660" t="s">
        <v>5975</v>
      </c>
      <c r="F19660">
        <v>11.722027913067089</v>
      </c>
    </row>
    <row r="19661" spans="1:6">
      <c r="A19661">
        <v>8</v>
      </c>
      <c r="B19661" s="226">
        <v>43831</v>
      </c>
      <c r="C19661" s="226">
        <v>43832</v>
      </c>
      <c r="D19661" s="226">
        <v>44411.481168981481</v>
      </c>
      <c r="E19661" t="s">
        <v>5934</v>
      </c>
      <c r="F19661">
        <v>20.001502621173852</v>
      </c>
    </row>
    <row r="19662" spans="1:6">
      <c r="A19662">
        <v>8</v>
      </c>
      <c r="B19662" s="226">
        <v>43831</v>
      </c>
      <c r="C19662" s="226">
        <v>43832</v>
      </c>
      <c r="D19662" s="226">
        <v>44411.481168981481</v>
      </c>
      <c r="E19662" t="s">
        <v>6242</v>
      </c>
      <c r="F19662">
        <v>51.52474778758156</v>
      </c>
    </row>
    <row r="19663" spans="1:6">
      <c r="A19663">
        <v>8</v>
      </c>
      <c r="B19663" s="226">
        <v>43831</v>
      </c>
      <c r="C19663" s="226">
        <v>43832</v>
      </c>
      <c r="D19663" s="226">
        <v>44411.481168981481</v>
      </c>
      <c r="E19663" t="s">
        <v>6464</v>
      </c>
      <c r="F19663">
        <v>143.33933679792568</v>
      </c>
    </row>
    <row r="19664" spans="1:6">
      <c r="A19664">
        <v>8</v>
      </c>
      <c r="B19664" s="226">
        <v>43831</v>
      </c>
      <c r="C19664" s="226">
        <v>43832</v>
      </c>
      <c r="D19664" s="226">
        <v>44411.481168981481</v>
      </c>
      <c r="E19664" t="s">
        <v>6465</v>
      </c>
      <c r="F19664">
        <v>149.12241335974869</v>
      </c>
    </row>
    <row r="19665" spans="1:6">
      <c r="A19665">
        <v>8</v>
      </c>
      <c r="B19665" s="226">
        <v>43831</v>
      </c>
      <c r="C19665" s="226">
        <v>43832</v>
      </c>
      <c r="D19665" s="226">
        <v>44411.481168981481</v>
      </c>
      <c r="E19665" t="s">
        <v>6466</v>
      </c>
      <c r="F19665">
        <v>143.54379229015771</v>
      </c>
    </row>
    <row r="19666" spans="1:6">
      <c r="A19666">
        <v>8</v>
      </c>
      <c r="B19666" s="226">
        <v>43831</v>
      </c>
      <c r="C19666" s="226">
        <v>43832</v>
      </c>
      <c r="D19666" s="226">
        <v>44411.481168981481</v>
      </c>
      <c r="E19666" t="s">
        <v>6467</v>
      </c>
      <c r="F19666">
        <v>144.83648509979341</v>
      </c>
    </row>
    <row r="19667" spans="1:6">
      <c r="A19667">
        <v>8</v>
      </c>
      <c r="B19667" s="226">
        <v>43831</v>
      </c>
      <c r="C19667" s="226">
        <v>43832</v>
      </c>
      <c r="D19667" s="226">
        <v>44411.481168981481</v>
      </c>
      <c r="E19667" t="s">
        <v>5935</v>
      </c>
      <c r="F19667">
        <v>9.9108217173152529</v>
      </c>
    </row>
    <row r="19668" spans="1:6">
      <c r="A19668">
        <v>8</v>
      </c>
      <c r="B19668" s="226">
        <v>43831</v>
      </c>
      <c r="C19668" s="226">
        <v>43832</v>
      </c>
      <c r="D19668" s="226">
        <v>44411.481168981481</v>
      </c>
      <c r="E19668" t="s">
        <v>6468</v>
      </c>
      <c r="F19668">
        <v>145.07112243440392</v>
      </c>
    </row>
    <row r="19669" spans="1:6">
      <c r="A19669">
        <v>8</v>
      </c>
      <c r="B19669" s="226">
        <v>43831</v>
      </c>
      <c r="C19669" s="226">
        <v>43832</v>
      </c>
      <c r="D19669" s="226">
        <v>44411.481168981481</v>
      </c>
      <c r="E19669" t="s">
        <v>5948</v>
      </c>
    </row>
    <row r="19670" spans="1:6">
      <c r="A19670">
        <v>8</v>
      </c>
      <c r="B19670" s="226">
        <v>43831</v>
      </c>
      <c r="C19670" s="226">
        <v>43832</v>
      </c>
      <c r="D19670" s="226">
        <v>44411.481168981481</v>
      </c>
      <c r="E19670" t="s">
        <v>5950</v>
      </c>
    </row>
    <row r="19671" spans="1:6">
      <c r="A19671">
        <v>8</v>
      </c>
      <c r="B19671" s="226">
        <v>43831</v>
      </c>
      <c r="C19671" s="226">
        <v>43832</v>
      </c>
      <c r="D19671" s="226">
        <v>44411.481168981481</v>
      </c>
      <c r="E19671" t="s">
        <v>5949</v>
      </c>
    </row>
    <row r="19672" spans="1:6">
      <c r="A19672">
        <v>8</v>
      </c>
      <c r="B19672" s="226">
        <v>43831</v>
      </c>
      <c r="C19672" s="226">
        <v>43832</v>
      </c>
      <c r="D19672" s="226">
        <v>44411.481168981481</v>
      </c>
      <c r="E19672" t="s">
        <v>6521</v>
      </c>
      <c r="F19672">
        <v>0.6861230169629895</v>
      </c>
    </row>
    <row r="19673" spans="1:6">
      <c r="A19673">
        <v>8</v>
      </c>
      <c r="B19673" s="226">
        <v>43831</v>
      </c>
      <c r="C19673" s="226">
        <v>43832</v>
      </c>
      <c r="D19673" s="226">
        <v>44411.481168981481</v>
      </c>
      <c r="E19673" t="s">
        <v>6522</v>
      </c>
      <c r="F19673">
        <v>0.16295701406779681</v>
      </c>
    </row>
    <row r="19674" spans="1:6">
      <c r="A19674">
        <v>8</v>
      </c>
      <c r="B19674" s="226">
        <v>43831</v>
      </c>
      <c r="C19674" s="226">
        <v>43832</v>
      </c>
      <c r="D19674" s="226">
        <v>44411.481168981481</v>
      </c>
      <c r="E19674" t="s">
        <v>6243</v>
      </c>
      <c r="F19674">
        <v>1.6900456621767563</v>
      </c>
    </row>
    <row r="19675" spans="1:6">
      <c r="A19675">
        <v>8</v>
      </c>
      <c r="B19675" s="226">
        <v>43831</v>
      </c>
      <c r="C19675" s="226">
        <v>43832</v>
      </c>
      <c r="D19675" s="226">
        <v>44411.481168981481</v>
      </c>
      <c r="E19675" t="s">
        <v>5963</v>
      </c>
      <c r="F19675">
        <v>54.99983312553821</v>
      </c>
    </row>
    <row r="19676" spans="1:6">
      <c r="A19676">
        <v>8</v>
      </c>
      <c r="B19676" s="226">
        <v>43831</v>
      </c>
      <c r="C19676" s="226">
        <v>43832</v>
      </c>
      <c r="D19676" s="226">
        <v>44411.481168981481</v>
      </c>
      <c r="E19676" t="s">
        <v>6447</v>
      </c>
      <c r="F19676">
        <v>91.991203504138511</v>
      </c>
    </row>
    <row r="19677" spans="1:6">
      <c r="A19677">
        <v>8</v>
      </c>
      <c r="B19677" s="226">
        <v>43831</v>
      </c>
      <c r="C19677" s="226">
        <v>43832</v>
      </c>
      <c r="D19677" s="226">
        <v>44411.481168981481</v>
      </c>
      <c r="E19677" t="s">
        <v>6448</v>
      </c>
      <c r="F19677">
        <v>73.692735854784601</v>
      </c>
    </row>
    <row r="19678" spans="1:6">
      <c r="A19678">
        <v>8</v>
      </c>
      <c r="B19678" s="226">
        <v>43831</v>
      </c>
      <c r="C19678" s="226">
        <v>43832</v>
      </c>
      <c r="D19678" s="226">
        <v>44411.481168981481</v>
      </c>
      <c r="E19678" t="s">
        <v>5964</v>
      </c>
      <c r="F19678">
        <v>15.724359307686488</v>
      </c>
    </row>
    <row r="19679" spans="1:6">
      <c r="A19679">
        <v>8</v>
      </c>
      <c r="B19679" s="226">
        <v>43831</v>
      </c>
      <c r="C19679" s="226">
        <v>43832</v>
      </c>
      <c r="D19679" s="226">
        <v>44411.481168981481</v>
      </c>
      <c r="E19679" t="s">
        <v>6244</v>
      </c>
      <c r="F19679">
        <v>10.437171420786115</v>
      </c>
    </row>
    <row r="19680" spans="1:6">
      <c r="A19680">
        <v>8</v>
      </c>
      <c r="B19680" s="226">
        <v>43831</v>
      </c>
      <c r="C19680" s="226">
        <v>43832</v>
      </c>
      <c r="D19680" s="226">
        <v>44411.481168981481</v>
      </c>
      <c r="E19680" t="s">
        <v>6245</v>
      </c>
      <c r="F19680">
        <v>9.0217162516381944</v>
      </c>
    </row>
    <row r="19681" spans="1:6">
      <c r="A19681">
        <v>8</v>
      </c>
      <c r="B19681" s="226">
        <v>43831</v>
      </c>
      <c r="C19681" s="226">
        <v>43832</v>
      </c>
      <c r="D19681" s="226">
        <v>44411.481168981481</v>
      </c>
      <c r="E19681" t="s">
        <v>6659</v>
      </c>
      <c r="F19681">
        <v>0.82829999923706055</v>
      </c>
    </row>
    <row r="19682" spans="1:6">
      <c r="A19682">
        <v>8</v>
      </c>
      <c r="B19682" s="226">
        <v>43831</v>
      </c>
      <c r="C19682" s="226">
        <v>43832</v>
      </c>
      <c r="D19682" s="226">
        <v>44411.481168981481</v>
      </c>
      <c r="E19682" t="s">
        <v>6639</v>
      </c>
      <c r="F19682">
        <v>0.74409997463224853</v>
      </c>
    </row>
    <row r="19683" spans="1:6">
      <c r="A19683">
        <v>8</v>
      </c>
      <c r="B19683" s="226">
        <v>43831</v>
      </c>
      <c r="C19683" s="226">
        <v>43832</v>
      </c>
      <c r="D19683" s="226">
        <v>44411.481168981481</v>
      </c>
      <c r="E19683" t="s">
        <v>6640</v>
      </c>
      <c r="F19683">
        <v>0.85939997434612891</v>
      </c>
    </row>
    <row r="19684" spans="1:6">
      <c r="A19684">
        <v>8</v>
      </c>
      <c r="B19684" s="226">
        <v>43831</v>
      </c>
      <c r="C19684" s="226">
        <v>43832</v>
      </c>
      <c r="D19684" s="226">
        <v>44411.481168981481</v>
      </c>
      <c r="E19684" t="s">
        <v>6641</v>
      </c>
      <c r="F19684">
        <v>0.87779998779296875</v>
      </c>
    </row>
    <row r="19685" spans="1:6">
      <c r="A19685">
        <v>8</v>
      </c>
      <c r="B19685" s="226">
        <v>43831</v>
      </c>
      <c r="C19685" s="226">
        <v>43832</v>
      </c>
      <c r="D19685" s="226">
        <v>44411.481168981481</v>
      </c>
      <c r="E19685" t="s">
        <v>6613</v>
      </c>
    </row>
    <row r="19686" spans="1:6">
      <c r="A19686">
        <v>8</v>
      </c>
      <c r="B19686" s="226">
        <v>43831</v>
      </c>
      <c r="C19686" s="226">
        <v>43832</v>
      </c>
      <c r="D19686" s="226">
        <v>44411.481168981481</v>
      </c>
      <c r="E19686" t="s">
        <v>6246</v>
      </c>
      <c r="F19686">
        <v>48.321539753427722</v>
      </c>
    </row>
    <row r="19687" spans="1:6">
      <c r="A19687">
        <v>8</v>
      </c>
      <c r="B19687" s="226">
        <v>43831</v>
      </c>
      <c r="C19687" s="226">
        <v>43832</v>
      </c>
      <c r="D19687" s="226">
        <v>44411.481168981481</v>
      </c>
      <c r="E19687" t="s">
        <v>6247</v>
      </c>
      <c r="F19687">
        <v>37.884368332641607</v>
      </c>
    </row>
    <row r="19688" spans="1:6">
      <c r="A19688">
        <v>8</v>
      </c>
      <c r="B19688" s="226">
        <v>43831</v>
      </c>
      <c r="C19688" s="226">
        <v>43832</v>
      </c>
      <c r="D19688" s="226">
        <v>44411.481168981481</v>
      </c>
      <c r="E19688" t="s">
        <v>6441</v>
      </c>
      <c r="F19688">
        <v>126.34234298070304</v>
      </c>
    </row>
    <row r="19689" spans="1:6">
      <c r="A19689">
        <v>8</v>
      </c>
      <c r="B19689" s="226">
        <v>43831</v>
      </c>
      <c r="C19689" s="226">
        <v>43832</v>
      </c>
      <c r="D19689" s="226">
        <v>44411.481168981481</v>
      </c>
      <c r="E19689" t="s">
        <v>6442</v>
      </c>
      <c r="F19689">
        <v>137.30592368443834</v>
      </c>
    </row>
    <row r="19690" spans="1:6">
      <c r="A19690">
        <v>8</v>
      </c>
      <c r="B19690" s="226">
        <v>43831</v>
      </c>
      <c r="C19690" s="226">
        <v>43832</v>
      </c>
      <c r="D19690" s="226">
        <v>44411.481168981481</v>
      </c>
      <c r="E19690" t="s">
        <v>6443</v>
      </c>
      <c r="F19690">
        <v>147.48871985541496</v>
      </c>
    </row>
    <row r="19691" spans="1:6">
      <c r="A19691">
        <v>8</v>
      </c>
      <c r="B19691" s="226">
        <v>43831</v>
      </c>
      <c r="C19691" s="226">
        <v>43832</v>
      </c>
      <c r="D19691" s="226">
        <v>44411.481168981481</v>
      </c>
      <c r="E19691" t="s">
        <v>6444</v>
      </c>
      <c r="F19691">
        <v>153.52586449517094</v>
      </c>
    </row>
    <row r="19692" spans="1:6">
      <c r="A19692">
        <v>8</v>
      </c>
      <c r="B19692" s="226">
        <v>43831</v>
      </c>
      <c r="C19692" s="226">
        <v>43832</v>
      </c>
      <c r="D19692" s="226">
        <v>44411.481168981481</v>
      </c>
      <c r="E19692" t="s">
        <v>6445</v>
      </c>
      <c r="F19692">
        <v>161.29049770567133</v>
      </c>
    </row>
    <row r="19693" spans="1:6">
      <c r="A19693">
        <v>8</v>
      </c>
      <c r="B19693" s="226">
        <v>43831</v>
      </c>
      <c r="C19693" s="226">
        <v>43832</v>
      </c>
      <c r="D19693" s="226">
        <v>44411.481168981481</v>
      </c>
      <c r="E19693" t="s">
        <v>6446</v>
      </c>
      <c r="F19693">
        <v>170.73645461400361</v>
      </c>
    </row>
    <row r="19694" spans="1:6">
      <c r="A19694">
        <v>8</v>
      </c>
      <c r="B19694" s="226">
        <v>43831</v>
      </c>
      <c r="C19694" s="226">
        <v>43832</v>
      </c>
      <c r="D19694" s="226">
        <v>44411.481168981481</v>
      </c>
      <c r="E19694" t="s">
        <v>5971</v>
      </c>
      <c r="F19694">
        <v>8.750909083088235</v>
      </c>
    </row>
    <row r="19695" spans="1:6">
      <c r="A19695">
        <v>8</v>
      </c>
      <c r="B19695" s="226">
        <v>43831</v>
      </c>
      <c r="C19695" s="226">
        <v>43832</v>
      </c>
      <c r="D19695" s="226">
        <v>44411.481168981481</v>
      </c>
      <c r="E19695" t="s">
        <v>5972</v>
      </c>
      <c r="F19695">
        <v>11.312903381718471</v>
      </c>
    </row>
    <row r="19696" spans="1:6">
      <c r="A19696">
        <v>8</v>
      </c>
      <c r="B19696" s="226">
        <v>43831</v>
      </c>
      <c r="C19696" s="226">
        <v>43832</v>
      </c>
      <c r="D19696" s="226">
        <v>44411.481168981481</v>
      </c>
      <c r="E19696" t="s">
        <v>6449</v>
      </c>
      <c r="F19696">
        <v>83.325524764590753</v>
      </c>
    </row>
    <row r="19697" spans="1:6">
      <c r="A19697">
        <v>8</v>
      </c>
      <c r="B19697" s="226">
        <v>43831</v>
      </c>
      <c r="C19697" s="226">
        <v>43832</v>
      </c>
      <c r="D19697" s="226">
        <v>44411.481168981481</v>
      </c>
      <c r="E19697" t="s">
        <v>6248</v>
      </c>
      <c r="F19697">
        <v>132.10071891678709</v>
      </c>
    </row>
    <row r="19698" spans="1:6">
      <c r="A19698">
        <v>8</v>
      </c>
      <c r="B19698" s="226">
        <v>43831</v>
      </c>
      <c r="C19698" s="226">
        <v>43832</v>
      </c>
      <c r="D19698" s="226">
        <v>44411.481168981481</v>
      </c>
      <c r="E19698" t="s">
        <v>6249</v>
      </c>
      <c r="F19698">
        <v>97.706015279557931</v>
      </c>
    </row>
    <row r="19699" spans="1:6">
      <c r="A19699">
        <v>8</v>
      </c>
      <c r="B19699" s="226">
        <v>43831</v>
      </c>
      <c r="C19699" s="226">
        <v>43832</v>
      </c>
      <c r="D19699" s="226">
        <v>44411.481168981481</v>
      </c>
      <c r="E19699" t="s">
        <v>6250</v>
      </c>
      <c r="F19699">
        <v>2.3475531287594773</v>
      </c>
    </row>
    <row r="19700" spans="1:6">
      <c r="A19700">
        <v>8</v>
      </c>
      <c r="B19700" s="226">
        <v>43831</v>
      </c>
      <c r="C19700" s="226">
        <v>43832</v>
      </c>
      <c r="D19700" s="226">
        <v>44411.481168981481</v>
      </c>
      <c r="E19700" t="s">
        <v>6450</v>
      </c>
      <c r="F19700">
        <v>172.20993263456546</v>
      </c>
    </row>
    <row r="19701" spans="1:6">
      <c r="A19701">
        <v>8</v>
      </c>
      <c r="B19701" s="226">
        <v>43831</v>
      </c>
      <c r="C19701" s="226">
        <v>43832</v>
      </c>
      <c r="D19701" s="226">
        <v>44411.481168981481</v>
      </c>
      <c r="E19701" t="s">
        <v>6451</v>
      </c>
      <c r="F19701">
        <v>172.23277675840495</v>
      </c>
    </row>
    <row r="19702" spans="1:6">
      <c r="A19702">
        <v>8</v>
      </c>
      <c r="B19702" s="226">
        <v>43831</v>
      </c>
      <c r="C19702" s="226">
        <v>43832</v>
      </c>
      <c r="D19702" s="226">
        <v>44411.481168981481</v>
      </c>
      <c r="E19702" t="s">
        <v>5976</v>
      </c>
      <c r="F19702">
        <v>1.292372776312166</v>
      </c>
    </row>
    <row r="19703" spans="1:6">
      <c r="A19703">
        <v>8</v>
      </c>
      <c r="B19703" s="226">
        <v>43831</v>
      </c>
      <c r="C19703" s="226">
        <v>43832</v>
      </c>
      <c r="D19703" s="226">
        <v>44411.481168981481</v>
      </c>
      <c r="E19703" t="s">
        <v>6452</v>
      </c>
      <c r="F19703">
        <v>172.46022549735179</v>
      </c>
    </row>
    <row r="19704" spans="1:6">
      <c r="A19704">
        <v>8</v>
      </c>
      <c r="B19704" s="226">
        <v>43831</v>
      </c>
      <c r="C19704" s="226">
        <v>43832</v>
      </c>
      <c r="D19704" s="226">
        <v>44411.481168981481</v>
      </c>
      <c r="E19704" t="s">
        <v>6453</v>
      </c>
      <c r="F19704">
        <v>172.57710960176252</v>
      </c>
    </row>
    <row r="19705" spans="1:6">
      <c r="A19705">
        <v>8</v>
      </c>
      <c r="B19705" s="226">
        <v>43831</v>
      </c>
      <c r="C19705" s="226">
        <v>43832</v>
      </c>
      <c r="D19705" s="226">
        <v>44411.481168981481</v>
      </c>
      <c r="E19705" t="s">
        <v>6454</v>
      </c>
      <c r="F19705">
        <v>172.69217316309641</v>
      </c>
    </row>
    <row r="19706" spans="1:6">
      <c r="A19706">
        <v>8</v>
      </c>
      <c r="B19706" s="226">
        <v>43831</v>
      </c>
      <c r="C19706" s="226">
        <v>43832</v>
      </c>
      <c r="D19706" s="226">
        <v>44411.481168981481</v>
      </c>
      <c r="E19706" t="s">
        <v>5957</v>
      </c>
      <c r="F19706">
        <v>0.85900002717974999</v>
      </c>
    </row>
    <row r="19707" spans="1:6">
      <c r="A19707">
        <v>8</v>
      </c>
      <c r="B19707" s="226">
        <v>43831</v>
      </c>
      <c r="C19707" s="226">
        <v>43832</v>
      </c>
      <c r="D19707" s="226">
        <v>44411.481168981481</v>
      </c>
      <c r="E19707" t="s">
        <v>5977</v>
      </c>
      <c r="F19707">
        <v>6.1539998054506784</v>
      </c>
    </row>
    <row r="19708" spans="1:6">
      <c r="A19708">
        <v>8</v>
      </c>
      <c r="B19708" s="226">
        <v>43831</v>
      </c>
      <c r="C19708" s="226">
        <v>43832</v>
      </c>
      <c r="D19708" s="226">
        <v>44411.481168981481</v>
      </c>
      <c r="E19708" t="s">
        <v>5978</v>
      </c>
      <c r="F19708">
        <v>92.426597595211206</v>
      </c>
    </row>
    <row r="19709" spans="1:6">
      <c r="A19709">
        <v>8</v>
      </c>
      <c r="B19709" s="226">
        <v>43831</v>
      </c>
      <c r="C19709" s="226">
        <v>43832</v>
      </c>
      <c r="D19709" s="226">
        <v>44411.481168981481</v>
      </c>
      <c r="E19709" t="s">
        <v>5979</v>
      </c>
      <c r="F19709">
        <v>0.19589999318123338</v>
      </c>
    </row>
    <row r="19710" spans="1:6">
      <c r="A19710">
        <v>8</v>
      </c>
      <c r="B19710" s="226">
        <v>43831</v>
      </c>
      <c r="C19710" s="226">
        <v>43832</v>
      </c>
      <c r="D19710" s="226">
        <v>44411.481168981481</v>
      </c>
      <c r="E19710" t="s">
        <v>5980</v>
      </c>
      <c r="F19710">
        <v>0.12970000505447388</v>
      </c>
    </row>
    <row r="19711" spans="1:6">
      <c r="A19711">
        <v>8</v>
      </c>
      <c r="B19711" s="226">
        <v>43831</v>
      </c>
      <c r="C19711" s="226">
        <v>43832</v>
      </c>
      <c r="D19711" s="226">
        <v>44411.481168981481</v>
      </c>
      <c r="E19711" t="s">
        <v>5981</v>
      </c>
      <c r="F19711">
        <v>0.21250000596047083</v>
      </c>
    </row>
    <row r="19712" spans="1:6">
      <c r="A19712">
        <v>8</v>
      </c>
      <c r="B19712" s="226">
        <v>43831</v>
      </c>
      <c r="C19712" s="226">
        <v>43832</v>
      </c>
      <c r="D19712" s="226">
        <v>44411.481168981481</v>
      </c>
      <c r="E19712" t="s">
        <v>5982</v>
      </c>
      <c r="F19712">
        <v>2.0899999886751324E-2</v>
      </c>
    </row>
    <row r="19713" spans="1:6">
      <c r="A19713">
        <v>8</v>
      </c>
      <c r="B19713" s="226">
        <v>43831</v>
      </c>
      <c r="C19713" s="226">
        <v>43832</v>
      </c>
      <c r="D19713" s="226">
        <v>44411.481168981481</v>
      </c>
      <c r="E19713" t="s">
        <v>5983</v>
      </c>
      <c r="F19713">
        <v>0</v>
      </c>
    </row>
    <row r="19714" spans="1:6">
      <c r="A19714">
        <v>8</v>
      </c>
      <c r="B19714" s="226">
        <v>43831</v>
      </c>
      <c r="C19714" s="226">
        <v>43832</v>
      </c>
      <c r="D19714" s="226">
        <v>44411.481168981481</v>
      </c>
      <c r="E19714" t="s">
        <v>5984</v>
      </c>
      <c r="F19714">
        <v>0</v>
      </c>
    </row>
    <row r="19715" spans="1:6">
      <c r="A19715">
        <v>8</v>
      </c>
      <c r="B19715" s="226">
        <v>43831</v>
      </c>
      <c r="C19715" s="226">
        <v>43832</v>
      </c>
      <c r="D19715" s="226">
        <v>44411.481168981481</v>
      </c>
      <c r="E19715" t="s">
        <v>5985</v>
      </c>
      <c r="F19715">
        <v>0</v>
      </c>
    </row>
    <row r="19716" spans="1:6">
      <c r="A19716">
        <v>8</v>
      </c>
      <c r="B19716" s="226">
        <v>43831</v>
      </c>
      <c r="C19716" s="226">
        <v>43832</v>
      </c>
      <c r="D19716" s="226">
        <v>44411.481168981481</v>
      </c>
      <c r="E19716" t="s">
        <v>6303</v>
      </c>
      <c r="F19716">
        <v>44.612019000000004</v>
      </c>
    </row>
    <row r="19717" spans="1:6">
      <c r="A19717">
        <v>8</v>
      </c>
      <c r="B19717" s="226">
        <v>43831</v>
      </c>
      <c r="C19717" s="226">
        <v>43832</v>
      </c>
      <c r="D19717" s="226">
        <v>44411.481168981481</v>
      </c>
      <c r="E19717" t="s">
        <v>5986</v>
      </c>
      <c r="F19717">
        <v>45.573023739999996</v>
      </c>
    </row>
    <row r="19718" spans="1:6">
      <c r="A19718">
        <v>8</v>
      </c>
      <c r="B19718" s="226">
        <v>43831</v>
      </c>
      <c r="C19718" s="226">
        <v>43832</v>
      </c>
      <c r="D19718" s="226">
        <v>44411.481168981481</v>
      </c>
      <c r="E19718" t="s">
        <v>5987</v>
      </c>
      <c r="F19718">
        <v>2.7000000700354576E-3</v>
      </c>
    </row>
    <row r="19719" spans="1:6">
      <c r="A19719">
        <v>8</v>
      </c>
      <c r="B19719" s="226">
        <v>43831</v>
      </c>
      <c r="C19719" s="226">
        <v>43832</v>
      </c>
      <c r="D19719" s="226">
        <v>44411.481168981481</v>
      </c>
      <c r="E19719" t="s">
        <v>5988</v>
      </c>
      <c r="F19719">
        <v>0.1168999969959259</v>
      </c>
    </row>
    <row r="19720" spans="1:6">
      <c r="A19720">
        <v>8</v>
      </c>
      <c r="B19720" s="226">
        <v>43831</v>
      </c>
      <c r="C19720" s="226">
        <v>43832</v>
      </c>
      <c r="D19720" s="226">
        <v>44411.481168981481</v>
      </c>
      <c r="E19720" t="s">
        <v>5958</v>
      </c>
      <c r="F19720">
        <v>0.28790000081063455</v>
      </c>
    </row>
    <row r="19721" spans="1:6">
      <c r="A19721">
        <v>8</v>
      </c>
      <c r="B19721" s="226">
        <v>43831</v>
      </c>
      <c r="C19721" s="226">
        <v>43832</v>
      </c>
      <c r="D19721" s="226">
        <v>44411.481168981481</v>
      </c>
      <c r="E19721" t="s">
        <v>5989</v>
      </c>
      <c r="F19721">
        <v>54.423401355744055</v>
      </c>
    </row>
    <row r="19722" spans="1:6">
      <c r="A19722">
        <v>8</v>
      </c>
      <c r="B19722" s="226">
        <v>43831</v>
      </c>
      <c r="C19722" s="226">
        <v>43832</v>
      </c>
      <c r="D19722" s="226">
        <v>44411.481168981481</v>
      </c>
      <c r="E19722" t="s">
        <v>5990</v>
      </c>
      <c r="F19722">
        <v>7.9639000892641931</v>
      </c>
    </row>
    <row r="19723" spans="1:6">
      <c r="A19723">
        <v>8</v>
      </c>
      <c r="B19723" s="226">
        <v>43831</v>
      </c>
      <c r="C19723" s="226">
        <v>43832</v>
      </c>
      <c r="D19723" s="226">
        <v>44411.481168981481</v>
      </c>
      <c r="E19723" t="s">
        <v>5991</v>
      </c>
      <c r="F19723">
        <v>10.303600311279297</v>
      </c>
    </row>
    <row r="19724" spans="1:6">
      <c r="A19724">
        <v>8</v>
      </c>
      <c r="B19724" s="226">
        <v>43831</v>
      </c>
      <c r="C19724" s="226">
        <v>43832</v>
      </c>
      <c r="D19724" s="226">
        <v>44411.481168981481</v>
      </c>
      <c r="E19724" t="s">
        <v>5992</v>
      </c>
      <c r="F19724">
        <v>22.974700927734375</v>
      </c>
    </row>
    <row r="19725" spans="1:6">
      <c r="A19725">
        <v>8</v>
      </c>
      <c r="B19725" s="226">
        <v>43831</v>
      </c>
      <c r="C19725" s="226">
        <v>43832</v>
      </c>
      <c r="D19725" s="226">
        <v>44411.481168981481</v>
      </c>
      <c r="E19725" t="s">
        <v>5993</v>
      </c>
      <c r="F19725">
        <v>13.181200027466192</v>
      </c>
    </row>
    <row r="19726" spans="1:6">
      <c r="A19726">
        <v>8</v>
      </c>
      <c r="B19726" s="226">
        <v>43831</v>
      </c>
      <c r="C19726" s="226">
        <v>43832</v>
      </c>
      <c r="D19726" s="226">
        <v>44411.481168981481</v>
      </c>
      <c r="E19726" t="s">
        <v>5994</v>
      </c>
      <c r="F19726">
        <v>33.634300231933594</v>
      </c>
    </row>
    <row r="19727" spans="1:6">
      <c r="A19727">
        <v>8</v>
      </c>
      <c r="B19727" s="226">
        <v>43831</v>
      </c>
      <c r="C19727" s="226">
        <v>43832</v>
      </c>
      <c r="D19727" s="226">
        <v>44411.481168981481</v>
      </c>
      <c r="E19727" t="s">
        <v>5995</v>
      </c>
      <c r="F19727">
        <v>8.0996999740597548</v>
      </c>
    </row>
    <row r="19728" spans="1:6">
      <c r="A19728">
        <v>8</v>
      </c>
      <c r="B19728" s="226">
        <v>43831</v>
      </c>
      <c r="C19728" s="226">
        <v>43832</v>
      </c>
      <c r="D19728" s="226">
        <v>44411.481168981481</v>
      </c>
      <c r="E19728" t="s">
        <v>5996</v>
      </c>
      <c r="F19728">
        <v>2.4084999561310774</v>
      </c>
    </row>
    <row r="19729" spans="1:6">
      <c r="A19729">
        <v>8</v>
      </c>
      <c r="B19729" s="226">
        <v>43831</v>
      </c>
      <c r="C19729" s="226">
        <v>43832</v>
      </c>
      <c r="D19729" s="226">
        <v>44411.481168981481</v>
      </c>
      <c r="E19729" t="s">
        <v>6044</v>
      </c>
    </row>
    <row r="19730" spans="1:6">
      <c r="A19730">
        <v>8</v>
      </c>
      <c r="B19730" s="226">
        <v>43831</v>
      </c>
      <c r="C19730" s="226">
        <v>43832</v>
      </c>
      <c r="D19730" s="226">
        <v>44411.481168981481</v>
      </c>
      <c r="E19730" t="s">
        <v>6047</v>
      </c>
    </row>
    <row r="19731" spans="1:6">
      <c r="A19731">
        <v>8</v>
      </c>
      <c r="B19731" s="226">
        <v>43831</v>
      </c>
      <c r="C19731" s="226">
        <v>43832</v>
      </c>
      <c r="D19731" s="226">
        <v>44411.481168981481</v>
      </c>
      <c r="E19731" t="s">
        <v>6046</v>
      </c>
    </row>
    <row r="19732" spans="1:6">
      <c r="A19732">
        <v>8</v>
      </c>
      <c r="B19732" s="226">
        <v>43831</v>
      </c>
      <c r="C19732" s="226">
        <v>43832</v>
      </c>
      <c r="D19732" s="226">
        <v>44411.481168981481</v>
      </c>
      <c r="E19732" t="s">
        <v>6045</v>
      </c>
    </row>
    <row r="19733" spans="1:6">
      <c r="A19733">
        <v>8</v>
      </c>
      <c r="B19733" s="226">
        <v>43831</v>
      </c>
      <c r="C19733" s="226">
        <v>43832</v>
      </c>
      <c r="D19733" s="226">
        <v>44411.481168981481</v>
      </c>
      <c r="E19733" t="s">
        <v>6235</v>
      </c>
    </row>
    <row r="19734" spans="1:6">
      <c r="A19734">
        <v>8</v>
      </c>
      <c r="B19734" s="226">
        <v>43831</v>
      </c>
      <c r="C19734" s="226">
        <v>43832</v>
      </c>
      <c r="D19734" s="226">
        <v>44411.481168981481</v>
      </c>
      <c r="E19734" t="s">
        <v>6315</v>
      </c>
    </row>
    <row r="19735" spans="1:6">
      <c r="A19735">
        <v>8</v>
      </c>
      <c r="B19735" s="226">
        <v>43831</v>
      </c>
      <c r="C19735" s="226">
        <v>43832</v>
      </c>
      <c r="D19735" s="226">
        <v>44411.481168981481</v>
      </c>
      <c r="E19735" t="s">
        <v>6316</v>
      </c>
    </row>
    <row r="19736" spans="1:6">
      <c r="A19736">
        <v>8</v>
      </c>
      <c r="B19736" s="226">
        <v>43831</v>
      </c>
      <c r="C19736" s="226">
        <v>43832</v>
      </c>
      <c r="D19736" s="226">
        <v>44411.481168981481</v>
      </c>
      <c r="E19736" t="s">
        <v>8012</v>
      </c>
    </row>
    <row r="19737" spans="1:6">
      <c r="A19737">
        <v>8</v>
      </c>
      <c r="B19737" s="226">
        <v>43831</v>
      </c>
      <c r="C19737" s="226">
        <v>43832</v>
      </c>
      <c r="D19737" s="226">
        <v>44411.481168981481</v>
      </c>
      <c r="E19737" t="s">
        <v>6269</v>
      </c>
      <c r="F19737">
        <v>39.977405398421851</v>
      </c>
    </row>
    <row r="19738" spans="1:6">
      <c r="A19738">
        <v>8</v>
      </c>
      <c r="B19738" s="226">
        <v>43831</v>
      </c>
      <c r="C19738" s="226">
        <v>43832</v>
      </c>
      <c r="D19738" s="226">
        <v>44411.481168981481</v>
      </c>
      <c r="E19738" t="s">
        <v>6553</v>
      </c>
      <c r="F19738">
        <v>0</v>
      </c>
    </row>
    <row r="19739" spans="1:6">
      <c r="A19739">
        <v>8</v>
      </c>
      <c r="B19739" s="226">
        <v>43831</v>
      </c>
      <c r="C19739" s="226">
        <v>43832</v>
      </c>
      <c r="D19739" s="226">
        <v>44411.481168981481</v>
      </c>
      <c r="E19739" t="s">
        <v>6554</v>
      </c>
      <c r="F19739">
        <v>0</v>
      </c>
    </row>
    <row r="19740" spans="1:6">
      <c r="A19740">
        <v>8</v>
      </c>
      <c r="B19740" s="226">
        <v>43831</v>
      </c>
      <c r="C19740" s="226">
        <v>43832</v>
      </c>
      <c r="D19740" s="226">
        <v>44411.481168981481</v>
      </c>
      <c r="E19740" t="s">
        <v>6555</v>
      </c>
      <c r="F19740">
        <v>0</v>
      </c>
    </row>
    <row r="19741" spans="1:6">
      <c r="A19741">
        <v>8</v>
      </c>
      <c r="B19741" s="226">
        <v>43831</v>
      </c>
      <c r="C19741" s="226">
        <v>43832</v>
      </c>
      <c r="D19741" s="226">
        <v>44411.481168981481</v>
      </c>
      <c r="E19741" t="s">
        <v>6556</v>
      </c>
      <c r="F19741">
        <v>0</v>
      </c>
    </row>
    <row r="19742" spans="1:6">
      <c r="A19742">
        <v>8</v>
      </c>
      <c r="B19742" s="226">
        <v>43831</v>
      </c>
      <c r="C19742" s="226">
        <v>43832</v>
      </c>
      <c r="D19742" s="226">
        <v>44411.481168981481</v>
      </c>
      <c r="E19742" t="s">
        <v>6557</v>
      </c>
      <c r="F19742">
        <v>0</v>
      </c>
    </row>
    <row r="19743" spans="1:6">
      <c r="A19743">
        <v>8</v>
      </c>
      <c r="B19743" s="226">
        <v>43831</v>
      </c>
      <c r="C19743" s="226">
        <v>43832</v>
      </c>
      <c r="D19743" s="226">
        <v>44411.481168981481</v>
      </c>
      <c r="E19743" t="s">
        <v>6558</v>
      </c>
      <c r="F19743">
        <v>0</v>
      </c>
    </row>
    <row r="19744" spans="1:6">
      <c r="A19744">
        <v>8</v>
      </c>
      <c r="B19744" s="226">
        <v>43831</v>
      </c>
      <c r="C19744" s="226">
        <v>43832</v>
      </c>
      <c r="D19744" s="226">
        <v>44411.481168981481</v>
      </c>
      <c r="E19744" t="s">
        <v>6559</v>
      </c>
      <c r="F19744">
        <v>0</v>
      </c>
    </row>
    <row r="19745" spans="1:6">
      <c r="A19745">
        <v>8</v>
      </c>
      <c r="B19745" s="226">
        <v>43831</v>
      </c>
      <c r="C19745" s="226">
        <v>43832</v>
      </c>
      <c r="D19745" s="226">
        <v>44411.481168981481</v>
      </c>
      <c r="E19745" t="s">
        <v>6560</v>
      </c>
      <c r="F19745">
        <v>18</v>
      </c>
    </row>
    <row r="19746" spans="1:6">
      <c r="A19746">
        <v>8</v>
      </c>
      <c r="B19746" s="226">
        <v>43831</v>
      </c>
      <c r="C19746" s="226">
        <v>43832</v>
      </c>
      <c r="D19746" s="226">
        <v>44411.481168981481</v>
      </c>
      <c r="E19746" t="s">
        <v>6561</v>
      </c>
      <c r="F19746">
        <v>18</v>
      </c>
    </row>
    <row r="19747" spans="1:6">
      <c r="A19747">
        <v>8</v>
      </c>
      <c r="B19747" s="226">
        <v>43831</v>
      </c>
      <c r="C19747" s="226">
        <v>43832</v>
      </c>
      <c r="D19747" s="226">
        <v>44411.481168981481</v>
      </c>
      <c r="E19747" t="s">
        <v>6562</v>
      </c>
      <c r="F19747">
        <v>2.8</v>
      </c>
    </row>
    <row r="19748" spans="1:6">
      <c r="A19748">
        <v>8</v>
      </c>
      <c r="B19748" s="226">
        <v>43831</v>
      </c>
      <c r="C19748" s="226">
        <v>43832</v>
      </c>
      <c r="D19748" s="226">
        <v>44411.481168981481</v>
      </c>
      <c r="E19748" t="s">
        <v>6563</v>
      </c>
      <c r="F19748">
        <v>2.8</v>
      </c>
    </row>
    <row r="19749" spans="1:6">
      <c r="A19749">
        <v>8</v>
      </c>
      <c r="B19749" s="226">
        <v>43831</v>
      </c>
      <c r="C19749" s="226">
        <v>43832</v>
      </c>
      <c r="D19749" s="226">
        <v>44411.481168981481</v>
      </c>
      <c r="E19749" t="s">
        <v>6564</v>
      </c>
      <c r="F19749">
        <v>2.8</v>
      </c>
    </row>
    <row r="19750" spans="1:6">
      <c r="A19750">
        <v>8</v>
      </c>
      <c r="B19750" s="226">
        <v>43831</v>
      </c>
      <c r="C19750" s="226">
        <v>43832</v>
      </c>
      <c r="D19750" s="226">
        <v>44411.481168981481</v>
      </c>
      <c r="E19750" t="s">
        <v>6565</v>
      </c>
      <c r="F19750">
        <v>2.8</v>
      </c>
    </row>
    <row r="19751" spans="1:6">
      <c r="A19751">
        <v>8</v>
      </c>
      <c r="B19751" s="226">
        <v>43831</v>
      </c>
      <c r="C19751" s="226">
        <v>43832</v>
      </c>
      <c r="D19751" s="226">
        <v>44411.481168981481</v>
      </c>
      <c r="E19751" t="s">
        <v>6566</v>
      </c>
      <c r="F19751">
        <v>18</v>
      </c>
    </row>
    <row r="19752" spans="1:6">
      <c r="A19752">
        <v>8</v>
      </c>
      <c r="B19752" s="226">
        <v>43831</v>
      </c>
      <c r="C19752" s="226">
        <v>43832</v>
      </c>
      <c r="D19752" s="226">
        <v>44411.481168981481</v>
      </c>
      <c r="E19752" t="s">
        <v>6567</v>
      </c>
      <c r="F19752">
        <v>2.8</v>
      </c>
    </row>
    <row r="19753" spans="1:6">
      <c r="A19753">
        <v>8</v>
      </c>
      <c r="B19753" s="226">
        <v>43831</v>
      </c>
      <c r="C19753" s="226">
        <v>43832</v>
      </c>
      <c r="D19753" s="226">
        <v>44411.481168981481</v>
      </c>
      <c r="E19753" t="s">
        <v>6568</v>
      </c>
      <c r="F19753">
        <v>2.8</v>
      </c>
    </row>
    <row r="19754" spans="1:6">
      <c r="A19754">
        <v>8</v>
      </c>
      <c r="B19754" s="226">
        <v>43831</v>
      </c>
      <c r="C19754" s="226">
        <v>43832</v>
      </c>
      <c r="D19754" s="226">
        <v>44411.481168981481</v>
      </c>
      <c r="E19754" t="s">
        <v>6569</v>
      </c>
      <c r="F19754">
        <v>18</v>
      </c>
    </row>
    <row r="19755" spans="1:6">
      <c r="A19755">
        <v>8</v>
      </c>
      <c r="B19755" s="226">
        <v>43831</v>
      </c>
      <c r="C19755" s="226">
        <v>43832</v>
      </c>
      <c r="D19755" s="226">
        <v>44411.481168981481</v>
      </c>
      <c r="E19755" t="s">
        <v>6570</v>
      </c>
      <c r="F19755">
        <v>2.8</v>
      </c>
    </row>
    <row r="19756" spans="1:6">
      <c r="A19756">
        <v>8</v>
      </c>
      <c r="B19756" s="226">
        <v>43831</v>
      </c>
      <c r="C19756" s="226">
        <v>43832</v>
      </c>
      <c r="D19756" s="226">
        <v>44411.481168981481</v>
      </c>
      <c r="E19756" t="s">
        <v>6665</v>
      </c>
      <c r="F19756">
        <v>-3.257282465799919E-2</v>
      </c>
    </row>
    <row r="19757" spans="1:6">
      <c r="A19757">
        <v>8</v>
      </c>
      <c r="B19757" s="226">
        <v>43831</v>
      </c>
      <c r="C19757" s="226">
        <v>43832</v>
      </c>
      <c r="D19757" s="226">
        <v>44411.481168981481</v>
      </c>
      <c r="E19757" t="s">
        <v>6666</v>
      </c>
      <c r="F19757">
        <v>-2.5229221771264243E-2</v>
      </c>
    </row>
    <row r="19758" spans="1:6">
      <c r="A19758">
        <v>8</v>
      </c>
      <c r="B19758" s="226">
        <v>43831</v>
      </c>
      <c r="C19758" s="226">
        <v>43832</v>
      </c>
      <c r="D19758" s="226">
        <v>44411.481168981481</v>
      </c>
      <c r="E19758" t="s">
        <v>6662</v>
      </c>
      <c r="F19758">
        <v>1.3649561104002788</v>
      </c>
    </row>
    <row r="19759" spans="1:6">
      <c r="A19759">
        <v>8</v>
      </c>
      <c r="B19759" s="226">
        <v>43831</v>
      </c>
      <c r="C19759" s="226">
        <v>43832</v>
      </c>
      <c r="D19759" s="226">
        <v>44411.481168981481</v>
      </c>
      <c r="E19759" t="s">
        <v>6289</v>
      </c>
      <c r="F19759">
        <v>32.856162087122598</v>
      </c>
    </row>
    <row r="19760" spans="1:6">
      <c r="A19760">
        <v>8</v>
      </c>
      <c r="B19760" s="226">
        <v>43831</v>
      </c>
      <c r="C19760" s="226">
        <v>43832</v>
      </c>
      <c r="D19760" s="226">
        <v>44411.481168981481</v>
      </c>
      <c r="E19760" t="s">
        <v>6290</v>
      </c>
      <c r="F19760">
        <v>4.3155950711005211</v>
      </c>
    </row>
    <row r="19761" spans="1:6">
      <c r="A19761">
        <v>8</v>
      </c>
      <c r="B19761" s="226">
        <v>43831</v>
      </c>
      <c r="C19761" s="226">
        <v>43832</v>
      </c>
      <c r="D19761" s="226">
        <v>44411.481168981481</v>
      </c>
      <c r="E19761" t="s">
        <v>6291</v>
      </c>
      <c r="F19761">
        <v>4.4542602270382359</v>
      </c>
    </row>
    <row r="19762" spans="1:6">
      <c r="A19762">
        <v>8</v>
      </c>
      <c r="B19762" s="226">
        <v>43831</v>
      </c>
      <c r="C19762" s="226">
        <v>43832</v>
      </c>
      <c r="D19762" s="226">
        <v>44411.481168981481</v>
      </c>
      <c r="E19762" t="s">
        <v>6292</v>
      </c>
      <c r="F19762">
        <v>9.9286713398165176</v>
      </c>
    </row>
    <row r="19763" spans="1:6">
      <c r="A19763">
        <v>8</v>
      </c>
      <c r="B19763" s="226">
        <v>43831</v>
      </c>
      <c r="C19763" s="226">
        <v>43832</v>
      </c>
      <c r="D19763" s="226">
        <v>44411.481168981481</v>
      </c>
      <c r="E19763" t="s">
        <v>6293</v>
      </c>
      <c r="F19763">
        <v>0</v>
      </c>
    </row>
    <row r="19764" spans="1:6">
      <c r="A19764">
        <v>8</v>
      </c>
      <c r="B19764" s="226">
        <v>43831</v>
      </c>
      <c r="C19764" s="226">
        <v>43832</v>
      </c>
      <c r="D19764" s="226">
        <v>44411.481168981481</v>
      </c>
      <c r="E19764" t="s">
        <v>6294</v>
      </c>
      <c r="F19764">
        <v>0</v>
      </c>
    </row>
    <row r="19765" spans="1:6">
      <c r="A19765">
        <v>8</v>
      </c>
      <c r="B19765" s="226">
        <v>43831</v>
      </c>
      <c r="C19765" s="226">
        <v>43832</v>
      </c>
      <c r="D19765" s="226">
        <v>44411.481168981481</v>
      </c>
      <c r="E19765" t="s">
        <v>6295</v>
      </c>
      <c r="F19765">
        <v>44.612019000000004</v>
      </c>
    </row>
    <row r="19766" spans="1:6">
      <c r="A19766">
        <v>8</v>
      </c>
      <c r="B19766" s="226">
        <v>43831</v>
      </c>
      <c r="C19766" s="226">
        <v>43832</v>
      </c>
      <c r="D19766" s="226">
        <v>44411.481168981481</v>
      </c>
      <c r="E19766" t="s">
        <v>6296</v>
      </c>
      <c r="F19766">
        <v>45.573023739999996</v>
      </c>
    </row>
    <row r="19767" spans="1:6">
      <c r="A19767">
        <v>8</v>
      </c>
      <c r="B19767" s="226">
        <v>43831</v>
      </c>
      <c r="C19767" s="226">
        <v>43832</v>
      </c>
      <c r="D19767" s="226">
        <v>44411.481168981481</v>
      </c>
      <c r="E19767" t="s">
        <v>6317</v>
      </c>
    </row>
    <row r="19768" spans="1:6">
      <c r="A19768">
        <v>8</v>
      </c>
      <c r="B19768" s="226">
        <v>43831</v>
      </c>
      <c r="C19768" s="226">
        <v>43832</v>
      </c>
      <c r="D19768" s="226">
        <v>44411.481168981481</v>
      </c>
      <c r="E19768" t="s">
        <v>6318</v>
      </c>
    </row>
    <row r="19769" spans="1:6">
      <c r="A19769">
        <v>8</v>
      </c>
      <c r="B19769" s="226">
        <v>43831</v>
      </c>
      <c r="C19769" s="226">
        <v>43832</v>
      </c>
      <c r="D19769" s="226">
        <v>44411.481168981481</v>
      </c>
      <c r="E19769" t="s">
        <v>6319</v>
      </c>
    </row>
    <row r="19770" spans="1:6">
      <c r="A19770">
        <v>8</v>
      </c>
      <c r="B19770" s="226">
        <v>43831</v>
      </c>
      <c r="C19770" s="226">
        <v>43832</v>
      </c>
      <c r="D19770" s="226">
        <v>44411.481168981481</v>
      </c>
      <c r="E19770" t="s">
        <v>6320</v>
      </c>
    </row>
    <row r="19771" spans="1:6">
      <c r="A19771">
        <v>8</v>
      </c>
      <c r="B19771" s="226">
        <v>43831</v>
      </c>
      <c r="C19771" s="226">
        <v>43832</v>
      </c>
      <c r="D19771" s="226">
        <v>44411.481168981481</v>
      </c>
      <c r="E19771" t="s">
        <v>8013</v>
      </c>
    </row>
    <row r="19772" spans="1:6">
      <c r="A19772">
        <v>8</v>
      </c>
      <c r="B19772" s="226">
        <v>43831</v>
      </c>
      <c r="C19772" s="226">
        <v>43832</v>
      </c>
      <c r="D19772" s="226">
        <v>44411.481168981481</v>
      </c>
      <c r="E19772" t="s">
        <v>8014</v>
      </c>
    </row>
    <row r="19773" spans="1:6">
      <c r="A19773">
        <v>8</v>
      </c>
      <c r="B19773" s="226">
        <v>43831</v>
      </c>
      <c r="C19773" s="226">
        <v>43832</v>
      </c>
      <c r="D19773" s="226">
        <v>44411.481168981481</v>
      </c>
      <c r="E19773" t="s">
        <v>6362</v>
      </c>
    </row>
    <row r="19774" spans="1:6">
      <c r="A19774">
        <v>8</v>
      </c>
      <c r="B19774" s="226">
        <v>43831</v>
      </c>
      <c r="C19774" s="226">
        <v>43832</v>
      </c>
      <c r="D19774" s="226">
        <v>44411.481168981481</v>
      </c>
      <c r="E19774" t="s">
        <v>6363</v>
      </c>
    </row>
    <row r="19775" spans="1:6">
      <c r="A19775">
        <v>8</v>
      </c>
      <c r="B19775" s="226">
        <v>43831</v>
      </c>
      <c r="C19775" s="226">
        <v>43832</v>
      </c>
      <c r="D19775" s="226">
        <v>44411.481168981481</v>
      </c>
      <c r="E19775" t="s">
        <v>6525</v>
      </c>
    </row>
    <row r="19776" spans="1:6">
      <c r="A19776">
        <v>8</v>
      </c>
      <c r="B19776" s="226">
        <v>43831</v>
      </c>
      <c r="C19776" s="226">
        <v>43832</v>
      </c>
      <c r="D19776" s="226">
        <v>44411.481168981481</v>
      </c>
      <c r="E19776" t="s">
        <v>6526</v>
      </c>
    </row>
    <row r="19777" spans="1:6">
      <c r="A19777">
        <v>8</v>
      </c>
      <c r="B19777" s="226">
        <v>43831</v>
      </c>
      <c r="C19777" s="226">
        <v>43832</v>
      </c>
      <c r="D19777" s="226">
        <v>44411.481168981481</v>
      </c>
      <c r="E19777" t="s">
        <v>6721</v>
      </c>
      <c r="F19777">
        <v>2.3475531287594773</v>
      </c>
    </row>
    <row r="19778" spans="1:6">
      <c r="A19778">
        <v>8</v>
      </c>
      <c r="B19778" s="226">
        <v>43831</v>
      </c>
      <c r="C19778" s="226">
        <v>43832</v>
      </c>
      <c r="D19778" s="226">
        <v>44411.481168981481</v>
      </c>
      <c r="E19778" t="s">
        <v>6727</v>
      </c>
      <c r="F19778">
        <v>20.965812410248649</v>
      </c>
    </row>
    <row r="19779" spans="1:6">
      <c r="A19779">
        <v>8</v>
      </c>
      <c r="B19779" s="226">
        <v>43831</v>
      </c>
      <c r="C19779" s="226">
        <v>43832</v>
      </c>
      <c r="D19779" s="226">
        <v>44411.481168981481</v>
      </c>
      <c r="E19779" t="s">
        <v>7567</v>
      </c>
    </row>
    <row r="19780" spans="1:6">
      <c r="A19780">
        <v>8</v>
      </c>
      <c r="B19780" s="226">
        <v>43831</v>
      </c>
      <c r="C19780" s="226">
        <v>43832</v>
      </c>
      <c r="D19780" s="226">
        <v>44411.481168981481</v>
      </c>
      <c r="E19780" t="s">
        <v>7569</v>
      </c>
    </row>
    <row r="19781" spans="1:6">
      <c r="A19781">
        <v>8</v>
      </c>
      <c r="B19781" s="226">
        <v>43831</v>
      </c>
      <c r="C19781" s="226">
        <v>43832</v>
      </c>
      <c r="D19781" s="226">
        <v>44411.481168981481</v>
      </c>
      <c r="E19781" t="s">
        <v>7574</v>
      </c>
    </row>
    <row r="19782" spans="1:6">
      <c r="A19782">
        <v>8</v>
      </c>
      <c r="B19782" s="226">
        <v>43831</v>
      </c>
      <c r="C19782" s="226">
        <v>43832</v>
      </c>
      <c r="D19782" s="226">
        <v>44411.481168981481</v>
      </c>
      <c r="E19782" t="s">
        <v>7578</v>
      </c>
    </row>
    <row r="19783" spans="1:6">
      <c r="A19783">
        <v>8</v>
      </c>
      <c r="B19783" s="226">
        <v>43831</v>
      </c>
      <c r="C19783" s="226">
        <v>43832</v>
      </c>
      <c r="D19783" s="226">
        <v>44411.481168981481</v>
      </c>
      <c r="E19783" t="s">
        <v>8007</v>
      </c>
    </row>
    <row r="19784" spans="1:6">
      <c r="A19784">
        <v>8</v>
      </c>
      <c r="B19784" s="226">
        <v>43831</v>
      </c>
      <c r="C19784" s="226">
        <v>43832</v>
      </c>
      <c r="D19784" s="226">
        <v>44411.481168981481</v>
      </c>
      <c r="E19784" t="s">
        <v>7634</v>
      </c>
    </row>
    <row r="19785" spans="1:6">
      <c r="A19785">
        <v>8</v>
      </c>
      <c r="B19785" s="226">
        <v>43831</v>
      </c>
      <c r="C19785" s="226">
        <v>43832</v>
      </c>
      <c r="D19785" s="226">
        <v>44411.481168981481</v>
      </c>
      <c r="E19785" t="s">
        <v>7539</v>
      </c>
      <c r="F19785">
        <v>1E-3</v>
      </c>
    </row>
    <row r="19786" spans="1:6">
      <c r="A19786">
        <v>8</v>
      </c>
      <c r="B19786" s="226">
        <v>43831</v>
      </c>
      <c r="C19786" s="226">
        <v>43832</v>
      </c>
      <c r="D19786" s="226">
        <v>44411.481168981481</v>
      </c>
      <c r="E19786" t="s">
        <v>7540</v>
      </c>
      <c r="F19786">
        <v>1E-3</v>
      </c>
    </row>
    <row r="19787" spans="1:6">
      <c r="A19787">
        <v>8</v>
      </c>
      <c r="B19787" s="226">
        <v>43831</v>
      </c>
      <c r="C19787" s="226">
        <v>43832</v>
      </c>
      <c r="D19787" s="226">
        <v>44411.481168981481</v>
      </c>
      <c r="E19787" t="s">
        <v>6816</v>
      </c>
      <c r="F19787">
        <v>75.981706953048715</v>
      </c>
    </row>
    <row r="19788" spans="1:6">
      <c r="A19788">
        <v>8</v>
      </c>
      <c r="B19788" s="226">
        <v>43831</v>
      </c>
      <c r="C19788" s="226">
        <v>43832</v>
      </c>
      <c r="D19788" s="226">
        <v>44411.481168981481</v>
      </c>
      <c r="E19788" t="s">
        <v>6818</v>
      </c>
      <c r="F19788">
        <v>266.94654500749391</v>
      </c>
    </row>
    <row r="19789" spans="1:6">
      <c r="A19789">
        <v>8</v>
      </c>
      <c r="B19789" s="226">
        <v>43831</v>
      </c>
      <c r="C19789" s="226">
        <v>43832</v>
      </c>
      <c r="D19789" s="226">
        <v>44411.481168981481</v>
      </c>
      <c r="E19789" t="s">
        <v>6820</v>
      </c>
      <c r="F19789">
        <v>1901.2791534423789</v>
      </c>
    </row>
    <row r="19790" spans="1:6">
      <c r="A19790">
        <v>8</v>
      </c>
      <c r="B19790" s="226">
        <v>43831</v>
      </c>
      <c r="C19790" s="226">
        <v>43832</v>
      </c>
      <c r="D19790" s="226">
        <v>44411.481168981481</v>
      </c>
      <c r="E19790" t="s">
        <v>6822</v>
      </c>
      <c r="F19790">
        <v>33.091665010982055</v>
      </c>
    </row>
    <row r="19791" spans="1:6">
      <c r="A19791">
        <v>8</v>
      </c>
      <c r="B19791" s="226">
        <v>43831</v>
      </c>
      <c r="C19791" s="226">
        <v>43832</v>
      </c>
      <c r="D19791" s="226">
        <v>44411.481168981481</v>
      </c>
      <c r="E19791" t="s">
        <v>6824</v>
      </c>
      <c r="F19791">
        <v>143.90556818644211</v>
      </c>
    </row>
    <row r="19792" spans="1:6">
      <c r="A19792">
        <v>8</v>
      </c>
      <c r="B19792" s="226">
        <v>43831</v>
      </c>
      <c r="C19792" s="226">
        <v>43832</v>
      </c>
      <c r="D19792" s="226">
        <v>44411.481168981481</v>
      </c>
      <c r="E19792" t="s">
        <v>6826</v>
      </c>
      <c r="F19792">
        <v>57.969073412153449</v>
      </c>
    </row>
    <row r="19793" spans="1:6">
      <c r="A19793">
        <v>8</v>
      </c>
      <c r="B19793" s="226">
        <v>43831</v>
      </c>
      <c r="C19793" s="226">
        <v>43832</v>
      </c>
      <c r="D19793" s="226">
        <v>44411.481168981481</v>
      </c>
      <c r="E19793" t="s">
        <v>6828</v>
      </c>
      <c r="F19793">
        <v>51.355562178293845</v>
      </c>
    </row>
    <row r="19794" spans="1:6">
      <c r="A19794">
        <v>8</v>
      </c>
      <c r="B19794" s="226">
        <v>43831</v>
      </c>
      <c r="C19794" s="226">
        <v>43832</v>
      </c>
      <c r="D19794" s="226">
        <v>44411.481168981481</v>
      </c>
      <c r="E19794" t="s">
        <v>8021</v>
      </c>
      <c r="F19794">
        <v>625.86323861016194</v>
      </c>
    </row>
    <row r="19795" spans="1:6">
      <c r="A19795">
        <v>8</v>
      </c>
      <c r="B19795" s="226">
        <v>43831</v>
      </c>
      <c r="C19795" s="226">
        <v>43832</v>
      </c>
      <c r="D19795" s="226">
        <v>44411.481168981481</v>
      </c>
      <c r="E19795" t="s">
        <v>8022</v>
      </c>
      <c r="F19795">
        <v>630.12644458346813</v>
      </c>
    </row>
    <row r="19796" spans="1:6">
      <c r="A19796">
        <v>8</v>
      </c>
      <c r="B19796" s="226">
        <v>43831</v>
      </c>
      <c r="C19796" s="226">
        <v>43832</v>
      </c>
      <c r="D19796" s="226">
        <v>44411.481168981481</v>
      </c>
      <c r="E19796" t="s">
        <v>6834</v>
      </c>
      <c r="F19796">
        <v>0</v>
      </c>
    </row>
    <row r="19797" spans="1:6">
      <c r="A19797">
        <v>8</v>
      </c>
      <c r="B19797" s="226">
        <v>43831</v>
      </c>
      <c r="C19797" s="226">
        <v>43832</v>
      </c>
      <c r="D19797" s="226">
        <v>44411.481168981481</v>
      </c>
      <c r="E19797" t="s">
        <v>8023</v>
      </c>
      <c r="F19797">
        <v>0.08</v>
      </c>
    </row>
    <row r="19798" spans="1:6">
      <c r="A19798">
        <v>8</v>
      </c>
      <c r="B19798" s="226">
        <v>43831</v>
      </c>
      <c r="C19798" s="226">
        <v>43832</v>
      </c>
      <c r="D19798" s="226">
        <v>44411.481168981481</v>
      </c>
      <c r="E19798" t="s">
        <v>8024</v>
      </c>
      <c r="F19798">
        <v>0.13</v>
      </c>
    </row>
    <row r="19799" spans="1:6">
      <c r="A19799">
        <v>8</v>
      </c>
      <c r="B19799" s="226">
        <v>43831</v>
      </c>
      <c r="C19799" s="226">
        <v>43832</v>
      </c>
      <c r="D19799" s="226">
        <v>44411.481168981481</v>
      </c>
      <c r="E19799" t="s">
        <v>8025</v>
      </c>
      <c r="F19799">
        <v>0.13</v>
      </c>
    </row>
    <row r="19800" spans="1:6">
      <c r="A19800">
        <v>8</v>
      </c>
      <c r="B19800" s="226">
        <v>43831</v>
      </c>
      <c r="C19800" s="226">
        <v>43832</v>
      </c>
      <c r="D19800" s="226">
        <v>44411.481168981481</v>
      </c>
      <c r="E19800" t="s">
        <v>8026</v>
      </c>
      <c r="F19800">
        <v>0.05</v>
      </c>
    </row>
    <row r="19801" spans="1:6">
      <c r="A19801">
        <v>8</v>
      </c>
      <c r="B19801" s="226">
        <v>43831</v>
      </c>
      <c r="C19801" s="226">
        <v>43832</v>
      </c>
      <c r="D19801" s="226">
        <v>44411.481168981481</v>
      </c>
      <c r="E19801" t="s">
        <v>8027</v>
      </c>
      <c r="F19801">
        <v>0.01</v>
      </c>
    </row>
    <row r="19802" spans="1:6">
      <c r="A19802">
        <v>8</v>
      </c>
      <c r="B19802" s="226">
        <v>43831</v>
      </c>
      <c r="C19802" s="226">
        <v>43832</v>
      </c>
      <c r="D19802" s="226">
        <v>44411.481168981481</v>
      </c>
      <c r="E19802" t="s">
        <v>8028</v>
      </c>
      <c r="F19802">
        <v>0</v>
      </c>
    </row>
    <row r="19803" spans="1:6">
      <c r="A19803">
        <v>8</v>
      </c>
      <c r="B19803" s="226">
        <v>43831</v>
      </c>
      <c r="C19803" s="226">
        <v>43832</v>
      </c>
      <c r="D19803" s="226">
        <v>44411.481168981481</v>
      </c>
      <c r="E19803" t="s">
        <v>8029</v>
      </c>
      <c r="F19803">
        <v>0.09</v>
      </c>
    </row>
    <row r="19804" spans="1:6">
      <c r="A19804">
        <v>8</v>
      </c>
      <c r="B19804" s="226">
        <v>43831</v>
      </c>
      <c r="C19804" s="226">
        <v>43832</v>
      </c>
      <c r="D19804" s="226">
        <v>44411.481168981481</v>
      </c>
      <c r="E19804" t="s">
        <v>8030</v>
      </c>
      <c r="F19804">
        <v>1.22</v>
      </c>
    </row>
    <row r="19805" spans="1:6">
      <c r="A19805">
        <v>8</v>
      </c>
      <c r="B19805" s="226">
        <v>43831</v>
      </c>
      <c r="C19805" s="226">
        <v>43832</v>
      </c>
      <c r="D19805" s="226">
        <v>44411.481168981481</v>
      </c>
      <c r="E19805" t="s">
        <v>8031</v>
      </c>
      <c r="F19805">
        <v>1.27</v>
      </c>
    </row>
    <row r="19806" spans="1:6">
      <c r="A19806">
        <v>8</v>
      </c>
      <c r="B19806" s="226">
        <v>43831</v>
      </c>
      <c r="C19806" s="226">
        <v>43832</v>
      </c>
      <c r="D19806" s="226">
        <v>44411.481168981481</v>
      </c>
      <c r="E19806" t="s">
        <v>8032</v>
      </c>
      <c r="F19806">
        <v>0.99</v>
      </c>
    </row>
    <row r="19807" spans="1:6">
      <c r="A19807">
        <v>8</v>
      </c>
      <c r="B19807" s="226">
        <v>43831</v>
      </c>
      <c r="C19807" s="226">
        <v>43832</v>
      </c>
      <c r="D19807" s="226">
        <v>44411.481168981481</v>
      </c>
      <c r="E19807" t="s">
        <v>8033</v>
      </c>
      <c r="F19807">
        <v>0.09</v>
      </c>
    </row>
    <row r="19808" spans="1:6">
      <c r="A19808">
        <v>8</v>
      </c>
      <c r="B19808" s="226">
        <v>43831</v>
      </c>
      <c r="C19808" s="226">
        <v>43832</v>
      </c>
      <c r="D19808" s="226">
        <v>44411.481168981481</v>
      </c>
      <c r="E19808" t="s">
        <v>8034</v>
      </c>
      <c r="F19808">
        <v>0.01</v>
      </c>
    </row>
    <row r="19809" spans="1:6">
      <c r="A19809">
        <v>8</v>
      </c>
      <c r="B19809" s="226">
        <v>43831</v>
      </c>
      <c r="C19809" s="226">
        <v>43832</v>
      </c>
      <c r="D19809" s="226">
        <v>44411.481168981481</v>
      </c>
      <c r="E19809" t="s">
        <v>8035</v>
      </c>
      <c r="F19809">
        <v>0</v>
      </c>
    </row>
    <row r="19810" spans="1:6">
      <c r="A19810">
        <v>8</v>
      </c>
      <c r="B19810" s="226">
        <v>43831</v>
      </c>
      <c r="C19810" s="226">
        <v>43832</v>
      </c>
      <c r="D19810" s="226">
        <v>44411.481168981481</v>
      </c>
      <c r="E19810" t="s">
        <v>8036</v>
      </c>
      <c r="F19810">
        <v>8.52</v>
      </c>
    </row>
    <row r="19811" spans="1:6">
      <c r="A19811">
        <v>8</v>
      </c>
      <c r="B19811" s="226">
        <v>43831</v>
      </c>
      <c r="C19811" s="226">
        <v>43832</v>
      </c>
      <c r="D19811" s="226">
        <v>44411.481168981481</v>
      </c>
      <c r="E19811" t="s">
        <v>8037</v>
      </c>
      <c r="F19811">
        <v>24.06</v>
      </c>
    </row>
    <row r="19812" spans="1:6">
      <c r="A19812">
        <v>8</v>
      </c>
      <c r="B19812" s="226">
        <v>43831</v>
      </c>
      <c r="C19812" s="226">
        <v>43832</v>
      </c>
      <c r="D19812" s="226">
        <v>44411.481168981481</v>
      </c>
      <c r="E19812" t="s">
        <v>8038</v>
      </c>
      <c r="F19812">
        <v>27.45</v>
      </c>
    </row>
    <row r="19813" spans="1:6">
      <c r="A19813">
        <v>8</v>
      </c>
      <c r="B19813" s="226">
        <v>43831</v>
      </c>
      <c r="C19813" s="226">
        <v>43832</v>
      </c>
      <c r="D19813" s="226">
        <v>44411.481168981481</v>
      </c>
      <c r="E19813" t="s">
        <v>8039</v>
      </c>
      <c r="F19813">
        <v>21.78</v>
      </c>
    </row>
    <row r="19814" spans="1:6">
      <c r="A19814">
        <v>8</v>
      </c>
      <c r="B19814" s="226">
        <v>43831</v>
      </c>
      <c r="C19814" s="226">
        <v>43832</v>
      </c>
      <c r="D19814" s="226">
        <v>44411.481168981481</v>
      </c>
      <c r="E19814" t="s">
        <v>8040</v>
      </c>
      <c r="F19814">
        <v>2.14</v>
      </c>
    </row>
    <row r="19815" spans="1:6">
      <c r="A19815">
        <v>8</v>
      </c>
      <c r="B19815" s="226">
        <v>43831</v>
      </c>
      <c r="C19815" s="226">
        <v>43832</v>
      </c>
      <c r="D19815" s="226">
        <v>44411.481168981481</v>
      </c>
      <c r="E19815" t="s">
        <v>8041</v>
      </c>
      <c r="F19815">
        <v>0</v>
      </c>
    </row>
    <row r="19816" spans="1:6">
      <c r="A19816">
        <v>8</v>
      </c>
      <c r="B19816" s="226">
        <v>43831</v>
      </c>
      <c r="C19816" s="226">
        <v>43832</v>
      </c>
      <c r="D19816" s="226">
        <v>44411.481168981481</v>
      </c>
      <c r="E19816" t="s">
        <v>8042</v>
      </c>
      <c r="F19816">
        <v>1.06</v>
      </c>
    </row>
    <row r="19817" spans="1:6">
      <c r="A19817">
        <v>8</v>
      </c>
      <c r="B19817" s="226">
        <v>43831</v>
      </c>
      <c r="C19817" s="226">
        <v>43832</v>
      </c>
      <c r="D19817" s="226">
        <v>44411.481168981481</v>
      </c>
      <c r="E19817" t="s">
        <v>8043</v>
      </c>
      <c r="F19817">
        <v>0.02</v>
      </c>
    </row>
    <row r="19818" spans="1:6">
      <c r="A19818">
        <v>8</v>
      </c>
      <c r="B19818" s="226">
        <v>43831</v>
      </c>
      <c r="C19818" s="226">
        <v>43832</v>
      </c>
      <c r="D19818" s="226">
        <v>44411.481168981481</v>
      </c>
      <c r="E19818" t="s">
        <v>8044</v>
      </c>
      <c r="F19818">
        <v>2.02</v>
      </c>
    </row>
    <row r="19819" spans="1:6">
      <c r="A19819">
        <v>8</v>
      </c>
      <c r="B19819" s="226">
        <v>43831</v>
      </c>
      <c r="C19819" s="226">
        <v>43832</v>
      </c>
      <c r="D19819" s="226">
        <v>44411.481168981481</v>
      </c>
      <c r="E19819" t="s">
        <v>8045</v>
      </c>
      <c r="F19819">
        <v>3.25</v>
      </c>
    </row>
    <row r="19820" spans="1:6">
      <c r="A19820">
        <v>8</v>
      </c>
      <c r="B19820" s="226">
        <v>43831</v>
      </c>
      <c r="C19820" s="226">
        <v>43832</v>
      </c>
      <c r="D19820" s="226">
        <v>44411.481168981481</v>
      </c>
      <c r="E19820" t="s">
        <v>8046</v>
      </c>
      <c r="F19820">
        <v>3.87</v>
      </c>
    </row>
    <row r="19821" spans="1:6">
      <c r="A19821">
        <v>8</v>
      </c>
      <c r="B19821" s="226">
        <v>43831</v>
      </c>
      <c r="C19821" s="226">
        <v>43832</v>
      </c>
      <c r="D19821" s="226">
        <v>44411.481168981481</v>
      </c>
      <c r="E19821" t="s">
        <v>8047</v>
      </c>
      <c r="F19821">
        <v>0.43</v>
      </c>
    </row>
    <row r="19822" spans="1:6">
      <c r="A19822">
        <v>8</v>
      </c>
      <c r="B19822" s="226">
        <v>43831</v>
      </c>
      <c r="C19822" s="226">
        <v>43832</v>
      </c>
      <c r="D19822" s="226">
        <v>44411.481168981481</v>
      </c>
      <c r="E19822" t="s">
        <v>8048</v>
      </c>
      <c r="F19822">
        <v>0.09</v>
      </c>
    </row>
    <row r="19823" spans="1:6">
      <c r="A19823">
        <v>8</v>
      </c>
      <c r="B19823" s="226">
        <v>43831</v>
      </c>
      <c r="C19823" s="226">
        <v>43832</v>
      </c>
      <c r="D19823" s="226">
        <v>44411.481168981481</v>
      </c>
      <c r="E19823" t="s">
        <v>8049</v>
      </c>
      <c r="F19823">
        <v>0.04</v>
      </c>
    </row>
    <row r="19824" spans="1:6">
      <c r="A19824">
        <v>8</v>
      </c>
      <c r="B19824" s="226">
        <v>43831</v>
      </c>
      <c r="C19824" s="226">
        <v>43832</v>
      </c>
      <c r="D19824" s="226">
        <v>44411.481168981481</v>
      </c>
      <c r="E19824" t="s">
        <v>8050</v>
      </c>
      <c r="F19824">
        <v>0.15</v>
      </c>
    </row>
    <row r="19825" spans="1:6">
      <c r="A19825">
        <v>8</v>
      </c>
      <c r="B19825" s="226">
        <v>43831</v>
      </c>
      <c r="C19825" s="226">
        <v>43832</v>
      </c>
      <c r="D19825" s="226">
        <v>44411.481168981481</v>
      </c>
      <c r="E19825" t="s">
        <v>8051</v>
      </c>
      <c r="F19825">
        <v>0.54</v>
      </c>
    </row>
    <row r="19826" spans="1:6">
      <c r="A19826">
        <v>8</v>
      </c>
      <c r="B19826" s="226">
        <v>43831</v>
      </c>
      <c r="C19826" s="226">
        <v>43832</v>
      </c>
      <c r="D19826" s="226">
        <v>44411.481168981481</v>
      </c>
      <c r="E19826" t="s">
        <v>6894</v>
      </c>
      <c r="F19826">
        <v>0.16783644941467227</v>
      </c>
    </row>
    <row r="19827" spans="1:6">
      <c r="A19827">
        <v>8</v>
      </c>
      <c r="B19827" s="226">
        <v>43831</v>
      </c>
      <c r="C19827" s="226">
        <v>43832</v>
      </c>
      <c r="D19827" s="226">
        <v>44411.481168981481</v>
      </c>
      <c r="E19827" t="s">
        <v>6896</v>
      </c>
      <c r="F19827">
        <v>0.22020574786765265</v>
      </c>
    </row>
    <row r="19828" spans="1:6">
      <c r="A19828">
        <v>8</v>
      </c>
      <c r="B19828" s="226">
        <v>43831</v>
      </c>
      <c r="C19828" s="226">
        <v>43832</v>
      </c>
      <c r="D19828" s="226">
        <v>44411.481168981481</v>
      </c>
      <c r="E19828" t="s">
        <v>6898</v>
      </c>
      <c r="F19828">
        <v>0.19164979308688887</v>
      </c>
    </row>
    <row r="19829" spans="1:6">
      <c r="A19829">
        <v>8</v>
      </c>
      <c r="B19829" s="226">
        <v>43831</v>
      </c>
      <c r="C19829" s="226">
        <v>43832</v>
      </c>
      <c r="D19829" s="226">
        <v>44411.481168981481</v>
      </c>
      <c r="E19829" t="s">
        <v>7315</v>
      </c>
      <c r="F19829">
        <v>37.828326772318924</v>
      </c>
    </row>
    <row r="19830" spans="1:6">
      <c r="A19830">
        <v>8</v>
      </c>
      <c r="B19830" s="226">
        <v>43831</v>
      </c>
      <c r="C19830" s="226">
        <v>43832</v>
      </c>
      <c r="D19830" s="226">
        <v>44411.481168981481</v>
      </c>
      <c r="E19830" t="s">
        <v>7317</v>
      </c>
      <c r="F19830">
        <v>22.059000015259667</v>
      </c>
    </row>
    <row r="19831" spans="1:6">
      <c r="A19831">
        <v>8</v>
      </c>
      <c r="B19831" s="226">
        <v>43831</v>
      </c>
      <c r="C19831" s="226">
        <v>43832</v>
      </c>
      <c r="D19831" s="226">
        <v>44411.481168981481</v>
      </c>
      <c r="E19831" t="s">
        <v>7319</v>
      </c>
      <c r="F19831">
        <v>32.060001373292202</v>
      </c>
    </row>
    <row r="19832" spans="1:6">
      <c r="A19832">
        <v>8</v>
      </c>
      <c r="B19832" s="226">
        <v>43831</v>
      </c>
      <c r="C19832" s="226">
        <v>43832</v>
      </c>
      <c r="D19832" s="226">
        <v>44411.481168981481</v>
      </c>
      <c r="E19832" t="s">
        <v>7321</v>
      </c>
      <c r="F19832">
        <v>625.86323861016194</v>
      </c>
    </row>
    <row r="19833" spans="1:6">
      <c r="A19833">
        <v>8</v>
      </c>
      <c r="B19833" s="226">
        <v>43831</v>
      </c>
      <c r="C19833" s="226">
        <v>43832</v>
      </c>
      <c r="D19833" s="226">
        <v>44411.481168981481</v>
      </c>
      <c r="E19833" t="s">
        <v>7322</v>
      </c>
      <c r="F19833">
        <v>8.283999793231672</v>
      </c>
    </row>
    <row r="19834" spans="1:6">
      <c r="A19834">
        <v>8</v>
      </c>
      <c r="B19834" s="226">
        <v>43831</v>
      </c>
      <c r="C19834" s="226">
        <v>43832</v>
      </c>
      <c r="D19834" s="226">
        <v>44411.481168981481</v>
      </c>
      <c r="E19834" t="s">
        <v>7324</v>
      </c>
      <c r="F19834">
        <v>15.149999782443045</v>
      </c>
    </row>
    <row r="19835" spans="1:6">
      <c r="A19835">
        <v>8</v>
      </c>
      <c r="B19835" s="226">
        <v>43831</v>
      </c>
      <c r="C19835" s="226">
        <v>43832</v>
      </c>
      <c r="D19835" s="226">
        <v>44411.481168981481</v>
      </c>
      <c r="E19835" t="s">
        <v>7326</v>
      </c>
      <c r="F19835">
        <v>19.324000023305818</v>
      </c>
    </row>
    <row r="19836" spans="1:6">
      <c r="A19836">
        <v>8</v>
      </c>
      <c r="B19836" s="226">
        <v>43831</v>
      </c>
      <c r="C19836" s="226">
        <v>43832</v>
      </c>
      <c r="D19836" s="226">
        <v>44411.481168981481</v>
      </c>
      <c r="E19836" t="s">
        <v>7328</v>
      </c>
      <c r="F19836">
        <v>1.8499999734340551</v>
      </c>
    </row>
    <row r="19837" spans="1:6">
      <c r="A19837">
        <v>8</v>
      </c>
      <c r="B19837" s="226">
        <v>43831</v>
      </c>
      <c r="C19837" s="226">
        <v>43832</v>
      </c>
      <c r="D19837" s="226">
        <v>44411.481168981481</v>
      </c>
      <c r="E19837" t="s">
        <v>7330</v>
      </c>
      <c r="F19837">
        <v>54.236412885453973</v>
      </c>
    </row>
    <row r="19838" spans="1:6">
      <c r="A19838">
        <v>8</v>
      </c>
      <c r="B19838" s="226">
        <v>43831</v>
      </c>
      <c r="C19838" s="226">
        <v>43832</v>
      </c>
      <c r="D19838" s="226">
        <v>44411.481168981481</v>
      </c>
      <c r="E19838" t="s">
        <v>8052</v>
      </c>
      <c r="F19838">
        <v>10.308677226967246</v>
      </c>
    </row>
    <row r="19839" spans="1:6">
      <c r="A19839">
        <v>8</v>
      </c>
      <c r="B19839" s="226">
        <v>43831</v>
      </c>
      <c r="C19839" s="226">
        <v>43832</v>
      </c>
      <c r="D19839" s="226">
        <v>44411.481168981481</v>
      </c>
      <c r="E19839" t="s">
        <v>8053</v>
      </c>
      <c r="F19839">
        <v>11.974452542596396</v>
      </c>
    </row>
    <row r="19840" spans="1:6">
      <c r="A19840">
        <v>8</v>
      </c>
      <c r="B19840" s="226">
        <v>43831</v>
      </c>
      <c r="C19840" s="226">
        <v>43832</v>
      </c>
      <c r="D19840" s="226">
        <v>44411.481168981481</v>
      </c>
      <c r="E19840" t="s">
        <v>8054</v>
      </c>
      <c r="F19840">
        <v>26.540885950459327</v>
      </c>
    </row>
    <row r="19841" spans="1:6">
      <c r="A19841">
        <v>8</v>
      </c>
      <c r="B19841" s="226">
        <v>43831</v>
      </c>
      <c r="C19841" s="226">
        <v>43832</v>
      </c>
      <c r="D19841" s="226">
        <v>44411.481168981481</v>
      </c>
      <c r="E19841" t="s">
        <v>8055</v>
      </c>
      <c r="F19841">
        <v>15.255311086442699</v>
      </c>
    </row>
    <row r="19842" spans="1:6">
      <c r="A19842">
        <v>8</v>
      </c>
      <c r="B19842" s="226">
        <v>43831</v>
      </c>
      <c r="C19842" s="226">
        <v>43832</v>
      </c>
      <c r="D19842" s="226">
        <v>44411.481168981481</v>
      </c>
      <c r="E19842" t="s">
        <v>8056</v>
      </c>
      <c r="F19842">
        <v>71.887414007716714</v>
      </c>
    </row>
    <row r="19843" spans="1:6">
      <c r="A19843">
        <v>8</v>
      </c>
      <c r="B19843" s="226">
        <v>43831</v>
      </c>
      <c r="C19843" s="226">
        <v>43832</v>
      </c>
      <c r="D19843" s="226">
        <v>44411.481168981481</v>
      </c>
      <c r="E19843" t="s">
        <v>8057</v>
      </c>
      <c r="F19843">
        <v>29.60899925231827</v>
      </c>
    </row>
    <row r="19844" spans="1:6">
      <c r="A19844">
        <v>8</v>
      </c>
      <c r="B19844" s="226">
        <v>43831</v>
      </c>
      <c r="C19844" s="226">
        <v>43832</v>
      </c>
      <c r="D19844" s="226">
        <v>44411.481168981481</v>
      </c>
      <c r="E19844" t="s">
        <v>8058</v>
      </c>
      <c r="F19844">
        <v>1.0999999940395355E-2</v>
      </c>
    </row>
    <row r="19845" spans="1:6">
      <c r="A19845">
        <v>8</v>
      </c>
      <c r="B19845" s="226">
        <v>43831</v>
      </c>
      <c r="C19845" s="226">
        <v>43832</v>
      </c>
      <c r="D19845" s="226">
        <v>44411.481168981481</v>
      </c>
      <c r="E19845" t="s">
        <v>8059</v>
      </c>
      <c r="F19845">
        <v>3.1940000057219238</v>
      </c>
    </row>
    <row r="19846" spans="1:6">
      <c r="A19846">
        <v>8</v>
      </c>
      <c r="B19846" s="226">
        <v>43831</v>
      </c>
      <c r="C19846" s="226">
        <v>43832</v>
      </c>
      <c r="D19846" s="226">
        <v>44411.481168981481</v>
      </c>
      <c r="E19846" t="s">
        <v>8060</v>
      </c>
      <c r="F19846">
        <v>2.0000000949948276E-3</v>
      </c>
    </row>
    <row r="19847" spans="1:6">
      <c r="A19847">
        <v>8</v>
      </c>
      <c r="B19847" s="226">
        <v>43831</v>
      </c>
      <c r="C19847" s="226">
        <v>43832</v>
      </c>
      <c r="D19847" s="226">
        <v>44411.481168981481</v>
      </c>
      <c r="E19847" t="s">
        <v>8265</v>
      </c>
      <c r="F19847">
        <v>218.55070116672243</v>
      </c>
    </row>
    <row r="19848" spans="1:6">
      <c r="A19848">
        <v>8</v>
      </c>
      <c r="B19848" s="226">
        <v>43831</v>
      </c>
      <c r="C19848" s="226">
        <v>43832</v>
      </c>
      <c r="D19848" s="226">
        <v>44411.481168981481</v>
      </c>
      <c r="E19848" t="s">
        <v>8262</v>
      </c>
      <c r="F19848">
        <v>77.750184615378259</v>
      </c>
    </row>
    <row r="19849" spans="1:6">
      <c r="A19849">
        <v>8</v>
      </c>
      <c r="B19849" s="226">
        <v>43831</v>
      </c>
      <c r="C19849" s="226">
        <v>43832</v>
      </c>
      <c r="D19849" s="226">
        <v>44411.481168981481</v>
      </c>
      <c r="E19849" t="s">
        <v>8266</v>
      </c>
      <c r="F19849">
        <v>64.424646454890038</v>
      </c>
    </row>
    <row r="19850" spans="1:6">
      <c r="A19850">
        <v>8</v>
      </c>
      <c r="B19850" s="226">
        <v>43831</v>
      </c>
      <c r="C19850" s="226">
        <v>43832</v>
      </c>
      <c r="D19850" s="226">
        <v>44411.481168981481</v>
      </c>
      <c r="E19850" t="s">
        <v>8015</v>
      </c>
    </row>
    <row r="19851" spans="1:6">
      <c r="A19851">
        <v>8</v>
      </c>
      <c r="B19851" s="226">
        <v>43831</v>
      </c>
      <c r="C19851" s="226">
        <v>43832</v>
      </c>
      <c r="D19851" s="226">
        <v>44411.481168981481</v>
      </c>
      <c r="E19851" t="s">
        <v>8016</v>
      </c>
    </row>
    <row r="19852" spans="1:6">
      <c r="A19852">
        <v>8</v>
      </c>
      <c r="B19852" s="226">
        <v>43831</v>
      </c>
      <c r="C19852" s="226">
        <v>43832</v>
      </c>
      <c r="D19852" s="226">
        <v>44411.481168981481</v>
      </c>
      <c r="E19852" t="s">
        <v>8008</v>
      </c>
    </row>
    <row r="19853" spans="1:6">
      <c r="A19853">
        <v>8</v>
      </c>
      <c r="B19853" s="226">
        <v>43831</v>
      </c>
      <c r="C19853" s="226">
        <v>43832</v>
      </c>
      <c r="D19853" s="226">
        <v>44411.481168981481</v>
      </c>
      <c r="E19853" t="s">
        <v>7641</v>
      </c>
    </row>
    <row r="19854" spans="1:6">
      <c r="A19854">
        <v>8</v>
      </c>
      <c r="B19854" s="226">
        <v>43831</v>
      </c>
      <c r="C19854" s="226">
        <v>43832</v>
      </c>
      <c r="D19854" s="226">
        <v>44411.481168981481</v>
      </c>
      <c r="E19854" t="s">
        <v>7648</v>
      </c>
    </row>
    <row r="19855" spans="1:6">
      <c r="A19855">
        <v>8</v>
      </c>
      <c r="B19855" s="226">
        <v>43831</v>
      </c>
      <c r="C19855" s="226">
        <v>43832</v>
      </c>
      <c r="D19855" s="226">
        <v>44411.481168981481</v>
      </c>
      <c r="E19855" t="s">
        <v>6900</v>
      </c>
      <c r="F19855">
        <v>110.00103698836462</v>
      </c>
    </row>
    <row r="19856" spans="1:6">
      <c r="A19856">
        <v>8</v>
      </c>
      <c r="B19856" s="226">
        <v>43831</v>
      </c>
      <c r="C19856" s="226">
        <v>43832</v>
      </c>
      <c r="D19856" s="226">
        <v>44411.481168981481</v>
      </c>
      <c r="E19856" t="s">
        <v>6902</v>
      </c>
      <c r="F19856">
        <v>0</v>
      </c>
    </row>
    <row r="19857" spans="1:6">
      <c r="A19857">
        <v>8</v>
      </c>
      <c r="B19857" s="226">
        <v>43831</v>
      </c>
      <c r="C19857" s="226">
        <v>43832</v>
      </c>
      <c r="D19857" s="226">
        <v>44411.481168981481</v>
      </c>
      <c r="E19857" t="s">
        <v>8061</v>
      </c>
      <c r="F19857">
        <v>1.6E-2</v>
      </c>
    </row>
    <row r="19858" spans="1:6">
      <c r="A19858">
        <v>8</v>
      </c>
      <c r="B19858" s="226">
        <v>43831</v>
      </c>
      <c r="C19858" s="226">
        <v>43832</v>
      </c>
      <c r="D19858" s="226">
        <v>44411.481168981481</v>
      </c>
      <c r="E19858" t="s">
        <v>8062</v>
      </c>
      <c r="F19858">
        <v>0.22900000000000001</v>
      </c>
    </row>
    <row r="19859" spans="1:6">
      <c r="A19859">
        <v>8</v>
      </c>
      <c r="B19859" s="226">
        <v>43831</v>
      </c>
      <c r="C19859" s="226">
        <v>43832</v>
      </c>
      <c r="D19859" s="226">
        <v>44411.481168981481</v>
      </c>
      <c r="E19859" t="s">
        <v>8063</v>
      </c>
      <c r="F19859">
        <v>1.875</v>
      </c>
    </row>
    <row r="19860" spans="1:6">
      <c r="A19860">
        <v>8</v>
      </c>
      <c r="B19860" s="226">
        <v>43831</v>
      </c>
      <c r="C19860" s="226">
        <v>43832</v>
      </c>
      <c r="D19860" s="226">
        <v>44411.481168981481</v>
      </c>
      <c r="E19860" t="s">
        <v>8064</v>
      </c>
      <c r="F19860">
        <v>0.11799999999999999</v>
      </c>
    </row>
    <row r="19861" spans="1:6">
      <c r="A19861">
        <v>8</v>
      </c>
      <c r="B19861" s="226">
        <v>43831</v>
      </c>
      <c r="C19861" s="226">
        <v>43832</v>
      </c>
      <c r="D19861" s="226">
        <v>44411.481168981481</v>
      </c>
      <c r="E19861" t="s">
        <v>8065</v>
      </c>
      <c r="F19861">
        <v>1.101</v>
      </c>
    </row>
    <row r="19862" spans="1:6">
      <c r="A19862">
        <v>8</v>
      </c>
      <c r="B19862" s="226">
        <v>43831</v>
      </c>
      <c r="C19862" s="226">
        <v>43832</v>
      </c>
      <c r="D19862" s="226">
        <v>44411.481168981481</v>
      </c>
      <c r="E19862" t="s">
        <v>8066</v>
      </c>
      <c r="F19862">
        <v>7.1180000000000003</v>
      </c>
    </row>
    <row r="19863" spans="1:6">
      <c r="A19863">
        <v>8</v>
      </c>
      <c r="B19863" s="226">
        <v>43831</v>
      </c>
      <c r="C19863" s="226">
        <v>43832</v>
      </c>
      <c r="D19863" s="226">
        <v>44411.481168981481</v>
      </c>
      <c r="E19863" t="s">
        <v>8067</v>
      </c>
      <c r="F19863">
        <v>0.184</v>
      </c>
    </row>
    <row r="19864" spans="1:6">
      <c r="A19864">
        <v>8</v>
      </c>
      <c r="B19864" s="226">
        <v>43831</v>
      </c>
      <c r="C19864" s="226">
        <v>43832</v>
      </c>
      <c r="D19864" s="226">
        <v>44411.481168981481</v>
      </c>
      <c r="E19864" t="s">
        <v>8068</v>
      </c>
      <c r="F19864">
        <v>5.8319999999999999</v>
      </c>
    </row>
    <row r="19865" spans="1:6">
      <c r="A19865">
        <v>8</v>
      </c>
      <c r="B19865" s="226">
        <v>43831</v>
      </c>
      <c r="C19865" s="226">
        <v>43832</v>
      </c>
      <c r="D19865" s="226">
        <v>44411.481168981481</v>
      </c>
      <c r="E19865" t="s">
        <v>8069</v>
      </c>
      <c r="F19865">
        <v>5.6260000000000003</v>
      </c>
    </row>
    <row r="19866" spans="1:6">
      <c r="A19866">
        <v>8</v>
      </c>
      <c r="B19866" s="226">
        <v>43831</v>
      </c>
      <c r="C19866" s="226">
        <v>43832</v>
      </c>
      <c r="D19866" s="226">
        <v>44411.481168981481</v>
      </c>
      <c r="E19866" t="s">
        <v>8070</v>
      </c>
      <c r="F19866">
        <v>0.38400000000000001</v>
      </c>
    </row>
    <row r="19867" spans="1:6">
      <c r="A19867">
        <v>8</v>
      </c>
      <c r="B19867" s="226">
        <v>43831</v>
      </c>
      <c r="C19867" s="226">
        <v>43832</v>
      </c>
      <c r="D19867" s="226">
        <v>44411.481168981481</v>
      </c>
      <c r="E19867" t="s">
        <v>8071</v>
      </c>
      <c r="F19867">
        <v>0.36899999999999999</v>
      </c>
    </row>
    <row r="19868" spans="1:6">
      <c r="A19868">
        <v>8</v>
      </c>
      <c r="B19868" s="226">
        <v>43831</v>
      </c>
      <c r="C19868" s="226">
        <v>43832</v>
      </c>
      <c r="D19868" s="226">
        <v>44411.481168981481</v>
      </c>
      <c r="E19868" t="s">
        <v>8072</v>
      </c>
      <c r="F19868">
        <v>11.521000000000001</v>
      </c>
    </row>
    <row r="19869" spans="1:6">
      <c r="A19869">
        <v>8</v>
      </c>
      <c r="B19869" s="226">
        <v>43831</v>
      </c>
      <c r="C19869" s="226">
        <v>43832</v>
      </c>
      <c r="D19869" s="226">
        <v>44411.481168981481</v>
      </c>
      <c r="E19869" t="s">
        <v>8073</v>
      </c>
      <c r="F19869">
        <v>0.58899999999999997</v>
      </c>
    </row>
    <row r="19870" spans="1:6">
      <c r="A19870">
        <v>8</v>
      </c>
      <c r="B19870" s="226">
        <v>43831</v>
      </c>
      <c r="C19870" s="226">
        <v>43832</v>
      </c>
      <c r="D19870" s="226">
        <v>44411.481168981481</v>
      </c>
      <c r="E19870" t="s">
        <v>8074</v>
      </c>
      <c r="F19870">
        <v>39.540999999999997</v>
      </c>
    </row>
    <row r="19871" spans="1:6">
      <c r="A19871">
        <v>8</v>
      </c>
      <c r="B19871" s="226">
        <v>43831</v>
      </c>
      <c r="C19871" s="226">
        <v>43832</v>
      </c>
      <c r="D19871" s="226">
        <v>44411.481168981481</v>
      </c>
      <c r="E19871" t="s">
        <v>8075</v>
      </c>
      <c r="F19871">
        <v>0.997</v>
      </c>
    </row>
    <row r="19872" spans="1:6">
      <c r="A19872">
        <v>8</v>
      </c>
      <c r="B19872" s="226">
        <v>43831</v>
      </c>
      <c r="C19872" s="226">
        <v>43832</v>
      </c>
      <c r="D19872" s="226">
        <v>44411.481168981481</v>
      </c>
      <c r="E19872" t="s">
        <v>8076</v>
      </c>
      <c r="F19872">
        <v>1.276</v>
      </c>
    </row>
    <row r="19873" spans="1:6">
      <c r="A19873">
        <v>8</v>
      </c>
      <c r="B19873" s="226">
        <v>43831</v>
      </c>
      <c r="C19873" s="226">
        <v>43832</v>
      </c>
      <c r="D19873" s="226">
        <v>44411.481168981481</v>
      </c>
      <c r="E19873" t="s">
        <v>8077</v>
      </c>
      <c r="F19873">
        <v>0.154</v>
      </c>
    </row>
    <row r="19874" spans="1:6">
      <c r="A19874">
        <v>8</v>
      </c>
      <c r="B19874" s="226">
        <v>43831</v>
      </c>
      <c r="C19874" s="226">
        <v>43832</v>
      </c>
      <c r="D19874" s="226">
        <v>44411.481168981481</v>
      </c>
      <c r="E19874" t="s">
        <v>8078</v>
      </c>
      <c r="F19874">
        <v>0.13</v>
      </c>
    </row>
    <row r="19875" spans="1:6">
      <c r="A19875">
        <v>8</v>
      </c>
      <c r="B19875" s="226">
        <v>43831</v>
      </c>
      <c r="C19875" s="226">
        <v>43832</v>
      </c>
      <c r="D19875" s="226">
        <v>44411.481168981481</v>
      </c>
      <c r="E19875" t="s">
        <v>8079</v>
      </c>
      <c r="F19875">
        <v>2.1999999999999999E-2</v>
      </c>
    </row>
    <row r="19876" spans="1:6">
      <c r="A19876">
        <v>8</v>
      </c>
      <c r="B19876" s="226">
        <v>43831</v>
      </c>
      <c r="C19876" s="226">
        <v>43832</v>
      </c>
      <c r="D19876" s="226">
        <v>44411.481168981481</v>
      </c>
      <c r="E19876" t="s">
        <v>8080</v>
      </c>
      <c r="F19876">
        <v>0</v>
      </c>
    </row>
    <row r="19877" spans="1:6">
      <c r="A19877">
        <v>8</v>
      </c>
      <c r="B19877" s="226">
        <v>43831</v>
      </c>
      <c r="C19877" s="226">
        <v>43832</v>
      </c>
      <c r="D19877" s="226">
        <v>44411.481168981481</v>
      </c>
      <c r="E19877" t="s">
        <v>8081</v>
      </c>
      <c r="F19877">
        <v>9.8000000000000004E-2</v>
      </c>
    </row>
    <row r="19878" spans="1:6">
      <c r="A19878">
        <v>8</v>
      </c>
      <c r="B19878" s="226">
        <v>43831</v>
      </c>
      <c r="C19878" s="226">
        <v>43832</v>
      </c>
      <c r="D19878" s="226">
        <v>44411.481168981481</v>
      </c>
      <c r="E19878" t="s">
        <v>8082</v>
      </c>
      <c r="F19878">
        <v>0</v>
      </c>
    </row>
    <row r="19879" spans="1:6">
      <c r="A19879">
        <v>8</v>
      </c>
      <c r="B19879" s="226">
        <v>43831</v>
      </c>
      <c r="C19879" s="226">
        <v>43832</v>
      </c>
      <c r="D19879" s="226">
        <v>44411.481168981481</v>
      </c>
      <c r="E19879" t="s">
        <v>8083</v>
      </c>
      <c r="F19879">
        <v>0</v>
      </c>
    </row>
    <row r="19880" spans="1:6">
      <c r="A19880">
        <v>8</v>
      </c>
      <c r="B19880" s="226">
        <v>43831</v>
      </c>
      <c r="C19880" s="226">
        <v>43832</v>
      </c>
      <c r="D19880" s="226">
        <v>44411.481168981481</v>
      </c>
      <c r="E19880" t="s">
        <v>8084</v>
      </c>
      <c r="F19880">
        <v>0.04</v>
      </c>
    </row>
    <row r="19881" spans="1:6">
      <c r="A19881">
        <v>8</v>
      </c>
      <c r="B19881" s="226">
        <v>43831</v>
      </c>
      <c r="C19881" s="226">
        <v>43832</v>
      </c>
      <c r="D19881" s="226">
        <v>44411.481168981481</v>
      </c>
      <c r="E19881" t="s">
        <v>8085</v>
      </c>
      <c r="F19881">
        <v>0.67</v>
      </c>
    </row>
    <row r="19882" spans="1:6">
      <c r="A19882">
        <v>8</v>
      </c>
      <c r="B19882" s="226">
        <v>43831</v>
      </c>
      <c r="C19882" s="226">
        <v>43832</v>
      </c>
      <c r="D19882" s="226">
        <v>44411.481168981481</v>
      </c>
      <c r="E19882" t="s">
        <v>8086</v>
      </c>
      <c r="F19882">
        <v>4.54</v>
      </c>
    </row>
    <row r="19883" spans="1:6">
      <c r="A19883">
        <v>8</v>
      </c>
      <c r="B19883" s="226">
        <v>43831</v>
      </c>
      <c r="C19883" s="226">
        <v>43832</v>
      </c>
      <c r="D19883" s="226">
        <v>44411.481168981481</v>
      </c>
      <c r="E19883" t="s">
        <v>8087</v>
      </c>
      <c r="F19883">
        <v>0.32</v>
      </c>
    </row>
    <row r="19884" spans="1:6">
      <c r="A19884">
        <v>8</v>
      </c>
      <c r="B19884" s="226">
        <v>43831</v>
      </c>
      <c r="C19884" s="226">
        <v>43832</v>
      </c>
      <c r="D19884" s="226">
        <v>44411.481168981481</v>
      </c>
      <c r="E19884" t="s">
        <v>8088</v>
      </c>
      <c r="F19884">
        <v>0.17</v>
      </c>
    </row>
    <row r="19885" spans="1:6">
      <c r="A19885">
        <v>8</v>
      </c>
      <c r="B19885" s="226">
        <v>43831</v>
      </c>
      <c r="C19885" s="226">
        <v>43832</v>
      </c>
      <c r="D19885" s="226">
        <v>44411.481168981481</v>
      </c>
      <c r="E19885" t="s">
        <v>8089</v>
      </c>
      <c r="F19885">
        <v>2.82</v>
      </c>
    </row>
    <row r="19886" spans="1:6">
      <c r="A19886">
        <v>8</v>
      </c>
      <c r="B19886" s="226">
        <v>43831</v>
      </c>
      <c r="C19886" s="226">
        <v>43832</v>
      </c>
      <c r="D19886" s="226">
        <v>44411.481168981481</v>
      </c>
      <c r="E19886" t="s">
        <v>8090</v>
      </c>
      <c r="F19886">
        <v>8.83</v>
      </c>
    </row>
    <row r="19887" spans="1:6">
      <c r="A19887">
        <v>8</v>
      </c>
      <c r="B19887" s="226">
        <v>43831</v>
      </c>
      <c r="C19887" s="226">
        <v>43832</v>
      </c>
      <c r="D19887" s="226">
        <v>44411.481168981481</v>
      </c>
      <c r="E19887" t="s">
        <v>8091</v>
      </c>
      <c r="F19887">
        <v>0.56000000000000005</v>
      </c>
    </row>
    <row r="19888" spans="1:6">
      <c r="A19888">
        <v>8</v>
      </c>
      <c r="B19888" s="226">
        <v>43831</v>
      </c>
      <c r="C19888" s="226">
        <v>43832</v>
      </c>
      <c r="D19888" s="226">
        <v>44411.481168981481</v>
      </c>
      <c r="E19888" t="s">
        <v>8092</v>
      </c>
      <c r="F19888">
        <v>1.41</v>
      </c>
    </row>
    <row r="19889" spans="1:6">
      <c r="A19889">
        <v>8</v>
      </c>
      <c r="B19889" s="226">
        <v>43831</v>
      </c>
      <c r="C19889" s="226">
        <v>43832</v>
      </c>
      <c r="D19889" s="226">
        <v>44411.481168981481</v>
      </c>
      <c r="E19889" t="s">
        <v>8093</v>
      </c>
      <c r="F19889">
        <v>23.5</v>
      </c>
    </row>
    <row r="19890" spans="1:6">
      <c r="A19890">
        <v>8</v>
      </c>
      <c r="B19890" s="226">
        <v>43831</v>
      </c>
      <c r="C19890" s="226">
        <v>43832</v>
      </c>
      <c r="D19890" s="226">
        <v>44411.481168981481</v>
      </c>
      <c r="E19890" t="s">
        <v>8094</v>
      </c>
      <c r="F19890">
        <v>5.49</v>
      </c>
    </row>
    <row r="19891" spans="1:6">
      <c r="A19891">
        <v>8</v>
      </c>
      <c r="B19891" s="226">
        <v>43831</v>
      </c>
      <c r="C19891" s="226">
        <v>43832</v>
      </c>
      <c r="D19891" s="226">
        <v>44411.481168981481</v>
      </c>
      <c r="E19891" t="s">
        <v>8095</v>
      </c>
      <c r="F19891">
        <v>11.31</v>
      </c>
    </row>
    <row r="19892" spans="1:6">
      <c r="A19892">
        <v>8</v>
      </c>
      <c r="B19892" s="226">
        <v>43831</v>
      </c>
      <c r="C19892" s="226">
        <v>43832</v>
      </c>
      <c r="D19892" s="226">
        <v>44411.481168981481</v>
      </c>
      <c r="E19892" t="s">
        <v>8096</v>
      </c>
      <c r="F19892">
        <v>1.7</v>
      </c>
    </row>
    <row r="19893" spans="1:6">
      <c r="A19893">
        <v>8</v>
      </c>
      <c r="B19893" s="226">
        <v>43831</v>
      </c>
      <c r="C19893" s="226">
        <v>43832</v>
      </c>
      <c r="D19893" s="226">
        <v>44411.481168981481</v>
      </c>
      <c r="E19893" t="s">
        <v>8097</v>
      </c>
      <c r="F19893">
        <v>0.36</v>
      </c>
    </row>
    <row r="19894" spans="1:6">
      <c r="A19894">
        <v>8</v>
      </c>
      <c r="B19894" s="226">
        <v>43831</v>
      </c>
      <c r="C19894" s="226">
        <v>43832</v>
      </c>
      <c r="D19894" s="226">
        <v>44411.481168981481</v>
      </c>
      <c r="E19894" t="s">
        <v>8098</v>
      </c>
      <c r="F19894">
        <v>2.3199999999999998</v>
      </c>
    </row>
    <row r="19895" spans="1:6">
      <c r="A19895">
        <v>8</v>
      </c>
      <c r="B19895" s="226">
        <v>43831</v>
      </c>
      <c r="C19895" s="226">
        <v>43832</v>
      </c>
      <c r="D19895" s="226">
        <v>44411.481168981481</v>
      </c>
      <c r="E19895" t="s">
        <v>8099</v>
      </c>
      <c r="F19895">
        <v>1.01</v>
      </c>
    </row>
    <row r="19896" spans="1:6">
      <c r="A19896">
        <v>8</v>
      </c>
      <c r="B19896" s="226">
        <v>43831</v>
      </c>
      <c r="C19896" s="226">
        <v>43832</v>
      </c>
      <c r="D19896" s="226">
        <v>44411.481168981481</v>
      </c>
      <c r="E19896" t="s">
        <v>8100</v>
      </c>
      <c r="F19896">
        <v>0.31</v>
      </c>
    </row>
    <row r="19897" spans="1:6">
      <c r="A19897">
        <v>8</v>
      </c>
      <c r="B19897" s="226">
        <v>43831</v>
      </c>
      <c r="C19897" s="226">
        <v>43832</v>
      </c>
      <c r="D19897" s="226">
        <v>44411.481168981481</v>
      </c>
      <c r="E19897" t="s">
        <v>8101</v>
      </c>
      <c r="F19897">
        <v>1.56</v>
      </c>
    </row>
    <row r="19898" spans="1:6">
      <c r="A19898">
        <v>8</v>
      </c>
      <c r="B19898" s="226">
        <v>43831</v>
      </c>
      <c r="C19898" s="226">
        <v>43832</v>
      </c>
      <c r="D19898" s="226">
        <v>44411.481168981481</v>
      </c>
      <c r="E19898" t="s">
        <v>8102</v>
      </c>
      <c r="F19898">
        <v>0.21</v>
      </c>
    </row>
    <row r="19899" spans="1:6">
      <c r="A19899">
        <v>8</v>
      </c>
      <c r="B19899" s="226">
        <v>43831</v>
      </c>
      <c r="C19899" s="226">
        <v>43832</v>
      </c>
      <c r="D19899" s="226">
        <v>44411.481168981481</v>
      </c>
      <c r="E19899" t="s">
        <v>8103</v>
      </c>
      <c r="F19899">
        <v>0</v>
      </c>
    </row>
    <row r="19900" spans="1:6">
      <c r="A19900">
        <v>8</v>
      </c>
      <c r="B19900" s="226">
        <v>43831</v>
      </c>
      <c r="C19900" s="226">
        <v>43832</v>
      </c>
      <c r="D19900" s="226">
        <v>44411.481168981481</v>
      </c>
      <c r="E19900" t="s">
        <v>8104</v>
      </c>
      <c r="F19900">
        <v>0</v>
      </c>
    </row>
    <row r="19901" spans="1:6">
      <c r="A19901">
        <v>8</v>
      </c>
      <c r="B19901" s="226">
        <v>43831</v>
      </c>
      <c r="C19901" s="226">
        <v>43832</v>
      </c>
      <c r="D19901" s="226">
        <v>44411.481168981481</v>
      </c>
      <c r="E19901" t="s">
        <v>8105</v>
      </c>
      <c r="F19901">
        <v>0.14000000000000001</v>
      </c>
    </row>
    <row r="19902" spans="1:6">
      <c r="A19902">
        <v>8</v>
      </c>
      <c r="B19902" s="226">
        <v>43831</v>
      </c>
      <c r="C19902" s="226">
        <v>43832</v>
      </c>
      <c r="D19902" s="226">
        <v>44411.481168981481</v>
      </c>
      <c r="E19902" t="s">
        <v>8106</v>
      </c>
      <c r="F19902">
        <v>0.03</v>
      </c>
    </row>
    <row r="19903" spans="1:6">
      <c r="A19903">
        <v>8</v>
      </c>
      <c r="B19903" s="226">
        <v>43831</v>
      </c>
      <c r="C19903" s="226">
        <v>43832</v>
      </c>
      <c r="D19903" s="226">
        <v>44411.481168981481</v>
      </c>
      <c r="E19903" t="s">
        <v>8107</v>
      </c>
      <c r="F19903">
        <v>33.807819366454986</v>
      </c>
    </row>
    <row r="19904" spans="1:6">
      <c r="A19904">
        <v>8</v>
      </c>
      <c r="B19904" s="226">
        <v>43831</v>
      </c>
      <c r="C19904" s="226">
        <v>43832</v>
      </c>
      <c r="D19904" s="226">
        <v>44411.481168981481</v>
      </c>
      <c r="E19904" t="s">
        <v>8108</v>
      </c>
      <c r="F19904">
        <v>49.710628509519566</v>
      </c>
    </row>
    <row r="19905" spans="1:6">
      <c r="A19905">
        <v>8</v>
      </c>
      <c r="B19905" s="226">
        <v>43831</v>
      </c>
      <c r="C19905" s="226">
        <v>43832</v>
      </c>
      <c r="D19905" s="226">
        <v>44411.481168981481</v>
      </c>
      <c r="E19905" t="s">
        <v>8109</v>
      </c>
      <c r="F19905">
        <v>2.1089529991149902</v>
      </c>
    </row>
    <row r="19906" spans="1:6">
      <c r="A19906">
        <v>8</v>
      </c>
      <c r="B19906" s="226">
        <v>43831</v>
      </c>
      <c r="C19906" s="226">
        <v>43832</v>
      </c>
      <c r="D19906" s="226">
        <v>44411.481168981481</v>
      </c>
      <c r="E19906" t="s">
        <v>8110</v>
      </c>
      <c r="F19906">
        <v>0.1834089905023647</v>
      </c>
    </row>
    <row r="19907" spans="1:6">
      <c r="A19907">
        <v>8</v>
      </c>
      <c r="B19907" s="226">
        <v>43831</v>
      </c>
      <c r="C19907" s="226">
        <v>43832</v>
      </c>
      <c r="D19907" s="226">
        <v>44411.481168981481</v>
      </c>
      <c r="E19907" t="s">
        <v>8111</v>
      </c>
      <c r="F19907">
        <v>7.7693381309506542</v>
      </c>
    </row>
    <row r="19908" spans="1:6">
      <c r="A19908">
        <v>8</v>
      </c>
      <c r="B19908" s="226">
        <v>43831</v>
      </c>
      <c r="C19908" s="226">
        <v>43832</v>
      </c>
      <c r="D19908" s="226">
        <v>44411.481168981481</v>
      </c>
      <c r="E19908" t="s">
        <v>8112</v>
      </c>
      <c r="F19908">
        <v>1.999007351696571E-2</v>
      </c>
    </row>
    <row r="19909" spans="1:6">
      <c r="A19909">
        <v>8</v>
      </c>
      <c r="B19909" s="226">
        <v>43831</v>
      </c>
      <c r="C19909" s="226">
        <v>43832</v>
      </c>
      <c r="D19909" s="226">
        <v>44411.481168981481</v>
      </c>
      <c r="E19909" t="s">
        <v>8113</v>
      </c>
      <c r="F19909">
        <v>1.4571084976196289</v>
      </c>
    </row>
    <row r="19910" spans="1:6">
      <c r="A19910">
        <v>8</v>
      </c>
      <c r="B19910" s="226">
        <v>43831</v>
      </c>
      <c r="C19910" s="226">
        <v>43832</v>
      </c>
      <c r="D19910" s="226">
        <v>44411.481168981481</v>
      </c>
      <c r="E19910" t="s">
        <v>8114</v>
      </c>
      <c r="F19910">
        <v>6.0608368366954574E-2</v>
      </c>
    </row>
    <row r="19911" spans="1:6">
      <c r="A19911">
        <v>8</v>
      </c>
      <c r="B19911" s="226">
        <v>43831</v>
      </c>
      <c r="C19911" s="226">
        <v>43832</v>
      </c>
      <c r="D19911" s="226">
        <v>44411.481168981481</v>
      </c>
      <c r="E19911" t="s">
        <v>7341</v>
      </c>
      <c r="F19911">
        <v>59.418218549092501</v>
      </c>
    </row>
    <row r="19912" spans="1:6">
      <c r="A19912">
        <v>8</v>
      </c>
      <c r="B19912" s="226">
        <v>43831</v>
      </c>
      <c r="C19912" s="226">
        <v>43832</v>
      </c>
      <c r="D19912" s="226">
        <v>44411.481168981481</v>
      </c>
      <c r="E19912" t="s">
        <v>7343</v>
      </c>
      <c r="F19912">
        <v>40.743962542215947</v>
      </c>
    </row>
    <row r="19913" spans="1:6">
      <c r="A19913">
        <v>8</v>
      </c>
      <c r="B19913" s="226">
        <v>43831</v>
      </c>
      <c r="C19913" s="226">
        <v>43832</v>
      </c>
      <c r="D19913" s="226">
        <v>44411.481168981481</v>
      </c>
      <c r="E19913" t="s">
        <v>8116</v>
      </c>
      <c r="F19913">
        <v>139.58443687227071</v>
      </c>
    </row>
    <row r="19914" spans="1:6">
      <c r="A19914">
        <v>8</v>
      </c>
      <c r="B19914" s="226">
        <v>43831</v>
      </c>
      <c r="C19914" s="226">
        <v>43832</v>
      </c>
      <c r="D19914" s="226">
        <v>44411.481168981481</v>
      </c>
      <c r="E19914" t="s">
        <v>7346</v>
      </c>
      <c r="F19914">
        <v>0</v>
      </c>
    </row>
    <row r="19915" spans="1:6">
      <c r="A19915">
        <v>8</v>
      </c>
      <c r="B19915" s="226">
        <v>43831</v>
      </c>
      <c r="C19915" s="226">
        <v>43832</v>
      </c>
      <c r="D19915" s="226">
        <v>44411.481168981481</v>
      </c>
      <c r="E19915" t="s">
        <v>7348</v>
      </c>
      <c r="F19915">
        <v>5.0086818463271507</v>
      </c>
    </row>
    <row r="19916" spans="1:6">
      <c r="A19916">
        <v>8</v>
      </c>
      <c r="B19916" s="226">
        <v>43831</v>
      </c>
      <c r="C19916" s="226">
        <v>43832</v>
      </c>
      <c r="D19916" s="226">
        <v>44411.481168981481</v>
      </c>
      <c r="E19916" t="s">
        <v>8115</v>
      </c>
      <c r="F19916">
        <v>39.870655586984348</v>
      </c>
    </row>
    <row r="19917" spans="1:6">
      <c r="A19917">
        <v>8</v>
      </c>
      <c r="B19917" s="226">
        <v>43831</v>
      </c>
      <c r="C19917" s="226">
        <v>43832</v>
      </c>
      <c r="D19917" s="226">
        <v>44411.481168981481</v>
      </c>
      <c r="E19917" t="s">
        <v>8117</v>
      </c>
      <c r="F19917">
        <v>62.88050816853859</v>
      </c>
    </row>
    <row r="19918" spans="1:6">
      <c r="A19918">
        <v>8</v>
      </c>
      <c r="B19918" s="226">
        <v>43831</v>
      </c>
      <c r="C19918" s="226">
        <v>43832</v>
      </c>
      <c r="D19918" s="226">
        <v>44411.481168981481</v>
      </c>
      <c r="E19918" t="s">
        <v>8118</v>
      </c>
      <c r="F19918">
        <v>20.430000305175781</v>
      </c>
    </row>
    <row r="19919" spans="1:6">
      <c r="A19919">
        <v>8</v>
      </c>
      <c r="B19919" s="226">
        <v>43831</v>
      </c>
      <c r="C19919" s="226">
        <v>43832</v>
      </c>
      <c r="D19919" s="226">
        <v>44411.481168981481</v>
      </c>
      <c r="E19919" t="s">
        <v>8119</v>
      </c>
      <c r="F19919">
        <v>70.010002136227754</v>
      </c>
    </row>
    <row r="19920" spans="1:6">
      <c r="A19920">
        <v>8</v>
      </c>
      <c r="B19920" s="226">
        <v>43831</v>
      </c>
      <c r="C19920" s="226">
        <v>43832</v>
      </c>
      <c r="D19920" s="226">
        <v>44411.481168981481</v>
      </c>
      <c r="E19920" t="s">
        <v>8322</v>
      </c>
      <c r="F19920">
        <v>0</v>
      </c>
    </row>
    <row r="19921" spans="1:6">
      <c r="A19921">
        <v>8</v>
      </c>
      <c r="B19921" s="226">
        <v>43831</v>
      </c>
      <c r="C19921" s="226">
        <v>43832</v>
      </c>
      <c r="D19921" s="226">
        <v>44411.481168981481</v>
      </c>
      <c r="E19921" t="s">
        <v>8323</v>
      </c>
      <c r="F19921">
        <v>4.2716914865705737</v>
      </c>
    </row>
    <row r="19922" spans="1:6">
      <c r="A19922">
        <v>8</v>
      </c>
      <c r="B19922" s="226">
        <v>43831</v>
      </c>
      <c r="C19922" s="226">
        <v>43832</v>
      </c>
      <c r="D19922" s="226">
        <v>44411.481168981481</v>
      </c>
      <c r="E19922" t="s">
        <v>8267</v>
      </c>
      <c r="F19922">
        <v>0</v>
      </c>
    </row>
    <row r="19923" spans="1:6">
      <c r="A19923">
        <v>8</v>
      </c>
      <c r="B19923" s="226">
        <v>43831</v>
      </c>
      <c r="C19923" s="226">
        <v>43832</v>
      </c>
      <c r="D19923" s="226">
        <v>44411.481168981481</v>
      </c>
      <c r="E19923" t="s">
        <v>8268</v>
      </c>
      <c r="F19923">
        <v>3.3373848878447072</v>
      </c>
    </row>
    <row r="19924" spans="1:6">
      <c r="A19924">
        <v>8</v>
      </c>
      <c r="B19924" s="226">
        <v>43831</v>
      </c>
      <c r="C19924" s="226">
        <v>43832</v>
      </c>
      <c r="D19924" s="226">
        <v>44411.481168981481</v>
      </c>
      <c r="E19924" t="s">
        <v>8269</v>
      </c>
      <c r="F19924">
        <v>0</v>
      </c>
    </row>
    <row r="19925" spans="1:6">
      <c r="A19925">
        <v>8</v>
      </c>
      <c r="B19925" s="226">
        <v>43831</v>
      </c>
      <c r="C19925" s="226">
        <v>43832</v>
      </c>
      <c r="D19925" s="226">
        <v>44411.481168981481</v>
      </c>
      <c r="E19925" t="s">
        <v>8272</v>
      </c>
      <c r="F19925">
        <v>87.674493180959544</v>
      </c>
    </row>
    <row r="19926" spans="1:6">
      <c r="A19926">
        <v>8</v>
      </c>
      <c r="B19926" s="226">
        <v>43831</v>
      </c>
      <c r="C19926" s="226">
        <v>43832</v>
      </c>
      <c r="D19926" s="226">
        <v>44411.481168981481</v>
      </c>
      <c r="E19926" t="s">
        <v>8273</v>
      </c>
      <c r="F19926">
        <v>84.495142649852312</v>
      </c>
    </row>
    <row r="19927" spans="1:6">
      <c r="A19927">
        <v>8</v>
      </c>
      <c r="B19927" s="226">
        <v>43831</v>
      </c>
      <c r="C19927" s="226">
        <v>43832</v>
      </c>
      <c r="D19927" s="226">
        <v>44411.481168981481</v>
      </c>
      <c r="E19927" t="s">
        <v>8274</v>
      </c>
      <c r="F19927">
        <v>3.6263118448202203</v>
      </c>
    </row>
    <row r="19928" spans="1:6">
      <c r="A19928">
        <v>8</v>
      </c>
      <c r="B19928" s="226">
        <v>43831</v>
      </c>
      <c r="C19928" s="226">
        <v>43832</v>
      </c>
      <c r="D19928" s="226">
        <v>44411.481168981481</v>
      </c>
      <c r="E19928" t="s">
        <v>7718</v>
      </c>
    </row>
    <row r="19929" spans="1:6">
      <c r="A19929">
        <v>8</v>
      </c>
      <c r="B19929" s="226">
        <v>43831</v>
      </c>
      <c r="C19929" s="226">
        <v>43832</v>
      </c>
      <c r="D19929" s="226">
        <v>44411.481168981481</v>
      </c>
      <c r="E19929" t="s">
        <v>7719</v>
      </c>
    </row>
    <row r="19930" spans="1:6">
      <c r="A19930">
        <v>8</v>
      </c>
      <c r="B19930" s="226">
        <v>43831</v>
      </c>
      <c r="C19930" s="226">
        <v>43832</v>
      </c>
      <c r="D19930" s="226">
        <v>44411.481168981481</v>
      </c>
      <c r="E19930" t="s">
        <v>7722</v>
      </c>
    </row>
    <row r="19931" spans="1:6">
      <c r="A19931">
        <v>8</v>
      </c>
      <c r="B19931" s="226">
        <v>43831</v>
      </c>
      <c r="C19931" s="226">
        <v>43832</v>
      </c>
      <c r="D19931" s="226">
        <v>44411.481168981481</v>
      </c>
      <c r="E19931" t="s">
        <v>7723</v>
      </c>
    </row>
    <row r="19932" spans="1:6">
      <c r="A19932">
        <v>8</v>
      </c>
      <c r="B19932" s="226">
        <v>43831</v>
      </c>
      <c r="C19932" s="226">
        <v>43832</v>
      </c>
      <c r="D19932" s="226">
        <v>44411.481168981481</v>
      </c>
      <c r="E19932" t="s">
        <v>7724</v>
      </c>
    </row>
    <row r="19933" spans="1:6">
      <c r="A19933">
        <v>8</v>
      </c>
      <c r="B19933" s="226">
        <v>43831</v>
      </c>
      <c r="C19933" s="226">
        <v>43832</v>
      </c>
      <c r="D19933" s="226">
        <v>44411.481168981481</v>
      </c>
      <c r="E19933" t="s">
        <v>7725</v>
      </c>
    </row>
    <row r="19934" spans="1:6">
      <c r="A19934">
        <v>8</v>
      </c>
      <c r="B19934" s="226">
        <v>43831</v>
      </c>
      <c r="C19934" s="226">
        <v>43832</v>
      </c>
      <c r="D19934" s="226">
        <v>44411.481168981481</v>
      </c>
      <c r="E19934" t="s">
        <v>7024</v>
      </c>
      <c r="F19934">
        <v>0</v>
      </c>
    </row>
    <row r="19935" spans="1:6">
      <c r="A19935">
        <v>8</v>
      </c>
      <c r="B19935" s="226">
        <v>43831</v>
      </c>
      <c r="C19935" s="226">
        <v>43832</v>
      </c>
      <c r="D19935" s="226">
        <v>44411.481168981481</v>
      </c>
      <c r="E19935" t="s">
        <v>8120</v>
      </c>
      <c r="F19935">
        <v>5.0907999999999998</v>
      </c>
    </row>
    <row r="19936" spans="1:6">
      <c r="A19936">
        <v>8</v>
      </c>
      <c r="B19936" s="226">
        <v>43831</v>
      </c>
      <c r="C19936" s="226">
        <v>43832</v>
      </c>
      <c r="D19936" s="226">
        <v>44411.481168981481</v>
      </c>
      <c r="E19936" t="s">
        <v>8121</v>
      </c>
      <c r="F19936">
        <v>30.037700000000001</v>
      </c>
    </row>
    <row r="19937" spans="1:6">
      <c r="A19937">
        <v>8</v>
      </c>
      <c r="B19937" s="226">
        <v>43831</v>
      </c>
      <c r="C19937" s="226">
        <v>43832</v>
      </c>
      <c r="D19937" s="226">
        <v>44411.481168981481</v>
      </c>
      <c r="E19937" t="s">
        <v>8122</v>
      </c>
      <c r="F19937">
        <v>32.651499999999999</v>
      </c>
    </row>
    <row r="19938" spans="1:6">
      <c r="A19938">
        <v>8</v>
      </c>
      <c r="B19938" s="226">
        <v>43831</v>
      </c>
      <c r="C19938" s="226">
        <v>43832</v>
      </c>
      <c r="D19938" s="226">
        <v>44411.481168981481</v>
      </c>
      <c r="E19938" t="s">
        <v>8123</v>
      </c>
      <c r="F19938">
        <v>1.6362000000000001</v>
      </c>
    </row>
    <row r="19939" spans="1:6">
      <c r="A19939">
        <v>8</v>
      </c>
      <c r="B19939" s="226">
        <v>43831</v>
      </c>
      <c r="C19939" s="226">
        <v>43832</v>
      </c>
      <c r="D19939" s="226">
        <v>44411.481168981481</v>
      </c>
      <c r="E19939" t="s">
        <v>8124</v>
      </c>
      <c r="F19939">
        <v>4.4622000000000002</v>
      </c>
    </row>
    <row r="19940" spans="1:6">
      <c r="A19940">
        <v>8</v>
      </c>
      <c r="B19940" s="226">
        <v>43831</v>
      </c>
      <c r="C19940" s="226">
        <v>43832</v>
      </c>
      <c r="D19940" s="226">
        <v>44411.481168981481</v>
      </c>
      <c r="E19940" t="s">
        <v>8125</v>
      </c>
      <c r="F19940">
        <v>2.4318</v>
      </c>
    </row>
    <row r="19941" spans="1:6">
      <c r="A19941">
        <v>8</v>
      </c>
      <c r="B19941" s="226">
        <v>43831</v>
      </c>
      <c r="C19941" s="226">
        <v>43832</v>
      </c>
      <c r="D19941" s="226">
        <v>44411.481168981481</v>
      </c>
      <c r="E19941" t="s">
        <v>8126</v>
      </c>
      <c r="F19941">
        <v>18.587199999999999</v>
      </c>
    </row>
    <row r="19942" spans="1:6">
      <c r="A19942">
        <v>8</v>
      </c>
      <c r="B19942" s="226">
        <v>43831</v>
      </c>
      <c r="C19942" s="226">
        <v>43832</v>
      </c>
      <c r="D19942" s="226">
        <v>44411.481168981481</v>
      </c>
      <c r="E19942" t="s">
        <v>8127</v>
      </c>
      <c r="F19942">
        <v>2.5365000000000002</v>
      </c>
    </row>
    <row r="19943" spans="1:6">
      <c r="A19943">
        <v>8</v>
      </c>
      <c r="B19943" s="226">
        <v>43831</v>
      </c>
      <c r="C19943" s="226">
        <v>43832</v>
      </c>
      <c r="D19943" s="226">
        <v>44411.481168981481</v>
      </c>
      <c r="E19943" t="s">
        <v>8128</v>
      </c>
      <c r="F19943">
        <v>0.57030000000000003</v>
      </c>
    </row>
    <row r="19944" spans="1:6">
      <c r="A19944">
        <v>8</v>
      </c>
      <c r="B19944" s="226">
        <v>43831</v>
      </c>
      <c r="C19944" s="226">
        <v>43832</v>
      </c>
      <c r="D19944" s="226">
        <v>44411.481168981481</v>
      </c>
      <c r="E19944" t="s">
        <v>8129</v>
      </c>
      <c r="F19944">
        <v>0.72050000000000003</v>
      </c>
    </row>
    <row r="19945" spans="1:6">
      <c r="A19945">
        <v>8</v>
      </c>
      <c r="B19945" s="226">
        <v>43831</v>
      </c>
      <c r="C19945" s="226">
        <v>43832</v>
      </c>
      <c r="D19945" s="226">
        <v>44411.481168981481</v>
      </c>
      <c r="E19945" t="s">
        <v>8130</v>
      </c>
      <c r="F19945">
        <v>0.71072679228252678</v>
      </c>
    </row>
    <row r="19946" spans="1:6">
      <c r="A19946">
        <v>8</v>
      </c>
      <c r="B19946" s="226">
        <v>43831</v>
      </c>
      <c r="C19946" s="226">
        <v>43832</v>
      </c>
      <c r="D19946" s="226">
        <v>44411.481168981481</v>
      </c>
      <c r="E19946" t="s">
        <v>8131</v>
      </c>
      <c r="F19946">
        <v>0</v>
      </c>
    </row>
    <row r="19947" spans="1:6">
      <c r="A19947">
        <v>8</v>
      </c>
      <c r="B19947" s="226">
        <v>43831</v>
      </c>
      <c r="C19947" s="226">
        <v>43832</v>
      </c>
      <c r="D19947" s="226">
        <v>44411.481168981481</v>
      </c>
      <c r="E19947" t="s">
        <v>8132</v>
      </c>
      <c r="F19947">
        <v>0</v>
      </c>
    </row>
    <row r="19948" spans="1:6">
      <c r="A19948">
        <v>8</v>
      </c>
      <c r="B19948" s="226">
        <v>43831</v>
      </c>
      <c r="C19948" s="226">
        <v>43832</v>
      </c>
      <c r="D19948" s="226">
        <v>44411.481168981481</v>
      </c>
      <c r="E19948" t="s">
        <v>8133</v>
      </c>
      <c r="F19948">
        <v>23250.105468749658</v>
      </c>
    </row>
    <row r="19949" spans="1:6">
      <c r="A19949">
        <v>8</v>
      </c>
      <c r="B19949" s="226">
        <v>43831</v>
      </c>
      <c r="C19949" s="226">
        <v>43832</v>
      </c>
      <c r="D19949" s="226">
        <v>44411.481168981481</v>
      </c>
      <c r="E19949" t="s">
        <v>7054</v>
      </c>
      <c r="F19949">
        <v>167.30186172061488</v>
      </c>
    </row>
    <row r="19950" spans="1:6">
      <c r="A19950">
        <v>8</v>
      </c>
      <c r="B19950" s="226">
        <v>43831</v>
      </c>
      <c r="C19950" s="226">
        <v>43832</v>
      </c>
      <c r="D19950" s="226">
        <v>44411.481168981481</v>
      </c>
      <c r="E19950" t="s">
        <v>7354</v>
      </c>
      <c r="F19950">
        <v>35.69897345701856</v>
      </c>
    </row>
    <row r="19951" spans="1:6">
      <c r="A19951">
        <v>8</v>
      </c>
      <c r="B19951" s="226">
        <v>43831</v>
      </c>
      <c r="C19951" s="226">
        <v>43832</v>
      </c>
      <c r="D19951" s="226">
        <v>44411.481168981481</v>
      </c>
      <c r="E19951" t="s">
        <v>7356</v>
      </c>
      <c r="F19951">
        <v>12.26148211095067</v>
      </c>
    </row>
    <row r="19952" spans="1:6">
      <c r="A19952">
        <v>8</v>
      </c>
      <c r="B19952" s="226">
        <v>43831</v>
      </c>
      <c r="C19952" s="226">
        <v>43832</v>
      </c>
      <c r="D19952" s="226">
        <v>44411.481168981481</v>
      </c>
      <c r="E19952" t="s">
        <v>7358</v>
      </c>
      <c r="F19952">
        <v>0</v>
      </c>
    </row>
    <row r="19953" spans="1:6">
      <c r="A19953">
        <v>8</v>
      </c>
      <c r="B19953" s="226">
        <v>43831</v>
      </c>
      <c r="C19953" s="226">
        <v>43832</v>
      </c>
      <c r="D19953" s="226">
        <v>44411.481168981481</v>
      </c>
      <c r="E19953" t="s">
        <v>7360</v>
      </c>
      <c r="F19953">
        <v>19.336185232798243</v>
      </c>
    </row>
    <row r="19954" spans="1:6">
      <c r="A19954">
        <v>8</v>
      </c>
      <c r="B19954" s="226">
        <v>43831</v>
      </c>
      <c r="C19954" s="226">
        <v>43832</v>
      </c>
      <c r="D19954" s="226">
        <v>44411.481168981481</v>
      </c>
      <c r="E19954" t="s">
        <v>7362</v>
      </c>
      <c r="F19954">
        <v>99.951052750481409</v>
      </c>
    </row>
    <row r="19955" spans="1:6">
      <c r="A19955">
        <v>8</v>
      </c>
      <c r="B19955" s="226">
        <v>43831</v>
      </c>
      <c r="C19955" s="226">
        <v>43832</v>
      </c>
      <c r="D19955" s="226">
        <v>44411.481168981481</v>
      </c>
      <c r="E19955" t="s">
        <v>7364</v>
      </c>
      <c r="F19955">
        <v>99.975243653191654</v>
      </c>
    </row>
    <row r="19956" spans="1:6">
      <c r="A19956">
        <v>8</v>
      </c>
      <c r="B19956" s="226">
        <v>43831</v>
      </c>
      <c r="C19956" s="226">
        <v>43832</v>
      </c>
      <c r="D19956" s="226">
        <v>44411.481168981481</v>
      </c>
      <c r="E19956" t="s">
        <v>8134</v>
      </c>
      <c r="F19956">
        <v>0</v>
      </c>
    </row>
    <row r="19957" spans="1:6">
      <c r="A19957">
        <v>8</v>
      </c>
      <c r="B19957" s="226">
        <v>43831</v>
      </c>
      <c r="C19957" s="226">
        <v>43832</v>
      </c>
      <c r="D19957" s="226">
        <v>44411.481168981481</v>
      </c>
      <c r="E19957" t="s">
        <v>8135</v>
      </c>
      <c r="F19957">
        <v>0</v>
      </c>
    </row>
    <row r="19958" spans="1:6">
      <c r="A19958">
        <v>8</v>
      </c>
      <c r="B19958" s="226">
        <v>43831</v>
      </c>
      <c r="C19958" s="226">
        <v>43832</v>
      </c>
      <c r="D19958" s="226">
        <v>44411.481168981481</v>
      </c>
      <c r="E19958" t="s">
        <v>8136</v>
      </c>
      <c r="F19958">
        <v>0</v>
      </c>
    </row>
    <row r="19959" spans="1:6">
      <c r="A19959">
        <v>8</v>
      </c>
      <c r="B19959" s="226">
        <v>43831</v>
      </c>
      <c r="C19959" s="226">
        <v>43832</v>
      </c>
      <c r="D19959" s="226">
        <v>44411.481168981481</v>
      </c>
      <c r="E19959" t="s">
        <v>8137</v>
      </c>
      <c r="F19959">
        <v>0</v>
      </c>
    </row>
    <row r="19960" spans="1:6">
      <c r="A19960">
        <v>8</v>
      </c>
      <c r="B19960" s="226">
        <v>43831</v>
      </c>
      <c r="C19960" s="226">
        <v>43832</v>
      </c>
      <c r="D19960" s="226">
        <v>44411.481168981481</v>
      </c>
      <c r="E19960" t="s">
        <v>8138</v>
      </c>
      <c r="F19960">
        <v>0</v>
      </c>
    </row>
    <row r="19961" spans="1:6">
      <c r="A19961">
        <v>8</v>
      </c>
      <c r="B19961" s="226">
        <v>43831</v>
      </c>
      <c r="C19961" s="226">
        <v>43832</v>
      </c>
      <c r="D19961" s="226">
        <v>44411.481168981481</v>
      </c>
      <c r="E19961" t="s">
        <v>8292</v>
      </c>
      <c r="F19961">
        <v>2.9141451435318859</v>
      </c>
    </row>
    <row r="19962" spans="1:6">
      <c r="A19962">
        <v>8</v>
      </c>
      <c r="B19962" s="226">
        <v>43831</v>
      </c>
      <c r="C19962" s="226">
        <v>43832</v>
      </c>
      <c r="D19962" s="226">
        <v>44411.481168981481</v>
      </c>
      <c r="E19962" t="s">
        <v>8293</v>
      </c>
      <c r="F19962">
        <v>13.271734945641633</v>
      </c>
    </row>
    <row r="19963" spans="1:6">
      <c r="A19963">
        <v>8</v>
      </c>
      <c r="B19963" s="226">
        <v>43831</v>
      </c>
      <c r="C19963" s="226">
        <v>43832</v>
      </c>
      <c r="D19963" s="226">
        <v>44411.481168981481</v>
      </c>
      <c r="E19963" t="s">
        <v>8328</v>
      </c>
      <c r="F19963">
        <v>25.533217056592303</v>
      </c>
    </row>
    <row r="19964" spans="1:6">
      <c r="A19964">
        <v>8</v>
      </c>
      <c r="B19964" s="226">
        <v>43831</v>
      </c>
      <c r="C19964" s="226">
        <v>43832</v>
      </c>
      <c r="D19964" s="226">
        <v>44411.481168981481</v>
      </c>
      <c r="E19964" t="s">
        <v>8285</v>
      </c>
      <c r="F19964">
        <v>220.61128336802435</v>
      </c>
    </row>
    <row r="19965" spans="1:6">
      <c r="A19965">
        <v>8</v>
      </c>
      <c r="B19965" s="226">
        <v>43831</v>
      </c>
      <c r="C19965" s="226">
        <v>43832</v>
      </c>
      <c r="D19965" s="226">
        <v>44411.481168981481</v>
      </c>
      <c r="E19965" t="s">
        <v>8286</v>
      </c>
      <c r="F19965">
        <v>53.265363264732152</v>
      </c>
    </row>
    <row r="19966" spans="1:6">
      <c r="A19966">
        <v>8</v>
      </c>
      <c r="B19966" s="226">
        <v>43831</v>
      </c>
      <c r="C19966" s="226">
        <v>43832</v>
      </c>
      <c r="D19966" s="226">
        <v>44411.481168981481</v>
      </c>
      <c r="E19966" t="s">
        <v>8287</v>
      </c>
      <c r="F19966">
        <v>75.855558042389561</v>
      </c>
    </row>
    <row r="19967" spans="1:6">
      <c r="A19967">
        <v>8</v>
      </c>
      <c r="B19967" s="226">
        <v>43831</v>
      </c>
      <c r="C19967" s="226">
        <v>43832</v>
      </c>
      <c r="D19967" s="226">
        <v>44411.481168981481</v>
      </c>
      <c r="E19967" t="s">
        <v>7752</v>
      </c>
    </row>
    <row r="19968" spans="1:6">
      <c r="A19968">
        <v>8</v>
      </c>
      <c r="B19968" s="226">
        <v>43831</v>
      </c>
      <c r="C19968" s="226">
        <v>43832</v>
      </c>
      <c r="D19968" s="226">
        <v>44411.481168981481</v>
      </c>
      <c r="E19968" t="s">
        <v>7753</v>
      </c>
    </row>
    <row r="19969" spans="1:6">
      <c r="A19969">
        <v>8</v>
      </c>
      <c r="B19969" s="226">
        <v>43831</v>
      </c>
      <c r="C19969" s="226">
        <v>43832</v>
      </c>
      <c r="D19969" s="226">
        <v>44411.481168981481</v>
      </c>
      <c r="E19969" t="s">
        <v>7754</v>
      </c>
    </row>
    <row r="19970" spans="1:6">
      <c r="A19970">
        <v>8</v>
      </c>
      <c r="B19970" s="226">
        <v>43831</v>
      </c>
      <c r="C19970" s="226">
        <v>43832</v>
      </c>
      <c r="D19970" s="226">
        <v>44411.481168981481</v>
      </c>
      <c r="E19970" t="s">
        <v>7755</v>
      </c>
    </row>
    <row r="19971" spans="1:6">
      <c r="A19971">
        <v>8</v>
      </c>
      <c r="B19971" s="226">
        <v>43831</v>
      </c>
      <c r="C19971" s="226">
        <v>43832</v>
      </c>
      <c r="D19971" s="226">
        <v>44411.481168981481</v>
      </c>
      <c r="E19971" t="s">
        <v>7758</v>
      </c>
    </row>
    <row r="19972" spans="1:6">
      <c r="A19972">
        <v>8</v>
      </c>
      <c r="B19972" s="226">
        <v>43831</v>
      </c>
      <c r="C19972" s="226">
        <v>43832</v>
      </c>
      <c r="D19972" s="226">
        <v>44411.481168981481</v>
      </c>
      <c r="E19972" t="s">
        <v>7759</v>
      </c>
    </row>
    <row r="19973" spans="1:6">
      <c r="A19973">
        <v>8</v>
      </c>
      <c r="B19973" s="226">
        <v>43831</v>
      </c>
      <c r="C19973" s="226">
        <v>43832</v>
      </c>
      <c r="D19973" s="226">
        <v>44411.481168981481</v>
      </c>
      <c r="E19973" t="s">
        <v>7760</v>
      </c>
    </row>
    <row r="19974" spans="1:6">
      <c r="A19974">
        <v>8</v>
      </c>
      <c r="B19974" s="226">
        <v>43831</v>
      </c>
      <c r="C19974" s="226">
        <v>43832</v>
      </c>
      <c r="D19974" s="226">
        <v>44411.481168981481</v>
      </c>
      <c r="E19974" t="s">
        <v>7535</v>
      </c>
    </row>
    <row r="19975" spans="1:6">
      <c r="A19975">
        <v>8</v>
      </c>
      <c r="B19975" s="226">
        <v>43831</v>
      </c>
      <c r="C19975" s="226">
        <v>43832</v>
      </c>
      <c r="D19975" s="226">
        <v>44411.481168981481</v>
      </c>
      <c r="E19975" t="s">
        <v>8139</v>
      </c>
      <c r="F19975">
        <v>986.57726542155001</v>
      </c>
    </row>
    <row r="19976" spans="1:6">
      <c r="A19976">
        <v>8</v>
      </c>
      <c r="B19976" s="226">
        <v>43831</v>
      </c>
      <c r="C19976" s="226">
        <v>43832</v>
      </c>
      <c r="D19976" s="226">
        <v>44411.481168981481</v>
      </c>
      <c r="E19976" t="s">
        <v>7014</v>
      </c>
      <c r="F19976">
        <v>215.07338691287566</v>
      </c>
    </row>
    <row r="19977" spans="1:6">
      <c r="A19977">
        <v>8</v>
      </c>
      <c r="B19977" s="226">
        <v>43831</v>
      </c>
      <c r="C19977" s="226">
        <v>43832</v>
      </c>
      <c r="D19977" s="226">
        <v>44411.481168981481</v>
      </c>
      <c r="E19977" t="s">
        <v>7016</v>
      </c>
      <c r="F19977">
        <v>564.99707633124467</v>
      </c>
    </row>
    <row r="19978" spans="1:6">
      <c r="A19978">
        <v>8</v>
      </c>
      <c r="B19978" s="226">
        <v>43831</v>
      </c>
      <c r="C19978" s="226">
        <v>43832</v>
      </c>
      <c r="D19978" s="226">
        <v>44411.481168981481</v>
      </c>
      <c r="E19978" t="s">
        <v>7018</v>
      </c>
      <c r="F19978">
        <v>19.06925452086664</v>
      </c>
    </row>
    <row r="19979" spans="1:6">
      <c r="A19979">
        <v>8</v>
      </c>
      <c r="B19979" s="226">
        <v>43831</v>
      </c>
      <c r="C19979" s="226">
        <v>43832</v>
      </c>
      <c r="D19979" s="226">
        <v>44411.481168981481</v>
      </c>
      <c r="E19979" t="s">
        <v>8140</v>
      </c>
      <c r="F19979">
        <v>0.51590670398953786</v>
      </c>
    </row>
    <row r="19980" spans="1:6">
      <c r="A19980">
        <v>8</v>
      </c>
      <c r="B19980" s="226">
        <v>43831</v>
      </c>
      <c r="C19980" s="226">
        <v>43832</v>
      </c>
      <c r="D19980" s="226">
        <v>44411.481168981481</v>
      </c>
      <c r="E19980" t="s">
        <v>8020</v>
      </c>
      <c r="F19980">
        <v>1.0537960679994691</v>
      </c>
    </row>
    <row r="19981" spans="1:6">
      <c r="A19981">
        <v>8</v>
      </c>
      <c r="B19981" s="226">
        <v>43831</v>
      </c>
      <c r="C19981" s="226">
        <v>43832</v>
      </c>
      <c r="D19981" s="226">
        <v>44411.481168981481</v>
      </c>
      <c r="E19981" t="s">
        <v>7371</v>
      </c>
      <c r="F19981">
        <v>152.53517611821502</v>
      </c>
    </row>
    <row r="19982" spans="1:6">
      <c r="A19982">
        <v>8</v>
      </c>
      <c r="B19982" s="226">
        <v>43831</v>
      </c>
      <c r="C19982" s="226">
        <v>43832</v>
      </c>
      <c r="D19982" s="226">
        <v>44411.481168981481</v>
      </c>
      <c r="E19982" t="s">
        <v>7373</v>
      </c>
      <c r="F19982">
        <v>51.517596353424935</v>
      </c>
    </row>
    <row r="19983" spans="1:6">
      <c r="A19983">
        <v>8</v>
      </c>
      <c r="B19983" s="226">
        <v>43831</v>
      </c>
      <c r="C19983" s="226">
        <v>43832</v>
      </c>
      <c r="D19983" s="226">
        <v>44411.481168981481</v>
      </c>
      <c r="E19983" t="s">
        <v>7375</v>
      </c>
      <c r="F19983">
        <v>21.762237173318894</v>
      </c>
    </row>
    <row r="19984" spans="1:6">
      <c r="A19984">
        <v>8</v>
      </c>
      <c r="B19984" s="226">
        <v>43831</v>
      </c>
      <c r="C19984" s="226">
        <v>43832</v>
      </c>
      <c r="D19984" s="226">
        <v>44411.481168981481</v>
      </c>
      <c r="E19984" t="s">
        <v>8324</v>
      </c>
      <c r="F19984">
        <v>1.5131992152167606</v>
      </c>
    </row>
    <row r="19985" spans="1:6">
      <c r="A19985">
        <v>8</v>
      </c>
      <c r="B19985" s="226">
        <v>43831</v>
      </c>
      <c r="C19985" s="226">
        <v>43832</v>
      </c>
      <c r="D19985" s="226">
        <v>44411.481168981481</v>
      </c>
      <c r="E19985" t="s">
        <v>8141</v>
      </c>
      <c r="F19985">
        <v>0.54242306322686984</v>
      </c>
    </row>
    <row r="19986" spans="1:6">
      <c r="A19986">
        <v>8</v>
      </c>
      <c r="B19986" s="226">
        <v>43831</v>
      </c>
      <c r="C19986" s="226">
        <v>43832</v>
      </c>
      <c r="D19986" s="226">
        <v>44411.481168981481</v>
      </c>
      <c r="E19986" t="s">
        <v>8142</v>
      </c>
      <c r="F19986">
        <v>17.938945648405355</v>
      </c>
    </row>
    <row r="19987" spans="1:6">
      <c r="A19987">
        <v>8</v>
      </c>
      <c r="B19987" s="226">
        <v>43831</v>
      </c>
      <c r="C19987" s="226">
        <v>43832</v>
      </c>
      <c r="D19987" s="226">
        <v>44411.481168981481</v>
      </c>
      <c r="E19987" t="s">
        <v>8143</v>
      </c>
      <c r="F19987">
        <v>20.49612277746203</v>
      </c>
    </row>
    <row r="19988" spans="1:6">
      <c r="A19988">
        <v>8</v>
      </c>
      <c r="B19988" s="226">
        <v>43831</v>
      </c>
      <c r="C19988" s="226">
        <v>43832</v>
      </c>
      <c r="D19988" s="226">
        <v>44411.481168981481</v>
      </c>
      <c r="E19988" t="s">
        <v>8144</v>
      </c>
      <c r="F19988">
        <v>45.987489491038843</v>
      </c>
    </row>
    <row r="19989" spans="1:6">
      <c r="A19989">
        <v>8</v>
      </c>
      <c r="B19989" s="226">
        <v>43831</v>
      </c>
      <c r="C19989" s="226">
        <v>43832</v>
      </c>
      <c r="D19989" s="226">
        <v>44411.481168981481</v>
      </c>
      <c r="E19989" t="s">
        <v>8145</v>
      </c>
      <c r="F19989">
        <v>25.631049157513523</v>
      </c>
    </row>
    <row r="19990" spans="1:6">
      <c r="A19990">
        <v>8</v>
      </c>
      <c r="B19990" s="226">
        <v>43831</v>
      </c>
      <c r="C19990" s="226">
        <v>43832</v>
      </c>
      <c r="D19990" s="226">
        <v>44411.481168981481</v>
      </c>
      <c r="E19990" t="s">
        <v>7377</v>
      </c>
      <c r="F19990">
        <v>2.692982652452256</v>
      </c>
    </row>
    <row r="19991" spans="1:6">
      <c r="A19991">
        <v>8</v>
      </c>
      <c r="B19991" s="226">
        <v>43831</v>
      </c>
      <c r="C19991" s="226">
        <v>43832</v>
      </c>
      <c r="D19991" s="226">
        <v>44411.481168981481</v>
      </c>
      <c r="E19991" t="s">
        <v>8332</v>
      </c>
      <c r="F19991">
        <v>2.692982652452256</v>
      </c>
    </row>
    <row r="19992" spans="1:6">
      <c r="A19992">
        <v>8</v>
      </c>
      <c r="B19992" s="226">
        <v>43831</v>
      </c>
      <c r="C19992" s="226">
        <v>43832</v>
      </c>
      <c r="D19992" s="226">
        <v>44411.481168981481</v>
      </c>
      <c r="E19992" t="s">
        <v>8277</v>
      </c>
      <c r="F19992">
        <v>172.11314047869055</v>
      </c>
    </row>
    <row r="19993" spans="1:6">
      <c r="A19993">
        <v>8</v>
      </c>
      <c r="B19993" s="226">
        <v>43831</v>
      </c>
      <c r="C19993" s="226">
        <v>43832</v>
      </c>
      <c r="D19993" s="226">
        <v>44411.481168981481</v>
      </c>
      <c r="E19993" t="s">
        <v>8278</v>
      </c>
      <c r="F19993">
        <v>154.33994915768699</v>
      </c>
    </row>
    <row r="19994" spans="1:6">
      <c r="A19994">
        <v>8</v>
      </c>
      <c r="B19994" s="226">
        <v>43831</v>
      </c>
      <c r="C19994" s="226">
        <v>43832</v>
      </c>
      <c r="D19994" s="226">
        <v>44411.481168981481</v>
      </c>
      <c r="E19994" t="s">
        <v>8279</v>
      </c>
      <c r="F19994">
        <v>10.326458091213597</v>
      </c>
    </row>
    <row r="19995" spans="1:6">
      <c r="A19995">
        <v>8</v>
      </c>
      <c r="B19995" s="226">
        <v>43831</v>
      </c>
      <c r="C19995" s="226">
        <v>43832</v>
      </c>
      <c r="D19995" s="226">
        <v>44411.481168981481</v>
      </c>
      <c r="E19995" t="s">
        <v>7778</v>
      </c>
    </row>
    <row r="19996" spans="1:6">
      <c r="A19996">
        <v>8</v>
      </c>
      <c r="B19996" s="226">
        <v>43831</v>
      </c>
      <c r="C19996" s="226">
        <v>43832</v>
      </c>
      <c r="D19996" s="226">
        <v>44411.481168981481</v>
      </c>
      <c r="E19996" t="s">
        <v>7779</v>
      </c>
    </row>
    <row r="19997" spans="1:6">
      <c r="A19997">
        <v>8</v>
      </c>
      <c r="B19997" s="226">
        <v>43831</v>
      </c>
      <c r="C19997" s="226">
        <v>43832</v>
      </c>
      <c r="D19997" s="226">
        <v>44411.481168981481</v>
      </c>
      <c r="E19997" t="s">
        <v>7056</v>
      </c>
      <c r="F19997">
        <v>99.999000549320257</v>
      </c>
    </row>
    <row r="19998" spans="1:6">
      <c r="A19998">
        <v>8</v>
      </c>
      <c r="B19998" s="226">
        <v>43831</v>
      </c>
      <c r="C19998" s="226">
        <v>43832</v>
      </c>
      <c r="D19998" s="226">
        <v>44411.481168981481</v>
      </c>
      <c r="E19998" t="s">
        <v>7058</v>
      </c>
      <c r="F19998">
        <v>4.3494329287144265E-2</v>
      </c>
    </row>
    <row r="19999" spans="1:6">
      <c r="A19999">
        <v>8</v>
      </c>
      <c r="B19999" s="226">
        <v>43831</v>
      </c>
      <c r="C19999" s="226">
        <v>43832</v>
      </c>
      <c r="D19999" s="226">
        <v>44411.481168981481</v>
      </c>
      <c r="E19999" t="s">
        <v>8017</v>
      </c>
      <c r="F19999">
        <v>2.0067007467150852</v>
      </c>
    </row>
    <row r="20000" spans="1:6">
      <c r="A20000">
        <v>8</v>
      </c>
      <c r="B20000" s="226">
        <v>43831</v>
      </c>
      <c r="C20000" s="226">
        <v>43832</v>
      </c>
      <c r="D20000" s="226">
        <v>44411.481168981481</v>
      </c>
      <c r="E20000" t="s">
        <v>7062</v>
      </c>
      <c r="F20000">
        <v>157.06838384204451</v>
      </c>
    </row>
    <row r="20001" spans="1:6">
      <c r="A20001">
        <v>8</v>
      </c>
      <c r="B20001" s="226">
        <v>43831</v>
      </c>
      <c r="C20001" s="226">
        <v>43832</v>
      </c>
      <c r="D20001" s="226">
        <v>44411.481168981481</v>
      </c>
      <c r="E20001" t="s">
        <v>8146</v>
      </c>
      <c r="F20001">
        <v>92.209999084476294</v>
      </c>
    </row>
    <row r="20002" spans="1:6">
      <c r="A20002">
        <v>8</v>
      </c>
      <c r="B20002" s="226">
        <v>43831</v>
      </c>
      <c r="C20002" s="226">
        <v>43832</v>
      </c>
      <c r="D20002" s="226">
        <v>44411.481168981481</v>
      </c>
      <c r="E20002" t="s">
        <v>8147</v>
      </c>
      <c r="F20002">
        <v>2.8399999141691996</v>
      </c>
    </row>
    <row r="20003" spans="1:6">
      <c r="A20003">
        <v>8</v>
      </c>
      <c r="B20003" s="226">
        <v>43831</v>
      </c>
      <c r="C20003" s="226">
        <v>43832</v>
      </c>
      <c r="D20003" s="226">
        <v>44411.481168981481</v>
      </c>
      <c r="E20003" t="s">
        <v>8148</v>
      </c>
      <c r="F20003">
        <v>3.2009999752043452</v>
      </c>
    </row>
    <row r="20004" spans="1:6">
      <c r="A20004">
        <v>8</v>
      </c>
      <c r="B20004" s="226">
        <v>43831</v>
      </c>
      <c r="C20004" s="226">
        <v>43832</v>
      </c>
      <c r="D20004" s="226">
        <v>44411.481168981481</v>
      </c>
      <c r="E20004" t="s">
        <v>8149</v>
      </c>
      <c r="F20004">
        <v>1.0930000543594784</v>
      </c>
    </row>
    <row r="20005" spans="1:6">
      <c r="A20005">
        <v>8</v>
      </c>
      <c r="B20005" s="226">
        <v>43831</v>
      </c>
      <c r="C20005" s="226">
        <v>43832</v>
      </c>
      <c r="D20005" s="226">
        <v>44411.481168981481</v>
      </c>
      <c r="E20005" t="s">
        <v>8150</v>
      </c>
      <c r="F20005">
        <v>0.21199999749659698</v>
      </c>
    </row>
    <row r="20006" spans="1:6">
      <c r="A20006">
        <v>8</v>
      </c>
      <c r="B20006" s="226">
        <v>43831</v>
      </c>
      <c r="C20006" s="226">
        <v>43832</v>
      </c>
      <c r="D20006" s="226">
        <v>44411.481168981481</v>
      </c>
      <c r="E20006" t="s">
        <v>8151</v>
      </c>
      <c r="F20006">
        <v>0.17900000512599237</v>
      </c>
    </row>
    <row r="20007" spans="1:6">
      <c r="A20007">
        <v>8</v>
      </c>
      <c r="B20007" s="226">
        <v>43831</v>
      </c>
      <c r="C20007" s="226">
        <v>43832</v>
      </c>
      <c r="D20007" s="226">
        <v>44411.481168981481</v>
      </c>
      <c r="E20007" t="s">
        <v>8152</v>
      </c>
      <c r="F20007">
        <v>6.5999999642372131E-2</v>
      </c>
    </row>
    <row r="20008" spans="1:6">
      <c r="A20008">
        <v>8</v>
      </c>
      <c r="B20008" s="226">
        <v>43831</v>
      </c>
      <c r="C20008" s="226">
        <v>43832</v>
      </c>
      <c r="D20008" s="226">
        <v>44411.481168981481</v>
      </c>
      <c r="E20008" t="s">
        <v>8153</v>
      </c>
      <c r="F20008">
        <v>3.2000001519917241E-2</v>
      </c>
    </row>
    <row r="20009" spans="1:6">
      <c r="A20009">
        <v>8</v>
      </c>
      <c r="B20009" s="226">
        <v>43831</v>
      </c>
      <c r="C20009" s="226">
        <v>43832</v>
      </c>
      <c r="D20009" s="226">
        <v>44411.481168981481</v>
      </c>
      <c r="E20009" t="s">
        <v>7080</v>
      </c>
      <c r="F20009">
        <v>0.16851139244519969</v>
      </c>
    </row>
    <row r="20010" spans="1:6">
      <c r="A20010">
        <v>8</v>
      </c>
      <c r="B20010" s="226">
        <v>43831</v>
      </c>
      <c r="C20010" s="226">
        <v>43832</v>
      </c>
      <c r="D20010" s="226">
        <v>44411.481168981481</v>
      </c>
      <c r="E20010" t="s">
        <v>7082</v>
      </c>
      <c r="F20010">
        <v>29.957788350846979</v>
      </c>
    </row>
    <row r="20011" spans="1:6">
      <c r="A20011">
        <v>8</v>
      </c>
      <c r="B20011" s="226">
        <v>43831</v>
      </c>
      <c r="C20011" s="226">
        <v>43832</v>
      </c>
      <c r="D20011" s="226">
        <v>44411.481168981481</v>
      </c>
      <c r="E20011" t="s">
        <v>8019</v>
      </c>
      <c r="F20011">
        <v>59.458818433019836</v>
      </c>
    </row>
    <row r="20012" spans="1:6">
      <c r="A20012">
        <v>8</v>
      </c>
      <c r="B20012" s="226">
        <v>43831</v>
      </c>
      <c r="C20012" s="226">
        <v>43832</v>
      </c>
      <c r="D20012" s="226">
        <v>44411.481168981481</v>
      </c>
      <c r="E20012" t="s">
        <v>7085</v>
      </c>
      <c r="F20012">
        <v>33.500095062785668</v>
      </c>
    </row>
    <row r="20013" spans="1:6">
      <c r="A20013">
        <v>8</v>
      </c>
      <c r="B20013" s="226">
        <v>43831</v>
      </c>
      <c r="C20013" s="226">
        <v>43832</v>
      </c>
      <c r="D20013" s="226">
        <v>44411.481168981481</v>
      </c>
      <c r="E20013" t="s">
        <v>7087</v>
      </c>
      <c r="F20013">
        <v>102.25250438054343</v>
      </c>
    </row>
    <row r="20014" spans="1:6">
      <c r="A20014">
        <v>8</v>
      </c>
      <c r="B20014" s="226">
        <v>43831</v>
      </c>
      <c r="C20014" s="226">
        <v>43832</v>
      </c>
      <c r="D20014" s="226">
        <v>44411.481168981481</v>
      </c>
      <c r="E20014" t="s">
        <v>8154</v>
      </c>
      <c r="F20014">
        <v>30.040364224381037</v>
      </c>
    </row>
    <row r="20015" spans="1:6">
      <c r="A20015">
        <v>8</v>
      </c>
      <c r="B20015" s="226">
        <v>43831</v>
      </c>
      <c r="C20015" s="226">
        <v>43832</v>
      </c>
      <c r="D20015" s="226">
        <v>44411.481168981481</v>
      </c>
      <c r="E20015" t="s">
        <v>7091</v>
      </c>
      <c r="F20015">
        <v>2.8917178842756484E-2</v>
      </c>
    </row>
    <row r="20016" spans="1:6">
      <c r="A20016">
        <v>8</v>
      </c>
      <c r="B20016" s="226">
        <v>43831</v>
      </c>
      <c r="C20016" s="226">
        <v>43832</v>
      </c>
      <c r="D20016" s="226">
        <v>44411.481168981481</v>
      </c>
      <c r="E20016" t="s">
        <v>7093</v>
      </c>
      <c r="F20016">
        <v>147.7915931595696</v>
      </c>
    </row>
    <row r="20017" spans="1:6">
      <c r="A20017">
        <v>8</v>
      </c>
      <c r="B20017" s="226">
        <v>43831</v>
      </c>
      <c r="C20017" s="226">
        <v>43832</v>
      </c>
      <c r="D20017" s="226">
        <v>44411.481168981481</v>
      </c>
      <c r="E20017" t="s">
        <v>7095</v>
      </c>
      <c r="F20017">
        <v>29.900336290730298</v>
      </c>
    </row>
    <row r="20018" spans="1:6">
      <c r="A20018">
        <v>8</v>
      </c>
      <c r="B20018" s="226">
        <v>43831</v>
      </c>
      <c r="C20018" s="226">
        <v>43832</v>
      </c>
      <c r="D20018" s="226">
        <v>44411.481168981481</v>
      </c>
      <c r="E20018" t="s">
        <v>7097</v>
      </c>
      <c r="F20018">
        <v>194.85134125815503</v>
      </c>
    </row>
    <row r="20019" spans="1:6">
      <c r="A20019">
        <v>8</v>
      </c>
      <c r="B20019" s="226">
        <v>43831</v>
      </c>
      <c r="C20019" s="226">
        <v>43832</v>
      </c>
      <c r="D20019" s="226">
        <v>44411.481168981481</v>
      </c>
      <c r="E20019" t="s">
        <v>7099</v>
      </c>
      <c r="F20019">
        <v>192.64805080625732</v>
      </c>
    </row>
    <row r="20020" spans="1:6">
      <c r="A20020">
        <v>8</v>
      </c>
      <c r="B20020" s="226">
        <v>43831</v>
      </c>
      <c r="C20020" s="226">
        <v>43832</v>
      </c>
      <c r="D20020" s="226">
        <v>44411.481168981481</v>
      </c>
      <c r="E20020" t="s">
        <v>7101</v>
      </c>
      <c r="F20020">
        <v>194.69120035171687</v>
      </c>
    </row>
    <row r="20021" spans="1:6">
      <c r="A20021">
        <v>8</v>
      </c>
      <c r="B20021" s="226">
        <v>43831</v>
      </c>
      <c r="C20021" s="226">
        <v>43832</v>
      </c>
      <c r="D20021" s="226">
        <v>44411.481168981481</v>
      </c>
      <c r="E20021" t="s">
        <v>7103</v>
      </c>
      <c r="F20021">
        <v>272.87611374325223</v>
      </c>
    </row>
    <row r="20022" spans="1:6">
      <c r="A20022">
        <v>8</v>
      </c>
      <c r="B20022" s="226">
        <v>43831</v>
      </c>
      <c r="C20022" s="226">
        <v>43832</v>
      </c>
      <c r="D20022" s="226">
        <v>44411.481168981481</v>
      </c>
      <c r="E20022" t="s">
        <v>7105</v>
      </c>
      <c r="F20022">
        <v>297.18481504652249</v>
      </c>
    </row>
    <row r="20023" spans="1:6">
      <c r="A20023">
        <v>8</v>
      </c>
      <c r="B20023" s="226">
        <v>43831</v>
      </c>
      <c r="C20023" s="226">
        <v>43832</v>
      </c>
      <c r="D20023" s="226">
        <v>44411.481168981481</v>
      </c>
      <c r="E20023" t="s">
        <v>7107</v>
      </c>
      <c r="F20023">
        <v>30.296114615599301</v>
      </c>
    </row>
    <row r="20024" spans="1:6">
      <c r="A20024">
        <v>8</v>
      </c>
      <c r="B20024" s="226">
        <v>43831</v>
      </c>
      <c r="C20024" s="226">
        <v>43832</v>
      </c>
      <c r="D20024" s="226">
        <v>44411.481168981481</v>
      </c>
      <c r="E20024" t="s">
        <v>8155</v>
      </c>
      <c r="F20024">
        <v>0.15064957954713792</v>
      </c>
    </row>
    <row r="20025" spans="1:6">
      <c r="A20025">
        <v>8</v>
      </c>
      <c r="B20025" s="226">
        <v>43831</v>
      </c>
      <c r="C20025" s="226">
        <v>43832</v>
      </c>
      <c r="D20025" s="226">
        <v>44411.481168981481</v>
      </c>
      <c r="E20025" t="s">
        <v>8156</v>
      </c>
      <c r="F20025">
        <v>5853.6657416450116</v>
      </c>
    </row>
    <row r="20026" spans="1:6">
      <c r="A20026">
        <v>8</v>
      </c>
      <c r="B20026" s="226">
        <v>43831</v>
      </c>
      <c r="C20026" s="226">
        <v>43832</v>
      </c>
      <c r="D20026" s="226">
        <v>44411.481168981481</v>
      </c>
      <c r="E20026" t="s">
        <v>7113</v>
      </c>
      <c r="F20026">
        <v>9.0728262338374321</v>
      </c>
    </row>
    <row r="20027" spans="1:6">
      <c r="A20027">
        <v>8</v>
      </c>
      <c r="B20027" s="226">
        <v>43831</v>
      </c>
      <c r="C20027" s="226">
        <v>43832</v>
      </c>
      <c r="D20027" s="226">
        <v>44411.481168981481</v>
      </c>
      <c r="E20027" t="s">
        <v>8018</v>
      </c>
      <c r="F20027">
        <v>1.4513116450773502</v>
      </c>
    </row>
    <row r="20028" spans="1:6">
      <c r="A20028">
        <v>8</v>
      </c>
      <c r="B20028" s="226">
        <v>43831</v>
      </c>
      <c r="C20028" s="226">
        <v>43832</v>
      </c>
      <c r="D20028" s="226">
        <v>44411.481168981481</v>
      </c>
      <c r="E20028" t="s">
        <v>7116</v>
      </c>
      <c r="F20028">
        <v>686.33551644219506</v>
      </c>
    </row>
    <row r="20029" spans="1:6">
      <c r="A20029">
        <v>8</v>
      </c>
      <c r="B20029" s="226">
        <v>43831</v>
      </c>
      <c r="C20029" s="226">
        <v>43832</v>
      </c>
      <c r="D20029" s="226">
        <v>44411.481168981481</v>
      </c>
      <c r="E20029" t="s">
        <v>7118</v>
      </c>
      <c r="F20029">
        <v>33.192330651813123</v>
      </c>
    </row>
    <row r="20030" spans="1:6">
      <c r="A20030">
        <v>8</v>
      </c>
      <c r="B20030" s="226">
        <v>43831</v>
      </c>
      <c r="C20030" s="226">
        <v>43832</v>
      </c>
      <c r="D20030" s="226">
        <v>44411.481168981481</v>
      </c>
      <c r="E20030" t="s">
        <v>7384</v>
      </c>
      <c r="F20030">
        <v>113.01548126538601</v>
      </c>
    </row>
    <row r="20031" spans="1:6">
      <c r="A20031">
        <v>8</v>
      </c>
      <c r="B20031" s="226">
        <v>43831</v>
      </c>
      <c r="C20031" s="226">
        <v>43832</v>
      </c>
      <c r="D20031" s="226">
        <v>44411.481168981481</v>
      </c>
      <c r="E20031" t="s">
        <v>8157</v>
      </c>
      <c r="F20031">
        <v>15.509621531433567</v>
      </c>
    </row>
    <row r="20032" spans="1:6">
      <c r="A20032">
        <v>8</v>
      </c>
      <c r="B20032" s="226">
        <v>43831</v>
      </c>
      <c r="C20032" s="226">
        <v>43832</v>
      </c>
      <c r="D20032" s="226">
        <v>44411.481168981481</v>
      </c>
      <c r="E20032" t="s">
        <v>8158</v>
      </c>
      <c r="F20032">
        <v>16.233787442578119</v>
      </c>
    </row>
    <row r="20033" spans="1:6">
      <c r="A20033">
        <v>8</v>
      </c>
      <c r="B20033" s="226">
        <v>43831</v>
      </c>
      <c r="C20033" s="226">
        <v>43832</v>
      </c>
      <c r="D20033" s="226">
        <v>44411.481168981481</v>
      </c>
      <c r="E20033" t="s">
        <v>8159</v>
      </c>
      <c r="F20033">
        <v>39.510427816708969</v>
      </c>
    </row>
    <row r="20034" spans="1:6">
      <c r="A20034">
        <v>8</v>
      </c>
      <c r="B20034" s="226">
        <v>43831</v>
      </c>
      <c r="C20034" s="226">
        <v>43832</v>
      </c>
      <c r="D20034" s="226">
        <v>44411.481168981481</v>
      </c>
      <c r="E20034" t="s">
        <v>8160</v>
      </c>
      <c r="F20034">
        <v>22.565030287371659</v>
      </c>
    </row>
    <row r="20035" spans="1:6">
      <c r="A20035">
        <v>8</v>
      </c>
      <c r="B20035" s="226">
        <v>43831</v>
      </c>
      <c r="C20035" s="226">
        <v>43832</v>
      </c>
      <c r="D20035" s="226">
        <v>44411.481168981481</v>
      </c>
      <c r="E20035" t="s">
        <v>8161</v>
      </c>
      <c r="F20035">
        <v>78.309245546658744</v>
      </c>
    </row>
    <row r="20036" spans="1:6">
      <c r="A20036">
        <v>8</v>
      </c>
      <c r="B20036" s="226">
        <v>43831</v>
      </c>
      <c r="C20036" s="226">
        <v>43832</v>
      </c>
      <c r="D20036" s="226">
        <v>44411.481168981481</v>
      </c>
      <c r="E20036" t="s">
        <v>8326</v>
      </c>
      <c r="F20036">
        <v>27.681180273161981</v>
      </c>
    </row>
    <row r="20037" spans="1:6">
      <c r="A20037">
        <v>8</v>
      </c>
      <c r="B20037" s="226">
        <v>43831</v>
      </c>
      <c r="C20037" s="226">
        <v>43832</v>
      </c>
      <c r="D20037" s="226">
        <v>44411.481168981481</v>
      </c>
      <c r="E20037" t="s">
        <v>8162</v>
      </c>
      <c r="F20037">
        <v>3.9711350990666134</v>
      </c>
    </row>
    <row r="20038" spans="1:6">
      <c r="A20038">
        <v>8</v>
      </c>
      <c r="B20038" s="226">
        <v>43831</v>
      </c>
      <c r="C20038" s="226">
        <v>43832</v>
      </c>
      <c r="D20038" s="226">
        <v>44411.481168981481</v>
      </c>
      <c r="E20038" t="s">
        <v>8163</v>
      </c>
      <c r="F20038">
        <v>0.61100000143048716</v>
      </c>
    </row>
    <row r="20039" spans="1:6">
      <c r="A20039">
        <v>8</v>
      </c>
      <c r="B20039" s="226">
        <v>43831</v>
      </c>
      <c r="C20039" s="226">
        <v>43832</v>
      </c>
      <c r="D20039" s="226">
        <v>44411.481168981481</v>
      </c>
      <c r="E20039" t="s">
        <v>8164</v>
      </c>
      <c r="F20039">
        <v>10.96300029754595</v>
      </c>
    </row>
    <row r="20040" spans="1:6">
      <c r="A20040">
        <v>8</v>
      </c>
      <c r="B20040" s="226">
        <v>43831</v>
      </c>
      <c r="C20040" s="226">
        <v>43832</v>
      </c>
      <c r="D20040" s="226">
        <v>44411.481168981481</v>
      </c>
      <c r="E20040" t="s">
        <v>8165</v>
      </c>
      <c r="F20040">
        <v>48.599999904633165</v>
      </c>
    </row>
    <row r="20041" spans="1:6">
      <c r="A20041">
        <v>8</v>
      </c>
      <c r="B20041" s="226">
        <v>43831</v>
      </c>
      <c r="C20041" s="226">
        <v>43832</v>
      </c>
      <c r="D20041" s="226">
        <v>44411.481168981481</v>
      </c>
      <c r="E20041" t="s">
        <v>7060</v>
      </c>
      <c r="F20041">
        <v>2.0067007467150852</v>
      </c>
    </row>
    <row r="20042" spans="1:6">
      <c r="A20042">
        <v>8</v>
      </c>
      <c r="B20042" s="226">
        <v>43831</v>
      </c>
      <c r="C20042" s="226">
        <v>43832</v>
      </c>
      <c r="D20042" s="226">
        <v>44411.481168981481</v>
      </c>
      <c r="E20042" t="s">
        <v>7397</v>
      </c>
      <c r="F20042">
        <v>0</v>
      </c>
    </row>
    <row r="20043" spans="1:6">
      <c r="A20043">
        <v>8</v>
      </c>
      <c r="B20043" s="226">
        <v>43831</v>
      </c>
      <c r="C20043" s="226">
        <v>43832</v>
      </c>
      <c r="D20043" s="226">
        <v>44411.481168981481</v>
      </c>
      <c r="E20043" t="s">
        <v>8166</v>
      </c>
      <c r="F20043">
        <v>82.66973823971253</v>
      </c>
    </row>
    <row r="20044" spans="1:6">
      <c r="A20044">
        <v>8</v>
      </c>
      <c r="B20044" s="226">
        <v>43831</v>
      </c>
      <c r="C20044" s="226">
        <v>43832</v>
      </c>
      <c r="D20044" s="226">
        <v>44411.481168981481</v>
      </c>
      <c r="E20044" t="s">
        <v>8167</v>
      </c>
      <c r="F20044">
        <v>71.610000610351563</v>
      </c>
    </row>
    <row r="20045" spans="1:6">
      <c r="A20045">
        <v>8</v>
      </c>
      <c r="B20045" s="226">
        <v>43831</v>
      </c>
      <c r="C20045" s="226">
        <v>43832</v>
      </c>
      <c r="D20045" s="226">
        <v>44411.481168981481</v>
      </c>
      <c r="E20045" t="s">
        <v>8168</v>
      </c>
      <c r="F20045">
        <v>29.234983678658836</v>
      </c>
    </row>
    <row r="20046" spans="1:6">
      <c r="A20046">
        <v>8</v>
      </c>
      <c r="B20046" s="226">
        <v>43831</v>
      </c>
      <c r="C20046" s="226">
        <v>43832</v>
      </c>
      <c r="D20046" s="226">
        <v>44411.481168981481</v>
      </c>
      <c r="E20046" t="s">
        <v>8169</v>
      </c>
      <c r="F20046">
        <v>21.459999084472656</v>
      </c>
    </row>
    <row r="20047" spans="1:6">
      <c r="A20047">
        <v>8</v>
      </c>
      <c r="B20047" s="226">
        <v>43831</v>
      </c>
      <c r="C20047" s="226">
        <v>43832</v>
      </c>
      <c r="D20047" s="226">
        <v>44411.481168981481</v>
      </c>
      <c r="E20047" t="s">
        <v>8170</v>
      </c>
      <c r="F20047">
        <v>3.7543769487076268</v>
      </c>
    </row>
    <row r="20048" spans="1:6">
      <c r="A20048">
        <v>8</v>
      </c>
      <c r="B20048" s="226">
        <v>43831</v>
      </c>
      <c r="C20048" s="226">
        <v>43832</v>
      </c>
      <c r="D20048" s="226">
        <v>44411.481168981481</v>
      </c>
      <c r="E20048" t="s">
        <v>8171</v>
      </c>
      <c r="F20048">
        <v>3.8899999856947614</v>
      </c>
    </row>
    <row r="20049" spans="1:6">
      <c r="A20049">
        <v>8</v>
      </c>
      <c r="B20049" s="226">
        <v>43831</v>
      </c>
      <c r="C20049" s="226">
        <v>43832</v>
      </c>
      <c r="D20049" s="226">
        <v>44411.481168981481</v>
      </c>
      <c r="E20049" t="s">
        <v>8172</v>
      </c>
      <c r="F20049">
        <v>0.15064957954713792</v>
      </c>
    </row>
    <row r="20050" spans="1:6">
      <c r="A20050">
        <v>8</v>
      </c>
      <c r="B20050" s="226">
        <v>43831</v>
      </c>
      <c r="C20050" s="226">
        <v>43832</v>
      </c>
      <c r="D20050" s="226">
        <v>44411.481168981481</v>
      </c>
      <c r="E20050" t="s">
        <v>8173</v>
      </c>
      <c r="F20050">
        <v>4.0700001716615297</v>
      </c>
    </row>
    <row r="20051" spans="1:6">
      <c r="A20051">
        <v>8</v>
      </c>
      <c r="B20051" s="226">
        <v>43831</v>
      </c>
      <c r="C20051" s="226">
        <v>43832</v>
      </c>
      <c r="D20051" s="226">
        <v>44411.481168981481</v>
      </c>
      <c r="E20051" t="s">
        <v>7406</v>
      </c>
      <c r="F20051">
        <v>134.10380698839825</v>
      </c>
    </row>
    <row r="20052" spans="1:6">
      <c r="A20052">
        <v>8</v>
      </c>
      <c r="B20052" s="226">
        <v>43831</v>
      </c>
      <c r="C20052" s="226">
        <v>43832</v>
      </c>
      <c r="D20052" s="226">
        <v>44411.481168981481</v>
      </c>
      <c r="E20052" t="s">
        <v>7408</v>
      </c>
      <c r="F20052">
        <v>1.0000000474974138E-3</v>
      </c>
    </row>
    <row r="20053" spans="1:6">
      <c r="A20053">
        <v>8</v>
      </c>
      <c r="B20053" s="226">
        <v>43831</v>
      </c>
      <c r="C20053" s="226">
        <v>43832</v>
      </c>
      <c r="D20053" s="226">
        <v>44411.481168981481</v>
      </c>
      <c r="E20053" t="s">
        <v>8174</v>
      </c>
      <c r="F20053">
        <v>21.68899917602559</v>
      </c>
    </row>
    <row r="20054" spans="1:6">
      <c r="A20054">
        <v>8</v>
      </c>
      <c r="B20054" s="226">
        <v>43831</v>
      </c>
      <c r="C20054" s="226">
        <v>43832</v>
      </c>
      <c r="D20054" s="226">
        <v>44411.481168981481</v>
      </c>
      <c r="E20054" t="s">
        <v>8175</v>
      </c>
      <c r="F20054">
        <v>22.565000534056725</v>
      </c>
    </row>
    <row r="20055" spans="1:6">
      <c r="A20055">
        <v>8</v>
      </c>
      <c r="B20055" s="226">
        <v>43831</v>
      </c>
      <c r="C20055" s="226">
        <v>43832</v>
      </c>
      <c r="D20055" s="226">
        <v>44411.481168981481</v>
      </c>
      <c r="E20055" t="s">
        <v>8176</v>
      </c>
      <c r="F20055">
        <v>39.99399948119958</v>
      </c>
    </row>
    <row r="20056" spans="1:6">
      <c r="A20056">
        <v>8</v>
      </c>
      <c r="B20056" s="226">
        <v>43831</v>
      </c>
      <c r="C20056" s="226">
        <v>43832</v>
      </c>
      <c r="D20056" s="226">
        <v>44411.481168981481</v>
      </c>
      <c r="E20056" t="s">
        <v>8177</v>
      </c>
      <c r="F20056">
        <v>14.701000213623047</v>
      </c>
    </row>
    <row r="20057" spans="1:6">
      <c r="A20057">
        <v>8</v>
      </c>
      <c r="B20057" s="226">
        <v>43831</v>
      </c>
      <c r="C20057" s="226">
        <v>43832</v>
      </c>
      <c r="D20057" s="226">
        <v>44411.481168981481</v>
      </c>
      <c r="E20057" t="s">
        <v>8178</v>
      </c>
      <c r="F20057">
        <v>0.68000000715253039</v>
      </c>
    </row>
    <row r="20058" spans="1:6">
      <c r="A20058">
        <v>8</v>
      </c>
      <c r="B20058" s="226">
        <v>43831</v>
      </c>
      <c r="C20058" s="226">
        <v>43832</v>
      </c>
      <c r="D20058" s="226">
        <v>44411.481168981481</v>
      </c>
      <c r="E20058" t="s">
        <v>8179</v>
      </c>
      <c r="F20058">
        <v>0.30000001192092896</v>
      </c>
    </row>
    <row r="20059" spans="1:6">
      <c r="A20059">
        <v>8</v>
      </c>
      <c r="B20059" s="226">
        <v>43831</v>
      </c>
      <c r="C20059" s="226">
        <v>43832</v>
      </c>
      <c r="D20059" s="226">
        <v>44411.481168981481</v>
      </c>
      <c r="E20059" t="s">
        <v>8180</v>
      </c>
      <c r="F20059">
        <v>0.18000000715255737</v>
      </c>
    </row>
    <row r="20060" spans="1:6">
      <c r="A20060">
        <v>8</v>
      </c>
      <c r="B20060" s="226">
        <v>43831</v>
      </c>
      <c r="C20060" s="226">
        <v>43832</v>
      </c>
      <c r="D20060" s="226">
        <v>44411.481168981481</v>
      </c>
      <c r="E20060" t="s">
        <v>8181</v>
      </c>
      <c r="F20060">
        <v>2.4783126114143248</v>
      </c>
    </row>
    <row r="20061" spans="1:6">
      <c r="A20061">
        <v>8</v>
      </c>
      <c r="B20061" s="226">
        <v>43831</v>
      </c>
      <c r="C20061" s="226">
        <v>43832</v>
      </c>
      <c r="D20061" s="226">
        <v>44411.481168981481</v>
      </c>
      <c r="E20061" t="s">
        <v>8182</v>
      </c>
      <c r="F20061">
        <v>6.8000003695487976E-2</v>
      </c>
    </row>
    <row r="20062" spans="1:6">
      <c r="A20062">
        <v>8</v>
      </c>
      <c r="B20062" s="226">
        <v>43831</v>
      </c>
      <c r="C20062" s="226">
        <v>43832</v>
      </c>
      <c r="D20062" s="226">
        <v>44411.481168981481</v>
      </c>
      <c r="E20062" t="s">
        <v>8183</v>
      </c>
      <c r="F20062">
        <v>0.98694258928299039</v>
      </c>
    </row>
    <row r="20063" spans="1:6">
      <c r="A20063">
        <v>8</v>
      </c>
      <c r="B20063" s="226">
        <v>43831</v>
      </c>
      <c r="C20063" s="226">
        <v>43832</v>
      </c>
      <c r="D20063" s="226">
        <v>44411.481168981481</v>
      </c>
      <c r="E20063" t="s">
        <v>8184</v>
      </c>
      <c r="F20063">
        <v>4.6999998390675563E-2</v>
      </c>
    </row>
    <row r="20064" spans="1:6">
      <c r="A20064">
        <v>8</v>
      </c>
      <c r="B20064" s="226">
        <v>43831</v>
      </c>
      <c r="C20064" s="226">
        <v>43832</v>
      </c>
      <c r="D20064" s="226">
        <v>44411.481168981481</v>
      </c>
      <c r="E20064" t="s">
        <v>8185</v>
      </c>
      <c r="F20064">
        <v>6.1136994361877397</v>
      </c>
    </row>
    <row r="20065" spans="1:6">
      <c r="A20065">
        <v>8</v>
      </c>
      <c r="B20065" s="226">
        <v>43831</v>
      </c>
      <c r="C20065" s="226">
        <v>43832</v>
      </c>
      <c r="D20065" s="226">
        <v>44411.481168981481</v>
      </c>
      <c r="E20065" t="s">
        <v>8186</v>
      </c>
      <c r="F20065">
        <v>13.847000122070313</v>
      </c>
    </row>
    <row r="20066" spans="1:6">
      <c r="A20066">
        <v>8</v>
      </c>
      <c r="B20066" s="226">
        <v>43831</v>
      </c>
      <c r="C20066" s="226">
        <v>43832</v>
      </c>
      <c r="D20066" s="226">
        <v>44411.481168981481</v>
      </c>
      <c r="E20066" t="s">
        <v>8187</v>
      </c>
      <c r="F20066">
        <v>18.352856636047385</v>
      </c>
    </row>
    <row r="20067" spans="1:6">
      <c r="A20067">
        <v>8</v>
      </c>
      <c r="B20067" s="226">
        <v>43831</v>
      </c>
      <c r="C20067" s="226">
        <v>43832</v>
      </c>
      <c r="D20067" s="226">
        <v>44411.481168981481</v>
      </c>
      <c r="E20067" t="s">
        <v>8188</v>
      </c>
      <c r="F20067">
        <v>18.48200035095142</v>
      </c>
    </row>
    <row r="20068" spans="1:6">
      <c r="A20068">
        <v>8</v>
      </c>
      <c r="B20068" s="226">
        <v>43831</v>
      </c>
      <c r="C20068" s="226">
        <v>43832</v>
      </c>
      <c r="D20068" s="226">
        <v>44411.481168981481</v>
      </c>
      <c r="E20068" t="s">
        <v>8189</v>
      </c>
      <c r="F20068">
        <v>42.850053787231417</v>
      </c>
    </row>
    <row r="20069" spans="1:6">
      <c r="A20069">
        <v>8</v>
      </c>
      <c r="B20069" s="226">
        <v>43831</v>
      </c>
      <c r="C20069" s="226">
        <v>43832</v>
      </c>
      <c r="D20069" s="226">
        <v>44411.481168981481</v>
      </c>
      <c r="E20069" t="s">
        <v>8190</v>
      </c>
      <c r="F20069">
        <v>41.249000549316477</v>
      </c>
    </row>
    <row r="20070" spans="1:6">
      <c r="A20070">
        <v>8</v>
      </c>
      <c r="B20070" s="226">
        <v>43831</v>
      </c>
      <c r="C20070" s="226">
        <v>43832</v>
      </c>
      <c r="D20070" s="226">
        <v>44411.481168981481</v>
      </c>
      <c r="E20070" t="s">
        <v>8191</v>
      </c>
      <c r="F20070">
        <v>20.605543136596591</v>
      </c>
    </row>
    <row r="20071" spans="1:6">
      <c r="A20071">
        <v>8</v>
      </c>
      <c r="B20071" s="226">
        <v>43831</v>
      </c>
      <c r="C20071" s="226">
        <v>43832</v>
      </c>
      <c r="D20071" s="226">
        <v>44411.481168981481</v>
      </c>
      <c r="E20071" t="s">
        <v>8192</v>
      </c>
      <c r="F20071">
        <v>25.076000213622439</v>
      </c>
    </row>
    <row r="20072" spans="1:6">
      <c r="A20072">
        <v>8</v>
      </c>
      <c r="B20072" s="226">
        <v>43831</v>
      </c>
      <c r="C20072" s="226">
        <v>43832</v>
      </c>
      <c r="D20072" s="226">
        <v>44411.481168981481</v>
      </c>
      <c r="E20072" t="s">
        <v>8193</v>
      </c>
      <c r="F20072">
        <v>0.96799999475482534</v>
      </c>
    </row>
    <row r="20073" spans="1:6">
      <c r="A20073">
        <v>8</v>
      </c>
      <c r="B20073" s="226">
        <v>43831</v>
      </c>
      <c r="C20073" s="226">
        <v>43832</v>
      </c>
      <c r="D20073" s="226">
        <v>44411.481168981481</v>
      </c>
      <c r="E20073" t="s">
        <v>8194</v>
      </c>
      <c r="F20073">
        <v>0.22800000011921756</v>
      </c>
    </row>
    <row r="20074" spans="1:6">
      <c r="A20074">
        <v>8</v>
      </c>
      <c r="B20074" s="226">
        <v>43831</v>
      </c>
      <c r="C20074" s="226">
        <v>43832</v>
      </c>
      <c r="D20074" s="226">
        <v>44411.481168981481</v>
      </c>
      <c r="E20074" t="s">
        <v>8195</v>
      </c>
      <c r="F20074">
        <v>0.15999999642372145</v>
      </c>
    </row>
    <row r="20075" spans="1:6">
      <c r="A20075">
        <v>8</v>
      </c>
      <c r="B20075" s="226">
        <v>43831</v>
      </c>
      <c r="C20075" s="226">
        <v>43832</v>
      </c>
      <c r="D20075" s="226">
        <v>44411.481168981481</v>
      </c>
      <c r="E20075" t="s">
        <v>8196</v>
      </c>
      <c r="F20075">
        <v>2.7000000700353573E-2</v>
      </c>
    </row>
    <row r="20076" spans="1:6">
      <c r="A20076">
        <v>8</v>
      </c>
      <c r="B20076" s="226">
        <v>43831</v>
      </c>
      <c r="C20076" s="226">
        <v>43832</v>
      </c>
      <c r="D20076" s="226">
        <v>44411.481168981481</v>
      </c>
      <c r="E20076" t="s">
        <v>7433</v>
      </c>
      <c r="F20076">
        <v>0</v>
      </c>
    </row>
    <row r="20077" spans="1:6">
      <c r="A20077">
        <v>8</v>
      </c>
      <c r="B20077" s="226">
        <v>43831</v>
      </c>
      <c r="C20077" s="226">
        <v>43832</v>
      </c>
      <c r="D20077" s="226">
        <v>44411.481168981481</v>
      </c>
      <c r="E20077" t="s">
        <v>7435</v>
      </c>
      <c r="F20077">
        <v>18.863569711314444</v>
      </c>
    </row>
    <row r="20078" spans="1:6">
      <c r="A20078">
        <v>8</v>
      </c>
      <c r="B20078" s="226">
        <v>43831</v>
      </c>
      <c r="C20078" s="226">
        <v>43832</v>
      </c>
      <c r="D20078" s="226">
        <v>44411.481168981481</v>
      </c>
      <c r="E20078" t="s">
        <v>7437</v>
      </c>
      <c r="F20078">
        <v>22.471588320202311</v>
      </c>
    </row>
    <row r="20079" spans="1:6">
      <c r="A20079">
        <v>8</v>
      </c>
      <c r="B20079" s="226">
        <v>43831</v>
      </c>
      <c r="C20079" s="226">
        <v>43832</v>
      </c>
      <c r="D20079" s="226">
        <v>44411.481168981481</v>
      </c>
      <c r="E20079" t="s">
        <v>7439</v>
      </c>
      <c r="F20079">
        <v>60.714445593623537</v>
      </c>
    </row>
    <row r="20080" spans="1:6">
      <c r="A20080">
        <v>8</v>
      </c>
      <c r="B20080" s="226">
        <v>43831</v>
      </c>
      <c r="C20080" s="226">
        <v>43832</v>
      </c>
      <c r="D20080" s="226">
        <v>44411.481168981481</v>
      </c>
      <c r="E20080" t="s">
        <v>7441</v>
      </c>
      <c r="F20080">
        <v>26.416319565640542</v>
      </c>
    </row>
    <row r="20081" spans="1:6">
      <c r="A20081">
        <v>8</v>
      </c>
      <c r="B20081" s="226">
        <v>43831</v>
      </c>
      <c r="C20081" s="226">
        <v>43832</v>
      </c>
      <c r="D20081" s="226">
        <v>44411.481168981481</v>
      </c>
      <c r="E20081" t="s">
        <v>7443</v>
      </c>
      <c r="F20081">
        <v>37.943888012568166</v>
      </c>
    </row>
    <row r="20082" spans="1:6">
      <c r="A20082">
        <v>8</v>
      </c>
      <c r="B20082" s="226">
        <v>43831</v>
      </c>
      <c r="C20082" s="226">
        <v>43832</v>
      </c>
      <c r="D20082" s="226">
        <v>44411.481168981481</v>
      </c>
      <c r="E20082" t="s">
        <v>7445</v>
      </c>
      <c r="F20082">
        <v>7.2148579991526045</v>
      </c>
    </row>
    <row r="20083" spans="1:6">
      <c r="A20083">
        <v>8</v>
      </c>
      <c r="B20083" s="226">
        <v>43831</v>
      </c>
      <c r="C20083" s="226">
        <v>43832</v>
      </c>
      <c r="D20083" s="226">
        <v>44411.481168981481</v>
      </c>
      <c r="E20083" t="s">
        <v>7447</v>
      </c>
      <c r="F20083">
        <v>137.79803170098188</v>
      </c>
    </row>
    <row r="20084" spans="1:6">
      <c r="A20084">
        <v>8</v>
      </c>
      <c r="B20084" s="226">
        <v>43831</v>
      </c>
      <c r="C20084" s="226">
        <v>43832</v>
      </c>
      <c r="D20084" s="226">
        <v>44411.481168981481</v>
      </c>
      <c r="E20084" t="s">
        <v>7449</v>
      </c>
      <c r="F20084">
        <v>147.21569574144132</v>
      </c>
    </row>
    <row r="20085" spans="1:6">
      <c r="A20085">
        <v>8</v>
      </c>
      <c r="B20085" s="226">
        <v>43831</v>
      </c>
      <c r="C20085" s="226">
        <v>43832</v>
      </c>
      <c r="D20085" s="226">
        <v>44411.481168981481</v>
      </c>
      <c r="E20085" t="s">
        <v>7451</v>
      </c>
      <c r="F20085">
        <v>160.26354993184412</v>
      </c>
    </row>
    <row r="20086" spans="1:6">
      <c r="A20086">
        <v>8</v>
      </c>
      <c r="B20086" s="226">
        <v>43831</v>
      </c>
      <c r="C20086" s="226">
        <v>43832</v>
      </c>
      <c r="D20086" s="226">
        <v>44411.481168981481</v>
      </c>
      <c r="E20086" t="s">
        <v>7453</v>
      </c>
      <c r="F20086">
        <v>187.04102606243569</v>
      </c>
    </row>
    <row r="20087" spans="1:6">
      <c r="A20087">
        <v>8</v>
      </c>
      <c r="B20087" s="226">
        <v>43831</v>
      </c>
      <c r="C20087" s="226">
        <v>43832</v>
      </c>
      <c r="D20087" s="226">
        <v>44411.481168981481</v>
      </c>
      <c r="E20087" t="s">
        <v>7455</v>
      </c>
      <c r="F20087">
        <v>198.03290838665373</v>
      </c>
    </row>
    <row r="20088" spans="1:6">
      <c r="A20088">
        <v>8</v>
      </c>
      <c r="B20088" s="226">
        <v>43831</v>
      </c>
      <c r="C20088" s="226">
        <v>43832</v>
      </c>
      <c r="D20088" s="226">
        <v>44411.481168981481</v>
      </c>
      <c r="E20088" t="s">
        <v>7457</v>
      </c>
      <c r="F20088">
        <v>198.9695576879711</v>
      </c>
    </row>
    <row r="20089" spans="1:6">
      <c r="A20089">
        <v>8</v>
      </c>
      <c r="B20089" s="226">
        <v>43831</v>
      </c>
      <c r="C20089" s="226">
        <v>43832</v>
      </c>
      <c r="D20089" s="226">
        <v>44411.481168981481</v>
      </c>
      <c r="E20089" t="s">
        <v>7459</v>
      </c>
      <c r="F20089">
        <v>200.90534630881453</v>
      </c>
    </row>
    <row r="20090" spans="1:6">
      <c r="A20090">
        <v>8</v>
      </c>
      <c r="B20090" s="226">
        <v>43831</v>
      </c>
      <c r="C20090" s="226">
        <v>43832</v>
      </c>
      <c r="D20090" s="226">
        <v>44411.481168981481</v>
      </c>
      <c r="E20090" t="s">
        <v>7461</v>
      </c>
      <c r="F20090">
        <v>197.26214670604992</v>
      </c>
    </row>
    <row r="20091" spans="1:6">
      <c r="A20091">
        <v>8</v>
      </c>
      <c r="B20091" s="226">
        <v>43831</v>
      </c>
      <c r="C20091" s="226">
        <v>43832</v>
      </c>
      <c r="D20091" s="226">
        <v>44411.481168981481</v>
      </c>
      <c r="E20091" t="s">
        <v>7463</v>
      </c>
      <c r="F20091">
        <v>150.75598879920128</v>
      </c>
    </row>
    <row r="20092" spans="1:6">
      <c r="A20092">
        <v>8</v>
      </c>
      <c r="B20092" s="226">
        <v>43831</v>
      </c>
      <c r="C20092" s="226">
        <v>43832</v>
      </c>
      <c r="D20092" s="226">
        <v>44411.481168981481</v>
      </c>
      <c r="E20092" t="s">
        <v>7465</v>
      </c>
      <c r="F20092">
        <v>150.98708908292977</v>
      </c>
    </row>
    <row r="20093" spans="1:6">
      <c r="A20093">
        <v>8</v>
      </c>
      <c r="B20093" s="226">
        <v>43831</v>
      </c>
      <c r="C20093" s="226">
        <v>43832</v>
      </c>
      <c r="D20093" s="226">
        <v>44411.481168981481</v>
      </c>
      <c r="E20093" t="s">
        <v>7467</v>
      </c>
      <c r="F20093">
        <v>30.974489356411702</v>
      </c>
    </row>
    <row r="20094" spans="1:6">
      <c r="A20094">
        <v>8</v>
      </c>
      <c r="B20094" s="226">
        <v>43831</v>
      </c>
      <c r="C20094" s="226">
        <v>43832</v>
      </c>
      <c r="D20094" s="226">
        <v>44411.481168981481</v>
      </c>
      <c r="E20094" t="s">
        <v>8198</v>
      </c>
      <c r="F20094">
        <v>2.8999999165534973E-2</v>
      </c>
    </row>
    <row r="20095" spans="1:6">
      <c r="A20095">
        <v>8</v>
      </c>
      <c r="B20095" s="226">
        <v>43831</v>
      </c>
      <c r="C20095" s="226">
        <v>43832</v>
      </c>
      <c r="D20095" s="226">
        <v>44411.481168981481</v>
      </c>
      <c r="E20095" t="s">
        <v>8197</v>
      </c>
      <c r="F20095">
        <v>0.10599999874829849</v>
      </c>
    </row>
    <row r="20096" spans="1:6">
      <c r="A20096">
        <v>8</v>
      </c>
      <c r="B20096" s="226">
        <v>43831</v>
      </c>
      <c r="C20096" s="226">
        <v>43832</v>
      </c>
      <c r="D20096" s="226">
        <v>44411.481168981481</v>
      </c>
      <c r="E20096" t="s">
        <v>8199</v>
      </c>
      <c r="F20096">
        <v>0.20399999618530273</v>
      </c>
    </row>
    <row r="20097" spans="1:6">
      <c r="A20097">
        <v>8</v>
      </c>
      <c r="B20097" s="226">
        <v>43831</v>
      </c>
      <c r="C20097" s="226">
        <v>43832</v>
      </c>
      <c r="D20097" s="226">
        <v>44411.481168981481</v>
      </c>
      <c r="E20097" t="s">
        <v>8200</v>
      </c>
      <c r="F20097">
        <v>21.100000381470569</v>
      </c>
    </row>
    <row r="20098" spans="1:6">
      <c r="A20098">
        <v>8</v>
      </c>
      <c r="B20098" s="226">
        <v>43831</v>
      </c>
      <c r="C20098" s="226">
        <v>43832</v>
      </c>
      <c r="D20098" s="226">
        <v>44411.481168981481</v>
      </c>
      <c r="E20098" t="s">
        <v>8201</v>
      </c>
      <c r="F20098">
        <v>21.118000030517695</v>
      </c>
    </row>
    <row r="20099" spans="1:6">
      <c r="A20099">
        <v>8</v>
      </c>
      <c r="B20099" s="226">
        <v>43831</v>
      </c>
      <c r="C20099" s="226">
        <v>43832</v>
      </c>
      <c r="D20099" s="226">
        <v>44411.481168981481</v>
      </c>
      <c r="E20099" t="s">
        <v>8202</v>
      </c>
      <c r="F20099">
        <v>47.970001220703125</v>
      </c>
    </row>
    <row r="20100" spans="1:6">
      <c r="A20100">
        <v>8</v>
      </c>
      <c r="B20100" s="226">
        <v>43831</v>
      </c>
      <c r="C20100" s="226">
        <v>43832</v>
      </c>
      <c r="D20100" s="226">
        <v>44411.481168981481</v>
      </c>
      <c r="E20100" t="s">
        <v>8203</v>
      </c>
      <c r="F20100">
        <v>8.1120004653933702</v>
      </c>
    </row>
    <row r="20101" spans="1:6">
      <c r="A20101">
        <v>8</v>
      </c>
      <c r="B20101" s="226">
        <v>43831</v>
      </c>
      <c r="C20101" s="226">
        <v>43832</v>
      </c>
      <c r="D20101" s="226">
        <v>44411.481168981481</v>
      </c>
      <c r="E20101" t="s">
        <v>8205</v>
      </c>
      <c r="F20101">
        <v>8.5000000894066299E-2</v>
      </c>
    </row>
    <row r="20102" spans="1:6">
      <c r="A20102">
        <v>8</v>
      </c>
      <c r="B20102" s="226">
        <v>43831</v>
      </c>
      <c r="C20102" s="226">
        <v>43832</v>
      </c>
      <c r="D20102" s="226">
        <v>44411.481168981481</v>
      </c>
      <c r="E20102" t="s">
        <v>8327</v>
      </c>
      <c r="F20102">
        <v>2.0067007467150852</v>
      </c>
    </row>
    <row r="20103" spans="1:6">
      <c r="A20103">
        <v>8</v>
      </c>
      <c r="B20103" s="226">
        <v>43831</v>
      </c>
      <c r="C20103" s="226">
        <v>43832</v>
      </c>
      <c r="D20103" s="226">
        <v>44411.481168981481</v>
      </c>
      <c r="E20103" t="s">
        <v>8325</v>
      </c>
      <c r="F20103">
        <v>2.8225266950903466E-2</v>
      </c>
    </row>
    <row r="20104" spans="1:6">
      <c r="A20104">
        <v>8</v>
      </c>
      <c r="B20104" s="226">
        <v>43831</v>
      </c>
      <c r="C20104" s="226">
        <v>43832</v>
      </c>
      <c r="D20104" s="226">
        <v>44411.481168981481</v>
      </c>
      <c r="E20104" t="s">
        <v>8423</v>
      </c>
      <c r="F20104">
        <v>41.316491340097862</v>
      </c>
    </row>
    <row r="20105" spans="1:6">
      <c r="A20105">
        <v>8</v>
      </c>
      <c r="B20105" s="226">
        <v>43831</v>
      </c>
      <c r="C20105" s="226">
        <v>43832</v>
      </c>
      <c r="D20105" s="226">
        <v>44411.481168981481</v>
      </c>
      <c r="E20105" t="s">
        <v>8415</v>
      </c>
      <c r="F20105">
        <v>34.438961099253746</v>
      </c>
    </row>
    <row r="20106" spans="1:6">
      <c r="A20106">
        <v>8</v>
      </c>
      <c r="B20106" s="226">
        <v>43831</v>
      </c>
      <c r="C20106" s="226">
        <v>43832</v>
      </c>
      <c r="D20106" s="226">
        <v>44411.481168981481</v>
      </c>
      <c r="E20106" t="s">
        <v>8330</v>
      </c>
      <c r="F20106">
        <v>27.681180273161981</v>
      </c>
    </row>
    <row r="20107" spans="1:6">
      <c r="A20107">
        <v>8</v>
      </c>
      <c r="B20107" s="226">
        <v>43831</v>
      </c>
      <c r="C20107" s="226">
        <v>43832</v>
      </c>
      <c r="D20107" s="226">
        <v>44411.481168981481</v>
      </c>
      <c r="E20107" t="s">
        <v>8298</v>
      </c>
      <c r="F20107">
        <v>133.58539942774709</v>
      </c>
    </row>
    <row r="20108" spans="1:6">
      <c r="A20108">
        <v>8</v>
      </c>
      <c r="B20108" s="226">
        <v>43831</v>
      </c>
      <c r="C20108" s="226">
        <v>43832</v>
      </c>
      <c r="D20108" s="226">
        <v>44411.481168981481</v>
      </c>
      <c r="E20108" t="s">
        <v>8299</v>
      </c>
      <c r="F20108">
        <v>124.29264354166432</v>
      </c>
    </row>
    <row r="20109" spans="1:6">
      <c r="A20109">
        <v>8</v>
      </c>
      <c r="B20109" s="226">
        <v>43831</v>
      </c>
      <c r="C20109" s="226">
        <v>43832</v>
      </c>
      <c r="D20109" s="226">
        <v>44411.481168981481</v>
      </c>
      <c r="E20109" t="s">
        <v>6670</v>
      </c>
      <c r="F20109">
        <v>6.9564158402722631</v>
      </c>
    </row>
    <row r="20110" spans="1:6">
      <c r="A20110">
        <v>8</v>
      </c>
      <c r="B20110" s="226">
        <v>43831</v>
      </c>
      <c r="C20110" s="226">
        <v>43832</v>
      </c>
      <c r="D20110" s="226">
        <v>44411.481168981481</v>
      </c>
      <c r="E20110" t="s">
        <v>8300</v>
      </c>
      <c r="F20110">
        <v>120.39442593160587</v>
      </c>
    </row>
    <row r="20111" spans="1:6">
      <c r="A20111">
        <v>8</v>
      </c>
      <c r="B20111" s="226">
        <v>43831</v>
      </c>
      <c r="C20111" s="226">
        <v>43832</v>
      </c>
      <c r="D20111" s="226">
        <v>44411.481168981481</v>
      </c>
      <c r="E20111" t="s">
        <v>8301</v>
      </c>
      <c r="F20111">
        <v>116.77701611352096</v>
      </c>
    </row>
    <row r="20112" spans="1:6">
      <c r="A20112">
        <v>8</v>
      </c>
      <c r="B20112" s="226">
        <v>43831</v>
      </c>
      <c r="C20112" s="226">
        <v>43832</v>
      </c>
      <c r="D20112" s="226">
        <v>44411.481168981481</v>
      </c>
      <c r="E20112" t="s">
        <v>6671</v>
      </c>
      <c r="F20112">
        <v>3.0046323075952874</v>
      </c>
    </row>
    <row r="20113" spans="1:6">
      <c r="A20113">
        <v>8</v>
      </c>
      <c r="B20113" s="226">
        <v>43831</v>
      </c>
      <c r="C20113" s="226">
        <v>43832</v>
      </c>
      <c r="D20113" s="226">
        <v>44411.492083333331</v>
      </c>
      <c r="E20113" t="s">
        <v>5369</v>
      </c>
      <c r="F20113">
        <v>1.294717978675227</v>
      </c>
    </row>
    <row r="20114" spans="1:6">
      <c r="A20114">
        <v>8</v>
      </c>
      <c r="B20114" s="226">
        <v>43831</v>
      </c>
      <c r="C20114" s="226">
        <v>43832</v>
      </c>
      <c r="D20114" s="226">
        <v>44411.492083333331</v>
      </c>
      <c r="E20114" t="s">
        <v>5521</v>
      </c>
      <c r="F20114">
        <v>210.67810947630139</v>
      </c>
    </row>
    <row r="20115" spans="1:6">
      <c r="A20115">
        <v>8</v>
      </c>
      <c r="B20115" s="226">
        <v>43831</v>
      </c>
      <c r="C20115" s="226">
        <v>43832</v>
      </c>
      <c r="D20115" s="226">
        <v>44411.492083333331</v>
      </c>
      <c r="E20115" t="s">
        <v>6243</v>
      </c>
      <c r="F20115">
        <v>1.6900456621767563</v>
      </c>
    </row>
    <row r="20116" spans="1:6">
      <c r="A20116">
        <v>8</v>
      </c>
      <c r="B20116" s="226">
        <v>43831</v>
      </c>
      <c r="C20116" s="226">
        <v>43832</v>
      </c>
      <c r="D20116" s="226">
        <v>44411.492083333331</v>
      </c>
      <c r="E20116" t="s">
        <v>6816</v>
      </c>
      <c r="F20116">
        <v>75.981706953048715</v>
      </c>
    </row>
    <row r="20117" spans="1:6">
      <c r="A20117">
        <v>8</v>
      </c>
      <c r="B20117" s="226">
        <v>43831</v>
      </c>
      <c r="C20117" s="226">
        <v>43832</v>
      </c>
      <c r="D20117" s="226">
        <v>44411.492083333331</v>
      </c>
      <c r="E20117" t="s">
        <v>6900</v>
      </c>
      <c r="F20117">
        <v>110.00103698836462</v>
      </c>
    </row>
    <row r="20118" spans="1:6">
      <c r="A20118">
        <v>8</v>
      </c>
      <c r="B20118" s="226">
        <v>43831</v>
      </c>
      <c r="C20118" s="226">
        <v>43832</v>
      </c>
      <c r="D20118" s="226">
        <v>44411.492083333331</v>
      </c>
      <c r="E20118" t="s">
        <v>6902</v>
      </c>
      <c r="F20118">
        <v>0</v>
      </c>
    </row>
    <row r="20119" spans="1:6">
      <c r="A20119">
        <v>8</v>
      </c>
      <c r="B20119" s="226">
        <v>43831</v>
      </c>
      <c r="C20119" s="226">
        <v>43832</v>
      </c>
      <c r="D20119" s="226">
        <v>44411.492083333331</v>
      </c>
      <c r="E20119" t="s">
        <v>7024</v>
      </c>
      <c r="F20119">
        <v>0</v>
      </c>
    </row>
    <row r="20120" spans="1:6">
      <c r="A20120">
        <v>8</v>
      </c>
      <c r="B20120" s="226">
        <v>43831</v>
      </c>
      <c r="C20120" s="226">
        <v>43832</v>
      </c>
      <c r="D20120" s="226">
        <v>44411.492083333331</v>
      </c>
      <c r="E20120" t="s">
        <v>6246</v>
      </c>
    </row>
    <row r="20121" spans="1:6">
      <c r="A20121">
        <v>8</v>
      </c>
      <c r="B20121" s="226">
        <v>43831</v>
      </c>
      <c r="C20121" s="226">
        <v>43832</v>
      </c>
      <c r="D20121" s="226">
        <v>44411.492083333331</v>
      </c>
      <c r="E20121" t="s">
        <v>6665</v>
      </c>
      <c r="F20121">
        <v>-3.257282465799919E-2</v>
      </c>
    </row>
    <row r="20122" spans="1:6">
      <c r="A20122">
        <v>8</v>
      </c>
      <c r="B20122" s="226">
        <v>43831</v>
      </c>
      <c r="C20122" s="226">
        <v>43832</v>
      </c>
      <c r="D20122" s="226">
        <v>44411.492083333331</v>
      </c>
      <c r="E20122" t="s">
        <v>6666</v>
      </c>
      <c r="F20122">
        <v>-2.5229221771264243E-2</v>
      </c>
    </row>
    <row r="20123" spans="1:6">
      <c r="A20123">
        <v>8</v>
      </c>
      <c r="B20123" s="226">
        <v>43831</v>
      </c>
      <c r="C20123" s="226">
        <v>43832</v>
      </c>
      <c r="D20123" s="226">
        <v>44411.492083333331</v>
      </c>
      <c r="E20123" t="s">
        <v>6289</v>
      </c>
      <c r="F20123">
        <v>32.856162087122598</v>
      </c>
    </row>
    <row r="20124" spans="1:6">
      <c r="A20124">
        <v>8</v>
      </c>
      <c r="B20124" s="226">
        <v>43831</v>
      </c>
      <c r="C20124" s="226">
        <v>43832</v>
      </c>
      <c r="D20124" s="226">
        <v>44411.492083333331</v>
      </c>
      <c r="E20124" t="s">
        <v>6290</v>
      </c>
      <c r="F20124">
        <v>4.3155950711005211</v>
      </c>
    </row>
    <row r="20125" spans="1:6">
      <c r="A20125">
        <v>8</v>
      </c>
      <c r="B20125" s="226">
        <v>43831</v>
      </c>
      <c r="C20125" s="226">
        <v>43832</v>
      </c>
      <c r="D20125" s="226">
        <v>44411.492083333331</v>
      </c>
      <c r="E20125" t="s">
        <v>6291</v>
      </c>
      <c r="F20125">
        <v>4.4542602270382359</v>
      </c>
    </row>
    <row r="20126" spans="1:6">
      <c r="A20126">
        <v>8</v>
      </c>
      <c r="B20126" s="226">
        <v>43831</v>
      </c>
      <c r="C20126" s="226">
        <v>43832</v>
      </c>
      <c r="D20126" s="226">
        <v>44411.492083333331</v>
      </c>
      <c r="E20126" t="s">
        <v>7315</v>
      </c>
      <c r="F20126">
        <v>37.828326772318924</v>
      </c>
    </row>
    <row r="20127" spans="1:6">
      <c r="A20127">
        <v>8</v>
      </c>
      <c r="B20127" s="226">
        <v>43831</v>
      </c>
      <c r="C20127" s="226">
        <v>43832</v>
      </c>
      <c r="D20127" s="226">
        <v>44411.492083333331</v>
      </c>
      <c r="E20127" t="s">
        <v>8322</v>
      </c>
      <c r="F20127">
        <v>0</v>
      </c>
    </row>
    <row r="20128" spans="1:6">
      <c r="A20128">
        <v>8</v>
      </c>
      <c r="B20128" s="226">
        <v>43831</v>
      </c>
      <c r="C20128" s="226">
        <v>43832</v>
      </c>
      <c r="D20128" s="226">
        <v>44411.492083333331</v>
      </c>
      <c r="E20128" t="s">
        <v>7348</v>
      </c>
      <c r="F20128">
        <v>5.0086818463271507</v>
      </c>
    </row>
    <row r="20129" spans="1:6">
      <c r="A20129">
        <v>8</v>
      </c>
      <c r="B20129" s="226">
        <v>43831</v>
      </c>
      <c r="C20129" s="226">
        <v>43832</v>
      </c>
      <c r="D20129" s="226">
        <v>44411.492083333331</v>
      </c>
      <c r="E20129" t="s">
        <v>8323</v>
      </c>
      <c r="F20129">
        <v>4.2716914865705737</v>
      </c>
    </row>
    <row r="20130" spans="1:6">
      <c r="A20130">
        <v>8</v>
      </c>
      <c r="B20130" s="226">
        <v>43831</v>
      </c>
      <c r="C20130" s="226">
        <v>43832</v>
      </c>
      <c r="D20130" s="226">
        <v>44411.492083333331</v>
      </c>
      <c r="E20130" t="s">
        <v>7343</v>
      </c>
      <c r="F20130">
        <v>40.743962542215947</v>
      </c>
    </row>
    <row r="20131" spans="1:6">
      <c r="A20131">
        <v>8</v>
      </c>
      <c r="B20131" s="226">
        <v>43831</v>
      </c>
      <c r="C20131" s="226">
        <v>43832</v>
      </c>
      <c r="D20131" s="226">
        <v>44411.492083333331</v>
      </c>
      <c r="E20131" t="s">
        <v>6834</v>
      </c>
      <c r="F20131">
        <v>0</v>
      </c>
    </row>
    <row r="20132" spans="1:6">
      <c r="A20132">
        <v>8</v>
      </c>
      <c r="B20132" s="226">
        <v>43831</v>
      </c>
      <c r="C20132" s="226">
        <v>43832</v>
      </c>
      <c r="D20132" s="226">
        <v>44411.492083333331</v>
      </c>
      <c r="E20132" t="s">
        <v>8020</v>
      </c>
      <c r="F20132">
        <v>1.0537960679994691</v>
      </c>
    </row>
    <row r="20133" spans="1:6">
      <c r="A20133">
        <v>8</v>
      </c>
      <c r="B20133" s="226">
        <v>43831</v>
      </c>
      <c r="C20133" s="226">
        <v>43832</v>
      </c>
      <c r="D20133" s="226">
        <v>44411.492083333331</v>
      </c>
      <c r="E20133" t="s">
        <v>7018</v>
      </c>
      <c r="F20133">
        <v>19.06925452086664</v>
      </c>
    </row>
    <row r="20134" spans="1:6">
      <c r="A20134">
        <v>8</v>
      </c>
      <c r="B20134" s="226">
        <v>43831</v>
      </c>
      <c r="C20134" s="226">
        <v>43832</v>
      </c>
      <c r="D20134" s="226">
        <v>44411.492083333331</v>
      </c>
      <c r="E20134" t="s">
        <v>7354</v>
      </c>
      <c r="F20134">
        <v>35.69897345701856</v>
      </c>
    </row>
    <row r="20135" spans="1:6">
      <c r="A20135">
        <v>8</v>
      </c>
      <c r="B20135" s="226">
        <v>43831</v>
      </c>
      <c r="C20135" s="226">
        <v>43832</v>
      </c>
      <c r="D20135" s="226">
        <v>44411.492083333331</v>
      </c>
      <c r="E20135" t="s">
        <v>8328</v>
      </c>
      <c r="F20135">
        <v>25.533217056592303</v>
      </c>
    </row>
    <row r="20136" spans="1:6">
      <c r="A20136">
        <v>8</v>
      </c>
      <c r="B20136" s="226">
        <v>43831</v>
      </c>
      <c r="C20136" s="226">
        <v>43832</v>
      </c>
      <c r="D20136" s="226">
        <v>44411.492083333331</v>
      </c>
      <c r="E20136" t="s">
        <v>8330</v>
      </c>
      <c r="F20136">
        <v>27.681180273161981</v>
      </c>
    </row>
    <row r="20137" spans="1:6">
      <c r="A20137">
        <v>8</v>
      </c>
      <c r="B20137" s="226">
        <v>43831</v>
      </c>
      <c r="C20137" s="226">
        <v>43832</v>
      </c>
      <c r="D20137" s="226">
        <v>44411.492083333331</v>
      </c>
      <c r="E20137" t="s">
        <v>7397</v>
      </c>
      <c r="F20137">
        <v>0</v>
      </c>
    </row>
    <row r="20138" spans="1:6">
      <c r="A20138">
        <v>8</v>
      </c>
      <c r="B20138" s="226">
        <v>43831</v>
      </c>
      <c r="C20138" s="226">
        <v>43832</v>
      </c>
      <c r="D20138" s="226">
        <v>44411.492083333331</v>
      </c>
      <c r="E20138" t="s">
        <v>6635</v>
      </c>
    </row>
    <row r="20139" spans="1:6">
      <c r="A20139">
        <v>8</v>
      </c>
      <c r="B20139" s="226">
        <v>43831</v>
      </c>
      <c r="C20139" s="226">
        <v>43832</v>
      </c>
      <c r="D20139" s="226">
        <v>44411.492083333331</v>
      </c>
      <c r="E20139" t="s">
        <v>6637</v>
      </c>
    </row>
    <row r="20140" spans="1:6">
      <c r="A20140">
        <v>8</v>
      </c>
      <c r="B20140" s="226">
        <v>43831</v>
      </c>
      <c r="C20140" s="226">
        <v>43832</v>
      </c>
      <c r="D20140" s="226">
        <v>44411.492083333331</v>
      </c>
      <c r="E20140" t="s">
        <v>6659</v>
      </c>
      <c r="F20140">
        <v>0.82829999923706055</v>
      </c>
    </row>
    <row r="20141" spans="1:6">
      <c r="A20141">
        <v>8</v>
      </c>
      <c r="B20141" s="226">
        <v>43831</v>
      </c>
      <c r="C20141" s="226">
        <v>43832</v>
      </c>
      <c r="D20141" s="226">
        <v>44411.492083333331</v>
      </c>
      <c r="E20141" t="s">
        <v>6639</v>
      </c>
      <c r="F20141">
        <v>0.74409997463224853</v>
      </c>
    </row>
    <row r="20142" spans="1:6">
      <c r="A20142">
        <v>8</v>
      </c>
      <c r="B20142" s="226">
        <v>43831</v>
      </c>
      <c r="C20142" s="226">
        <v>43832</v>
      </c>
      <c r="D20142" s="226">
        <v>44411.492083333331</v>
      </c>
      <c r="E20142" t="s">
        <v>6640</v>
      </c>
      <c r="F20142">
        <v>0.85939997434612891</v>
      </c>
    </row>
    <row r="20143" spans="1:6">
      <c r="A20143">
        <v>8</v>
      </c>
      <c r="B20143" s="226">
        <v>43831</v>
      </c>
      <c r="C20143" s="226">
        <v>43832</v>
      </c>
      <c r="D20143" s="226">
        <v>44411.492083333331</v>
      </c>
      <c r="E20143" t="s">
        <v>6641</v>
      </c>
      <c r="F20143">
        <v>0.87779998779296875</v>
      </c>
    </row>
    <row r="20144" spans="1:6">
      <c r="A20144">
        <v>8</v>
      </c>
      <c r="B20144" s="226">
        <v>43831</v>
      </c>
      <c r="C20144" s="226">
        <v>43832</v>
      </c>
      <c r="D20144" s="226">
        <v>44411.492083333331</v>
      </c>
      <c r="E20144" t="s">
        <v>6650</v>
      </c>
    </row>
    <row r="20145" spans="1:5">
      <c r="A20145">
        <v>8</v>
      </c>
      <c r="B20145" s="226">
        <v>43831</v>
      </c>
      <c r="C20145" s="226">
        <v>43832</v>
      </c>
      <c r="D20145" s="226">
        <v>44411.492083333331</v>
      </c>
      <c r="E20145" t="s">
        <v>6651</v>
      </c>
    </row>
    <row r="20146" spans="1:5">
      <c r="A20146">
        <v>8</v>
      </c>
      <c r="B20146" s="226">
        <v>43831</v>
      </c>
      <c r="C20146" s="226">
        <v>43832</v>
      </c>
      <c r="D20146" s="226">
        <v>44411.492083333331</v>
      </c>
      <c r="E20146" t="s">
        <v>8209</v>
      </c>
    </row>
    <row r="20147" spans="1:5">
      <c r="A20147">
        <v>8</v>
      </c>
      <c r="B20147" s="226">
        <v>43831</v>
      </c>
      <c r="C20147" s="226">
        <v>43832</v>
      </c>
      <c r="D20147" s="226">
        <v>44411.492083333331</v>
      </c>
      <c r="E20147" t="s">
        <v>8211</v>
      </c>
    </row>
    <row r="20148" spans="1:5">
      <c r="A20148">
        <v>8</v>
      </c>
      <c r="B20148" s="226">
        <v>43831</v>
      </c>
      <c r="C20148" s="226">
        <v>43832</v>
      </c>
      <c r="D20148" s="226">
        <v>44411.492083333331</v>
      </c>
      <c r="E20148" t="s">
        <v>8213</v>
      </c>
    </row>
    <row r="20149" spans="1:5">
      <c r="A20149">
        <v>8</v>
      </c>
      <c r="B20149" s="226">
        <v>43831</v>
      </c>
      <c r="C20149" s="226">
        <v>43832</v>
      </c>
      <c r="D20149" s="226">
        <v>44411.492083333331</v>
      </c>
      <c r="E20149" t="s">
        <v>8215</v>
      </c>
    </row>
    <row r="20150" spans="1:5">
      <c r="A20150">
        <v>8</v>
      </c>
      <c r="B20150" s="226">
        <v>43831</v>
      </c>
      <c r="C20150" s="226">
        <v>43832</v>
      </c>
      <c r="D20150" s="226">
        <v>44411.492083333331</v>
      </c>
      <c r="E20150" t="s">
        <v>8217</v>
      </c>
    </row>
    <row r="20151" spans="1:5">
      <c r="A20151">
        <v>8</v>
      </c>
      <c r="B20151" s="226">
        <v>43831</v>
      </c>
      <c r="C20151" s="226">
        <v>43832</v>
      </c>
      <c r="D20151" s="226">
        <v>44411.492083333331</v>
      </c>
      <c r="E20151" t="s">
        <v>8219</v>
      </c>
    </row>
    <row r="20152" spans="1:5">
      <c r="A20152">
        <v>8</v>
      </c>
      <c r="B20152" s="226">
        <v>43831</v>
      </c>
      <c r="C20152" s="226">
        <v>43832</v>
      </c>
      <c r="D20152" s="226">
        <v>44411.492083333331</v>
      </c>
      <c r="E20152" t="s">
        <v>8221</v>
      </c>
    </row>
    <row r="20153" spans="1:5">
      <c r="A20153">
        <v>8</v>
      </c>
      <c r="B20153" s="226">
        <v>43831</v>
      </c>
      <c r="C20153" s="226">
        <v>43832</v>
      </c>
      <c r="D20153" s="226">
        <v>44411.492083333331</v>
      </c>
      <c r="E20153" t="s">
        <v>8223</v>
      </c>
    </row>
    <row r="20154" spans="1:5">
      <c r="A20154">
        <v>8</v>
      </c>
      <c r="B20154" s="226">
        <v>43831</v>
      </c>
      <c r="C20154" s="226">
        <v>43832</v>
      </c>
      <c r="D20154" s="226">
        <v>44411.492083333331</v>
      </c>
      <c r="E20154" t="s">
        <v>8225</v>
      </c>
    </row>
    <row r="20155" spans="1:5">
      <c r="A20155">
        <v>8</v>
      </c>
      <c r="B20155" s="226">
        <v>43831</v>
      </c>
      <c r="C20155" s="226">
        <v>43832</v>
      </c>
      <c r="D20155" s="226">
        <v>44411.492083333331</v>
      </c>
      <c r="E20155" t="s">
        <v>8227</v>
      </c>
    </row>
    <row r="20156" spans="1:5">
      <c r="A20156">
        <v>8</v>
      </c>
      <c r="B20156" s="226">
        <v>43831</v>
      </c>
      <c r="C20156" s="226">
        <v>43832</v>
      </c>
      <c r="D20156" s="226">
        <v>44411.492083333331</v>
      </c>
      <c r="E20156" t="s">
        <v>8229</v>
      </c>
    </row>
    <row r="20157" spans="1:5">
      <c r="A20157">
        <v>8</v>
      </c>
      <c r="B20157" s="226">
        <v>43831</v>
      </c>
      <c r="C20157" s="226">
        <v>43832</v>
      </c>
      <c r="D20157" s="226">
        <v>44411.492083333331</v>
      </c>
      <c r="E20157" t="s">
        <v>8231</v>
      </c>
    </row>
    <row r="20158" spans="1:5">
      <c r="A20158">
        <v>8</v>
      </c>
      <c r="B20158" s="226">
        <v>43831</v>
      </c>
      <c r="C20158" s="226">
        <v>43832</v>
      </c>
      <c r="D20158" s="226">
        <v>44411.492083333331</v>
      </c>
      <c r="E20158" t="s">
        <v>8233</v>
      </c>
    </row>
    <row r="20159" spans="1:5">
      <c r="A20159">
        <v>8</v>
      </c>
      <c r="B20159" s="226">
        <v>43831</v>
      </c>
      <c r="C20159" s="226">
        <v>43832</v>
      </c>
      <c r="D20159" s="226">
        <v>44411.492083333331</v>
      </c>
      <c r="E20159" t="s">
        <v>8235</v>
      </c>
    </row>
    <row r="20160" spans="1:5">
      <c r="A20160">
        <v>8</v>
      </c>
      <c r="B20160" s="226">
        <v>43831</v>
      </c>
      <c r="C20160" s="226">
        <v>43832</v>
      </c>
      <c r="D20160" s="226">
        <v>44411.492083333331</v>
      </c>
      <c r="E20160" t="s">
        <v>8237</v>
      </c>
    </row>
    <row r="20161" spans="1:5">
      <c r="A20161">
        <v>8</v>
      </c>
      <c r="B20161" s="226">
        <v>43831</v>
      </c>
      <c r="C20161" s="226">
        <v>43832</v>
      </c>
      <c r="D20161" s="226">
        <v>44411.492083333331</v>
      </c>
      <c r="E20161" t="s">
        <v>8239</v>
      </c>
    </row>
    <row r="20162" spans="1:5">
      <c r="A20162">
        <v>8</v>
      </c>
      <c r="B20162" s="226">
        <v>43831</v>
      </c>
      <c r="C20162" s="226">
        <v>43832</v>
      </c>
      <c r="D20162" s="226">
        <v>44411.492083333331</v>
      </c>
      <c r="E20162" t="s">
        <v>8241</v>
      </c>
    </row>
    <row r="20163" spans="1:5">
      <c r="A20163">
        <v>8</v>
      </c>
      <c r="B20163" s="226">
        <v>43831</v>
      </c>
      <c r="C20163" s="226">
        <v>43832</v>
      </c>
      <c r="D20163" s="226">
        <v>44411.492083333331</v>
      </c>
      <c r="E20163" t="s">
        <v>8243</v>
      </c>
    </row>
    <row r="20164" spans="1:5">
      <c r="A20164">
        <v>8</v>
      </c>
      <c r="B20164" s="226">
        <v>43831</v>
      </c>
      <c r="C20164" s="226">
        <v>43832</v>
      </c>
      <c r="D20164" s="226">
        <v>44411.492083333331</v>
      </c>
      <c r="E20164" t="s">
        <v>8245</v>
      </c>
    </row>
    <row r="20165" spans="1:5">
      <c r="A20165">
        <v>8</v>
      </c>
      <c r="B20165" s="226">
        <v>43831</v>
      </c>
      <c r="C20165" s="226">
        <v>43832</v>
      </c>
      <c r="D20165" s="226">
        <v>44411.492083333331</v>
      </c>
      <c r="E20165" t="s">
        <v>8246</v>
      </c>
    </row>
    <row r="20166" spans="1:5">
      <c r="A20166">
        <v>8</v>
      </c>
      <c r="B20166" s="226">
        <v>43831</v>
      </c>
      <c r="C20166" s="226">
        <v>43832</v>
      </c>
      <c r="D20166" s="226">
        <v>44411.492083333331</v>
      </c>
      <c r="E20166" t="s">
        <v>8248</v>
      </c>
    </row>
    <row r="20167" spans="1:5">
      <c r="A20167">
        <v>8</v>
      </c>
      <c r="B20167" s="226">
        <v>43831</v>
      </c>
      <c r="C20167" s="226">
        <v>43832</v>
      </c>
      <c r="D20167" s="226">
        <v>44411.492083333331</v>
      </c>
      <c r="E20167" t="s">
        <v>8250</v>
      </c>
    </row>
    <row r="20168" spans="1:5">
      <c r="A20168">
        <v>8</v>
      </c>
      <c r="B20168" s="226">
        <v>43831</v>
      </c>
      <c r="C20168" s="226">
        <v>43832</v>
      </c>
      <c r="D20168" s="226">
        <v>44411.492083333331</v>
      </c>
      <c r="E20168" t="s">
        <v>8251</v>
      </c>
    </row>
    <row r="20169" spans="1:5">
      <c r="A20169">
        <v>8</v>
      </c>
      <c r="B20169" s="226">
        <v>43831</v>
      </c>
      <c r="C20169" s="226">
        <v>43832</v>
      </c>
      <c r="D20169" s="226">
        <v>44411.492083333331</v>
      </c>
      <c r="E20169" t="s">
        <v>8253</v>
      </c>
    </row>
    <row r="20170" spans="1:5">
      <c r="A20170">
        <v>8</v>
      </c>
      <c r="B20170" s="226">
        <v>43831</v>
      </c>
      <c r="C20170" s="226">
        <v>43832</v>
      </c>
      <c r="D20170" s="226">
        <v>44411.492083333331</v>
      </c>
      <c r="E20170" t="s">
        <v>8254</v>
      </c>
    </row>
    <row r="20171" spans="1:5">
      <c r="A20171">
        <v>8</v>
      </c>
      <c r="B20171" s="226">
        <v>43831</v>
      </c>
      <c r="C20171" s="226">
        <v>43832</v>
      </c>
      <c r="D20171" s="226">
        <v>44411.492083333331</v>
      </c>
      <c r="E20171" t="s">
        <v>8255</v>
      </c>
    </row>
    <row r="20172" spans="1:5">
      <c r="A20172">
        <v>8</v>
      </c>
      <c r="B20172" s="226">
        <v>43831</v>
      </c>
      <c r="C20172" s="226">
        <v>43832</v>
      </c>
      <c r="D20172" s="226">
        <v>44411.492083333331</v>
      </c>
      <c r="E20172" t="s">
        <v>8257</v>
      </c>
    </row>
    <row r="20173" spans="1:5">
      <c r="A20173">
        <v>8</v>
      </c>
      <c r="B20173" s="226">
        <v>43831</v>
      </c>
      <c r="C20173" s="226">
        <v>43832</v>
      </c>
      <c r="D20173" s="226">
        <v>44411.492083333331</v>
      </c>
      <c r="E20173" t="s">
        <v>8259</v>
      </c>
    </row>
    <row r="20174" spans="1:5">
      <c r="A20174">
        <v>8</v>
      </c>
      <c r="B20174" s="226">
        <v>43831</v>
      </c>
      <c r="C20174" s="226">
        <v>43832</v>
      </c>
      <c r="D20174" s="226">
        <v>44411.492083333331</v>
      </c>
      <c r="E20174" t="s">
        <v>8260</v>
      </c>
    </row>
    <row r="20175" spans="1:5">
      <c r="A20175">
        <v>8</v>
      </c>
      <c r="B20175" s="226">
        <v>43831</v>
      </c>
      <c r="C20175" s="226">
        <v>43832</v>
      </c>
      <c r="D20175" s="226">
        <v>44411.492083333331</v>
      </c>
      <c r="E20175" t="s">
        <v>5947</v>
      </c>
    </row>
    <row r="20176" spans="1:5">
      <c r="A20176">
        <v>8</v>
      </c>
      <c r="B20176" s="226">
        <v>43831</v>
      </c>
      <c r="C20176" s="226">
        <v>43832</v>
      </c>
      <c r="D20176" s="226">
        <v>44411.492083333331</v>
      </c>
      <c r="E20176" t="s">
        <v>5946</v>
      </c>
    </row>
    <row r="20177" spans="1:6">
      <c r="A20177">
        <v>8</v>
      </c>
      <c r="B20177" s="226">
        <v>43831</v>
      </c>
      <c r="C20177" s="226">
        <v>43832</v>
      </c>
      <c r="D20177" s="226">
        <v>44411.492083333331</v>
      </c>
      <c r="E20177" t="s">
        <v>6676</v>
      </c>
      <c r="F20177">
        <v>210.67810947630139</v>
      </c>
    </row>
    <row r="20178" spans="1:6">
      <c r="A20178">
        <v>8</v>
      </c>
      <c r="B20178" s="226">
        <v>43831</v>
      </c>
      <c r="C20178" s="226">
        <v>43832</v>
      </c>
      <c r="D20178" s="226">
        <v>44411.492083333331</v>
      </c>
      <c r="E20178" t="s">
        <v>5824</v>
      </c>
      <c r="F20178">
        <v>1.2783107428241587</v>
      </c>
    </row>
    <row r="20179" spans="1:6">
      <c r="A20179">
        <v>8</v>
      </c>
      <c r="B20179" s="226">
        <v>43831</v>
      </c>
      <c r="C20179" s="226">
        <v>43832</v>
      </c>
      <c r="D20179" s="226">
        <v>44411.492083333331</v>
      </c>
      <c r="E20179" t="s">
        <v>5825</v>
      </c>
      <c r="F20179">
        <v>1.575428686473048</v>
      </c>
    </row>
    <row r="20180" spans="1:6">
      <c r="A20180">
        <v>8</v>
      </c>
      <c r="B20180" s="226">
        <v>43831</v>
      </c>
      <c r="C20180" s="226">
        <v>43832</v>
      </c>
      <c r="D20180" s="226">
        <v>44411.492083333331</v>
      </c>
      <c r="E20180" t="s">
        <v>5826</v>
      </c>
      <c r="F20180">
        <v>1.0565321256078684</v>
      </c>
    </row>
    <row r="20181" spans="1:6">
      <c r="A20181">
        <v>8</v>
      </c>
      <c r="B20181" s="226">
        <v>43831</v>
      </c>
      <c r="C20181" s="226">
        <v>43832</v>
      </c>
      <c r="D20181" s="226">
        <v>44411.492083333331</v>
      </c>
      <c r="E20181" t="s">
        <v>5827</v>
      </c>
      <c r="F20181">
        <v>0.10000000149011995</v>
      </c>
    </row>
    <row r="20182" spans="1:6">
      <c r="A20182">
        <v>8</v>
      </c>
      <c r="B20182" s="226">
        <v>43831</v>
      </c>
      <c r="C20182" s="226">
        <v>43832</v>
      </c>
      <c r="D20182" s="226">
        <v>44411.492083333331</v>
      </c>
      <c r="E20182" t="s">
        <v>5828</v>
      </c>
      <c r="F20182">
        <v>0</v>
      </c>
    </row>
    <row r="20183" spans="1:6">
      <c r="A20183">
        <v>8</v>
      </c>
      <c r="B20183" s="226">
        <v>43831</v>
      </c>
      <c r="C20183" s="226">
        <v>43832</v>
      </c>
      <c r="D20183" s="226">
        <v>44411.492083333331</v>
      </c>
      <c r="E20183" t="s">
        <v>5829</v>
      </c>
      <c r="F20183">
        <v>0</v>
      </c>
    </row>
    <row r="20184" spans="1:6">
      <c r="A20184">
        <v>8</v>
      </c>
      <c r="B20184" s="226">
        <v>43831</v>
      </c>
      <c r="C20184" s="226">
        <v>43832</v>
      </c>
      <c r="D20184" s="226">
        <v>44411.492083333331</v>
      </c>
      <c r="E20184" t="s">
        <v>5830</v>
      </c>
      <c r="F20184">
        <v>1.7044142824684514</v>
      </c>
    </row>
    <row r="20185" spans="1:6">
      <c r="A20185">
        <v>8</v>
      </c>
      <c r="B20185" s="226">
        <v>43831</v>
      </c>
      <c r="C20185" s="226">
        <v>43832</v>
      </c>
      <c r="D20185" s="226">
        <v>44411.492083333331</v>
      </c>
      <c r="E20185" t="s">
        <v>5831</v>
      </c>
      <c r="F20185">
        <v>3.5322112286465255</v>
      </c>
    </row>
    <row r="20186" spans="1:6">
      <c r="A20186">
        <v>8</v>
      </c>
      <c r="B20186" s="226">
        <v>43831</v>
      </c>
      <c r="C20186" s="226">
        <v>43832</v>
      </c>
      <c r="D20186" s="226">
        <v>44411.492083333331</v>
      </c>
      <c r="E20186" t="s">
        <v>5832</v>
      </c>
      <c r="F20186">
        <v>3.1307534140317612</v>
      </c>
    </row>
    <row r="20187" spans="1:6">
      <c r="A20187">
        <v>8</v>
      </c>
      <c r="B20187" s="226">
        <v>43831</v>
      </c>
      <c r="C20187" s="226">
        <v>43832</v>
      </c>
      <c r="D20187" s="226">
        <v>44411.492083333331</v>
      </c>
      <c r="E20187" t="s">
        <v>5833</v>
      </c>
      <c r="F20187">
        <v>0.44999998807905622</v>
      </c>
    </row>
    <row r="20188" spans="1:6">
      <c r="A20188">
        <v>8</v>
      </c>
      <c r="B20188" s="226">
        <v>43831</v>
      </c>
      <c r="C20188" s="226">
        <v>43832</v>
      </c>
      <c r="D20188" s="226">
        <v>44411.492083333331</v>
      </c>
      <c r="E20188" t="s">
        <v>5834</v>
      </c>
      <c r="F20188">
        <v>0</v>
      </c>
    </row>
    <row r="20189" spans="1:6">
      <c r="A20189">
        <v>8</v>
      </c>
      <c r="B20189" s="226">
        <v>43831</v>
      </c>
      <c r="C20189" s="226">
        <v>43832</v>
      </c>
      <c r="D20189" s="226">
        <v>44411.492083333331</v>
      </c>
      <c r="E20189" t="s">
        <v>5835</v>
      </c>
      <c r="F20189">
        <v>0.21824816540574929</v>
      </c>
    </row>
    <row r="20190" spans="1:6">
      <c r="A20190">
        <v>8</v>
      </c>
      <c r="B20190" s="226">
        <v>43831</v>
      </c>
      <c r="C20190" s="226">
        <v>43832</v>
      </c>
      <c r="D20190" s="226">
        <v>44411.492083333331</v>
      </c>
      <c r="E20190" t="s">
        <v>5836</v>
      </c>
      <c r="F20190">
        <v>0.21880953771774564</v>
      </c>
    </row>
    <row r="20191" spans="1:6">
      <c r="A20191">
        <v>8</v>
      </c>
      <c r="B20191" s="226">
        <v>43831</v>
      </c>
      <c r="C20191" s="226">
        <v>43832</v>
      </c>
      <c r="D20191" s="226">
        <v>44411.492083333331</v>
      </c>
      <c r="E20191" t="s">
        <v>5837</v>
      </c>
      <c r="F20191">
        <v>0.27190164248216736</v>
      </c>
    </row>
    <row r="20192" spans="1:6">
      <c r="A20192">
        <v>8</v>
      </c>
      <c r="B20192" s="226">
        <v>43831</v>
      </c>
      <c r="C20192" s="226">
        <v>43832</v>
      </c>
      <c r="D20192" s="226">
        <v>44411.492083333331</v>
      </c>
      <c r="E20192" t="s">
        <v>5838</v>
      </c>
      <c r="F20192">
        <v>0</v>
      </c>
    </row>
    <row r="20193" spans="1:6">
      <c r="A20193">
        <v>8</v>
      </c>
      <c r="B20193" s="226">
        <v>43831</v>
      </c>
      <c r="C20193" s="226">
        <v>43832</v>
      </c>
      <c r="D20193" s="226">
        <v>44411.492083333331</v>
      </c>
      <c r="E20193" t="s">
        <v>5839</v>
      </c>
      <c r="F20193">
        <v>7.3637211968501131</v>
      </c>
    </row>
    <row r="20194" spans="1:6">
      <c r="A20194">
        <v>8</v>
      </c>
      <c r="B20194" s="226">
        <v>43831</v>
      </c>
      <c r="C20194" s="226">
        <v>43832</v>
      </c>
      <c r="D20194" s="226">
        <v>44411.492083333331</v>
      </c>
      <c r="E20194" t="s">
        <v>5840</v>
      </c>
      <c r="F20194">
        <v>25.904454203777647</v>
      </c>
    </row>
    <row r="20195" spans="1:6">
      <c r="A20195">
        <v>8</v>
      </c>
      <c r="B20195" s="226">
        <v>43831</v>
      </c>
      <c r="C20195" s="226">
        <v>43832</v>
      </c>
      <c r="D20195" s="226">
        <v>44411.492083333331</v>
      </c>
      <c r="E20195" t="s">
        <v>5841</v>
      </c>
      <c r="F20195">
        <v>4.3175983038213781</v>
      </c>
    </row>
    <row r="20196" spans="1:6">
      <c r="A20196">
        <v>8</v>
      </c>
      <c r="B20196" s="226">
        <v>43831</v>
      </c>
      <c r="C20196" s="226">
        <v>43832</v>
      </c>
      <c r="D20196" s="226">
        <v>44411.492083333331</v>
      </c>
      <c r="E20196" t="s">
        <v>5842</v>
      </c>
      <c r="F20196">
        <v>5.587353660663025</v>
      </c>
    </row>
    <row r="20197" spans="1:6">
      <c r="A20197">
        <v>8</v>
      </c>
      <c r="B20197" s="226">
        <v>43831</v>
      </c>
      <c r="C20197" s="226">
        <v>43832</v>
      </c>
      <c r="D20197" s="226">
        <v>44411.492083333331</v>
      </c>
      <c r="E20197" t="s">
        <v>5843</v>
      </c>
      <c r="F20197">
        <v>12.190971291727532</v>
      </c>
    </row>
    <row r="20198" spans="1:6">
      <c r="A20198">
        <v>8</v>
      </c>
      <c r="B20198" s="226">
        <v>43831</v>
      </c>
      <c r="C20198" s="226">
        <v>43832</v>
      </c>
      <c r="D20198" s="226">
        <v>44411.492083333331</v>
      </c>
      <c r="E20198" t="s">
        <v>5844</v>
      </c>
      <c r="F20198">
        <v>7.3123574356238334</v>
      </c>
    </row>
    <row r="20199" spans="1:6">
      <c r="A20199">
        <v>8</v>
      </c>
      <c r="B20199" s="226">
        <v>43831</v>
      </c>
      <c r="C20199" s="226">
        <v>43832</v>
      </c>
      <c r="D20199" s="226">
        <v>44411.492083333331</v>
      </c>
      <c r="E20199" t="s">
        <v>5845</v>
      </c>
      <c r="F20199">
        <v>15.427764079005987</v>
      </c>
    </row>
    <row r="20200" spans="1:6">
      <c r="A20200">
        <v>8</v>
      </c>
      <c r="B20200" s="226">
        <v>43831</v>
      </c>
      <c r="C20200" s="226">
        <v>43832</v>
      </c>
      <c r="D20200" s="226">
        <v>44411.492083333331</v>
      </c>
      <c r="E20200" t="s">
        <v>5846</v>
      </c>
      <c r="F20200">
        <v>4.2191700037670818</v>
      </c>
    </row>
    <row r="20201" spans="1:6">
      <c r="A20201">
        <v>8</v>
      </c>
      <c r="B20201" s="226">
        <v>43831</v>
      </c>
      <c r="C20201" s="226">
        <v>43832</v>
      </c>
      <c r="D20201" s="226">
        <v>44411.492083333331</v>
      </c>
      <c r="E20201" t="s">
        <v>5847</v>
      </c>
      <c r="F20201">
        <v>0.74000000953674316</v>
      </c>
    </row>
    <row r="20202" spans="1:6">
      <c r="A20202">
        <v>8</v>
      </c>
      <c r="B20202" s="226">
        <v>43831</v>
      </c>
      <c r="C20202" s="226">
        <v>43832</v>
      </c>
      <c r="D20202" s="226">
        <v>44411.492083333331</v>
      </c>
      <c r="E20202" t="s">
        <v>5848</v>
      </c>
      <c r="F20202">
        <v>100</v>
      </c>
    </row>
    <row r="20203" spans="1:6">
      <c r="A20203">
        <v>8</v>
      </c>
      <c r="B20203" s="226">
        <v>43831</v>
      </c>
      <c r="C20203" s="226">
        <v>43832</v>
      </c>
      <c r="D20203" s="226">
        <v>44411.492083333331</v>
      </c>
      <c r="E20203" t="s">
        <v>5805</v>
      </c>
      <c r="F20203">
        <v>19.646934082773068</v>
      </c>
    </row>
    <row r="20204" spans="1:6">
      <c r="A20204">
        <v>8</v>
      </c>
      <c r="B20204" s="226">
        <v>43831</v>
      </c>
      <c r="C20204" s="226">
        <v>43832</v>
      </c>
      <c r="D20204" s="226">
        <v>44411.492083333331</v>
      </c>
      <c r="E20204" t="s">
        <v>5797</v>
      </c>
      <c r="F20204">
        <v>7.3637211968501131</v>
      </c>
    </row>
    <row r="20205" spans="1:6">
      <c r="A20205">
        <v>8</v>
      </c>
      <c r="B20205" s="226">
        <v>43831</v>
      </c>
      <c r="C20205" s="226">
        <v>43832</v>
      </c>
      <c r="D20205" s="226">
        <v>44411.492083333331</v>
      </c>
      <c r="E20205" t="s">
        <v>5798</v>
      </c>
      <c r="F20205">
        <v>27.335971976650697</v>
      </c>
    </row>
    <row r="20206" spans="1:6">
      <c r="A20206">
        <v>8</v>
      </c>
      <c r="B20206" s="226">
        <v>43831</v>
      </c>
      <c r="C20206" s="226">
        <v>43832</v>
      </c>
      <c r="D20206" s="226">
        <v>44411.492083333331</v>
      </c>
      <c r="E20206" t="s">
        <v>5799</v>
      </c>
      <c r="F20206">
        <v>4.3175983038213781</v>
      </c>
    </row>
    <row r="20207" spans="1:6">
      <c r="A20207">
        <v>8</v>
      </c>
      <c r="B20207" s="226">
        <v>43831</v>
      </c>
      <c r="C20207" s="226">
        <v>43832</v>
      </c>
      <c r="D20207" s="226">
        <v>44411.492083333331</v>
      </c>
      <c r="E20207" t="s">
        <v>5800</v>
      </c>
      <c r="F20207">
        <v>5.587353660663025</v>
      </c>
    </row>
    <row r="20208" spans="1:6">
      <c r="A20208">
        <v>8</v>
      </c>
      <c r="B20208" s="226">
        <v>43831</v>
      </c>
      <c r="C20208" s="226">
        <v>43832</v>
      </c>
      <c r="D20208" s="226">
        <v>44411.492083333331</v>
      </c>
      <c r="E20208" t="s">
        <v>5801</v>
      </c>
      <c r="F20208">
        <v>12.190971291727532</v>
      </c>
    </row>
    <row r="20209" spans="1:6">
      <c r="A20209">
        <v>8</v>
      </c>
      <c r="B20209" s="226">
        <v>43831</v>
      </c>
      <c r="C20209" s="226">
        <v>43832</v>
      </c>
      <c r="D20209" s="226">
        <v>44411.492083333331</v>
      </c>
      <c r="E20209" t="s">
        <v>5802</v>
      </c>
      <c r="F20209">
        <v>0.35644767307159114</v>
      </c>
    </row>
    <row r="20210" spans="1:6">
      <c r="A20210">
        <v>8</v>
      </c>
      <c r="B20210" s="226">
        <v>43831</v>
      </c>
      <c r="C20210" s="226">
        <v>43832</v>
      </c>
      <c r="D20210" s="226">
        <v>44411.492083333331</v>
      </c>
      <c r="E20210" t="s">
        <v>5803</v>
      </c>
      <c r="F20210">
        <v>7.3123574356238334</v>
      </c>
    </row>
    <row r="20211" spans="1:6">
      <c r="A20211">
        <v>8</v>
      </c>
      <c r="B20211" s="226">
        <v>43831</v>
      </c>
      <c r="C20211" s="226">
        <v>43832</v>
      </c>
      <c r="D20211" s="226">
        <v>44411.492083333331</v>
      </c>
      <c r="E20211" t="s">
        <v>5804</v>
      </c>
      <c r="F20211">
        <v>20.003354950745774</v>
      </c>
    </row>
    <row r="20212" spans="1:6">
      <c r="A20212">
        <v>8</v>
      </c>
      <c r="B20212" s="226">
        <v>43831</v>
      </c>
      <c r="C20212" s="226">
        <v>43832</v>
      </c>
      <c r="D20212" s="226">
        <v>44411.492083333331</v>
      </c>
      <c r="E20212" t="s">
        <v>5913</v>
      </c>
      <c r="F20212">
        <v>3.2009731906983596</v>
      </c>
    </row>
    <row r="20213" spans="1:6">
      <c r="A20213">
        <v>8</v>
      </c>
      <c r="B20213" s="226">
        <v>43831</v>
      </c>
      <c r="C20213" s="226">
        <v>43832</v>
      </c>
      <c r="D20213" s="226">
        <v>44411.492083333331</v>
      </c>
      <c r="E20213" t="s">
        <v>5914</v>
      </c>
      <c r="F20213">
        <v>5.326449452837319</v>
      </c>
    </row>
    <row r="20214" spans="1:6">
      <c r="A20214">
        <v>8</v>
      </c>
      <c r="B20214" s="226">
        <v>43831</v>
      </c>
      <c r="C20214" s="226">
        <v>43832</v>
      </c>
      <c r="D20214" s="226">
        <v>44411.492083333331</v>
      </c>
      <c r="E20214" t="s">
        <v>5915</v>
      </c>
      <c r="F20214">
        <v>4.4591871821217968</v>
      </c>
    </row>
    <row r="20215" spans="1:6">
      <c r="A20215">
        <v>8</v>
      </c>
      <c r="B20215" s="226">
        <v>43831</v>
      </c>
      <c r="C20215" s="226">
        <v>43832</v>
      </c>
      <c r="D20215" s="226">
        <v>44411.492083333331</v>
      </c>
      <c r="E20215" t="s">
        <v>5916</v>
      </c>
      <c r="F20215">
        <v>7.0494786779292315E-2</v>
      </c>
    </row>
    <row r="20216" spans="1:6">
      <c r="A20216">
        <v>8</v>
      </c>
      <c r="B20216" s="226">
        <v>43831</v>
      </c>
      <c r="C20216" s="226">
        <v>43832</v>
      </c>
      <c r="D20216" s="226">
        <v>44411.492083333331</v>
      </c>
      <c r="E20216" t="s">
        <v>6692</v>
      </c>
      <c r="F20216">
        <v>6.943151676872132E-3</v>
      </c>
    </row>
    <row r="20217" spans="1:6">
      <c r="A20217">
        <v>8</v>
      </c>
      <c r="B20217" s="226">
        <v>43831</v>
      </c>
      <c r="C20217" s="226">
        <v>43832</v>
      </c>
      <c r="D20217" s="226">
        <v>44411.492083333331</v>
      </c>
      <c r="E20217" t="s">
        <v>5849</v>
      </c>
      <c r="F20217">
        <v>0.82829999923706055</v>
      </c>
    </row>
    <row r="20218" spans="1:6">
      <c r="A20218">
        <v>8</v>
      </c>
      <c r="B20218" s="226">
        <v>43831</v>
      </c>
      <c r="C20218" s="226">
        <v>43832</v>
      </c>
      <c r="D20218" s="226">
        <v>44411.492083333331</v>
      </c>
      <c r="E20218" t="s">
        <v>5850</v>
      </c>
      <c r="F20218">
        <v>103.6999969482394</v>
      </c>
    </row>
    <row r="20219" spans="1:6">
      <c r="A20219">
        <v>8</v>
      </c>
      <c r="B20219" s="226">
        <v>43831</v>
      </c>
      <c r="C20219" s="226">
        <v>43832</v>
      </c>
      <c r="D20219" s="226">
        <v>44411.492083333331</v>
      </c>
      <c r="E20219" t="s">
        <v>5806</v>
      </c>
      <c r="F20219">
        <v>0.1818392598691089</v>
      </c>
    </row>
    <row r="20220" spans="1:6">
      <c r="A20220">
        <v>8</v>
      </c>
      <c r="B20220" s="226">
        <v>43831</v>
      </c>
      <c r="C20220" s="226">
        <v>43832</v>
      </c>
      <c r="D20220" s="226">
        <v>44411.492083333331</v>
      </c>
      <c r="E20220" t="s">
        <v>5883</v>
      </c>
      <c r="F20220">
        <v>0.47999998927114701</v>
      </c>
    </row>
    <row r="20221" spans="1:6">
      <c r="A20221">
        <v>8</v>
      </c>
      <c r="B20221" s="226">
        <v>43831</v>
      </c>
      <c r="C20221" s="226">
        <v>43832</v>
      </c>
      <c r="D20221" s="226">
        <v>44411.492083333331</v>
      </c>
      <c r="E20221" t="s">
        <v>5884</v>
      </c>
      <c r="F20221">
        <v>1.2300000190734863</v>
      </c>
    </row>
    <row r="20222" spans="1:6">
      <c r="A20222">
        <v>8</v>
      </c>
      <c r="B20222" s="226">
        <v>43831</v>
      </c>
      <c r="C20222" s="226">
        <v>43832</v>
      </c>
      <c r="D20222" s="226">
        <v>44411.492083333331</v>
      </c>
      <c r="E20222" t="s">
        <v>5885</v>
      </c>
      <c r="F20222">
        <v>2.5199999809265137</v>
      </c>
    </row>
    <row r="20223" spans="1:6">
      <c r="A20223">
        <v>8</v>
      </c>
      <c r="B20223" s="226">
        <v>43831</v>
      </c>
      <c r="C20223" s="226">
        <v>43832</v>
      </c>
      <c r="D20223" s="226">
        <v>44411.492083333331</v>
      </c>
      <c r="E20223" t="s">
        <v>5886</v>
      </c>
      <c r="F20223">
        <v>1.3600000143050608</v>
      </c>
    </row>
    <row r="20224" spans="1:6">
      <c r="A20224">
        <v>8</v>
      </c>
      <c r="B20224" s="226">
        <v>43831</v>
      </c>
      <c r="C20224" s="226">
        <v>43832</v>
      </c>
      <c r="D20224" s="226">
        <v>44411.492083333331</v>
      </c>
      <c r="E20224" t="s">
        <v>5887</v>
      </c>
      <c r="F20224">
        <v>0.10000000149011995</v>
      </c>
    </row>
    <row r="20225" spans="1:6">
      <c r="A20225">
        <v>8</v>
      </c>
      <c r="B20225" s="226">
        <v>43831</v>
      </c>
      <c r="C20225" s="226">
        <v>43832</v>
      </c>
      <c r="D20225" s="226">
        <v>44411.492083333331</v>
      </c>
      <c r="E20225" t="s">
        <v>5888</v>
      </c>
      <c r="F20225">
        <v>0</v>
      </c>
    </row>
    <row r="20226" spans="1:6">
      <c r="A20226">
        <v>8</v>
      </c>
      <c r="B20226" s="226">
        <v>43831</v>
      </c>
      <c r="C20226" s="226">
        <v>43832</v>
      </c>
      <c r="D20226" s="226">
        <v>44411.492083333331</v>
      </c>
      <c r="E20226" t="s">
        <v>5889</v>
      </c>
      <c r="F20226">
        <v>0</v>
      </c>
    </row>
    <row r="20227" spans="1:6">
      <c r="A20227">
        <v>8</v>
      </c>
      <c r="B20227" s="226">
        <v>43831</v>
      </c>
      <c r="C20227" s="226">
        <v>43832</v>
      </c>
      <c r="D20227" s="226">
        <v>44411.492083333331</v>
      </c>
      <c r="E20227" t="s">
        <v>5772</v>
      </c>
      <c r="F20227">
        <v>7.0000000298025958E-2</v>
      </c>
    </row>
    <row r="20228" spans="1:6">
      <c r="A20228">
        <v>8</v>
      </c>
      <c r="B20228" s="226">
        <v>43831</v>
      </c>
      <c r="C20228" s="226">
        <v>43832</v>
      </c>
      <c r="D20228" s="226">
        <v>44411.492083333331</v>
      </c>
      <c r="E20228" t="s">
        <v>5773</v>
      </c>
      <c r="F20228">
        <v>1.6399999856949474</v>
      </c>
    </row>
    <row r="20229" spans="1:6">
      <c r="A20229">
        <v>8</v>
      </c>
      <c r="B20229" s="226">
        <v>43831</v>
      </c>
      <c r="C20229" s="226">
        <v>43832</v>
      </c>
      <c r="D20229" s="226">
        <v>44411.492083333331</v>
      </c>
      <c r="E20229" t="s">
        <v>5774</v>
      </c>
      <c r="F20229">
        <v>5.6500000953676555</v>
      </c>
    </row>
    <row r="20230" spans="1:6">
      <c r="A20230">
        <v>8</v>
      </c>
      <c r="B20230" s="226">
        <v>43831</v>
      </c>
      <c r="C20230" s="226">
        <v>43832</v>
      </c>
      <c r="D20230" s="226">
        <v>44411.492083333331</v>
      </c>
      <c r="E20230" t="s">
        <v>5775</v>
      </c>
      <c r="F20230">
        <v>4.0300002098082004</v>
      </c>
    </row>
    <row r="20231" spans="1:6">
      <c r="A20231">
        <v>8</v>
      </c>
      <c r="B20231" s="226">
        <v>43831</v>
      </c>
      <c r="C20231" s="226">
        <v>43832</v>
      </c>
      <c r="D20231" s="226">
        <v>44411.492083333331</v>
      </c>
      <c r="E20231" t="s">
        <v>5776</v>
      </c>
      <c r="F20231">
        <v>0.44999998807905622</v>
      </c>
    </row>
    <row r="20232" spans="1:6">
      <c r="A20232">
        <v>8</v>
      </c>
      <c r="B20232" s="226">
        <v>43831</v>
      </c>
      <c r="C20232" s="226">
        <v>43832</v>
      </c>
      <c r="D20232" s="226">
        <v>44411.492083333331</v>
      </c>
      <c r="E20232" t="s">
        <v>5777</v>
      </c>
      <c r="F20232">
        <v>0</v>
      </c>
    </row>
    <row r="20233" spans="1:6">
      <c r="A20233">
        <v>8</v>
      </c>
      <c r="B20233" s="226">
        <v>43831</v>
      </c>
      <c r="C20233" s="226">
        <v>43832</v>
      </c>
      <c r="D20233" s="226">
        <v>44411.492083333331</v>
      </c>
      <c r="E20233" t="s">
        <v>5778</v>
      </c>
      <c r="F20233">
        <v>3.9999999105930363E-2</v>
      </c>
    </row>
    <row r="20234" spans="1:6">
      <c r="A20234">
        <v>8</v>
      </c>
      <c r="B20234" s="226">
        <v>43831</v>
      </c>
      <c r="C20234" s="226">
        <v>43832</v>
      </c>
      <c r="D20234" s="226">
        <v>44411.492083333331</v>
      </c>
      <c r="E20234" t="s">
        <v>5890</v>
      </c>
      <c r="F20234">
        <v>0.20999999344349696</v>
      </c>
    </row>
    <row r="20235" spans="1:6">
      <c r="A20235">
        <v>8</v>
      </c>
      <c r="B20235" s="226">
        <v>43831</v>
      </c>
      <c r="C20235" s="226">
        <v>43832</v>
      </c>
      <c r="D20235" s="226">
        <v>44411.492083333331</v>
      </c>
      <c r="E20235" t="s">
        <v>5891</v>
      </c>
      <c r="F20235">
        <v>0.3499999940395217</v>
      </c>
    </row>
    <row r="20236" spans="1:6">
      <c r="A20236">
        <v>8</v>
      </c>
      <c r="B20236" s="226">
        <v>43831</v>
      </c>
      <c r="C20236" s="226">
        <v>43832</v>
      </c>
      <c r="D20236" s="226">
        <v>44411.492083333331</v>
      </c>
      <c r="E20236" t="s">
        <v>5892</v>
      </c>
      <c r="F20236">
        <v>0.3499999940395217</v>
      </c>
    </row>
    <row r="20237" spans="1:6">
      <c r="A20237">
        <v>8</v>
      </c>
      <c r="B20237" s="226">
        <v>43831</v>
      </c>
      <c r="C20237" s="226">
        <v>43832</v>
      </c>
      <c r="D20237" s="226">
        <v>44411.492083333331</v>
      </c>
      <c r="E20237" t="s">
        <v>5893</v>
      </c>
      <c r="F20237">
        <v>0</v>
      </c>
    </row>
    <row r="20238" spans="1:6">
      <c r="A20238">
        <v>8</v>
      </c>
      <c r="B20238" s="226">
        <v>43831</v>
      </c>
      <c r="C20238" s="226">
        <v>43832</v>
      </c>
      <c r="D20238" s="226">
        <v>44411.492083333331</v>
      </c>
      <c r="E20238" t="s">
        <v>5783</v>
      </c>
      <c r="F20238">
        <v>0</v>
      </c>
    </row>
    <row r="20239" spans="1:6">
      <c r="A20239">
        <v>8</v>
      </c>
      <c r="B20239" s="226">
        <v>43831</v>
      </c>
      <c r="C20239" s="226">
        <v>43832</v>
      </c>
      <c r="D20239" s="226">
        <v>44411.492083333331</v>
      </c>
      <c r="E20239" t="s">
        <v>5784</v>
      </c>
      <c r="F20239">
        <v>0</v>
      </c>
    </row>
    <row r="20240" spans="1:6">
      <c r="A20240">
        <v>8</v>
      </c>
      <c r="B20240" s="226">
        <v>43831</v>
      </c>
      <c r="C20240" s="226">
        <v>43832</v>
      </c>
      <c r="D20240" s="226">
        <v>44411.492083333331</v>
      </c>
      <c r="E20240" t="s">
        <v>5785</v>
      </c>
      <c r="F20240">
        <v>6.2699999809262721</v>
      </c>
    </row>
    <row r="20241" spans="1:6">
      <c r="A20241">
        <v>8</v>
      </c>
      <c r="B20241" s="226">
        <v>43831</v>
      </c>
      <c r="C20241" s="226">
        <v>43832</v>
      </c>
      <c r="D20241" s="226">
        <v>44411.492083333331</v>
      </c>
      <c r="E20241" t="s">
        <v>5786</v>
      </c>
      <c r="F20241">
        <v>23.229999542236726</v>
      </c>
    </row>
    <row r="20242" spans="1:6">
      <c r="A20242">
        <v>8</v>
      </c>
      <c r="B20242" s="226">
        <v>43831</v>
      </c>
      <c r="C20242" s="226">
        <v>43832</v>
      </c>
      <c r="D20242" s="226">
        <v>44411.492083333331</v>
      </c>
      <c r="E20242" t="s">
        <v>5787</v>
      </c>
      <c r="F20242">
        <v>16.930000305175781</v>
      </c>
    </row>
    <row r="20243" spans="1:6">
      <c r="A20243">
        <v>8</v>
      </c>
      <c r="B20243" s="226">
        <v>43831</v>
      </c>
      <c r="C20243" s="226">
        <v>43832</v>
      </c>
      <c r="D20243" s="226">
        <v>44411.492083333331</v>
      </c>
      <c r="E20243" t="s">
        <v>5788</v>
      </c>
      <c r="F20243">
        <v>4.630000114440918</v>
      </c>
    </row>
    <row r="20244" spans="1:6">
      <c r="A20244">
        <v>8</v>
      </c>
      <c r="B20244" s="226">
        <v>43831</v>
      </c>
      <c r="C20244" s="226">
        <v>43832</v>
      </c>
      <c r="D20244" s="226">
        <v>44411.492083333331</v>
      </c>
      <c r="E20244" t="s">
        <v>5895</v>
      </c>
      <c r="F20244">
        <v>0.74000000953674316</v>
      </c>
    </row>
    <row r="20245" spans="1:6">
      <c r="A20245">
        <v>8</v>
      </c>
      <c r="B20245" s="226">
        <v>43831</v>
      </c>
      <c r="C20245" s="226">
        <v>43832</v>
      </c>
      <c r="D20245" s="226">
        <v>44411.492083333331</v>
      </c>
      <c r="E20245" t="s">
        <v>5790</v>
      </c>
      <c r="F20245">
        <v>4.1100001335142498</v>
      </c>
    </row>
    <row r="20246" spans="1:6">
      <c r="A20246">
        <v>8</v>
      </c>
      <c r="B20246" s="226">
        <v>43831</v>
      </c>
      <c r="C20246" s="226">
        <v>43832</v>
      </c>
      <c r="D20246" s="226">
        <v>44411.492083333331</v>
      </c>
      <c r="E20246" t="s">
        <v>5791</v>
      </c>
      <c r="F20246">
        <v>5</v>
      </c>
    </row>
    <row r="20247" spans="1:6">
      <c r="A20247">
        <v>8</v>
      </c>
      <c r="B20247" s="226">
        <v>43831</v>
      </c>
      <c r="C20247" s="226">
        <v>43832</v>
      </c>
      <c r="D20247" s="226">
        <v>44411.492083333331</v>
      </c>
      <c r="E20247" t="s">
        <v>5792</v>
      </c>
      <c r="F20247">
        <v>11.72000026702835</v>
      </c>
    </row>
    <row r="20248" spans="1:6">
      <c r="A20248">
        <v>8</v>
      </c>
      <c r="B20248" s="226">
        <v>43831</v>
      </c>
      <c r="C20248" s="226">
        <v>43832</v>
      </c>
      <c r="D20248" s="226">
        <v>44411.492083333331</v>
      </c>
      <c r="E20248" t="s">
        <v>5793</v>
      </c>
      <c r="F20248">
        <v>6.6900000572202067</v>
      </c>
    </row>
    <row r="20249" spans="1:6">
      <c r="A20249">
        <v>8</v>
      </c>
      <c r="B20249" s="226">
        <v>43831</v>
      </c>
      <c r="C20249" s="226">
        <v>43832</v>
      </c>
      <c r="D20249" s="226">
        <v>44411.492083333331</v>
      </c>
      <c r="E20249" t="s">
        <v>5794</v>
      </c>
      <c r="F20249">
        <v>27.510000228880809</v>
      </c>
    </row>
    <row r="20250" spans="1:6">
      <c r="A20250">
        <v>8</v>
      </c>
      <c r="B20250" s="226">
        <v>43831</v>
      </c>
      <c r="C20250" s="226">
        <v>43832</v>
      </c>
      <c r="D20250" s="226">
        <v>44411.492083333331</v>
      </c>
      <c r="E20250" t="s">
        <v>5896</v>
      </c>
      <c r="F20250">
        <v>17.840000152587891</v>
      </c>
    </row>
    <row r="20251" spans="1:6">
      <c r="A20251">
        <v>8</v>
      </c>
      <c r="B20251" s="226">
        <v>43831</v>
      </c>
      <c r="C20251" s="226">
        <v>43832</v>
      </c>
      <c r="D20251" s="226">
        <v>44411.492083333331</v>
      </c>
      <c r="E20251" t="s">
        <v>5894</v>
      </c>
      <c r="F20251">
        <v>0</v>
      </c>
    </row>
    <row r="20252" spans="1:6">
      <c r="A20252">
        <v>8</v>
      </c>
      <c r="B20252" s="226">
        <v>43831</v>
      </c>
      <c r="C20252" s="226">
        <v>43832</v>
      </c>
      <c r="D20252" s="226">
        <v>44411.492083333331</v>
      </c>
      <c r="E20252" t="s">
        <v>6455</v>
      </c>
      <c r="F20252">
        <v>45.868361557854584</v>
      </c>
    </row>
    <row r="20253" spans="1:6">
      <c r="A20253">
        <v>8</v>
      </c>
      <c r="B20253" s="226">
        <v>43831</v>
      </c>
      <c r="C20253" s="226">
        <v>43832</v>
      </c>
      <c r="D20253" s="226">
        <v>44411.492083333331</v>
      </c>
      <c r="E20253" t="s">
        <v>6456</v>
      </c>
      <c r="F20253">
        <v>51.456879398557916</v>
      </c>
    </row>
    <row r="20254" spans="1:6">
      <c r="A20254">
        <v>8</v>
      </c>
      <c r="B20254" s="226">
        <v>43831</v>
      </c>
      <c r="C20254" s="226">
        <v>43832</v>
      </c>
      <c r="D20254" s="226">
        <v>44411.492083333331</v>
      </c>
      <c r="E20254" t="s">
        <v>5973</v>
      </c>
      <c r="F20254">
        <v>5.0026698215140186</v>
      </c>
    </row>
    <row r="20255" spans="1:6">
      <c r="A20255">
        <v>8</v>
      </c>
      <c r="B20255" s="226">
        <v>43831</v>
      </c>
      <c r="C20255" s="226">
        <v>43832</v>
      </c>
      <c r="D20255" s="226">
        <v>44411.492083333331</v>
      </c>
      <c r="E20255" t="s">
        <v>6690</v>
      </c>
      <c r="F20255">
        <v>0.63783433789180488</v>
      </c>
    </row>
    <row r="20256" spans="1:6">
      <c r="A20256">
        <v>8</v>
      </c>
      <c r="B20256" s="226">
        <v>43831</v>
      </c>
      <c r="C20256" s="226">
        <v>43832</v>
      </c>
      <c r="D20256" s="226">
        <v>44411.492083333331</v>
      </c>
      <c r="E20256" t="s">
        <v>6691</v>
      </c>
      <c r="F20256">
        <v>0.95610058307647616</v>
      </c>
    </row>
    <row r="20257" spans="1:6">
      <c r="A20257">
        <v>8</v>
      </c>
      <c r="B20257" s="226">
        <v>43831</v>
      </c>
      <c r="C20257" s="226">
        <v>43832</v>
      </c>
      <c r="D20257" s="226">
        <v>44411.492083333331</v>
      </c>
      <c r="E20257" t="s">
        <v>6240</v>
      </c>
      <c r="F20257">
        <v>74.02795935206936</v>
      </c>
    </row>
    <row r="20258" spans="1:6">
      <c r="A20258">
        <v>8</v>
      </c>
      <c r="B20258" s="226">
        <v>43831</v>
      </c>
      <c r="C20258" s="226">
        <v>43832</v>
      </c>
      <c r="D20258" s="226">
        <v>44411.492083333331</v>
      </c>
      <c r="E20258" t="s">
        <v>5902</v>
      </c>
      <c r="F20258">
        <v>18.838600158691406</v>
      </c>
    </row>
    <row r="20259" spans="1:6">
      <c r="A20259">
        <v>8</v>
      </c>
      <c r="B20259" s="226">
        <v>43831</v>
      </c>
      <c r="C20259" s="226">
        <v>43832</v>
      </c>
      <c r="D20259" s="226">
        <v>44411.492083333331</v>
      </c>
      <c r="E20259" t="s">
        <v>5903</v>
      </c>
      <c r="F20259">
        <v>59.310901641847835</v>
      </c>
    </row>
    <row r="20260" spans="1:6">
      <c r="A20260">
        <v>8</v>
      </c>
      <c r="B20260" s="226">
        <v>43831</v>
      </c>
      <c r="C20260" s="226">
        <v>43832</v>
      </c>
      <c r="D20260" s="226">
        <v>44411.492083333331</v>
      </c>
      <c r="E20260" t="s">
        <v>5904</v>
      </c>
      <c r="F20260">
        <v>24.409000396729049</v>
      </c>
    </row>
    <row r="20261" spans="1:6">
      <c r="A20261">
        <v>8</v>
      </c>
      <c r="B20261" s="226">
        <v>43831</v>
      </c>
      <c r="C20261" s="226">
        <v>43832</v>
      </c>
      <c r="D20261" s="226">
        <v>44411.492083333331</v>
      </c>
      <c r="E20261" t="s">
        <v>5905</v>
      </c>
      <c r="F20261">
        <v>0.25999999046325684</v>
      </c>
    </row>
    <row r="20262" spans="1:6">
      <c r="A20262">
        <v>8</v>
      </c>
      <c r="B20262" s="226">
        <v>43831</v>
      </c>
      <c r="C20262" s="226">
        <v>43832</v>
      </c>
      <c r="D20262" s="226">
        <v>44411.492083333331</v>
      </c>
      <c r="E20262" t="s">
        <v>5906</v>
      </c>
      <c r="F20262">
        <v>0.24240000545979401</v>
      </c>
    </row>
    <row r="20263" spans="1:6">
      <c r="A20263">
        <v>8</v>
      </c>
      <c r="B20263" s="226">
        <v>43831</v>
      </c>
      <c r="C20263" s="226">
        <v>43832</v>
      </c>
      <c r="D20263" s="226">
        <v>44411.492083333331</v>
      </c>
      <c r="E20263" t="s">
        <v>5907</v>
      </c>
      <c r="F20263">
        <v>0.46219998598100337</v>
      </c>
    </row>
    <row r="20264" spans="1:6">
      <c r="A20264">
        <v>8</v>
      </c>
      <c r="B20264" s="226">
        <v>43831</v>
      </c>
      <c r="C20264" s="226">
        <v>43832</v>
      </c>
      <c r="D20264" s="226">
        <v>44411.492083333331</v>
      </c>
      <c r="E20264" t="s">
        <v>5908</v>
      </c>
      <c r="F20264">
        <v>0.1291999965906192</v>
      </c>
    </row>
    <row r="20265" spans="1:6">
      <c r="A20265">
        <v>8</v>
      </c>
      <c r="B20265" s="226">
        <v>43831</v>
      </c>
      <c r="C20265" s="226">
        <v>43832</v>
      </c>
      <c r="D20265" s="226">
        <v>44411.492083333331</v>
      </c>
      <c r="E20265" t="s">
        <v>6241</v>
      </c>
      <c r="F20265">
        <v>143.57978601455696</v>
      </c>
    </row>
    <row r="20266" spans="1:6">
      <c r="A20266">
        <v>8</v>
      </c>
      <c r="B20266" s="226">
        <v>43831</v>
      </c>
      <c r="C20266" s="226">
        <v>43832</v>
      </c>
      <c r="D20266" s="226">
        <v>44411.492083333331</v>
      </c>
      <c r="E20266" t="s">
        <v>5909</v>
      </c>
    </row>
    <row r="20267" spans="1:6">
      <c r="A20267">
        <v>8</v>
      </c>
      <c r="B20267" s="226">
        <v>43831</v>
      </c>
      <c r="C20267" s="226">
        <v>43832</v>
      </c>
      <c r="D20267" s="226">
        <v>44411.492083333331</v>
      </c>
      <c r="E20267" t="s">
        <v>5910</v>
      </c>
    </row>
    <row r="20268" spans="1:6">
      <c r="A20268">
        <v>8</v>
      </c>
      <c r="B20268" s="226">
        <v>43831</v>
      </c>
      <c r="C20268" s="226">
        <v>43832</v>
      </c>
      <c r="D20268" s="226">
        <v>44411.492083333331</v>
      </c>
      <c r="E20268" t="s">
        <v>5911</v>
      </c>
    </row>
    <row r="20269" spans="1:6">
      <c r="A20269">
        <v>8</v>
      </c>
      <c r="B20269" s="226">
        <v>43831</v>
      </c>
      <c r="C20269" s="226">
        <v>43832</v>
      </c>
      <c r="D20269" s="226">
        <v>44411.492083333331</v>
      </c>
      <c r="E20269" t="s">
        <v>5912</v>
      </c>
    </row>
    <row r="20270" spans="1:6">
      <c r="A20270">
        <v>8</v>
      </c>
      <c r="B20270" s="226">
        <v>43831</v>
      </c>
      <c r="C20270" s="226">
        <v>43832</v>
      </c>
      <c r="D20270" s="226">
        <v>44411.492083333331</v>
      </c>
      <c r="E20270" t="s">
        <v>6457</v>
      </c>
      <c r="F20270">
        <v>121.74391297234389</v>
      </c>
    </row>
    <row r="20271" spans="1:6">
      <c r="A20271">
        <v>8</v>
      </c>
      <c r="B20271" s="226">
        <v>43831</v>
      </c>
      <c r="C20271" s="226">
        <v>43832</v>
      </c>
      <c r="D20271" s="226">
        <v>44411.492083333331</v>
      </c>
      <c r="E20271" t="s">
        <v>6458</v>
      </c>
      <c r="F20271">
        <v>121.4411908096738</v>
      </c>
    </row>
    <row r="20272" spans="1:6">
      <c r="A20272">
        <v>8</v>
      </c>
      <c r="B20272" s="226">
        <v>43831</v>
      </c>
      <c r="C20272" s="226">
        <v>43832</v>
      </c>
      <c r="D20272" s="226">
        <v>44411.492083333331</v>
      </c>
      <c r="E20272" t="s">
        <v>6459</v>
      </c>
      <c r="F20272">
        <v>89.772515895630818</v>
      </c>
    </row>
    <row r="20273" spans="1:6">
      <c r="A20273">
        <v>8</v>
      </c>
      <c r="B20273" s="226">
        <v>43831</v>
      </c>
      <c r="C20273" s="226">
        <v>43832</v>
      </c>
      <c r="D20273" s="226">
        <v>44411.492083333331</v>
      </c>
      <c r="E20273" t="s">
        <v>5521</v>
      </c>
      <c r="F20273">
        <v>210.67810947630139</v>
      </c>
    </row>
    <row r="20274" spans="1:6">
      <c r="A20274">
        <v>8</v>
      </c>
      <c r="B20274" s="226">
        <v>43831</v>
      </c>
      <c r="C20274" s="226">
        <v>43832</v>
      </c>
      <c r="D20274" s="226">
        <v>44411.492083333331</v>
      </c>
      <c r="E20274" t="s">
        <v>6460</v>
      </c>
      <c r="F20274">
        <v>106.00002094374773</v>
      </c>
    </row>
    <row r="20275" spans="1:6">
      <c r="A20275">
        <v>8</v>
      </c>
      <c r="B20275" s="226">
        <v>43831</v>
      </c>
      <c r="C20275" s="226">
        <v>43832</v>
      </c>
      <c r="D20275" s="226">
        <v>44411.492083333331</v>
      </c>
      <c r="E20275" t="s">
        <v>6461</v>
      </c>
      <c r="F20275">
        <v>117.71146007643758</v>
      </c>
    </row>
    <row r="20276" spans="1:6">
      <c r="A20276">
        <v>8</v>
      </c>
      <c r="B20276" s="226">
        <v>43831</v>
      </c>
      <c r="C20276" s="226">
        <v>43832</v>
      </c>
      <c r="D20276" s="226">
        <v>44411.492083333331</v>
      </c>
      <c r="E20276" t="s">
        <v>6462</v>
      </c>
      <c r="F20276">
        <v>124.55435198148152</v>
      </c>
    </row>
    <row r="20277" spans="1:6">
      <c r="A20277">
        <v>8</v>
      </c>
      <c r="B20277" s="226">
        <v>43831</v>
      </c>
      <c r="C20277" s="226">
        <v>43832</v>
      </c>
      <c r="D20277" s="226">
        <v>44411.492083333331</v>
      </c>
      <c r="E20277" t="s">
        <v>6463</v>
      </c>
      <c r="F20277">
        <v>136.70643107096359</v>
      </c>
    </row>
    <row r="20278" spans="1:6">
      <c r="A20278">
        <v>8</v>
      </c>
      <c r="B20278" s="226">
        <v>43831</v>
      </c>
      <c r="C20278" s="226">
        <v>43832</v>
      </c>
      <c r="D20278" s="226">
        <v>44411.492083333331</v>
      </c>
      <c r="E20278" t="s">
        <v>5974</v>
      </c>
      <c r="F20278">
        <v>6.4552634878291029</v>
      </c>
    </row>
    <row r="20279" spans="1:6">
      <c r="A20279">
        <v>8</v>
      </c>
      <c r="B20279" s="226">
        <v>43831</v>
      </c>
      <c r="C20279" s="226">
        <v>43832</v>
      </c>
      <c r="D20279" s="226">
        <v>44411.492083333331</v>
      </c>
      <c r="E20279" t="s">
        <v>5975</v>
      </c>
      <c r="F20279">
        <v>11.722027913067089</v>
      </c>
    </row>
    <row r="20280" spans="1:6">
      <c r="A20280">
        <v>8</v>
      </c>
      <c r="B20280" s="226">
        <v>43831</v>
      </c>
      <c r="C20280" s="226">
        <v>43832</v>
      </c>
      <c r="D20280" s="226">
        <v>44411.492083333331</v>
      </c>
      <c r="E20280" t="s">
        <v>5934</v>
      </c>
      <c r="F20280">
        <v>20.001502621173852</v>
      </c>
    </row>
    <row r="20281" spans="1:6">
      <c r="A20281">
        <v>8</v>
      </c>
      <c r="B20281" s="226">
        <v>43831</v>
      </c>
      <c r="C20281" s="226">
        <v>43832</v>
      </c>
      <c r="D20281" s="226">
        <v>44411.492083333331</v>
      </c>
      <c r="E20281" t="s">
        <v>6242</v>
      </c>
      <c r="F20281">
        <v>51.52474778758156</v>
      </c>
    </row>
    <row r="20282" spans="1:6">
      <c r="A20282">
        <v>8</v>
      </c>
      <c r="B20282" s="226">
        <v>43831</v>
      </c>
      <c r="C20282" s="226">
        <v>43832</v>
      </c>
      <c r="D20282" s="226">
        <v>44411.492083333331</v>
      </c>
      <c r="E20282" t="s">
        <v>6464</v>
      </c>
      <c r="F20282">
        <v>143.33933679792568</v>
      </c>
    </row>
    <row r="20283" spans="1:6">
      <c r="A20283">
        <v>8</v>
      </c>
      <c r="B20283" s="226">
        <v>43831</v>
      </c>
      <c r="C20283" s="226">
        <v>43832</v>
      </c>
      <c r="D20283" s="226">
        <v>44411.492083333331</v>
      </c>
      <c r="E20283" t="s">
        <v>6465</v>
      </c>
      <c r="F20283">
        <v>149.12241335974869</v>
      </c>
    </row>
    <row r="20284" spans="1:6">
      <c r="A20284">
        <v>8</v>
      </c>
      <c r="B20284" s="226">
        <v>43831</v>
      </c>
      <c r="C20284" s="226">
        <v>43832</v>
      </c>
      <c r="D20284" s="226">
        <v>44411.492083333331</v>
      </c>
      <c r="E20284" t="s">
        <v>6466</v>
      </c>
      <c r="F20284">
        <v>143.54379229015771</v>
      </c>
    </row>
    <row r="20285" spans="1:6">
      <c r="A20285">
        <v>8</v>
      </c>
      <c r="B20285" s="226">
        <v>43831</v>
      </c>
      <c r="C20285" s="226">
        <v>43832</v>
      </c>
      <c r="D20285" s="226">
        <v>44411.492083333331</v>
      </c>
      <c r="E20285" t="s">
        <v>6467</v>
      </c>
      <c r="F20285">
        <v>144.83648509979341</v>
      </c>
    </row>
    <row r="20286" spans="1:6">
      <c r="A20286">
        <v>8</v>
      </c>
      <c r="B20286" s="226">
        <v>43831</v>
      </c>
      <c r="C20286" s="226">
        <v>43832</v>
      </c>
      <c r="D20286" s="226">
        <v>44411.492083333331</v>
      </c>
      <c r="E20286" t="s">
        <v>5935</v>
      </c>
      <c r="F20286">
        <v>9.9108217173152529</v>
      </c>
    </row>
    <row r="20287" spans="1:6">
      <c r="A20287">
        <v>8</v>
      </c>
      <c r="B20287" s="226">
        <v>43831</v>
      </c>
      <c r="C20287" s="226">
        <v>43832</v>
      </c>
      <c r="D20287" s="226">
        <v>44411.492083333331</v>
      </c>
      <c r="E20287" t="s">
        <v>6468</v>
      </c>
      <c r="F20287">
        <v>145.07112243440392</v>
      </c>
    </row>
    <row r="20288" spans="1:6">
      <c r="A20288">
        <v>8</v>
      </c>
      <c r="B20288" s="226">
        <v>43831</v>
      </c>
      <c r="C20288" s="226">
        <v>43832</v>
      </c>
      <c r="D20288" s="226">
        <v>44411.492083333331</v>
      </c>
      <c r="E20288" t="s">
        <v>5948</v>
      </c>
    </row>
    <row r="20289" spans="1:6">
      <c r="A20289">
        <v>8</v>
      </c>
      <c r="B20289" s="226">
        <v>43831</v>
      </c>
      <c r="C20289" s="226">
        <v>43832</v>
      </c>
      <c r="D20289" s="226">
        <v>44411.492083333331</v>
      </c>
      <c r="E20289" t="s">
        <v>5950</v>
      </c>
    </row>
    <row r="20290" spans="1:6">
      <c r="A20290">
        <v>8</v>
      </c>
      <c r="B20290" s="226">
        <v>43831</v>
      </c>
      <c r="C20290" s="226">
        <v>43832</v>
      </c>
      <c r="D20290" s="226">
        <v>44411.492083333331</v>
      </c>
      <c r="E20290" t="s">
        <v>5949</v>
      </c>
    </row>
    <row r="20291" spans="1:6">
      <c r="A20291">
        <v>8</v>
      </c>
      <c r="B20291" s="226">
        <v>43831</v>
      </c>
      <c r="C20291" s="226">
        <v>43832</v>
      </c>
      <c r="D20291" s="226">
        <v>44411.492083333331</v>
      </c>
      <c r="E20291" t="s">
        <v>6521</v>
      </c>
      <c r="F20291">
        <v>0.6861230169629895</v>
      </c>
    </row>
    <row r="20292" spans="1:6">
      <c r="A20292">
        <v>8</v>
      </c>
      <c r="B20292" s="226">
        <v>43831</v>
      </c>
      <c r="C20292" s="226">
        <v>43832</v>
      </c>
      <c r="D20292" s="226">
        <v>44411.492083333331</v>
      </c>
      <c r="E20292" t="s">
        <v>6522</v>
      </c>
      <c r="F20292">
        <v>0.16295701406779681</v>
      </c>
    </row>
    <row r="20293" spans="1:6">
      <c r="A20293">
        <v>8</v>
      </c>
      <c r="B20293" s="226">
        <v>43831</v>
      </c>
      <c r="C20293" s="226">
        <v>43832</v>
      </c>
      <c r="D20293" s="226">
        <v>44411.492083333331</v>
      </c>
      <c r="E20293" t="s">
        <v>6243</v>
      </c>
      <c r="F20293">
        <v>1.6900456621767563</v>
      </c>
    </row>
    <row r="20294" spans="1:6">
      <c r="A20294">
        <v>8</v>
      </c>
      <c r="B20294" s="226">
        <v>43831</v>
      </c>
      <c r="C20294" s="226">
        <v>43832</v>
      </c>
      <c r="D20294" s="226">
        <v>44411.492083333331</v>
      </c>
      <c r="E20294" t="s">
        <v>5963</v>
      </c>
      <c r="F20294">
        <v>54.99983312553821</v>
      </c>
    </row>
    <row r="20295" spans="1:6">
      <c r="A20295">
        <v>8</v>
      </c>
      <c r="B20295" s="226">
        <v>43831</v>
      </c>
      <c r="C20295" s="226">
        <v>43832</v>
      </c>
      <c r="D20295" s="226">
        <v>44411.492083333331</v>
      </c>
      <c r="E20295" t="s">
        <v>6447</v>
      </c>
      <c r="F20295">
        <v>91.991203504138511</v>
      </c>
    </row>
    <row r="20296" spans="1:6">
      <c r="A20296">
        <v>8</v>
      </c>
      <c r="B20296" s="226">
        <v>43831</v>
      </c>
      <c r="C20296" s="226">
        <v>43832</v>
      </c>
      <c r="D20296" s="226">
        <v>44411.492083333331</v>
      </c>
      <c r="E20296" t="s">
        <v>6448</v>
      </c>
      <c r="F20296">
        <v>73.692735854784601</v>
      </c>
    </row>
    <row r="20297" spans="1:6">
      <c r="A20297">
        <v>8</v>
      </c>
      <c r="B20297" s="226">
        <v>43831</v>
      </c>
      <c r="C20297" s="226">
        <v>43832</v>
      </c>
      <c r="D20297" s="226">
        <v>44411.492083333331</v>
      </c>
      <c r="E20297" t="s">
        <v>5964</v>
      </c>
      <c r="F20297">
        <v>15.724359307686488</v>
      </c>
    </row>
    <row r="20298" spans="1:6">
      <c r="A20298">
        <v>8</v>
      </c>
      <c r="B20298" s="226">
        <v>43831</v>
      </c>
      <c r="C20298" s="226">
        <v>43832</v>
      </c>
      <c r="D20298" s="226">
        <v>44411.492083333331</v>
      </c>
      <c r="E20298" t="s">
        <v>6244</v>
      </c>
      <c r="F20298">
        <v>10.437171420786115</v>
      </c>
    </row>
    <row r="20299" spans="1:6">
      <c r="A20299">
        <v>8</v>
      </c>
      <c r="B20299" s="226">
        <v>43831</v>
      </c>
      <c r="C20299" s="226">
        <v>43832</v>
      </c>
      <c r="D20299" s="226">
        <v>44411.492083333331</v>
      </c>
      <c r="E20299" t="s">
        <v>6245</v>
      </c>
      <c r="F20299">
        <v>9.0217162516381944</v>
      </c>
    </row>
    <row r="20300" spans="1:6">
      <c r="A20300">
        <v>8</v>
      </c>
      <c r="B20300" s="226">
        <v>43831</v>
      </c>
      <c r="C20300" s="226">
        <v>43832</v>
      </c>
      <c r="D20300" s="226">
        <v>44411.492083333331</v>
      </c>
      <c r="E20300" t="s">
        <v>6659</v>
      </c>
      <c r="F20300">
        <v>0.82829999923706055</v>
      </c>
    </row>
    <row r="20301" spans="1:6">
      <c r="A20301">
        <v>8</v>
      </c>
      <c r="B20301" s="226">
        <v>43831</v>
      </c>
      <c r="C20301" s="226">
        <v>43832</v>
      </c>
      <c r="D20301" s="226">
        <v>44411.492083333331</v>
      </c>
      <c r="E20301" t="s">
        <v>6639</v>
      </c>
      <c r="F20301">
        <v>0.74409997463224853</v>
      </c>
    </row>
    <row r="20302" spans="1:6">
      <c r="A20302">
        <v>8</v>
      </c>
      <c r="B20302" s="226">
        <v>43831</v>
      </c>
      <c r="C20302" s="226">
        <v>43832</v>
      </c>
      <c r="D20302" s="226">
        <v>44411.492083333331</v>
      </c>
      <c r="E20302" t="s">
        <v>6640</v>
      </c>
      <c r="F20302">
        <v>0.85939997434612891</v>
      </c>
    </row>
    <row r="20303" spans="1:6">
      <c r="A20303">
        <v>8</v>
      </c>
      <c r="B20303" s="226">
        <v>43831</v>
      </c>
      <c r="C20303" s="226">
        <v>43832</v>
      </c>
      <c r="D20303" s="226">
        <v>44411.492083333331</v>
      </c>
      <c r="E20303" t="s">
        <v>6641</v>
      </c>
      <c r="F20303">
        <v>0.87779998779296875</v>
      </c>
    </row>
    <row r="20304" spans="1:6">
      <c r="A20304">
        <v>8</v>
      </c>
      <c r="B20304" s="226">
        <v>43831</v>
      </c>
      <c r="C20304" s="226">
        <v>43832</v>
      </c>
      <c r="D20304" s="226">
        <v>44411.492083333331</v>
      </c>
      <c r="E20304" t="s">
        <v>6613</v>
      </c>
    </row>
    <row r="20305" spans="1:6">
      <c r="A20305">
        <v>8</v>
      </c>
      <c r="B20305" s="226">
        <v>43831</v>
      </c>
      <c r="C20305" s="226">
        <v>43832</v>
      </c>
      <c r="D20305" s="226">
        <v>44411.492083333331</v>
      </c>
      <c r="E20305" t="s">
        <v>6246</v>
      </c>
      <c r="F20305">
        <v>48.321539753427722</v>
      </c>
    </row>
    <row r="20306" spans="1:6">
      <c r="A20306">
        <v>8</v>
      </c>
      <c r="B20306" s="226">
        <v>43831</v>
      </c>
      <c r="C20306" s="226">
        <v>43832</v>
      </c>
      <c r="D20306" s="226">
        <v>44411.492083333331</v>
      </c>
      <c r="E20306" t="s">
        <v>6247</v>
      </c>
      <c r="F20306">
        <v>37.884368332641607</v>
      </c>
    </row>
    <row r="20307" spans="1:6">
      <c r="A20307">
        <v>8</v>
      </c>
      <c r="B20307" s="226">
        <v>43831</v>
      </c>
      <c r="C20307" s="226">
        <v>43832</v>
      </c>
      <c r="D20307" s="226">
        <v>44411.492083333331</v>
      </c>
      <c r="E20307" t="s">
        <v>6441</v>
      </c>
      <c r="F20307">
        <v>126.34234298070304</v>
      </c>
    </row>
    <row r="20308" spans="1:6">
      <c r="A20308">
        <v>8</v>
      </c>
      <c r="B20308" s="226">
        <v>43831</v>
      </c>
      <c r="C20308" s="226">
        <v>43832</v>
      </c>
      <c r="D20308" s="226">
        <v>44411.492083333331</v>
      </c>
      <c r="E20308" t="s">
        <v>6442</v>
      </c>
      <c r="F20308">
        <v>137.30592368443834</v>
      </c>
    </row>
    <row r="20309" spans="1:6">
      <c r="A20309">
        <v>8</v>
      </c>
      <c r="B20309" s="226">
        <v>43831</v>
      </c>
      <c r="C20309" s="226">
        <v>43832</v>
      </c>
      <c r="D20309" s="226">
        <v>44411.492083333331</v>
      </c>
      <c r="E20309" t="s">
        <v>6443</v>
      </c>
      <c r="F20309">
        <v>147.48871985541496</v>
      </c>
    </row>
    <row r="20310" spans="1:6">
      <c r="A20310">
        <v>8</v>
      </c>
      <c r="B20310" s="226">
        <v>43831</v>
      </c>
      <c r="C20310" s="226">
        <v>43832</v>
      </c>
      <c r="D20310" s="226">
        <v>44411.492083333331</v>
      </c>
      <c r="E20310" t="s">
        <v>6444</v>
      </c>
      <c r="F20310">
        <v>153.52586449517094</v>
      </c>
    </row>
    <row r="20311" spans="1:6">
      <c r="A20311">
        <v>8</v>
      </c>
      <c r="B20311" s="226">
        <v>43831</v>
      </c>
      <c r="C20311" s="226">
        <v>43832</v>
      </c>
      <c r="D20311" s="226">
        <v>44411.492083333331</v>
      </c>
      <c r="E20311" t="s">
        <v>6445</v>
      </c>
      <c r="F20311">
        <v>161.29049770567133</v>
      </c>
    </row>
    <row r="20312" spans="1:6">
      <c r="A20312">
        <v>8</v>
      </c>
      <c r="B20312" s="226">
        <v>43831</v>
      </c>
      <c r="C20312" s="226">
        <v>43832</v>
      </c>
      <c r="D20312" s="226">
        <v>44411.492083333331</v>
      </c>
      <c r="E20312" t="s">
        <v>6446</v>
      </c>
      <c r="F20312">
        <v>170.73645461400361</v>
      </c>
    </row>
    <row r="20313" spans="1:6">
      <c r="A20313">
        <v>8</v>
      </c>
      <c r="B20313" s="226">
        <v>43831</v>
      </c>
      <c r="C20313" s="226">
        <v>43832</v>
      </c>
      <c r="D20313" s="226">
        <v>44411.492083333331</v>
      </c>
      <c r="E20313" t="s">
        <v>5971</v>
      </c>
      <c r="F20313">
        <v>8.750909083088235</v>
      </c>
    </row>
    <row r="20314" spans="1:6">
      <c r="A20314">
        <v>8</v>
      </c>
      <c r="B20314" s="226">
        <v>43831</v>
      </c>
      <c r="C20314" s="226">
        <v>43832</v>
      </c>
      <c r="D20314" s="226">
        <v>44411.492083333331</v>
      </c>
      <c r="E20314" t="s">
        <v>5972</v>
      </c>
      <c r="F20314">
        <v>11.312903381718471</v>
      </c>
    </row>
    <row r="20315" spans="1:6">
      <c r="A20315">
        <v>8</v>
      </c>
      <c r="B20315" s="226">
        <v>43831</v>
      </c>
      <c r="C20315" s="226">
        <v>43832</v>
      </c>
      <c r="D20315" s="226">
        <v>44411.492083333331</v>
      </c>
      <c r="E20315" t="s">
        <v>6449</v>
      </c>
      <c r="F20315">
        <v>83.325524764590753</v>
      </c>
    </row>
    <row r="20316" spans="1:6">
      <c r="A20316">
        <v>8</v>
      </c>
      <c r="B20316" s="226">
        <v>43831</v>
      </c>
      <c r="C20316" s="226">
        <v>43832</v>
      </c>
      <c r="D20316" s="226">
        <v>44411.492083333331</v>
      </c>
      <c r="E20316" t="s">
        <v>6248</v>
      </c>
      <c r="F20316">
        <v>132.10071891678709</v>
      </c>
    </row>
    <row r="20317" spans="1:6">
      <c r="A20317">
        <v>8</v>
      </c>
      <c r="B20317" s="226">
        <v>43831</v>
      </c>
      <c r="C20317" s="226">
        <v>43832</v>
      </c>
      <c r="D20317" s="226">
        <v>44411.492083333331</v>
      </c>
      <c r="E20317" t="s">
        <v>6249</v>
      </c>
      <c r="F20317">
        <v>97.706015279557931</v>
      </c>
    </row>
    <row r="20318" spans="1:6">
      <c r="A20318">
        <v>8</v>
      </c>
      <c r="B20318" s="226">
        <v>43831</v>
      </c>
      <c r="C20318" s="226">
        <v>43832</v>
      </c>
      <c r="D20318" s="226">
        <v>44411.492083333331</v>
      </c>
      <c r="E20318" t="s">
        <v>6250</v>
      </c>
      <c r="F20318">
        <v>2.3475531287594773</v>
      </c>
    </row>
    <row r="20319" spans="1:6">
      <c r="A20319">
        <v>8</v>
      </c>
      <c r="B20319" s="226">
        <v>43831</v>
      </c>
      <c r="C20319" s="226">
        <v>43832</v>
      </c>
      <c r="D20319" s="226">
        <v>44411.492083333331</v>
      </c>
      <c r="E20319" t="s">
        <v>6450</v>
      </c>
      <c r="F20319">
        <v>172.20993263456546</v>
      </c>
    </row>
    <row r="20320" spans="1:6">
      <c r="A20320">
        <v>8</v>
      </c>
      <c r="B20320" s="226">
        <v>43831</v>
      </c>
      <c r="C20320" s="226">
        <v>43832</v>
      </c>
      <c r="D20320" s="226">
        <v>44411.492083333331</v>
      </c>
      <c r="E20320" t="s">
        <v>6451</v>
      </c>
      <c r="F20320">
        <v>172.23277675840495</v>
      </c>
    </row>
    <row r="20321" spans="1:6">
      <c r="A20321">
        <v>8</v>
      </c>
      <c r="B20321" s="226">
        <v>43831</v>
      </c>
      <c r="C20321" s="226">
        <v>43832</v>
      </c>
      <c r="D20321" s="226">
        <v>44411.492083333331</v>
      </c>
      <c r="E20321" t="s">
        <v>5976</v>
      </c>
      <c r="F20321">
        <v>1.292372776312166</v>
      </c>
    </row>
    <row r="20322" spans="1:6">
      <c r="A20322">
        <v>8</v>
      </c>
      <c r="B20322" s="226">
        <v>43831</v>
      </c>
      <c r="C20322" s="226">
        <v>43832</v>
      </c>
      <c r="D20322" s="226">
        <v>44411.492083333331</v>
      </c>
      <c r="E20322" t="s">
        <v>6452</v>
      </c>
      <c r="F20322">
        <v>172.46022549735179</v>
      </c>
    </row>
    <row r="20323" spans="1:6">
      <c r="A20323">
        <v>8</v>
      </c>
      <c r="B20323" s="226">
        <v>43831</v>
      </c>
      <c r="C20323" s="226">
        <v>43832</v>
      </c>
      <c r="D20323" s="226">
        <v>44411.492083333331</v>
      </c>
      <c r="E20323" t="s">
        <v>6453</v>
      </c>
      <c r="F20323">
        <v>172.57710960176252</v>
      </c>
    </row>
    <row r="20324" spans="1:6">
      <c r="A20324">
        <v>8</v>
      </c>
      <c r="B20324" s="226">
        <v>43831</v>
      </c>
      <c r="C20324" s="226">
        <v>43832</v>
      </c>
      <c r="D20324" s="226">
        <v>44411.492083333331</v>
      </c>
      <c r="E20324" t="s">
        <v>6454</v>
      </c>
      <c r="F20324">
        <v>172.69217316309641</v>
      </c>
    </row>
    <row r="20325" spans="1:6">
      <c r="A20325">
        <v>8</v>
      </c>
      <c r="B20325" s="226">
        <v>43831</v>
      </c>
      <c r="C20325" s="226">
        <v>43832</v>
      </c>
      <c r="D20325" s="226">
        <v>44411.492083333331</v>
      </c>
      <c r="E20325" t="s">
        <v>5957</v>
      </c>
      <c r="F20325">
        <v>0.85900002717974999</v>
      </c>
    </row>
    <row r="20326" spans="1:6">
      <c r="A20326">
        <v>8</v>
      </c>
      <c r="B20326" s="226">
        <v>43831</v>
      </c>
      <c r="C20326" s="226">
        <v>43832</v>
      </c>
      <c r="D20326" s="226">
        <v>44411.492083333331</v>
      </c>
      <c r="E20326" t="s">
        <v>5977</v>
      </c>
      <c r="F20326">
        <v>6.1539998054506784</v>
      </c>
    </row>
    <row r="20327" spans="1:6">
      <c r="A20327">
        <v>8</v>
      </c>
      <c r="B20327" s="226">
        <v>43831</v>
      </c>
      <c r="C20327" s="226">
        <v>43832</v>
      </c>
      <c r="D20327" s="226">
        <v>44411.492083333331</v>
      </c>
      <c r="E20327" t="s">
        <v>5978</v>
      </c>
      <c r="F20327">
        <v>92.426597595211206</v>
      </c>
    </row>
    <row r="20328" spans="1:6">
      <c r="A20328">
        <v>8</v>
      </c>
      <c r="B20328" s="226">
        <v>43831</v>
      </c>
      <c r="C20328" s="226">
        <v>43832</v>
      </c>
      <c r="D20328" s="226">
        <v>44411.492083333331</v>
      </c>
      <c r="E20328" t="s">
        <v>5979</v>
      </c>
      <c r="F20328">
        <v>0.19589999318123338</v>
      </c>
    </row>
    <row r="20329" spans="1:6">
      <c r="A20329">
        <v>8</v>
      </c>
      <c r="B20329" s="226">
        <v>43831</v>
      </c>
      <c r="C20329" s="226">
        <v>43832</v>
      </c>
      <c r="D20329" s="226">
        <v>44411.492083333331</v>
      </c>
      <c r="E20329" t="s">
        <v>5980</v>
      </c>
      <c r="F20329">
        <v>0.12970000505447388</v>
      </c>
    </row>
    <row r="20330" spans="1:6">
      <c r="A20330">
        <v>8</v>
      </c>
      <c r="B20330" s="226">
        <v>43831</v>
      </c>
      <c r="C20330" s="226">
        <v>43832</v>
      </c>
      <c r="D20330" s="226">
        <v>44411.492083333331</v>
      </c>
      <c r="E20330" t="s">
        <v>5981</v>
      </c>
      <c r="F20330">
        <v>0.21250000596047083</v>
      </c>
    </row>
    <row r="20331" spans="1:6">
      <c r="A20331">
        <v>8</v>
      </c>
      <c r="B20331" s="226">
        <v>43831</v>
      </c>
      <c r="C20331" s="226">
        <v>43832</v>
      </c>
      <c r="D20331" s="226">
        <v>44411.492083333331</v>
      </c>
      <c r="E20331" t="s">
        <v>5982</v>
      </c>
      <c r="F20331">
        <v>2.0899999886751324E-2</v>
      </c>
    </row>
    <row r="20332" spans="1:6">
      <c r="A20332">
        <v>8</v>
      </c>
      <c r="B20332" s="226">
        <v>43831</v>
      </c>
      <c r="C20332" s="226">
        <v>43832</v>
      </c>
      <c r="D20332" s="226">
        <v>44411.492083333331</v>
      </c>
      <c r="E20332" t="s">
        <v>5983</v>
      </c>
      <c r="F20332">
        <v>0</v>
      </c>
    </row>
    <row r="20333" spans="1:6">
      <c r="A20333">
        <v>8</v>
      </c>
      <c r="B20333" s="226">
        <v>43831</v>
      </c>
      <c r="C20333" s="226">
        <v>43832</v>
      </c>
      <c r="D20333" s="226">
        <v>44411.492083333331</v>
      </c>
      <c r="E20333" t="s">
        <v>5984</v>
      </c>
      <c r="F20333">
        <v>0</v>
      </c>
    </row>
    <row r="20334" spans="1:6">
      <c r="A20334">
        <v>8</v>
      </c>
      <c r="B20334" s="226">
        <v>43831</v>
      </c>
      <c r="C20334" s="226">
        <v>43832</v>
      </c>
      <c r="D20334" s="226">
        <v>44411.492083333331</v>
      </c>
      <c r="E20334" t="s">
        <v>5985</v>
      </c>
      <c r="F20334">
        <v>0</v>
      </c>
    </row>
    <row r="20335" spans="1:6">
      <c r="A20335">
        <v>8</v>
      </c>
      <c r="B20335" s="226">
        <v>43831</v>
      </c>
      <c r="C20335" s="226">
        <v>43832</v>
      </c>
      <c r="D20335" s="226">
        <v>44411.492083333331</v>
      </c>
      <c r="E20335" t="s">
        <v>6303</v>
      </c>
      <c r="F20335">
        <v>44.612019000000004</v>
      </c>
    </row>
    <row r="20336" spans="1:6">
      <c r="A20336">
        <v>8</v>
      </c>
      <c r="B20336" s="226">
        <v>43831</v>
      </c>
      <c r="C20336" s="226">
        <v>43832</v>
      </c>
      <c r="D20336" s="226">
        <v>44411.492083333331</v>
      </c>
      <c r="E20336" t="s">
        <v>5986</v>
      </c>
      <c r="F20336">
        <v>45.573023739999996</v>
      </c>
    </row>
    <row r="20337" spans="1:6">
      <c r="A20337">
        <v>8</v>
      </c>
      <c r="B20337" s="226">
        <v>43831</v>
      </c>
      <c r="C20337" s="226">
        <v>43832</v>
      </c>
      <c r="D20337" s="226">
        <v>44411.492083333331</v>
      </c>
      <c r="E20337" t="s">
        <v>5987</v>
      </c>
      <c r="F20337">
        <v>2.7000000700354576E-3</v>
      </c>
    </row>
    <row r="20338" spans="1:6">
      <c r="A20338">
        <v>8</v>
      </c>
      <c r="B20338" s="226">
        <v>43831</v>
      </c>
      <c r="C20338" s="226">
        <v>43832</v>
      </c>
      <c r="D20338" s="226">
        <v>44411.492083333331</v>
      </c>
      <c r="E20338" t="s">
        <v>5988</v>
      </c>
      <c r="F20338">
        <v>0.1168999969959259</v>
      </c>
    </row>
    <row r="20339" spans="1:6">
      <c r="A20339">
        <v>8</v>
      </c>
      <c r="B20339" s="226">
        <v>43831</v>
      </c>
      <c r="C20339" s="226">
        <v>43832</v>
      </c>
      <c r="D20339" s="226">
        <v>44411.492083333331</v>
      </c>
      <c r="E20339" t="s">
        <v>5958</v>
      </c>
      <c r="F20339">
        <v>0.28790000081063455</v>
      </c>
    </row>
    <row r="20340" spans="1:6">
      <c r="A20340">
        <v>8</v>
      </c>
      <c r="B20340" s="226">
        <v>43831</v>
      </c>
      <c r="C20340" s="226">
        <v>43832</v>
      </c>
      <c r="D20340" s="226">
        <v>44411.492083333331</v>
      </c>
      <c r="E20340" t="s">
        <v>5989</v>
      </c>
      <c r="F20340">
        <v>54.423401355744055</v>
      </c>
    </row>
    <row r="20341" spans="1:6">
      <c r="A20341">
        <v>8</v>
      </c>
      <c r="B20341" s="226">
        <v>43831</v>
      </c>
      <c r="C20341" s="226">
        <v>43832</v>
      </c>
      <c r="D20341" s="226">
        <v>44411.492083333331</v>
      </c>
      <c r="E20341" t="s">
        <v>5990</v>
      </c>
      <c r="F20341">
        <v>7.9639000892641931</v>
      </c>
    </row>
    <row r="20342" spans="1:6">
      <c r="A20342">
        <v>8</v>
      </c>
      <c r="B20342" s="226">
        <v>43831</v>
      </c>
      <c r="C20342" s="226">
        <v>43832</v>
      </c>
      <c r="D20342" s="226">
        <v>44411.492083333331</v>
      </c>
      <c r="E20342" t="s">
        <v>5991</v>
      </c>
      <c r="F20342">
        <v>10.303600311279297</v>
      </c>
    </row>
    <row r="20343" spans="1:6">
      <c r="A20343">
        <v>8</v>
      </c>
      <c r="B20343" s="226">
        <v>43831</v>
      </c>
      <c r="C20343" s="226">
        <v>43832</v>
      </c>
      <c r="D20343" s="226">
        <v>44411.492083333331</v>
      </c>
      <c r="E20343" t="s">
        <v>5992</v>
      </c>
      <c r="F20343">
        <v>22.974700927734375</v>
      </c>
    </row>
    <row r="20344" spans="1:6">
      <c r="A20344">
        <v>8</v>
      </c>
      <c r="B20344" s="226">
        <v>43831</v>
      </c>
      <c r="C20344" s="226">
        <v>43832</v>
      </c>
      <c r="D20344" s="226">
        <v>44411.492083333331</v>
      </c>
      <c r="E20344" t="s">
        <v>5993</v>
      </c>
      <c r="F20344">
        <v>13.181200027466192</v>
      </c>
    </row>
    <row r="20345" spans="1:6">
      <c r="A20345">
        <v>8</v>
      </c>
      <c r="B20345" s="226">
        <v>43831</v>
      </c>
      <c r="C20345" s="226">
        <v>43832</v>
      </c>
      <c r="D20345" s="226">
        <v>44411.492083333331</v>
      </c>
      <c r="E20345" t="s">
        <v>5994</v>
      </c>
      <c r="F20345">
        <v>33.634300231933594</v>
      </c>
    </row>
    <row r="20346" spans="1:6">
      <c r="A20346">
        <v>8</v>
      </c>
      <c r="B20346" s="226">
        <v>43831</v>
      </c>
      <c r="C20346" s="226">
        <v>43832</v>
      </c>
      <c r="D20346" s="226">
        <v>44411.492083333331</v>
      </c>
      <c r="E20346" t="s">
        <v>5995</v>
      </c>
      <c r="F20346">
        <v>8.0996999740597548</v>
      </c>
    </row>
    <row r="20347" spans="1:6">
      <c r="A20347">
        <v>8</v>
      </c>
      <c r="B20347" s="226">
        <v>43831</v>
      </c>
      <c r="C20347" s="226">
        <v>43832</v>
      </c>
      <c r="D20347" s="226">
        <v>44411.492083333331</v>
      </c>
      <c r="E20347" t="s">
        <v>5996</v>
      </c>
      <c r="F20347">
        <v>2.4084999561310774</v>
      </c>
    </row>
    <row r="20348" spans="1:6">
      <c r="A20348">
        <v>8</v>
      </c>
      <c r="B20348" s="226">
        <v>43831</v>
      </c>
      <c r="C20348" s="226">
        <v>43832</v>
      </c>
      <c r="D20348" s="226">
        <v>44411.492083333331</v>
      </c>
      <c r="E20348" t="s">
        <v>6044</v>
      </c>
    </row>
    <row r="20349" spans="1:6">
      <c r="A20349">
        <v>8</v>
      </c>
      <c r="B20349" s="226">
        <v>43831</v>
      </c>
      <c r="C20349" s="226">
        <v>43832</v>
      </c>
      <c r="D20349" s="226">
        <v>44411.492083333331</v>
      </c>
      <c r="E20349" t="s">
        <v>6047</v>
      </c>
    </row>
    <row r="20350" spans="1:6">
      <c r="A20350">
        <v>8</v>
      </c>
      <c r="B20350" s="226">
        <v>43831</v>
      </c>
      <c r="C20350" s="226">
        <v>43832</v>
      </c>
      <c r="D20350" s="226">
        <v>44411.492083333331</v>
      </c>
      <c r="E20350" t="s">
        <v>6046</v>
      </c>
    </row>
    <row r="20351" spans="1:6">
      <c r="A20351">
        <v>8</v>
      </c>
      <c r="B20351" s="226">
        <v>43831</v>
      </c>
      <c r="C20351" s="226">
        <v>43832</v>
      </c>
      <c r="D20351" s="226">
        <v>44411.492083333331</v>
      </c>
      <c r="E20351" t="s">
        <v>6045</v>
      </c>
    </row>
    <row r="20352" spans="1:6">
      <c r="A20352">
        <v>8</v>
      </c>
      <c r="B20352" s="226">
        <v>43831</v>
      </c>
      <c r="C20352" s="226">
        <v>43832</v>
      </c>
      <c r="D20352" s="226">
        <v>44411.492083333331</v>
      </c>
      <c r="E20352" t="s">
        <v>6235</v>
      </c>
    </row>
    <row r="20353" spans="1:6">
      <c r="A20353">
        <v>8</v>
      </c>
      <c r="B20353" s="226">
        <v>43831</v>
      </c>
      <c r="C20353" s="226">
        <v>43832</v>
      </c>
      <c r="D20353" s="226">
        <v>44411.492083333331</v>
      </c>
      <c r="E20353" t="s">
        <v>6315</v>
      </c>
    </row>
    <row r="20354" spans="1:6">
      <c r="A20354">
        <v>8</v>
      </c>
      <c r="B20354" s="226">
        <v>43831</v>
      </c>
      <c r="C20354" s="226">
        <v>43832</v>
      </c>
      <c r="D20354" s="226">
        <v>44411.492083333331</v>
      </c>
      <c r="E20354" t="s">
        <v>6316</v>
      </c>
    </row>
    <row r="20355" spans="1:6">
      <c r="A20355">
        <v>8</v>
      </c>
      <c r="B20355" s="226">
        <v>43831</v>
      </c>
      <c r="C20355" s="226">
        <v>43832</v>
      </c>
      <c r="D20355" s="226">
        <v>44411.492083333331</v>
      </c>
      <c r="E20355" t="s">
        <v>8012</v>
      </c>
    </row>
    <row r="20356" spans="1:6">
      <c r="A20356">
        <v>8</v>
      </c>
      <c r="B20356" s="226">
        <v>43831</v>
      </c>
      <c r="C20356" s="226">
        <v>43832</v>
      </c>
      <c r="D20356" s="226">
        <v>44411.492083333331</v>
      </c>
      <c r="E20356" t="s">
        <v>6269</v>
      </c>
      <c r="F20356">
        <v>39.977405398421851</v>
      </c>
    </row>
    <row r="20357" spans="1:6">
      <c r="A20357">
        <v>8</v>
      </c>
      <c r="B20357" s="226">
        <v>43831</v>
      </c>
      <c r="C20357" s="226">
        <v>43832</v>
      </c>
      <c r="D20357" s="226">
        <v>44411.492083333331</v>
      </c>
      <c r="E20357" t="s">
        <v>6553</v>
      </c>
      <c r="F20357">
        <v>0</v>
      </c>
    </row>
    <row r="20358" spans="1:6">
      <c r="A20358">
        <v>8</v>
      </c>
      <c r="B20358" s="226">
        <v>43831</v>
      </c>
      <c r="C20358" s="226">
        <v>43832</v>
      </c>
      <c r="D20358" s="226">
        <v>44411.492083333331</v>
      </c>
      <c r="E20358" t="s">
        <v>6554</v>
      </c>
      <c r="F20358">
        <v>0</v>
      </c>
    </row>
    <row r="20359" spans="1:6">
      <c r="A20359">
        <v>8</v>
      </c>
      <c r="B20359" s="226">
        <v>43831</v>
      </c>
      <c r="C20359" s="226">
        <v>43832</v>
      </c>
      <c r="D20359" s="226">
        <v>44411.492083333331</v>
      </c>
      <c r="E20359" t="s">
        <v>6555</v>
      </c>
      <c r="F20359">
        <v>0</v>
      </c>
    </row>
    <row r="20360" spans="1:6">
      <c r="A20360">
        <v>8</v>
      </c>
      <c r="B20360" s="226">
        <v>43831</v>
      </c>
      <c r="C20360" s="226">
        <v>43832</v>
      </c>
      <c r="D20360" s="226">
        <v>44411.492083333331</v>
      </c>
      <c r="E20360" t="s">
        <v>6556</v>
      </c>
      <c r="F20360">
        <v>0</v>
      </c>
    </row>
    <row r="20361" spans="1:6">
      <c r="A20361">
        <v>8</v>
      </c>
      <c r="B20361" s="226">
        <v>43831</v>
      </c>
      <c r="C20361" s="226">
        <v>43832</v>
      </c>
      <c r="D20361" s="226">
        <v>44411.492083333331</v>
      </c>
      <c r="E20361" t="s">
        <v>6557</v>
      </c>
      <c r="F20361">
        <v>0</v>
      </c>
    </row>
    <row r="20362" spans="1:6">
      <c r="A20362">
        <v>8</v>
      </c>
      <c r="B20362" s="226">
        <v>43831</v>
      </c>
      <c r="C20362" s="226">
        <v>43832</v>
      </c>
      <c r="D20362" s="226">
        <v>44411.492083333331</v>
      </c>
      <c r="E20362" t="s">
        <v>6558</v>
      </c>
      <c r="F20362">
        <v>0</v>
      </c>
    </row>
    <row r="20363" spans="1:6">
      <c r="A20363">
        <v>8</v>
      </c>
      <c r="B20363" s="226">
        <v>43831</v>
      </c>
      <c r="C20363" s="226">
        <v>43832</v>
      </c>
      <c r="D20363" s="226">
        <v>44411.492083333331</v>
      </c>
      <c r="E20363" t="s">
        <v>6559</v>
      </c>
      <c r="F20363">
        <v>0</v>
      </c>
    </row>
    <row r="20364" spans="1:6">
      <c r="A20364">
        <v>8</v>
      </c>
      <c r="B20364" s="226">
        <v>43831</v>
      </c>
      <c r="C20364" s="226">
        <v>43832</v>
      </c>
      <c r="D20364" s="226">
        <v>44411.492083333331</v>
      </c>
      <c r="E20364" t="s">
        <v>6560</v>
      </c>
      <c r="F20364">
        <v>18</v>
      </c>
    </row>
    <row r="20365" spans="1:6">
      <c r="A20365">
        <v>8</v>
      </c>
      <c r="B20365" s="226">
        <v>43831</v>
      </c>
      <c r="C20365" s="226">
        <v>43832</v>
      </c>
      <c r="D20365" s="226">
        <v>44411.492083333331</v>
      </c>
      <c r="E20365" t="s">
        <v>6561</v>
      </c>
      <c r="F20365">
        <v>18</v>
      </c>
    </row>
    <row r="20366" spans="1:6">
      <c r="A20366">
        <v>8</v>
      </c>
      <c r="B20366" s="226">
        <v>43831</v>
      </c>
      <c r="C20366" s="226">
        <v>43832</v>
      </c>
      <c r="D20366" s="226">
        <v>44411.492083333331</v>
      </c>
      <c r="E20366" t="s">
        <v>6562</v>
      </c>
      <c r="F20366">
        <v>2.8</v>
      </c>
    </row>
    <row r="20367" spans="1:6">
      <c r="A20367">
        <v>8</v>
      </c>
      <c r="B20367" s="226">
        <v>43831</v>
      </c>
      <c r="C20367" s="226">
        <v>43832</v>
      </c>
      <c r="D20367" s="226">
        <v>44411.492083333331</v>
      </c>
      <c r="E20367" t="s">
        <v>6563</v>
      </c>
      <c r="F20367">
        <v>2.8</v>
      </c>
    </row>
    <row r="20368" spans="1:6">
      <c r="A20368">
        <v>8</v>
      </c>
      <c r="B20368" s="226">
        <v>43831</v>
      </c>
      <c r="C20368" s="226">
        <v>43832</v>
      </c>
      <c r="D20368" s="226">
        <v>44411.492083333331</v>
      </c>
      <c r="E20368" t="s">
        <v>6564</v>
      </c>
      <c r="F20368">
        <v>2.8</v>
      </c>
    </row>
    <row r="20369" spans="1:6">
      <c r="A20369">
        <v>8</v>
      </c>
      <c r="B20369" s="226">
        <v>43831</v>
      </c>
      <c r="C20369" s="226">
        <v>43832</v>
      </c>
      <c r="D20369" s="226">
        <v>44411.492083333331</v>
      </c>
      <c r="E20369" t="s">
        <v>6565</v>
      </c>
      <c r="F20369">
        <v>2.8</v>
      </c>
    </row>
    <row r="20370" spans="1:6">
      <c r="A20370">
        <v>8</v>
      </c>
      <c r="B20370" s="226">
        <v>43831</v>
      </c>
      <c r="C20370" s="226">
        <v>43832</v>
      </c>
      <c r="D20370" s="226">
        <v>44411.492083333331</v>
      </c>
      <c r="E20370" t="s">
        <v>6566</v>
      </c>
      <c r="F20370">
        <v>18</v>
      </c>
    </row>
    <row r="20371" spans="1:6">
      <c r="A20371">
        <v>8</v>
      </c>
      <c r="B20371" s="226">
        <v>43831</v>
      </c>
      <c r="C20371" s="226">
        <v>43832</v>
      </c>
      <c r="D20371" s="226">
        <v>44411.492083333331</v>
      </c>
      <c r="E20371" t="s">
        <v>6567</v>
      </c>
      <c r="F20371">
        <v>2.8</v>
      </c>
    </row>
    <row r="20372" spans="1:6">
      <c r="A20372">
        <v>8</v>
      </c>
      <c r="B20372" s="226">
        <v>43831</v>
      </c>
      <c r="C20372" s="226">
        <v>43832</v>
      </c>
      <c r="D20372" s="226">
        <v>44411.492083333331</v>
      </c>
      <c r="E20372" t="s">
        <v>6568</v>
      </c>
      <c r="F20372">
        <v>2.8</v>
      </c>
    </row>
    <row r="20373" spans="1:6">
      <c r="A20373">
        <v>8</v>
      </c>
      <c r="B20373" s="226">
        <v>43831</v>
      </c>
      <c r="C20373" s="226">
        <v>43832</v>
      </c>
      <c r="D20373" s="226">
        <v>44411.492083333331</v>
      </c>
      <c r="E20373" t="s">
        <v>6569</v>
      </c>
      <c r="F20373">
        <v>18</v>
      </c>
    </row>
    <row r="20374" spans="1:6">
      <c r="A20374">
        <v>8</v>
      </c>
      <c r="B20374" s="226">
        <v>43831</v>
      </c>
      <c r="C20374" s="226">
        <v>43832</v>
      </c>
      <c r="D20374" s="226">
        <v>44411.492083333331</v>
      </c>
      <c r="E20374" t="s">
        <v>6570</v>
      </c>
      <c r="F20374">
        <v>2.8</v>
      </c>
    </row>
    <row r="20375" spans="1:6">
      <c r="A20375">
        <v>8</v>
      </c>
      <c r="B20375" s="226">
        <v>43831</v>
      </c>
      <c r="C20375" s="226">
        <v>43832</v>
      </c>
      <c r="D20375" s="226">
        <v>44411.492083333331</v>
      </c>
      <c r="E20375" t="s">
        <v>6665</v>
      </c>
      <c r="F20375">
        <v>-3.257282465799919E-2</v>
      </c>
    </row>
    <row r="20376" spans="1:6">
      <c r="A20376">
        <v>8</v>
      </c>
      <c r="B20376" s="226">
        <v>43831</v>
      </c>
      <c r="C20376" s="226">
        <v>43832</v>
      </c>
      <c r="D20376" s="226">
        <v>44411.492083333331</v>
      </c>
      <c r="E20376" t="s">
        <v>6666</v>
      </c>
      <c r="F20376">
        <v>-2.5229221771264243E-2</v>
      </c>
    </row>
    <row r="20377" spans="1:6">
      <c r="A20377">
        <v>8</v>
      </c>
      <c r="B20377" s="226">
        <v>43831</v>
      </c>
      <c r="C20377" s="226">
        <v>43832</v>
      </c>
      <c r="D20377" s="226">
        <v>44411.492083333331</v>
      </c>
      <c r="E20377" t="s">
        <v>6662</v>
      </c>
      <c r="F20377">
        <v>1.3649561104002788</v>
      </c>
    </row>
    <row r="20378" spans="1:6">
      <c r="A20378">
        <v>8</v>
      </c>
      <c r="B20378" s="226">
        <v>43831</v>
      </c>
      <c r="C20378" s="226">
        <v>43832</v>
      </c>
      <c r="D20378" s="226">
        <v>44411.492083333331</v>
      </c>
      <c r="E20378" t="s">
        <v>6289</v>
      </c>
      <c r="F20378">
        <v>32.856162087122598</v>
      </c>
    </row>
    <row r="20379" spans="1:6">
      <c r="A20379">
        <v>8</v>
      </c>
      <c r="B20379" s="226">
        <v>43831</v>
      </c>
      <c r="C20379" s="226">
        <v>43832</v>
      </c>
      <c r="D20379" s="226">
        <v>44411.492083333331</v>
      </c>
      <c r="E20379" t="s">
        <v>6290</v>
      </c>
      <c r="F20379">
        <v>4.3155950711005211</v>
      </c>
    </row>
    <row r="20380" spans="1:6">
      <c r="A20380">
        <v>8</v>
      </c>
      <c r="B20380" s="226">
        <v>43831</v>
      </c>
      <c r="C20380" s="226">
        <v>43832</v>
      </c>
      <c r="D20380" s="226">
        <v>44411.492083333331</v>
      </c>
      <c r="E20380" t="s">
        <v>6291</v>
      </c>
      <c r="F20380">
        <v>4.4542602270382359</v>
      </c>
    </row>
    <row r="20381" spans="1:6">
      <c r="A20381">
        <v>8</v>
      </c>
      <c r="B20381" s="226">
        <v>43831</v>
      </c>
      <c r="C20381" s="226">
        <v>43832</v>
      </c>
      <c r="D20381" s="226">
        <v>44411.492083333331</v>
      </c>
      <c r="E20381" t="s">
        <v>6292</v>
      </c>
      <c r="F20381">
        <v>9.9286713398165176</v>
      </c>
    </row>
    <row r="20382" spans="1:6">
      <c r="A20382">
        <v>8</v>
      </c>
      <c r="B20382" s="226">
        <v>43831</v>
      </c>
      <c r="C20382" s="226">
        <v>43832</v>
      </c>
      <c r="D20382" s="226">
        <v>44411.492083333331</v>
      </c>
      <c r="E20382" t="s">
        <v>6293</v>
      </c>
      <c r="F20382">
        <v>0</v>
      </c>
    </row>
    <row r="20383" spans="1:6">
      <c r="A20383">
        <v>8</v>
      </c>
      <c r="B20383" s="226">
        <v>43831</v>
      </c>
      <c r="C20383" s="226">
        <v>43832</v>
      </c>
      <c r="D20383" s="226">
        <v>44411.492083333331</v>
      </c>
      <c r="E20383" t="s">
        <v>6294</v>
      </c>
      <c r="F20383">
        <v>0</v>
      </c>
    </row>
    <row r="20384" spans="1:6">
      <c r="A20384">
        <v>8</v>
      </c>
      <c r="B20384" s="226">
        <v>43831</v>
      </c>
      <c r="C20384" s="226">
        <v>43832</v>
      </c>
      <c r="D20384" s="226">
        <v>44411.492083333331</v>
      </c>
      <c r="E20384" t="s">
        <v>6295</v>
      </c>
      <c r="F20384">
        <v>44.612019000000004</v>
      </c>
    </row>
    <row r="20385" spans="1:6">
      <c r="A20385">
        <v>8</v>
      </c>
      <c r="B20385" s="226">
        <v>43831</v>
      </c>
      <c r="C20385" s="226">
        <v>43832</v>
      </c>
      <c r="D20385" s="226">
        <v>44411.492083333331</v>
      </c>
      <c r="E20385" t="s">
        <v>6296</v>
      </c>
      <c r="F20385">
        <v>45.573023739999996</v>
      </c>
    </row>
    <row r="20386" spans="1:6">
      <c r="A20386">
        <v>8</v>
      </c>
      <c r="B20386" s="226">
        <v>43831</v>
      </c>
      <c r="C20386" s="226">
        <v>43832</v>
      </c>
      <c r="D20386" s="226">
        <v>44411.492083333331</v>
      </c>
      <c r="E20386" t="s">
        <v>6317</v>
      </c>
    </row>
    <row r="20387" spans="1:6">
      <c r="A20387">
        <v>8</v>
      </c>
      <c r="B20387" s="226">
        <v>43831</v>
      </c>
      <c r="C20387" s="226">
        <v>43832</v>
      </c>
      <c r="D20387" s="226">
        <v>44411.492083333331</v>
      </c>
      <c r="E20387" t="s">
        <v>6318</v>
      </c>
    </row>
    <row r="20388" spans="1:6">
      <c r="A20388">
        <v>8</v>
      </c>
      <c r="B20388" s="226">
        <v>43831</v>
      </c>
      <c r="C20388" s="226">
        <v>43832</v>
      </c>
      <c r="D20388" s="226">
        <v>44411.492083333331</v>
      </c>
      <c r="E20388" t="s">
        <v>6319</v>
      </c>
    </row>
    <row r="20389" spans="1:6">
      <c r="A20389">
        <v>8</v>
      </c>
      <c r="B20389" s="226">
        <v>43831</v>
      </c>
      <c r="C20389" s="226">
        <v>43832</v>
      </c>
      <c r="D20389" s="226">
        <v>44411.492083333331</v>
      </c>
      <c r="E20389" t="s">
        <v>6320</v>
      </c>
    </row>
    <row r="20390" spans="1:6">
      <c r="A20390">
        <v>8</v>
      </c>
      <c r="B20390" s="226">
        <v>43831</v>
      </c>
      <c r="C20390" s="226">
        <v>43832</v>
      </c>
      <c r="D20390" s="226">
        <v>44411.492083333331</v>
      </c>
      <c r="E20390" t="s">
        <v>8013</v>
      </c>
    </row>
    <row r="20391" spans="1:6">
      <c r="A20391">
        <v>8</v>
      </c>
      <c r="B20391" s="226">
        <v>43831</v>
      </c>
      <c r="C20391" s="226">
        <v>43832</v>
      </c>
      <c r="D20391" s="226">
        <v>44411.492083333331</v>
      </c>
      <c r="E20391" t="s">
        <v>8014</v>
      </c>
    </row>
    <row r="20392" spans="1:6">
      <c r="A20392">
        <v>8</v>
      </c>
      <c r="B20392" s="226">
        <v>43831</v>
      </c>
      <c r="C20392" s="226">
        <v>43832</v>
      </c>
      <c r="D20392" s="226">
        <v>44411.492083333331</v>
      </c>
      <c r="E20392" t="s">
        <v>6362</v>
      </c>
    </row>
    <row r="20393" spans="1:6">
      <c r="A20393">
        <v>8</v>
      </c>
      <c r="B20393" s="226">
        <v>43831</v>
      </c>
      <c r="C20393" s="226">
        <v>43832</v>
      </c>
      <c r="D20393" s="226">
        <v>44411.492083333331</v>
      </c>
      <c r="E20393" t="s">
        <v>6363</v>
      </c>
    </row>
    <row r="20394" spans="1:6">
      <c r="A20394">
        <v>8</v>
      </c>
      <c r="B20394" s="226">
        <v>43831</v>
      </c>
      <c r="C20394" s="226">
        <v>43832</v>
      </c>
      <c r="D20394" s="226">
        <v>44411.492083333331</v>
      </c>
      <c r="E20394" t="s">
        <v>6525</v>
      </c>
    </row>
    <row r="20395" spans="1:6">
      <c r="A20395">
        <v>8</v>
      </c>
      <c r="B20395" s="226">
        <v>43831</v>
      </c>
      <c r="C20395" s="226">
        <v>43832</v>
      </c>
      <c r="D20395" s="226">
        <v>44411.492083333331</v>
      </c>
      <c r="E20395" t="s">
        <v>6526</v>
      </c>
    </row>
    <row r="20396" spans="1:6">
      <c r="A20396">
        <v>8</v>
      </c>
      <c r="B20396" s="226">
        <v>43831</v>
      </c>
      <c r="C20396" s="226">
        <v>43832</v>
      </c>
      <c r="D20396" s="226">
        <v>44411.492083333331</v>
      </c>
      <c r="E20396" t="s">
        <v>6721</v>
      </c>
      <c r="F20396">
        <v>2.3475531287594773</v>
      </c>
    </row>
    <row r="20397" spans="1:6">
      <c r="A20397">
        <v>8</v>
      </c>
      <c r="B20397" s="226">
        <v>43831</v>
      </c>
      <c r="C20397" s="226">
        <v>43832</v>
      </c>
      <c r="D20397" s="226">
        <v>44411.492083333331</v>
      </c>
      <c r="E20397" t="s">
        <v>6727</v>
      </c>
      <c r="F20397">
        <v>20.965812410248649</v>
      </c>
    </row>
    <row r="20398" spans="1:6">
      <c r="A20398">
        <v>8</v>
      </c>
      <c r="B20398" s="226">
        <v>43831</v>
      </c>
      <c r="C20398" s="226">
        <v>43832</v>
      </c>
      <c r="D20398" s="226">
        <v>44411.492083333331</v>
      </c>
      <c r="E20398" t="s">
        <v>7567</v>
      </c>
    </row>
    <row r="20399" spans="1:6">
      <c r="A20399">
        <v>8</v>
      </c>
      <c r="B20399" s="226">
        <v>43831</v>
      </c>
      <c r="C20399" s="226">
        <v>43832</v>
      </c>
      <c r="D20399" s="226">
        <v>44411.492083333331</v>
      </c>
      <c r="E20399" t="s">
        <v>7569</v>
      </c>
    </row>
    <row r="20400" spans="1:6">
      <c r="A20400">
        <v>8</v>
      </c>
      <c r="B20400" s="226">
        <v>43831</v>
      </c>
      <c r="C20400" s="226">
        <v>43832</v>
      </c>
      <c r="D20400" s="226">
        <v>44411.492083333331</v>
      </c>
      <c r="E20400" t="s">
        <v>7574</v>
      </c>
    </row>
    <row r="20401" spans="1:6">
      <c r="A20401">
        <v>8</v>
      </c>
      <c r="B20401" s="226">
        <v>43831</v>
      </c>
      <c r="C20401" s="226">
        <v>43832</v>
      </c>
      <c r="D20401" s="226">
        <v>44411.492083333331</v>
      </c>
      <c r="E20401" t="s">
        <v>7578</v>
      </c>
    </row>
    <row r="20402" spans="1:6">
      <c r="A20402">
        <v>8</v>
      </c>
      <c r="B20402" s="226">
        <v>43831</v>
      </c>
      <c r="C20402" s="226">
        <v>43832</v>
      </c>
      <c r="D20402" s="226">
        <v>44411.492083333331</v>
      </c>
      <c r="E20402" t="s">
        <v>8007</v>
      </c>
    </row>
    <row r="20403" spans="1:6">
      <c r="A20403">
        <v>8</v>
      </c>
      <c r="B20403" s="226">
        <v>43831</v>
      </c>
      <c r="C20403" s="226">
        <v>43832</v>
      </c>
      <c r="D20403" s="226">
        <v>44411.492083333331</v>
      </c>
      <c r="E20403" t="s">
        <v>7634</v>
      </c>
    </row>
    <row r="20404" spans="1:6">
      <c r="A20404">
        <v>8</v>
      </c>
      <c r="B20404" s="226">
        <v>43831</v>
      </c>
      <c r="C20404" s="226">
        <v>43832</v>
      </c>
      <c r="D20404" s="226">
        <v>44411.492083333331</v>
      </c>
      <c r="E20404" t="s">
        <v>7539</v>
      </c>
      <c r="F20404">
        <v>1E-3</v>
      </c>
    </row>
    <row r="20405" spans="1:6">
      <c r="A20405">
        <v>8</v>
      </c>
      <c r="B20405" s="226">
        <v>43831</v>
      </c>
      <c r="C20405" s="226">
        <v>43832</v>
      </c>
      <c r="D20405" s="226">
        <v>44411.492083333331</v>
      </c>
      <c r="E20405" t="s">
        <v>7540</v>
      </c>
      <c r="F20405">
        <v>1E-3</v>
      </c>
    </row>
    <row r="20406" spans="1:6">
      <c r="A20406">
        <v>8</v>
      </c>
      <c r="B20406" s="226">
        <v>43831</v>
      </c>
      <c r="C20406" s="226">
        <v>43832</v>
      </c>
      <c r="D20406" s="226">
        <v>44411.492083333331</v>
      </c>
      <c r="E20406" t="s">
        <v>6816</v>
      </c>
      <c r="F20406">
        <v>75.981706953048715</v>
      </c>
    </row>
    <row r="20407" spans="1:6">
      <c r="A20407">
        <v>8</v>
      </c>
      <c r="B20407" s="226">
        <v>43831</v>
      </c>
      <c r="C20407" s="226">
        <v>43832</v>
      </c>
      <c r="D20407" s="226">
        <v>44411.492083333331</v>
      </c>
      <c r="E20407" t="s">
        <v>6818</v>
      </c>
      <c r="F20407">
        <v>266.94654500749391</v>
      </c>
    </row>
    <row r="20408" spans="1:6">
      <c r="A20408">
        <v>8</v>
      </c>
      <c r="B20408" s="226">
        <v>43831</v>
      </c>
      <c r="C20408" s="226">
        <v>43832</v>
      </c>
      <c r="D20408" s="226">
        <v>44411.492083333331</v>
      </c>
      <c r="E20408" t="s">
        <v>6820</v>
      </c>
      <c r="F20408">
        <v>1901.2791534423789</v>
      </c>
    </row>
    <row r="20409" spans="1:6">
      <c r="A20409">
        <v>8</v>
      </c>
      <c r="B20409" s="226">
        <v>43831</v>
      </c>
      <c r="C20409" s="226">
        <v>43832</v>
      </c>
      <c r="D20409" s="226">
        <v>44411.492083333331</v>
      </c>
      <c r="E20409" t="s">
        <v>6822</v>
      </c>
      <c r="F20409">
        <v>33.091665010982055</v>
      </c>
    </row>
    <row r="20410" spans="1:6">
      <c r="A20410">
        <v>8</v>
      </c>
      <c r="B20410" s="226">
        <v>43831</v>
      </c>
      <c r="C20410" s="226">
        <v>43832</v>
      </c>
      <c r="D20410" s="226">
        <v>44411.492083333331</v>
      </c>
      <c r="E20410" t="s">
        <v>6824</v>
      </c>
      <c r="F20410">
        <v>143.90556818644211</v>
      </c>
    </row>
    <row r="20411" spans="1:6">
      <c r="A20411">
        <v>8</v>
      </c>
      <c r="B20411" s="226">
        <v>43831</v>
      </c>
      <c r="C20411" s="226">
        <v>43832</v>
      </c>
      <c r="D20411" s="226">
        <v>44411.492083333331</v>
      </c>
      <c r="E20411" t="s">
        <v>6826</v>
      </c>
      <c r="F20411">
        <v>57.969073412153449</v>
      </c>
    </row>
    <row r="20412" spans="1:6">
      <c r="A20412">
        <v>8</v>
      </c>
      <c r="B20412" s="226">
        <v>43831</v>
      </c>
      <c r="C20412" s="226">
        <v>43832</v>
      </c>
      <c r="D20412" s="226">
        <v>44411.492083333331</v>
      </c>
      <c r="E20412" t="s">
        <v>6828</v>
      </c>
      <c r="F20412">
        <v>51.355562178293845</v>
      </c>
    </row>
    <row r="20413" spans="1:6">
      <c r="A20413">
        <v>8</v>
      </c>
      <c r="B20413" s="226">
        <v>43831</v>
      </c>
      <c r="C20413" s="226">
        <v>43832</v>
      </c>
      <c r="D20413" s="226">
        <v>44411.492083333331</v>
      </c>
      <c r="E20413" t="s">
        <v>8021</v>
      </c>
      <c r="F20413">
        <v>625.86323861016194</v>
      </c>
    </row>
    <row r="20414" spans="1:6">
      <c r="A20414">
        <v>8</v>
      </c>
      <c r="B20414" s="226">
        <v>43831</v>
      </c>
      <c r="C20414" s="226">
        <v>43832</v>
      </c>
      <c r="D20414" s="226">
        <v>44411.492083333331</v>
      </c>
      <c r="E20414" t="s">
        <v>8022</v>
      </c>
      <c r="F20414">
        <v>630.12644458346813</v>
      </c>
    </row>
    <row r="20415" spans="1:6">
      <c r="A20415">
        <v>8</v>
      </c>
      <c r="B20415" s="226">
        <v>43831</v>
      </c>
      <c r="C20415" s="226">
        <v>43832</v>
      </c>
      <c r="D20415" s="226">
        <v>44411.492083333331</v>
      </c>
      <c r="E20415" t="s">
        <v>6834</v>
      </c>
      <c r="F20415">
        <v>0</v>
      </c>
    </row>
    <row r="20416" spans="1:6">
      <c r="A20416">
        <v>8</v>
      </c>
      <c r="B20416" s="226">
        <v>43831</v>
      </c>
      <c r="C20416" s="226">
        <v>43832</v>
      </c>
      <c r="D20416" s="226">
        <v>44411.492083333331</v>
      </c>
      <c r="E20416" t="s">
        <v>8023</v>
      </c>
      <c r="F20416">
        <v>0.08</v>
      </c>
    </row>
    <row r="20417" spans="1:6">
      <c r="A20417">
        <v>8</v>
      </c>
      <c r="B20417" s="226">
        <v>43831</v>
      </c>
      <c r="C20417" s="226">
        <v>43832</v>
      </c>
      <c r="D20417" s="226">
        <v>44411.492083333331</v>
      </c>
      <c r="E20417" t="s">
        <v>8024</v>
      </c>
      <c r="F20417">
        <v>0.13</v>
      </c>
    </row>
    <row r="20418" spans="1:6">
      <c r="A20418">
        <v>8</v>
      </c>
      <c r="B20418" s="226">
        <v>43831</v>
      </c>
      <c r="C20418" s="226">
        <v>43832</v>
      </c>
      <c r="D20418" s="226">
        <v>44411.492083333331</v>
      </c>
      <c r="E20418" t="s">
        <v>8025</v>
      </c>
      <c r="F20418">
        <v>0.13</v>
      </c>
    </row>
    <row r="20419" spans="1:6">
      <c r="A20419">
        <v>8</v>
      </c>
      <c r="B20419" s="226">
        <v>43831</v>
      </c>
      <c r="C20419" s="226">
        <v>43832</v>
      </c>
      <c r="D20419" s="226">
        <v>44411.492083333331</v>
      </c>
      <c r="E20419" t="s">
        <v>8026</v>
      </c>
      <c r="F20419">
        <v>0.05</v>
      </c>
    </row>
    <row r="20420" spans="1:6">
      <c r="A20420">
        <v>8</v>
      </c>
      <c r="B20420" s="226">
        <v>43831</v>
      </c>
      <c r="C20420" s="226">
        <v>43832</v>
      </c>
      <c r="D20420" s="226">
        <v>44411.492083333331</v>
      </c>
      <c r="E20420" t="s">
        <v>8027</v>
      </c>
      <c r="F20420">
        <v>0.01</v>
      </c>
    </row>
    <row r="20421" spans="1:6">
      <c r="A20421">
        <v>8</v>
      </c>
      <c r="B20421" s="226">
        <v>43831</v>
      </c>
      <c r="C20421" s="226">
        <v>43832</v>
      </c>
      <c r="D20421" s="226">
        <v>44411.492083333331</v>
      </c>
      <c r="E20421" t="s">
        <v>8028</v>
      </c>
      <c r="F20421">
        <v>0</v>
      </c>
    </row>
    <row r="20422" spans="1:6">
      <c r="A20422">
        <v>8</v>
      </c>
      <c r="B20422" s="226">
        <v>43831</v>
      </c>
      <c r="C20422" s="226">
        <v>43832</v>
      </c>
      <c r="D20422" s="226">
        <v>44411.492083333331</v>
      </c>
      <c r="E20422" t="s">
        <v>8029</v>
      </c>
      <c r="F20422">
        <v>0.09</v>
      </c>
    </row>
    <row r="20423" spans="1:6">
      <c r="A20423">
        <v>8</v>
      </c>
      <c r="B20423" s="226">
        <v>43831</v>
      </c>
      <c r="C20423" s="226">
        <v>43832</v>
      </c>
      <c r="D20423" s="226">
        <v>44411.492083333331</v>
      </c>
      <c r="E20423" t="s">
        <v>8030</v>
      </c>
      <c r="F20423">
        <v>1.22</v>
      </c>
    </row>
    <row r="20424" spans="1:6">
      <c r="A20424">
        <v>8</v>
      </c>
      <c r="B20424" s="226">
        <v>43831</v>
      </c>
      <c r="C20424" s="226">
        <v>43832</v>
      </c>
      <c r="D20424" s="226">
        <v>44411.492083333331</v>
      </c>
      <c r="E20424" t="s">
        <v>8031</v>
      </c>
      <c r="F20424">
        <v>1.27</v>
      </c>
    </row>
    <row r="20425" spans="1:6">
      <c r="A20425">
        <v>8</v>
      </c>
      <c r="B20425" s="226">
        <v>43831</v>
      </c>
      <c r="C20425" s="226">
        <v>43832</v>
      </c>
      <c r="D20425" s="226">
        <v>44411.492083333331</v>
      </c>
      <c r="E20425" t="s">
        <v>8032</v>
      </c>
      <c r="F20425">
        <v>0.99</v>
      </c>
    </row>
    <row r="20426" spans="1:6">
      <c r="A20426">
        <v>8</v>
      </c>
      <c r="B20426" s="226">
        <v>43831</v>
      </c>
      <c r="C20426" s="226">
        <v>43832</v>
      </c>
      <c r="D20426" s="226">
        <v>44411.492083333331</v>
      </c>
      <c r="E20426" t="s">
        <v>8033</v>
      </c>
      <c r="F20426">
        <v>0.09</v>
      </c>
    </row>
    <row r="20427" spans="1:6">
      <c r="A20427">
        <v>8</v>
      </c>
      <c r="B20427" s="226">
        <v>43831</v>
      </c>
      <c r="C20427" s="226">
        <v>43832</v>
      </c>
      <c r="D20427" s="226">
        <v>44411.492083333331</v>
      </c>
      <c r="E20427" t="s">
        <v>8034</v>
      </c>
      <c r="F20427">
        <v>0.01</v>
      </c>
    </row>
    <row r="20428" spans="1:6">
      <c r="A20428">
        <v>8</v>
      </c>
      <c r="B20428" s="226">
        <v>43831</v>
      </c>
      <c r="C20428" s="226">
        <v>43832</v>
      </c>
      <c r="D20428" s="226">
        <v>44411.492083333331</v>
      </c>
      <c r="E20428" t="s">
        <v>8035</v>
      </c>
      <c r="F20428">
        <v>0</v>
      </c>
    </row>
    <row r="20429" spans="1:6">
      <c r="A20429">
        <v>8</v>
      </c>
      <c r="B20429" s="226">
        <v>43831</v>
      </c>
      <c r="C20429" s="226">
        <v>43832</v>
      </c>
      <c r="D20429" s="226">
        <v>44411.492083333331</v>
      </c>
      <c r="E20429" t="s">
        <v>8036</v>
      </c>
      <c r="F20429">
        <v>8.52</v>
      </c>
    </row>
    <row r="20430" spans="1:6">
      <c r="A20430">
        <v>8</v>
      </c>
      <c r="B20430" s="226">
        <v>43831</v>
      </c>
      <c r="C20430" s="226">
        <v>43832</v>
      </c>
      <c r="D20430" s="226">
        <v>44411.492083333331</v>
      </c>
      <c r="E20430" t="s">
        <v>8037</v>
      </c>
      <c r="F20430">
        <v>24.06</v>
      </c>
    </row>
    <row r="20431" spans="1:6">
      <c r="A20431">
        <v>8</v>
      </c>
      <c r="B20431" s="226">
        <v>43831</v>
      </c>
      <c r="C20431" s="226">
        <v>43832</v>
      </c>
      <c r="D20431" s="226">
        <v>44411.492083333331</v>
      </c>
      <c r="E20431" t="s">
        <v>8038</v>
      </c>
      <c r="F20431">
        <v>27.45</v>
      </c>
    </row>
    <row r="20432" spans="1:6">
      <c r="A20432">
        <v>8</v>
      </c>
      <c r="B20432" s="226">
        <v>43831</v>
      </c>
      <c r="C20432" s="226">
        <v>43832</v>
      </c>
      <c r="D20432" s="226">
        <v>44411.492083333331</v>
      </c>
      <c r="E20432" t="s">
        <v>8039</v>
      </c>
      <c r="F20432">
        <v>21.78</v>
      </c>
    </row>
    <row r="20433" spans="1:6">
      <c r="A20433">
        <v>8</v>
      </c>
      <c r="B20433" s="226">
        <v>43831</v>
      </c>
      <c r="C20433" s="226">
        <v>43832</v>
      </c>
      <c r="D20433" s="226">
        <v>44411.492083333331</v>
      </c>
      <c r="E20433" t="s">
        <v>8040</v>
      </c>
      <c r="F20433">
        <v>2.14</v>
      </c>
    </row>
    <row r="20434" spans="1:6">
      <c r="A20434">
        <v>8</v>
      </c>
      <c r="B20434" s="226">
        <v>43831</v>
      </c>
      <c r="C20434" s="226">
        <v>43832</v>
      </c>
      <c r="D20434" s="226">
        <v>44411.492083333331</v>
      </c>
      <c r="E20434" t="s">
        <v>8041</v>
      </c>
      <c r="F20434">
        <v>0</v>
      </c>
    </row>
    <row r="20435" spans="1:6">
      <c r="A20435">
        <v>8</v>
      </c>
      <c r="B20435" s="226">
        <v>43831</v>
      </c>
      <c r="C20435" s="226">
        <v>43832</v>
      </c>
      <c r="D20435" s="226">
        <v>44411.492083333331</v>
      </c>
      <c r="E20435" t="s">
        <v>8042</v>
      </c>
      <c r="F20435">
        <v>1.06</v>
      </c>
    </row>
    <row r="20436" spans="1:6">
      <c r="A20436">
        <v>8</v>
      </c>
      <c r="B20436" s="226">
        <v>43831</v>
      </c>
      <c r="C20436" s="226">
        <v>43832</v>
      </c>
      <c r="D20436" s="226">
        <v>44411.492083333331</v>
      </c>
      <c r="E20436" t="s">
        <v>8043</v>
      </c>
      <c r="F20436">
        <v>0.02</v>
      </c>
    </row>
    <row r="20437" spans="1:6">
      <c r="A20437">
        <v>8</v>
      </c>
      <c r="B20437" s="226">
        <v>43831</v>
      </c>
      <c r="C20437" s="226">
        <v>43832</v>
      </c>
      <c r="D20437" s="226">
        <v>44411.492083333331</v>
      </c>
      <c r="E20437" t="s">
        <v>8044</v>
      </c>
      <c r="F20437">
        <v>2.02</v>
      </c>
    </row>
    <row r="20438" spans="1:6">
      <c r="A20438">
        <v>8</v>
      </c>
      <c r="B20438" s="226">
        <v>43831</v>
      </c>
      <c r="C20438" s="226">
        <v>43832</v>
      </c>
      <c r="D20438" s="226">
        <v>44411.492083333331</v>
      </c>
      <c r="E20438" t="s">
        <v>8045</v>
      </c>
      <c r="F20438">
        <v>3.25</v>
      </c>
    </row>
    <row r="20439" spans="1:6">
      <c r="A20439">
        <v>8</v>
      </c>
      <c r="B20439" s="226">
        <v>43831</v>
      </c>
      <c r="C20439" s="226">
        <v>43832</v>
      </c>
      <c r="D20439" s="226">
        <v>44411.492083333331</v>
      </c>
      <c r="E20439" t="s">
        <v>8046</v>
      </c>
      <c r="F20439">
        <v>3.87</v>
      </c>
    </row>
    <row r="20440" spans="1:6">
      <c r="A20440">
        <v>8</v>
      </c>
      <c r="B20440" s="226">
        <v>43831</v>
      </c>
      <c r="C20440" s="226">
        <v>43832</v>
      </c>
      <c r="D20440" s="226">
        <v>44411.492083333331</v>
      </c>
      <c r="E20440" t="s">
        <v>8047</v>
      </c>
      <c r="F20440">
        <v>0.43</v>
      </c>
    </row>
    <row r="20441" spans="1:6">
      <c r="A20441">
        <v>8</v>
      </c>
      <c r="B20441" s="226">
        <v>43831</v>
      </c>
      <c r="C20441" s="226">
        <v>43832</v>
      </c>
      <c r="D20441" s="226">
        <v>44411.492083333331</v>
      </c>
      <c r="E20441" t="s">
        <v>8048</v>
      </c>
      <c r="F20441">
        <v>0.09</v>
      </c>
    </row>
    <row r="20442" spans="1:6">
      <c r="A20442">
        <v>8</v>
      </c>
      <c r="B20442" s="226">
        <v>43831</v>
      </c>
      <c r="C20442" s="226">
        <v>43832</v>
      </c>
      <c r="D20442" s="226">
        <v>44411.492083333331</v>
      </c>
      <c r="E20442" t="s">
        <v>8049</v>
      </c>
      <c r="F20442">
        <v>0.04</v>
      </c>
    </row>
    <row r="20443" spans="1:6">
      <c r="A20443">
        <v>8</v>
      </c>
      <c r="B20443" s="226">
        <v>43831</v>
      </c>
      <c r="C20443" s="226">
        <v>43832</v>
      </c>
      <c r="D20443" s="226">
        <v>44411.492083333331</v>
      </c>
      <c r="E20443" t="s">
        <v>8050</v>
      </c>
      <c r="F20443">
        <v>0.15</v>
      </c>
    </row>
    <row r="20444" spans="1:6">
      <c r="A20444">
        <v>8</v>
      </c>
      <c r="B20444" s="226">
        <v>43831</v>
      </c>
      <c r="C20444" s="226">
        <v>43832</v>
      </c>
      <c r="D20444" s="226">
        <v>44411.492083333331</v>
      </c>
      <c r="E20444" t="s">
        <v>8051</v>
      </c>
      <c r="F20444">
        <v>0.54</v>
      </c>
    </row>
    <row r="20445" spans="1:6">
      <c r="A20445">
        <v>8</v>
      </c>
      <c r="B20445" s="226">
        <v>43831</v>
      </c>
      <c r="C20445" s="226">
        <v>43832</v>
      </c>
      <c r="D20445" s="226">
        <v>44411.492083333331</v>
      </c>
      <c r="E20445" t="s">
        <v>6894</v>
      </c>
      <c r="F20445">
        <v>0.16783644941467227</v>
      </c>
    </row>
    <row r="20446" spans="1:6">
      <c r="A20446">
        <v>8</v>
      </c>
      <c r="B20446" s="226">
        <v>43831</v>
      </c>
      <c r="C20446" s="226">
        <v>43832</v>
      </c>
      <c r="D20446" s="226">
        <v>44411.492083333331</v>
      </c>
      <c r="E20446" t="s">
        <v>6896</v>
      </c>
      <c r="F20446">
        <v>0.22020574786765265</v>
      </c>
    </row>
    <row r="20447" spans="1:6">
      <c r="A20447">
        <v>8</v>
      </c>
      <c r="B20447" s="226">
        <v>43831</v>
      </c>
      <c r="C20447" s="226">
        <v>43832</v>
      </c>
      <c r="D20447" s="226">
        <v>44411.492083333331</v>
      </c>
      <c r="E20447" t="s">
        <v>6898</v>
      </c>
      <c r="F20447">
        <v>0.19164979308688887</v>
      </c>
    </row>
    <row r="20448" spans="1:6">
      <c r="A20448">
        <v>8</v>
      </c>
      <c r="B20448" s="226">
        <v>43831</v>
      </c>
      <c r="C20448" s="226">
        <v>43832</v>
      </c>
      <c r="D20448" s="226">
        <v>44411.492083333331</v>
      </c>
      <c r="E20448" t="s">
        <v>7315</v>
      </c>
      <c r="F20448">
        <v>37.828326772318924</v>
      </c>
    </row>
    <row r="20449" spans="1:6">
      <c r="A20449">
        <v>8</v>
      </c>
      <c r="B20449" s="226">
        <v>43831</v>
      </c>
      <c r="C20449" s="226">
        <v>43832</v>
      </c>
      <c r="D20449" s="226">
        <v>44411.492083333331</v>
      </c>
      <c r="E20449" t="s">
        <v>7317</v>
      </c>
      <c r="F20449">
        <v>22.059000015259667</v>
      </c>
    </row>
    <row r="20450" spans="1:6">
      <c r="A20450">
        <v>8</v>
      </c>
      <c r="B20450" s="226">
        <v>43831</v>
      </c>
      <c r="C20450" s="226">
        <v>43832</v>
      </c>
      <c r="D20450" s="226">
        <v>44411.492083333331</v>
      </c>
      <c r="E20450" t="s">
        <v>7319</v>
      </c>
      <c r="F20450">
        <v>32.060001373292202</v>
      </c>
    </row>
    <row r="20451" spans="1:6">
      <c r="A20451">
        <v>8</v>
      </c>
      <c r="B20451" s="226">
        <v>43831</v>
      </c>
      <c r="C20451" s="226">
        <v>43832</v>
      </c>
      <c r="D20451" s="226">
        <v>44411.492083333331</v>
      </c>
      <c r="E20451" t="s">
        <v>7321</v>
      </c>
      <c r="F20451">
        <v>625.86323861016194</v>
      </c>
    </row>
    <row r="20452" spans="1:6">
      <c r="A20452">
        <v>8</v>
      </c>
      <c r="B20452" s="226">
        <v>43831</v>
      </c>
      <c r="C20452" s="226">
        <v>43832</v>
      </c>
      <c r="D20452" s="226">
        <v>44411.492083333331</v>
      </c>
      <c r="E20452" t="s">
        <v>7322</v>
      </c>
      <c r="F20452">
        <v>8.283999793231672</v>
      </c>
    </row>
    <row r="20453" spans="1:6">
      <c r="A20453">
        <v>8</v>
      </c>
      <c r="B20453" s="226">
        <v>43831</v>
      </c>
      <c r="C20453" s="226">
        <v>43832</v>
      </c>
      <c r="D20453" s="226">
        <v>44411.492083333331</v>
      </c>
      <c r="E20453" t="s">
        <v>7324</v>
      </c>
      <c r="F20453">
        <v>15.149999782443045</v>
      </c>
    </row>
    <row r="20454" spans="1:6">
      <c r="A20454">
        <v>8</v>
      </c>
      <c r="B20454" s="226">
        <v>43831</v>
      </c>
      <c r="C20454" s="226">
        <v>43832</v>
      </c>
      <c r="D20454" s="226">
        <v>44411.492083333331</v>
      </c>
      <c r="E20454" t="s">
        <v>7326</v>
      </c>
      <c r="F20454">
        <v>19.324000023305818</v>
      </c>
    </row>
    <row r="20455" spans="1:6">
      <c r="A20455">
        <v>8</v>
      </c>
      <c r="B20455" s="226">
        <v>43831</v>
      </c>
      <c r="C20455" s="226">
        <v>43832</v>
      </c>
      <c r="D20455" s="226">
        <v>44411.492083333331</v>
      </c>
      <c r="E20455" t="s">
        <v>7328</v>
      </c>
      <c r="F20455">
        <v>1.8499999734340551</v>
      </c>
    </row>
    <row r="20456" spans="1:6">
      <c r="A20456">
        <v>8</v>
      </c>
      <c r="B20456" s="226">
        <v>43831</v>
      </c>
      <c r="C20456" s="226">
        <v>43832</v>
      </c>
      <c r="D20456" s="226">
        <v>44411.492083333331</v>
      </c>
      <c r="E20456" t="s">
        <v>7330</v>
      </c>
      <c r="F20456">
        <v>54.236412885453973</v>
      </c>
    </row>
    <row r="20457" spans="1:6">
      <c r="A20457">
        <v>8</v>
      </c>
      <c r="B20457" s="226">
        <v>43831</v>
      </c>
      <c r="C20457" s="226">
        <v>43832</v>
      </c>
      <c r="D20457" s="226">
        <v>44411.492083333331</v>
      </c>
      <c r="E20457" t="s">
        <v>8052</v>
      </c>
      <c r="F20457">
        <v>10.308677226967246</v>
      </c>
    </row>
    <row r="20458" spans="1:6">
      <c r="A20458">
        <v>8</v>
      </c>
      <c r="B20458" s="226">
        <v>43831</v>
      </c>
      <c r="C20458" s="226">
        <v>43832</v>
      </c>
      <c r="D20458" s="226">
        <v>44411.492083333331</v>
      </c>
      <c r="E20458" t="s">
        <v>8053</v>
      </c>
      <c r="F20458">
        <v>11.974452542596396</v>
      </c>
    </row>
    <row r="20459" spans="1:6">
      <c r="A20459">
        <v>8</v>
      </c>
      <c r="B20459" s="226">
        <v>43831</v>
      </c>
      <c r="C20459" s="226">
        <v>43832</v>
      </c>
      <c r="D20459" s="226">
        <v>44411.492083333331</v>
      </c>
      <c r="E20459" t="s">
        <v>8054</v>
      </c>
      <c r="F20459">
        <v>26.540885950459327</v>
      </c>
    </row>
    <row r="20460" spans="1:6">
      <c r="A20460">
        <v>8</v>
      </c>
      <c r="B20460" s="226">
        <v>43831</v>
      </c>
      <c r="C20460" s="226">
        <v>43832</v>
      </c>
      <c r="D20460" s="226">
        <v>44411.492083333331</v>
      </c>
      <c r="E20460" t="s">
        <v>8055</v>
      </c>
      <c r="F20460">
        <v>15.255311086442699</v>
      </c>
    </row>
    <row r="20461" spans="1:6">
      <c r="A20461">
        <v>8</v>
      </c>
      <c r="B20461" s="226">
        <v>43831</v>
      </c>
      <c r="C20461" s="226">
        <v>43832</v>
      </c>
      <c r="D20461" s="226">
        <v>44411.492083333331</v>
      </c>
      <c r="E20461" t="s">
        <v>8056</v>
      </c>
      <c r="F20461">
        <v>71.887414007716714</v>
      </c>
    </row>
    <row r="20462" spans="1:6">
      <c r="A20462">
        <v>8</v>
      </c>
      <c r="B20462" s="226">
        <v>43831</v>
      </c>
      <c r="C20462" s="226">
        <v>43832</v>
      </c>
      <c r="D20462" s="226">
        <v>44411.492083333331</v>
      </c>
      <c r="E20462" t="s">
        <v>8057</v>
      </c>
      <c r="F20462">
        <v>29.60899925231827</v>
      </c>
    </row>
    <row r="20463" spans="1:6">
      <c r="A20463">
        <v>8</v>
      </c>
      <c r="B20463" s="226">
        <v>43831</v>
      </c>
      <c r="C20463" s="226">
        <v>43832</v>
      </c>
      <c r="D20463" s="226">
        <v>44411.492083333331</v>
      </c>
      <c r="E20463" t="s">
        <v>8058</v>
      </c>
      <c r="F20463">
        <v>1.0999999940395355E-2</v>
      </c>
    </row>
    <row r="20464" spans="1:6">
      <c r="A20464">
        <v>8</v>
      </c>
      <c r="B20464" s="226">
        <v>43831</v>
      </c>
      <c r="C20464" s="226">
        <v>43832</v>
      </c>
      <c r="D20464" s="226">
        <v>44411.492083333331</v>
      </c>
      <c r="E20464" t="s">
        <v>8059</v>
      </c>
      <c r="F20464">
        <v>3.1940000057219238</v>
      </c>
    </row>
    <row r="20465" spans="1:6">
      <c r="A20465">
        <v>8</v>
      </c>
      <c r="B20465" s="226">
        <v>43831</v>
      </c>
      <c r="C20465" s="226">
        <v>43832</v>
      </c>
      <c r="D20465" s="226">
        <v>44411.492083333331</v>
      </c>
      <c r="E20465" t="s">
        <v>8060</v>
      </c>
      <c r="F20465">
        <v>2.0000000949948276E-3</v>
      </c>
    </row>
    <row r="20466" spans="1:6">
      <c r="A20466">
        <v>8</v>
      </c>
      <c r="B20466" s="226">
        <v>43831</v>
      </c>
      <c r="C20466" s="226">
        <v>43832</v>
      </c>
      <c r="D20466" s="226">
        <v>44411.492083333331</v>
      </c>
      <c r="E20466" t="s">
        <v>8265</v>
      </c>
      <c r="F20466">
        <v>218.55070116672243</v>
      </c>
    </row>
    <row r="20467" spans="1:6">
      <c r="A20467">
        <v>8</v>
      </c>
      <c r="B20467" s="226">
        <v>43831</v>
      </c>
      <c r="C20467" s="226">
        <v>43832</v>
      </c>
      <c r="D20467" s="226">
        <v>44411.492083333331</v>
      </c>
      <c r="E20467" t="s">
        <v>8262</v>
      </c>
      <c r="F20467">
        <v>77.750184615378259</v>
      </c>
    </row>
    <row r="20468" spans="1:6">
      <c r="A20468">
        <v>8</v>
      </c>
      <c r="B20468" s="226">
        <v>43831</v>
      </c>
      <c r="C20468" s="226">
        <v>43832</v>
      </c>
      <c r="D20468" s="226">
        <v>44411.492083333331</v>
      </c>
      <c r="E20468" t="s">
        <v>8266</v>
      </c>
      <c r="F20468">
        <v>64.424646454890038</v>
      </c>
    </row>
    <row r="20469" spans="1:6">
      <c r="A20469">
        <v>8</v>
      </c>
      <c r="B20469" s="226">
        <v>43831</v>
      </c>
      <c r="C20469" s="226">
        <v>43832</v>
      </c>
      <c r="D20469" s="226">
        <v>44411.492083333331</v>
      </c>
      <c r="E20469" t="s">
        <v>8015</v>
      </c>
    </row>
    <row r="20470" spans="1:6">
      <c r="A20470">
        <v>8</v>
      </c>
      <c r="B20470" s="226">
        <v>43831</v>
      </c>
      <c r="C20470" s="226">
        <v>43832</v>
      </c>
      <c r="D20470" s="226">
        <v>44411.492083333331</v>
      </c>
      <c r="E20470" t="s">
        <v>8016</v>
      </c>
    </row>
    <row r="20471" spans="1:6">
      <c r="A20471">
        <v>8</v>
      </c>
      <c r="B20471" s="226">
        <v>43831</v>
      </c>
      <c r="C20471" s="226">
        <v>43832</v>
      </c>
      <c r="D20471" s="226">
        <v>44411.492083333331</v>
      </c>
      <c r="E20471" t="s">
        <v>8008</v>
      </c>
    </row>
    <row r="20472" spans="1:6">
      <c r="A20472">
        <v>8</v>
      </c>
      <c r="B20472" s="226">
        <v>43831</v>
      </c>
      <c r="C20472" s="226">
        <v>43832</v>
      </c>
      <c r="D20472" s="226">
        <v>44411.492083333331</v>
      </c>
      <c r="E20472" t="s">
        <v>7641</v>
      </c>
    </row>
    <row r="20473" spans="1:6">
      <c r="A20473">
        <v>8</v>
      </c>
      <c r="B20473" s="226">
        <v>43831</v>
      </c>
      <c r="C20473" s="226">
        <v>43832</v>
      </c>
      <c r="D20473" s="226">
        <v>44411.492083333331</v>
      </c>
      <c r="E20473" t="s">
        <v>7648</v>
      </c>
    </row>
    <row r="20474" spans="1:6">
      <c r="A20474">
        <v>8</v>
      </c>
      <c r="B20474" s="226">
        <v>43831</v>
      </c>
      <c r="C20474" s="226">
        <v>43832</v>
      </c>
      <c r="D20474" s="226">
        <v>44411.492083333331</v>
      </c>
      <c r="E20474" t="s">
        <v>6900</v>
      </c>
      <c r="F20474">
        <v>110.00103698836462</v>
      </c>
    </row>
    <row r="20475" spans="1:6">
      <c r="A20475">
        <v>8</v>
      </c>
      <c r="B20475" s="226">
        <v>43831</v>
      </c>
      <c r="C20475" s="226">
        <v>43832</v>
      </c>
      <c r="D20475" s="226">
        <v>44411.492083333331</v>
      </c>
      <c r="E20475" t="s">
        <v>6902</v>
      </c>
      <c r="F20475">
        <v>0</v>
      </c>
    </row>
    <row r="20476" spans="1:6">
      <c r="A20476">
        <v>8</v>
      </c>
      <c r="B20476" s="226">
        <v>43831</v>
      </c>
      <c r="C20476" s="226">
        <v>43832</v>
      </c>
      <c r="D20476" s="226">
        <v>44411.492083333331</v>
      </c>
      <c r="E20476" t="s">
        <v>8061</v>
      </c>
      <c r="F20476">
        <v>1.6E-2</v>
      </c>
    </row>
    <row r="20477" spans="1:6">
      <c r="A20477">
        <v>8</v>
      </c>
      <c r="B20477" s="226">
        <v>43831</v>
      </c>
      <c r="C20477" s="226">
        <v>43832</v>
      </c>
      <c r="D20477" s="226">
        <v>44411.492083333331</v>
      </c>
      <c r="E20477" t="s">
        <v>8062</v>
      </c>
      <c r="F20477">
        <v>0.22900000000000001</v>
      </c>
    </row>
    <row r="20478" spans="1:6">
      <c r="A20478">
        <v>8</v>
      </c>
      <c r="B20478" s="226">
        <v>43831</v>
      </c>
      <c r="C20478" s="226">
        <v>43832</v>
      </c>
      <c r="D20478" s="226">
        <v>44411.492083333331</v>
      </c>
      <c r="E20478" t="s">
        <v>8063</v>
      </c>
      <c r="F20478">
        <v>1.875</v>
      </c>
    </row>
    <row r="20479" spans="1:6">
      <c r="A20479">
        <v>8</v>
      </c>
      <c r="B20479" s="226">
        <v>43831</v>
      </c>
      <c r="C20479" s="226">
        <v>43832</v>
      </c>
      <c r="D20479" s="226">
        <v>44411.492083333331</v>
      </c>
      <c r="E20479" t="s">
        <v>8064</v>
      </c>
      <c r="F20479">
        <v>0.11799999999999999</v>
      </c>
    </row>
    <row r="20480" spans="1:6">
      <c r="A20480">
        <v>8</v>
      </c>
      <c r="B20480" s="226">
        <v>43831</v>
      </c>
      <c r="C20480" s="226">
        <v>43832</v>
      </c>
      <c r="D20480" s="226">
        <v>44411.492083333331</v>
      </c>
      <c r="E20480" t="s">
        <v>8065</v>
      </c>
      <c r="F20480">
        <v>1.101</v>
      </c>
    </row>
    <row r="20481" spans="1:6">
      <c r="A20481">
        <v>8</v>
      </c>
      <c r="B20481" s="226">
        <v>43831</v>
      </c>
      <c r="C20481" s="226">
        <v>43832</v>
      </c>
      <c r="D20481" s="226">
        <v>44411.492083333331</v>
      </c>
      <c r="E20481" t="s">
        <v>8066</v>
      </c>
      <c r="F20481">
        <v>7.1180000000000003</v>
      </c>
    </row>
    <row r="20482" spans="1:6">
      <c r="A20482">
        <v>8</v>
      </c>
      <c r="B20482" s="226">
        <v>43831</v>
      </c>
      <c r="C20482" s="226">
        <v>43832</v>
      </c>
      <c r="D20482" s="226">
        <v>44411.492083333331</v>
      </c>
      <c r="E20482" t="s">
        <v>8067</v>
      </c>
      <c r="F20482">
        <v>0.184</v>
      </c>
    </row>
    <row r="20483" spans="1:6">
      <c r="A20483">
        <v>8</v>
      </c>
      <c r="B20483" s="226">
        <v>43831</v>
      </c>
      <c r="C20483" s="226">
        <v>43832</v>
      </c>
      <c r="D20483" s="226">
        <v>44411.492083333331</v>
      </c>
      <c r="E20483" t="s">
        <v>8068</v>
      </c>
      <c r="F20483">
        <v>5.8319999999999999</v>
      </c>
    </row>
    <row r="20484" spans="1:6">
      <c r="A20484">
        <v>8</v>
      </c>
      <c r="B20484" s="226">
        <v>43831</v>
      </c>
      <c r="C20484" s="226">
        <v>43832</v>
      </c>
      <c r="D20484" s="226">
        <v>44411.492083333331</v>
      </c>
      <c r="E20484" t="s">
        <v>8069</v>
      </c>
      <c r="F20484">
        <v>5.6260000000000003</v>
      </c>
    </row>
    <row r="20485" spans="1:6">
      <c r="A20485">
        <v>8</v>
      </c>
      <c r="B20485" s="226">
        <v>43831</v>
      </c>
      <c r="C20485" s="226">
        <v>43832</v>
      </c>
      <c r="D20485" s="226">
        <v>44411.492083333331</v>
      </c>
      <c r="E20485" t="s">
        <v>8070</v>
      </c>
      <c r="F20485">
        <v>0.38400000000000001</v>
      </c>
    </row>
    <row r="20486" spans="1:6">
      <c r="A20486">
        <v>8</v>
      </c>
      <c r="B20486" s="226">
        <v>43831</v>
      </c>
      <c r="C20486" s="226">
        <v>43832</v>
      </c>
      <c r="D20486" s="226">
        <v>44411.492083333331</v>
      </c>
      <c r="E20486" t="s">
        <v>8071</v>
      </c>
      <c r="F20486">
        <v>0.36899999999999999</v>
      </c>
    </row>
    <row r="20487" spans="1:6">
      <c r="A20487">
        <v>8</v>
      </c>
      <c r="B20487" s="226">
        <v>43831</v>
      </c>
      <c r="C20487" s="226">
        <v>43832</v>
      </c>
      <c r="D20487" s="226">
        <v>44411.492083333331</v>
      </c>
      <c r="E20487" t="s">
        <v>8072</v>
      </c>
      <c r="F20487">
        <v>11.521000000000001</v>
      </c>
    </row>
    <row r="20488" spans="1:6">
      <c r="A20488">
        <v>8</v>
      </c>
      <c r="B20488" s="226">
        <v>43831</v>
      </c>
      <c r="C20488" s="226">
        <v>43832</v>
      </c>
      <c r="D20488" s="226">
        <v>44411.492083333331</v>
      </c>
      <c r="E20488" t="s">
        <v>8073</v>
      </c>
      <c r="F20488">
        <v>0.58899999999999997</v>
      </c>
    </row>
    <row r="20489" spans="1:6">
      <c r="A20489">
        <v>8</v>
      </c>
      <c r="B20489" s="226">
        <v>43831</v>
      </c>
      <c r="C20489" s="226">
        <v>43832</v>
      </c>
      <c r="D20489" s="226">
        <v>44411.492083333331</v>
      </c>
      <c r="E20489" t="s">
        <v>8074</v>
      </c>
      <c r="F20489">
        <v>39.540999999999997</v>
      </c>
    </row>
    <row r="20490" spans="1:6">
      <c r="A20490">
        <v>8</v>
      </c>
      <c r="B20490" s="226">
        <v>43831</v>
      </c>
      <c r="C20490" s="226">
        <v>43832</v>
      </c>
      <c r="D20490" s="226">
        <v>44411.492083333331</v>
      </c>
      <c r="E20490" t="s">
        <v>8075</v>
      </c>
      <c r="F20490">
        <v>0.997</v>
      </c>
    </row>
    <row r="20491" spans="1:6">
      <c r="A20491">
        <v>8</v>
      </c>
      <c r="B20491" s="226">
        <v>43831</v>
      </c>
      <c r="C20491" s="226">
        <v>43832</v>
      </c>
      <c r="D20491" s="226">
        <v>44411.492083333331</v>
      </c>
      <c r="E20491" t="s">
        <v>8076</v>
      </c>
      <c r="F20491">
        <v>1.276</v>
      </c>
    </row>
    <row r="20492" spans="1:6">
      <c r="A20492">
        <v>8</v>
      </c>
      <c r="B20492" s="226">
        <v>43831</v>
      </c>
      <c r="C20492" s="226">
        <v>43832</v>
      </c>
      <c r="D20492" s="226">
        <v>44411.492083333331</v>
      </c>
      <c r="E20492" t="s">
        <v>8077</v>
      </c>
      <c r="F20492">
        <v>0.154</v>
      </c>
    </row>
    <row r="20493" spans="1:6">
      <c r="A20493">
        <v>8</v>
      </c>
      <c r="B20493" s="226">
        <v>43831</v>
      </c>
      <c r="C20493" s="226">
        <v>43832</v>
      </c>
      <c r="D20493" s="226">
        <v>44411.492083333331</v>
      </c>
      <c r="E20493" t="s">
        <v>8078</v>
      </c>
      <c r="F20493">
        <v>0.13</v>
      </c>
    </row>
    <row r="20494" spans="1:6">
      <c r="A20494">
        <v>8</v>
      </c>
      <c r="B20494" s="226">
        <v>43831</v>
      </c>
      <c r="C20494" s="226">
        <v>43832</v>
      </c>
      <c r="D20494" s="226">
        <v>44411.492083333331</v>
      </c>
      <c r="E20494" t="s">
        <v>8079</v>
      </c>
      <c r="F20494">
        <v>2.1999999999999999E-2</v>
      </c>
    </row>
    <row r="20495" spans="1:6">
      <c r="A20495">
        <v>8</v>
      </c>
      <c r="B20495" s="226">
        <v>43831</v>
      </c>
      <c r="C20495" s="226">
        <v>43832</v>
      </c>
      <c r="D20495" s="226">
        <v>44411.492083333331</v>
      </c>
      <c r="E20495" t="s">
        <v>8080</v>
      </c>
      <c r="F20495">
        <v>0</v>
      </c>
    </row>
    <row r="20496" spans="1:6">
      <c r="A20496">
        <v>8</v>
      </c>
      <c r="B20496" s="226">
        <v>43831</v>
      </c>
      <c r="C20496" s="226">
        <v>43832</v>
      </c>
      <c r="D20496" s="226">
        <v>44411.492083333331</v>
      </c>
      <c r="E20496" t="s">
        <v>8081</v>
      </c>
      <c r="F20496">
        <v>9.8000000000000004E-2</v>
      </c>
    </row>
    <row r="20497" spans="1:6">
      <c r="A20497">
        <v>8</v>
      </c>
      <c r="B20497" s="226">
        <v>43831</v>
      </c>
      <c r="C20497" s="226">
        <v>43832</v>
      </c>
      <c r="D20497" s="226">
        <v>44411.492083333331</v>
      </c>
      <c r="E20497" t="s">
        <v>8082</v>
      </c>
      <c r="F20497">
        <v>0</v>
      </c>
    </row>
    <row r="20498" spans="1:6">
      <c r="A20498">
        <v>8</v>
      </c>
      <c r="B20498" s="226">
        <v>43831</v>
      </c>
      <c r="C20498" s="226">
        <v>43832</v>
      </c>
      <c r="D20498" s="226">
        <v>44411.492083333331</v>
      </c>
      <c r="E20498" t="s">
        <v>8083</v>
      </c>
      <c r="F20498">
        <v>0</v>
      </c>
    </row>
    <row r="20499" spans="1:6">
      <c r="A20499">
        <v>8</v>
      </c>
      <c r="B20499" s="226">
        <v>43831</v>
      </c>
      <c r="C20499" s="226">
        <v>43832</v>
      </c>
      <c r="D20499" s="226">
        <v>44411.492083333331</v>
      </c>
      <c r="E20499" t="s">
        <v>8084</v>
      </c>
      <c r="F20499">
        <v>0.04</v>
      </c>
    </row>
    <row r="20500" spans="1:6">
      <c r="A20500">
        <v>8</v>
      </c>
      <c r="B20500" s="226">
        <v>43831</v>
      </c>
      <c r="C20500" s="226">
        <v>43832</v>
      </c>
      <c r="D20500" s="226">
        <v>44411.492083333331</v>
      </c>
      <c r="E20500" t="s">
        <v>8085</v>
      </c>
      <c r="F20500">
        <v>0.67</v>
      </c>
    </row>
    <row r="20501" spans="1:6">
      <c r="A20501">
        <v>8</v>
      </c>
      <c r="B20501" s="226">
        <v>43831</v>
      </c>
      <c r="C20501" s="226">
        <v>43832</v>
      </c>
      <c r="D20501" s="226">
        <v>44411.492083333331</v>
      </c>
      <c r="E20501" t="s">
        <v>8086</v>
      </c>
      <c r="F20501">
        <v>4.54</v>
      </c>
    </row>
    <row r="20502" spans="1:6">
      <c r="A20502">
        <v>8</v>
      </c>
      <c r="B20502" s="226">
        <v>43831</v>
      </c>
      <c r="C20502" s="226">
        <v>43832</v>
      </c>
      <c r="D20502" s="226">
        <v>44411.492083333331</v>
      </c>
      <c r="E20502" t="s">
        <v>8087</v>
      </c>
      <c r="F20502">
        <v>0.32</v>
      </c>
    </row>
    <row r="20503" spans="1:6">
      <c r="A20503">
        <v>8</v>
      </c>
      <c r="B20503" s="226">
        <v>43831</v>
      </c>
      <c r="C20503" s="226">
        <v>43832</v>
      </c>
      <c r="D20503" s="226">
        <v>44411.492083333331</v>
      </c>
      <c r="E20503" t="s">
        <v>8088</v>
      </c>
      <c r="F20503">
        <v>0.17</v>
      </c>
    </row>
    <row r="20504" spans="1:6">
      <c r="A20504">
        <v>8</v>
      </c>
      <c r="B20504" s="226">
        <v>43831</v>
      </c>
      <c r="C20504" s="226">
        <v>43832</v>
      </c>
      <c r="D20504" s="226">
        <v>44411.492083333331</v>
      </c>
      <c r="E20504" t="s">
        <v>8089</v>
      </c>
      <c r="F20504">
        <v>2.82</v>
      </c>
    </row>
    <row r="20505" spans="1:6">
      <c r="A20505">
        <v>8</v>
      </c>
      <c r="B20505" s="226">
        <v>43831</v>
      </c>
      <c r="C20505" s="226">
        <v>43832</v>
      </c>
      <c r="D20505" s="226">
        <v>44411.492083333331</v>
      </c>
      <c r="E20505" t="s">
        <v>8090</v>
      </c>
      <c r="F20505">
        <v>8.83</v>
      </c>
    </row>
    <row r="20506" spans="1:6">
      <c r="A20506">
        <v>8</v>
      </c>
      <c r="B20506" s="226">
        <v>43831</v>
      </c>
      <c r="C20506" s="226">
        <v>43832</v>
      </c>
      <c r="D20506" s="226">
        <v>44411.492083333331</v>
      </c>
      <c r="E20506" t="s">
        <v>8091</v>
      </c>
      <c r="F20506">
        <v>0.56000000000000005</v>
      </c>
    </row>
    <row r="20507" spans="1:6">
      <c r="A20507">
        <v>8</v>
      </c>
      <c r="B20507" s="226">
        <v>43831</v>
      </c>
      <c r="C20507" s="226">
        <v>43832</v>
      </c>
      <c r="D20507" s="226">
        <v>44411.492083333331</v>
      </c>
      <c r="E20507" t="s">
        <v>8092</v>
      </c>
      <c r="F20507">
        <v>1.41</v>
      </c>
    </row>
    <row r="20508" spans="1:6">
      <c r="A20508">
        <v>8</v>
      </c>
      <c r="B20508" s="226">
        <v>43831</v>
      </c>
      <c r="C20508" s="226">
        <v>43832</v>
      </c>
      <c r="D20508" s="226">
        <v>44411.492083333331</v>
      </c>
      <c r="E20508" t="s">
        <v>8093</v>
      </c>
      <c r="F20508">
        <v>23.5</v>
      </c>
    </row>
    <row r="20509" spans="1:6">
      <c r="A20509">
        <v>8</v>
      </c>
      <c r="B20509" s="226">
        <v>43831</v>
      </c>
      <c r="C20509" s="226">
        <v>43832</v>
      </c>
      <c r="D20509" s="226">
        <v>44411.492083333331</v>
      </c>
      <c r="E20509" t="s">
        <v>8094</v>
      </c>
      <c r="F20509">
        <v>5.49</v>
      </c>
    </row>
    <row r="20510" spans="1:6">
      <c r="A20510">
        <v>8</v>
      </c>
      <c r="B20510" s="226">
        <v>43831</v>
      </c>
      <c r="C20510" s="226">
        <v>43832</v>
      </c>
      <c r="D20510" s="226">
        <v>44411.492083333331</v>
      </c>
      <c r="E20510" t="s">
        <v>8095</v>
      </c>
      <c r="F20510">
        <v>11.31</v>
      </c>
    </row>
    <row r="20511" spans="1:6">
      <c r="A20511">
        <v>8</v>
      </c>
      <c r="B20511" s="226">
        <v>43831</v>
      </c>
      <c r="C20511" s="226">
        <v>43832</v>
      </c>
      <c r="D20511" s="226">
        <v>44411.492083333331</v>
      </c>
      <c r="E20511" t="s">
        <v>8096</v>
      </c>
      <c r="F20511">
        <v>1.7</v>
      </c>
    </row>
    <row r="20512" spans="1:6">
      <c r="A20512">
        <v>8</v>
      </c>
      <c r="B20512" s="226">
        <v>43831</v>
      </c>
      <c r="C20512" s="226">
        <v>43832</v>
      </c>
      <c r="D20512" s="226">
        <v>44411.492083333331</v>
      </c>
      <c r="E20512" t="s">
        <v>8097</v>
      </c>
      <c r="F20512">
        <v>0.36</v>
      </c>
    </row>
    <row r="20513" spans="1:6">
      <c r="A20513">
        <v>8</v>
      </c>
      <c r="B20513" s="226">
        <v>43831</v>
      </c>
      <c r="C20513" s="226">
        <v>43832</v>
      </c>
      <c r="D20513" s="226">
        <v>44411.492083333331</v>
      </c>
      <c r="E20513" t="s">
        <v>8098</v>
      </c>
      <c r="F20513">
        <v>2.3199999999999998</v>
      </c>
    </row>
    <row r="20514" spans="1:6">
      <c r="A20514">
        <v>8</v>
      </c>
      <c r="B20514" s="226">
        <v>43831</v>
      </c>
      <c r="C20514" s="226">
        <v>43832</v>
      </c>
      <c r="D20514" s="226">
        <v>44411.492083333331</v>
      </c>
      <c r="E20514" t="s">
        <v>8099</v>
      </c>
      <c r="F20514">
        <v>1.01</v>
      </c>
    </row>
    <row r="20515" spans="1:6">
      <c r="A20515">
        <v>8</v>
      </c>
      <c r="B20515" s="226">
        <v>43831</v>
      </c>
      <c r="C20515" s="226">
        <v>43832</v>
      </c>
      <c r="D20515" s="226">
        <v>44411.492083333331</v>
      </c>
      <c r="E20515" t="s">
        <v>8100</v>
      </c>
      <c r="F20515">
        <v>0.31</v>
      </c>
    </row>
    <row r="20516" spans="1:6">
      <c r="A20516">
        <v>8</v>
      </c>
      <c r="B20516" s="226">
        <v>43831</v>
      </c>
      <c r="C20516" s="226">
        <v>43832</v>
      </c>
      <c r="D20516" s="226">
        <v>44411.492083333331</v>
      </c>
      <c r="E20516" t="s">
        <v>8101</v>
      </c>
      <c r="F20516">
        <v>1.56</v>
      </c>
    </row>
    <row r="20517" spans="1:6">
      <c r="A20517">
        <v>8</v>
      </c>
      <c r="B20517" s="226">
        <v>43831</v>
      </c>
      <c r="C20517" s="226">
        <v>43832</v>
      </c>
      <c r="D20517" s="226">
        <v>44411.492083333331</v>
      </c>
      <c r="E20517" t="s">
        <v>8102</v>
      </c>
      <c r="F20517">
        <v>0.21</v>
      </c>
    </row>
    <row r="20518" spans="1:6">
      <c r="A20518">
        <v>8</v>
      </c>
      <c r="B20518" s="226">
        <v>43831</v>
      </c>
      <c r="C20518" s="226">
        <v>43832</v>
      </c>
      <c r="D20518" s="226">
        <v>44411.492083333331</v>
      </c>
      <c r="E20518" t="s">
        <v>8103</v>
      </c>
      <c r="F20518">
        <v>0</v>
      </c>
    </row>
    <row r="20519" spans="1:6">
      <c r="A20519">
        <v>8</v>
      </c>
      <c r="B20519" s="226">
        <v>43831</v>
      </c>
      <c r="C20519" s="226">
        <v>43832</v>
      </c>
      <c r="D20519" s="226">
        <v>44411.492083333331</v>
      </c>
      <c r="E20519" t="s">
        <v>8104</v>
      </c>
      <c r="F20519">
        <v>0</v>
      </c>
    </row>
    <row r="20520" spans="1:6">
      <c r="A20520">
        <v>8</v>
      </c>
      <c r="B20520" s="226">
        <v>43831</v>
      </c>
      <c r="C20520" s="226">
        <v>43832</v>
      </c>
      <c r="D20520" s="226">
        <v>44411.492083333331</v>
      </c>
      <c r="E20520" t="s">
        <v>8105</v>
      </c>
      <c r="F20520">
        <v>0.14000000000000001</v>
      </c>
    </row>
    <row r="20521" spans="1:6">
      <c r="A20521">
        <v>8</v>
      </c>
      <c r="B20521" s="226">
        <v>43831</v>
      </c>
      <c r="C20521" s="226">
        <v>43832</v>
      </c>
      <c r="D20521" s="226">
        <v>44411.492083333331</v>
      </c>
      <c r="E20521" t="s">
        <v>8106</v>
      </c>
      <c r="F20521">
        <v>0.03</v>
      </c>
    </row>
    <row r="20522" spans="1:6">
      <c r="A20522">
        <v>8</v>
      </c>
      <c r="B20522" s="226">
        <v>43831</v>
      </c>
      <c r="C20522" s="226">
        <v>43832</v>
      </c>
      <c r="D20522" s="226">
        <v>44411.492083333331</v>
      </c>
      <c r="E20522" t="s">
        <v>8107</v>
      </c>
      <c r="F20522">
        <v>33.807819366454986</v>
      </c>
    </row>
    <row r="20523" spans="1:6">
      <c r="A20523">
        <v>8</v>
      </c>
      <c r="B20523" s="226">
        <v>43831</v>
      </c>
      <c r="C20523" s="226">
        <v>43832</v>
      </c>
      <c r="D20523" s="226">
        <v>44411.492083333331</v>
      </c>
      <c r="E20523" t="s">
        <v>8108</v>
      </c>
      <c r="F20523">
        <v>49.710628509519566</v>
      </c>
    </row>
    <row r="20524" spans="1:6">
      <c r="A20524">
        <v>8</v>
      </c>
      <c r="B20524" s="226">
        <v>43831</v>
      </c>
      <c r="C20524" s="226">
        <v>43832</v>
      </c>
      <c r="D20524" s="226">
        <v>44411.492083333331</v>
      </c>
      <c r="E20524" t="s">
        <v>8109</v>
      </c>
      <c r="F20524">
        <v>2.1089529991149902</v>
      </c>
    </row>
    <row r="20525" spans="1:6">
      <c r="A20525">
        <v>8</v>
      </c>
      <c r="B20525" s="226">
        <v>43831</v>
      </c>
      <c r="C20525" s="226">
        <v>43832</v>
      </c>
      <c r="D20525" s="226">
        <v>44411.492083333331</v>
      </c>
      <c r="E20525" t="s">
        <v>8110</v>
      </c>
      <c r="F20525">
        <v>0.1834089905023647</v>
      </c>
    </row>
    <row r="20526" spans="1:6">
      <c r="A20526">
        <v>8</v>
      </c>
      <c r="B20526" s="226">
        <v>43831</v>
      </c>
      <c r="C20526" s="226">
        <v>43832</v>
      </c>
      <c r="D20526" s="226">
        <v>44411.492083333331</v>
      </c>
      <c r="E20526" t="s">
        <v>8111</v>
      </c>
      <c r="F20526">
        <v>7.7693381309506542</v>
      </c>
    </row>
    <row r="20527" spans="1:6">
      <c r="A20527">
        <v>8</v>
      </c>
      <c r="B20527" s="226">
        <v>43831</v>
      </c>
      <c r="C20527" s="226">
        <v>43832</v>
      </c>
      <c r="D20527" s="226">
        <v>44411.492083333331</v>
      </c>
      <c r="E20527" t="s">
        <v>8112</v>
      </c>
      <c r="F20527">
        <v>1.999007351696571E-2</v>
      </c>
    </row>
    <row r="20528" spans="1:6">
      <c r="A20528">
        <v>8</v>
      </c>
      <c r="B20528" s="226">
        <v>43831</v>
      </c>
      <c r="C20528" s="226">
        <v>43832</v>
      </c>
      <c r="D20528" s="226">
        <v>44411.492083333331</v>
      </c>
      <c r="E20528" t="s">
        <v>8113</v>
      </c>
      <c r="F20528">
        <v>1.4571084976196289</v>
      </c>
    </row>
    <row r="20529" spans="1:6">
      <c r="A20529">
        <v>8</v>
      </c>
      <c r="B20529" s="226">
        <v>43831</v>
      </c>
      <c r="C20529" s="226">
        <v>43832</v>
      </c>
      <c r="D20529" s="226">
        <v>44411.492083333331</v>
      </c>
      <c r="E20529" t="s">
        <v>8114</v>
      </c>
      <c r="F20529">
        <v>6.0608368366954574E-2</v>
      </c>
    </row>
    <row r="20530" spans="1:6">
      <c r="A20530">
        <v>8</v>
      </c>
      <c r="B20530" s="226">
        <v>43831</v>
      </c>
      <c r="C20530" s="226">
        <v>43832</v>
      </c>
      <c r="D20530" s="226">
        <v>44411.492083333331</v>
      </c>
      <c r="E20530" t="s">
        <v>7341</v>
      </c>
      <c r="F20530">
        <v>59.418218549092501</v>
      </c>
    </row>
    <row r="20531" spans="1:6">
      <c r="A20531">
        <v>8</v>
      </c>
      <c r="B20531" s="226">
        <v>43831</v>
      </c>
      <c r="C20531" s="226">
        <v>43832</v>
      </c>
      <c r="D20531" s="226">
        <v>44411.492083333331</v>
      </c>
      <c r="E20531" t="s">
        <v>7343</v>
      </c>
      <c r="F20531">
        <v>40.743962542215947</v>
      </c>
    </row>
    <row r="20532" spans="1:6">
      <c r="A20532">
        <v>8</v>
      </c>
      <c r="B20532" s="226">
        <v>43831</v>
      </c>
      <c r="C20532" s="226">
        <v>43832</v>
      </c>
      <c r="D20532" s="226">
        <v>44411.492083333331</v>
      </c>
      <c r="E20532" t="s">
        <v>8116</v>
      </c>
      <c r="F20532">
        <v>139.58443687227071</v>
      </c>
    </row>
    <row r="20533" spans="1:6">
      <c r="A20533">
        <v>8</v>
      </c>
      <c r="B20533" s="226">
        <v>43831</v>
      </c>
      <c r="C20533" s="226">
        <v>43832</v>
      </c>
      <c r="D20533" s="226">
        <v>44411.492083333331</v>
      </c>
      <c r="E20533" t="s">
        <v>7346</v>
      </c>
      <c r="F20533">
        <v>0</v>
      </c>
    </row>
    <row r="20534" spans="1:6">
      <c r="A20534">
        <v>8</v>
      </c>
      <c r="B20534" s="226">
        <v>43831</v>
      </c>
      <c r="C20534" s="226">
        <v>43832</v>
      </c>
      <c r="D20534" s="226">
        <v>44411.492083333331</v>
      </c>
      <c r="E20534" t="s">
        <v>7348</v>
      </c>
      <c r="F20534">
        <v>5.0086818463271507</v>
      </c>
    </row>
    <row r="20535" spans="1:6">
      <c r="A20535">
        <v>8</v>
      </c>
      <c r="B20535" s="226">
        <v>43831</v>
      </c>
      <c r="C20535" s="226">
        <v>43832</v>
      </c>
      <c r="D20535" s="226">
        <v>44411.492083333331</v>
      </c>
      <c r="E20535" t="s">
        <v>8115</v>
      </c>
      <c r="F20535">
        <v>39.870655586984348</v>
      </c>
    </row>
    <row r="20536" spans="1:6">
      <c r="A20536">
        <v>8</v>
      </c>
      <c r="B20536" s="226">
        <v>43831</v>
      </c>
      <c r="C20536" s="226">
        <v>43832</v>
      </c>
      <c r="D20536" s="226">
        <v>44411.492083333331</v>
      </c>
      <c r="E20536" t="s">
        <v>8117</v>
      </c>
      <c r="F20536">
        <v>62.88050816853859</v>
      </c>
    </row>
    <row r="20537" spans="1:6">
      <c r="A20537">
        <v>8</v>
      </c>
      <c r="B20537" s="226">
        <v>43831</v>
      </c>
      <c r="C20537" s="226">
        <v>43832</v>
      </c>
      <c r="D20537" s="226">
        <v>44411.492083333331</v>
      </c>
      <c r="E20537" t="s">
        <v>8118</v>
      </c>
      <c r="F20537">
        <v>20.430000305175781</v>
      </c>
    </row>
    <row r="20538" spans="1:6">
      <c r="A20538">
        <v>8</v>
      </c>
      <c r="B20538" s="226">
        <v>43831</v>
      </c>
      <c r="C20538" s="226">
        <v>43832</v>
      </c>
      <c r="D20538" s="226">
        <v>44411.492083333331</v>
      </c>
      <c r="E20538" t="s">
        <v>8119</v>
      </c>
      <c r="F20538">
        <v>70.010002136227754</v>
      </c>
    </row>
    <row r="20539" spans="1:6">
      <c r="A20539">
        <v>8</v>
      </c>
      <c r="B20539" s="226">
        <v>43831</v>
      </c>
      <c r="C20539" s="226">
        <v>43832</v>
      </c>
      <c r="D20539" s="226">
        <v>44411.492083333331</v>
      </c>
      <c r="E20539" t="s">
        <v>8322</v>
      </c>
      <c r="F20539">
        <v>0</v>
      </c>
    </row>
    <row r="20540" spans="1:6">
      <c r="A20540">
        <v>8</v>
      </c>
      <c r="B20540" s="226">
        <v>43831</v>
      </c>
      <c r="C20540" s="226">
        <v>43832</v>
      </c>
      <c r="D20540" s="226">
        <v>44411.492083333331</v>
      </c>
      <c r="E20540" t="s">
        <v>8323</v>
      </c>
      <c r="F20540">
        <v>4.2716914865705737</v>
      </c>
    </row>
    <row r="20541" spans="1:6">
      <c r="A20541">
        <v>8</v>
      </c>
      <c r="B20541" s="226">
        <v>43831</v>
      </c>
      <c r="C20541" s="226">
        <v>43832</v>
      </c>
      <c r="D20541" s="226">
        <v>44411.492083333331</v>
      </c>
      <c r="E20541" t="s">
        <v>8267</v>
      </c>
      <c r="F20541">
        <v>0</v>
      </c>
    </row>
    <row r="20542" spans="1:6">
      <c r="A20542">
        <v>8</v>
      </c>
      <c r="B20542" s="226">
        <v>43831</v>
      </c>
      <c r="C20542" s="226">
        <v>43832</v>
      </c>
      <c r="D20542" s="226">
        <v>44411.492083333331</v>
      </c>
      <c r="E20542" t="s">
        <v>8268</v>
      </c>
      <c r="F20542">
        <v>3.3373848878447072</v>
      </c>
    </row>
    <row r="20543" spans="1:6">
      <c r="A20543">
        <v>8</v>
      </c>
      <c r="B20543" s="226">
        <v>43831</v>
      </c>
      <c r="C20543" s="226">
        <v>43832</v>
      </c>
      <c r="D20543" s="226">
        <v>44411.492083333331</v>
      </c>
      <c r="E20543" t="s">
        <v>8269</v>
      </c>
      <c r="F20543">
        <v>0</v>
      </c>
    </row>
    <row r="20544" spans="1:6">
      <c r="A20544">
        <v>8</v>
      </c>
      <c r="B20544" s="226">
        <v>43831</v>
      </c>
      <c r="C20544" s="226">
        <v>43832</v>
      </c>
      <c r="D20544" s="226">
        <v>44411.492083333331</v>
      </c>
      <c r="E20544" t="s">
        <v>8272</v>
      </c>
      <c r="F20544">
        <v>87.674493180959544</v>
      </c>
    </row>
    <row r="20545" spans="1:6">
      <c r="A20545">
        <v>8</v>
      </c>
      <c r="B20545" s="226">
        <v>43831</v>
      </c>
      <c r="C20545" s="226">
        <v>43832</v>
      </c>
      <c r="D20545" s="226">
        <v>44411.492083333331</v>
      </c>
      <c r="E20545" t="s">
        <v>8273</v>
      </c>
      <c r="F20545">
        <v>84.495142649852312</v>
      </c>
    </row>
    <row r="20546" spans="1:6">
      <c r="A20546">
        <v>8</v>
      </c>
      <c r="B20546" s="226">
        <v>43831</v>
      </c>
      <c r="C20546" s="226">
        <v>43832</v>
      </c>
      <c r="D20546" s="226">
        <v>44411.492083333331</v>
      </c>
      <c r="E20546" t="s">
        <v>8274</v>
      </c>
      <c r="F20546">
        <v>3.6263118448202203</v>
      </c>
    </row>
    <row r="20547" spans="1:6">
      <c r="A20547">
        <v>8</v>
      </c>
      <c r="B20547" s="226">
        <v>43831</v>
      </c>
      <c r="C20547" s="226">
        <v>43832</v>
      </c>
      <c r="D20547" s="226">
        <v>44411.492083333331</v>
      </c>
      <c r="E20547" t="s">
        <v>7718</v>
      </c>
    </row>
    <row r="20548" spans="1:6">
      <c r="A20548">
        <v>8</v>
      </c>
      <c r="B20548" s="226">
        <v>43831</v>
      </c>
      <c r="C20548" s="226">
        <v>43832</v>
      </c>
      <c r="D20548" s="226">
        <v>44411.492083333331</v>
      </c>
      <c r="E20548" t="s">
        <v>7719</v>
      </c>
    </row>
    <row r="20549" spans="1:6">
      <c r="A20549">
        <v>8</v>
      </c>
      <c r="B20549" s="226">
        <v>43831</v>
      </c>
      <c r="C20549" s="226">
        <v>43832</v>
      </c>
      <c r="D20549" s="226">
        <v>44411.492083333331</v>
      </c>
      <c r="E20549" t="s">
        <v>7722</v>
      </c>
    </row>
    <row r="20550" spans="1:6">
      <c r="A20550">
        <v>8</v>
      </c>
      <c r="B20550" s="226">
        <v>43831</v>
      </c>
      <c r="C20550" s="226">
        <v>43832</v>
      </c>
      <c r="D20550" s="226">
        <v>44411.492083333331</v>
      </c>
      <c r="E20550" t="s">
        <v>7723</v>
      </c>
    </row>
    <row r="20551" spans="1:6">
      <c r="A20551">
        <v>8</v>
      </c>
      <c r="B20551" s="226">
        <v>43831</v>
      </c>
      <c r="C20551" s="226">
        <v>43832</v>
      </c>
      <c r="D20551" s="226">
        <v>44411.492083333331</v>
      </c>
      <c r="E20551" t="s">
        <v>7724</v>
      </c>
    </row>
    <row r="20552" spans="1:6">
      <c r="A20552">
        <v>8</v>
      </c>
      <c r="B20552" s="226">
        <v>43831</v>
      </c>
      <c r="C20552" s="226">
        <v>43832</v>
      </c>
      <c r="D20552" s="226">
        <v>44411.492083333331</v>
      </c>
      <c r="E20552" t="s">
        <v>7725</v>
      </c>
    </row>
    <row r="20553" spans="1:6">
      <c r="A20553">
        <v>8</v>
      </c>
      <c r="B20553" s="226">
        <v>43831</v>
      </c>
      <c r="C20553" s="226">
        <v>43832</v>
      </c>
      <c r="D20553" s="226">
        <v>44411.492083333331</v>
      </c>
      <c r="E20553" t="s">
        <v>7024</v>
      </c>
      <c r="F20553">
        <v>0</v>
      </c>
    </row>
    <row r="20554" spans="1:6">
      <c r="A20554">
        <v>8</v>
      </c>
      <c r="B20554" s="226">
        <v>43831</v>
      </c>
      <c r="C20554" s="226">
        <v>43832</v>
      </c>
      <c r="D20554" s="226">
        <v>44411.492083333331</v>
      </c>
      <c r="E20554" t="s">
        <v>8120</v>
      </c>
      <c r="F20554">
        <v>5.0907999999999998</v>
      </c>
    </row>
    <row r="20555" spans="1:6">
      <c r="A20555">
        <v>8</v>
      </c>
      <c r="B20555" s="226">
        <v>43831</v>
      </c>
      <c r="C20555" s="226">
        <v>43832</v>
      </c>
      <c r="D20555" s="226">
        <v>44411.492083333331</v>
      </c>
      <c r="E20555" t="s">
        <v>8121</v>
      </c>
      <c r="F20555">
        <v>30.037700000000001</v>
      </c>
    </row>
    <row r="20556" spans="1:6">
      <c r="A20556">
        <v>8</v>
      </c>
      <c r="B20556" s="226">
        <v>43831</v>
      </c>
      <c r="C20556" s="226">
        <v>43832</v>
      </c>
      <c r="D20556" s="226">
        <v>44411.492083333331</v>
      </c>
      <c r="E20556" t="s">
        <v>8122</v>
      </c>
      <c r="F20556">
        <v>32.651499999999999</v>
      </c>
    </row>
    <row r="20557" spans="1:6">
      <c r="A20557">
        <v>8</v>
      </c>
      <c r="B20557" s="226">
        <v>43831</v>
      </c>
      <c r="C20557" s="226">
        <v>43832</v>
      </c>
      <c r="D20557" s="226">
        <v>44411.492083333331</v>
      </c>
      <c r="E20557" t="s">
        <v>8123</v>
      </c>
      <c r="F20557">
        <v>1.6362000000000001</v>
      </c>
    </row>
    <row r="20558" spans="1:6">
      <c r="A20558">
        <v>8</v>
      </c>
      <c r="B20558" s="226">
        <v>43831</v>
      </c>
      <c r="C20558" s="226">
        <v>43832</v>
      </c>
      <c r="D20558" s="226">
        <v>44411.492083333331</v>
      </c>
      <c r="E20558" t="s">
        <v>8124</v>
      </c>
      <c r="F20558">
        <v>4.4622000000000002</v>
      </c>
    </row>
    <row r="20559" spans="1:6">
      <c r="A20559">
        <v>8</v>
      </c>
      <c r="B20559" s="226">
        <v>43831</v>
      </c>
      <c r="C20559" s="226">
        <v>43832</v>
      </c>
      <c r="D20559" s="226">
        <v>44411.492083333331</v>
      </c>
      <c r="E20559" t="s">
        <v>8125</v>
      </c>
      <c r="F20559">
        <v>2.4318</v>
      </c>
    </row>
    <row r="20560" spans="1:6">
      <c r="A20560">
        <v>8</v>
      </c>
      <c r="B20560" s="226">
        <v>43831</v>
      </c>
      <c r="C20560" s="226">
        <v>43832</v>
      </c>
      <c r="D20560" s="226">
        <v>44411.492083333331</v>
      </c>
      <c r="E20560" t="s">
        <v>8126</v>
      </c>
      <c r="F20560">
        <v>18.587199999999999</v>
      </c>
    </row>
    <row r="20561" spans="1:6">
      <c r="A20561">
        <v>8</v>
      </c>
      <c r="B20561" s="226">
        <v>43831</v>
      </c>
      <c r="C20561" s="226">
        <v>43832</v>
      </c>
      <c r="D20561" s="226">
        <v>44411.492083333331</v>
      </c>
      <c r="E20561" t="s">
        <v>8127</v>
      </c>
      <c r="F20561">
        <v>2.5365000000000002</v>
      </c>
    </row>
    <row r="20562" spans="1:6">
      <c r="A20562">
        <v>8</v>
      </c>
      <c r="B20562" s="226">
        <v>43831</v>
      </c>
      <c r="C20562" s="226">
        <v>43832</v>
      </c>
      <c r="D20562" s="226">
        <v>44411.492083333331</v>
      </c>
      <c r="E20562" t="s">
        <v>8128</v>
      </c>
      <c r="F20562">
        <v>0.57030000000000003</v>
      </c>
    </row>
    <row r="20563" spans="1:6">
      <c r="A20563">
        <v>8</v>
      </c>
      <c r="B20563" s="226">
        <v>43831</v>
      </c>
      <c r="C20563" s="226">
        <v>43832</v>
      </c>
      <c r="D20563" s="226">
        <v>44411.492083333331</v>
      </c>
      <c r="E20563" t="s">
        <v>8129</v>
      </c>
      <c r="F20563">
        <v>0.72050000000000003</v>
      </c>
    </row>
    <row r="20564" spans="1:6">
      <c r="A20564">
        <v>8</v>
      </c>
      <c r="B20564" s="226">
        <v>43831</v>
      </c>
      <c r="C20564" s="226">
        <v>43832</v>
      </c>
      <c r="D20564" s="226">
        <v>44411.492083333331</v>
      </c>
      <c r="E20564" t="s">
        <v>8130</v>
      </c>
      <c r="F20564">
        <v>0.71072679228252678</v>
      </c>
    </row>
    <row r="20565" spans="1:6">
      <c r="A20565">
        <v>8</v>
      </c>
      <c r="B20565" s="226">
        <v>43831</v>
      </c>
      <c r="C20565" s="226">
        <v>43832</v>
      </c>
      <c r="D20565" s="226">
        <v>44411.492083333331</v>
      </c>
      <c r="E20565" t="s">
        <v>8131</v>
      </c>
      <c r="F20565">
        <v>0</v>
      </c>
    </row>
    <row r="20566" spans="1:6">
      <c r="A20566">
        <v>8</v>
      </c>
      <c r="B20566" s="226">
        <v>43831</v>
      </c>
      <c r="C20566" s="226">
        <v>43832</v>
      </c>
      <c r="D20566" s="226">
        <v>44411.492083333331</v>
      </c>
      <c r="E20566" t="s">
        <v>8132</v>
      </c>
      <c r="F20566">
        <v>0</v>
      </c>
    </row>
    <row r="20567" spans="1:6">
      <c r="A20567">
        <v>8</v>
      </c>
      <c r="B20567" s="226">
        <v>43831</v>
      </c>
      <c r="C20567" s="226">
        <v>43832</v>
      </c>
      <c r="D20567" s="226">
        <v>44411.492083333331</v>
      </c>
      <c r="E20567" t="s">
        <v>8133</v>
      </c>
      <c r="F20567">
        <v>23250.105468749658</v>
      </c>
    </row>
    <row r="20568" spans="1:6">
      <c r="A20568">
        <v>8</v>
      </c>
      <c r="B20568" s="226">
        <v>43831</v>
      </c>
      <c r="C20568" s="226">
        <v>43832</v>
      </c>
      <c r="D20568" s="226">
        <v>44411.492083333331</v>
      </c>
      <c r="E20568" t="s">
        <v>7054</v>
      </c>
      <c r="F20568">
        <v>167.30186172061488</v>
      </c>
    </row>
    <row r="20569" spans="1:6">
      <c r="A20569">
        <v>8</v>
      </c>
      <c r="B20569" s="226">
        <v>43831</v>
      </c>
      <c r="C20569" s="226">
        <v>43832</v>
      </c>
      <c r="D20569" s="226">
        <v>44411.492083333331</v>
      </c>
      <c r="E20569" t="s">
        <v>7354</v>
      </c>
      <c r="F20569">
        <v>35.69897345701856</v>
      </c>
    </row>
    <row r="20570" spans="1:6">
      <c r="A20570">
        <v>8</v>
      </c>
      <c r="B20570" s="226">
        <v>43831</v>
      </c>
      <c r="C20570" s="226">
        <v>43832</v>
      </c>
      <c r="D20570" s="226">
        <v>44411.492083333331</v>
      </c>
      <c r="E20570" t="s">
        <v>7356</v>
      </c>
      <c r="F20570">
        <v>12.26148211095067</v>
      </c>
    </row>
    <row r="20571" spans="1:6">
      <c r="A20571">
        <v>8</v>
      </c>
      <c r="B20571" s="226">
        <v>43831</v>
      </c>
      <c r="C20571" s="226">
        <v>43832</v>
      </c>
      <c r="D20571" s="226">
        <v>44411.492083333331</v>
      </c>
      <c r="E20571" t="s">
        <v>7358</v>
      </c>
      <c r="F20571">
        <v>0</v>
      </c>
    </row>
    <row r="20572" spans="1:6">
      <c r="A20572">
        <v>8</v>
      </c>
      <c r="B20572" s="226">
        <v>43831</v>
      </c>
      <c r="C20572" s="226">
        <v>43832</v>
      </c>
      <c r="D20572" s="226">
        <v>44411.492083333331</v>
      </c>
      <c r="E20572" t="s">
        <v>7360</v>
      </c>
      <c r="F20572">
        <v>19.336185232798243</v>
      </c>
    </row>
    <row r="20573" spans="1:6">
      <c r="A20573">
        <v>8</v>
      </c>
      <c r="B20573" s="226">
        <v>43831</v>
      </c>
      <c r="C20573" s="226">
        <v>43832</v>
      </c>
      <c r="D20573" s="226">
        <v>44411.492083333331</v>
      </c>
      <c r="E20573" t="s">
        <v>7362</v>
      </c>
      <c r="F20573">
        <v>99.951052750481409</v>
      </c>
    </row>
    <row r="20574" spans="1:6">
      <c r="A20574">
        <v>8</v>
      </c>
      <c r="B20574" s="226">
        <v>43831</v>
      </c>
      <c r="C20574" s="226">
        <v>43832</v>
      </c>
      <c r="D20574" s="226">
        <v>44411.492083333331</v>
      </c>
      <c r="E20574" t="s">
        <v>7364</v>
      </c>
      <c r="F20574">
        <v>99.975243653191654</v>
      </c>
    </row>
    <row r="20575" spans="1:6">
      <c r="A20575">
        <v>8</v>
      </c>
      <c r="B20575" s="226">
        <v>43831</v>
      </c>
      <c r="C20575" s="226">
        <v>43832</v>
      </c>
      <c r="D20575" s="226">
        <v>44411.492083333331</v>
      </c>
      <c r="E20575" t="s">
        <v>8134</v>
      </c>
      <c r="F20575">
        <v>0</v>
      </c>
    </row>
    <row r="20576" spans="1:6">
      <c r="A20576">
        <v>8</v>
      </c>
      <c r="B20576" s="226">
        <v>43831</v>
      </c>
      <c r="C20576" s="226">
        <v>43832</v>
      </c>
      <c r="D20576" s="226">
        <v>44411.492083333331</v>
      </c>
      <c r="E20576" t="s">
        <v>8135</v>
      </c>
      <c r="F20576">
        <v>0</v>
      </c>
    </row>
    <row r="20577" spans="1:6">
      <c r="A20577">
        <v>8</v>
      </c>
      <c r="B20577" s="226">
        <v>43831</v>
      </c>
      <c r="C20577" s="226">
        <v>43832</v>
      </c>
      <c r="D20577" s="226">
        <v>44411.492083333331</v>
      </c>
      <c r="E20577" t="s">
        <v>8136</v>
      </c>
      <c r="F20577">
        <v>0</v>
      </c>
    </row>
    <row r="20578" spans="1:6">
      <c r="A20578">
        <v>8</v>
      </c>
      <c r="B20578" s="226">
        <v>43831</v>
      </c>
      <c r="C20578" s="226">
        <v>43832</v>
      </c>
      <c r="D20578" s="226">
        <v>44411.492083333331</v>
      </c>
      <c r="E20578" t="s">
        <v>8137</v>
      </c>
      <c r="F20578">
        <v>0</v>
      </c>
    </row>
    <row r="20579" spans="1:6">
      <c r="A20579">
        <v>8</v>
      </c>
      <c r="B20579" s="226">
        <v>43831</v>
      </c>
      <c r="C20579" s="226">
        <v>43832</v>
      </c>
      <c r="D20579" s="226">
        <v>44411.492083333331</v>
      </c>
      <c r="E20579" t="s">
        <v>8138</v>
      </c>
      <c r="F20579">
        <v>0</v>
      </c>
    </row>
    <row r="20580" spans="1:6">
      <c r="A20580">
        <v>8</v>
      </c>
      <c r="B20580" s="226">
        <v>43831</v>
      </c>
      <c r="C20580" s="226">
        <v>43832</v>
      </c>
      <c r="D20580" s="226">
        <v>44411.492083333331</v>
      </c>
      <c r="E20580" t="s">
        <v>8292</v>
      </c>
      <c r="F20580">
        <v>2.9141451435318859</v>
      </c>
    </row>
    <row r="20581" spans="1:6">
      <c r="A20581">
        <v>8</v>
      </c>
      <c r="B20581" s="226">
        <v>43831</v>
      </c>
      <c r="C20581" s="226">
        <v>43832</v>
      </c>
      <c r="D20581" s="226">
        <v>44411.492083333331</v>
      </c>
      <c r="E20581" t="s">
        <v>8293</v>
      </c>
      <c r="F20581">
        <v>13.271734945641633</v>
      </c>
    </row>
    <row r="20582" spans="1:6">
      <c r="A20582">
        <v>8</v>
      </c>
      <c r="B20582" s="226">
        <v>43831</v>
      </c>
      <c r="C20582" s="226">
        <v>43832</v>
      </c>
      <c r="D20582" s="226">
        <v>44411.492083333331</v>
      </c>
      <c r="E20582" t="s">
        <v>8328</v>
      </c>
      <c r="F20582">
        <v>25.533217056592303</v>
      </c>
    </row>
    <row r="20583" spans="1:6">
      <c r="A20583">
        <v>8</v>
      </c>
      <c r="B20583" s="226">
        <v>43831</v>
      </c>
      <c r="C20583" s="226">
        <v>43832</v>
      </c>
      <c r="D20583" s="226">
        <v>44411.492083333331</v>
      </c>
      <c r="E20583" t="s">
        <v>8285</v>
      </c>
      <c r="F20583">
        <v>220.61128336802435</v>
      </c>
    </row>
    <row r="20584" spans="1:6">
      <c r="A20584">
        <v>8</v>
      </c>
      <c r="B20584" s="226">
        <v>43831</v>
      </c>
      <c r="C20584" s="226">
        <v>43832</v>
      </c>
      <c r="D20584" s="226">
        <v>44411.492083333331</v>
      </c>
      <c r="E20584" t="s">
        <v>8286</v>
      </c>
      <c r="F20584">
        <v>53.265363264732152</v>
      </c>
    </row>
    <row r="20585" spans="1:6">
      <c r="A20585">
        <v>8</v>
      </c>
      <c r="B20585" s="226">
        <v>43831</v>
      </c>
      <c r="C20585" s="226">
        <v>43832</v>
      </c>
      <c r="D20585" s="226">
        <v>44411.492083333331</v>
      </c>
      <c r="E20585" t="s">
        <v>8287</v>
      </c>
      <c r="F20585">
        <v>75.855558042389561</v>
      </c>
    </row>
    <row r="20586" spans="1:6">
      <c r="A20586">
        <v>8</v>
      </c>
      <c r="B20586" s="226">
        <v>43831</v>
      </c>
      <c r="C20586" s="226">
        <v>43832</v>
      </c>
      <c r="D20586" s="226">
        <v>44411.492083333331</v>
      </c>
      <c r="E20586" t="s">
        <v>7752</v>
      </c>
    </row>
    <row r="20587" spans="1:6">
      <c r="A20587">
        <v>8</v>
      </c>
      <c r="B20587" s="226">
        <v>43831</v>
      </c>
      <c r="C20587" s="226">
        <v>43832</v>
      </c>
      <c r="D20587" s="226">
        <v>44411.492083333331</v>
      </c>
      <c r="E20587" t="s">
        <v>7753</v>
      </c>
    </row>
    <row r="20588" spans="1:6">
      <c r="A20588">
        <v>8</v>
      </c>
      <c r="B20588" s="226">
        <v>43831</v>
      </c>
      <c r="C20588" s="226">
        <v>43832</v>
      </c>
      <c r="D20588" s="226">
        <v>44411.492083333331</v>
      </c>
      <c r="E20588" t="s">
        <v>7754</v>
      </c>
    </row>
    <row r="20589" spans="1:6">
      <c r="A20589">
        <v>8</v>
      </c>
      <c r="B20589" s="226">
        <v>43831</v>
      </c>
      <c r="C20589" s="226">
        <v>43832</v>
      </c>
      <c r="D20589" s="226">
        <v>44411.492083333331</v>
      </c>
      <c r="E20589" t="s">
        <v>7755</v>
      </c>
    </row>
    <row r="20590" spans="1:6">
      <c r="A20590">
        <v>8</v>
      </c>
      <c r="B20590" s="226">
        <v>43831</v>
      </c>
      <c r="C20590" s="226">
        <v>43832</v>
      </c>
      <c r="D20590" s="226">
        <v>44411.492083333331</v>
      </c>
      <c r="E20590" t="s">
        <v>7758</v>
      </c>
    </row>
    <row r="20591" spans="1:6">
      <c r="A20591">
        <v>8</v>
      </c>
      <c r="B20591" s="226">
        <v>43831</v>
      </c>
      <c r="C20591" s="226">
        <v>43832</v>
      </c>
      <c r="D20591" s="226">
        <v>44411.492083333331</v>
      </c>
      <c r="E20591" t="s">
        <v>7759</v>
      </c>
    </row>
    <row r="20592" spans="1:6">
      <c r="A20592">
        <v>8</v>
      </c>
      <c r="B20592" s="226">
        <v>43831</v>
      </c>
      <c r="C20592" s="226">
        <v>43832</v>
      </c>
      <c r="D20592" s="226">
        <v>44411.492083333331</v>
      </c>
      <c r="E20592" t="s">
        <v>7760</v>
      </c>
    </row>
    <row r="20593" spans="1:6">
      <c r="A20593">
        <v>8</v>
      </c>
      <c r="B20593" s="226">
        <v>43831</v>
      </c>
      <c r="C20593" s="226">
        <v>43832</v>
      </c>
      <c r="D20593" s="226">
        <v>44411.492083333331</v>
      </c>
      <c r="E20593" t="s">
        <v>7535</v>
      </c>
    </row>
    <row r="20594" spans="1:6">
      <c r="A20594">
        <v>8</v>
      </c>
      <c r="B20594" s="226">
        <v>43831</v>
      </c>
      <c r="C20594" s="226">
        <v>43832</v>
      </c>
      <c r="D20594" s="226">
        <v>44411.492083333331</v>
      </c>
      <c r="E20594" t="s">
        <v>8139</v>
      </c>
      <c r="F20594">
        <v>986.57726542155001</v>
      </c>
    </row>
    <row r="20595" spans="1:6">
      <c r="A20595">
        <v>8</v>
      </c>
      <c r="B20595" s="226">
        <v>43831</v>
      </c>
      <c r="C20595" s="226">
        <v>43832</v>
      </c>
      <c r="D20595" s="226">
        <v>44411.492083333331</v>
      </c>
      <c r="E20595" t="s">
        <v>7014</v>
      </c>
      <c r="F20595">
        <v>215.07338691287566</v>
      </c>
    </row>
    <row r="20596" spans="1:6">
      <c r="A20596">
        <v>8</v>
      </c>
      <c r="B20596" s="226">
        <v>43831</v>
      </c>
      <c r="C20596" s="226">
        <v>43832</v>
      </c>
      <c r="D20596" s="226">
        <v>44411.492083333331</v>
      </c>
      <c r="E20596" t="s">
        <v>7016</v>
      </c>
      <c r="F20596">
        <v>564.99707633124467</v>
      </c>
    </row>
    <row r="20597" spans="1:6">
      <c r="A20597">
        <v>8</v>
      </c>
      <c r="B20597" s="226">
        <v>43831</v>
      </c>
      <c r="C20597" s="226">
        <v>43832</v>
      </c>
      <c r="D20597" s="226">
        <v>44411.492083333331</v>
      </c>
      <c r="E20597" t="s">
        <v>7018</v>
      </c>
      <c r="F20597">
        <v>19.06925452086664</v>
      </c>
    </row>
    <row r="20598" spans="1:6">
      <c r="A20598">
        <v>8</v>
      </c>
      <c r="B20598" s="226">
        <v>43831</v>
      </c>
      <c r="C20598" s="226">
        <v>43832</v>
      </c>
      <c r="D20598" s="226">
        <v>44411.492083333331</v>
      </c>
      <c r="E20598" t="s">
        <v>8140</v>
      </c>
      <c r="F20598">
        <v>0.51590670398953786</v>
      </c>
    </row>
    <row r="20599" spans="1:6">
      <c r="A20599">
        <v>8</v>
      </c>
      <c r="B20599" s="226">
        <v>43831</v>
      </c>
      <c r="C20599" s="226">
        <v>43832</v>
      </c>
      <c r="D20599" s="226">
        <v>44411.492083333331</v>
      </c>
      <c r="E20599" t="s">
        <v>8020</v>
      </c>
      <c r="F20599">
        <v>1.0537960679994691</v>
      </c>
    </row>
    <row r="20600" spans="1:6">
      <c r="A20600">
        <v>8</v>
      </c>
      <c r="B20600" s="226">
        <v>43831</v>
      </c>
      <c r="C20600" s="226">
        <v>43832</v>
      </c>
      <c r="D20600" s="226">
        <v>44411.492083333331</v>
      </c>
      <c r="E20600" t="s">
        <v>7371</v>
      </c>
      <c r="F20600">
        <v>152.53517611821502</v>
      </c>
    </row>
    <row r="20601" spans="1:6">
      <c r="A20601">
        <v>8</v>
      </c>
      <c r="B20601" s="226">
        <v>43831</v>
      </c>
      <c r="C20601" s="226">
        <v>43832</v>
      </c>
      <c r="D20601" s="226">
        <v>44411.492083333331</v>
      </c>
      <c r="E20601" t="s">
        <v>7373</v>
      </c>
      <c r="F20601">
        <v>51.517596353424935</v>
      </c>
    </row>
    <row r="20602" spans="1:6">
      <c r="A20602">
        <v>8</v>
      </c>
      <c r="B20602" s="226">
        <v>43831</v>
      </c>
      <c r="C20602" s="226">
        <v>43832</v>
      </c>
      <c r="D20602" s="226">
        <v>44411.492083333331</v>
      </c>
      <c r="E20602" t="s">
        <v>7375</v>
      </c>
      <c r="F20602">
        <v>21.762237173318894</v>
      </c>
    </row>
    <row r="20603" spans="1:6">
      <c r="A20603">
        <v>8</v>
      </c>
      <c r="B20603" s="226">
        <v>43831</v>
      </c>
      <c r="C20603" s="226">
        <v>43832</v>
      </c>
      <c r="D20603" s="226">
        <v>44411.492083333331</v>
      </c>
      <c r="E20603" t="s">
        <v>8324</v>
      </c>
      <c r="F20603">
        <v>1.5131992152167606</v>
      </c>
    </row>
    <row r="20604" spans="1:6">
      <c r="A20604">
        <v>8</v>
      </c>
      <c r="B20604" s="226">
        <v>43831</v>
      </c>
      <c r="C20604" s="226">
        <v>43832</v>
      </c>
      <c r="D20604" s="226">
        <v>44411.492083333331</v>
      </c>
      <c r="E20604" t="s">
        <v>8141</v>
      </c>
      <c r="F20604">
        <v>0.54242306322686984</v>
      </c>
    </row>
    <row r="20605" spans="1:6">
      <c r="A20605">
        <v>8</v>
      </c>
      <c r="B20605" s="226">
        <v>43831</v>
      </c>
      <c r="C20605" s="226">
        <v>43832</v>
      </c>
      <c r="D20605" s="226">
        <v>44411.492083333331</v>
      </c>
      <c r="E20605" t="s">
        <v>8142</v>
      </c>
      <c r="F20605">
        <v>17.938945648405355</v>
      </c>
    </row>
    <row r="20606" spans="1:6">
      <c r="A20606">
        <v>8</v>
      </c>
      <c r="B20606" s="226">
        <v>43831</v>
      </c>
      <c r="C20606" s="226">
        <v>43832</v>
      </c>
      <c r="D20606" s="226">
        <v>44411.492083333331</v>
      </c>
      <c r="E20606" t="s">
        <v>8143</v>
      </c>
      <c r="F20606">
        <v>20.49612277746203</v>
      </c>
    </row>
    <row r="20607" spans="1:6">
      <c r="A20607">
        <v>8</v>
      </c>
      <c r="B20607" s="226">
        <v>43831</v>
      </c>
      <c r="C20607" s="226">
        <v>43832</v>
      </c>
      <c r="D20607" s="226">
        <v>44411.492083333331</v>
      </c>
      <c r="E20607" t="s">
        <v>8144</v>
      </c>
      <c r="F20607">
        <v>45.987489491038843</v>
      </c>
    </row>
    <row r="20608" spans="1:6">
      <c r="A20608">
        <v>8</v>
      </c>
      <c r="B20608" s="226">
        <v>43831</v>
      </c>
      <c r="C20608" s="226">
        <v>43832</v>
      </c>
      <c r="D20608" s="226">
        <v>44411.492083333331</v>
      </c>
      <c r="E20608" t="s">
        <v>8145</v>
      </c>
      <c r="F20608">
        <v>25.631049157513523</v>
      </c>
    </row>
    <row r="20609" spans="1:6">
      <c r="A20609">
        <v>8</v>
      </c>
      <c r="B20609" s="226">
        <v>43831</v>
      </c>
      <c r="C20609" s="226">
        <v>43832</v>
      </c>
      <c r="D20609" s="226">
        <v>44411.492083333331</v>
      </c>
      <c r="E20609" t="s">
        <v>7377</v>
      </c>
      <c r="F20609">
        <v>2.692982652452256</v>
      </c>
    </row>
    <row r="20610" spans="1:6">
      <c r="A20610">
        <v>8</v>
      </c>
      <c r="B20610" s="226">
        <v>43831</v>
      </c>
      <c r="C20610" s="226">
        <v>43832</v>
      </c>
      <c r="D20610" s="226">
        <v>44411.492083333331</v>
      </c>
      <c r="E20610" t="s">
        <v>8332</v>
      </c>
      <c r="F20610">
        <v>2.692982652452256</v>
      </c>
    </row>
    <row r="20611" spans="1:6">
      <c r="A20611">
        <v>8</v>
      </c>
      <c r="B20611" s="226">
        <v>43831</v>
      </c>
      <c r="C20611" s="226">
        <v>43832</v>
      </c>
      <c r="D20611" s="226">
        <v>44411.492083333331</v>
      </c>
      <c r="E20611" t="s">
        <v>8277</v>
      </c>
      <c r="F20611">
        <v>172.11314047869055</v>
      </c>
    </row>
    <row r="20612" spans="1:6">
      <c r="A20612">
        <v>8</v>
      </c>
      <c r="B20612" s="226">
        <v>43831</v>
      </c>
      <c r="C20612" s="226">
        <v>43832</v>
      </c>
      <c r="D20612" s="226">
        <v>44411.492083333331</v>
      </c>
      <c r="E20612" t="s">
        <v>8278</v>
      </c>
      <c r="F20612">
        <v>154.33994915768699</v>
      </c>
    </row>
    <row r="20613" spans="1:6">
      <c r="A20613">
        <v>8</v>
      </c>
      <c r="B20613" s="226">
        <v>43831</v>
      </c>
      <c r="C20613" s="226">
        <v>43832</v>
      </c>
      <c r="D20613" s="226">
        <v>44411.492083333331</v>
      </c>
      <c r="E20613" t="s">
        <v>8279</v>
      </c>
      <c r="F20613">
        <v>10.326458091213597</v>
      </c>
    </row>
    <row r="20614" spans="1:6">
      <c r="A20614">
        <v>8</v>
      </c>
      <c r="B20614" s="226">
        <v>43831</v>
      </c>
      <c r="C20614" s="226">
        <v>43832</v>
      </c>
      <c r="D20614" s="226">
        <v>44411.492083333331</v>
      </c>
      <c r="E20614" t="s">
        <v>7778</v>
      </c>
    </row>
    <row r="20615" spans="1:6">
      <c r="A20615">
        <v>8</v>
      </c>
      <c r="B20615" s="226">
        <v>43831</v>
      </c>
      <c r="C20615" s="226">
        <v>43832</v>
      </c>
      <c r="D20615" s="226">
        <v>44411.492083333331</v>
      </c>
      <c r="E20615" t="s">
        <v>7779</v>
      </c>
    </row>
    <row r="20616" spans="1:6">
      <c r="A20616">
        <v>8</v>
      </c>
      <c r="B20616" s="226">
        <v>43831</v>
      </c>
      <c r="C20616" s="226">
        <v>43832</v>
      </c>
      <c r="D20616" s="226">
        <v>44411.492083333331</v>
      </c>
      <c r="E20616" t="s">
        <v>7056</v>
      </c>
      <c r="F20616">
        <v>99.999000549320257</v>
      </c>
    </row>
    <row r="20617" spans="1:6">
      <c r="A20617">
        <v>8</v>
      </c>
      <c r="B20617" s="226">
        <v>43831</v>
      </c>
      <c r="C20617" s="226">
        <v>43832</v>
      </c>
      <c r="D20617" s="226">
        <v>44411.492083333331</v>
      </c>
      <c r="E20617" t="s">
        <v>7058</v>
      </c>
      <c r="F20617">
        <v>4.3494329287144265E-2</v>
      </c>
    </row>
    <row r="20618" spans="1:6">
      <c r="A20618">
        <v>8</v>
      </c>
      <c r="B20618" s="226">
        <v>43831</v>
      </c>
      <c r="C20618" s="226">
        <v>43832</v>
      </c>
      <c r="D20618" s="226">
        <v>44411.492083333331</v>
      </c>
      <c r="E20618" t="s">
        <v>8017</v>
      </c>
      <c r="F20618">
        <v>2.0067007467150852</v>
      </c>
    </row>
    <row r="20619" spans="1:6">
      <c r="A20619">
        <v>8</v>
      </c>
      <c r="B20619" s="226">
        <v>43831</v>
      </c>
      <c r="C20619" s="226">
        <v>43832</v>
      </c>
      <c r="D20619" s="226">
        <v>44411.492083333331</v>
      </c>
      <c r="E20619" t="s">
        <v>7062</v>
      </c>
      <c r="F20619">
        <v>157.06838384204451</v>
      </c>
    </row>
    <row r="20620" spans="1:6">
      <c r="A20620">
        <v>8</v>
      </c>
      <c r="B20620" s="226">
        <v>43831</v>
      </c>
      <c r="C20620" s="226">
        <v>43832</v>
      </c>
      <c r="D20620" s="226">
        <v>44411.492083333331</v>
      </c>
      <c r="E20620" t="s">
        <v>8146</v>
      </c>
      <c r="F20620">
        <v>92.209999084476294</v>
      </c>
    </row>
    <row r="20621" spans="1:6">
      <c r="A20621">
        <v>8</v>
      </c>
      <c r="B20621" s="226">
        <v>43831</v>
      </c>
      <c r="C20621" s="226">
        <v>43832</v>
      </c>
      <c r="D20621" s="226">
        <v>44411.492083333331</v>
      </c>
      <c r="E20621" t="s">
        <v>8147</v>
      </c>
      <c r="F20621">
        <v>2.8399999141691996</v>
      </c>
    </row>
    <row r="20622" spans="1:6">
      <c r="A20622">
        <v>8</v>
      </c>
      <c r="B20622" s="226">
        <v>43831</v>
      </c>
      <c r="C20622" s="226">
        <v>43832</v>
      </c>
      <c r="D20622" s="226">
        <v>44411.492083333331</v>
      </c>
      <c r="E20622" t="s">
        <v>8148</v>
      </c>
      <c r="F20622">
        <v>3.2009999752043452</v>
      </c>
    </row>
    <row r="20623" spans="1:6">
      <c r="A20623">
        <v>8</v>
      </c>
      <c r="B20623" s="226">
        <v>43831</v>
      </c>
      <c r="C20623" s="226">
        <v>43832</v>
      </c>
      <c r="D20623" s="226">
        <v>44411.492083333331</v>
      </c>
      <c r="E20623" t="s">
        <v>8149</v>
      </c>
      <c r="F20623">
        <v>1.0930000543594784</v>
      </c>
    </row>
    <row r="20624" spans="1:6">
      <c r="A20624">
        <v>8</v>
      </c>
      <c r="B20624" s="226">
        <v>43831</v>
      </c>
      <c r="C20624" s="226">
        <v>43832</v>
      </c>
      <c r="D20624" s="226">
        <v>44411.492083333331</v>
      </c>
      <c r="E20624" t="s">
        <v>8150</v>
      </c>
      <c r="F20624">
        <v>0.21199999749659698</v>
      </c>
    </row>
    <row r="20625" spans="1:6">
      <c r="A20625">
        <v>8</v>
      </c>
      <c r="B20625" s="226">
        <v>43831</v>
      </c>
      <c r="C20625" s="226">
        <v>43832</v>
      </c>
      <c r="D20625" s="226">
        <v>44411.492083333331</v>
      </c>
      <c r="E20625" t="s">
        <v>8151</v>
      </c>
      <c r="F20625">
        <v>0.17900000512599237</v>
      </c>
    </row>
    <row r="20626" spans="1:6">
      <c r="A20626">
        <v>8</v>
      </c>
      <c r="B20626" s="226">
        <v>43831</v>
      </c>
      <c r="C20626" s="226">
        <v>43832</v>
      </c>
      <c r="D20626" s="226">
        <v>44411.492083333331</v>
      </c>
      <c r="E20626" t="s">
        <v>8152</v>
      </c>
      <c r="F20626">
        <v>6.5999999642372131E-2</v>
      </c>
    </row>
    <row r="20627" spans="1:6">
      <c r="A20627">
        <v>8</v>
      </c>
      <c r="B20627" s="226">
        <v>43831</v>
      </c>
      <c r="C20627" s="226">
        <v>43832</v>
      </c>
      <c r="D20627" s="226">
        <v>44411.492083333331</v>
      </c>
      <c r="E20627" t="s">
        <v>8153</v>
      </c>
      <c r="F20627">
        <v>3.2000001519917241E-2</v>
      </c>
    </row>
    <row r="20628" spans="1:6">
      <c r="A20628">
        <v>8</v>
      </c>
      <c r="B20628" s="226">
        <v>43831</v>
      </c>
      <c r="C20628" s="226">
        <v>43832</v>
      </c>
      <c r="D20628" s="226">
        <v>44411.492083333331</v>
      </c>
      <c r="E20628" t="s">
        <v>7080</v>
      </c>
      <c r="F20628">
        <v>0.16851139244519969</v>
      </c>
    </row>
    <row r="20629" spans="1:6">
      <c r="A20629">
        <v>8</v>
      </c>
      <c r="B20629" s="226">
        <v>43831</v>
      </c>
      <c r="C20629" s="226">
        <v>43832</v>
      </c>
      <c r="D20629" s="226">
        <v>44411.492083333331</v>
      </c>
      <c r="E20629" t="s">
        <v>7082</v>
      </c>
      <c r="F20629">
        <v>29.957788350846979</v>
      </c>
    </row>
    <row r="20630" spans="1:6">
      <c r="A20630">
        <v>8</v>
      </c>
      <c r="B20630" s="226">
        <v>43831</v>
      </c>
      <c r="C20630" s="226">
        <v>43832</v>
      </c>
      <c r="D20630" s="226">
        <v>44411.492083333331</v>
      </c>
      <c r="E20630" t="s">
        <v>8019</v>
      </c>
      <c r="F20630">
        <v>59.458818433019836</v>
      </c>
    </row>
    <row r="20631" spans="1:6">
      <c r="A20631">
        <v>8</v>
      </c>
      <c r="B20631" s="226">
        <v>43831</v>
      </c>
      <c r="C20631" s="226">
        <v>43832</v>
      </c>
      <c r="D20631" s="226">
        <v>44411.492083333331</v>
      </c>
      <c r="E20631" t="s">
        <v>7085</v>
      </c>
      <c r="F20631">
        <v>33.500095062785668</v>
      </c>
    </row>
    <row r="20632" spans="1:6">
      <c r="A20632">
        <v>8</v>
      </c>
      <c r="B20632" s="226">
        <v>43831</v>
      </c>
      <c r="C20632" s="226">
        <v>43832</v>
      </c>
      <c r="D20632" s="226">
        <v>44411.492083333331</v>
      </c>
      <c r="E20632" t="s">
        <v>7087</v>
      </c>
      <c r="F20632">
        <v>102.25250438054343</v>
      </c>
    </row>
    <row r="20633" spans="1:6">
      <c r="A20633">
        <v>8</v>
      </c>
      <c r="B20633" s="226">
        <v>43831</v>
      </c>
      <c r="C20633" s="226">
        <v>43832</v>
      </c>
      <c r="D20633" s="226">
        <v>44411.492083333331</v>
      </c>
      <c r="E20633" t="s">
        <v>8154</v>
      </c>
      <c r="F20633">
        <v>30.040364224381037</v>
      </c>
    </row>
    <row r="20634" spans="1:6">
      <c r="A20634">
        <v>8</v>
      </c>
      <c r="B20634" s="226">
        <v>43831</v>
      </c>
      <c r="C20634" s="226">
        <v>43832</v>
      </c>
      <c r="D20634" s="226">
        <v>44411.492083333331</v>
      </c>
      <c r="E20634" t="s">
        <v>7091</v>
      </c>
      <c r="F20634">
        <v>2.8917178842756484E-2</v>
      </c>
    </row>
    <row r="20635" spans="1:6">
      <c r="A20635">
        <v>8</v>
      </c>
      <c r="B20635" s="226">
        <v>43831</v>
      </c>
      <c r="C20635" s="226">
        <v>43832</v>
      </c>
      <c r="D20635" s="226">
        <v>44411.492083333331</v>
      </c>
      <c r="E20635" t="s">
        <v>7093</v>
      </c>
      <c r="F20635">
        <v>147.7915931595696</v>
      </c>
    </row>
    <row r="20636" spans="1:6">
      <c r="A20636">
        <v>8</v>
      </c>
      <c r="B20636" s="226">
        <v>43831</v>
      </c>
      <c r="C20636" s="226">
        <v>43832</v>
      </c>
      <c r="D20636" s="226">
        <v>44411.492083333331</v>
      </c>
      <c r="E20636" t="s">
        <v>7095</v>
      </c>
      <c r="F20636">
        <v>29.900336290730298</v>
      </c>
    </row>
    <row r="20637" spans="1:6">
      <c r="A20637">
        <v>8</v>
      </c>
      <c r="B20637" s="226">
        <v>43831</v>
      </c>
      <c r="C20637" s="226">
        <v>43832</v>
      </c>
      <c r="D20637" s="226">
        <v>44411.492083333331</v>
      </c>
      <c r="E20637" t="s">
        <v>7097</v>
      </c>
      <c r="F20637">
        <v>194.85134125815503</v>
      </c>
    </row>
    <row r="20638" spans="1:6">
      <c r="A20638">
        <v>8</v>
      </c>
      <c r="B20638" s="226">
        <v>43831</v>
      </c>
      <c r="C20638" s="226">
        <v>43832</v>
      </c>
      <c r="D20638" s="226">
        <v>44411.492083333331</v>
      </c>
      <c r="E20638" t="s">
        <v>7099</v>
      </c>
      <c r="F20638">
        <v>192.64805080625732</v>
      </c>
    </row>
    <row r="20639" spans="1:6">
      <c r="A20639">
        <v>8</v>
      </c>
      <c r="B20639" s="226">
        <v>43831</v>
      </c>
      <c r="C20639" s="226">
        <v>43832</v>
      </c>
      <c r="D20639" s="226">
        <v>44411.492083333331</v>
      </c>
      <c r="E20639" t="s">
        <v>7101</v>
      </c>
      <c r="F20639">
        <v>194.69120035171687</v>
      </c>
    </row>
    <row r="20640" spans="1:6">
      <c r="A20640">
        <v>8</v>
      </c>
      <c r="B20640" s="226">
        <v>43831</v>
      </c>
      <c r="C20640" s="226">
        <v>43832</v>
      </c>
      <c r="D20640" s="226">
        <v>44411.492083333331</v>
      </c>
      <c r="E20640" t="s">
        <v>7103</v>
      </c>
      <c r="F20640">
        <v>272.87611374325223</v>
      </c>
    </row>
    <row r="20641" spans="1:6">
      <c r="A20641">
        <v>8</v>
      </c>
      <c r="B20641" s="226">
        <v>43831</v>
      </c>
      <c r="C20641" s="226">
        <v>43832</v>
      </c>
      <c r="D20641" s="226">
        <v>44411.492083333331</v>
      </c>
      <c r="E20641" t="s">
        <v>7105</v>
      </c>
      <c r="F20641">
        <v>297.18481504652249</v>
      </c>
    </row>
    <row r="20642" spans="1:6">
      <c r="A20642">
        <v>8</v>
      </c>
      <c r="B20642" s="226">
        <v>43831</v>
      </c>
      <c r="C20642" s="226">
        <v>43832</v>
      </c>
      <c r="D20642" s="226">
        <v>44411.492083333331</v>
      </c>
      <c r="E20642" t="s">
        <v>7107</v>
      </c>
      <c r="F20642">
        <v>30.296114615599301</v>
      </c>
    </row>
    <row r="20643" spans="1:6">
      <c r="A20643">
        <v>8</v>
      </c>
      <c r="B20643" s="226">
        <v>43831</v>
      </c>
      <c r="C20643" s="226">
        <v>43832</v>
      </c>
      <c r="D20643" s="226">
        <v>44411.492083333331</v>
      </c>
      <c r="E20643" t="s">
        <v>8155</v>
      </c>
      <c r="F20643">
        <v>0.15064957954713792</v>
      </c>
    </row>
    <row r="20644" spans="1:6">
      <c r="A20644">
        <v>8</v>
      </c>
      <c r="B20644" s="226">
        <v>43831</v>
      </c>
      <c r="C20644" s="226">
        <v>43832</v>
      </c>
      <c r="D20644" s="226">
        <v>44411.492083333331</v>
      </c>
      <c r="E20644" t="s">
        <v>8156</v>
      </c>
      <c r="F20644">
        <v>5853.6657416450116</v>
      </c>
    </row>
    <row r="20645" spans="1:6">
      <c r="A20645">
        <v>8</v>
      </c>
      <c r="B20645" s="226">
        <v>43831</v>
      </c>
      <c r="C20645" s="226">
        <v>43832</v>
      </c>
      <c r="D20645" s="226">
        <v>44411.492083333331</v>
      </c>
      <c r="E20645" t="s">
        <v>7113</v>
      </c>
      <c r="F20645">
        <v>9.0728262338374321</v>
      </c>
    </row>
    <row r="20646" spans="1:6">
      <c r="A20646">
        <v>8</v>
      </c>
      <c r="B20646" s="226">
        <v>43831</v>
      </c>
      <c r="C20646" s="226">
        <v>43832</v>
      </c>
      <c r="D20646" s="226">
        <v>44411.492083333331</v>
      </c>
      <c r="E20646" t="s">
        <v>8018</v>
      </c>
      <c r="F20646">
        <v>1.4513116450773502</v>
      </c>
    </row>
    <row r="20647" spans="1:6">
      <c r="A20647">
        <v>8</v>
      </c>
      <c r="B20647" s="226">
        <v>43831</v>
      </c>
      <c r="C20647" s="226">
        <v>43832</v>
      </c>
      <c r="D20647" s="226">
        <v>44411.492083333331</v>
      </c>
      <c r="E20647" t="s">
        <v>7116</v>
      </c>
      <c r="F20647">
        <v>686.33551644219506</v>
      </c>
    </row>
    <row r="20648" spans="1:6">
      <c r="A20648">
        <v>8</v>
      </c>
      <c r="B20648" s="226">
        <v>43831</v>
      </c>
      <c r="C20648" s="226">
        <v>43832</v>
      </c>
      <c r="D20648" s="226">
        <v>44411.492083333331</v>
      </c>
      <c r="E20648" t="s">
        <v>7118</v>
      </c>
      <c r="F20648">
        <v>33.192330651813123</v>
      </c>
    </row>
    <row r="20649" spans="1:6">
      <c r="A20649">
        <v>8</v>
      </c>
      <c r="B20649" s="226">
        <v>43831</v>
      </c>
      <c r="C20649" s="226">
        <v>43832</v>
      </c>
      <c r="D20649" s="226">
        <v>44411.492083333331</v>
      </c>
      <c r="E20649" t="s">
        <v>7384</v>
      </c>
      <c r="F20649">
        <v>113.01548126538601</v>
      </c>
    </row>
    <row r="20650" spans="1:6">
      <c r="A20650">
        <v>8</v>
      </c>
      <c r="B20650" s="226">
        <v>43831</v>
      </c>
      <c r="C20650" s="226">
        <v>43832</v>
      </c>
      <c r="D20650" s="226">
        <v>44411.492083333331</v>
      </c>
      <c r="E20650" t="s">
        <v>8157</v>
      </c>
      <c r="F20650">
        <v>15.509621531433567</v>
      </c>
    </row>
    <row r="20651" spans="1:6">
      <c r="A20651">
        <v>8</v>
      </c>
      <c r="B20651" s="226">
        <v>43831</v>
      </c>
      <c r="C20651" s="226">
        <v>43832</v>
      </c>
      <c r="D20651" s="226">
        <v>44411.492083333331</v>
      </c>
      <c r="E20651" t="s">
        <v>8158</v>
      </c>
      <c r="F20651">
        <v>16.233787442578119</v>
      </c>
    </row>
    <row r="20652" spans="1:6">
      <c r="A20652">
        <v>8</v>
      </c>
      <c r="B20652" s="226">
        <v>43831</v>
      </c>
      <c r="C20652" s="226">
        <v>43832</v>
      </c>
      <c r="D20652" s="226">
        <v>44411.492083333331</v>
      </c>
      <c r="E20652" t="s">
        <v>8159</v>
      </c>
      <c r="F20652">
        <v>39.510427816708969</v>
      </c>
    </row>
    <row r="20653" spans="1:6">
      <c r="A20653">
        <v>8</v>
      </c>
      <c r="B20653" s="226">
        <v>43831</v>
      </c>
      <c r="C20653" s="226">
        <v>43832</v>
      </c>
      <c r="D20653" s="226">
        <v>44411.492083333331</v>
      </c>
      <c r="E20653" t="s">
        <v>8160</v>
      </c>
      <c r="F20653">
        <v>22.565030287371659</v>
      </c>
    </row>
    <row r="20654" spans="1:6">
      <c r="A20654">
        <v>8</v>
      </c>
      <c r="B20654" s="226">
        <v>43831</v>
      </c>
      <c r="C20654" s="226">
        <v>43832</v>
      </c>
      <c r="D20654" s="226">
        <v>44411.492083333331</v>
      </c>
      <c r="E20654" t="s">
        <v>8161</v>
      </c>
      <c r="F20654">
        <v>78.309245546658744</v>
      </c>
    </row>
    <row r="20655" spans="1:6">
      <c r="A20655">
        <v>8</v>
      </c>
      <c r="B20655" s="226">
        <v>43831</v>
      </c>
      <c r="C20655" s="226">
        <v>43832</v>
      </c>
      <c r="D20655" s="226">
        <v>44411.492083333331</v>
      </c>
      <c r="E20655" t="s">
        <v>8326</v>
      </c>
      <c r="F20655">
        <v>27.681180273161981</v>
      </c>
    </row>
    <row r="20656" spans="1:6">
      <c r="A20656">
        <v>8</v>
      </c>
      <c r="B20656" s="226">
        <v>43831</v>
      </c>
      <c r="C20656" s="226">
        <v>43832</v>
      </c>
      <c r="D20656" s="226">
        <v>44411.492083333331</v>
      </c>
      <c r="E20656" t="s">
        <v>8162</v>
      </c>
      <c r="F20656">
        <v>3.9711350990666134</v>
      </c>
    </row>
    <row r="20657" spans="1:6">
      <c r="A20657">
        <v>8</v>
      </c>
      <c r="B20657" s="226">
        <v>43831</v>
      </c>
      <c r="C20657" s="226">
        <v>43832</v>
      </c>
      <c r="D20657" s="226">
        <v>44411.492083333331</v>
      </c>
      <c r="E20657" t="s">
        <v>8163</v>
      </c>
      <c r="F20657">
        <v>0.61100000143048716</v>
      </c>
    </row>
    <row r="20658" spans="1:6">
      <c r="A20658">
        <v>8</v>
      </c>
      <c r="B20658" s="226">
        <v>43831</v>
      </c>
      <c r="C20658" s="226">
        <v>43832</v>
      </c>
      <c r="D20658" s="226">
        <v>44411.492083333331</v>
      </c>
      <c r="E20658" t="s">
        <v>8164</v>
      </c>
      <c r="F20658">
        <v>10.96300029754595</v>
      </c>
    </row>
    <row r="20659" spans="1:6">
      <c r="A20659">
        <v>8</v>
      </c>
      <c r="B20659" s="226">
        <v>43831</v>
      </c>
      <c r="C20659" s="226">
        <v>43832</v>
      </c>
      <c r="D20659" s="226">
        <v>44411.492083333331</v>
      </c>
      <c r="E20659" t="s">
        <v>8165</v>
      </c>
      <c r="F20659">
        <v>48.599999904633165</v>
      </c>
    </row>
    <row r="20660" spans="1:6">
      <c r="A20660">
        <v>8</v>
      </c>
      <c r="B20660" s="226">
        <v>43831</v>
      </c>
      <c r="C20660" s="226">
        <v>43832</v>
      </c>
      <c r="D20660" s="226">
        <v>44411.492083333331</v>
      </c>
      <c r="E20660" t="s">
        <v>7060</v>
      </c>
      <c r="F20660">
        <v>2.0067007467150852</v>
      </c>
    </row>
    <row r="20661" spans="1:6">
      <c r="A20661">
        <v>8</v>
      </c>
      <c r="B20661" s="226">
        <v>43831</v>
      </c>
      <c r="C20661" s="226">
        <v>43832</v>
      </c>
      <c r="D20661" s="226">
        <v>44411.492083333331</v>
      </c>
      <c r="E20661" t="s">
        <v>7397</v>
      </c>
      <c r="F20661">
        <v>0</v>
      </c>
    </row>
    <row r="20662" spans="1:6">
      <c r="A20662">
        <v>8</v>
      </c>
      <c r="B20662" s="226">
        <v>43831</v>
      </c>
      <c r="C20662" s="226">
        <v>43832</v>
      </c>
      <c r="D20662" s="226">
        <v>44411.492083333331</v>
      </c>
      <c r="E20662" t="s">
        <v>8166</v>
      </c>
      <c r="F20662">
        <v>82.66973823971253</v>
      </c>
    </row>
    <row r="20663" spans="1:6">
      <c r="A20663">
        <v>8</v>
      </c>
      <c r="B20663" s="226">
        <v>43831</v>
      </c>
      <c r="C20663" s="226">
        <v>43832</v>
      </c>
      <c r="D20663" s="226">
        <v>44411.492083333331</v>
      </c>
      <c r="E20663" t="s">
        <v>8167</v>
      </c>
      <c r="F20663">
        <v>71.610000610351563</v>
      </c>
    </row>
    <row r="20664" spans="1:6">
      <c r="A20664">
        <v>8</v>
      </c>
      <c r="B20664" s="226">
        <v>43831</v>
      </c>
      <c r="C20664" s="226">
        <v>43832</v>
      </c>
      <c r="D20664" s="226">
        <v>44411.492083333331</v>
      </c>
      <c r="E20664" t="s">
        <v>8168</v>
      </c>
      <c r="F20664">
        <v>29.234983678658836</v>
      </c>
    </row>
    <row r="20665" spans="1:6">
      <c r="A20665">
        <v>8</v>
      </c>
      <c r="B20665" s="226">
        <v>43831</v>
      </c>
      <c r="C20665" s="226">
        <v>43832</v>
      </c>
      <c r="D20665" s="226">
        <v>44411.492083333331</v>
      </c>
      <c r="E20665" t="s">
        <v>8169</v>
      </c>
      <c r="F20665">
        <v>21.459999084472656</v>
      </c>
    </row>
    <row r="20666" spans="1:6">
      <c r="A20666">
        <v>8</v>
      </c>
      <c r="B20666" s="226">
        <v>43831</v>
      </c>
      <c r="C20666" s="226">
        <v>43832</v>
      </c>
      <c r="D20666" s="226">
        <v>44411.492083333331</v>
      </c>
      <c r="E20666" t="s">
        <v>8170</v>
      </c>
      <c r="F20666">
        <v>3.7543769487076268</v>
      </c>
    </row>
    <row r="20667" spans="1:6">
      <c r="A20667">
        <v>8</v>
      </c>
      <c r="B20667" s="226">
        <v>43831</v>
      </c>
      <c r="C20667" s="226">
        <v>43832</v>
      </c>
      <c r="D20667" s="226">
        <v>44411.492083333331</v>
      </c>
      <c r="E20667" t="s">
        <v>8171</v>
      </c>
      <c r="F20667">
        <v>3.8899999856947614</v>
      </c>
    </row>
    <row r="20668" spans="1:6">
      <c r="A20668">
        <v>8</v>
      </c>
      <c r="B20668" s="226">
        <v>43831</v>
      </c>
      <c r="C20668" s="226">
        <v>43832</v>
      </c>
      <c r="D20668" s="226">
        <v>44411.492083333331</v>
      </c>
      <c r="E20668" t="s">
        <v>8172</v>
      </c>
      <c r="F20668">
        <v>0.15064957954713792</v>
      </c>
    </row>
    <row r="20669" spans="1:6">
      <c r="A20669">
        <v>8</v>
      </c>
      <c r="B20669" s="226">
        <v>43831</v>
      </c>
      <c r="C20669" s="226">
        <v>43832</v>
      </c>
      <c r="D20669" s="226">
        <v>44411.492083333331</v>
      </c>
      <c r="E20669" t="s">
        <v>8173</v>
      </c>
      <c r="F20669">
        <v>4.0700001716615297</v>
      </c>
    </row>
    <row r="20670" spans="1:6">
      <c r="A20670">
        <v>8</v>
      </c>
      <c r="B20670" s="226">
        <v>43831</v>
      </c>
      <c r="C20670" s="226">
        <v>43832</v>
      </c>
      <c r="D20670" s="226">
        <v>44411.492083333331</v>
      </c>
      <c r="E20670" t="s">
        <v>7406</v>
      </c>
      <c r="F20670">
        <v>134.10380698839825</v>
      </c>
    </row>
    <row r="20671" spans="1:6">
      <c r="A20671">
        <v>8</v>
      </c>
      <c r="B20671" s="226">
        <v>43831</v>
      </c>
      <c r="C20671" s="226">
        <v>43832</v>
      </c>
      <c r="D20671" s="226">
        <v>44411.492083333331</v>
      </c>
      <c r="E20671" t="s">
        <v>7408</v>
      </c>
      <c r="F20671">
        <v>1.0000000474974138E-3</v>
      </c>
    </row>
    <row r="20672" spans="1:6">
      <c r="A20672">
        <v>8</v>
      </c>
      <c r="B20672" s="226">
        <v>43831</v>
      </c>
      <c r="C20672" s="226">
        <v>43832</v>
      </c>
      <c r="D20672" s="226">
        <v>44411.492083333331</v>
      </c>
      <c r="E20672" t="s">
        <v>8174</v>
      </c>
      <c r="F20672">
        <v>21.68899917602559</v>
      </c>
    </row>
    <row r="20673" spans="1:6">
      <c r="A20673">
        <v>8</v>
      </c>
      <c r="B20673" s="226">
        <v>43831</v>
      </c>
      <c r="C20673" s="226">
        <v>43832</v>
      </c>
      <c r="D20673" s="226">
        <v>44411.492083333331</v>
      </c>
      <c r="E20673" t="s">
        <v>8175</v>
      </c>
      <c r="F20673">
        <v>22.565000534056725</v>
      </c>
    </row>
    <row r="20674" spans="1:6">
      <c r="A20674">
        <v>8</v>
      </c>
      <c r="B20674" s="226">
        <v>43831</v>
      </c>
      <c r="C20674" s="226">
        <v>43832</v>
      </c>
      <c r="D20674" s="226">
        <v>44411.492083333331</v>
      </c>
      <c r="E20674" t="s">
        <v>8176</v>
      </c>
      <c r="F20674">
        <v>39.99399948119958</v>
      </c>
    </row>
    <row r="20675" spans="1:6">
      <c r="A20675">
        <v>8</v>
      </c>
      <c r="B20675" s="226">
        <v>43831</v>
      </c>
      <c r="C20675" s="226">
        <v>43832</v>
      </c>
      <c r="D20675" s="226">
        <v>44411.492083333331</v>
      </c>
      <c r="E20675" t="s">
        <v>8177</v>
      </c>
      <c r="F20675">
        <v>14.701000213623047</v>
      </c>
    </row>
    <row r="20676" spans="1:6">
      <c r="A20676">
        <v>8</v>
      </c>
      <c r="B20676" s="226">
        <v>43831</v>
      </c>
      <c r="C20676" s="226">
        <v>43832</v>
      </c>
      <c r="D20676" s="226">
        <v>44411.492083333331</v>
      </c>
      <c r="E20676" t="s">
        <v>8178</v>
      </c>
      <c r="F20676">
        <v>0.68000000715253039</v>
      </c>
    </row>
    <row r="20677" spans="1:6">
      <c r="A20677">
        <v>8</v>
      </c>
      <c r="B20677" s="226">
        <v>43831</v>
      </c>
      <c r="C20677" s="226">
        <v>43832</v>
      </c>
      <c r="D20677" s="226">
        <v>44411.492083333331</v>
      </c>
      <c r="E20677" t="s">
        <v>8179</v>
      </c>
      <c r="F20677">
        <v>0.30000001192092896</v>
      </c>
    </row>
    <row r="20678" spans="1:6">
      <c r="A20678">
        <v>8</v>
      </c>
      <c r="B20678" s="226">
        <v>43831</v>
      </c>
      <c r="C20678" s="226">
        <v>43832</v>
      </c>
      <c r="D20678" s="226">
        <v>44411.492083333331</v>
      </c>
      <c r="E20678" t="s">
        <v>8180</v>
      </c>
      <c r="F20678">
        <v>0.18000000715255737</v>
      </c>
    </row>
    <row r="20679" spans="1:6">
      <c r="A20679">
        <v>8</v>
      </c>
      <c r="B20679" s="226">
        <v>43831</v>
      </c>
      <c r="C20679" s="226">
        <v>43832</v>
      </c>
      <c r="D20679" s="226">
        <v>44411.492083333331</v>
      </c>
      <c r="E20679" t="s">
        <v>8181</v>
      </c>
      <c r="F20679">
        <v>2.4783126114143248</v>
      </c>
    </row>
    <row r="20680" spans="1:6">
      <c r="A20680">
        <v>8</v>
      </c>
      <c r="B20680" s="226">
        <v>43831</v>
      </c>
      <c r="C20680" s="226">
        <v>43832</v>
      </c>
      <c r="D20680" s="226">
        <v>44411.492083333331</v>
      </c>
      <c r="E20680" t="s">
        <v>8182</v>
      </c>
      <c r="F20680">
        <v>6.8000003695487976E-2</v>
      </c>
    </row>
    <row r="20681" spans="1:6">
      <c r="A20681">
        <v>8</v>
      </c>
      <c r="B20681" s="226">
        <v>43831</v>
      </c>
      <c r="C20681" s="226">
        <v>43832</v>
      </c>
      <c r="D20681" s="226">
        <v>44411.492083333331</v>
      </c>
      <c r="E20681" t="s">
        <v>8183</v>
      </c>
      <c r="F20681">
        <v>0.98694258928299039</v>
      </c>
    </row>
    <row r="20682" spans="1:6">
      <c r="A20682">
        <v>8</v>
      </c>
      <c r="B20682" s="226">
        <v>43831</v>
      </c>
      <c r="C20682" s="226">
        <v>43832</v>
      </c>
      <c r="D20682" s="226">
        <v>44411.492083333331</v>
      </c>
      <c r="E20682" t="s">
        <v>8184</v>
      </c>
      <c r="F20682">
        <v>4.6999998390675563E-2</v>
      </c>
    </row>
    <row r="20683" spans="1:6">
      <c r="A20683">
        <v>8</v>
      </c>
      <c r="B20683" s="226">
        <v>43831</v>
      </c>
      <c r="C20683" s="226">
        <v>43832</v>
      </c>
      <c r="D20683" s="226">
        <v>44411.492083333331</v>
      </c>
      <c r="E20683" t="s">
        <v>8185</v>
      </c>
      <c r="F20683">
        <v>6.1136994361877397</v>
      </c>
    </row>
    <row r="20684" spans="1:6">
      <c r="A20684">
        <v>8</v>
      </c>
      <c r="B20684" s="226">
        <v>43831</v>
      </c>
      <c r="C20684" s="226">
        <v>43832</v>
      </c>
      <c r="D20684" s="226">
        <v>44411.492083333331</v>
      </c>
      <c r="E20684" t="s">
        <v>8186</v>
      </c>
      <c r="F20684">
        <v>13.847000122070313</v>
      </c>
    </row>
    <row r="20685" spans="1:6">
      <c r="A20685">
        <v>8</v>
      </c>
      <c r="B20685" s="226">
        <v>43831</v>
      </c>
      <c r="C20685" s="226">
        <v>43832</v>
      </c>
      <c r="D20685" s="226">
        <v>44411.492083333331</v>
      </c>
      <c r="E20685" t="s">
        <v>8187</v>
      </c>
      <c r="F20685">
        <v>18.352856636047385</v>
      </c>
    </row>
    <row r="20686" spans="1:6">
      <c r="A20686">
        <v>8</v>
      </c>
      <c r="B20686" s="226">
        <v>43831</v>
      </c>
      <c r="C20686" s="226">
        <v>43832</v>
      </c>
      <c r="D20686" s="226">
        <v>44411.492083333331</v>
      </c>
      <c r="E20686" t="s">
        <v>8188</v>
      </c>
      <c r="F20686">
        <v>18.48200035095142</v>
      </c>
    </row>
    <row r="20687" spans="1:6">
      <c r="A20687">
        <v>8</v>
      </c>
      <c r="B20687" s="226">
        <v>43831</v>
      </c>
      <c r="C20687" s="226">
        <v>43832</v>
      </c>
      <c r="D20687" s="226">
        <v>44411.492083333331</v>
      </c>
      <c r="E20687" t="s">
        <v>8189</v>
      </c>
      <c r="F20687">
        <v>42.850053787231417</v>
      </c>
    </row>
    <row r="20688" spans="1:6">
      <c r="A20688">
        <v>8</v>
      </c>
      <c r="B20688" s="226">
        <v>43831</v>
      </c>
      <c r="C20688" s="226">
        <v>43832</v>
      </c>
      <c r="D20688" s="226">
        <v>44411.492083333331</v>
      </c>
      <c r="E20688" t="s">
        <v>8190</v>
      </c>
      <c r="F20688">
        <v>41.249000549316477</v>
      </c>
    </row>
    <row r="20689" spans="1:6">
      <c r="A20689">
        <v>8</v>
      </c>
      <c r="B20689" s="226">
        <v>43831</v>
      </c>
      <c r="C20689" s="226">
        <v>43832</v>
      </c>
      <c r="D20689" s="226">
        <v>44411.492083333331</v>
      </c>
      <c r="E20689" t="s">
        <v>8191</v>
      </c>
      <c r="F20689">
        <v>20.605543136596591</v>
      </c>
    </row>
    <row r="20690" spans="1:6">
      <c r="A20690">
        <v>8</v>
      </c>
      <c r="B20690" s="226">
        <v>43831</v>
      </c>
      <c r="C20690" s="226">
        <v>43832</v>
      </c>
      <c r="D20690" s="226">
        <v>44411.492083333331</v>
      </c>
      <c r="E20690" t="s">
        <v>8192</v>
      </c>
      <c r="F20690">
        <v>25.076000213622439</v>
      </c>
    </row>
    <row r="20691" spans="1:6">
      <c r="A20691">
        <v>8</v>
      </c>
      <c r="B20691" s="226">
        <v>43831</v>
      </c>
      <c r="C20691" s="226">
        <v>43832</v>
      </c>
      <c r="D20691" s="226">
        <v>44411.492083333331</v>
      </c>
      <c r="E20691" t="s">
        <v>8193</v>
      </c>
      <c r="F20691">
        <v>0.96799999475482534</v>
      </c>
    </row>
    <row r="20692" spans="1:6">
      <c r="A20692">
        <v>8</v>
      </c>
      <c r="B20692" s="226">
        <v>43831</v>
      </c>
      <c r="C20692" s="226">
        <v>43832</v>
      </c>
      <c r="D20692" s="226">
        <v>44411.492083333331</v>
      </c>
      <c r="E20692" t="s">
        <v>8194</v>
      </c>
      <c r="F20692">
        <v>0.22800000011921756</v>
      </c>
    </row>
    <row r="20693" spans="1:6">
      <c r="A20693">
        <v>8</v>
      </c>
      <c r="B20693" s="226">
        <v>43831</v>
      </c>
      <c r="C20693" s="226">
        <v>43832</v>
      </c>
      <c r="D20693" s="226">
        <v>44411.492083333331</v>
      </c>
      <c r="E20693" t="s">
        <v>8195</v>
      </c>
      <c r="F20693">
        <v>0.15999999642372145</v>
      </c>
    </row>
    <row r="20694" spans="1:6">
      <c r="A20694">
        <v>8</v>
      </c>
      <c r="B20694" s="226">
        <v>43831</v>
      </c>
      <c r="C20694" s="226">
        <v>43832</v>
      </c>
      <c r="D20694" s="226">
        <v>44411.492083333331</v>
      </c>
      <c r="E20694" t="s">
        <v>8196</v>
      </c>
      <c r="F20694">
        <v>2.7000000700353573E-2</v>
      </c>
    </row>
    <row r="20695" spans="1:6">
      <c r="A20695">
        <v>8</v>
      </c>
      <c r="B20695" s="226">
        <v>43831</v>
      </c>
      <c r="C20695" s="226">
        <v>43832</v>
      </c>
      <c r="D20695" s="226">
        <v>44411.492083333331</v>
      </c>
      <c r="E20695" t="s">
        <v>7433</v>
      </c>
      <c r="F20695">
        <v>0</v>
      </c>
    </row>
    <row r="20696" spans="1:6">
      <c r="A20696">
        <v>8</v>
      </c>
      <c r="B20696" s="226">
        <v>43831</v>
      </c>
      <c r="C20696" s="226">
        <v>43832</v>
      </c>
      <c r="D20696" s="226">
        <v>44411.492083333331</v>
      </c>
      <c r="E20696" t="s">
        <v>7435</v>
      </c>
      <c r="F20696">
        <v>18.863569711314444</v>
      </c>
    </row>
    <row r="20697" spans="1:6">
      <c r="A20697">
        <v>8</v>
      </c>
      <c r="B20697" s="226">
        <v>43831</v>
      </c>
      <c r="C20697" s="226">
        <v>43832</v>
      </c>
      <c r="D20697" s="226">
        <v>44411.492083333331</v>
      </c>
      <c r="E20697" t="s">
        <v>7437</v>
      </c>
      <c r="F20697">
        <v>22.471588320202311</v>
      </c>
    </row>
    <row r="20698" spans="1:6">
      <c r="A20698">
        <v>8</v>
      </c>
      <c r="B20698" s="226">
        <v>43831</v>
      </c>
      <c r="C20698" s="226">
        <v>43832</v>
      </c>
      <c r="D20698" s="226">
        <v>44411.492083333331</v>
      </c>
      <c r="E20698" t="s">
        <v>7439</v>
      </c>
      <c r="F20698">
        <v>60.714445593623537</v>
      </c>
    </row>
    <row r="20699" spans="1:6">
      <c r="A20699">
        <v>8</v>
      </c>
      <c r="B20699" s="226">
        <v>43831</v>
      </c>
      <c r="C20699" s="226">
        <v>43832</v>
      </c>
      <c r="D20699" s="226">
        <v>44411.492083333331</v>
      </c>
      <c r="E20699" t="s">
        <v>7441</v>
      </c>
      <c r="F20699">
        <v>26.416319565640542</v>
      </c>
    </row>
    <row r="20700" spans="1:6">
      <c r="A20700">
        <v>8</v>
      </c>
      <c r="B20700" s="226">
        <v>43831</v>
      </c>
      <c r="C20700" s="226">
        <v>43832</v>
      </c>
      <c r="D20700" s="226">
        <v>44411.492083333331</v>
      </c>
      <c r="E20700" t="s">
        <v>7443</v>
      </c>
      <c r="F20700">
        <v>37.943888012568166</v>
      </c>
    </row>
    <row r="20701" spans="1:6">
      <c r="A20701">
        <v>8</v>
      </c>
      <c r="B20701" s="226">
        <v>43831</v>
      </c>
      <c r="C20701" s="226">
        <v>43832</v>
      </c>
      <c r="D20701" s="226">
        <v>44411.492083333331</v>
      </c>
      <c r="E20701" t="s">
        <v>7445</v>
      </c>
      <c r="F20701">
        <v>7.2148579991526045</v>
      </c>
    </row>
    <row r="20702" spans="1:6">
      <c r="A20702">
        <v>8</v>
      </c>
      <c r="B20702" s="226">
        <v>43831</v>
      </c>
      <c r="C20702" s="226">
        <v>43832</v>
      </c>
      <c r="D20702" s="226">
        <v>44411.492083333331</v>
      </c>
      <c r="E20702" t="s">
        <v>7447</v>
      </c>
      <c r="F20702">
        <v>137.79803170098188</v>
      </c>
    </row>
    <row r="20703" spans="1:6">
      <c r="A20703">
        <v>8</v>
      </c>
      <c r="B20703" s="226">
        <v>43831</v>
      </c>
      <c r="C20703" s="226">
        <v>43832</v>
      </c>
      <c r="D20703" s="226">
        <v>44411.492083333331</v>
      </c>
      <c r="E20703" t="s">
        <v>7449</v>
      </c>
      <c r="F20703">
        <v>147.21569574144132</v>
      </c>
    </row>
    <row r="20704" spans="1:6">
      <c r="A20704">
        <v>8</v>
      </c>
      <c r="B20704" s="226">
        <v>43831</v>
      </c>
      <c r="C20704" s="226">
        <v>43832</v>
      </c>
      <c r="D20704" s="226">
        <v>44411.492083333331</v>
      </c>
      <c r="E20704" t="s">
        <v>7451</v>
      </c>
      <c r="F20704">
        <v>160.26354993184412</v>
      </c>
    </row>
    <row r="20705" spans="1:6">
      <c r="A20705">
        <v>8</v>
      </c>
      <c r="B20705" s="226">
        <v>43831</v>
      </c>
      <c r="C20705" s="226">
        <v>43832</v>
      </c>
      <c r="D20705" s="226">
        <v>44411.492083333331</v>
      </c>
      <c r="E20705" t="s">
        <v>7453</v>
      </c>
      <c r="F20705">
        <v>187.04102606243569</v>
      </c>
    </row>
    <row r="20706" spans="1:6">
      <c r="A20706">
        <v>8</v>
      </c>
      <c r="B20706" s="226">
        <v>43831</v>
      </c>
      <c r="C20706" s="226">
        <v>43832</v>
      </c>
      <c r="D20706" s="226">
        <v>44411.492083333331</v>
      </c>
      <c r="E20706" t="s">
        <v>7455</v>
      </c>
      <c r="F20706">
        <v>198.03290838665373</v>
      </c>
    </row>
    <row r="20707" spans="1:6">
      <c r="A20707">
        <v>8</v>
      </c>
      <c r="B20707" s="226">
        <v>43831</v>
      </c>
      <c r="C20707" s="226">
        <v>43832</v>
      </c>
      <c r="D20707" s="226">
        <v>44411.492083333331</v>
      </c>
      <c r="E20707" t="s">
        <v>7457</v>
      </c>
      <c r="F20707">
        <v>198.9695576879711</v>
      </c>
    </row>
    <row r="20708" spans="1:6">
      <c r="A20708">
        <v>8</v>
      </c>
      <c r="B20708" s="226">
        <v>43831</v>
      </c>
      <c r="C20708" s="226">
        <v>43832</v>
      </c>
      <c r="D20708" s="226">
        <v>44411.492083333331</v>
      </c>
      <c r="E20708" t="s">
        <v>7459</v>
      </c>
      <c r="F20708">
        <v>200.90534630881453</v>
      </c>
    </row>
    <row r="20709" spans="1:6">
      <c r="A20709">
        <v>8</v>
      </c>
      <c r="B20709" s="226">
        <v>43831</v>
      </c>
      <c r="C20709" s="226">
        <v>43832</v>
      </c>
      <c r="D20709" s="226">
        <v>44411.492083333331</v>
      </c>
      <c r="E20709" t="s">
        <v>7461</v>
      </c>
      <c r="F20709">
        <v>197.26214670604992</v>
      </c>
    </row>
    <row r="20710" spans="1:6">
      <c r="A20710">
        <v>8</v>
      </c>
      <c r="B20710" s="226">
        <v>43831</v>
      </c>
      <c r="C20710" s="226">
        <v>43832</v>
      </c>
      <c r="D20710" s="226">
        <v>44411.492083333331</v>
      </c>
      <c r="E20710" t="s">
        <v>7463</v>
      </c>
      <c r="F20710">
        <v>150.75598879920128</v>
      </c>
    </row>
    <row r="20711" spans="1:6">
      <c r="A20711">
        <v>8</v>
      </c>
      <c r="B20711" s="226">
        <v>43831</v>
      </c>
      <c r="C20711" s="226">
        <v>43832</v>
      </c>
      <c r="D20711" s="226">
        <v>44411.492083333331</v>
      </c>
      <c r="E20711" t="s">
        <v>7465</v>
      </c>
      <c r="F20711">
        <v>150.98708908292977</v>
      </c>
    </row>
    <row r="20712" spans="1:6">
      <c r="A20712">
        <v>8</v>
      </c>
      <c r="B20712" s="226">
        <v>43831</v>
      </c>
      <c r="C20712" s="226">
        <v>43832</v>
      </c>
      <c r="D20712" s="226">
        <v>44411.492083333331</v>
      </c>
      <c r="E20712" t="s">
        <v>7467</v>
      </c>
      <c r="F20712">
        <v>30.974489356411702</v>
      </c>
    </row>
    <row r="20713" spans="1:6">
      <c r="A20713">
        <v>8</v>
      </c>
      <c r="B20713" s="226">
        <v>43831</v>
      </c>
      <c r="C20713" s="226">
        <v>43832</v>
      </c>
      <c r="D20713" s="226">
        <v>44411.492083333331</v>
      </c>
      <c r="E20713" t="s">
        <v>8198</v>
      </c>
      <c r="F20713">
        <v>2.8999999165534973E-2</v>
      </c>
    </row>
    <row r="20714" spans="1:6">
      <c r="A20714">
        <v>8</v>
      </c>
      <c r="B20714" s="226">
        <v>43831</v>
      </c>
      <c r="C20714" s="226">
        <v>43832</v>
      </c>
      <c r="D20714" s="226">
        <v>44411.492083333331</v>
      </c>
      <c r="E20714" t="s">
        <v>8197</v>
      </c>
      <c r="F20714">
        <v>0.10599999874829849</v>
      </c>
    </row>
    <row r="20715" spans="1:6">
      <c r="A20715">
        <v>8</v>
      </c>
      <c r="B20715" s="226">
        <v>43831</v>
      </c>
      <c r="C20715" s="226">
        <v>43832</v>
      </c>
      <c r="D20715" s="226">
        <v>44411.492083333331</v>
      </c>
      <c r="E20715" t="s">
        <v>8199</v>
      </c>
      <c r="F20715">
        <v>0.20399999618530273</v>
      </c>
    </row>
    <row r="20716" spans="1:6">
      <c r="A20716">
        <v>8</v>
      </c>
      <c r="B20716" s="226">
        <v>43831</v>
      </c>
      <c r="C20716" s="226">
        <v>43832</v>
      </c>
      <c r="D20716" s="226">
        <v>44411.492083333331</v>
      </c>
      <c r="E20716" t="s">
        <v>8200</v>
      </c>
      <c r="F20716">
        <v>21.100000381470569</v>
      </c>
    </row>
    <row r="20717" spans="1:6">
      <c r="A20717">
        <v>8</v>
      </c>
      <c r="B20717" s="226">
        <v>43831</v>
      </c>
      <c r="C20717" s="226">
        <v>43832</v>
      </c>
      <c r="D20717" s="226">
        <v>44411.492083333331</v>
      </c>
      <c r="E20717" t="s">
        <v>8201</v>
      </c>
      <c r="F20717">
        <v>21.118000030517695</v>
      </c>
    </row>
    <row r="20718" spans="1:6">
      <c r="A20718">
        <v>8</v>
      </c>
      <c r="B20718" s="226">
        <v>43831</v>
      </c>
      <c r="C20718" s="226">
        <v>43832</v>
      </c>
      <c r="D20718" s="226">
        <v>44411.492083333331</v>
      </c>
      <c r="E20718" t="s">
        <v>8202</v>
      </c>
      <c r="F20718">
        <v>47.970001220703125</v>
      </c>
    </row>
    <row r="20719" spans="1:6">
      <c r="A20719">
        <v>8</v>
      </c>
      <c r="B20719" s="226">
        <v>43831</v>
      </c>
      <c r="C20719" s="226">
        <v>43832</v>
      </c>
      <c r="D20719" s="226">
        <v>44411.492083333331</v>
      </c>
      <c r="E20719" t="s">
        <v>8203</v>
      </c>
      <c r="F20719">
        <v>8.1120004653933702</v>
      </c>
    </row>
    <row r="20720" spans="1:6">
      <c r="A20720">
        <v>8</v>
      </c>
      <c r="B20720" s="226">
        <v>43831</v>
      </c>
      <c r="C20720" s="226">
        <v>43832</v>
      </c>
      <c r="D20720" s="226">
        <v>44411.492083333331</v>
      </c>
      <c r="E20720" t="s">
        <v>8205</v>
      </c>
      <c r="F20720">
        <v>8.5000000894066299E-2</v>
      </c>
    </row>
    <row r="20721" spans="1:6">
      <c r="A20721">
        <v>8</v>
      </c>
      <c r="B20721" s="226">
        <v>43831</v>
      </c>
      <c r="C20721" s="226">
        <v>43832</v>
      </c>
      <c r="D20721" s="226">
        <v>44411.492083333331</v>
      </c>
      <c r="E20721" t="s">
        <v>8327</v>
      </c>
      <c r="F20721">
        <v>2.0067007467150852</v>
      </c>
    </row>
    <row r="20722" spans="1:6">
      <c r="A20722">
        <v>8</v>
      </c>
      <c r="B20722" s="226">
        <v>43831</v>
      </c>
      <c r="C20722" s="226">
        <v>43832</v>
      </c>
      <c r="D20722" s="226">
        <v>44411.492083333331</v>
      </c>
      <c r="E20722" t="s">
        <v>8325</v>
      </c>
      <c r="F20722">
        <v>2.8225266950903466E-2</v>
      </c>
    </row>
    <row r="20723" spans="1:6">
      <c r="A20723">
        <v>8</v>
      </c>
      <c r="B20723" s="226">
        <v>43831</v>
      </c>
      <c r="C20723" s="226">
        <v>43832</v>
      </c>
      <c r="D20723" s="226">
        <v>44411.492083333331</v>
      </c>
      <c r="E20723" t="s">
        <v>8423</v>
      </c>
      <c r="F20723">
        <v>41.316491340097862</v>
      </c>
    </row>
    <row r="20724" spans="1:6">
      <c r="A20724">
        <v>8</v>
      </c>
      <c r="B20724" s="226">
        <v>43831</v>
      </c>
      <c r="C20724" s="226">
        <v>43832</v>
      </c>
      <c r="D20724" s="226">
        <v>44411.492083333331</v>
      </c>
      <c r="E20724" t="s">
        <v>8415</v>
      </c>
      <c r="F20724">
        <v>34.438961099253746</v>
      </c>
    </row>
    <row r="20725" spans="1:6">
      <c r="A20725">
        <v>8</v>
      </c>
      <c r="B20725" s="226">
        <v>43831</v>
      </c>
      <c r="C20725" s="226">
        <v>43832</v>
      </c>
      <c r="D20725" s="226">
        <v>44411.492083333331</v>
      </c>
      <c r="E20725" t="s">
        <v>8330</v>
      </c>
      <c r="F20725">
        <v>27.681180273161981</v>
      </c>
    </row>
    <row r="20726" spans="1:6">
      <c r="A20726">
        <v>8</v>
      </c>
      <c r="B20726" s="226">
        <v>43831</v>
      </c>
      <c r="C20726" s="226">
        <v>43832</v>
      </c>
      <c r="D20726" s="226">
        <v>44411.492083333331</v>
      </c>
      <c r="E20726" t="s">
        <v>8298</v>
      </c>
      <c r="F20726">
        <v>133.58539942774709</v>
      </c>
    </row>
    <row r="20727" spans="1:6">
      <c r="A20727">
        <v>8</v>
      </c>
      <c r="B20727" s="226">
        <v>43831</v>
      </c>
      <c r="C20727" s="226">
        <v>43832</v>
      </c>
      <c r="D20727" s="226">
        <v>44411.492083333331</v>
      </c>
      <c r="E20727" t="s">
        <v>8299</v>
      </c>
      <c r="F20727">
        <v>124.29264354166432</v>
      </c>
    </row>
    <row r="20728" spans="1:6">
      <c r="A20728">
        <v>8</v>
      </c>
      <c r="B20728" s="226">
        <v>43831</v>
      </c>
      <c r="C20728" s="226">
        <v>43832</v>
      </c>
      <c r="D20728" s="226">
        <v>44411.492083333331</v>
      </c>
      <c r="E20728" t="s">
        <v>6670</v>
      </c>
      <c r="F20728">
        <v>6.9564158402722631</v>
      </c>
    </row>
    <row r="20729" spans="1:6">
      <c r="A20729">
        <v>8</v>
      </c>
      <c r="B20729" s="226">
        <v>43831</v>
      </c>
      <c r="C20729" s="226">
        <v>43832</v>
      </c>
      <c r="D20729" s="226">
        <v>44411.492083333331</v>
      </c>
      <c r="E20729" t="s">
        <v>8300</v>
      </c>
      <c r="F20729">
        <v>120.39442593160587</v>
      </c>
    </row>
    <row r="20730" spans="1:6">
      <c r="A20730">
        <v>8</v>
      </c>
      <c r="B20730" s="226">
        <v>43831</v>
      </c>
      <c r="C20730" s="226">
        <v>43832</v>
      </c>
      <c r="D20730" s="226">
        <v>44411.492083333331</v>
      </c>
      <c r="E20730" t="s">
        <v>8301</v>
      </c>
      <c r="F20730">
        <v>116.77701611352096</v>
      </c>
    </row>
    <row r="20731" spans="1:6">
      <c r="A20731">
        <v>8</v>
      </c>
      <c r="B20731" s="226">
        <v>43831</v>
      </c>
      <c r="C20731" s="226">
        <v>43832</v>
      </c>
      <c r="D20731" s="226">
        <v>44411.492083333331</v>
      </c>
      <c r="E20731" t="s">
        <v>6671</v>
      </c>
      <c r="F20731">
        <v>3.0046323075952874</v>
      </c>
    </row>
  </sheetData>
  <autoFilter ref="A1:F12139">
    <filterColumn colId="4">
      <filters>
        <filter val="Material Balance"/>
      </filters>
    </filterColumn>
  </autoFilter>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filterMode="1"/>
  <dimension ref="A1:F2934"/>
  <sheetViews>
    <sheetView zoomScale="90" workbookViewId="0">
      <pane ySplit="1" topLeftCell="A646" activePane="bottomLeft" state="frozen"/>
      <selection pane="bottomLeft" activeCell="E663" sqref="E663"/>
    </sheetView>
  </sheetViews>
  <sheetFormatPr defaultRowHeight="12.75"/>
  <cols>
    <col min="1" max="1" width="9.140625" style="37"/>
    <col min="2" max="2" width="53.28515625" customWidth="1"/>
    <col min="3" max="3" width="12.28515625" style="37" bestFit="1" customWidth="1"/>
    <col min="4" max="4" width="11.7109375" style="37" bestFit="1" customWidth="1"/>
    <col min="5" max="5" width="139" customWidth="1"/>
    <col min="6" max="6" width="17.85546875" style="37" customWidth="1"/>
  </cols>
  <sheetData>
    <row r="1" spans="1:6">
      <c r="A1" s="41" t="s">
        <v>3009</v>
      </c>
      <c r="B1" s="14" t="s">
        <v>3005</v>
      </c>
      <c r="C1" s="41" t="s">
        <v>3007</v>
      </c>
      <c r="D1" s="41" t="s">
        <v>3006</v>
      </c>
      <c r="E1" s="14" t="s">
        <v>3008</v>
      </c>
      <c r="F1" s="41" t="s">
        <v>1291</v>
      </c>
    </row>
    <row r="2" spans="1:6" ht="25.5" hidden="1">
      <c r="A2" s="37">
        <v>1</v>
      </c>
      <c r="B2" t="s">
        <v>5666</v>
      </c>
      <c r="C2" s="37">
        <v>27.730985560417256</v>
      </c>
      <c r="D2" s="37" t="s">
        <v>5505</v>
      </c>
      <c r="E2" s="204" t="s">
        <v>5680</v>
      </c>
      <c r="F2" s="36">
        <v>44214.617719907408</v>
      </c>
    </row>
    <row r="3" spans="1:6" ht="25.5" hidden="1">
      <c r="A3" s="37">
        <v>1</v>
      </c>
      <c r="B3" s="64" t="s">
        <v>5668</v>
      </c>
      <c r="C3" s="37">
        <v>117.19999694824219</v>
      </c>
      <c r="D3" s="37" t="s">
        <v>371</v>
      </c>
      <c r="E3" s="204" t="s">
        <v>5681</v>
      </c>
      <c r="F3" s="36">
        <v>44214.617731481485</v>
      </c>
    </row>
    <row r="4" spans="1:6" ht="25.5" hidden="1">
      <c r="A4" s="37">
        <v>1</v>
      </c>
      <c r="B4" t="s">
        <v>5667</v>
      </c>
      <c r="C4" s="37">
        <v>65.641478819317214</v>
      </c>
      <c r="D4" s="37" t="s">
        <v>5362</v>
      </c>
      <c r="E4" s="204" t="s">
        <v>5682</v>
      </c>
      <c r="F4" s="36">
        <v>44214.617731481485</v>
      </c>
    </row>
    <row r="5" spans="1:6" ht="25.5" hidden="1">
      <c r="A5" s="37">
        <v>1</v>
      </c>
      <c r="B5" t="s">
        <v>5596</v>
      </c>
      <c r="C5" s="37">
        <v>0</v>
      </c>
      <c r="D5" s="37" t="s">
        <v>5505</v>
      </c>
      <c r="E5" s="204" t="s">
        <v>5683</v>
      </c>
      <c r="F5" s="36">
        <v>44214.628055555557</v>
      </c>
    </row>
    <row r="6" spans="1:6" ht="25.5" hidden="1">
      <c r="A6" s="37">
        <v>1</v>
      </c>
      <c r="B6" t="s">
        <v>5608</v>
      </c>
      <c r="C6" s="37">
        <v>0</v>
      </c>
      <c r="D6" s="37" t="s">
        <v>371</v>
      </c>
      <c r="E6" s="204" t="s">
        <v>5684</v>
      </c>
      <c r="F6" s="36">
        <v>44214.628055555557</v>
      </c>
    </row>
    <row r="7" spans="1:6" ht="25.5" hidden="1">
      <c r="A7" s="37">
        <v>1</v>
      </c>
      <c r="B7" t="s">
        <v>5609</v>
      </c>
      <c r="C7" s="37">
        <v>0</v>
      </c>
      <c r="D7" s="37" t="s">
        <v>5362</v>
      </c>
      <c r="E7" s="204" t="s">
        <v>5685</v>
      </c>
      <c r="F7" s="36">
        <v>44214.628055555557</v>
      </c>
    </row>
    <row r="8" spans="1:6" ht="25.5" hidden="1">
      <c r="A8" s="37">
        <v>1</v>
      </c>
      <c r="B8" t="s">
        <v>5666</v>
      </c>
      <c r="C8" s="37">
        <v>27.730985560417256</v>
      </c>
      <c r="D8" s="37" t="s">
        <v>5505</v>
      </c>
      <c r="E8" s="204" t="s">
        <v>5680</v>
      </c>
      <c r="F8" s="36">
        <v>44214.635694444441</v>
      </c>
    </row>
    <row r="9" spans="1:6" ht="25.5" hidden="1">
      <c r="A9" s="37">
        <v>1</v>
      </c>
      <c r="B9" t="s">
        <v>5668</v>
      </c>
      <c r="C9" s="37">
        <v>117.19999694824219</v>
      </c>
      <c r="D9" s="37" t="s">
        <v>371</v>
      </c>
      <c r="E9" s="204" t="s">
        <v>5681</v>
      </c>
      <c r="F9" s="36">
        <v>44214.635694444441</v>
      </c>
    </row>
    <row r="10" spans="1:6" hidden="1">
      <c r="A10" s="37">
        <v>1</v>
      </c>
      <c r="B10" t="s">
        <v>5667</v>
      </c>
      <c r="C10" s="37">
        <v>65.641478819317214</v>
      </c>
      <c r="D10" s="37" t="s">
        <v>5362</v>
      </c>
      <c r="E10" t="s">
        <v>5682</v>
      </c>
      <c r="F10" s="36">
        <v>44214.635694444441</v>
      </c>
    </row>
    <row r="11" spans="1:6" hidden="1">
      <c r="A11" s="37">
        <v>1</v>
      </c>
      <c r="B11" t="s">
        <v>5596</v>
      </c>
      <c r="C11" s="37">
        <v>0</v>
      </c>
      <c r="D11" s="37" t="s">
        <v>5505</v>
      </c>
      <c r="E11" t="s">
        <v>5683</v>
      </c>
      <c r="F11" s="36">
        <v>44214.645277777781</v>
      </c>
    </row>
    <row r="12" spans="1:6" ht="25.5" hidden="1">
      <c r="A12" s="37">
        <v>1</v>
      </c>
      <c r="B12" t="s">
        <v>5608</v>
      </c>
      <c r="C12" s="37">
        <v>0</v>
      </c>
      <c r="D12" s="37" t="s">
        <v>371</v>
      </c>
      <c r="E12" s="204" t="s">
        <v>5684</v>
      </c>
      <c r="F12" s="36">
        <v>44214.645277777781</v>
      </c>
    </row>
    <row r="13" spans="1:6" hidden="1">
      <c r="A13" s="37">
        <v>1</v>
      </c>
      <c r="B13" t="s">
        <v>5609</v>
      </c>
      <c r="C13" s="37">
        <v>0</v>
      </c>
      <c r="D13" s="37" t="s">
        <v>5362</v>
      </c>
      <c r="E13" t="s">
        <v>5685</v>
      </c>
      <c r="F13" s="36">
        <v>44214.645277777781</v>
      </c>
    </row>
    <row r="14" spans="1:6" hidden="1">
      <c r="A14" s="37">
        <v>1</v>
      </c>
      <c r="B14" t="s">
        <v>5666</v>
      </c>
      <c r="C14" s="37">
        <v>27.730985560417256</v>
      </c>
      <c r="D14" s="37" t="s">
        <v>5505</v>
      </c>
      <c r="E14" t="s">
        <v>5680</v>
      </c>
      <c r="F14" s="36">
        <v>44214.722094907411</v>
      </c>
    </row>
    <row r="15" spans="1:6" hidden="1">
      <c r="A15" s="37">
        <v>1</v>
      </c>
      <c r="B15" t="s">
        <v>5668</v>
      </c>
      <c r="C15" s="37">
        <v>117.19999694824219</v>
      </c>
      <c r="D15" s="37" t="s">
        <v>371</v>
      </c>
      <c r="E15" t="s">
        <v>5681</v>
      </c>
      <c r="F15" s="36">
        <v>44214.722094907411</v>
      </c>
    </row>
    <row r="16" spans="1:6" hidden="1">
      <c r="A16" s="37">
        <v>1</v>
      </c>
      <c r="B16" t="s">
        <v>5667</v>
      </c>
      <c r="C16" s="37">
        <v>65.641478819317214</v>
      </c>
      <c r="D16" s="37" t="s">
        <v>5362</v>
      </c>
      <c r="E16" t="s">
        <v>5682</v>
      </c>
      <c r="F16" s="36">
        <v>44214.722094907411</v>
      </c>
    </row>
    <row r="17" spans="1:6" hidden="1">
      <c r="A17" s="37">
        <v>1</v>
      </c>
      <c r="B17" t="s">
        <v>5596</v>
      </c>
      <c r="C17" s="37">
        <v>0</v>
      </c>
      <c r="D17" s="37" t="s">
        <v>5505</v>
      </c>
      <c r="E17" t="s">
        <v>5683</v>
      </c>
      <c r="F17" s="36">
        <v>44214.728854166664</v>
      </c>
    </row>
    <row r="18" spans="1:6" hidden="1">
      <c r="A18" s="37">
        <v>1</v>
      </c>
      <c r="B18" t="s">
        <v>5608</v>
      </c>
      <c r="C18" s="37">
        <v>0</v>
      </c>
      <c r="D18" s="37" t="s">
        <v>371</v>
      </c>
      <c r="E18" t="s">
        <v>5684</v>
      </c>
      <c r="F18" s="36">
        <v>44214.728854166664</v>
      </c>
    </row>
    <row r="19" spans="1:6" hidden="1">
      <c r="A19" s="37">
        <v>1</v>
      </c>
      <c r="B19" t="s">
        <v>5609</v>
      </c>
      <c r="C19" s="37">
        <v>0</v>
      </c>
      <c r="D19" s="37" t="s">
        <v>5362</v>
      </c>
      <c r="E19" t="s">
        <v>5685</v>
      </c>
      <c r="F19" s="36">
        <v>44214.728854166664</v>
      </c>
    </row>
    <row r="20" spans="1:6" hidden="1">
      <c r="A20" s="37">
        <v>1</v>
      </c>
      <c r="B20" t="s">
        <v>5666</v>
      </c>
      <c r="C20" s="37">
        <v>27.730985560417256</v>
      </c>
      <c r="D20" s="37" t="s">
        <v>5505</v>
      </c>
      <c r="E20" t="s">
        <v>5680</v>
      </c>
      <c r="F20" s="36">
        <v>44215.363877314812</v>
      </c>
    </row>
    <row r="21" spans="1:6" hidden="1">
      <c r="A21" s="37">
        <v>1</v>
      </c>
      <c r="B21" t="s">
        <v>5668</v>
      </c>
      <c r="C21" s="37">
        <v>117.19999694824219</v>
      </c>
      <c r="D21" s="37" t="s">
        <v>371</v>
      </c>
      <c r="E21" t="s">
        <v>5681</v>
      </c>
      <c r="F21" s="36">
        <v>44215.363877314812</v>
      </c>
    </row>
    <row r="22" spans="1:6" hidden="1">
      <c r="A22" s="37">
        <v>1</v>
      </c>
      <c r="B22" t="s">
        <v>5667</v>
      </c>
      <c r="C22" s="37">
        <v>65.641478819317214</v>
      </c>
      <c r="D22" s="37" t="s">
        <v>5362</v>
      </c>
      <c r="E22" t="s">
        <v>5682</v>
      </c>
      <c r="F22" s="36">
        <v>44215.363888888889</v>
      </c>
    </row>
    <row r="23" spans="1:6" hidden="1">
      <c r="A23" s="37">
        <v>1</v>
      </c>
      <c r="B23" t="s">
        <v>5596</v>
      </c>
      <c r="C23" s="37">
        <v>0</v>
      </c>
      <c r="D23" s="37" t="s">
        <v>5505</v>
      </c>
      <c r="E23" t="s">
        <v>5683</v>
      </c>
      <c r="F23" s="36">
        <v>44215.371053240742</v>
      </c>
    </row>
    <row r="24" spans="1:6" hidden="1">
      <c r="A24" s="37">
        <v>1</v>
      </c>
      <c r="B24" t="s">
        <v>5608</v>
      </c>
      <c r="C24" s="37">
        <v>0</v>
      </c>
      <c r="D24" s="37" t="s">
        <v>371</v>
      </c>
      <c r="E24" t="s">
        <v>5684</v>
      </c>
      <c r="F24" s="36">
        <v>44215.371064814812</v>
      </c>
    </row>
    <row r="25" spans="1:6" hidden="1">
      <c r="A25" s="37">
        <v>1</v>
      </c>
      <c r="B25" t="s">
        <v>5609</v>
      </c>
      <c r="C25" s="37">
        <v>0</v>
      </c>
      <c r="D25" s="37" t="s">
        <v>5362</v>
      </c>
      <c r="E25" t="s">
        <v>5685</v>
      </c>
      <c r="F25" s="36">
        <v>44215.371064814812</v>
      </c>
    </row>
    <row r="26" spans="1:6" hidden="1">
      <c r="A26" s="37">
        <v>1</v>
      </c>
      <c r="B26" t="s">
        <v>5666</v>
      </c>
      <c r="C26" s="37">
        <v>27.730985560417256</v>
      </c>
      <c r="D26" s="37" t="s">
        <v>5505</v>
      </c>
      <c r="E26" t="s">
        <v>5680</v>
      </c>
      <c r="F26" s="36">
        <v>44215.400914351849</v>
      </c>
    </row>
    <row r="27" spans="1:6" hidden="1">
      <c r="A27" s="37">
        <v>1</v>
      </c>
      <c r="B27" t="s">
        <v>5668</v>
      </c>
      <c r="C27" s="37">
        <v>117.19999694824219</v>
      </c>
      <c r="D27" s="37" t="s">
        <v>371</v>
      </c>
      <c r="E27" t="s">
        <v>5681</v>
      </c>
      <c r="F27" s="36">
        <v>44215.400914351849</v>
      </c>
    </row>
    <row r="28" spans="1:6" hidden="1">
      <c r="A28" s="37">
        <v>1</v>
      </c>
      <c r="B28" t="s">
        <v>5667</v>
      </c>
      <c r="C28" s="37">
        <v>65.641478819317214</v>
      </c>
      <c r="D28" s="37" t="s">
        <v>5362</v>
      </c>
      <c r="E28" t="s">
        <v>5682</v>
      </c>
      <c r="F28" s="36">
        <v>44215.400914351849</v>
      </c>
    </row>
    <row r="29" spans="1:6" ht="25.5" hidden="1">
      <c r="A29" s="37">
        <v>1</v>
      </c>
      <c r="B29" t="s">
        <v>5596</v>
      </c>
      <c r="C29" s="37">
        <v>0</v>
      </c>
      <c r="D29" s="37" t="s">
        <v>5505</v>
      </c>
      <c r="E29" s="204" t="s">
        <v>5683</v>
      </c>
      <c r="F29" s="36">
        <v>44215.405370370368</v>
      </c>
    </row>
    <row r="30" spans="1:6" ht="25.5" hidden="1">
      <c r="A30" s="37">
        <v>1</v>
      </c>
      <c r="B30" t="s">
        <v>5608</v>
      </c>
      <c r="C30" s="37">
        <v>0</v>
      </c>
      <c r="D30" s="37" t="s">
        <v>371</v>
      </c>
      <c r="E30" s="204" t="s">
        <v>5684</v>
      </c>
      <c r="F30" s="36">
        <v>44215.405381944445</v>
      </c>
    </row>
    <row r="31" spans="1:6" hidden="1">
      <c r="A31" s="37">
        <v>1</v>
      </c>
      <c r="B31" t="s">
        <v>5609</v>
      </c>
      <c r="C31" s="37">
        <v>0</v>
      </c>
      <c r="D31" s="37" t="s">
        <v>5362</v>
      </c>
      <c r="E31" t="s">
        <v>5685</v>
      </c>
      <c r="F31" s="36">
        <v>44215.405381944445</v>
      </c>
    </row>
    <row r="32" spans="1:6" hidden="1">
      <c r="A32" s="37">
        <v>2</v>
      </c>
      <c r="B32" t="s">
        <v>5666</v>
      </c>
      <c r="C32" s="37">
        <v>27.530404029289866</v>
      </c>
      <c r="D32" s="37" t="s">
        <v>5505</v>
      </c>
      <c r="E32" t="s">
        <v>5680</v>
      </c>
      <c r="F32" s="36">
        <v>44215.411990740744</v>
      </c>
    </row>
    <row r="33" spans="1:6" hidden="1">
      <c r="A33" s="37">
        <v>2</v>
      </c>
      <c r="B33" t="s">
        <v>5668</v>
      </c>
      <c r="C33" s="37">
        <v>114.84999720255534</v>
      </c>
      <c r="D33" s="37" t="s">
        <v>371</v>
      </c>
      <c r="E33" t="s">
        <v>5681</v>
      </c>
      <c r="F33" s="36">
        <v>44215.411990740744</v>
      </c>
    </row>
    <row r="34" spans="1:6" hidden="1">
      <c r="A34" s="37">
        <v>2</v>
      </c>
      <c r="B34" t="s">
        <v>5667</v>
      </c>
      <c r="C34" s="37">
        <v>67.525616184870429</v>
      </c>
      <c r="D34" s="37" t="s">
        <v>5362</v>
      </c>
      <c r="E34" t="s">
        <v>5682</v>
      </c>
      <c r="F34" s="36">
        <v>44215.411990740744</v>
      </c>
    </row>
    <row r="35" spans="1:6" hidden="1">
      <c r="A35" s="37">
        <v>2</v>
      </c>
      <c r="B35" t="s">
        <v>5596</v>
      </c>
      <c r="C35" s="37">
        <v>0</v>
      </c>
      <c r="D35" s="37" t="s">
        <v>5505</v>
      </c>
      <c r="E35" t="s">
        <v>5683</v>
      </c>
      <c r="F35" s="36">
        <v>44215.41673611111</v>
      </c>
    </row>
    <row r="36" spans="1:6" hidden="1">
      <c r="A36" s="37">
        <v>2</v>
      </c>
      <c r="B36" t="s">
        <v>5608</v>
      </c>
      <c r="C36" s="37">
        <v>0</v>
      </c>
      <c r="D36" s="37" t="s">
        <v>371</v>
      </c>
      <c r="E36" t="s">
        <v>5684</v>
      </c>
      <c r="F36" s="36">
        <v>44215.416747685187</v>
      </c>
    </row>
    <row r="37" spans="1:6" hidden="1">
      <c r="A37" s="37">
        <v>2</v>
      </c>
      <c r="B37" t="s">
        <v>5609</v>
      </c>
      <c r="C37" s="37">
        <v>0</v>
      </c>
      <c r="D37" s="37" t="s">
        <v>5362</v>
      </c>
      <c r="E37" t="s">
        <v>5685</v>
      </c>
      <c r="F37" s="36">
        <v>44215.416747685187</v>
      </c>
    </row>
    <row r="38" spans="1:6" hidden="1">
      <c r="A38" s="37">
        <v>34</v>
      </c>
      <c r="B38" t="s">
        <v>5666</v>
      </c>
      <c r="C38" s="37">
        <v>27.042017746104058</v>
      </c>
      <c r="D38" s="37" t="s">
        <v>5505</v>
      </c>
      <c r="E38" t="s">
        <v>5680</v>
      </c>
      <c r="F38" s="36">
        <v>44215.571631944447</v>
      </c>
    </row>
    <row r="39" spans="1:6" hidden="1">
      <c r="A39" s="37">
        <v>34</v>
      </c>
      <c r="B39" t="s">
        <v>5668</v>
      </c>
      <c r="C39" s="37">
        <v>80.400001525878906</v>
      </c>
      <c r="D39" s="37" t="s">
        <v>371</v>
      </c>
      <c r="E39" t="s">
        <v>5681</v>
      </c>
      <c r="F39" s="36">
        <v>44215.571631944447</v>
      </c>
    </row>
    <row r="40" spans="1:6" hidden="1">
      <c r="A40" s="37">
        <v>34</v>
      </c>
      <c r="B40" t="s">
        <v>5667</v>
      </c>
      <c r="C40" s="37">
        <v>59.646016293101816</v>
      </c>
      <c r="D40" s="37" t="s">
        <v>5362</v>
      </c>
      <c r="E40" t="s">
        <v>5682</v>
      </c>
      <c r="F40" s="36">
        <v>44215.571631944447</v>
      </c>
    </row>
    <row r="41" spans="1:6" hidden="1">
      <c r="A41" s="37">
        <v>34</v>
      </c>
      <c r="B41" t="s">
        <v>5596</v>
      </c>
      <c r="C41" s="37">
        <v>0</v>
      </c>
      <c r="D41" s="37" t="s">
        <v>5505</v>
      </c>
      <c r="E41" t="s">
        <v>5683</v>
      </c>
      <c r="F41" s="36">
        <v>44215.578715277778</v>
      </c>
    </row>
    <row r="42" spans="1:6" hidden="1">
      <c r="A42" s="37">
        <v>34</v>
      </c>
      <c r="B42" t="s">
        <v>5608</v>
      </c>
      <c r="C42" s="37">
        <v>0</v>
      </c>
      <c r="D42" s="37" t="s">
        <v>371</v>
      </c>
      <c r="E42" t="s">
        <v>5684</v>
      </c>
      <c r="F42" s="36">
        <v>44215.578715277778</v>
      </c>
    </row>
    <row r="43" spans="1:6" hidden="1">
      <c r="A43" s="37">
        <v>34</v>
      </c>
      <c r="B43" t="s">
        <v>5609</v>
      </c>
      <c r="C43" s="37">
        <v>0</v>
      </c>
      <c r="D43" s="37" t="s">
        <v>5362</v>
      </c>
      <c r="E43" t="s">
        <v>5685</v>
      </c>
      <c r="F43" s="36">
        <v>44215.578715277778</v>
      </c>
    </row>
    <row r="44" spans="1:6" hidden="1">
      <c r="A44" s="37">
        <v>9</v>
      </c>
      <c r="B44" t="s">
        <v>5666</v>
      </c>
      <c r="C44" s="37">
        <v>28.015299159420881</v>
      </c>
      <c r="D44" s="37" t="s">
        <v>5505</v>
      </c>
      <c r="E44" t="s">
        <v>5680</v>
      </c>
      <c r="F44" s="36">
        <v>44215.585509259261</v>
      </c>
    </row>
    <row r="45" spans="1:6" hidden="1">
      <c r="A45" s="37">
        <v>9</v>
      </c>
      <c r="B45" t="s">
        <v>5668</v>
      </c>
      <c r="C45" s="37">
        <v>105.61666488647461</v>
      </c>
      <c r="D45" s="37" t="s">
        <v>371</v>
      </c>
      <c r="E45" t="s">
        <v>5681</v>
      </c>
      <c r="F45" s="36">
        <v>44215.585509259261</v>
      </c>
    </row>
    <row r="46" spans="1:6" hidden="1">
      <c r="A46" s="37">
        <v>9</v>
      </c>
      <c r="B46" t="s">
        <v>5667</v>
      </c>
      <c r="C46" s="37">
        <v>65.777370341618848</v>
      </c>
      <c r="D46" s="37" t="s">
        <v>5362</v>
      </c>
      <c r="E46" t="s">
        <v>5682</v>
      </c>
      <c r="F46" s="36">
        <v>44215.585509259261</v>
      </c>
    </row>
    <row r="47" spans="1:6" hidden="1">
      <c r="A47" s="37">
        <v>9</v>
      </c>
      <c r="B47" t="s">
        <v>5596</v>
      </c>
      <c r="C47" s="37">
        <v>0</v>
      </c>
      <c r="D47" s="37" t="s">
        <v>5505</v>
      </c>
      <c r="E47" t="s">
        <v>5683</v>
      </c>
      <c r="F47" s="36">
        <v>44215.590729166666</v>
      </c>
    </row>
    <row r="48" spans="1:6" hidden="1">
      <c r="A48" s="37">
        <v>9</v>
      </c>
      <c r="B48" t="s">
        <v>5608</v>
      </c>
      <c r="C48" s="37">
        <v>0</v>
      </c>
      <c r="D48" s="37" t="s">
        <v>371</v>
      </c>
      <c r="E48" t="s">
        <v>5684</v>
      </c>
      <c r="F48" s="36">
        <v>44215.590729166666</v>
      </c>
    </row>
    <row r="49" spans="1:6" hidden="1">
      <c r="A49" s="37">
        <v>9</v>
      </c>
      <c r="B49" t="s">
        <v>5609</v>
      </c>
      <c r="C49" s="37">
        <v>0</v>
      </c>
      <c r="D49" s="37" t="s">
        <v>5362</v>
      </c>
      <c r="E49" t="s">
        <v>5685</v>
      </c>
      <c r="F49" s="36">
        <v>44215.590729166666</v>
      </c>
    </row>
    <row r="50" spans="1:6" hidden="1">
      <c r="A50" s="37">
        <v>26</v>
      </c>
      <c r="B50" t="s">
        <v>5666</v>
      </c>
      <c r="C50" s="37">
        <v>27.488785445292756</v>
      </c>
      <c r="D50" s="37" t="s">
        <v>5505</v>
      </c>
      <c r="E50" t="s">
        <v>5680</v>
      </c>
      <c r="F50" s="36">
        <v>44215.698622685188</v>
      </c>
    </row>
    <row r="51" spans="1:6" hidden="1">
      <c r="A51" s="37">
        <v>26</v>
      </c>
      <c r="B51" t="s">
        <v>5668</v>
      </c>
      <c r="C51" s="37">
        <v>59</v>
      </c>
      <c r="D51" s="37" t="s">
        <v>371</v>
      </c>
      <c r="E51" t="s">
        <v>5681</v>
      </c>
      <c r="F51" s="36">
        <v>44215.698622685188</v>
      </c>
    </row>
    <row r="52" spans="1:6" hidden="1">
      <c r="A52" s="37">
        <v>26</v>
      </c>
      <c r="B52" t="s">
        <v>5667</v>
      </c>
      <c r="C52" s="37">
        <v>59.531929130024302</v>
      </c>
      <c r="D52" s="37" t="s">
        <v>5362</v>
      </c>
      <c r="E52" t="s">
        <v>5682</v>
      </c>
      <c r="F52" s="36">
        <v>44215.698622685188</v>
      </c>
    </row>
    <row r="53" spans="1:6" hidden="1">
      <c r="A53" s="37">
        <v>26</v>
      </c>
      <c r="B53" t="s">
        <v>5596</v>
      </c>
      <c r="C53" s="37">
        <v>0</v>
      </c>
      <c r="D53" s="37" t="s">
        <v>5505</v>
      </c>
      <c r="E53" t="s">
        <v>5683</v>
      </c>
      <c r="F53" s="36">
        <v>44215.702499999999</v>
      </c>
    </row>
    <row r="54" spans="1:6" hidden="1">
      <c r="A54" s="37">
        <v>26</v>
      </c>
      <c r="B54" t="s">
        <v>5608</v>
      </c>
      <c r="C54" s="37">
        <v>0</v>
      </c>
      <c r="D54" s="37" t="s">
        <v>371</v>
      </c>
      <c r="E54" t="s">
        <v>5684</v>
      </c>
      <c r="F54" s="36">
        <v>44215.702499999999</v>
      </c>
    </row>
    <row r="55" spans="1:6" hidden="1">
      <c r="A55" s="37">
        <v>26</v>
      </c>
      <c r="B55" t="s">
        <v>5609</v>
      </c>
      <c r="C55" s="37">
        <v>0</v>
      </c>
      <c r="D55" s="37" t="s">
        <v>5362</v>
      </c>
      <c r="E55" t="s">
        <v>5685</v>
      </c>
      <c r="F55" s="36">
        <v>44215.702499999999</v>
      </c>
    </row>
    <row r="56" spans="1:6" hidden="1">
      <c r="A56" s="37">
        <v>27</v>
      </c>
      <c r="B56" t="s">
        <v>5666</v>
      </c>
      <c r="C56" s="37">
        <v>27.68982034166654</v>
      </c>
      <c r="D56" s="37" t="s">
        <v>5505</v>
      </c>
      <c r="E56" t="s">
        <v>5680</v>
      </c>
      <c r="F56" s="36">
        <v>44216.423263888886</v>
      </c>
    </row>
    <row r="57" spans="1:6" hidden="1">
      <c r="A57" s="37">
        <v>27</v>
      </c>
      <c r="B57" t="s">
        <v>5668</v>
      </c>
      <c r="C57" s="37">
        <v>59</v>
      </c>
      <c r="D57" s="37" t="s">
        <v>371</v>
      </c>
      <c r="E57" t="s">
        <v>5681</v>
      </c>
      <c r="F57" s="36">
        <v>44216.423263888886</v>
      </c>
    </row>
    <row r="58" spans="1:6" hidden="1">
      <c r="A58" s="37">
        <v>27</v>
      </c>
      <c r="B58" t="s">
        <v>5667</v>
      </c>
      <c r="C58" s="37">
        <v>59.634478198157481</v>
      </c>
      <c r="D58" s="37" t="s">
        <v>5362</v>
      </c>
      <c r="E58" t="s">
        <v>5682</v>
      </c>
      <c r="F58" s="36">
        <v>44216.423263888886</v>
      </c>
    </row>
    <row r="59" spans="1:6" hidden="1">
      <c r="A59" s="37">
        <v>27</v>
      </c>
      <c r="B59" t="s">
        <v>5596</v>
      </c>
      <c r="C59" s="37">
        <v>0</v>
      </c>
      <c r="D59" s="37" t="s">
        <v>5505</v>
      </c>
      <c r="E59" t="s">
        <v>5683</v>
      </c>
      <c r="F59" s="36">
        <v>44216.430844907409</v>
      </c>
    </row>
    <row r="60" spans="1:6" hidden="1">
      <c r="A60" s="37">
        <v>27</v>
      </c>
      <c r="B60" t="s">
        <v>5608</v>
      </c>
      <c r="C60" s="37">
        <v>0</v>
      </c>
      <c r="D60" s="37" t="s">
        <v>371</v>
      </c>
      <c r="E60" t="s">
        <v>5684</v>
      </c>
      <c r="F60" s="36">
        <v>44216.430856481478</v>
      </c>
    </row>
    <row r="61" spans="1:6" hidden="1">
      <c r="A61" s="37">
        <v>27</v>
      </c>
      <c r="B61" t="s">
        <v>5609</v>
      </c>
      <c r="C61" s="37">
        <v>0</v>
      </c>
      <c r="D61" s="37" t="s">
        <v>5362</v>
      </c>
      <c r="E61" t="s">
        <v>5685</v>
      </c>
      <c r="F61" s="36">
        <v>44216.430856481478</v>
      </c>
    </row>
    <row r="62" spans="1:6" hidden="1">
      <c r="A62" s="37">
        <v>31</v>
      </c>
      <c r="B62" t="s">
        <v>5666</v>
      </c>
      <c r="C62" s="37">
        <v>27.725982670519134</v>
      </c>
      <c r="D62" s="37" t="s">
        <v>5505</v>
      </c>
      <c r="E62" t="s">
        <v>5680</v>
      </c>
      <c r="F62" s="36">
        <v>44216.597361111111</v>
      </c>
    </row>
    <row r="63" spans="1:6" hidden="1">
      <c r="A63" s="37">
        <v>31</v>
      </c>
      <c r="B63" t="s">
        <v>5668</v>
      </c>
      <c r="C63" s="37">
        <v>72.900001525878906</v>
      </c>
      <c r="D63" s="37" t="s">
        <v>371</v>
      </c>
      <c r="E63" t="s">
        <v>5681</v>
      </c>
      <c r="F63" s="36">
        <v>44216.597372685188</v>
      </c>
    </row>
    <row r="64" spans="1:6" hidden="1">
      <c r="A64" s="37">
        <v>31</v>
      </c>
      <c r="B64" t="s">
        <v>5667</v>
      </c>
      <c r="C64" s="37">
        <v>59.547903765572393</v>
      </c>
      <c r="D64" s="37" t="s">
        <v>5362</v>
      </c>
      <c r="E64" t="s">
        <v>5682</v>
      </c>
      <c r="F64" s="36">
        <v>44216.597372685188</v>
      </c>
    </row>
    <row r="65" spans="1:6" hidden="1">
      <c r="A65" s="37">
        <v>31</v>
      </c>
      <c r="B65" t="s">
        <v>5596</v>
      </c>
      <c r="C65" s="37">
        <v>0</v>
      </c>
      <c r="D65" s="37" t="s">
        <v>5505</v>
      </c>
      <c r="E65" t="s">
        <v>5683</v>
      </c>
      <c r="F65" s="36">
        <v>44216.6090625</v>
      </c>
    </row>
    <row r="66" spans="1:6" hidden="1">
      <c r="A66" s="37">
        <v>31</v>
      </c>
      <c r="B66" t="s">
        <v>5608</v>
      </c>
      <c r="C66" s="37">
        <v>0</v>
      </c>
      <c r="D66" s="37" t="s">
        <v>371</v>
      </c>
      <c r="E66" t="s">
        <v>5684</v>
      </c>
      <c r="F66" s="36">
        <v>44216.6090625</v>
      </c>
    </row>
    <row r="67" spans="1:6" hidden="1">
      <c r="A67" s="37">
        <v>31</v>
      </c>
      <c r="B67" t="s">
        <v>5609</v>
      </c>
      <c r="C67" s="37">
        <v>0</v>
      </c>
      <c r="D67" s="37" t="s">
        <v>5362</v>
      </c>
      <c r="E67" t="s">
        <v>5685</v>
      </c>
      <c r="F67" s="36">
        <v>44216.6090625</v>
      </c>
    </row>
    <row r="68" spans="1:6" hidden="1">
      <c r="A68" s="37">
        <v>45</v>
      </c>
      <c r="B68" t="s">
        <v>5666</v>
      </c>
      <c r="C68" s="37">
        <v>26.210471872753565</v>
      </c>
      <c r="D68" s="37" t="s">
        <v>5505</v>
      </c>
      <c r="E68" t="s">
        <v>5680</v>
      </c>
      <c r="F68" s="36">
        <v>44216.611909722225</v>
      </c>
    </row>
    <row r="69" spans="1:6" ht="25.5" hidden="1">
      <c r="A69" s="37">
        <v>45</v>
      </c>
      <c r="B69" t="s">
        <v>5668</v>
      </c>
      <c r="C69" s="37">
        <v>94.716252438227343</v>
      </c>
      <c r="D69" s="37" t="s">
        <v>371</v>
      </c>
      <c r="E69" s="204" t="s">
        <v>5681</v>
      </c>
      <c r="F69" s="36">
        <v>44216.611909722225</v>
      </c>
    </row>
    <row r="70" spans="1:6" ht="25.5" hidden="1">
      <c r="A70" s="37">
        <v>45</v>
      </c>
      <c r="B70" t="s">
        <v>5667</v>
      </c>
      <c r="C70" s="37">
        <v>59.386595159106761</v>
      </c>
      <c r="D70" s="37" t="s">
        <v>5362</v>
      </c>
      <c r="E70" s="204" t="s">
        <v>5682</v>
      </c>
      <c r="F70" s="36">
        <v>44216.611909722225</v>
      </c>
    </row>
    <row r="71" spans="1:6" hidden="1">
      <c r="A71" s="37">
        <v>45</v>
      </c>
      <c r="B71" t="s">
        <v>5596</v>
      </c>
      <c r="C71" s="37">
        <v>0</v>
      </c>
      <c r="D71" s="37" t="s">
        <v>5505</v>
      </c>
      <c r="E71" t="s">
        <v>5683</v>
      </c>
      <c r="F71" s="36">
        <v>44216.621053240742</v>
      </c>
    </row>
    <row r="72" spans="1:6" hidden="1">
      <c r="A72" s="37">
        <v>45</v>
      </c>
      <c r="B72" t="s">
        <v>5608</v>
      </c>
      <c r="C72" s="37">
        <v>0</v>
      </c>
      <c r="D72" s="37" t="s">
        <v>371</v>
      </c>
      <c r="E72" t="s">
        <v>5684</v>
      </c>
      <c r="F72" s="36">
        <v>44216.621053240742</v>
      </c>
    </row>
    <row r="73" spans="1:6" hidden="1">
      <c r="A73" s="37">
        <v>45</v>
      </c>
      <c r="B73" t="s">
        <v>5609</v>
      </c>
      <c r="C73" s="37">
        <v>0</v>
      </c>
      <c r="D73" s="37" t="s">
        <v>5362</v>
      </c>
      <c r="E73" t="s">
        <v>5685</v>
      </c>
      <c r="F73" s="36">
        <v>44216.621053240742</v>
      </c>
    </row>
    <row r="74" spans="1:6" hidden="1">
      <c r="A74" s="37">
        <v>27</v>
      </c>
      <c r="B74" t="s">
        <v>5666</v>
      </c>
      <c r="C74" s="37">
        <v>27.68982034166654</v>
      </c>
      <c r="D74" s="37" t="s">
        <v>5505</v>
      </c>
      <c r="E74" t="s">
        <v>5680</v>
      </c>
      <c r="F74" s="36">
        <v>44216.640648148146</v>
      </c>
    </row>
    <row r="75" spans="1:6" hidden="1">
      <c r="A75" s="37">
        <v>27</v>
      </c>
      <c r="B75" t="s">
        <v>5668</v>
      </c>
      <c r="C75" s="37">
        <v>59</v>
      </c>
      <c r="D75" s="37" t="s">
        <v>371</v>
      </c>
      <c r="E75" t="s">
        <v>5681</v>
      </c>
      <c r="F75" s="36">
        <v>44216.640659722223</v>
      </c>
    </row>
    <row r="76" spans="1:6" hidden="1">
      <c r="A76" s="37">
        <v>27</v>
      </c>
      <c r="B76" t="s">
        <v>5667</v>
      </c>
      <c r="C76" s="37">
        <v>59.634478198157481</v>
      </c>
      <c r="D76" s="37" t="s">
        <v>5362</v>
      </c>
      <c r="E76" t="s">
        <v>5682</v>
      </c>
      <c r="F76" s="36">
        <v>44216.640659722223</v>
      </c>
    </row>
    <row r="77" spans="1:6" hidden="1">
      <c r="A77" s="37">
        <v>27</v>
      </c>
      <c r="B77" t="s">
        <v>5596</v>
      </c>
      <c r="C77" s="37">
        <v>0</v>
      </c>
      <c r="D77" s="37" t="s">
        <v>5505</v>
      </c>
      <c r="E77" t="s">
        <v>5683</v>
      </c>
      <c r="F77" s="36">
        <v>44216.64539351852</v>
      </c>
    </row>
    <row r="78" spans="1:6" hidden="1">
      <c r="A78" s="37">
        <v>27</v>
      </c>
      <c r="B78" t="s">
        <v>5608</v>
      </c>
      <c r="C78" s="37">
        <v>0</v>
      </c>
      <c r="D78" s="37" t="s">
        <v>371</v>
      </c>
      <c r="E78" t="s">
        <v>5684</v>
      </c>
      <c r="F78" s="36">
        <v>44216.64539351852</v>
      </c>
    </row>
    <row r="79" spans="1:6" hidden="1">
      <c r="A79" s="37">
        <v>27</v>
      </c>
      <c r="B79" t="s">
        <v>5609</v>
      </c>
      <c r="C79" s="37">
        <v>0</v>
      </c>
      <c r="D79" s="37" t="s">
        <v>5362</v>
      </c>
      <c r="E79" t="s">
        <v>5685</v>
      </c>
      <c r="F79" s="36">
        <v>44216.64539351852</v>
      </c>
    </row>
    <row r="80" spans="1:6" hidden="1">
      <c r="A80" s="37">
        <v>27</v>
      </c>
      <c r="B80" t="s">
        <v>5666</v>
      </c>
      <c r="C80" s="37">
        <v>27.68982034166654</v>
      </c>
      <c r="D80" s="37" t="s">
        <v>5505</v>
      </c>
      <c r="E80" t="s">
        <v>5680</v>
      </c>
      <c r="F80" s="36">
        <v>44216.649722222224</v>
      </c>
    </row>
    <row r="81" spans="1:6" hidden="1">
      <c r="A81" s="37">
        <v>27</v>
      </c>
      <c r="B81" t="s">
        <v>5668</v>
      </c>
      <c r="C81" s="37">
        <v>59</v>
      </c>
      <c r="D81" s="37" t="s">
        <v>371</v>
      </c>
      <c r="E81" t="s">
        <v>5681</v>
      </c>
      <c r="F81" s="36">
        <v>44216.649733796294</v>
      </c>
    </row>
    <row r="82" spans="1:6" hidden="1">
      <c r="A82" s="37">
        <v>27</v>
      </c>
      <c r="B82" t="s">
        <v>5667</v>
      </c>
      <c r="C82" s="37">
        <v>59.634478198157481</v>
      </c>
      <c r="D82" s="37" t="s">
        <v>5362</v>
      </c>
      <c r="E82" t="s">
        <v>5682</v>
      </c>
      <c r="F82" s="36">
        <v>44216.649733796294</v>
      </c>
    </row>
    <row r="83" spans="1:6" hidden="1">
      <c r="A83" s="37">
        <v>27</v>
      </c>
      <c r="B83" t="s">
        <v>5596</v>
      </c>
      <c r="C83" s="37">
        <v>0</v>
      </c>
      <c r="D83" s="37" t="s">
        <v>5505</v>
      </c>
      <c r="E83" t="s">
        <v>5683</v>
      </c>
      <c r="F83" s="36">
        <v>44216.653425925928</v>
      </c>
    </row>
    <row r="84" spans="1:6" hidden="1">
      <c r="A84" s="37">
        <v>27</v>
      </c>
      <c r="B84" t="s">
        <v>5608</v>
      </c>
      <c r="C84" s="37">
        <v>0</v>
      </c>
      <c r="D84" s="37" t="s">
        <v>371</v>
      </c>
      <c r="E84" t="s">
        <v>5684</v>
      </c>
      <c r="F84" s="36">
        <v>44216.653425925928</v>
      </c>
    </row>
    <row r="85" spans="1:6" hidden="1">
      <c r="A85" s="37">
        <v>27</v>
      </c>
      <c r="B85" t="s">
        <v>5609</v>
      </c>
      <c r="C85" s="37">
        <v>0</v>
      </c>
      <c r="D85" s="37" t="s">
        <v>5362</v>
      </c>
      <c r="E85" t="s">
        <v>5685</v>
      </c>
      <c r="F85" s="36">
        <v>44216.653425925928</v>
      </c>
    </row>
    <row r="86" spans="1:6" hidden="1">
      <c r="A86" s="37">
        <v>88</v>
      </c>
      <c r="B86" t="s">
        <v>5666</v>
      </c>
      <c r="C86" s="37">
        <v>26.202412349029807</v>
      </c>
      <c r="D86" s="37" t="s">
        <v>5505</v>
      </c>
      <c r="E86" t="s">
        <v>5680</v>
      </c>
      <c r="F86" s="36">
        <v>44216.74113425926</v>
      </c>
    </row>
    <row r="87" spans="1:6" hidden="1">
      <c r="A87" s="37">
        <v>88</v>
      </c>
      <c r="B87" t="s">
        <v>5668</v>
      </c>
      <c r="C87" s="37">
        <v>74.100001017252609</v>
      </c>
      <c r="D87" s="37" t="s">
        <v>371</v>
      </c>
      <c r="E87" t="s">
        <v>5681</v>
      </c>
      <c r="F87" s="36">
        <v>44216.74113425926</v>
      </c>
    </row>
    <row r="88" spans="1:6" hidden="1">
      <c r="A88" s="37">
        <v>88</v>
      </c>
      <c r="B88" t="s">
        <v>5667</v>
      </c>
      <c r="C88" s="37">
        <v>56.517016259829163</v>
      </c>
      <c r="D88" s="37" t="s">
        <v>5362</v>
      </c>
      <c r="E88" t="s">
        <v>5682</v>
      </c>
      <c r="F88" s="36">
        <v>44216.74113425926</v>
      </c>
    </row>
    <row r="89" spans="1:6" hidden="1">
      <c r="A89" s="37">
        <v>88</v>
      </c>
      <c r="B89" t="s">
        <v>5596</v>
      </c>
      <c r="C89" s="37">
        <v>0</v>
      </c>
      <c r="D89" s="37" t="s">
        <v>5505</v>
      </c>
      <c r="E89" t="s">
        <v>5683</v>
      </c>
      <c r="F89" s="36">
        <v>44216.746747685182</v>
      </c>
    </row>
    <row r="90" spans="1:6" hidden="1">
      <c r="A90" s="37">
        <v>88</v>
      </c>
      <c r="B90" t="s">
        <v>5608</v>
      </c>
      <c r="C90" s="37">
        <v>0</v>
      </c>
      <c r="D90" s="37" t="s">
        <v>371</v>
      </c>
      <c r="E90" t="s">
        <v>5684</v>
      </c>
      <c r="F90" s="36">
        <v>44216.746747685182</v>
      </c>
    </row>
    <row r="91" spans="1:6" hidden="1">
      <c r="A91" s="37">
        <v>88</v>
      </c>
      <c r="B91" t="s">
        <v>5609</v>
      </c>
      <c r="C91" s="37">
        <v>0</v>
      </c>
      <c r="D91" s="37" t="s">
        <v>5362</v>
      </c>
      <c r="E91" t="s">
        <v>5685</v>
      </c>
      <c r="F91" s="36">
        <v>44216.746747685182</v>
      </c>
    </row>
    <row r="92" spans="1:6" hidden="1">
      <c r="A92" s="37">
        <v>88</v>
      </c>
      <c r="B92" t="s">
        <v>5666</v>
      </c>
      <c r="C92" s="37">
        <v>26.202412349029807</v>
      </c>
      <c r="D92" s="37" t="s">
        <v>5505</v>
      </c>
      <c r="E92" t="s">
        <v>5680</v>
      </c>
      <c r="F92" s="36">
        <v>44217.380937499998</v>
      </c>
    </row>
    <row r="93" spans="1:6" hidden="1">
      <c r="A93" s="37">
        <v>88</v>
      </c>
      <c r="B93" t="s">
        <v>5668</v>
      </c>
      <c r="C93" s="37">
        <v>74.100001017252609</v>
      </c>
      <c r="D93" s="37" t="s">
        <v>371</v>
      </c>
      <c r="E93" t="s">
        <v>5681</v>
      </c>
      <c r="F93" s="36">
        <v>44217.380937499998</v>
      </c>
    </row>
    <row r="94" spans="1:6" hidden="1">
      <c r="A94" s="37">
        <v>88</v>
      </c>
      <c r="B94" t="s">
        <v>5667</v>
      </c>
      <c r="C94" s="37">
        <v>56.517016259829163</v>
      </c>
      <c r="D94" s="37" t="s">
        <v>5362</v>
      </c>
      <c r="E94" t="s">
        <v>5682</v>
      </c>
      <c r="F94" s="36">
        <v>44217.380937499998</v>
      </c>
    </row>
    <row r="95" spans="1:6" hidden="1">
      <c r="A95" s="37">
        <v>88</v>
      </c>
      <c r="B95" t="s">
        <v>5596</v>
      </c>
      <c r="C95" s="37">
        <v>0</v>
      </c>
      <c r="D95" s="37" t="s">
        <v>5505</v>
      </c>
      <c r="E95" t="s">
        <v>5683</v>
      </c>
      <c r="F95" s="36">
        <v>44217.383981481478</v>
      </c>
    </row>
    <row r="96" spans="1:6" hidden="1">
      <c r="A96" s="37">
        <v>88</v>
      </c>
      <c r="B96" t="s">
        <v>5608</v>
      </c>
      <c r="C96" s="37">
        <v>0</v>
      </c>
      <c r="D96" s="37" t="s">
        <v>371</v>
      </c>
      <c r="E96" t="s">
        <v>5684</v>
      </c>
      <c r="F96" s="36">
        <v>44217.383981481478</v>
      </c>
    </row>
    <row r="97" spans="1:6" hidden="1">
      <c r="A97" s="37">
        <v>88</v>
      </c>
      <c r="B97" t="s">
        <v>5609</v>
      </c>
      <c r="C97" s="37">
        <v>0</v>
      </c>
      <c r="D97" s="37" t="s">
        <v>5362</v>
      </c>
      <c r="E97" t="s">
        <v>5685</v>
      </c>
      <c r="F97" s="36">
        <v>44217.383981481478</v>
      </c>
    </row>
    <row r="98" spans="1:6" hidden="1">
      <c r="A98" s="37">
        <v>17</v>
      </c>
      <c r="B98" t="s">
        <v>5666</v>
      </c>
      <c r="C98" s="37">
        <v>27.411421005460902</v>
      </c>
      <c r="D98" s="37" t="s">
        <v>5505</v>
      </c>
      <c r="E98" t="s">
        <v>5680</v>
      </c>
      <c r="F98" s="36">
        <v>44224.663171296299</v>
      </c>
    </row>
    <row r="99" spans="1:6" hidden="1">
      <c r="A99" s="37">
        <v>17</v>
      </c>
      <c r="B99" t="s">
        <v>5668</v>
      </c>
      <c r="C99" s="37">
        <v>63.546804947323267</v>
      </c>
      <c r="D99" s="37" t="s">
        <v>371</v>
      </c>
      <c r="E99" t="s">
        <v>5681</v>
      </c>
      <c r="F99" s="36">
        <v>44224.663171296299</v>
      </c>
    </row>
    <row r="100" spans="1:6" hidden="1">
      <c r="A100" s="37">
        <v>17</v>
      </c>
      <c r="B100" t="s">
        <v>5667</v>
      </c>
      <c r="C100" s="37">
        <v>62.238736507627657</v>
      </c>
      <c r="D100" s="37" t="s">
        <v>5362</v>
      </c>
      <c r="E100" t="s">
        <v>5682</v>
      </c>
      <c r="F100" s="36">
        <v>44224.663171296299</v>
      </c>
    </row>
    <row r="101" spans="1:6" hidden="1">
      <c r="A101" s="37">
        <v>17</v>
      </c>
      <c r="B101" t="s">
        <v>5596</v>
      </c>
      <c r="C101" s="37">
        <v>0</v>
      </c>
      <c r="D101" s="37" t="s">
        <v>5505</v>
      </c>
      <c r="E101" t="s">
        <v>5683</v>
      </c>
      <c r="F101" s="36">
        <v>44224.671527777777</v>
      </c>
    </row>
    <row r="102" spans="1:6" hidden="1">
      <c r="A102" s="37">
        <v>17</v>
      </c>
      <c r="B102" t="s">
        <v>5608</v>
      </c>
      <c r="C102" s="37">
        <v>0</v>
      </c>
      <c r="D102" s="37" t="s">
        <v>371</v>
      </c>
      <c r="E102" t="s">
        <v>5684</v>
      </c>
      <c r="F102" s="36">
        <v>44224.671527777777</v>
      </c>
    </row>
    <row r="103" spans="1:6" hidden="1">
      <c r="A103" s="37">
        <v>17</v>
      </c>
      <c r="B103" t="s">
        <v>5609</v>
      </c>
      <c r="C103" s="37">
        <v>0</v>
      </c>
      <c r="D103" s="37" t="s">
        <v>5362</v>
      </c>
      <c r="E103" t="s">
        <v>5685</v>
      </c>
      <c r="F103" s="36">
        <v>44224.671527777777</v>
      </c>
    </row>
    <row r="104" spans="1:6" hidden="1">
      <c r="A104" s="37">
        <v>16</v>
      </c>
      <c r="B104" t="s">
        <v>5666</v>
      </c>
      <c r="C104" s="37">
        <v>26.37752338131267</v>
      </c>
      <c r="D104" s="37" t="s">
        <v>5505</v>
      </c>
      <c r="E104" t="s">
        <v>5680</v>
      </c>
      <c r="F104" s="36">
        <v>44224.674745370372</v>
      </c>
    </row>
    <row r="105" spans="1:6" hidden="1">
      <c r="A105" s="37">
        <v>16</v>
      </c>
      <c r="B105" t="s">
        <v>5668</v>
      </c>
      <c r="C105" s="37">
        <v>75.083333333333329</v>
      </c>
      <c r="D105" s="37" t="s">
        <v>371</v>
      </c>
      <c r="E105" t="s">
        <v>5681</v>
      </c>
      <c r="F105" s="36">
        <v>44224.674745370372</v>
      </c>
    </row>
    <row r="106" spans="1:6" hidden="1">
      <c r="A106" s="37">
        <v>16</v>
      </c>
      <c r="B106" t="s">
        <v>5667</v>
      </c>
      <c r="C106" s="37">
        <v>62.215912172529478</v>
      </c>
      <c r="D106" s="37" t="s">
        <v>5362</v>
      </c>
      <c r="E106" t="s">
        <v>5682</v>
      </c>
      <c r="F106" s="36">
        <v>44224.674745370372</v>
      </c>
    </row>
    <row r="107" spans="1:6" hidden="1">
      <c r="A107" s="37">
        <v>0</v>
      </c>
      <c r="B107" t="s">
        <v>5371</v>
      </c>
      <c r="C107" s="37">
        <v>0</v>
      </c>
      <c r="D107" s="37" t="s">
        <v>5372</v>
      </c>
      <c r="E107" t="s">
        <v>5687</v>
      </c>
      <c r="F107" s="36">
        <v>44224.680300925924</v>
      </c>
    </row>
    <row r="108" spans="1:6" hidden="1">
      <c r="A108" s="37">
        <v>0</v>
      </c>
      <c r="B108" t="s">
        <v>5371</v>
      </c>
      <c r="C108" s="37">
        <v>0</v>
      </c>
      <c r="D108" s="37" t="s">
        <v>5372</v>
      </c>
      <c r="E108" t="s">
        <v>5687</v>
      </c>
      <c r="F108" s="36">
        <v>44224.680335648147</v>
      </c>
    </row>
    <row r="109" spans="1:6" hidden="1">
      <c r="A109" s="37">
        <v>0</v>
      </c>
      <c r="B109" t="s">
        <v>5374</v>
      </c>
      <c r="C109" s="37">
        <v>0</v>
      </c>
      <c r="D109" s="37" t="s">
        <v>5372</v>
      </c>
      <c r="E109" t="s">
        <v>5688</v>
      </c>
      <c r="F109" s="36">
        <v>44224.680347222224</v>
      </c>
    </row>
    <row r="110" spans="1:6" hidden="1">
      <c r="A110" s="37">
        <v>0</v>
      </c>
      <c r="B110" t="s">
        <v>5374</v>
      </c>
      <c r="C110" s="37">
        <v>0</v>
      </c>
      <c r="D110" s="37" t="s">
        <v>5372</v>
      </c>
      <c r="E110" t="s">
        <v>5688</v>
      </c>
      <c r="F110" s="36">
        <v>44224.680393518516</v>
      </c>
    </row>
    <row r="111" spans="1:6" hidden="1">
      <c r="A111" s="37">
        <v>0</v>
      </c>
      <c r="B111" t="s">
        <v>5376</v>
      </c>
      <c r="C111" s="37">
        <v>0</v>
      </c>
      <c r="D111" s="37" t="s">
        <v>5372</v>
      </c>
      <c r="E111" t="s">
        <v>5689</v>
      </c>
      <c r="F111" s="36">
        <v>44224.680439814816</v>
      </c>
    </row>
    <row r="112" spans="1:6" hidden="1">
      <c r="A112" s="37">
        <v>0</v>
      </c>
      <c r="B112" t="s">
        <v>5376</v>
      </c>
      <c r="C112" s="37">
        <v>0</v>
      </c>
      <c r="D112" s="37" t="s">
        <v>5372</v>
      </c>
      <c r="E112" t="s">
        <v>5689</v>
      </c>
      <c r="F112" s="36">
        <v>44224.680462962962</v>
      </c>
    </row>
    <row r="113" spans="1:6" hidden="1">
      <c r="A113" s="37">
        <v>0</v>
      </c>
      <c r="B113" t="s">
        <v>5670</v>
      </c>
      <c r="C113" s="37">
        <v>0</v>
      </c>
      <c r="D113" s="37" t="s">
        <v>5372</v>
      </c>
      <c r="E113" t="s">
        <v>5690</v>
      </c>
      <c r="F113" s="36">
        <v>44224.680486111109</v>
      </c>
    </row>
    <row r="114" spans="1:6" hidden="1">
      <c r="A114" s="37">
        <v>0</v>
      </c>
      <c r="B114" t="s">
        <v>5670</v>
      </c>
      <c r="C114" s="37">
        <v>0</v>
      </c>
      <c r="D114" s="37" t="s">
        <v>5372</v>
      </c>
      <c r="E114" t="s">
        <v>5690</v>
      </c>
      <c r="F114" s="36">
        <v>44224.680497685185</v>
      </c>
    </row>
    <row r="115" spans="1:6" hidden="1">
      <c r="A115" s="37">
        <v>0</v>
      </c>
      <c r="B115" t="s">
        <v>5671</v>
      </c>
      <c r="C115" s="37">
        <v>0</v>
      </c>
      <c r="D115" s="37" t="s">
        <v>5372</v>
      </c>
      <c r="E115" t="s">
        <v>5691</v>
      </c>
      <c r="F115" s="36">
        <v>44224.680520833332</v>
      </c>
    </row>
    <row r="116" spans="1:6" hidden="1">
      <c r="A116" s="37">
        <v>0</v>
      </c>
      <c r="B116" t="s">
        <v>5671</v>
      </c>
      <c r="C116" s="37">
        <v>0</v>
      </c>
      <c r="D116" s="37" t="s">
        <v>5372</v>
      </c>
      <c r="E116" t="s">
        <v>5691</v>
      </c>
      <c r="F116" s="36">
        <v>44224.680532407408</v>
      </c>
    </row>
    <row r="117" spans="1:6" hidden="1">
      <c r="A117" s="37">
        <v>0</v>
      </c>
      <c r="B117" t="s">
        <v>5380</v>
      </c>
      <c r="C117" s="37">
        <v>0</v>
      </c>
      <c r="D117" s="37" t="s">
        <v>5372</v>
      </c>
      <c r="E117" t="s">
        <v>5692</v>
      </c>
      <c r="F117" s="36">
        <v>44224.680555555555</v>
      </c>
    </row>
    <row r="118" spans="1:6" hidden="1">
      <c r="A118" s="37">
        <v>0</v>
      </c>
      <c r="B118" t="s">
        <v>5380</v>
      </c>
      <c r="C118" s="37">
        <v>0</v>
      </c>
      <c r="D118" s="37" t="s">
        <v>5372</v>
      </c>
      <c r="E118" t="s">
        <v>5692</v>
      </c>
      <c r="F118" s="36">
        <v>44224.680567129632</v>
      </c>
    </row>
    <row r="119" spans="1:6" hidden="1">
      <c r="A119" s="37">
        <v>0</v>
      </c>
      <c r="B119" t="s">
        <v>5382</v>
      </c>
      <c r="C119" s="37">
        <v>0</v>
      </c>
      <c r="D119" s="37" t="s">
        <v>5372</v>
      </c>
      <c r="E119" t="s">
        <v>5693</v>
      </c>
      <c r="F119" s="36">
        <v>44224.680590277778</v>
      </c>
    </row>
    <row r="120" spans="1:6" hidden="1">
      <c r="A120" s="37">
        <v>0</v>
      </c>
      <c r="B120" t="s">
        <v>5382</v>
      </c>
      <c r="C120" s="37">
        <v>0</v>
      </c>
      <c r="D120" s="37" t="s">
        <v>5372</v>
      </c>
      <c r="E120" t="s">
        <v>5693</v>
      </c>
      <c r="F120" s="36">
        <v>44224.680601851855</v>
      </c>
    </row>
    <row r="121" spans="1:6" hidden="1">
      <c r="A121" s="37">
        <v>0</v>
      </c>
      <c r="B121" t="s">
        <v>5384</v>
      </c>
      <c r="C121" s="37">
        <v>0</v>
      </c>
      <c r="D121" s="37" t="s">
        <v>5372</v>
      </c>
      <c r="E121" t="s">
        <v>5694</v>
      </c>
      <c r="F121" s="36">
        <v>44224.680613425924</v>
      </c>
    </row>
    <row r="122" spans="1:6" hidden="1">
      <c r="A122" s="37">
        <v>0</v>
      </c>
      <c r="B122" t="s">
        <v>5384</v>
      </c>
      <c r="C122" s="37">
        <v>0</v>
      </c>
      <c r="D122" s="37" t="s">
        <v>5372</v>
      </c>
      <c r="E122" t="s">
        <v>5694</v>
      </c>
      <c r="F122" s="36">
        <v>44224.680636574078</v>
      </c>
    </row>
    <row r="123" spans="1:6" hidden="1">
      <c r="A123" s="37">
        <v>0</v>
      </c>
      <c r="B123" t="s">
        <v>5386</v>
      </c>
      <c r="C123" s="37">
        <v>0</v>
      </c>
      <c r="D123" s="37" t="s">
        <v>5372</v>
      </c>
      <c r="E123" t="s">
        <v>5695</v>
      </c>
      <c r="F123" s="36">
        <v>44224.680706018517</v>
      </c>
    </row>
    <row r="124" spans="1:6" hidden="1">
      <c r="A124" s="37">
        <v>0</v>
      </c>
      <c r="B124" t="s">
        <v>5386</v>
      </c>
      <c r="C124" s="37">
        <v>0</v>
      </c>
      <c r="D124" s="37" t="s">
        <v>5372</v>
      </c>
      <c r="E124" t="s">
        <v>5695</v>
      </c>
      <c r="F124" s="36">
        <v>44224.68072916667</v>
      </c>
    </row>
    <row r="125" spans="1:6" hidden="1">
      <c r="A125" s="37">
        <v>0</v>
      </c>
      <c r="B125" t="s">
        <v>5388</v>
      </c>
      <c r="C125" s="37">
        <v>0</v>
      </c>
      <c r="D125" s="37" t="s">
        <v>5372</v>
      </c>
      <c r="E125" t="s">
        <v>5696</v>
      </c>
      <c r="F125" s="36">
        <v>44224.68074074074</v>
      </c>
    </row>
    <row r="126" spans="1:6" hidden="1">
      <c r="A126" s="37">
        <v>0</v>
      </c>
      <c r="B126" t="s">
        <v>5388</v>
      </c>
      <c r="C126" s="37">
        <v>0</v>
      </c>
      <c r="D126" s="37" t="s">
        <v>5372</v>
      </c>
      <c r="E126" t="s">
        <v>5696</v>
      </c>
      <c r="F126" s="36">
        <v>44224.680752314816</v>
      </c>
    </row>
    <row r="127" spans="1:6" hidden="1">
      <c r="A127" s="37">
        <v>16</v>
      </c>
      <c r="B127" t="s">
        <v>5669</v>
      </c>
      <c r="C127" s="37">
        <v>22.469577391942302</v>
      </c>
      <c r="D127" s="37" t="s">
        <v>5362</v>
      </c>
      <c r="E127" t="s">
        <v>5697</v>
      </c>
      <c r="F127" s="36">
        <v>44224.680763888886</v>
      </c>
    </row>
    <row r="128" spans="1:6" hidden="1">
      <c r="A128" s="37">
        <v>16</v>
      </c>
      <c r="B128" t="s">
        <v>5678</v>
      </c>
      <c r="C128" s="37">
        <v>0</v>
      </c>
      <c r="D128" s="37" t="s">
        <v>5362</v>
      </c>
      <c r="E128" t="s">
        <v>5698</v>
      </c>
      <c r="F128" s="36">
        <v>44224.680775462963</v>
      </c>
    </row>
    <row r="129" spans="1:6" hidden="1">
      <c r="A129" s="37">
        <v>0</v>
      </c>
      <c r="B129" t="s">
        <v>5390</v>
      </c>
      <c r="C129" s="37">
        <v>0</v>
      </c>
      <c r="D129" s="37" t="s">
        <v>5372</v>
      </c>
      <c r="E129" t="s">
        <v>5699</v>
      </c>
      <c r="F129" s="36">
        <v>44224.680798611109</v>
      </c>
    </row>
    <row r="130" spans="1:6" ht="25.5" hidden="1">
      <c r="A130" s="37">
        <v>0</v>
      </c>
      <c r="B130" t="s">
        <v>5390</v>
      </c>
      <c r="C130" s="37">
        <v>0</v>
      </c>
      <c r="D130" s="37" t="s">
        <v>5372</v>
      </c>
      <c r="E130" s="204" t="s">
        <v>5699</v>
      </c>
      <c r="F130" s="36">
        <v>44224.680810185186</v>
      </c>
    </row>
    <row r="131" spans="1:6" hidden="1">
      <c r="A131" s="37">
        <v>0</v>
      </c>
      <c r="B131" t="s">
        <v>5392</v>
      </c>
      <c r="C131" s="37">
        <v>0</v>
      </c>
      <c r="D131" s="37" t="s">
        <v>5372</v>
      </c>
      <c r="E131" t="s">
        <v>5700</v>
      </c>
      <c r="F131" s="36">
        <v>44224.680833333332</v>
      </c>
    </row>
    <row r="132" spans="1:6" hidden="1">
      <c r="A132" s="37">
        <v>0</v>
      </c>
      <c r="B132" t="s">
        <v>5392</v>
      </c>
      <c r="C132" s="37">
        <v>0</v>
      </c>
      <c r="D132" s="37" t="s">
        <v>5372</v>
      </c>
      <c r="E132" t="s">
        <v>5700</v>
      </c>
      <c r="F132" s="36">
        <v>44224.680856481478</v>
      </c>
    </row>
    <row r="133" spans="1:6" hidden="1">
      <c r="A133" s="37">
        <v>0</v>
      </c>
      <c r="B133" t="s">
        <v>5394</v>
      </c>
      <c r="C133" s="37">
        <v>0</v>
      </c>
      <c r="D133" s="37" t="s">
        <v>5372</v>
      </c>
      <c r="E133" t="s">
        <v>5701</v>
      </c>
      <c r="F133" s="36">
        <v>44224.680868055555</v>
      </c>
    </row>
    <row r="134" spans="1:6" hidden="1">
      <c r="A134" s="37">
        <v>0</v>
      </c>
      <c r="B134" t="s">
        <v>5394</v>
      </c>
      <c r="C134" s="37">
        <v>0</v>
      </c>
      <c r="D134" s="37" t="s">
        <v>5372</v>
      </c>
      <c r="E134" t="s">
        <v>5701</v>
      </c>
      <c r="F134" s="36">
        <v>44224.680891203701</v>
      </c>
    </row>
    <row r="135" spans="1:6" hidden="1">
      <c r="A135" s="37">
        <v>0</v>
      </c>
      <c r="B135" t="s">
        <v>5672</v>
      </c>
      <c r="C135" s="37">
        <v>0</v>
      </c>
      <c r="D135" s="37" t="s">
        <v>5372</v>
      </c>
      <c r="E135" t="s">
        <v>5702</v>
      </c>
      <c r="F135" s="36">
        <v>44224.680914351855</v>
      </c>
    </row>
    <row r="136" spans="1:6" hidden="1">
      <c r="A136" s="37">
        <v>0</v>
      </c>
      <c r="B136" t="s">
        <v>5672</v>
      </c>
      <c r="C136" s="37">
        <v>0</v>
      </c>
      <c r="D136" s="37" t="s">
        <v>5372</v>
      </c>
      <c r="E136" t="s">
        <v>5702</v>
      </c>
      <c r="F136" s="36">
        <v>44224.680925925924</v>
      </c>
    </row>
    <row r="137" spans="1:6" hidden="1">
      <c r="A137" s="37">
        <v>0</v>
      </c>
      <c r="B137" t="s">
        <v>5673</v>
      </c>
      <c r="C137" s="37">
        <v>0</v>
      </c>
      <c r="D137" s="37" t="s">
        <v>5372</v>
      </c>
      <c r="E137" t="s">
        <v>5703</v>
      </c>
      <c r="F137" s="36">
        <v>44224.680949074071</v>
      </c>
    </row>
    <row r="138" spans="1:6" hidden="1">
      <c r="A138" s="37">
        <v>0</v>
      </c>
      <c r="B138" t="s">
        <v>5673</v>
      </c>
      <c r="C138" s="37">
        <v>0</v>
      </c>
      <c r="D138" s="37" t="s">
        <v>5372</v>
      </c>
      <c r="E138" t="s">
        <v>5703</v>
      </c>
      <c r="F138" s="36">
        <v>44224.680960648147</v>
      </c>
    </row>
    <row r="139" spans="1:6" ht="25.5" hidden="1">
      <c r="A139" s="37">
        <v>0</v>
      </c>
      <c r="B139" t="s">
        <v>5398</v>
      </c>
      <c r="C139" s="37">
        <v>0</v>
      </c>
      <c r="D139" s="37" t="s">
        <v>5372</v>
      </c>
      <c r="E139" s="204" t="s">
        <v>5704</v>
      </c>
      <c r="F139" s="36">
        <v>44224.680983796294</v>
      </c>
    </row>
    <row r="140" spans="1:6" hidden="1">
      <c r="A140" s="37">
        <v>0</v>
      </c>
      <c r="B140" t="s">
        <v>5398</v>
      </c>
      <c r="C140" s="37">
        <v>0</v>
      </c>
      <c r="D140" s="37" t="s">
        <v>5372</v>
      </c>
      <c r="E140" t="s">
        <v>5704</v>
      </c>
      <c r="F140" s="36">
        <v>44224.680995370371</v>
      </c>
    </row>
    <row r="141" spans="1:6" hidden="1">
      <c r="A141" s="37">
        <v>16</v>
      </c>
      <c r="B141" t="s">
        <v>5677</v>
      </c>
      <c r="C141" s="37">
        <v>1.2929227228034716</v>
      </c>
      <c r="E141" t="s">
        <v>5705</v>
      </c>
      <c r="F141" s="36">
        <v>44224.681018518517</v>
      </c>
    </row>
    <row r="142" spans="1:6" hidden="1">
      <c r="A142" s="37">
        <v>0</v>
      </c>
      <c r="B142" t="s">
        <v>5400</v>
      </c>
      <c r="C142" s="37">
        <v>0</v>
      </c>
      <c r="D142" s="37" t="s">
        <v>5372</v>
      </c>
      <c r="E142" t="s">
        <v>5706</v>
      </c>
      <c r="F142" s="36">
        <v>44224.681030092594</v>
      </c>
    </row>
    <row r="143" spans="1:6" hidden="1">
      <c r="A143" s="37">
        <v>0</v>
      </c>
      <c r="B143" t="s">
        <v>5400</v>
      </c>
      <c r="C143" s="37">
        <v>0</v>
      </c>
      <c r="D143" s="37" t="s">
        <v>5372</v>
      </c>
      <c r="E143" t="s">
        <v>5706</v>
      </c>
      <c r="F143" s="36">
        <v>44224.68105324074</v>
      </c>
    </row>
    <row r="144" spans="1:6" hidden="1">
      <c r="A144" s="37">
        <v>0</v>
      </c>
      <c r="B144" t="s">
        <v>5402</v>
      </c>
      <c r="C144" s="37">
        <v>0</v>
      </c>
      <c r="D144" s="37" t="s">
        <v>5372</v>
      </c>
      <c r="E144" t="s">
        <v>5707</v>
      </c>
      <c r="F144" s="36">
        <v>44224.681122685186</v>
      </c>
    </row>
    <row r="145" spans="1:6" hidden="1">
      <c r="A145" s="37">
        <v>0</v>
      </c>
      <c r="B145" t="s">
        <v>5402</v>
      </c>
      <c r="C145" s="37">
        <v>0</v>
      </c>
      <c r="D145" s="37" t="s">
        <v>5372</v>
      </c>
      <c r="E145" t="s">
        <v>5707</v>
      </c>
      <c r="F145" s="36">
        <v>44224.681134259263</v>
      </c>
    </row>
    <row r="146" spans="1:6" hidden="1">
      <c r="A146" s="37">
        <v>0</v>
      </c>
      <c r="B146" t="s">
        <v>5404</v>
      </c>
      <c r="C146" s="37">
        <v>0</v>
      </c>
      <c r="D146" s="37" t="s">
        <v>5372</v>
      </c>
      <c r="E146" t="s">
        <v>5708</v>
      </c>
      <c r="F146" s="36">
        <v>44224.681145833332</v>
      </c>
    </row>
    <row r="147" spans="1:6" hidden="1">
      <c r="A147" s="37">
        <v>0</v>
      </c>
      <c r="B147" t="s">
        <v>5404</v>
      </c>
      <c r="C147" s="37">
        <v>0</v>
      </c>
      <c r="D147" s="37" t="s">
        <v>5372</v>
      </c>
      <c r="E147" t="s">
        <v>5708</v>
      </c>
      <c r="F147" s="36">
        <v>44224.681157407409</v>
      </c>
    </row>
    <row r="148" spans="1:6" hidden="1">
      <c r="A148" s="37">
        <v>0</v>
      </c>
      <c r="B148" t="s">
        <v>5406</v>
      </c>
      <c r="C148" s="37">
        <v>0</v>
      </c>
      <c r="D148" s="37" t="s">
        <v>5372</v>
      </c>
      <c r="E148" t="s">
        <v>5709</v>
      </c>
      <c r="F148" s="36">
        <v>44224.681168981479</v>
      </c>
    </row>
    <row r="149" spans="1:6" hidden="1">
      <c r="A149" s="37">
        <v>0</v>
      </c>
      <c r="B149" t="s">
        <v>5406</v>
      </c>
      <c r="C149" s="37">
        <v>0</v>
      </c>
      <c r="D149" s="37" t="s">
        <v>5372</v>
      </c>
      <c r="E149" t="s">
        <v>5709</v>
      </c>
      <c r="F149" s="36">
        <v>44224.681180555555</v>
      </c>
    </row>
    <row r="150" spans="1:6" hidden="1">
      <c r="A150" s="37">
        <v>0</v>
      </c>
      <c r="B150" t="s">
        <v>5407</v>
      </c>
      <c r="C150" s="37">
        <v>0</v>
      </c>
      <c r="D150" s="37" t="s">
        <v>5372</v>
      </c>
      <c r="E150" t="s">
        <v>5710</v>
      </c>
      <c r="F150" s="36">
        <v>44224.681203703702</v>
      </c>
    </row>
    <row r="151" spans="1:6" hidden="1">
      <c r="A151" s="37">
        <v>0</v>
      </c>
      <c r="B151" t="s">
        <v>5407</v>
      </c>
      <c r="C151" s="37">
        <v>0</v>
      </c>
      <c r="D151" s="37" t="s">
        <v>5372</v>
      </c>
      <c r="E151" t="s">
        <v>5710</v>
      </c>
      <c r="F151" s="36">
        <v>44224.681215277778</v>
      </c>
    </row>
    <row r="152" spans="1:6" hidden="1">
      <c r="A152" s="37">
        <v>0</v>
      </c>
      <c r="B152" t="s">
        <v>5409</v>
      </c>
      <c r="C152" s="37">
        <v>0</v>
      </c>
      <c r="D152" s="37" t="s">
        <v>5372</v>
      </c>
      <c r="E152" t="s">
        <v>5711</v>
      </c>
      <c r="F152" s="36">
        <v>44224.681226851855</v>
      </c>
    </row>
    <row r="153" spans="1:6" hidden="1">
      <c r="A153" s="37">
        <v>0</v>
      </c>
      <c r="B153" t="s">
        <v>5409</v>
      </c>
      <c r="C153" s="37">
        <v>0</v>
      </c>
      <c r="D153" s="37" t="s">
        <v>5372</v>
      </c>
      <c r="E153" t="s">
        <v>5711</v>
      </c>
      <c r="F153" s="36">
        <v>44224.681238425925</v>
      </c>
    </row>
    <row r="154" spans="1:6" hidden="1">
      <c r="A154" s="37">
        <v>16</v>
      </c>
      <c r="B154" t="s">
        <v>5412</v>
      </c>
      <c r="C154" s="37">
        <v>0.11097159141906195</v>
      </c>
      <c r="D154" s="37" t="s">
        <v>3992</v>
      </c>
      <c r="E154" t="s">
        <v>5712</v>
      </c>
      <c r="F154" s="36">
        <v>44224.681273148148</v>
      </c>
    </row>
    <row r="155" spans="1:6" hidden="1">
      <c r="A155" s="37">
        <v>16</v>
      </c>
      <c r="B155" t="s">
        <v>5413</v>
      </c>
      <c r="C155" s="37">
        <v>0.18161974700202566</v>
      </c>
      <c r="D155" s="37" t="s">
        <v>3992</v>
      </c>
      <c r="E155" t="s">
        <v>5713</v>
      </c>
      <c r="F155" s="36">
        <v>44224.681296296294</v>
      </c>
    </row>
    <row r="156" spans="1:6" hidden="1">
      <c r="A156" s="37">
        <v>16</v>
      </c>
      <c r="B156" t="s">
        <v>5414</v>
      </c>
      <c r="C156" s="37">
        <v>0.13883921811147562</v>
      </c>
      <c r="D156" s="37" t="s">
        <v>3992</v>
      </c>
      <c r="E156" t="s">
        <v>5714</v>
      </c>
      <c r="F156" s="36">
        <v>44224.681319444448</v>
      </c>
    </row>
    <row r="157" spans="1:6" hidden="1">
      <c r="A157" s="37">
        <v>16</v>
      </c>
      <c r="B157" t="s">
        <v>5415</v>
      </c>
      <c r="C157" s="37">
        <v>0.14707207295525671</v>
      </c>
      <c r="D157" s="37" t="s">
        <v>3992</v>
      </c>
      <c r="E157" t="s">
        <v>5715</v>
      </c>
      <c r="F157" s="36">
        <v>44224.681342592594</v>
      </c>
    </row>
    <row r="158" spans="1:6" hidden="1">
      <c r="A158" s="37">
        <v>16</v>
      </c>
      <c r="B158" t="s">
        <v>5416</v>
      </c>
      <c r="C158" s="37">
        <v>85.995529522935328</v>
      </c>
      <c r="D158" s="37" t="s">
        <v>3992</v>
      </c>
      <c r="E158" t="s">
        <v>5716</v>
      </c>
      <c r="F158" s="36">
        <v>44224.68136574074</v>
      </c>
    </row>
    <row r="159" spans="1:6" hidden="1">
      <c r="A159" s="37">
        <v>17</v>
      </c>
      <c r="B159" t="s">
        <v>5666</v>
      </c>
      <c r="C159" s="37">
        <v>27.411421005460902</v>
      </c>
      <c r="D159" s="37" t="s">
        <v>5505</v>
      </c>
      <c r="E159" t="s">
        <v>5680</v>
      </c>
      <c r="F159" s="36">
        <v>44224.698946759258</v>
      </c>
    </row>
    <row r="160" spans="1:6" hidden="1">
      <c r="A160" s="37">
        <v>17</v>
      </c>
      <c r="B160" t="s">
        <v>5668</v>
      </c>
      <c r="C160" s="37">
        <v>63.546804947323267</v>
      </c>
      <c r="D160" s="37" t="s">
        <v>371</v>
      </c>
      <c r="E160" t="s">
        <v>5681</v>
      </c>
      <c r="F160" s="36">
        <v>44224.698946759258</v>
      </c>
    </row>
    <row r="161" spans="1:6" hidden="1">
      <c r="A161" s="37">
        <v>17</v>
      </c>
      <c r="B161" t="s">
        <v>5667</v>
      </c>
      <c r="C161" s="37">
        <v>62.238736507627657</v>
      </c>
      <c r="D161" s="37" t="s">
        <v>5362</v>
      </c>
      <c r="E161" t="s">
        <v>5682</v>
      </c>
      <c r="F161" s="36">
        <v>44224.698946759258</v>
      </c>
    </row>
    <row r="162" spans="1:6" hidden="1">
      <c r="A162" s="37">
        <v>17</v>
      </c>
      <c r="B162" t="s">
        <v>5596</v>
      </c>
      <c r="C162" s="37">
        <v>0</v>
      </c>
      <c r="D162" s="37" t="s">
        <v>5505</v>
      </c>
      <c r="E162" t="s">
        <v>5683</v>
      </c>
      <c r="F162" s="36">
        <v>44224.706006944441</v>
      </c>
    </row>
    <row r="163" spans="1:6" hidden="1">
      <c r="A163" s="37">
        <v>17</v>
      </c>
      <c r="B163" t="s">
        <v>5608</v>
      </c>
      <c r="C163" s="37">
        <v>0</v>
      </c>
      <c r="D163" s="37" t="s">
        <v>371</v>
      </c>
      <c r="E163" t="s">
        <v>5684</v>
      </c>
      <c r="F163" s="36">
        <v>44224.706006944441</v>
      </c>
    </row>
    <row r="164" spans="1:6" hidden="1">
      <c r="A164" s="37">
        <v>17</v>
      </c>
      <c r="B164" t="s">
        <v>5609</v>
      </c>
      <c r="C164" s="37">
        <v>0</v>
      </c>
      <c r="D164" s="37" t="s">
        <v>5362</v>
      </c>
      <c r="E164" t="s">
        <v>5685</v>
      </c>
      <c r="F164" s="36">
        <v>44224.706006944441</v>
      </c>
    </row>
    <row r="165" spans="1:6" hidden="1">
      <c r="A165" s="37">
        <v>17</v>
      </c>
      <c r="B165" t="s">
        <v>5666</v>
      </c>
      <c r="C165" s="37">
        <v>27.411421005460902</v>
      </c>
      <c r="D165" s="37" t="s">
        <v>5505</v>
      </c>
      <c r="E165" t="s">
        <v>5680</v>
      </c>
      <c r="F165" s="36">
        <v>44224.719548611109</v>
      </c>
    </row>
    <row r="166" spans="1:6" hidden="1">
      <c r="A166" s="37">
        <v>17</v>
      </c>
      <c r="B166" t="s">
        <v>5668</v>
      </c>
      <c r="C166" s="37">
        <v>63.546804947323267</v>
      </c>
      <c r="D166" s="37" t="s">
        <v>371</v>
      </c>
      <c r="E166" t="s">
        <v>5681</v>
      </c>
      <c r="F166" s="36">
        <v>44224.719548611109</v>
      </c>
    </row>
    <row r="167" spans="1:6" ht="25.5" hidden="1">
      <c r="A167" s="37">
        <v>17</v>
      </c>
      <c r="B167" t="s">
        <v>5667</v>
      </c>
      <c r="C167" s="37">
        <v>62.238736507627657</v>
      </c>
      <c r="D167" s="37" t="s">
        <v>5362</v>
      </c>
      <c r="E167" s="204" t="s">
        <v>5682</v>
      </c>
      <c r="F167" s="36">
        <v>44224.719548611109</v>
      </c>
    </row>
    <row r="168" spans="1:6" hidden="1">
      <c r="A168" s="37">
        <v>17</v>
      </c>
      <c r="B168" t="s">
        <v>5596</v>
      </c>
      <c r="C168" s="37">
        <v>0</v>
      </c>
      <c r="D168" s="37" t="s">
        <v>5505</v>
      </c>
      <c r="E168" t="s">
        <v>5683</v>
      </c>
      <c r="F168" s="36">
        <v>44224.7265625</v>
      </c>
    </row>
    <row r="169" spans="1:6" hidden="1">
      <c r="A169" s="37">
        <v>17</v>
      </c>
      <c r="B169" t="s">
        <v>5608</v>
      </c>
      <c r="C169" s="37">
        <v>0</v>
      </c>
      <c r="D169" s="37" t="s">
        <v>371</v>
      </c>
      <c r="E169" t="s">
        <v>5684</v>
      </c>
      <c r="F169" s="36">
        <v>44224.7265625</v>
      </c>
    </row>
    <row r="170" spans="1:6" hidden="1">
      <c r="A170" s="37">
        <v>17</v>
      </c>
      <c r="B170" t="s">
        <v>5609</v>
      </c>
      <c r="C170" s="37">
        <v>0</v>
      </c>
      <c r="D170" s="37" t="s">
        <v>5362</v>
      </c>
      <c r="E170" t="s">
        <v>5685</v>
      </c>
      <c r="F170" s="36">
        <v>44224.7265625</v>
      </c>
    </row>
    <row r="171" spans="1:6" hidden="1">
      <c r="A171" s="37">
        <v>17</v>
      </c>
      <c r="B171" t="s">
        <v>5666</v>
      </c>
      <c r="C171" s="37">
        <v>27.411421005460902</v>
      </c>
      <c r="D171" s="37" t="s">
        <v>5505</v>
      </c>
      <c r="E171" t="s">
        <v>5680</v>
      </c>
      <c r="F171" s="36">
        <v>44225.450266203705</v>
      </c>
    </row>
    <row r="172" spans="1:6" hidden="1">
      <c r="A172" s="37">
        <v>17</v>
      </c>
      <c r="B172" t="s">
        <v>5668</v>
      </c>
      <c r="C172" s="37">
        <v>63.546804947323267</v>
      </c>
      <c r="D172" s="37" t="s">
        <v>371</v>
      </c>
      <c r="E172" t="s">
        <v>5681</v>
      </c>
      <c r="F172" s="36">
        <v>44225.450266203705</v>
      </c>
    </row>
    <row r="173" spans="1:6" hidden="1">
      <c r="A173" s="37">
        <v>17</v>
      </c>
      <c r="B173" t="s">
        <v>5667</v>
      </c>
      <c r="C173" s="37">
        <v>62.238736507627657</v>
      </c>
      <c r="D173" s="37" t="s">
        <v>5362</v>
      </c>
      <c r="E173" t="s">
        <v>5682</v>
      </c>
      <c r="F173" s="36">
        <v>44225.450266203705</v>
      </c>
    </row>
    <row r="174" spans="1:6" hidden="1">
      <c r="A174" s="37">
        <v>17</v>
      </c>
      <c r="B174" t="s">
        <v>5596</v>
      </c>
      <c r="C174" s="37">
        <v>0</v>
      </c>
      <c r="D174" s="37" t="s">
        <v>5505</v>
      </c>
      <c r="E174" t="s">
        <v>5683</v>
      </c>
      <c r="F174" s="36">
        <v>44225.457152777781</v>
      </c>
    </row>
    <row r="175" spans="1:6" hidden="1">
      <c r="A175" s="37">
        <v>17</v>
      </c>
      <c r="B175" t="s">
        <v>5608</v>
      </c>
      <c r="C175" s="37">
        <v>0</v>
      </c>
      <c r="D175" s="37" t="s">
        <v>371</v>
      </c>
      <c r="E175" t="s">
        <v>5684</v>
      </c>
      <c r="F175" s="36">
        <v>44225.457152777781</v>
      </c>
    </row>
    <row r="176" spans="1:6" hidden="1">
      <c r="A176" s="37">
        <v>17</v>
      </c>
      <c r="B176" t="s">
        <v>5609</v>
      </c>
      <c r="C176" s="37">
        <v>0</v>
      </c>
      <c r="D176" s="37" t="s">
        <v>5362</v>
      </c>
      <c r="E176" t="s">
        <v>5685</v>
      </c>
      <c r="F176" s="36">
        <v>44225.45716435185</v>
      </c>
    </row>
    <row r="177" spans="1:6" hidden="1">
      <c r="A177" s="37">
        <v>1</v>
      </c>
      <c r="B177" t="s">
        <v>5666</v>
      </c>
      <c r="C177" s="37">
        <v>27.730985560417256</v>
      </c>
      <c r="D177" s="37" t="s">
        <v>5505</v>
      </c>
      <c r="E177" t="s">
        <v>5680</v>
      </c>
      <c r="F177" s="36">
        <v>44235.583229166667</v>
      </c>
    </row>
    <row r="178" spans="1:6" hidden="1">
      <c r="A178" s="37">
        <v>1</v>
      </c>
      <c r="B178" t="s">
        <v>5668</v>
      </c>
      <c r="C178" s="37">
        <v>117.19999694824219</v>
      </c>
      <c r="D178" s="37" t="s">
        <v>371</v>
      </c>
      <c r="E178" t="s">
        <v>5681</v>
      </c>
      <c r="F178" s="36">
        <v>44235.583240740743</v>
      </c>
    </row>
    <row r="179" spans="1:6" hidden="1">
      <c r="A179" s="37">
        <v>1</v>
      </c>
      <c r="B179" t="s">
        <v>5667</v>
      </c>
      <c r="C179" s="37">
        <v>65.641478819317214</v>
      </c>
      <c r="D179" s="37" t="s">
        <v>5362</v>
      </c>
      <c r="E179" t="s">
        <v>5682</v>
      </c>
      <c r="F179" s="36">
        <v>44235.583240740743</v>
      </c>
    </row>
    <row r="180" spans="1:6" hidden="1">
      <c r="A180" s="37">
        <v>1</v>
      </c>
      <c r="B180" t="s">
        <v>5596</v>
      </c>
      <c r="C180" s="37">
        <v>0</v>
      </c>
      <c r="D180" s="37" t="s">
        <v>5505</v>
      </c>
      <c r="E180" t="s">
        <v>5683</v>
      </c>
      <c r="F180" s="36">
        <v>44235.591400462959</v>
      </c>
    </row>
    <row r="181" spans="1:6" hidden="1">
      <c r="A181" s="37">
        <v>1</v>
      </c>
      <c r="B181" t="s">
        <v>5608</v>
      </c>
      <c r="C181" s="37">
        <v>0</v>
      </c>
      <c r="D181" s="37" t="s">
        <v>371</v>
      </c>
      <c r="E181" t="s">
        <v>5684</v>
      </c>
      <c r="F181" s="36">
        <v>44235.591412037036</v>
      </c>
    </row>
    <row r="182" spans="1:6" hidden="1">
      <c r="A182" s="37">
        <v>1</v>
      </c>
      <c r="B182" t="s">
        <v>5609</v>
      </c>
      <c r="C182" s="37">
        <v>0</v>
      </c>
      <c r="D182" s="37" t="s">
        <v>5362</v>
      </c>
      <c r="E182" t="s">
        <v>5685</v>
      </c>
      <c r="F182" s="36">
        <v>44235.591412037036</v>
      </c>
    </row>
    <row r="183" spans="1:6" hidden="1">
      <c r="A183" s="37">
        <v>0</v>
      </c>
      <c r="C183" s="37">
        <v>0</v>
      </c>
      <c r="E183" t="s">
        <v>6126</v>
      </c>
      <c r="F183" s="36">
        <v>44245.373472222222</v>
      </c>
    </row>
    <row r="184" spans="1:6" hidden="1">
      <c r="A184" s="37">
        <v>0</v>
      </c>
      <c r="B184" t="s">
        <v>5717</v>
      </c>
      <c r="C184" s="37">
        <v>0</v>
      </c>
      <c r="E184" t="s">
        <v>6127</v>
      </c>
      <c r="F184" s="36">
        <v>44245.373923611114</v>
      </c>
    </row>
    <row r="185" spans="1:6" hidden="1">
      <c r="A185" s="37">
        <v>0</v>
      </c>
      <c r="B185" t="s">
        <v>5718</v>
      </c>
      <c r="C185" s="37">
        <v>0</v>
      </c>
      <c r="E185" t="s">
        <v>6128</v>
      </c>
      <c r="F185" s="36">
        <v>44245.373969907407</v>
      </c>
    </row>
    <row r="186" spans="1:6" hidden="1">
      <c r="A186" s="37">
        <v>0</v>
      </c>
      <c r="B186" t="s">
        <v>5719</v>
      </c>
      <c r="C186" s="37">
        <v>0</v>
      </c>
      <c r="E186" t="s">
        <v>6129</v>
      </c>
      <c r="F186" s="36">
        <v>44245.373993055553</v>
      </c>
    </row>
    <row r="187" spans="1:6" hidden="1">
      <c r="A187" s="37">
        <v>0</v>
      </c>
      <c r="C187" s="37">
        <v>0</v>
      </c>
      <c r="E187" t="s">
        <v>6126</v>
      </c>
      <c r="F187" s="36">
        <v>44245.374363425923</v>
      </c>
    </row>
    <row r="188" spans="1:6" hidden="1">
      <c r="A188" s="37">
        <v>0</v>
      </c>
      <c r="B188" t="s">
        <v>5717</v>
      </c>
      <c r="C188" s="37">
        <v>0</v>
      </c>
      <c r="E188" t="s">
        <v>6127</v>
      </c>
      <c r="F188" s="36">
        <v>44245.374432870369</v>
      </c>
    </row>
    <row r="189" spans="1:6" hidden="1">
      <c r="A189" s="37">
        <v>0</v>
      </c>
      <c r="B189" t="s">
        <v>5718</v>
      </c>
      <c r="C189" s="37">
        <v>0</v>
      </c>
      <c r="E189" t="s">
        <v>6128</v>
      </c>
      <c r="F189" s="36">
        <v>44245.374548611115</v>
      </c>
    </row>
    <row r="190" spans="1:6" hidden="1">
      <c r="A190" s="37">
        <v>0</v>
      </c>
      <c r="B190" t="s">
        <v>5719</v>
      </c>
      <c r="C190" s="37">
        <v>0</v>
      </c>
      <c r="E190" t="s">
        <v>6129</v>
      </c>
      <c r="F190" s="36">
        <v>44245.374594907407</v>
      </c>
    </row>
    <row r="191" spans="1:6" hidden="1">
      <c r="A191" s="37">
        <v>0</v>
      </c>
      <c r="C191" s="37">
        <v>0</v>
      </c>
      <c r="E191" t="s">
        <v>6126</v>
      </c>
      <c r="F191" s="36">
        <v>44245.526585648149</v>
      </c>
    </row>
    <row r="192" spans="1:6" hidden="1">
      <c r="A192" s="37">
        <v>0</v>
      </c>
      <c r="B192" t="s">
        <v>5717</v>
      </c>
      <c r="C192" s="37">
        <v>0</v>
      </c>
      <c r="E192" t="s">
        <v>6127</v>
      </c>
      <c r="F192" s="36">
        <v>44245.526631944442</v>
      </c>
    </row>
    <row r="193" spans="1:6" hidden="1">
      <c r="A193" s="37">
        <v>0</v>
      </c>
      <c r="B193" t="s">
        <v>5718</v>
      </c>
      <c r="C193" s="37">
        <v>0</v>
      </c>
      <c r="E193" t="s">
        <v>6128</v>
      </c>
      <c r="F193" s="36">
        <v>44245.526631944442</v>
      </c>
    </row>
    <row r="194" spans="1:6" hidden="1">
      <c r="A194" s="37">
        <v>0</v>
      </c>
      <c r="B194" t="s">
        <v>5719</v>
      </c>
      <c r="C194" s="37">
        <v>0</v>
      </c>
      <c r="E194" t="s">
        <v>6129</v>
      </c>
      <c r="F194" s="36">
        <v>44245.526631944442</v>
      </c>
    </row>
    <row r="195" spans="1:6" hidden="1">
      <c r="A195" s="37">
        <v>0</v>
      </c>
      <c r="C195" s="37">
        <v>0</v>
      </c>
      <c r="E195" t="s">
        <v>6126</v>
      </c>
      <c r="F195" s="36">
        <v>44245.529560185183</v>
      </c>
    </row>
    <row r="196" spans="1:6" hidden="1">
      <c r="A196" s="37">
        <v>0</v>
      </c>
      <c r="B196" t="s">
        <v>5717</v>
      </c>
      <c r="C196" s="37">
        <v>0</v>
      </c>
      <c r="E196" t="s">
        <v>6127</v>
      </c>
      <c r="F196" s="36">
        <v>44245.529664351852</v>
      </c>
    </row>
    <row r="197" spans="1:6" hidden="1">
      <c r="A197" s="37">
        <v>0</v>
      </c>
      <c r="B197" t="s">
        <v>5718</v>
      </c>
      <c r="C197" s="37">
        <v>0</v>
      </c>
      <c r="E197" t="s">
        <v>6128</v>
      </c>
      <c r="F197" s="36">
        <v>44245.529907407406</v>
      </c>
    </row>
    <row r="198" spans="1:6" hidden="1">
      <c r="A198" s="37">
        <v>0</v>
      </c>
      <c r="B198" t="s">
        <v>5719</v>
      </c>
      <c r="C198" s="37">
        <v>0</v>
      </c>
      <c r="E198" t="s">
        <v>6129</v>
      </c>
      <c r="F198" s="36">
        <v>44245.529930555553</v>
      </c>
    </row>
    <row r="199" spans="1:6" hidden="1">
      <c r="A199" s="37">
        <v>0</v>
      </c>
      <c r="B199" t="s">
        <v>4848</v>
      </c>
      <c r="C199" s="37">
        <v>0</v>
      </c>
      <c r="E199" t="s">
        <v>6130</v>
      </c>
      <c r="F199" s="36">
        <v>44245.529965277776</v>
      </c>
    </row>
    <row r="200" spans="1:6" hidden="1">
      <c r="A200" s="37">
        <v>0</v>
      </c>
      <c r="B200" t="s">
        <v>5762</v>
      </c>
      <c r="C200" s="37">
        <v>0</v>
      </c>
      <c r="E200" t="s">
        <v>6131</v>
      </c>
      <c r="F200" s="36">
        <v>44245.529976851853</v>
      </c>
    </row>
    <row r="201" spans="1:6" hidden="1">
      <c r="A201" s="37">
        <v>0</v>
      </c>
      <c r="B201" t="s">
        <v>5745</v>
      </c>
      <c r="C201" s="37">
        <v>0</v>
      </c>
      <c r="E201" t="s">
        <v>6132</v>
      </c>
      <c r="F201" s="36">
        <v>44245.529988425929</v>
      </c>
    </row>
    <row r="202" spans="1:6" hidden="1">
      <c r="A202" s="37">
        <v>0</v>
      </c>
      <c r="B202" t="s">
        <v>5746</v>
      </c>
      <c r="C202" s="37">
        <v>0</v>
      </c>
      <c r="E202" t="s">
        <v>6133</v>
      </c>
      <c r="F202" s="36">
        <v>44245.53</v>
      </c>
    </row>
    <row r="203" spans="1:6" hidden="1">
      <c r="A203" s="37">
        <v>0</v>
      </c>
      <c r="B203" t="s">
        <v>5808</v>
      </c>
      <c r="C203" s="37">
        <v>0</v>
      </c>
      <c r="E203" t="s">
        <v>6134</v>
      </c>
      <c r="F203" s="36">
        <v>44245.53</v>
      </c>
    </row>
    <row r="204" spans="1:6" hidden="1">
      <c r="A204" s="37">
        <v>0</v>
      </c>
      <c r="B204" t="s">
        <v>5809</v>
      </c>
      <c r="C204" s="37">
        <v>0</v>
      </c>
      <c r="E204" t="s">
        <v>6135</v>
      </c>
      <c r="F204" s="36">
        <v>44245.530011574076</v>
      </c>
    </row>
    <row r="205" spans="1:6" hidden="1">
      <c r="A205" s="37">
        <v>0</v>
      </c>
      <c r="B205" t="s">
        <v>5810</v>
      </c>
      <c r="C205" s="37">
        <v>0</v>
      </c>
      <c r="E205" t="s">
        <v>6136</v>
      </c>
      <c r="F205" s="36">
        <v>44245.530023148145</v>
      </c>
    </row>
    <row r="206" spans="1:6" hidden="1">
      <c r="A206" s="37">
        <v>0</v>
      </c>
      <c r="B206" t="s">
        <v>5811</v>
      </c>
      <c r="C206" s="37">
        <v>0</v>
      </c>
      <c r="E206" t="s">
        <v>6137</v>
      </c>
      <c r="F206" s="36">
        <v>44245.530023148145</v>
      </c>
    </row>
    <row r="207" spans="1:6" hidden="1">
      <c r="A207" s="37">
        <v>0</v>
      </c>
      <c r="B207" t="s">
        <v>5812</v>
      </c>
      <c r="C207" s="37">
        <v>0</v>
      </c>
      <c r="E207" t="s">
        <v>6138</v>
      </c>
      <c r="F207" s="36">
        <v>44245.530023148145</v>
      </c>
    </row>
    <row r="208" spans="1:6" hidden="1">
      <c r="A208" s="37">
        <v>0</v>
      </c>
      <c r="B208" t="s">
        <v>5813</v>
      </c>
      <c r="C208" s="37">
        <v>0</v>
      </c>
      <c r="E208" t="s">
        <v>6139</v>
      </c>
      <c r="F208" s="36">
        <v>44245.530023148145</v>
      </c>
    </row>
    <row r="209" spans="1:6" hidden="1">
      <c r="A209" s="37">
        <v>0</v>
      </c>
      <c r="B209" t="s">
        <v>5814</v>
      </c>
      <c r="C209" s="37">
        <v>0</v>
      </c>
      <c r="E209" t="s">
        <v>6140</v>
      </c>
      <c r="F209" s="36">
        <v>44245.530034722222</v>
      </c>
    </row>
    <row r="210" spans="1:6" hidden="1">
      <c r="A210" s="37">
        <v>0</v>
      </c>
      <c r="B210" t="s">
        <v>5815</v>
      </c>
      <c r="C210" s="37">
        <v>0</v>
      </c>
      <c r="E210" t="s">
        <v>6141</v>
      </c>
      <c r="F210" s="36">
        <v>44245.530034722222</v>
      </c>
    </row>
    <row r="211" spans="1:6" hidden="1">
      <c r="A211" s="37">
        <v>0</v>
      </c>
      <c r="B211" t="s">
        <v>5816</v>
      </c>
      <c r="C211" s="37">
        <v>0</v>
      </c>
      <c r="E211" t="s">
        <v>6142</v>
      </c>
      <c r="F211" s="36">
        <v>44245.530046296299</v>
      </c>
    </row>
    <row r="212" spans="1:6" hidden="1">
      <c r="A212" s="37">
        <v>0</v>
      </c>
      <c r="B212" t="s">
        <v>5821</v>
      </c>
      <c r="C212" s="37">
        <v>0</v>
      </c>
      <c r="E212" t="s">
        <v>6143</v>
      </c>
      <c r="F212" s="36">
        <v>44245.530046296299</v>
      </c>
    </row>
    <row r="213" spans="1:6" hidden="1">
      <c r="A213" s="37">
        <v>0</v>
      </c>
      <c r="B213" t="s">
        <v>5817</v>
      </c>
      <c r="C213" s="37">
        <v>0</v>
      </c>
      <c r="E213" t="s">
        <v>6144</v>
      </c>
      <c r="F213" s="36">
        <v>44245.530046296299</v>
      </c>
    </row>
    <row r="214" spans="1:6" hidden="1">
      <c r="A214" s="37">
        <v>0</v>
      </c>
      <c r="B214" t="s">
        <v>5818</v>
      </c>
      <c r="C214" s="37">
        <v>0</v>
      </c>
      <c r="E214" t="s">
        <v>6145</v>
      </c>
      <c r="F214" s="36">
        <v>44245.530046296299</v>
      </c>
    </row>
    <row r="215" spans="1:6" hidden="1">
      <c r="A215" s="37">
        <v>0</v>
      </c>
      <c r="B215" t="s">
        <v>5819</v>
      </c>
      <c r="C215" s="37">
        <v>0</v>
      </c>
      <c r="E215" t="s">
        <v>6146</v>
      </c>
      <c r="F215" s="36">
        <v>44245.530046296299</v>
      </c>
    </row>
    <row r="216" spans="1:6" hidden="1">
      <c r="A216" s="37">
        <v>0</v>
      </c>
      <c r="B216" t="s">
        <v>5820</v>
      </c>
      <c r="C216" s="37">
        <v>0</v>
      </c>
      <c r="E216" t="s">
        <v>6147</v>
      </c>
      <c r="F216" s="36">
        <v>44245.530057870368</v>
      </c>
    </row>
    <row r="217" spans="1:6" hidden="1">
      <c r="A217" s="37">
        <v>0</v>
      </c>
      <c r="B217" t="s">
        <v>5822</v>
      </c>
      <c r="C217" s="37">
        <v>0</v>
      </c>
      <c r="E217" t="s">
        <v>6148</v>
      </c>
      <c r="F217" s="36">
        <v>44245.530057870368</v>
      </c>
    </row>
    <row r="218" spans="1:6" hidden="1">
      <c r="A218" s="37">
        <v>0</v>
      </c>
      <c r="B218" t="s">
        <v>5823</v>
      </c>
      <c r="C218" s="37">
        <v>0</v>
      </c>
      <c r="E218" t="s">
        <v>6149</v>
      </c>
      <c r="F218" s="36">
        <v>44245.530057870368</v>
      </c>
    </row>
    <row r="219" spans="1:6" hidden="1">
      <c r="A219" s="37">
        <v>0</v>
      </c>
      <c r="B219" t="s">
        <v>5807</v>
      </c>
      <c r="C219" s="37">
        <v>0</v>
      </c>
      <c r="E219" t="s">
        <v>6150</v>
      </c>
      <c r="F219" s="36">
        <v>44245.530081018522</v>
      </c>
    </row>
    <row r="220" spans="1:6" hidden="1">
      <c r="A220" s="37">
        <v>0</v>
      </c>
      <c r="B220" t="s">
        <v>5851</v>
      </c>
      <c r="C220" s="37">
        <v>0</v>
      </c>
      <c r="E220" t="s">
        <v>6151</v>
      </c>
      <c r="F220" s="36">
        <v>44245.530081018522</v>
      </c>
    </row>
    <row r="221" spans="1:6" hidden="1">
      <c r="A221" s="37">
        <v>0</v>
      </c>
      <c r="B221" t="s">
        <v>5852</v>
      </c>
      <c r="C221" s="37">
        <v>0</v>
      </c>
      <c r="E221" t="s">
        <v>6152</v>
      </c>
      <c r="F221" s="36">
        <v>44245.530081018522</v>
      </c>
    </row>
    <row r="222" spans="1:6" hidden="1">
      <c r="A222" s="37">
        <v>0</v>
      </c>
      <c r="B222" t="s">
        <v>5853</v>
      </c>
      <c r="C222" s="37">
        <v>0</v>
      </c>
      <c r="E222" t="s">
        <v>6153</v>
      </c>
      <c r="F222" s="36">
        <v>44245.530081018522</v>
      </c>
    </row>
    <row r="223" spans="1:6" hidden="1">
      <c r="A223" s="37">
        <v>0</v>
      </c>
      <c r="B223" t="s">
        <v>5854</v>
      </c>
      <c r="C223" s="37">
        <v>0</v>
      </c>
      <c r="E223" t="s">
        <v>6154</v>
      </c>
      <c r="F223" s="36">
        <v>44245.530081018522</v>
      </c>
    </row>
    <row r="224" spans="1:6" hidden="1">
      <c r="A224" s="37">
        <v>0</v>
      </c>
      <c r="B224" t="s">
        <v>5855</v>
      </c>
      <c r="C224" s="37">
        <v>0</v>
      </c>
      <c r="E224" t="s">
        <v>6155</v>
      </c>
      <c r="F224" s="36">
        <v>44245.530081018522</v>
      </c>
    </row>
    <row r="225" spans="1:6" hidden="1">
      <c r="A225" s="37">
        <v>0</v>
      </c>
      <c r="B225" t="s">
        <v>5856</v>
      </c>
      <c r="C225" s="37">
        <v>0</v>
      </c>
      <c r="E225" t="s">
        <v>6156</v>
      </c>
      <c r="F225" s="36">
        <v>44245.530092592591</v>
      </c>
    </row>
    <row r="226" spans="1:6" hidden="1">
      <c r="A226" s="37">
        <v>0</v>
      </c>
      <c r="B226" t="s">
        <v>5857</v>
      </c>
      <c r="C226" s="37">
        <v>0</v>
      </c>
      <c r="E226" t="s">
        <v>6157</v>
      </c>
      <c r="F226" s="36">
        <v>44245.530092592591</v>
      </c>
    </row>
    <row r="227" spans="1:6" hidden="1">
      <c r="A227" s="37">
        <v>0</v>
      </c>
      <c r="B227" t="s">
        <v>5858</v>
      </c>
      <c r="C227" s="37">
        <v>0</v>
      </c>
      <c r="E227" t="s">
        <v>6158</v>
      </c>
      <c r="F227" s="36">
        <v>44245.530092592591</v>
      </c>
    </row>
    <row r="228" spans="1:6" hidden="1">
      <c r="A228" s="37">
        <v>0</v>
      </c>
      <c r="B228" t="s">
        <v>5859</v>
      </c>
      <c r="C228" s="37">
        <v>0</v>
      </c>
      <c r="E228" s="204" t="s">
        <v>6159</v>
      </c>
      <c r="F228" s="36">
        <v>44245.530092592591</v>
      </c>
    </row>
    <row r="229" spans="1:6" hidden="1">
      <c r="A229" s="37">
        <v>0</v>
      </c>
      <c r="B229" t="s">
        <v>5860</v>
      </c>
      <c r="C229" s="37">
        <v>0</v>
      </c>
      <c r="E229" t="s">
        <v>6160</v>
      </c>
      <c r="F229" s="36">
        <v>44245.530104166668</v>
      </c>
    </row>
    <row r="230" spans="1:6" hidden="1">
      <c r="A230" s="37">
        <v>0</v>
      </c>
      <c r="B230" t="s">
        <v>5861</v>
      </c>
      <c r="C230" s="37">
        <v>0</v>
      </c>
      <c r="E230" t="s">
        <v>6161</v>
      </c>
      <c r="F230" s="36">
        <v>44245.530104166668</v>
      </c>
    </row>
    <row r="231" spans="1:6" hidden="1">
      <c r="A231" s="37">
        <v>0</v>
      </c>
      <c r="B231" t="s">
        <v>5862</v>
      </c>
      <c r="C231" s="37">
        <v>0</v>
      </c>
      <c r="E231" t="s">
        <v>6162</v>
      </c>
      <c r="F231" s="36">
        <v>44245.530104166668</v>
      </c>
    </row>
    <row r="232" spans="1:6" hidden="1">
      <c r="A232" s="37">
        <v>0</v>
      </c>
      <c r="B232" t="s">
        <v>5863</v>
      </c>
      <c r="C232" s="37">
        <v>0</v>
      </c>
      <c r="E232" t="s">
        <v>6163</v>
      </c>
      <c r="F232" s="36">
        <v>44245.530104166668</v>
      </c>
    </row>
    <row r="233" spans="1:6" hidden="1">
      <c r="A233" s="37">
        <v>0</v>
      </c>
      <c r="B233" t="s">
        <v>5864</v>
      </c>
      <c r="C233" s="37">
        <v>0</v>
      </c>
      <c r="E233" t="s">
        <v>6164</v>
      </c>
      <c r="F233" s="36">
        <v>44245.530104166668</v>
      </c>
    </row>
    <row r="234" spans="1:6" hidden="1">
      <c r="A234" s="37">
        <v>0</v>
      </c>
      <c r="B234" t="s">
        <v>5865</v>
      </c>
      <c r="C234" s="37">
        <v>0</v>
      </c>
      <c r="E234" t="s">
        <v>6165</v>
      </c>
      <c r="F234" s="36">
        <v>44245.530104166668</v>
      </c>
    </row>
    <row r="235" spans="1:6" hidden="1">
      <c r="A235" s="37">
        <v>0</v>
      </c>
      <c r="B235" t="s">
        <v>5866</v>
      </c>
      <c r="C235" s="37">
        <v>0</v>
      </c>
      <c r="E235" t="s">
        <v>6166</v>
      </c>
      <c r="F235" s="36">
        <v>44245.530104166668</v>
      </c>
    </row>
    <row r="236" spans="1:6" hidden="1">
      <c r="A236" s="37">
        <v>0</v>
      </c>
      <c r="B236" t="s">
        <v>5867</v>
      </c>
      <c r="C236" s="37">
        <v>0</v>
      </c>
      <c r="E236" t="s">
        <v>6167</v>
      </c>
      <c r="F236" s="36">
        <v>44245.530104166668</v>
      </c>
    </row>
    <row r="237" spans="1:6" hidden="1">
      <c r="A237" s="37">
        <v>0</v>
      </c>
      <c r="B237" t="s">
        <v>5868</v>
      </c>
      <c r="C237" s="37">
        <v>0</v>
      </c>
      <c r="E237" t="s">
        <v>6168</v>
      </c>
      <c r="F237" s="36">
        <v>44245.530104166668</v>
      </c>
    </row>
    <row r="238" spans="1:6" hidden="1">
      <c r="A238" s="37">
        <v>0</v>
      </c>
      <c r="B238" t="s">
        <v>5869</v>
      </c>
      <c r="C238" s="37">
        <v>0</v>
      </c>
      <c r="E238" t="s">
        <v>6169</v>
      </c>
      <c r="F238" s="36">
        <v>44245.530104166668</v>
      </c>
    </row>
    <row r="239" spans="1:6" hidden="1">
      <c r="A239" s="37">
        <v>0</v>
      </c>
      <c r="B239" t="s">
        <v>5870</v>
      </c>
      <c r="C239" s="37">
        <v>0</v>
      </c>
      <c r="E239" t="s">
        <v>6170</v>
      </c>
      <c r="F239" s="36">
        <v>44245.530104166668</v>
      </c>
    </row>
    <row r="240" spans="1:6" hidden="1">
      <c r="A240" s="37">
        <v>0</v>
      </c>
      <c r="B240" t="s">
        <v>5871</v>
      </c>
      <c r="C240" s="37">
        <v>0</v>
      </c>
      <c r="E240" t="s">
        <v>6171</v>
      </c>
      <c r="F240" s="36">
        <v>44245.530104166668</v>
      </c>
    </row>
    <row r="241" spans="1:6" hidden="1">
      <c r="A241" s="37">
        <v>0</v>
      </c>
      <c r="B241" t="s">
        <v>5872</v>
      </c>
      <c r="C241" s="37">
        <v>0</v>
      </c>
      <c r="E241" t="s">
        <v>6172</v>
      </c>
      <c r="F241" s="36">
        <v>44245.530104166668</v>
      </c>
    </row>
    <row r="242" spans="1:6" hidden="1">
      <c r="A242" s="37">
        <v>0</v>
      </c>
      <c r="B242" t="s">
        <v>5873</v>
      </c>
      <c r="C242" s="37">
        <v>0</v>
      </c>
      <c r="E242" t="s">
        <v>6173</v>
      </c>
      <c r="F242" s="36">
        <v>44245.530104166668</v>
      </c>
    </row>
    <row r="243" spans="1:6" hidden="1">
      <c r="A243" s="37">
        <v>0</v>
      </c>
      <c r="B243" t="s">
        <v>5874</v>
      </c>
      <c r="C243" s="37">
        <v>0</v>
      </c>
      <c r="E243" t="s">
        <v>6174</v>
      </c>
      <c r="F243" s="36">
        <v>44245.530104166668</v>
      </c>
    </row>
    <row r="244" spans="1:6" hidden="1">
      <c r="A244" s="37">
        <v>0</v>
      </c>
      <c r="B244" t="s">
        <v>5875</v>
      </c>
      <c r="C244" s="37">
        <v>0</v>
      </c>
      <c r="E244" t="s">
        <v>6175</v>
      </c>
      <c r="F244" s="36">
        <v>44245.530104166668</v>
      </c>
    </row>
    <row r="245" spans="1:6" hidden="1">
      <c r="A245" s="37">
        <v>0</v>
      </c>
      <c r="B245" t="s">
        <v>5876</v>
      </c>
      <c r="C245" s="37">
        <v>0</v>
      </c>
      <c r="E245" t="s">
        <v>6176</v>
      </c>
      <c r="F245" s="36">
        <v>44245.530104166668</v>
      </c>
    </row>
    <row r="246" spans="1:6" hidden="1">
      <c r="A246" s="37">
        <v>0</v>
      </c>
      <c r="B246" t="s">
        <v>5877</v>
      </c>
      <c r="C246" s="37">
        <v>0</v>
      </c>
      <c r="E246" t="s">
        <v>6177</v>
      </c>
      <c r="F246" s="36">
        <v>44245.530104166668</v>
      </c>
    </row>
    <row r="247" spans="1:6" hidden="1">
      <c r="A247" s="37">
        <v>0</v>
      </c>
      <c r="B247" t="s">
        <v>5878</v>
      </c>
      <c r="C247" s="37">
        <v>0</v>
      </c>
      <c r="E247" t="s">
        <v>6178</v>
      </c>
      <c r="F247" s="36">
        <v>44245.530104166668</v>
      </c>
    </row>
    <row r="248" spans="1:6" hidden="1">
      <c r="A248" s="37">
        <v>0</v>
      </c>
      <c r="B248" t="s">
        <v>5879</v>
      </c>
      <c r="C248" s="37">
        <v>0</v>
      </c>
      <c r="E248" t="s">
        <v>6179</v>
      </c>
      <c r="F248" s="36">
        <v>44245.530104166668</v>
      </c>
    </row>
    <row r="249" spans="1:6" hidden="1">
      <c r="A249" s="37">
        <v>0</v>
      </c>
      <c r="B249" t="s">
        <v>5880</v>
      </c>
      <c r="C249" s="37">
        <v>0</v>
      </c>
      <c r="E249" t="s">
        <v>6180</v>
      </c>
      <c r="F249" s="36">
        <v>44245.530104166668</v>
      </c>
    </row>
    <row r="250" spans="1:6" hidden="1">
      <c r="A250" s="37">
        <v>0</v>
      </c>
      <c r="B250" t="s">
        <v>5881</v>
      </c>
      <c r="C250" s="37">
        <v>0</v>
      </c>
      <c r="E250" t="s">
        <v>6181</v>
      </c>
      <c r="F250" s="36">
        <v>44245.530104166668</v>
      </c>
    </row>
    <row r="251" spans="1:6" hidden="1">
      <c r="A251" s="37">
        <v>0</v>
      </c>
      <c r="B251" t="s">
        <v>5882</v>
      </c>
      <c r="C251" s="37">
        <v>0</v>
      </c>
      <c r="E251" t="s">
        <v>6182</v>
      </c>
      <c r="F251" s="36">
        <v>44245.530104166668</v>
      </c>
    </row>
    <row r="252" spans="1:6" hidden="1">
      <c r="A252" s="37">
        <v>0</v>
      </c>
      <c r="B252" t="s">
        <v>5901</v>
      </c>
      <c r="C252" s="37">
        <v>0</v>
      </c>
      <c r="E252" t="s">
        <v>6183</v>
      </c>
      <c r="F252" s="36">
        <v>44245.530104166668</v>
      </c>
    </row>
    <row r="253" spans="1:6" hidden="1">
      <c r="A253" s="37">
        <v>0</v>
      </c>
      <c r="B253" t="s">
        <v>4883</v>
      </c>
      <c r="C253" s="37">
        <v>0</v>
      </c>
      <c r="E253" t="s">
        <v>6184</v>
      </c>
      <c r="F253" s="36">
        <v>44245.530104166668</v>
      </c>
    </row>
    <row r="254" spans="1:6" hidden="1">
      <c r="A254" s="37">
        <v>0</v>
      </c>
      <c r="B254" t="s">
        <v>6072</v>
      </c>
      <c r="C254" s="37">
        <v>0</v>
      </c>
      <c r="E254" t="s">
        <v>6185</v>
      </c>
      <c r="F254" s="36">
        <v>44245.530104166668</v>
      </c>
    </row>
    <row r="255" spans="1:6" hidden="1">
      <c r="A255" s="37">
        <v>0</v>
      </c>
      <c r="B255" t="s">
        <v>6073</v>
      </c>
      <c r="C255" s="37">
        <v>0</v>
      </c>
      <c r="E255" t="s">
        <v>6186</v>
      </c>
      <c r="F255" s="36">
        <v>44245.530104166668</v>
      </c>
    </row>
    <row r="256" spans="1:6" hidden="1">
      <c r="A256" s="37">
        <v>0</v>
      </c>
      <c r="B256" t="s">
        <v>5745</v>
      </c>
      <c r="C256" s="37">
        <v>0</v>
      </c>
      <c r="E256" t="s">
        <v>6132</v>
      </c>
      <c r="F256" s="36">
        <v>44245.530104166668</v>
      </c>
    </row>
    <row r="257" spans="1:6" hidden="1">
      <c r="A257" s="37">
        <v>0</v>
      </c>
      <c r="B257" t="s">
        <v>5945</v>
      </c>
      <c r="C257" s="37">
        <v>0</v>
      </c>
      <c r="E257" t="s">
        <v>6187</v>
      </c>
      <c r="F257" s="36">
        <v>44245.530115740738</v>
      </c>
    </row>
    <row r="258" spans="1:6" hidden="1">
      <c r="A258" s="37">
        <v>0</v>
      </c>
      <c r="B258" t="s">
        <v>4883</v>
      </c>
      <c r="C258" s="37">
        <v>0</v>
      </c>
      <c r="E258" t="s">
        <v>6184</v>
      </c>
      <c r="F258" s="36">
        <v>44245.530115740738</v>
      </c>
    </row>
    <row r="259" spans="1:6" hidden="1">
      <c r="A259" s="37">
        <v>0</v>
      </c>
      <c r="B259" t="s">
        <v>5951</v>
      </c>
      <c r="C259" s="37">
        <v>0</v>
      </c>
      <c r="E259" t="s">
        <v>6188</v>
      </c>
      <c r="F259" s="36">
        <v>44245.530115740738</v>
      </c>
    </row>
    <row r="260" spans="1:6" hidden="1">
      <c r="A260" s="37">
        <v>0</v>
      </c>
      <c r="B260" t="s">
        <v>5956</v>
      </c>
      <c r="C260" s="37">
        <v>0</v>
      </c>
      <c r="E260" t="s">
        <v>6189</v>
      </c>
      <c r="F260" s="36">
        <v>44245.530115740738</v>
      </c>
    </row>
    <row r="261" spans="1:6" hidden="1">
      <c r="A261" s="37">
        <v>0</v>
      </c>
      <c r="B261" t="s">
        <v>5952</v>
      </c>
      <c r="C261" s="37">
        <v>0</v>
      </c>
      <c r="E261" t="s">
        <v>6190</v>
      </c>
      <c r="F261" s="36">
        <v>44245.530115740738</v>
      </c>
    </row>
    <row r="262" spans="1:6" hidden="1">
      <c r="A262" s="37">
        <v>0</v>
      </c>
      <c r="C262" s="37">
        <v>0</v>
      </c>
      <c r="E262" t="s">
        <v>6126</v>
      </c>
      <c r="F262" s="36">
        <v>44245.532164351855</v>
      </c>
    </row>
    <row r="263" spans="1:6" hidden="1">
      <c r="A263" s="37">
        <v>0</v>
      </c>
      <c r="B263" t="s">
        <v>5717</v>
      </c>
      <c r="C263" s="37">
        <v>0</v>
      </c>
      <c r="E263" t="s">
        <v>6127</v>
      </c>
      <c r="F263" s="36">
        <v>44245.532187500001</v>
      </c>
    </row>
    <row r="264" spans="1:6" hidden="1">
      <c r="A264" s="37">
        <v>0</v>
      </c>
      <c r="B264" t="s">
        <v>5718</v>
      </c>
      <c r="C264" s="37">
        <v>0</v>
      </c>
      <c r="E264" t="s">
        <v>6128</v>
      </c>
      <c r="F264" s="36">
        <v>44245.532187500001</v>
      </c>
    </row>
    <row r="265" spans="1:6" hidden="1">
      <c r="A265" s="37">
        <v>0</v>
      </c>
      <c r="B265" t="s">
        <v>5719</v>
      </c>
      <c r="C265" s="37">
        <v>0</v>
      </c>
      <c r="E265" t="s">
        <v>6129</v>
      </c>
      <c r="F265" s="36">
        <v>44245.532187500001</v>
      </c>
    </row>
    <row r="266" spans="1:6" hidden="1">
      <c r="A266" s="37">
        <v>0</v>
      </c>
      <c r="B266" t="s">
        <v>4848</v>
      </c>
      <c r="C266" s="37">
        <v>0</v>
      </c>
      <c r="E266" t="s">
        <v>6130</v>
      </c>
      <c r="F266" s="36">
        <v>44245.532187500001</v>
      </c>
    </row>
    <row r="267" spans="1:6" hidden="1">
      <c r="A267" s="37">
        <v>0</v>
      </c>
      <c r="B267" t="s">
        <v>5762</v>
      </c>
      <c r="C267" s="37">
        <v>0</v>
      </c>
      <c r="E267" t="s">
        <v>6131</v>
      </c>
      <c r="F267" s="36">
        <v>44245.532187500001</v>
      </c>
    </row>
    <row r="268" spans="1:6" hidden="1">
      <c r="A268" s="37">
        <v>0</v>
      </c>
      <c r="B268" t="s">
        <v>5745</v>
      </c>
      <c r="C268" s="37">
        <v>0</v>
      </c>
      <c r="E268" t="s">
        <v>6132</v>
      </c>
      <c r="F268" s="36">
        <v>44245.532187500001</v>
      </c>
    </row>
    <row r="269" spans="1:6" hidden="1">
      <c r="A269" s="37">
        <v>0</v>
      </c>
      <c r="B269" t="s">
        <v>5746</v>
      </c>
      <c r="C269" s="37">
        <v>0</v>
      </c>
      <c r="E269" t="s">
        <v>6133</v>
      </c>
      <c r="F269" s="36">
        <v>44245.532187500001</v>
      </c>
    </row>
    <row r="270" spans="1:6" hidden="1">
      <c r="A270" s="37">
        <v>0</v>
      </c>
      <c r="B270" t="s">
        <v>5808</v>
      </c>
      <c r="C270" s="37">
        <v>0</v>
      </c>
      <c r="E270" t="s">
        <v>6134</v>
      </c>
      <c r="F270" s="36">
        <v>44245.532187500001</v>
      </c>
    </row>
    <row r="271" spans="1:6" hidden="1">
      <c r="A271" s="37">
        <v>0</v>
      </c>
      <c r="B271" t="s">
        <v>5809</v>
      </c>
      <c r="C271" s="37">
        <v>0</v>
      </c>
      <c r="E271" t="s">
        <v>6135</v>
      </c>
      <c r="F271" s="36">
        <v>44245.532187500001</v>
      </c>
    </row>
    <row r="272" spans="1:6" hidden="1">
      <c r="A272" s="37">
        <v>0</v>
      </c>
      <c r="B272" t="s">
        <v>5810</v>
      </c>
      <c r="C272" s="37">
        <v>0</v>
      </c>
      <c r="E272" t="s">
        <v>6136</v>
      </c>
      <c r="F272" s="36">
        <v>44245.532187500001</v>
      </c>
    </row>
    <row r="273" spans="1:6" hidden="1">
      <c r="A273" s="37">
        <v>0</v>
      </c>
      <c r="B273" t="s">
        <v>5811</v>
      </c>
      <c r="C273" s="37">
        <v>0</v>
      </c>
      <c r="E273" t="s">
        <v>6137</v>
      </c>
      <c r="F273" s="36">
        <v>44245.532187500001</v>
      </c>
    </row>
    <row r="274" spans="1:6" hidden="1">
      <c r="A274" s="37">
        <v>0</v>
      </c>
      <c r="B274" t="s">
        <v>5812</v>
      </c>
      <c r="C274" s="37">
        <v>0</v>
      </c>
      <c r="E274" t="s">
        <v>6138</v>
      </c>
      <c r="F274" s="36">
        <v>44245.532187500001</v>
      </c>
    </row>
    <row r="275" spans="1:6" hidden="1">
      <c r="A275" s="37">
        <v>0</v>
      </c>
      <c r="B275" t="s">
        <v>5813</v>
      </c>
      <c r="C275" s="37">
        <v>0</v>
      </c>
      <c r="E275" t="s">
        <v>6139</v>
      </c>
      <c r="F275" s="36">
        <v>44245.532187500001</v>
      </c>
    </row>
    <row r="276" spans="1:6" hidden="1">
      <c r="A276" s="37">
        <v>0</v>
      </c>
      <c r="B276" t="s">
        <v>5814</v>
      </c>
      <c r="C276" s="37">
        <v>0</v>
      </c>
      <c r="E276" t="s">
        <v>6140</v>
      </c>
      <c r="F276" s="36">
        <v>44245.532187500001</v>
      </c>
    </row>
    <row r="277" spans="1:6" hidden="1">
      <c r="A277" s="37">
        <v>0</v>
      </c>
      <c r="B277" t="s">
        <v>5815</v>
      </c>
      <c r="C277" s="37">
        <v>0</v>
      </c>
      <c r="E277" t="s">
        <v>6141</v>
      </c>
      <c r="F277" s="36">
        <v>44245.532187500001</v>
      </c>
    </row>
    <row r="278" spans="1:6" hidden="1">
      <c r="A278" s="37">
        <v>0</v>
      </c>
      <c r="B278" t="s">
        <v>5816</v>
      </c>
      <c r="C278" s="37">
        <v>0</v>
      </c>
      <c r="E278" t="s">
        <v>6142</v>
      </c>
      <c r="F278" s="36">
        <v>44245.532187500001</v>
      </c>
    </row>
    <row r="279" spans="1:6" hidden="1">
      <c r="A279" s="37">
        <v>0</v>
      </c>
      <c r="B279" t="s">
        <v>5821</v>
      </c>
      <c r="C279" s="37">
        <v>0</v>
      </c>
      <c r="E279" t="s">
        <v>6143</v>
      </c>
      <c r="F279" s="36">
        <v>44245.532187500001</v>
      </c>
    </row>
    <row r="280" spans="1:6" hidden="1">
      <c r="A280" s="37">
        <v>0</v>
      </c>
      <c r="B280" t="s">
        <v>5817</v>
      </c>
      <c r="C280" s="37">
        <v>0</v>
      </c>
      <c r="E280" t="s">
        <v>6144</v>
      </c>
      <c r="F280" s="36">
        <v>44245.532187500001</v>
      </c>
    </row>
    <row r="281" spans="1:6" hidden="1">
      <c r="A281" s="37">
        <v>0</v>
      </c>
      <c r="B281" t="s">
        <v>5818</v>
      </c>
      <c r="C281" s="37">
        <v>0</v>
      </c>
      <c r="E281" t="s">
        <v>6145</v>
      </c>
      <c r="F281" s="36">
        <v>44245.532187500001</v>
      </c>
    </row>
    <row r="282" spans="1:6" hidden="1">
      <c r="A282" s="37">
        <v>0</v>
      </c>
      <c r="B282" t="s">
        <v>5819</v>
      </c>
      <c r="C282" s="37">
        <v>0</v>
      </c>
      <c r="E282" t="s">
        <v>6146</v>
      </c>
      <c r="F282" s="36">
        <v>44245.532187500001</v>
      </c>
    </row>
    <row r="283" spans="1:6" hidden="1">
      <c r="A283" s="37">
        <v>0</v>
      </c>
      <c r="B283" t="s">
        <v>5820</v>
      </c>
      <c r="C283" s="37">
        <v>0</v>
      </c>
      <c r="E283" t="s">
        <v>6147</v>
      </c>
      <c r="F283" s="36">
        <v>44245.532187500001</v>
      </c>
    </row>
    <row r="284" spans="1:6" hidden="1">
      <c r="A284" s="37">
        <v>0</v>
      </c>
      <c r="B284" t="s">
        <v>5822</v>
      </c>
      <c r="C284" s="37">
        <v>0</v>
      </c>
      <c r="E284" t="s">
        <v>6148</v>
      </c>
      <c r="F284" s="36">
        <v>44245.532187500001</v>
      </c>
    </row>
    <row r="285" spans="1:6" hidden="1">
      <c r="A285" s="37">
        <v>0</v>
      </c>
      <c r="B285" t="s">
        <v>5823</v>
      </c>
      <c r="C285" s="37">
        <v>0</v>
      </c>
      <c r="E285" t="s">
        <v>6149</v>
      </c>
      <c r="F285" s="36">
        <v>44245.532187500001</v>
      </c>
    </row>
    <row r="286" spans="1:6" hidden="1">
      <c r="A286" s="37">
        <v>0</v>
      </c>
      <c r="B286" t="s">
        <v>5807</v>
      </c>
      <c r="C286" s="37">
        <v>0</v>
      </c>
      <c r="E286" t="s">
        <v>6150</v>
      </c>
      <c r="F286" s="36">
        <v>44245.532187500001</v>
      </c>
    </row>
    <row r="287" spans="1:6" hidden="1">
      <c r="A287" s="37">
        <v>0</v>
      </c>
      <c r="B287" t="s">
        <v>5851</v>
      </c>
      <c r="C287" s="37">
        <v>0</v>
      </c>
      <c r="E287" t="s">
        <v>6151</v>
      </c>
      <c r="F287" s="36">
        <v>44245.532187500001</v>
      </c>
    </row>
    <row r="288" spans="1:6" hidden="1">
      <c r="A288" s="37">
        <v>0</v>
      </c>
      <c r="B288" t="s">
        <v>5852</v>
      </c>
      <c r="C288" s="37">
        <v>0</v>
      </c>
      <c r="E288" t="s">
        <v>6152</v>
      </c>
      <c r="F288" s="36">
        <v>44245.532187500001</v>
      </c>
    </row>
    <row r="289" spans="1:6" hidden="1">
      <c r="A289" s="37">
        <v>0</v>
      </c>
      <c r="B289" t="s">
        <v>5853</v>
      </c>
      <c r="C289" s="37">
        <v>0</v>
      </c>
      <c r="E289" t="s">
        <v>6153</v>
      </c>
      <c r="F289" s="36">
        <v>44245.532199074078</v>
      </c>
    </row>
    <row r="290" spans="1:6" hidden="1">
      <c r="A290" s="37">
        <v>0</v>
      </c>
      <c r="B290" t="s">
        <v>5854</v>
      </c>
      <c r="C290" s="37">
        <v>0</v>
      </c>
      <c r="E290" t="s">
        <v>6154</v>
      </c>
      <c r="F290" s="36">
        <v>44245.532199074078</v>
      </c>
    </row>
    <row r="291" spans="1:6" hidden="1">
      <c r="A291" s="37">
        <v>0</v>
      </c>
      <c r="B291" t="s">
        <v>5855</v>
      </c>
      <c r="C291" s="37">
        <v>0</v>
      </c>
      <c r="E291" t="s">
        <v>6155</v>
      </c>
      <c r="F291" s="36">
        <v>44245.532199074078</v>
      </c>
    </row>
    <row r="292" spans="1:6" hidden="1">
      <c r="A292" s="37">
        <v>0</v>
      </c>
      <c r="B292" t="s">
        <v>5856</v>
      </c>
      <c r="C292" s="37">
        <v>0</v>
      </c>
      <c r="E292" t="s">
        <v>6156</v>
      </c>
      <c r="F292" s="36">
        <v>44245.532199074078</v>
      </c>
    </row>
    <row r="293" spans="1:6" hidden="1">
      <c r="A293" s="37">
        <v>0</v>
      </c>
      <c r="B293" t="s">
        <v>5857</v>
      </c>
      <c r="C293" s="37">
        <v>0</v>
      </c>
      <c r="E293" t="s">
        <v>6157</v>
      </c>
      <c r="F293" s="36">
        <v>44245.532199074078</v>
      </c>
    </row>
    <row r="294" spans="1:6" hidden="1">
      <c r="A294" s="37">
        <v>0</v>
      </c>
      <c r="B294" t="s">
        <v>5858</v>
      </c>
      <c r="C294" s="37">
        <v>0</v>
      </c>
      <c r="E294" t="s">
        <v>6158</v>
      </c>
      <c r="F294" s="36">
        <v>44245.532199074078</v>
      </c>
    </row>
    <row r="295" spans="1:6" hidden="1">
      <c r="A295" s="37">
        <v>0</v>
      </c>
      <c r="B295" t="s">
        <v>5859</v>
      </c>
      <c r="C295" s="37">
        <v>0</v>
      </c>
      <c r="E295" t="s">
        <v>6159</v>
      </c>
      <c r="F295" s="36">
        <v>44245.532199074078</v>
      </c>
    </row>
    <row r="296" spans="1:6" hidden="1">
      <c r="A296" s="37">
        <v>0</v>
      </c>
      <c r="B296" t="s">
        <v>5860</v>
      </c>
      <c r="C296" s="37">
        <v>0</v>
      </c>
      <c r="E296" t="s">
        <v>6160</v>
      </c>
      <c r="F296" s="36">
        <v>44245.532199074078</v>
      </c>
    </row>
    <row r="297" spans="1:6" hidden="1">
      <c r="A297" s="37">
        <v>0</v>
      </c>
      <c r="B297" t="s">
        <v>5861</v>
      </c>
      <c r="C297" s="37">
        <v>0</v>
      </c>
      <c r="E297" t="s">
        <v>6161</v>
      </c>
      <c r="F297" s="36">
        <v>44245.532199074078</v>
      </c>
    </row>
    <row r="298" spans="1:6" hidden="1">
      <c r="A298" s="37">
        <v>0</v>
      </c>
      <c r="B298" t="s">
        <v>5862</v>
      </c>
      <c r="C298" s="37">
        <v>0</v>
      </c>
      <c r="E298" t="s">
        <v>6162</v>
      </c>
      <c r="F298" s="36">
        <v>44245.532199074078</v>
      </c>
    </row>
    <row r="299" spans="1:6" hidden="1">
      <c r="A299" s="37">
        <v>0</v>
      </c>
      <c r="B299" t="s">
        <v>5863</v>
      </c>
      <c r="C299" s="37">
        <v>0</v>
      </c>
      <c r="E299" t="s">
        <v>6163</v>
      </c>
      <c r="F299" s="36">
        <v>44245.532199074078</v>
      </c>
    </row>
    <row r="300" spans="1:6" hidden="1">
      <c r="A300" s="37">
        <v>0</v>
      </c>
      <c r="B300" t="s">
        <v>5864</v>
      </c>
      <c r="C300" s="37">
        <v>0</v>
      </c>
      <c r="E300" t="s">
        <v>6164</v>
      </c>
      <c r="F300" s="36">
        <v>44245.532199074078</v>
      </c>
    </row>
    <row r="301" spans="1:6" hidden="1">
      <c r="A301" s="37">
        <v>0</v>
      </c>
      <c r="B301" t="s">
        <v>5865</v>
      </c>
      <c r="C301" s="37">
        <v>0</v>
      </c>
      <c r="E301" t="s">
        <v>6165</v>
      </c>
      <c r="F301" s="36">
        <v>44245.532199074078</v>
      </c>
    </row>
    <row r="302" spans="1:6" hidden="1">
      <c r="A302" s="37">
        <v>0</v>
      </c>
      <c r="B302" t="s">
        <v>5866</v>
      </c>
      <c r="C302" s="37">
        <v>0</v>
      </c>
      <c r="E302" t="s">
        <v>6166</v>
      </c>
      <c r="F302" s="36">
        <v>44245.532199074078</v>
      </c>
    </row>
    <row r="303" spans="1:6" hidden="1">
      <c r="A303" s="37">
        <v>0</v>
      </c>
      <c r="B303" t="s">
        <v>5867</v>
      </c>
      <c r="C303" s="37">
        <v>0</v>
      </c>
      <c r="E303" t="s">
        <v>6167</v>
      </c>
      <c r="F303" s="36">
        <v>44245.532199074078</v>
      </c>
    </row>
    <row r="304" spans="1:6" hidden="1">
      <c r="A304" s="37">
        <v>0</v>
      </c>
      <c r="B304" t="s">
        <v>5868</v>
      </c>
      <c r="C304" s="37">
        <v>0</v>
      </c>
      <c r="E304" t="s">
        <v>6168</v>
      </c>
      <c r="F304" s="36">
        <v>44245.532199074078</v>
      </c>
    </row>
    <row r="305" spans="1:6" hidden="1">
      <c r="A305" s="37">
        <v>0</v>
      </c>
      <c r="B305" t="s">
        <v>5869</v>
      </c>
      <c r="C305" s="37">
        <v>0</v>
      </c>
      <c r="E305" t="s">
        <v>6169</v>
      </c>
      <c r="F305" s="36">
        <v>44245.532199074078</v>
      </c>
    </row>
    <row r="306" spans="1:6" hidden="1">
      <c r="A306" s="37">
        <v>0</v>
      </c>
      <c r="B306" t="s">
        <v>5870</v>
      </c>
      <c r="C306" s="37">
        <v>0</v>
      </c>
      <c r="E306" t="s">
        <v>6170</v>
      </c>
      <c r="F306" s="36">
        <v>44245.532199074078</v>
      </c>
    </row>
    <row r="307" spans="1:6" hidden="1">
      <c r="A307" s="37">
        <v>0</v>
      </c>
      <c r="B307" t="s">
        <v>5871</v>
      </c>
      <c r="C307" s="37">
        <v>0</v>
      </c>
      <c r="E307" t="s">
        <v>6171</v>
      </c>
      <c r="F307" s="36">
        <v>44245.532199074078</v>
      </c>
    </row>
    <row r="308" spans="1:6" hidden="1">
      <c r="A308" s="37">
        <v>0</v>
      </c>
      <c r="B308" t="s">
        <v>5872</v>
      </c>
      <c r="C308" s="37">
        <v>0</v>
      </c>
      <c r="E308" t="s">
        <v>6172</v>
      </c>
      <c r="F308" s="36">
        <v>44245.532199074078</v>
      </c>
    </row>
    <row r="309" spans="1:6" hidden="1">
      <c r="A309" s="37">
        <v>0</v>
      </c>
      <c r="B309" t="s">
        <v>5873</v>
      </c>
      <c r="C309" s="37">
        <v>0</v>
      </c>
      <c r="E309" t="s">
        <v>6173</v>
      </c>
      <c r="F309" s="36">
        <v>44245.532199074078</v>
      </c>
    </row>
    <row r="310" spans="1:6" hidden="1">
      <c r="A310" s="37">
        <v>0</v>
      </c>
      <c r="B310" t="s">
        <v>5874</v>
      </c>
      <c r="C310" s="37">
        <v>0</v>
      </c>
      <c r="E310" t="s">
        <v>6174</v>
      </c>
      <c r="F310" s="36">
        <v>44245.532199074078</v>
      </c>
    </row>
    <row r="311" spans="1:6" hidden="1">
      <c r="A311" s="37">
        <v>0</v>
      </c>
      <c r="B311" t="s">
        <v>5875</v>
      </c>
      <c r="C311" s="37">
        <v>0</v>
      </c>
      <c r="E311" s="204" t="s">
        <v>6175</v>
      </c>
      <c r="F311" s="36">
        <v>44245.532199074078</v>
      </c>
    </row>
    <row r="312" spans="1:6" hidden="1">
      <c r="A312" s="37">
        <v>0</v>
      </c>
      <c r="B312" t="s">
        <v>5876</v>
      </c>
      <c r="C312" s="37">
        <v>0</v>
      </c>
      <c r="E312" t="s">
        <v>6176</v>
      </c>
      <c r="F312" s="36">
        <v>44245.532199074078</v>
      </c>
    </row>
    <row r="313" spans="1:6" hidden="1">
      <c r="A313" s="37">
        <v>0</v>
      </c>
      <c r="B313" t="s">
        <v>5877</v>
      </c>
      <c r="C313" s="37">
        <v>0</v>
      </c>
      <c r="E313" t="s">
        <v>6177</v>
      </c>
      <c r="F313" s="36">
        <v>44245.532199074078</v>
      </c>
    </row>
    <row r="314" spans="1:6" hidden="1">
      <c r="A314" s="37">
        <v>0</v>
      </c>
      <c r="B314" t="s">
        <v>5878</v>
      </c>
      <c r="C314" s="37">
        <v>0</v>
      </c>
      <c r="E314" t="s">
        <v>6178</v>
      </c>
      <c r="F314" s="36">
        <v>44245.532199074078</v>
      </c>
    </row>
    <row r="315" spans="1:6" hidden="1">
      <c r="A315" s="37">
        <v>0</v>
      </c>
      <c r="B315" t="s">
        <v>5879</v>
      </c>
      <c r="C315" s="37">
        <v>0</v>
      </c>
      <c r="E315" t="s">
        <v>6179</v>
      </c>
      <c r="F315" s="36">
        <v>44245.532199074078</v>
      </c>
    </row>
    <row r="316" spans="1:6" hidden="1">
      <c r="A316" s="37">
        <v>0</v>
      </c>
      <c r="B316" t="s">
        <v>5880</v>
      </c>
      <c r="C316" s="37">
        <v>0</v>
      </c>
      <c r="E316" t="s">
        <v>6180</v>
      </c>
      <c r="F316" s="36">
        <v>44245.532199074078</v>
      </c>
    </row>
    <row r="317" spans="1:6" hidden="1">
      <c r="A317" s="37">
        <v>0</v>
      </c>
      <c r="B317" t="s">
        <v>5881</v>
      </c>
      <c r="C317" s="37">
        <v>0</v>
      </c>
      <c r="E317" t="s">
        <v>6181</v>
      </c>
      <c r="F317" s="36">
        <v>44245.532199074078</v>
      </c>
    </row>
    <row r="318" spans="1:6" hidden="1">
      <c r="A318" s="37">
        <v>0</v>
      </c>
      <c r="B318" t="s">
        <v>5882</v>
      </c>
      <c r="C318" s="37">
        <v>0</v>
      </c>
      <c r="E318" t="s">
        <v>6182</v>
      </c>
      <c r="F318" s="36">
        <v>44245.532199074078</v>
      </c>
    </row>
    <row r="319" spans="1:6" hidden="1">
      <c r="A319" s="37">
        <v>0</v>
      </c>
      <c r="B319" t="s">
        <v>5901</v>
      </c>
      <c r="C319" s="37">
        <v>0</v>
      </c>
      <c r="E319" t="s">
        <v>6183</v>
      </c>
      <c r="F319" s="36">
        <v>44245.532199074078</v>
      </c>
    </row>
    <row r="320" spans="1:6" hidden="1">
      <c r="A320" s="37">
        <v>0</v>
      </c>
      <c r="B320" t="s">
        <v>4883</v>
      </c>
      <c r="C320" s="37">
        <v>0</v>
      </c>
      <c r="E320" t="s">
        <v>6184</v>
      </c>
      <c r="F320" s="36">
        <v>44245.532199074078</v>
      </c>
    </row>
    <row r="321" spans="1:6" hidden="1">
      <c r="A321" s="37">
        <v>0</v>
      </c>
      <c r="B321" t="s">
        <v>6072</v>
      </c>
      <c r="C321" s="37">
        <v>0</v>
      </c>
      <c r="E321" t="s">
        <v>6185</v>
      </c>
      <c r="F321" s="36">
        <v>44245.532199074078</v>
      </c>
    </row>
    <row r="322" spans="1:6" hidden="1">
      <c r="A322" s="37">
        <v>0</v>
      </c>
      <c r="B322" t="s">
        <v>6073</v>
      </c>
      <c r="C322" s="37">
        <v>0</v>
      </c>
      <c r="E322" t="s">
        <v>6186</v>
      </c>
      <c r="F322" s="36">
        <v>44245.532199074078</v>
      </c>
    </row>
    <row r="323" spans="1:6" hidden="1">
      <c r="A323" s="37">
        <v>0</v>
      </c>
      <c r="B323" t="s">
        <v>5745</v>
      </c>
      <c r="C323" s="37">
        <v>0</v>
      </c>
      <c r="E323" t="s">
        <v>6132</v>
      </c>
      <c r="F323" s="36">
        <v>44245.532210648147</v>
      </c>
    </row>
    <row r="324" spans="1:6" hidden="1">
      <c r="A324" s="37">
        <v>0</v>
      </c>
      <c r="B324" t="s">
        <v>5945</v>
      </c>
      <c r="C324" s="37">
        <v>0</v>
      </c>
      <c r="E324" t="s">
        <v>6187</v>
      </c>
      <c r="F324" s="36">
        <v>44245.532210648147</v>
      </c>
    </row>
    <row r="325" spans="1:6" hidden="1">
      <c r="A325" s="37">
        <v>0</v>
      </c>
      <c r="B325" t="s">
        <v>4883</v>
      </c>
      <c r="C325" s="37">
        <v>0</v>
      </c>
      <c r="E325" t="s">
        <v>6184</v>
      </c>
      <c r="F325" s="36">
        <v>44245.532210648147</v>
      </c>
    </row>
    <row r="326" spans="1:6" hidden="1">
      <c r="A326" s="37">
        <v>0</v>
      </c>
      <c r="B326" t="s">
        <v>5951</v>
      </c>
      <c r="C326" s="37">
        <v>0</v>
      </c>
      <c r="E326" t="s">
        <v>6188</v>
      </c>
      <c r="F326" s="36">
        <v>44245.532210648147</v>
      </c>
    </row>
    <row r="327" spans="1:6" hidden="1">
      <c r="A327" s="37">
        <v>0</v>
      </c>
      <c r="B327" t="s">
        <v>5956</v>
      </c>
      <c r="C327" s="37">
        <v>0</v>
      </c>
      <c r="E327" t="s">
        <v>6189</v>
      </c>
      <c r="F327" s="36">
        <v>44245.532210648147</v>
      </c>
    </row>
    <row r="328" spans="1:6" hidden="1">
      <c r="A328" s="37">
        <v>0</v>
      </c>
      <c r="B328" t="s">
        <v>5952</v>
      </c>
      <c r="C328" s="37">
        <v>0</v>
      </c>
      <c r="E328" t="s">
        <v>6190</v>
      </c>
      <c r="F328" s="36">
        <v>44245.532210648147</v>
      </c>
    </row>
    <row r="329" spans="1:6" hidden="1">
      <c r="A329" s="37">
        <v>0</v>
      </c>
      <c r="B329" t="s">
        <v>4848</v>
      </c>
      <c r="C329" s="37">
        <v>0</v>
      </c>
      <c r="E329" t="s">
        <v>6130</v>
      </c>
      <c r="F329" s="36">
        <v>44245.532210648147</v>
      </c>
    </row>
    <row r="330" spans="1:6" hidden="1">
      <c r="A330" s="37">
        <v>0</v>
      </c>
      <c r="B330" t="s">
        <v>6072</v>
      </c>
      <c r="C330" s="37">
        <v>0</v>
      </c>
      <c r="E330" t="s">
        <v>6185</v>
      </c>
      <c r="F330" s="36">
        <v>44245.532210648147</v>
      </c>
    </row>
    <row r="331" spans="1:6" hidden="1">
      <c r="A331" s="37">
        <v>0</v>
      </c>
      <c r="B331" t="s">
        <v>5745</v>
      </c>
      <c r="C331" s="37">
        <v>0</v>
      </c>
      <c r="E331" t="s">
        <v>6132</v>
      </c>
      <c r="F331" s="36">
        <v>44245.532210648147</v>
      </c>
    </row>
    <row r="332" spans="1:6" hidden="1">
      <c r="A332" s="37">
        <v>0</v>
      </c>
      <c r="B332" t="s">
        <v>5745</v>
      </c>
      <c r="C332" s="37">
        <v>0</v>
      </c>
      <c r="E332" t="s">
        <v>6132</v>
      </c>
      <c r="F332" s="36">
        <v>44245.532210648147</v>
      </c>
    </row>
    <row r="333" spans="1:6" hidden="1">
      <c r="A333" s="37">
        <v>0</v>
      </c>
      <c r="B333" t="s">
        <v>5745</v>
      </c>
      <c r="C333" s="37">
        <v>0</v>
      </c>
      <c r="E333" t="s">
        <v>6132</v>
      </c>
      <c r="F333" s="36">
        <v>44245.532210648147</v>
      </c>
    </row>
    <row r="334" spans="1:6" hidden="1">
      <c r="A334" s="37">
        <v>0</v>
      </c>
      <c r="B334" t="s">
        <v>5745</v>
      </c>
      <c r="C334" s="37">
        <v>0</v>
      </c>
      <c r="E334" s="204" t="s">
        <v>6132</v>
      </c>
      <c r="F334" s="36">
        <v>44245.532210648147</v>
      </c>
    </row>
    <row r="335" spans="1:6" hidden="1">
      <c r="A335" s="37">
        <v>0</v>
      </c>
      <c r="B335" t="s">
        <v>6073</v>
      </c>
      <c r="C335" s="37">
        <v>0</v>
      </c>
      <c r="E335" t="s">
        <v>6186</v>
      </c>
      <c r="F335" s="36">
        <v>44245.532222222224</v>
      </c>
    </row>
    <row r="336" spans="1:6" hidden="1">
      <c r="A336" s="37">
        <v>0</v>
      </c>
      <c r="B336" t="s">
        <v>5745</v>
      </c>
      <c r="C336" s="37">
        <v>0</v>
      </c>
      <c r="E336" t="s">
        <v>6132</v>
      </c>
      <c r="F336" s="36">
        <v>44245.532222222224</v>
      </c>
    </row>
    <row r="337" spans="1:6" hidden="1">
      <c r="A337" s="37">
        <v>0</v>
      </c>
      <c r="B337" t="s">
        <v>5643</v>
      </c>
      <c r="C337" s="37">
        <v>0</v>
      </c>
      <c r="D337" s="37" t="s">
        <v>3992</v>
      </c>
      <c r="E337" t="s">
        <v>6196</v>
      </c>
      <c r="F337" s="36">
        <v>44245.532222222224</v>
      </c>
    </row>
    <row r="338" spans="1:6" hidden="1">
      <c r="A338" s="37">
        <v>0</v>
      </c>
      <c r="B338" t="s">
        <v>5643</v>
      </c>
      <c r="C338" s="37">
        <v>0</v>
      </c>
      <c r="D338" s="37" t="s">
        <v>3992</v>
      </c>
      <c r="E338" t="s">
        <v>6197</v>
      </c>
      <c r="F338" s="36">
        <v>44245.53224537037</v>
      </c>
    </row>
    <row r="339" spans="1:6" hidden="1">
      <c r="A339" s="37">
        <v>0</v>
      </c>
      <c r="B339" t="s">
        <v>5643</v>
      </c>
      <c r="C339" s="37">
        <v>0</v>
      </c>
      <c r="D339" s="37" t="s">
        <v>3992</v>
      </c>
      <c r="E339" t="s">
        <v>6198</v>
      </c>
      <c r="F339" s="36">
        <v>44245.53224537037</v>
      </c>
    </row>
    <row r="340" spans="1:6" hidden="1">
      <c r="A340" s="37">
        <v>0</v>
      </c>
      <c r="B340" t="s">
        <v>5643</v>
      </c>
      <c r="C340" s="37">
        <v>0</v>
      </c>
      <c r="D340" s="37" t="s">
        <v>3992</v>
      </c>
      <c r="E340" t="s">
        <v>6199</v>
      </c>
      <c r="F340" s="36">
        <v>44245.53224537037</v>
      </c>
    </row>
    <row r="341" spans="1:6" hidden="1">
      <c r="A341" s="37">
        <v>0</v>
      </c>
      <c r="B341" t="s">
        <v>5643</v>
      </c>
      <c r="C341" s="37">
        <v>0</v>
      </c>
      <c r="D341" s="37" t="s">
        <v>3992</v>
      </c>
      <c r="E341" t="s">
        <v>6200</v>
      </c>
      <c r="F341" s="36">
        <v>44245.53224537037</v>
      </c>
    </row>
    <row r="342" spans="1:6" hidden="1">
      <c r="A342" s="37">
        <v>0</v>
      </c>
      <c r="B342" t="s">
        <v>5644</v>
      </c>
      <c r="C342" s="37">
        <v>0</v>
      </c>
      <c r="D342" s="37" t="s">
        <v>3992</v>
      </c>
      <c r="E342" t="s">
        <v>6201</v>
      </c>
      <c r="F342" s="36">
        <v>44245.53224537037</v>
      </c>
    </row>
    <row r="343" spans="1:6" hidden="1">
      <c r="A343" s="37">
        <v>0</v>
      </c>
      <c r="B343" t="s">
        <v>5644</v>
      </c>
      <c r="C343" s="37">
        <v>0</v>
      </c>
      <c r="D343" s="37" t="s">
        <v>3992</v>
      </c>
      <c r="E343" t="s">
        <v>6202</v>
      </c>
      <c r="F343" s="36">
        <v>44245.53224537037</v>
      </c>
    </row>
    <row r="344" spans="1:6" hidden="1">
      <c r="A344" s="37">
        <v>0</v>
      </c>
      <c r="B344" t="s">
        <v>5644</v>
      </c>
      <c r="C344" s="37">
        <v>0</v>
      </c>
      <c r="D344" s="37" t="s">
        <v>3992</v>
      </c>
      <c r="E344" t="s">
        <v>6203</v>
      </c>
      <c r="F344" s="36">
        <v>44245.53224537037</v>
      </c>
    </row>
    <row r="345" spans="1:6" hidden="1">
      <c r="A345" s="37">
        <v>0</v>
      </c>
      <c r="B345" t="s">
        <v>5644</v>
      </c>
      <c r="C345" s="37">
        <v>0</v>
      </c>
      <c r="D345" s="37" t="s">
        <v>3992</v>
      </c>
      <c r="E345" t="s">
        <v>6204</v>
      </c>
      <c r="F345" s="36">
        <v>44245.53224537037</v>
      </c>
    </row>
    <row r="346" spans="1:6" hidden="1">
      <c r="A346" s="37">
        <v>0</v>
      </c>
      <c r="B346" t="s">
        <v>5644</v>
      </c>
      <c r="C346" s="37">
        <v>0</v>
      </c>
      <c r="D346" s="37" t="s">
        <v>3992</v>
      </c>
      <c r="E346" t="s">
        <v>6205</v>
      </c>
      <c r="F346" s="36">
        <v>44245.53224537037</v>
      </c>
    </row>
    <row r="347" spans="1:6" hidden="1">
      <c r="A347" s="37">
        <v>0</v>
      </c>
      <c r="B347" t="s">
        <v>5745</v>
      </c>
      <c r="C347" s="37">
        <v>0</v>
      </c>
      <c r="E347" t="s">
        <v>6132</v>
      </c>
      <c r="F347" s="36">
        <v>44245.53224537037</v>
      </c>
    </row>
    <row r="348" spans="1:6" hidden="1">
      <c r="A348" s="37">
        <v>0</v>
      </c>
      <c r="B348" t="s">
        <v>5745</v>
      </c>
      <c r="C348" s="37">
        <v>0</v>
      </c>
      <c r="E348" t="s">
        <v>6132</v>
      </c>
      <c r="F348" s="36">
        <v>44245.53224537037</v>
      </c>
    </row>
    <row r="349" spans="1:6" hidden="1">
      <c r="A349" s="37">
        <v>0</v>
      </c>
      <c r="B349" t="s">
        <v>6074</v>
      </c>
      <c r="C349" s="37">
        <v>0</v>
      </c>
      <c r="E349" t="s">
        <v>6206</v>
      </c>
      <c r="F349" s="36">
        <v>44245.53224537037</v>
      </c>
    </row>
    <row r="350" spans="1:6" hidden="1">
      <c r="A350" s="37">
        <v>0</v>
      </c>
      <c r="B350" t="s">
        <v>6035</v>
      </c>
      <c r="C350" s="37">
        <v>0</v>
      </c>
      <c r="E350" t="s">
        <v>6207</v>
      </c>
      <c r="F350" s="36">
        <v>44245.53224537037</v>
      </c>
    </row>
    <row r="351" spans="1:6" hidden="1">
      <c r="A351" s="37">
        <v>0</v>
      </c>
      <c r="B351" t="s">
        <v>4883</v>
      </c>
      <c r="C351" s="37">
        <v>0</v>
      </c>
      <c r="E351" t="s">
        <v>6184</v>
      </c>
      <c r="F351" s="36">
        <v>44245.53224537037</v>
      </c>
    </row>
    <row r="352" spans="1:6" hidden="1">
      <c r="A352" s="37">
        <v>0</v>
      </c>
      <c r="B352" t="s">
        <v>6036</v>
      </c>
      <c r="C352" s="37">
        <v>0</v>
      </c>
      <c r="E352" t="s">
        <v>6208</v>
      </c>
      <c r="F352" s="36">
        <v>44245.53224537037</v>
      </c>
    </row>
    <row r="353" spans="1:6" hidden="1">
      <c r="A353" s="37">
        <v>0</v>
      </c>
      <c r="B353" t="s">
        <v>6041</v>
      </c>
      <c r="C353" s="37">
        <v>0</v>
      </c>
      <c r="E353" t="s">
        <v>6209</v>
      </c>
      <c r="F353" s="36">
        <v>44245.53224537037</v>
      </c>
    </row>
    <row r="354" spans="1:6" hidden="1">
      <c r="A354" s="37">
        <v>0</v>
      </c>
      <c r="B354" t="s">
        <v>6040</v>
      </c>
      <c r="C354" s="37">
        <v>0</v>
      </c>
      <c r="E354" t="s">
        <v>6210</v>
      </c>
      <c r="F354" s="36">
        <v>44245.53224537037</v>
      </c>
    </row>
    <row r="355" spans="1:6" hidden="1">
      <c r="A355" s="37">
        <v>0</v>
      </c>
      <c r="B355" t="s">
        <v>6037</v>
      </c>
      <c r="C355" s="37">
        <v>0</v>
      </c>
      <c r="E355" t="s">
        <v>6211</v>
      </c>
      <c r="F355" s="36">
        <v>44245.53224537037</v>
      </c>
    </row>
    <row r="356" spans="1:6" hidden="1">
      <c r="A356" s="37">
        <v>0</v>
      </c>
      <c r="B356" t="s">
        <v>4848</v>
      </c>
      <c r="C356" s="37">
        <v>0</v>
      </c>
      <c r="E356" t="s">
        <v>6130</v>
      </c>
      <c r="F356" s="36">
        <v>44245.53224537037</v>
      </c>
    </row>
    <row r="357" spans="1:6" hidden="1">
      <c r="A357" s="37">
        <v>0</v>
      </c>
      <c r="B357" t="s">
        <v>4848</v>
      </c>
      <c r="C357" s="37">
        <v>0</v>
      </c>
      <c r="E357" t="s">
        <v>6130</v>
      </c>
      <c r="F357" s="36">
        <v>44245.532256944447</v>
      </c>
    </row>
    <row r="358" spans="1:6" hidden="1">
      <c r="A358" s="37">
        <v>0</v>
      </c>
      <c r="B358" t="s">
        <v>6072</v>
      </c>
      <c r="C358" s="37">
        <v>0</v>
      </c>
      <c r="E358" t="s">
        <v>6185</v>
      </c>
      <c r="F358" s="36">
        <v>44245.532256944447</v>
      </c>
    </row>
    <row r="359" spans="1:6" hidden="1">
      <c r="A359" s="37">
        <v>0</v>
      </c>
      <c r="B359" t="s">
        <v>6073</v>
      </c>
      <c r="C359" s="37">
        <v>0</v>
      </c>
      <c r="E359" t="s">
        <v>6186</v>
      </c>
      <c r="F359" s="36">
        <v>44245.532256944447</v>
      </c>
    </row>
    <row r="360" spans="1:6" hidden="1">
      <c r="A360" s="37">
        <v>0</v>
      </c>
      <c r="B360" t="s">
        <v>5745</v>
      </c>
      <c r="C360" s="37">
        <v>0</v>
      </c>
      <c r="E360" t="s">
        <v>6132</v>
      </c>
      <c r="F360" s="36">
        <v>44245.532256944447</v>
      </c>
    </row>
    <row r="361" spans="1:6" hidden="1">
      <c r="A361" s="37">
        <v>0</v>
      </c>
      <c r="B361" t="s">
        <v>6089</v>
      </c>
      <c r="C361" s="37">
        <v>0</v>
      </c>
      <c r="E361" t="s">
        <v>6212</v>
      </c>
      <c r="F361" s="36">
        <v>44245.532256944447</v>
      </c>
    </row>
    <row r="362" spans="1:6" hidden="1">
      <c r="A362" s="37">
        <v>0</v>
      </c>
      <c r="B362" t="s">
        <v>4883</v>
      </c>
      <c r="C362" s="37">
        <v>0</v>
      </c>
      <c r="E362" t="s">
        <v>6184</v>
      </c>
      <c r="F362" s="36">
        <v>44245.532256944447</v>
      </c>
    </row>
    <row r="363" spans="1:6" hidden="1">
      <c r="A363" s="37">
        <v>0</v>
      </c>
      <c r="B363" t="s">
        <v>6092</v>
      </c>
      <c r="C363" s="37">
        <v>0</v>
      </c>
      <c r="E363" t="s">
        <v>6213</v>
      </c>
      <c r="F363" s="36">
        <v>44245.532256944447</v>
      </c>
    </row>
    <row r="364" spans="1:6" hidden="1">
      <c r="A364" s="37">
        <v>0</v>
      </c>
      <c r="B364" t="s">
        <v>4848</v>
      </c>
      <c r="C364" s="37">
        <v>0</v>
      </c>
      <c r="E364" t="s">
        <v>6130</v>
      </c>
      <c r="F364" s="36">
        <v>44245.532256944447</v>
      </c>
    </row>
    <row r="365" spans="1:6" hidden="1">
      <c r="A365" s="37">
        <v>0</v>
      </c>
      <c r="B365" t="s">
        <v>5745</v>
      </c>
      <c r="C365" s="37">
        <v>0</v>
      </c>
      <c r="E365" t="s">
        <v>6132</v>
      </c>
      <c r="F365" s="36">
        <v>44245.532256944447</v>
      </c>
    </row>
    <row r="366" spans="1:6" hidden="1">
      <c r="A366" s="37">
        <v>0</v>
      </c>
      <c r="B366" t="s">
        <v>5745</v>
      </c>
      <c r="C366" s="37">
        <v>0</v>
      </c>
      <c r="E366" t="s">
        <v>6132</v>
      </c>
      <c r="F366" s="36">
        <v>44245.532256944447</v>
      </c>
    </row>
    <row r="367" spans="1:6" hidden="1">
      <c r="A367" s="37">
        <v>0</v>
      </c>
      <c r="B367" t="s">
        <v>5745</v>
      </c>
      <c r="C367" s="37">
        <v>0</v>
      </c>
      <c r="E367" t="s">
        <v>6132</v>
      </c>
      <c r="F367" s="36">
        <v>44245.532256944447</v>
      </c>
    </row>
    <row r="368" spans="1:6" hidden="1">
      <c r="A368" s="37">
        <v>0</v>
      </c>
      <c r="B368" t="s">
        <v>4848</v>
      </c>
      <c r="C368" s="37">
        <v>0</v>
      </c>
      <c r="E368" t="s">
        <v>6130</v>
      </c>
      <c r="F368" s="36">
        <v>44245.532256944447</v>
      </c>
    </row>
    <row r="369" spans="1:6" hidden="1">
      <c r="A369" s="37">
        <v>0</v>
      </c>
      <c r="B369" t="s">
        <v>6072</v>
      </c>
      <c r="C369" s="37">
        <v>0</v>
      </c>
      <c r="E369" t="s">
        <v>6185</v>
      </c>
      <c r="F369" s="36">
        <v>44245.532256944447</v>
      </c>
    </row>
    <row r="370" spans="1:6" hidden="1">
      <c r="A370" s="37">
        <v>0</v>
      </c>
      <c r="B370" t="s">
        <v>5596</v>
      </c>
      <c r="C370" s="37">
        <v>0</v>
      </c>
      <c r="D370" s="37" t="s">
        <v>5505</v>
      </c>
      <c r="E370" t="s">
        <v>5683</v>
      </c>
      <c r="F370" s="36">
        <v>44245.532268518517</v>
      </c>
    </row>
    <row r="371" spans="1:6" hidden="1">
      <c r="A371" s="37">
        <v>0</v>
      </c>
      <c r="B371" t="s">
        <v>6075</v>
      </c>
      <c r="C371" s="37">
        <v>0</v>
      </c>
      <c r="E371" t="s">
        <v>6214</v>
      </c>
      <c r="F371" s="36">
        <v>44245.532268518517</v>
      </c>
    </row>
    <row r="372" spans="1:6" hidden="1">
      <c r="A372" s="37">
        <v>0</v>
      </c>
      <c r="B372" t="s">
        <v>6125</v>
      </c>
      <c r="C372" s="37">
        <v>0</v>
      </c>
      <c r="E372" t="s">
        <v>6215</v>
      </c>
      <c r="F372" s="36">
        <v>44245.532268518517</v>
      </c>
    </row>
    <row r="373" spans="1:6" hidden="1">
      <c r="A373" s="37">
        <v>1</v>
      </c>
      <c r="B373" t="s">
        <v>5674</v>
      </c>
      <c r="C373" s="37">
        <v>0</v>
      </c>
      <c r="E373" t="s">
        <v>6217</v>
      </c>
      <c r="F373" s="36">
        <v>44245.533414351848</v>
      </c>
    </row>
    <row r="374" spans="1:6" hidden="1">
      <c r="A374" s="37">
        <v>1</v>
      </c>
      <c r="B374" t="s">
        <v>5580</v>
      </c>
      <c r="C374" s="37">
        <v>0</v>
      </c>
      <c r="E374" t="s">
        <v>6218</v>
      </c>
      <c r="F374" s="36">
        <v>44245.533414351848</v>
      </c>
    </row>
    <row r="375" spans="1:6" hidden="1">
      <c r="A375" s="37">
        <v>1</v>
      </c>
      <c r="B375" t="s">
        <v>5581</v>
      </c>
      <c r="C375" s="37">
        <v>0</v>
      </c>
      <c r="E375" t="s">
        <v>6219</v>
      </c>
      <c r="F375" s="36">
        <v>44245.533414351848</v>
      </c>
    </row>
    <row r="376" spans="1:6" hidden="1">
      <c r="A376" s="37">
        <v>1</v>
      </c>
      <c r="B376" t="s">
        <v>5582</v>
      </c>
      <c r="C376" s="37">
        <v>0</v>
      </c>
      <c r="E376" t="s">
        <v>6220</v>
      </c>
      <c r="F376" s="36">
        <v>44245.533414351848</v>
      </c>
    </row>
    <row r="377" spans="1:6" hidden="1">
      <c r="A377" s="37">
        <v>1</v>
      </c>
      <c r="B377" t="s">
        <v>5583</v>
      </c>
      <c r="C377" s="37">
        <v>0</v>
      </c>
      <c r="E377" t="s">
        <v>6221</v>
      </c>
      <c r="F377" s="36">
        <v>44245.533414351848</v>
      </c>
    </row>
    <row r="378" spans="1:6" hidden="1">
      <c r="A378" s="37">
        <v>1</v>
      </c>
      <c r="B378" t="s">
        <v>5584</v>
      </c>
      <c r="C378" s="37">
        <v>0</v>
      </c>
      <c r="E378" t="s">
        <v>6222</v>
      </c>
      <c r="F378" s="36">
        <v>44245.533414351848</v>
      </c>
    </row>
    <row r="379" spans="1:6" hidden="1">
      <c r="A379" s="37">
        <v>1</v>
      </c>
      <c r="B379" t="s">
        <v>5585</v>
      </c>
      <c r="C379" s="37">
        <v>0</v>
      </c>
      <c r="E379" t="s">
        <v>6223</v>
      </c>
      <c r="F379" s="36">
        <v>44245.533414351848</v>
      </c>
    </row>
    <row r="380" spans="1:6" hidden="1">
      <c r="A380" s="37">
        <v>1</v>
      </c>
      <c r="B380" t="s">
        <v>5675</v>
      </c>
      <c r="C380" s="37">
        <v>0</v>
      </c>
      <c r="E380" t="s">
        <v>6224</v>
      </c>
      <c r="F380" s="36">
        <v>44245.533414351848</v>
      </c>
    </row>
    <row r="381" spans="1:6" hidden="1">
      <c r="A381" s="37">
        <v>1</v>
      </c>
      <c r="B381" t="s">
        <v>5586</v>
      </c>
      <c r="C381" s="37">
        <v>0</v>
      </c>
      <c r="E381" t="s">
        <v>6225</v>
      </c>
      <c r="F381" s="36">
        <v>44245.533414351848</v>
      </c>
    </row>
    <row r="382" spans="1:6" hidden="1">
      <c r="A382" s="37">
        <v>1</v>
      </c>
      <c r="B382" t="s">
        <v>5587</v>
      </c>
      <c r="C382" s="37">
        <v>0</v>
      </c>
      <c r="E382" t="s">
        <v>6226</v>
      </c>
      <c r="F382" s="36">
        <v>44245.533414351848</v>
      </c>
    </row>
    <row r="383" spans="1:6" hidden="1">
      <c r="A383" s="37">
        <v>1</v>
      </c>
      <c r="B383" t="s">
        <v>5588</v>
      </c>
      <c r="C383" s="37">
        <v>0</v>
      </c>
      <c r="E383" t="s">
        <v>6227</v>
      </c>
      <c r="F383" s="36">
        <v>44245.533414351848</v>
      </c>
    </row>
    <row r="384" spans="1:6" hidden="1">
      <c r="A384" s="37">
        <v>1</v>
      </c>
      <c r="B384" t="s">
        <v>5589</v>
      </c>
      <c r="C384" s="37">
        <v>0</v>
      </c>
      <c r="E384" t="s">
        <v>6228</v>
      </c>
      <c r="F384" s="36">
        <v>44245.533414351848</v>
      </c>
    </row>
    <row r="385" spans="1:6" hidden="1">
      <c r="A385" s="37">
        <v>1</v>
      </c>
      <c r="B385" t="s">
        <v>5590</v>
      </c>
      <c r="C385" s="37">
        <v>0</v>
      </c>
      <c r="E385" t="s">
        <v>6229</v>
      </c>
      <c r="F385" s="36">
        <v>44245.533414351848</v>
      </c>
    </row>
    <row r="386" spans="1:6" hidden="1">
      <c r="A386" s="37">
        <v>1</v>
      </c>
      <c r="B386" t="s">
        <v>5591</v>
      </c>
      <c r="C386" s="37">
        <v>0</v>
      </c>
      <c r="E386" t="s">
        <v>6230</v>
      </c>
      <c r="F386" s="36">
        <v>44245.533414351848</v>
      </c>
    </row>
    <row r="387" spans="1:6" hidden="1">
      <c r="A387" s="37">
        <v>1</v>
      </c>
      <c r="B387" t="s">
        <v>5592</v>
      </c>
      <c r="C387" s="37">
        <v>0</v>
      </c>
      <c r="E387" t="s">
        <v>6231</v>
      </c>
      <c r="F387" s="36">
        <v>44245.533414351848</v>
      </c>
    </row>
    <row r="388" spans="1:6" hidden="1">
      <c r="A388" s="37">
        <v>1</v>
      </c>
      <c r="B388" t="s">
        <v>5593</v>
      </c>
      <c r="C388" s="37">
        <v>0</v>
      </c>
      <c r="E388" t="s">
        <v>6232</v>
      </c>
      <c r="F388" s="36">
        <v>44245.533414351848</v>
      </c>
    </row>
    <row r="389" spans="1:6" hidden="1">
      <c r="A389" s="37">
        <v>1</v>
      </c>
      <c r="B389" t="s">
        <v>5594</v>
      </c>
      <c r="C389" s="37">
        <v>0</v>
      </c>
      <c r="E389" t="s">
        <v>6233</v>
      </c>
      <c r="F389" s="36">
        <v>44245.533414351848</v>
      </c>
    </row>
    <row r="390" spans="1:6" hidden="1">
      <c r="A390" s="37">
        <v>1</v>
      </c>
      <c r="B390" t="s">
        <v>5595</v>
      </c>
      <c r="C390" s="37">
        <v>0</v>
      </c>
      <c r="E390" t="s">
        <v>6234</v>
      </c>
      <c r="F390" s="36">
        <v>44245.533414351848</v>
      </c>
    </row>
    <row r="391" spans="1:6" hidden="1">
      <c r="A391" s="37">
        <v>1</v>
      </c>
      <c r="B391" t="s">
        <v>5674</v>
      </c>
      <c r="C391" s="37">
        <v>0</v>
      </c>
      <c r="E391" t="s">
        <v>6217</v>
      </c>
      <c r="F391" s="36">
        <v>44252.713576388887</v>
      </c>
    </row>
    <row r="392" spans="1:6" hidden="1">
      <c r="A392" s="37">
        <v>1</v>
      </c>
      <c r="B392" t="s">
        <v>5580</v>
      </c>
      <c r="C392" s="37">
        <v>0</v>
      </c>
      <c r="E392" t="s">
        <v>6218</v>
      </c>
      <c r="F392" s="36">
        <v>44252.713587962964</v>
      </c>
    </row>
    <row r="393" spans="1:6" hidden="1">
      <c r="A393" s="37">
        <v>1</v>
      </c>
      <c r="B393" t="s">
        <v>5581</v>
      </c>
      <c r="C393" s="37">
        <v>0</v>
      </c>
      <c r="E393" t="s">
        <v>6219</v>
      </c>
      <c r="F393" s="36">
        <v>44252.71361111111</v>
      </c>
    </row>
    <row r="394" spans="1:6" hidden="1">
      <c r="A394" s="37">
        <v>1</v>
      </c>
      <c r="B394" t="s">
        <v>5582</v>
      </c>
      <c r="C394" s="37">
        <v>0</v>
      </c>
      <c r="E394" t="s">
        <v>6220</v>
      </c>
      <c r="F394" s="36">
        <v>44252.71361111111</v>
      </c>
    </row>
    <row r="395" spans="1:6" hidden="1">
      <c r="A395" s="37">
        <v>1</v>
      </c>
      <c r="B395" t="s">
        <v>5583</v>
      </c>
      <c r="C395" s="37">
        <v>0</v>
      </c>
      <c r="E395" t="s">
        <v>6221</v>
      </c>
      <c r="F395" s="36">
        <v>44252.713622685187</v>
      </c>
    </row>
    <row r="396" spans="1:6" hidden="1">
      <c r="A396" s="37">
        <v>1</v>
      </c>
      <c r="B396" t="s">
        <v>5584</v>
      </c>
      <c r="C396" s="37">
        <v>0</v>
      </c>
      <c r="E396" t="s">
        <v>6222</v>
      </c>
      <c r="F396" s="36">
        <v>44252.713634259257</v>
      </c>
    </row>
    <row r="397" spans="1:6" hidden="1">
      <c r="A397" s="37">
        <v>1</v>
      </c>
      <c r="B397" t="s">
        <v>5585</v>
      </c>
      <c r="C397" s="37">
        <v>0</v>
      </c>
      <c r="E397" t="s">
        <v>6223</v>
      </c>
      <c r="F397" s="36">
        <v>44252.713645833333</v>
      </c>
    </row>
    <row r="398" spans="1:6" hidden="1">
      <c r="A398" s="37">
        <v>1</v>
      </c>
      <c r="B398" t="s">
        <v>5675</v>
      </c>
      <c r="C398" s="37">
        <v>0</v>
      </c>
      <c r="E398" t="s">
        <v>6224</v>
      </c>
      <c r="F398" s="36">
        <v>44252.71365740741</v>
      </c>
    </row>
    <row r="399" spans="1:6" hidden="1">
      <c r="A399" s="37">
        <v>1</v>
      </c>
      <c r="B399" t="s">
        <v>5586</v>
      </c>
      <c r="C399" s="37">
        <v>0</v>
      </c>
      <c r="E399" t="s">
        <v>6571</v>
      </c>
      <c r="F399" s="36">
        <v>44252.71366898148</v>
      </c>
    </row>
    <row r="400" spans="1:6" hidden="1">
      <c r="A400" s="37">
        <v>1</v>
      </c>
      <c r="B400" t="s">
        <v>5587</v>
      </c>
      <c r="C400" s="37">
        <v>0</v>
      </c>
      <c r="E400" t="s">
        <v>6572</v>
      </c>
      <c r="F400" s="36">
        <v>44252.713680555556</v>
      </c>
    </row>
    <row r="401" spans="1:6" hidden="1">
      <c r="A401" s="37">
        <v>1</v>
      </c>
      <c r="B401" t="s">
        <v>5588</v>
      </c>
      <c r="C401" s="37">
        <v>0</v>
      </c>
      <c r="E401" t="s">
        <v>6573</v>
      </c>
      <c r="F401" s="36">
        <v>44252.713692129626</v>
      </c>
    </row>
    <row r="402" spans="1:6" hidden="1">
      <c r="A402" s="37">
        <v>1</v>
      </c>
      <c r="B402" t="s">
        <v>5589</v>
      </c>
      <c r="C402" s="37">
        <v>0</v>
      </c>
      <c r="E402" t="s">
        <v>6574</v>
      </c>
      <c r="F402" s="36">
        <v>44252.713703703703</v>
      </c>
    </row>
    <row r="403" spans="1:6" hidden="1">
      <c r="A403" s="37">
        <v>1</v>
      </c>
      <c r="B403" t="s">
        <v>5590</v>
      </c>
      <c r="C403" s="37">
        <v>0</v>
      </c>
      <c r="E403" t="s">
        <v>6575</v>
      </c>
      <c r="F403" s="36">
        <v>44252.713703703703</v>
      </c>
    </row>
    <row r="404" spans="1:6" hidden="1">
      <c r="A404" s="37">
        <v>1</v>
      </c>
      <c r="B404" t="s">
        <v>5591</v>
      </c>
      <c r="C404" s="37">
        <v>0</v>
      </c>
      <c r="E404" t="s">
        <v>6576</v>
      </c>
      <c r="F404" s="36">
        <v>44252.71371527778</v>
      </c>
    </row>
    <row r="405" spans="1:6" hidden="1">
      <c r="A405" s="37">
        <v>1</v>
      </c>
      <c r="B405" t="s">
        <v>5592</v>
      </c>
      <c r="C405" s="37">
        <v>0</v>
      </c>
      <c r="E405" t="s">
        <v>6577</v>
      </c>
      <c r="F405" s="36">
        <v>44252.713726851849</v>
      </c>
    </row>
    <row r="406" spans="1:6" hidden="1">
      <c r="A406" s="37">
        <v>1</v>
      </c>
      <c r="B406" t="s">
        <v>5593</v>
      </c>
      <c r="C406" s="37">
        <v>0</v>
      </c>
      <c r="E406" t="s">
        <v>6578</v>
      </c>
      <c r="F406" s="36">
        <v>44252.713726851849</v>
      </c>
    </row>
    <row r="407" spans="1:6" hidden="1">
      <c r="A407" s="37">
        <v>1</v>
      </c>
      <c r="B407" t="s">
        <v>5594</v>
      </c>
      <c r="C407" s="37">
        <v>0</v>
      </c>
      <c r="E407" t="s">
        <v>6579</v>
      </c>
      <c r="F407" s="36">
        <v>44252.713738425926</v>
      </c>
    </row>
    <row r="408" spans="1:6" hidden="1">
      <c r="A408" s="37">
        <v>1</v>
      </c>
      <c r="B408" t="s">
        <v>5595</v>
      </c>
      <c r="C408" s="37">
        <v>0</v>
      </c>
      <c r="E408" t="s">
        <v>6580</v>
      </c>
      <c r="F408" s="36">
        <v>44252.713738425926</v>
      </c>
    </row>
    <row r="409" spans="1:6" hidden="1">
      <c r="A409" s="37">
        <v>1</v>
      </c>
      <c r="B409" t="s">
        <v>5473</v>
      </c>
      <c r="C409" s="37">
        <v>0</v>
      </c>
      <c r="E409" t="s">
        <v>6581</v>
      </c>
      <c r="F409" s="36">
        <v>44252.713750000003</v>
      </c>
    </row>
    <row r="410" spans="1:6" hidden="1">
      <c r="A410" s="37">
        <v>1</v>
      </c>
      <c r="B410" t="s">
        <v>5474</v>
      </c>
      <c r="C410" s="37">
        <v>0</v>
      </c>
      <c r="E410" t="s">
        <v>6582</v>
      </c>
      <c r="F410" s="36">
        <v>44252.713761574072</v>
      </c>
    </row>
    <row r="411" spans="1:6" hidden="1">
      <c r="A411" s="37">
        <v>1</v>
      </c>
      <c r="B411" t="s">
        <v>5475</v>
      </c>
      <c r="C411" s="37">
        <v>0</v>
      </c>
      <c r="E411" t="s">
        <v>6583</v>
      </c>
      <c r="F411" s="36">
        <v>44252.713773148149</v>
      </c>
    </row>
    <row r="412" spans="1:6" hidden="1">
      <c r="A412" s="37">
        <v>1</v>
      </c>
      <c r="B412" t="s">
        <v>5476</v>
      </c>
      <c r="C412" s="37">
        <v>0</v>
      </c>
      <c r="E412" t="s">
        <v>6584</v>
      </c>
      <c r="F412" s="36">
        <v>44252.713773148149</v>
      </c>
    </row>
    <row r="413" spans="1:6" hidden="1">
      <c r="A413" s="37">
        <v>1</v>
      </c>
      <c r="B413" t="s">
        <v>5477</v>
      </c>
      <c r="C413" s="37">
        <v>0</v>
      </c>
      <c r="E413" t="s">
        <v>6585</v>
      </c>
      <c r="F413" s="36">
        <v>44252.713784722226</v>
      </c>
    </row>
    <row r="414" spans="1:6" hidden="1">
      <c r="A414" s="37">
        <v>1</v>
      </c>
      <c r="B414" t="s">
        <v>5478</v>
      </c>
      <c r="C414" s="37">
        <v>0</v>
      </c>
      <c r="E414" t="s">
        <v>6586</v>
      </c>
      <c r="F414" s="36">
        <v>44252.713784722226</v>
      </c>
    </row>
    <row r="415" spans="1:6" hidden="1">
      <c r="A415" s="37">
        <v>1</v>
      </c>
      <c r="B415" t="s">
        <v>5479</v>
      </c>
      <c r="C415" s="37">
        <v>0</v>
      </c>
      <c r="E415" t="s">
        <v>6587</v>
      </c>
      <c r="F415" s="36">
        <v>44252.713784722226</v>
      </c>
    </row>
    <row r="416" spans="1:6" hidden="1">
      <c r="A416" s="37">
        <v>1</v>
      </c>
      <c r="B416" t="s">
        <v>5480</v>
      </c>
      <c r="C416" s="37">
        <v>0</v>
      </c>
      <c r="E416" t="s">
        <v>6588</v>
      </c>
      <c r="F416" s="36">
        <v>44252.713796296295</v>
      </c>
    </row>
    <row r="417" spans="1:6" hidden="1">
      <c r="A417" s="37">
        <v>1</v>
      </c>
      <c r="B417" t="s">
        <v>5481</v>
      </c>
      <c r="C417" s="37">
        <v>0</v>
      </c>
      <c r="E417" t="s">
        <v>6589</v>
      </c>
      <c r="F417" s="36">
        <v>44252.713796296295</v>
      </c>
    </row>
    <row r="418" spans="1:6" hidden="1">
      <c r="A418" s="37">
        <v>1</v>
      </c>
      <c r="B418" t="s">
        <v>5482</v>
      </c>
      <c r="C418" s="37">
        <v>0</v>
      </c>
      <c r="E418" t="s">
        <v>6590</v>
      </c>
      <c r="F418" s="36">
        <v>44252.713807870372</v>
      </c>
    </row>
    <row r="419" spans="1:6" hidden="1">
      <c r="A419" s="37">
        <v>1</v>
      </c>
      <c r="B419" t="s">
        <v>5483</v>
      </c>
      <c r="C419" s="37">
        <v>0</v>
      </c>
      <c r="E419" t="s">
        <v>6591</v>
      </c>
      <c r="F419" s="36">
        <v>44252.713807870372</v>
      </c>
    </row>
    <row r="420" spans="1:6" hidden="1">
      <c r="A420" s="37">
        <v>1</v>
      </c>
      <c r="B420" t="s">
        <v>5484</v>
      </c>
      <c r="C420" s="37">
        <v>0</v>
      </c>
      <c r="E420" t="s">
        <v>6592</v>
      </c>
      <c r="F420" s="36">
        <v>44252.713807870372</v>
      </c>
    </row>
    <row r="421" spans="1:6" hidden="1">
      <c r="A421" s="37">
        <v>1</v>
      </c>
      <c r="B421" t="s">
        <v>5485</v>
      </c>
      <c r="C421" s="37">
        <v>0</v>
      </c>
      <c r="E421" t="s">
        <v>6593</v>
      </c>
      <c r="F421" s="36">
        <v>44252.713819444441</v>
      </c>
    </row>
    <row r="422" spans="1:6" hidden="1">
      <c r="A422" s="37">
        <v>1</v>
      </c>
      <c r="B422" t="s">
        <v>5486</v>
      </c>
      <c r="C422" s="37">
        <v>0</v>
      </c>
      <c r="E422" t="s">
        <v>6594</v>
      </c>
      <c r="F422" s="36">
        <v>44252.713819444441</v>
      </c>
    </row>
    <row r="423" spans="1:6" hidden="1">
      <c r="A423" s="37">
        <v>1</v>
      </c>
      <c r="B423" t="s">
        <v>5487</v>
      </c>
      <c r="C423" s="37">
        <v>0</v>
      </c>
      <c r="E423" t="s">
        <v>6595</v>
      </c>
      <c r="F423" s="36">
        <v>44252.713819444441</v>
      </c>
    </row>
    <row r="424" spans="1:6" hidden="1">
      <c r="A424" s="37">
        <v>1</v>
      </c>
      <c r="B424" t="s">
        <v>5488</v>
      </c>
      <c r="C424" s="37">
        <v>0</v>
      </c>
      <c r="E424" t="s">
        <v>6596</v>
      </c>
      <c r="F424" s="36">
        <v>44252.713831018518</v>
      </c>
    </row>
    <row r="425" spans="1:6" hidden="1">
      <c r="A425" s="37">
        <v>1</v>
      </c>
      <c r="B425" t="s">
        <v>5489</v>
      </c>
      <c r="C425" s="37">
        <v>0</v>
      </c>
      <c r="E425" t="s">
        <v>6597</v>
      </c>
      <c r="F425" s="36">
        <v>44252.713831018518</v>
      </c>
    </row>
    <row r="426" spans="1:6" hidden="1">
      <c r="A426" s="37">
        <v>1</v>
      </c>
      <c r="B426" t="s">
        <v>5490</v>
      </c>
      <c r="C426" s="37">
        <v>0</v>
      </c>
      <c r="E426" t="s">
        <v>6598</v>
      </c>
      <c r="F426" s="36">
        <v>44252.713842592595</v>
      </c>
    </row>
    <row r="427" spans="1:6" hidden="1">
      <c r="A427" s="37">
        <v>1</v>
      </c>
      <c r="B427" t="s">
        <v>5601</v>
      </c>
      <c r="C427" s="37">
        <v>0</v>
      </c>
      <c r="E427" t="s">
        <v>6599</v>
      </c>
      <c r="F427" s="36">
        <v>44252.713842592595</v>
      </c>
    </row>
    <row r="428" spans="1:6" hidden="1">
      <c r="A428" s="37">
        <v>1</v>
      </c>
      <c r="B428" t="s">
        <v>5602</v>
      </c>
      <c r="C428" s="37">
        <v>0</v>
      </c>
      <c r="E428" t="s">
        <v>6600</v>
      </c>
      <c r="F428" s="36">
        <v>44252.713842592595</v>
      </c>
    </row>
    <row r="429" spans="1:6" hidden="1">
      <c r="A429" s="37">
        <v>1</v>
      </c>
      <c r="B429" t="s">
        <v>5493</v>
      </c>
      <c r="C429" s="37">
        <v>0</v>
      </c>
      <c r="E429" t="s">
        <v>6601</v>
      </c>
      <c r="F429" s="36">
        <v>44252.713865740741</v>
      </c>
    </row>
    <row r="430" spans="1:6" hidden="1">
      <c r="A430" s="37">
        <v>1</v>
      </c>
      <c r="B430" t="s">
        <v>5494</v>
      </c>
      <c r="C430" s="37">
        <v>0</v>
      </c>
      <c r="E430" t="s">
        <v>6602</v>
      </c>
      <c r="F430" s="36">
        <v>44252.713865740741</v>
      </c>
    </row>
    <row r="431" spans="1:6" hidden="1">
      <c r="A431" s="37">
        <v>1</v>
      </c>
      <c r="B431" t="s">
        <v>5495</v>
      </c>
      <c r="C431" s="37">
        <v>0</v>
      </c>
      <c r="E431" t="s">
        <v>6603</v>
      </c>
      <c r="F431" s="36">
        <v>44252.713877314818</v>
      </c>
    </row>
    <row r="432" spans="1:6" hidden="1">
      <c r="A432" s="37">
        <v>1</v>
      </c>
      <c r="B432" t="s">
        <v>5496</v>
      </c>
      <c r="C432" s="37">
        <v>0</v>
      </c>
      <c r="E432" t="s">
        <v>6604</v>
      </c>
      <c r="F432" s="36">
        <v>44252.713877314818</v>
      </c>
    </row>
    <row r="433" spans="1:6" hidden="1">
      <c r="A433" s="37">
        <v>1</v>
      </c>
      <c r="B433" t="s">
        <v>5497</v>
      </c>
      <c r="C433" s="37">
        <v>0</v>
      </c>
      <c r="E433" t="s">
        <v>6605</v>
      </c>
      <c r="F433" s="36">
        <v>44252.713888888888</v>
      </c>
    </row>
    <row r="434" spans="1:6" hidden="1">
      <c r="A434" s="37">
        <v>1</v>
      </c>
      <c r="B434" t="s">
        <v>5498</v>
      </c>
      <c r="C434" s="37">
        <v>0</v>
      </c>
      <c r="E434" t="s">
        <v>6606</v>
      </c>
      <c r="F434" s="36">
        <v>44252.713888888888</v>
      </c>
    </row>
    <row r="435" spans="1:6" hidden="1">
      <c r="A435" s="37">
        <v>1</v>
      </c>
      <c r="B435" t="s">
        <v>5499</v>
      </c>
      <c r="C435" s="37">
        <v>0</v>
      </c>
      <c r="E435" t="s">
        <v>6607</v>
      </c>
      <c r="F435" s="36">
        <v>44252.713888888888</v>
      </c>
    </row>
    <row r="436" spans="1:6" hidden="1">
      <c r="A436" s="37">
        <v>1</v>
      </c>
      <c r="B436" t="s">
        <v>5500</v>
      </c>
      <c r="C436" s="37">
        <v>0</v>
      </c>
      <c r="E436" t="s">
        <v>6608</v>
      </c>
      <c r="F436" s="36">
        <v>44252.713900462964</v>
      </c>
    </row>
    <row r="437" spans="1:6" hidden="1">
      <c r="A437" s="37">
        <v>1</v>
      </c>
      <c r="B437" t="s">
        <v>5501</v>
      </c>
      <c r="C437" s="37">
        <v>0</v>
      </c>
      <c r="E437" t="s">
        <v>6609</v>
      </c>
      <c r="F437" s="36">
        <v>44252.713900462964</v>
      </c>
    </row>
    <row r="438" spans="1:6" hidden="1">
      <c r="A438" s="37">
        <v>1</v>
      </c>
      <c r="B438" t="s">
        <v>5502</v>
      </c>
      <c r="C438" s="37">
        <v>0</v>
      </c>
      <c r="E438" t="s">
        <v>6610</v>
      </c>
      <c r="F438" s="36">
        <v>44252.713912037034</v>
      </c>
    </row>
    <row r="439" spans="1:6" hidden="1">
      <c r="A439" s="37">
        <v>1</v>
      </c>
      <c r="B439" t="s">
        <v>5674</v>
      </c>
      <c r="C439" s="37">
        <v>0</v>
      </c>
      <c r="E439" t="s">
        <v>6217</v>
      </c>
      <c r="F439" s="36">
        <v>44252.714270833334</v>
      </c>
    </row>
    <row r="440" spans="1:6" hidden="1">
      <c r="A440" s="37">
        <v>1</v>
      </c>
      <c r="B440" t="s">
        <v>5580</v>
      </c>
      <c r="C440" s="37">
        <v>0</v>
      </c>
      <c r="E440" t="s">
        <v>6218</v>
      </c>
      <c r="F440" s="36">
        <v>44252.714282407411</v>
      </c>
    </row>
    <row r="441" spans="1:6" hidden="1">
      <c r="A441" s="37">
        <v>1</v>
      </c>
      <c r="B441" t="s">
        <v>5581</v>
      </c>
      <c r="C441" s="37">
        <v>0</v>
      </c>
      <c r="E441" t="s">
        <v>6219</v>
      </c>
      <c r="F441" s="36">
        <v>44252.714282407411</v>
      </c>
    </row>
    <row r="442" spans="1:6" hidden="1">
      <c r="A442" s="37">
        <v>1</v>
      </c>
      <c r="B442" t="s">
        <v>5582</v>
      </c>
      <c r="C442" s="37">
        <v>0</v>
      </c>
      <c r="E442" t="s">
        <v>6220</v>
      </c>
      <c r="F442" s="36">
        <v>44252.714282407411</v>
      </c>
    </row>
    <row r="443" spans="1:6" hidden="1">
      <c r="A443" s="37">
        <v>1</v>
      </c>
      <c r="B443" t="s">
        <v>5583</v>
      </c>
      <c r="C443" s="37">
        <v>0</v>
      </c>
      <c r="E443" t="s">
        <v>6221</v>
      </c>
      <c r="F443" s="36">
        <v>44252.714282407411</v>
      </c>
    </row>
    <row r="444" spans="1:6" hidden="1">
      <c r="A444" s="37">
        <v>1</v>
      </c>
      <c r="B444" t="s">
        <v>5584</v>
      </c>
      <c r="C444" s="37">
        <v>0</v>
      </c>
      <c r="E444" t="s">
        <v>6222</v>
      </c>
      <c r="F444" s="36">
        <v>44252.714282407411</v>
      </c>
    </row>
    <row r="445" spans="1:6" hidden="1">
      <c r="A445" s="37">
        <v>1</v>
      </c>
      <c r="B445" t="s">
        <v>5585</v>
      </c>
      <c r="C445" s="37">
        <v>0</v>
      </c>
      <c r="E445" t="s">
        <v>6223</v>
      </c>
      <c r="F445" s="36">
        <v>44252.714282407411</v>
      </c>
    </row>
    <row r="446" spans="1:6" hidden="1">
      <c r="A446" s="37">
        <v>1</v>
      </c>
      <c r="B446" t="s">
        <v>5675</v>
      </c>
      <c r="C446" s="37">
        <v>0</v>
      </c>
      <c r="E446" t="s">
        <v>6224</v>
      </c>
      <c r="F446" s="36">
        <v>44252.71429398148</v>
      </c>
    </row>
    <row r="447" spans="1:6" hidden="1">
      <c r="A447" s="37">
        <v>1</v>
      </c>
      <c r="B447" t="s">
        <v>5586</v>
      </c>
      <c r="C447" s="37">
        <v>0</v>
      </c>
      <c r="E447" t="s">
        <v>6571</v>
      </c>
      <c r="F447" s="36">
        <v>44252.71429398148</v>
      </c>
    </row>
    <row r="448" spans="1:6" hidden="1">
      <c r="A448" s="37">
        <v>1</v>
      </c>
      <c r="B448" t="s">
        <v>5587</v>
      </c>
      <c r="C448" s="37">
        <v>0</v>
      </c>
      <c r="E448" t="s">
        <v>6572</v>
      </c>
      <c r="F448" s="36">
        <v>44252.71429398148</v>
      </c>
    </row>
    <row r="449" spans="1:6" hidden="1">
      <c r="A449" s="37">
        <v>1</v>
      </c>
      <c r="B449" t="s">
        <v>5588</v>
      </c>
      <c r="C449" s="37">
        <v>0</v>
      </c>
      <c r="E449" t="s">
        <v>6573</v>
      </c>
      <c r="F449" s="36">
        <v>44252.71429398148</v>
      </c>
    </row>
    <row r="450" spans="1:6" hidden="1">
      <c r="A450" s="37">
        <v>1</v>
      </c>
      <c r="B450" t="s">
        <v>5589</v>
      </c>
      <c r="C450" s="37">
        <v>0</v>
      </c>
      <c r="E450" t="s">
        <v>6574</v>
      </c>
      <c r="F450" s="36">
        <v>44252.71429398148</v>
      </c>
    </row>
    <row r="451" spans="1:6" hidden="1">
      <c r="A451" s="37">
        <v>1</v>
      </c>
      <c r="B451" t="s">
        <v>5590</v>
      </c>
      <c r="C451" s="37">
        <v>0</v>
      </c>
      <c r="E451" t="s">
        <v>6575</v>
      </c>
      <c r="F451" s="36">
        <v>44252.71429398148</v>
      </c>
    </row>
    <row r="452" spans="1:6" hidden="1">
      <c r="A452" s="37">
        <v>1</v>
      </c>
      <c r="B452" t="s">
        <v>5591</v>
      </c>
      <c r="C452" s="37">
        <v>0</v>
      </c>
      <c r="E452" t="s">
        <v>6576</v>
      </c>
      <c r="F452" s="36">
        <v>44252.71429398148</v>
      </c>
    </row>
    <row r="453" spans="1:6" hidden="1">
      <c r="A453" s="37">
        <v>1</v>
      </c>
      <c r="B453" t="s">
        <v>5592</v>
      </c>
      <c r="C453" s="37">
        <v>0</v>
      </c>
      <c r="E453" t="s">
        <v>6577</v>
      </c>
      <c r="F453" s="36">
        <v>44252.71429398148</v>
      </c>
    </row>
    <row r="454" spans="1:6" hidden="1">
      <c r="A454" s="37">
        <v>1</v>
      </c>
      <c r="B454" t="s">
        <v>5593</v>
      </c>
      <c r="C454" s="37">
        <v>0</v>
      </c>
      <c r="E454" t="s">
        <v>6578</v>
      </c>
      <c r="F454" s="36">
        <v>44252.714305555557</v>
      </c>
    </row>
    <row r="455" spans="1:6" hidden="1">
      <c r="A455" s="37">
        <v>1</v>
      </c>
      <c r="B455" t="s">
        <v>5594</v>
      </c>
      <c r="C455" s="37">
        <v>0</v>
      </c>
      <c r="E455" t="s">
        <v>6579</v>
      </c>
      <c r="F455" s="36">
        <v>44252.714305555557</v>
      </c>
    </row>
    <row r="456" spans="1:6" hidden="1">
      <c r="A456" s="37">
        <v>1</v>
      </c>
      <c r="B456" t="s">
        <v>5595</v>
      </c>
      <c r="C456" s="37">
        <v>0</v>
      </c>
      <c r="E456" t="s">
        <v>6580</v>
      </c>
      <c r="F456" s="36">
        <v>44252.714305555557</v>
      </c>
    </row>
    <row r="457" spans="1:6" hidden="1">
      <c r="A457" s="37">
        <v>1</v>
      </c>
      <c r="B457" t="s">
        <v>5473</v>
      </c>
      <c r="C457" s="37">
        <v>0</v>
      </c>
      <c r="E457" t="s">
        <v>6581</v>
      </c>
      <c r="F457" s="36">
        <v>44252.714305555557</v>
      </c>
    </row>
    <row r="458" spans="1:6" hidden="1">
      <c r="A458" s="37">
        <v>1</v>
      </c>
      <c r="B458" t="s">
        <v>5474</v>
      </c>
      <c r="C458" s="37">
        <v>0</v>
      </c>
      <c r="E458" t="s">
        <v>6582</v>
      </c>
      <c r="F458" s="36">
        <v>44252.714317129627</v>
      </c>
    </row>
    <row r="459" spans="1:6" hidden="1">
      <c r="A459" s="37">
        <v>1</v>
      </c>
      <c r="B459" t="s">
        <v>5475</v>
      </c>
      <c r="C459" s="37">
        <v>0</v>
      </c>
      <c r="E459" t="s">
        <v>6583</v>
      </c>
      <c r="F459" s="36">
        <v>44252.714317129627</v>
      </c>
    </row>
    <row r="460" spans="1:6" hidden="1">
      <c r="A460" s="37">
        <v>1</v>
      </c>
      <c r="B460" t="s">
        <v>5476</v>
      </c>
      <c r="C460" s="37">
        <v>0</v>
      </c>
      <c r="E460" t="s">
        <v>6584</v>
      </c>
      <c r="F460" s="36">
        <v>44252.714317129627</v>
      </c>
    </row>
    <row r="461" spans="1:6" hidden="1">
      <c r="A461" s="37">
        <v>1</v>
      </c>
      <c r="B461" t="s">
        <v>5477</v>
      </c>
      <c r="C461" s="37">
        <v>0</v>
      </c>
      <c r="E461" t="s">
        <v>6585</v>
      </c>
      <c r="F461" s="36">
        <v>44252.714317129627</v>
      </c>
    </row>
    <row r="462" spans="1:6" hidden="1">
      <c r="A462" s="37">
        <v>1</v>
      </c>
      <c r="B462" t="s">
        <v>5478</v>
      </c>
      <c r="C462" s="37">
        <v>0</v>
      </c>
      <c r="E462" t="s">
        <v>6586</v>
      </c>
      <c r="F462" s="36">
        <v>44252.714317129627</v>
      </c>
    </row>
    <row r="463" spans="1:6" hidden="1">
      <c r="A463" s="37">
        <v>1</v>
      </c>
      <c r="B463" t="s">
        <v>5479</v>
      </c>
      <c r="C463" s="37">
        <v>0</v>
      </c>
      <c r="E463" t="s">
        <v>6587</v>
      </c>
      <c r="F463" s="36">
        <v>44252.714317129627</v>
      </c>
    </row>
    <row r="464" spans="1:6" hidden="1">
      <c r="A464" s="37">
        <v>1</v>
      </c>
      <c r="B464" t="s">
        <v>5480</v>
      </c>
      <c r="C464" s="37">
        <v>0</v>
      </c>
      <c r="E464" t="s">
        <v>6588</v>
      </c>
      <c r="F464" s="36">
        <v>44252.714317129627</v>
      </c>
    </row>
    <row r="465" spans="1:6" hidden="1">
      <c r="A465" s="37">
        <v>1</v>
      </c>
      <c r="B465" t="s">
        <v>5481</v>
      </c>
      <c r="C465" s="37">
        <v>0</v>
      </c>
      <c r="E465" t="s">
        <v>6589</v>
      </c>
      <c r="F465" s="36">
        <v>44252.714317129627</v>
      </c>
    </row>
    <row r="466" spans="1:6" hidden="1">
      <c r="A466" s="37">
        <v>1</v>
      </c>
      <c r="B466" t="s">
        <v>5482</v>
      </c>
      <c r="C466" s="37">
        <v>0</v>
      </c>
      <c r="E466" t="s">
        <v>6590</v>
      </c>
      <c r="F466" s="36">
        <v>44252.714328703703</v>
      </c>
    </row>
    <row r="467" spans="1:6" hidden="1">
      <c r="A467" s="37">
        <v>1</v>
      </c>
      <c r="B467" t="s">
        <v>5483</v>
      </c>
      <c r="C467" s="37">
        <v>0</v>
      </c>
      <c r="E467" t="s">
        <v>6591</v>
      </c>
      <c r="F467" s="36">
        <v>44252.714328703703</v>
      </c>
    </row>
    <row r="468" spans="1:6" hidden="1">
      <c r="A468" s="37">
        <v>1</v>
      </c>
      <c r="B468" t="s">
        <v>5484</v>
      </c>
      <c r="C468" s="37">
        <v>0</v>
      </c>
      <c r="E468" t="s">
        <v>6592</v>
      </c>
      <c r="F468" s="36">
        <v>44252.714328703703</v>
      </c>
    </row>
    <row r="469" spans="1:6" hidden="1">
      <c r="A469" s="37">
        <v>1</v>
      </c>
      <c r="B469" t="s">
        <v>5485</v>
      </c>
      <c r="C469" s="37">
        <v>0</v>
      </c>
      <c r="E469" t="s">
        <v>6593</v>
      </c>
      <c r="F469" s="36">
        <v>44252.714328703703</v>
      </c>
    </row>
    <row r="470" spans="1:6" hidden="1">
      <c r="A470" s="37">
        <v>1</v>
      </c>
      <c r="B470" t="s">
        <v>5486</v>
      </c>
      <c r="C470" s="37">
        <v>0</v>
      </c>
      <c r="E470" t="s">
        <v>6594</v>
      </c>
      <c r="F470" s="36">
        <v>44252.714328703703</v>
      </c>
    </row>
    <row r="471" spans="1:6" hidden="1">
      <c r="A471" s="37">
        <v>1</v>
      </c>
      <c r="B471" t="s">
        <v>5487</v>
      </c>
      <c r="C471" s="37">
        <v>0</v>
      </c>
      <c r="E471" t="s">
        <v>6595</v>
      </c>
      <c r="F471" s="36">
        <v>44252.714328703703</v>
      </c>
    </row>
    <row r="472" spans="1:6" hidden="1">
      <c r="A472" s="37">
        <v>1</v>
      </c>
      <c r="B472" t="s">
        <v>5488</v>
      </c>
      <c r="C472" s="37">
        <v>0</v>
      </c>
      <c r="E472" t="s">
        <v>6596</v>
      </c>
      <c r="F472" s="36">
        <v>44252.714328703703</v>
      </c>
    </row>
    <row r="473" spans="1:6" hidden="1">
      <c r="A473" s="37">
        <v>1</v>
      </c>
      <c r="B473" t="s">
        <v>5489</v>
      </c>
      <c r="C473" s="37">
        <v>0</v>
      </c>
      <c r="E473" t="s">
        <v>6597</v>
      </c>
      <c r="F473" s="36">
        <v>44252.714328703703</v>
      </c>
    </row>
    <row r="474" spans="1:6" hidden="1">
      <c r="A474" s="37">
        <v>1</v>
      </c>
      <c r="B474" t="s">
        <v>5490</v>
      </c>
      <c r="C474" s="37">
        <v>0</v>
      </c>
      <c r="E474" t="s">
        <v>6598</v>
      </c>
      <c r="F474" s="36">
        <v>44252.714328703703</v>
      </c>
    </row>
    <row r="475" spans="1:6" hidden="1">
      <c r="A475" s="37">
        <v>1</v>
      </c>
      <c r="B475" t="s">
        <v>5601</v>
      </c>
      <c r="C475" s="37">
        <v>0</v>
      </c>
      <c r="E475" t="s">
        <v>6599</v>
      </c>
      <c r="F475" s="36">
        <v>44252.71434027778</v>
      </c>
    </row>
    <row r="476" spans="1:6" hidden="1">
      <c r="A476" s="37">
        <v>1</v>
      </c>
      <c r="B476" t="s">
        <v>5602</v>
      </c>
      <c r="C476" s="37">
        <v>0</v>
      </c>
      <c r="E476" t="s">
        <v>6600</v>
      </c>
      <c r="F476" s="36">
        <v>44252.71434027778</v>
      </c>
    </row>
    <row r="477" spans="1:6" hidden="1">
      <c r="A477" s="37">
        <v>1</v>
      </c>
      <c r="B477" t="s">
        <v>5493</v>
      </c>
      <c r="C477" s="37">
        <v>0</v>
      </c>
      <c r="E477" t="s">
        <v>6601</v>
      </c>
      <c r="F477" s="36">
        <v>44252.71435185185</v>
      </c>
    </row>
    <row r="478" spans="1:6" hidden="1">
      <c r="A478" s="37">
        <v>1</v>
      </c>
      <c r="B478" t="s">
        <v>5494</v>
      </c>
      <c r="C478" s="37">
        <v>0</v>
      </c>
      <c r="E478" t="s">
        <v>6602</v>
      </c>
      <c r="F478" s="36">
        <v>44252.71435185185</v>
      </c>
    </row>
    <row r="479" spans="1:6" hidden="1">
      <c r="A479" s="37">
        <v>1</v>
      </c>
      <c r="B479" t="s">
        <v>5495</v>
      </c>
      <c r="C479" s="37">
        <v>0</v>
      </c>
      <c r="E479" t="s">
        <v>6603</v>
      </c>
      <c r="F479" s="36">
        <v>44252.71435185185</v>
      </c>
    </row>
    <row r="480" spans="1:6" hidden="1">
      <c r="A480" s="37">
        <v>1</v>
      </c>
      <c r="B480" t="s">
        <v>5496</v>
      </c>
      <c r="C480" s="37">
        <v>0</v>
      </c>
      <c r="E480" t="s">
        <v>6604</v>
      </c>
      <c r="F480" s="36">
        <v>44252.71435185185</v>
      </c>
    </row>
    <row r="481" spans="1:6" hidden="1">
      <c r="A481" s="37">
        <v>1</v>
      </c>
      <c r="B481" t="s">
        <v>5497</v>
      </c>
      <c r="C481" s="37">
        <v>0</v>
      </c>
      <c r="E481" t="s">
        <v>6605</v>
      </c>
      <c r="F481" s="36">
        <v>44252.71435185185</v>
      </c>
    </row>
    <row r="482" spans="1:6" hidden="1">
      <c r="A482" s="37">
        <v>1</v>
      </c>
      <c r="B482" t="s">
        <v>5498</v>
      </c>
      <c r="C482" s="37">
        <v>0</v>
      </c>
      <c r="E482" t="s">
        <v>6606</v>
      </c>
      <c r="F482" s="36">
        <v>44252.71435185185</v>
      </c>
    </row>
    <row r="483" spans="1:6" hidden="1">
      <c r="A483" s="37">
        <v>1</v>
      </c>
      <c r="B483" t="s">
        <v>5499</v>
      </c>
      <c r="C483" s="37">
        <v>0</v>
      </c>
      <c r="E483" t="s">
        <v>6607</v>
      </c>
      <c r="F483" s="36">
        <v>44252.714363425926</v>
      </c>
    </row>
    <row r="484" spans="1:6" hidden="1">
      <c r="A484" s="37">
        <v>1</v>
      </c>
      <c r="B484" t="s">
        <v>5500</v>
      </c>
      <c r="C484" s="37">
        <v>0</v>
      </c>
      <c r="E484" t="s">
        <v>6608</v>
      </c>
      <c r="F484" s="36">
        <v>44252.714363425926</v>
      </c>
    </row>
    <row r="485" spans="1:6" hidden="1">
      <c r="A485" s="37">
        <v>1</v>
      </c>
      <c r="B485" t="s">
        <v>5501</v>
      </c>
      <c r="C485" s="37">
        <v>0</v>
      </c>
      <c r="E485" t="s">
        <v>6609</v>
      </c>
      <c r="F485" s="36">
        <v>44252.714363425926</v>
      </c>
    </row>
    <row r="486" spans="1:6" hidden="1">
      <c r="A486" s="37">
        <v>1</v>
      </c>
      <c r="B486" t="s">
        <v>5502</v>
      </c>
      <c r="C486" s="37">
        <v>0</v>
      </c>
      <c r="E486" t="s">
        <v>6610</v>
      </c>
      <c r="F486" s="36">
        <v>44252.714363425926</v>
      </c>
    </row>
    <row r="487" spans="1:6" hidden="1">
      <c r="A487" s="37">
        <v>1</v>
      </c>
      <c r="B487" t="s">
        <v>5674</v>
      </c>
      <c r="C487" s="37">
        <v>0</v>
      </c>
      <c r="E487" t="s">
        <v>6217</v>
      </c>
      <c r="F487" s="36">
        <v>44252.717060185183</v>
      </c>
    </row>
    <row r="488" spans="1:6" hidden="1">
      <c r="A488" s="37">
        <v>1</v>
      </c>
      <c r="B488" t="s">
        <v>5580</v>
      </c>
      <c r="C488" s="37">
        <v>0</v>
      </c>
      <c r="E488" t="s">
        <v>6218</v>
      </c>
      <c r="F488" s="36">
        <v>44252.717060185183</v>
      </c>
    </row>
    <row r="489" spans="1:6" hidden="1">
      <c r="A489" s="37">
        <v>1</v>
      </c>
      <c r="B489" t="s">
        <v>5581</v>
      </c>
      <c r="C489" s="37">
        <v>0</v>
      </c>
      <c r="E489" t="s">
        <v>6219</v>
      </c>
      <c r="F489" s="36">
        <v>44252.717060185183</v>
      </c>
    </row>
    <row r="490" spans="1:6" hidden="1">
      <c r="A490" s="37">
        <v>1</v>
      </c>
      <c r="B490" t="s">
        <v>5582</v>
      </c>
      <c r="C490" s="37">
        <v>0</v>
      </c>
      <c r="E490" t="s">
        <v>6220</v>
      </c>
      <c r="F490" s="36">
        <v>44252.71707175926</v>
      </c>
    </row>
    <row r="491" spans="1:6" hidden="1">
      <c r="A491" s="37">
        <v>1</v>
      </c>
      <c r="B491" t="s">
        <v>5583</v>
      </c>
      <c r="C491" s="37">
        <v>0</v>
      </c>
      <c r="E491" t="s">
        <v>6221</v>
      </c>
      <c r="F491" s="36">
        <v>44252.71707175926</v>
      </c>
    </row>
    <row r="492" spans="1:6" hidden="1">
      <c r="A492" s="37">
        <v>1</v>
      </c>
      <c r="B492" t="s">
        <v>5584</v>
      </c>
      <c r="C492" s="37">
        <v>0</v>
      </c>
      <c r="E492" t="s">
        <v>6222</v>
      </c>
      <c r="F492" s="36">
        <v>44252.71707175926</v>
      </c>
    </row>
    <row r="493" spans="1:6" hidden="1">
      <c r="A493" s="37">
        <v>1</v>
      </c>
      <c r="B493" t="s">
        <v>5585</v>
      </c>
      <c r="C493" s="37">
        <v>0</v>
      </c>
      <c r="E493" t="s">
        <v>6223</v>
      </c>
      <c r="F493" s="36">
        <v>44252.71707175926</v>
      </c>
    </row>
    <row r="494" spans="1:6" hidden="1">
      <c r="A494" s="37">
        <v>1</v>
      </c>
      <c r="B494" t="s">
        <v>5675</v>
      </c>
      <c r="C494" s="37">
        <v>0</v>
      </c>
      <c r="E494" t="s">
        <v>6224</v>
      </c>
      <c r="F494" s="36">
        <v>44252.71707175926</v>
      </c>
    </row>
    <row r="495" spans="1:6" hidden="1">
      <c r="A495" s="37">
        <v>1</v>
      </c>
      <c r="B495" t="s">
        <v>5586</v>
      </c>
      <c r="C495" s="37">
        <v>0</v>
      </c>
      <c r="E495" t="s">
        <v>6571</v>
      </c>
      <c r="F495" s="36">
        <v>44252.71707175926</v>
      </c>
    </row>
    <row r="496" spans="1:6" hidden="1">
      <c r="A496" s="37">
        <v>1</v>
      </c>
      <c r="B496" t="s">
        <v>5587</v>
      </c>
      <c r="C496" s="37">
        <v>0</v>
      </c>
      <c r="E496" t="s">
        <v>6572</v>
      </c>
      <c r="F496" s="36">
        <v>44252.71707175926</v>
      </c>
    </row>
    <row r="497" spans="1:6" hidden="1">
      <c r="A497" s="37">
        <v>1</v>
      </c>
      <c r="B497" t="s">
        <v>5588</v>
      </c>
      <c r="C497" s="37">
        <v>0</v>
      </c>
      <c r="E497" t="s">
        <v>6573</v>
      </c>
      <c r="F497" s="36">
        <v>44252.71707175926</v>
      </c>
    </row>
    <row r="498" spans="1:6" hidden="1">
      <c r="A498" s="37">
        <v>1</v>
      </c>
      <c r="B498" t="s">
        <v>5589</v>
      </c>
      <c r="C498" s="37">
        <v>0</v>
      </c>
      <c r="E498" t="s">
        <v>6574</v>
      </c>
      <c r="F498" s="36">
        <v>44252.717083333337</v>
      </c>
    </row>
    <row r="499" spans="1:6" hidden="1">
      <c r="A499" s="37">
        <v>1</v>
      </c>
      <c r="B499" t="s">
        <v>5590</v>
      </c>
      <c r="C499" s="37">
        <v>0</v>
      </c>
      <c r="E499" t="s">
        <v>6575</v>
      </c>
      <c r="F499" s="36">
        <v>44252.717083333337</v>
      </c>
    </row>
    <row r="500" spans="1:6" hidden="1">
      <c r="A500" s="37">
        <v>1</v>
      </c>
      <c r="B500" t="s">
        <v>5591</v>
      </c>
      <c r="C500" s="37">
        <v>0</v>
      </c>
      <c r="E500" t="s">
        <v>6576</v>
      </c>
      <c r="F500" s="36">
        <v>44252.717083333337</v>
      </c>
    </row>
    <row r="501" spans="1:6" hidden="1">
      <c r="A501" s="37">
        <v>1</v>
      </c>
      <c r="B501" t="s">
        <v>5592</v>
      </c>
      <c r="C501" s="37">
        <v>0</v>
      </c>
      <c r="E501" t="s">
        <v>6577</v>
      </c>
      <c r="F501" s="36">
        <v>44252.717083333337</v>
      </c>
    </row>
    <row r="502" spans="1:6" hidden="1">
      <c r="A502" s="37">
        <v>1</v>
      </c>
      <c r="B502" t="s">
        <v>5593</v>
      </c>
      <c r="C502" s="37">
        <v>0</v>
      </c>
      <c r="E502" t="s">
        <v>6578</v>
      </c>
      <c r="F502" s="36">
        <v>44252.717083333337</v>
      </c>
    </row>
    <row r="503" spans="1:6" hidden="1">
      <c r="A503" s="37">
        <v>1</v>
      </c>
      <c r="B503" t="s">
        <v>5594</v>
      </c>
      <c r="C503" s="37">
        <v>0</v>
      </c>
      <c r="E503" t="s">
        <v>6579</v>
      </c>
      <c r="F503" s="36">
        <v>44252.717083333337</v>
      </c>
    </row>
    <row r="504" spans="1:6" hidden="1">
      <c r="A504" s="37">
        <v>1</v>
      </c>
      <c r="B504" t="s">
        <v>5595</v>
      </c>
      <c r="C504" s="37">
        <v>0</v>
      </c>
      <c r="E504" t="s">
        <v>6580</v>
      </c>
      <c r="F504" s="36">
        <v>44252.717083333337</v>
      </c>
    </row>
    <row r="505" spans="1:6" hidden="1">
      <c r="A505" s="37">
        <v>1</v>
      </c>
      <c r="B505" t="s">
        <v>5473</v>
      </c>
      <c r="C505" s="37">
        <v>0</v>
      </c>
      <c r="E505" t="s">
        <v>6581</v>
      </c>
      <c r="F505" s="36">
        <v>44252.717094907406</v>
      </c>
    </row>
    <row r="506" spans="1:6" hidden="1">
      <c r="A506" s="37">
        <v>1</v>
      </c>
      <c r="B506" t="s">
        <v>5474</v>
      </c>
      <c r="C506" s="37">
        <v>0</v>
      </c>
      <c r="E506" t="s">
        <v>6582</v>
      </c>
      <c r="F506" s="36">
        <v>44252.717094907406</v>
      </c>
    </row>
    <row r="507" spans="1:6" hidden="1">
      <c r="A507" s="37">
        <v>1</v>
      </c>
      <c r="B507" t="s">
        <v>5475</v>
      </c>
      <c r="C507" s="37">
        <v>0</v>
      </c>
      <c r="E507" t="s">
        <v>6583</v>
      </c>
      <c r="F507" s="36">
        <v>44252.717094907406</v>
      </c>
    </row>
    <row r="508" spans="1:6" hidden="1">
      <c r="A508" s="37">
        <v>1</v>
      </c>
      <c r="B508" t="s">
        <v>5476</v>
      </c>
      <c r="C508" s="37">
        <v>0</v>
      </c>
      <c r="E508" t="s">
        <v>6584</v>
      </c>
      <c r="F508" s="36">
        <v>44252.717094907406</v>
      </c>
    </row>
    <row r="509" spans="1:6" hidden="1">
      <c r="A509" s="37">
        <v>1</v>
      </c>
      <c r="B509" t="s">
        <v>5477</v>
      </c>
      <c r="C509" s="37">
        <v>0</v>
      </c>
      <c r="E509" t="s">
        <v>6585</v>
      </c>
      <c r="F509" s="36">
        <v>44252.717094907406</v>
      </c>
    </row>
    <row r="510" spans="1:6" hidden="1">
      <c r="A510" s="37">
        <v>1</v>
      </c>
      <c r="B510" t="s">
        <v>5478</v>
      </c>
      <c r="C510" s="37">
        <v>0</v>
      </c>
      <c r="E510" t="s">
        <v>6586</v>
      </c>
      <c r="F510" s="36">
        <v>44252.717106481483</v>
      </c>
    </row>
    <row r="511" spans="1:6" hidden="1">
      <c r="A511" s="37">
        <v>1</v>
      </c>
      <c r="B511" t="s">
        <v>5479</v>
      </c>
      <c r="C511" s="37">
        <v>0</v>
      </c>
      <c r="E511" t="s">
        <v>6587</v>
      </c>
      <c r="F511" s="36">
        <v>44252.717106481483</v>
      </c>
    </row>
    <row r="512" spans="1:6" hidden="1">
      <c r="A512" s="37">
        <v>1</v>
      </c>
      <c r="B512" t="s">
        <v>5480</v>
      </c>
      <c r="C512" s="37">
        <v>0</v>
      </c>
      <c r="E512" t="s">
        <v>6588</v>
      </c>
      <c r="F512" s="36">
        <v>44252.717106481483</v>
      </c>
    </row>
    <row r="513" spans="1:6" hidden="1">
      <c r="A513" s="37">
        <v>1</v>
      </c>
      <c r="B513" t="s">
        <v>5481</v>
      </c>
      <c r="C513" s="37">
        <v>0</v>
      </c>
      <c r="E513" t="s">
        <v>6589</v>
      </c>
      <c r="F513" s="36">
        <v>44252.717106481483</v>
      </c>
    </row>
    <row r="514" spans="1:6" hidden="1">
      <c r="A514" s="37">
        <v>1</v>
      </c>
      <c r="B514" t="s">
        <v>5482</v>
      </c>
      <c r="C514" s="37">
        <v>0</v>
      </c>
      <c r="E514" t="s">
        <v>6590</v>
      </c>
      <c r="F514" s="36">
        <v>44252.717106481483</v>
      </c>
    </row>
    <row r="515" spans="1:6" hidden="1">
      <c r="A515" s="37">
        <v>1</v>
      </c>
      <c r="B515" t="s">
        <v>5483</v>
      </c>
      <c r="C515" s="37">
        <v>0</v>
      </c>
      <c r="E515" t="s">
        <v>6591</v>
      </c>
      <c r="F515" s="36">
        <v>44252.717106481483</v>
      </c>
    </row>
    <row r="516" spans="1:6" hidden="1">
      <c r="A516" s="37">
        <v>1</v>
      </c>
      <c r="B516" t="s">
        <v>5484</v>
      </c>
      <c r="C516" s="37">
        <v>0</v>
      </c>
      <c r="E516" t="s">
        <v>6592</v>
      </c>
      <c r="F516" s="36">
        <v>44252.717106481483</v>
      </c>
    </row>
    <row r="517" spans="1:6" hidden="1">
      <c r="A517" s="37">
        <v>1</v>
      </c>
      <c r="B517" t="s">
        <v>5485</v>
      </c>
      <c r="C517" s="37">
        <v>0</v>
      </c>
      <c r="E517" t="s">
        <v>6593</v>
      </c>
      <c r="F517" s="36">
        <v>44252.717106481483</v>
      </c>
    </row>
    <row r="518" spans="1:6" hidden="1">
      <c r="A518" s="37">
        <v>1</v>
      </c>
      <c r="B518" t="s">
        <v>5486</v>
      </c>
      <c r="C518" s="37">
        <v>0</v>
      </c>
      <c r="E518" t="s">
        <v>6594</v>
      </c>
      <c r="F518" s="36">
        <v>44252.717118055552</v>
      </c>
    </row>
    <row r="519" spans="1:6" hidden="1">
      <c r="A519" s="37">
        <v>1</v>
      </c>
      <c r="B519" t="s">
        <v>5487</v>
      </c>
      <c r="C519" s="37">
        <v>0</v>
      </c>
      <c r="E519" t="s">
        <v>6595</v>
      </c>
      <c r="F519" s="36">
        <v>44252.717118055552</v>
      </c>
    </row>
    <row r="520" spans="1:6" hidden="1">
      <c r="A520" s="37">
        <v>1</v>
      </c>
      <c r="B520" t="s">
        <v>5488</v>
      </c>
      <c r="C520" s="37">
        <v>0</v>
      </c>
      <c r="E520" t="s">
        <v>6596</v>
      </c>
      <c r="F520" s="36">
        <v>44252.717118055552</v>
      </c>
    </row>
    <row r="521" spans="1:6" hidden="1">
      <c r="A521" s="37">
        <v>1</v>
      </c>
      <c r="B521" t="s">
        <v>5489</v>
      </c>
      <c r="C521" s="37">
        <v>0</v>
      </c>
      <c r="E521" t="s">
        <v>6597</v>
      </c>
      <c r="F521" s="36">
        <v>44252.717118055552</v>
      </c>
    </row>
    <row r="522" spans="1:6" hidden="1">
      <c r="A522" s="37">
        <v>1</v>
      </c>
      <c r="B522" t="s">
        <v>5490</v>
      </c>
      <c r="C522" s="37">
        <v>0</v>
      </c>
      <c r="E522" t="s">
        <v>6598</v>
      </c>
      <c r="F522" s="36">
        <v>44252.717118055552</v>
      </c>
    </row>
    <row r="523" spans="1:6" hidden="1">
      <c r="A523" s="37">
        <v>1</v>
      </c>
      <c r="B523" t="s">
        <v>5601</v>
      </c>
      <c r="C523" s="37">
        <v>0</v>
      </c>
      <c r="E523" t="s">
        <v>6599</v>
      </c>
      <c r="F523" s="36">
        <v>44252.717118055552</v>
      </c>
    </row>
    <row r="524" spans="1:6" hidden="1">
      <c r="A524" s="37">
        <v>1</v>
      </c>
      <c r="B524" t="s">
        <v>5602</v>
      </c>
      <c r="C524" s="37">
        <v>0</v>
      </c>
      <c r="E524" t="s">
        <v>6600</v>
      </c>
      <c r="F524" s="36">
        <v>44252.717118055552</v>
      </c>
    </row>
    <row r="525" spans="1:6" hidden="1">
      <c r="A525" s="37">
        <v>1</v>
      </c>
      <c r="B525" t="s">
        <v>5493</v>
      </c>
      <c r="C525" s="37">
        <v>0</v>
      </c>
      <c r="E525" t="s">
        <v>6601</v>
      </c>
      <c r="F525" s="36">
        <v>44252.717141203706</v>
      </c>
    </row>
    <row r="526" spans="1:6" hidden="1">
      <c r="A526" s="37">
        <v>1</v>
      </c>
      <c r="B526" t="s">
        <v>5494</v>
      </c>
      <c r="C526" s="37">
        <v>0</v>
      </c>
      <c r="E526" t="s">
        <v>6602</v>
      </c>
      <c r="F526" s="36">
        <v>44252.717141203706</v>
      </c>
    </row>
    <row r="527" spans="1:6" hidden="1">
      <c r="A527" s="37">
        <v>1</v>
      </c>
      <c r="B527" t="s">
        <v>5495</v>
      </c>
      <c r="C527" s="37">
        <v>0</v>
      </c>
      <c r="E527" t="s">
        <v>6603</v>
      </c>
      <c r="F527" s="36">
        <v>44252.717141203706</v>
      </c>
    </row>
    <row r="528" spans="1:6" hidden="1">
      <c r="A528" s="37">
        <v>1</v>
      </c>
      <c r="B528" t="s">
        <v>5496</v>
      </c>
      <c r="C528" s="37">
        <v>0</v>
      </c>
      <c r="E528" t="s">
        <v>6604</v>
      </c>
      <c r="F528" s="36">
        <v>44252.717141203706</v>
      </c>
    </row>
    <row r="529" spans="1:6" hidden="1">
      <c r="A529" s="37">
        <v>1</v>
      </c>
      <c r="B529" t="s">
        <v>5497</v>
      </c>
      <c r="C529" s="37">
        <v>0</v>
      </c>
      <c r="E529" t="s">
        <v>6605</v>
      </c>
      <c r="F529" s="36">
        <v>44252.717141203706</v>
      </c>
    </row>
    <row r="530" spans="1:6" hidden="1">
      <c r="A530" s="37">
        <v>1</v>
      </c>
      <c r="B530" t="s">
        <v>5498</v>
      </c>
      <c r="C530" s="37">
        <v>0</v>
      </c>
      <c r="E530" t="s">
        <v>6606</v>
      </c>
      <c r="F530" s="36">
        <v>44252.717141203706</v>
      </c>
    </row>
    <row r="531" spans="1:6" hidden="1">
      <c r="A531" s="37">
        <v>1</v>
      </c>
      <c r="B531" t="s">
        <v>5499</v>
      </c>
      <c r="C531" s="37">
        <v>0</v>
      </c>
      <c r="E531" t="s">
        <v>6607</v>
      </c>
      <c r="F531" s="36">
        <v>44252.717141203706</v>
      </c>
    </row>
    <row r="532" spans="1:6" hidden="1">
      <c r="A532" s="37">
        <v>1</v>
      </c>
      <c r="B532" t="s">
        <v>5500</v>
      </c>
      <c r="C532" s="37">
        <v>0</v>
      </c>
      <c r="E532" t="s">
        <v>6608</v>
      </c>
      <c r="F532" s="36">
        <v>44252.717152777775</v>
      </c>
    </row>
    <row r="533" spans="1:6" hidden="1">
      <c r="A533" s="37">
        <v>1</v>
      </c>
      <c r="B533" t="s">
        <v>5501</v>
      </c>
      <c r="C533" s="37">
        <v>0</v>
      </c>
      <c r="E533" t="s">
        <v>6609</v>
      </c>
      <c r="F533" s="36">
        <v>44252.717152777775</v>
      </c>
    </row>
    <row r="534" spans="1:6" hidden="1">
      <c r="A534" s="37">
        <v>1</v>
      </c>
      <c r="B534" t="s">
        <v>5502</v>
      </c>
      <c r="C534" s="37">
        <v>0</v>
      </c>
      <c r="E534" t="s">
        <v>6610</v>
      </c>
      <c r="F534" s="36">
        <v>44252.717152777775</v>
      </c>
    </row>
    <row r="535" spans="1:6" hidden="1">
      <c r="A535" s="37">
        <v>1</v>
      </c>
      <c r="B535" t="s">
        <v>5580</v>
      </c>
      <c r="C535" s="37">
        <v>0</v>
      </c>
      <c r="E535" t="s">
        <v>6218</v>
      </c>
      <c r="F535" s="36">
        <v>44252.726967592593</v>
      </c>
    </row>
    <row r="536" spans="1:6" hidden="1">
      <c r="A536" s="37">
        <v>1</v>
      </c>
      <c r="B536" t="s">
        <v>5581</v>
      </c>
      <c r="C536" s="37">
        <v>0</v>
      </c>
      <c r="E536" t="s">
        <v>6219</v>
      </c>
      <c r="F536" s="36">
        <v>44252.726967592593</v>
      </c>
    </row>
    <row r="537" spans="1:6" hidden="1">
      <c r="A537" s="37">
        <v>1</v>
      </c>
      <c r="B537" t="s">
        <v>5582</v>
      </c>
      <c r="C537" s="37">
        <v>0</v>
      </c>
      <c r="E537" t="s">
        <v>6220</v>
      </c>
      <c r="F537" s="36">
        <v>44252.726967592593</v>
      </c>
    </row>
    <row r="538" spans="1:6" hidden="1">
      <c r="A538" s="37">
        <v>1</v>
      </c>
      <c r="B538" t="s">
        <v>5583</v>
      </c>
      <c r="C538" s="37">
        <v>0</v>
      </c>
      <c r="E538" t="s">
        <v>6221</v>
      </c>
      <c r="F538" s="36">
        <v>44252.726967592593</v>
      </c>
    </row>
    <row r="539" spans="1:6" hidden="1">
      <c r="A539" s="37">
        <v>1</v>
      </c>
      <c r="B539" t="s">
        <v>5584</v>
      </c>
      <c r="C539" s="37">
        <v>0</v>
      </c>
      <c r="E539" t="s">
        <v>6222</v>
      </c>
      <c r="F539" s="36">
        <v>44252.726979166669</v>
      </c>
    </row>
    <row r="540" spans="1:6" hidden="1">
      <c r="A540" s="37">
        <v>1</v>
      </c>
      <c r="B540" t="s">
        <v>5585</v>
      </c>
      <c r="C540" s="37">
        <v>0</v>
      </c>
      <c r="E540" t="s">
        <v>6223</v>
      </c>
      <c r="F540" s="36">
        <v>44252.726979166669</v>
      </c>
    </row>
    <row r="541" spans="1:6" hidden="1">
      <c r="A541" s="37">
        <v>1</v>
      </c>
      <c r="B541" t="s">
        <v>5675</v>
      </c>
      <c r="C541" s="37">
        <v>0</v>
      </c>
      <c r="E541" t="s">
        <v>6224</v>
      </c>
      <c r="F541" s="36">
        <v>44252.726979166669</v>
      </c>
    </row>
    <row r="542" spans="1:6" hidden="1">
      <c r="A542" s="37">
        <v>1</v>
      </c>
      <c r="B542" t="s">
        <v>5586</v>
      </c>
      <c r="C542" s="37">
        <v>0</v>
      </c>
      <c r="E542" t="s">
        <v>6571</v>
      </c>
      <c r="F542" s="36">
        <v>44252.726979166669</v>
      </c>
    </row>
    <row r="543" spans="1:6" hidden="1">
      <c r="A543" s="37">
        <v>1</v>
      </c>
      <c r="B543" t="s">
        <v>5587</v>
      </c>
      <c r="C543" s="37">
        <v>0</v>
      </c>
      <c r="E543" t="s">
        <v>6572</v>
      </c>
      <c r="F543" s="36">
        <v>44252.726979166669</v>
      </c>
    </row>
    <row r="544" spans="1:6" hidden="1">
      <c r="A544" s="37">
        <v>1</v>
      </c>
      <c r="B544" t="s">
        <v>5588</v>
      </c>
      <c r="C544" s="37">
        <v>0</v>
      </c>
      <c r="E544" t="s">
        <v>6573</v>
      </c>
      <c r="F544" s="36">
        <v>44252.726979166669</v>
      </c>
    </row>
    <row r="545" spans="1:6" hidden="1">
      <c r="A545" s="37">
        <v>1</v>
      </c>
      <c r="B545" t="s">
        <v>5589</v>
      </c>
      <c r="C545" s="37">
        <v>0</v>
      </c>
      <c r="E545" t="s">
        <v>6574</v>
      </c>
      <c r="F545" s="36">
        <v>44252.726979166669</v>
      </c>
    </row>
    <row r="546" spans="1:6" hidden="1">
      <c r="A546" s="37">
        <v>1</v>
      </c>
      <c r="B546" t="s">
        <v>5590</v>
      </c>
      <c r="C546" s="37">
        <v>0</v>
      </c>
      <c r="E546" t="s">
        <v>6575</v>
      </c>
      <c r="F546" s="36">
        <v>44252.726979166669</v>
      </c>
    </row>
    <row r="547" spans="1:6" hidden="1">
      <c r="A547" s="37">
        <v>1</v>
      </c>
      <c r="B547" t="s">
        <v>5591</v>
      </c>
      <c r="C547" s="37">
        <v>0</v>
      </c>
      <c r="E547" t="s">
        <v>6576</v>
      </c>
      <c r="F547" s="36">
        <v>44252.726979166669</v>
      </c>
    </row>
    <row r="548" spans="1:6" hidden="1">
      <c r="A548" s="37">
        <v>1</v>
      </c>
      <c r="B548" t="s">
        <v>5592</v>
      </c>
      <c r="C548" s="37">
        <v>0</v>
      </c>
      <c r="E548" t="s">
        <v>6577</v>
      </c>
      <c r="F548" s="36">
        <v>44252.726990740739</v>
      </c>
    </row>
    <row r="549" spans="1:6" hidden="1">
      <c r="A549" s="37">
        <v>1</v>
      </c>
      <c r="B549" t="s">
        <v>5593</v>
      </c>
      <c r="C549" s="37">
        <v>0</v>
      </c>
      <c r="E549" t="s">
        <v>6578</v>
      </c>
      <c r="F549" s="36">
        <v>44252.726990740739</v>
      </c>
    </row>
    <row r="550" spans="1:6" hidden="1">
      <c r="A550" s="37">
        <v>1</v>
      </c>
      <c r="B550" t="s">
        <v>5594</v>
      </c>
      <c r="C550" s="37">
        <v>0</v>
      </c>
      <c r="E550" t="s">
        <v>6579</v>
      </c>
      <c r="F550" s="36">
        <v>44252.726990740739</v>
      </c>
    </row>
    <row r="551" spans="1:6" hidden="1">
      <c r="A551" s="37">
        <v>1</v>
      </c>
      <c r="B551" t="s">
        <v>5595</v>
      </c>
      <c r="C551" s="37">
        <v>0</v>
      </c>
      <c r="E551" t="s">
        <v>6580</v>
      </c>
      <c r="F551" s="36">
        <v>44252.726990740739</v>
      </c>
    </row>
    <row r="552" spans="1:6" hidden="1">
      <c r="A552" s="37">
        <v>1</v>
      </c>
      <c r="B552" t="s">
        <v>5473</v>
      </c>
      <c r="C552" s="37">
        <v>0</v>
      </c>
      <c r="E552" t="s">
        <v>6581</v>
      </c>
      <c r="F552" s="36">
        <v>44252.727002314816</v>
      </c>
    </row>
    <row r="553" spans="1:6" hidden="1">
      <c r="A553" s="37">
        <v>1</v>
      </c>
      <c r="B553" t="s">
        <v>5474</v>
      </c>
      <c r="C553" s="37">
        <v>0</v>
      </c>
      <c r="E553" t="s">
        <v>6582</v>
      </c>
      <c r="F553" s="36">
        <v>44252.727002314816</v>
      </c>
    </row>
    <row r="554" spans="1:6" hidden="1">
      <c r="A554" s="37">
        <v>1</v>
      </c>
      <c r="B554" t="s">
        <v>5475</v>
      </c>
      <c r="C554" s="37">
        <v>0</v>
      </c>
      <c r="E554" t="s">
        <v>6583</v>
      </c>
      <c r="F554" s="36">
        <v>44252.727002314816</v>
      </c>
    </row>
    <row r="555" spans="1:6" hidden="1">
      <c r="A555" s="37">
        <v>1</v>
      </c>
      <c r="B555" t="s">
        <v>5476</v>
      </c>
      <c r="C555" s="37">
        <v>0</v>
      </c>
      <c r="E555" t="s">
        <v>6584</v>
      </c>
      <c r="F555" s="36">
        <v>44252.727002314816</v>
      </c>
    </row>
    <row r="556" spans="1:6" hidden="1">
      <c r="A556" s="37">
        <v>1</v>
      </c>
      <c r="B556" t="s">
        <v>5477</v>
      </c>
      <c r="C556" s="37">
        <v>0</v>
      </c>
      <c r="E556" t="s">
        <v>6585</v>
      </c>
      <c r="F556" s="36">
        <v>44252.727002314816</v>
      </c>
    </row>
    <row r="557" spans="1:6" hidden="1">
      <c r="A557" s="37">
        <v>1</v>
      </c>
      <c r="B557" t="s">
        <v>5478</v>
      </c>
      <c r="C557" s="37">
        <v>0</v>
      </c>
      <c r="E557" t="s">
        <v>6586</v>
      </c>
      <c r="F557" s="36">
        <v>44252.727002314816</v>
      </c>
    </row>
    <row r="558" spans="1:6" hidden="1">
      <c r="A558" s="37">
        <v>1</v>
      </c>
      <c r="B558" t="s">
        <v>5479</v>
      </c>
      <c r="C558" s="37">
        <v>0</v>
      </c>
      <c r="E558" t="s">
        <v>6587</v>
      </c>
      <c r="F558" s="36">
        <v>44252.727002314816</v>
      </c>
    </row>
    <row r="559" spans="1:6" hidden="1">
      <c r="A559" s="37">
        <v>1</v>
      </c>
      <c r="B559" t="s">
        <v>5480</v>
      </c>
      <c r="C559" s="37">
        <v>0</v>
      </c>
      <c r="E559" t="s">
        <v>6588</v>
      </c>
      <c r="F559" s="36">
        <v>44252.727002314816</v>
      </c>
    </row>
    <row r="560" spans="1:6" hidden="1">
      <c r="A560" s="37">
        <v>1</v>
      </c>
      <c r="B560" t="s">
        <v>5481</v>
      </c>
      <c r="C560" s="37">
        <v>0</v>
      </c>
      <c r="E560" t="s">
        <v>6589</v>
      </c>
      <c r="F560" s="36">
        <v>44252.727013888885</v>
      </c>
    </row>
    <row r="561" spans="1:6" hidden="1">
      <c r="A561" s="37">
        <v>1</v>
      </c>
      <c r="B561" t="s">
        <v>5482</v>
      </c>
      <c r="C561" s="37">
        <v>0</v>
      </c>
      <c r="E561" t="s">
        <v>6590</v>
      </c>
      <c r="F561" s="36">
        <v>44252.727013888885</v>
      </c>
    </row>
    <row r="562" spans="1:6" hidden="1">
      <c r="A562" s="37">
        <v>1</v>
      </c>
      <c r="B562" t="s">
        <v>5483</v>
      </c>
      <c r="C562" s="37">
        <v>0</v>
      </c>
      <c r="E562" t="s">
        <v>6591</v>
      </c>
      <c r="F562" s="36">
        <v>44252.727013888885</v>
      </c>
    </row>
    <row r="563" spans="1:6" hidden="1">
      <c r="A563" s="37">
        <v>1</v>
      </c>
      <c r="B563" t="s">
        <v>5484</v>
      </c>
      <c r="C563" s="37">
        <v>0</v>
      </c>
      <c r="E563" t="s">
        <v>6592</v>
      </c>
      <c r="F563" s="36">
        <v>44252.727013888885</v>
      </c>
    </row>
    <row r="564" spans="1:6" hidden="1">
      <c r="A564" s="37">
        <v>1</v>
      </c>
      <c r="B564" t="s">
        <v>5485</v>
      </c>
      <c r="C564" s="37">
        <v>0</v>
      </c>
      <c r="E564" t="s">
        <v>6593</v>
      </c>
      <c r="F564" s="36">
        <v>44252.727013888885</v>
      </c>
    </row>
    <row r="565" spans="1:6" hidden="1">
      <c r="A565" s="37">
        <v>1</v>
      </c>
      <c r="B565" t="s">
        <v>5486</v>
      </c>
      <c r="C565" s="37">
        <v>0</v>
      </c>
      <c r="E565" t="s">
        <v>6594</v>
      </c>
      <c r="F565" s="36">
        <v>44252.727013888885</v>
      </c>
    </row>
    <row r="566" spans="1:6" hidden="1">
      <c r="A566" s="37">
        <v>1</v>
      </c>
      <c r="B566" t="s">
        <v>5487</v>
      </c>
      <c r="C566" s="37">
        <v>0</v>
      </c>
      <c r="E566" t="s">
        <v>6595</v>
      </c>
      <c r="F566" s="36">
        <v>44252.727013888885</v>
      </c>
    </row>
    <row r="567" spans="1:6" hidden="1">
      <c r="A567" s="37">
        <v>1</v>
      </c>
      <c r="B567" t="s">
        <v>5488</v>
      </c>
      <c r="C567" s="37">
        <v>0</v>
      </c>
      <c r="E567" t="s">
        <v>6596</v>
      </c>
      <c r="F567" s="36">
        <v>44252.727013888885</v>
      </c>
    </row>
    <row r="568" spans="1:6" hidden="1">
      <c r="A568" s="37">
        <v>1</v>
      </c>
      <c r="B568" t="s">
        <v>5489</v>
      </c>
      <c r="C568" s="37">
        <v>0</v>
      </c>
      <c r="E568" t="s">
        <v>6597</v>
      </c>
      <c r="F568" s="36">
        <v>44252.727025462962</v>
      </c>
    </row>
    <row r="569" spans="1:6" hidden="1">
      <c r="A569" s="37">
        <v>1</v>
      </c>
      <c r="B569" t="s">
        <v>5490</v>
      </c>
      <c r="C569" s="37">
        <v>0</v>
      </c>
      <c r="E569" t="s">
        <v>6598</v>
      </c>
      <c r="F569" s="36">
        <v>44252.727025462962</v>
      </c>
    </row>
    <row r="570" spans="1:6" hidden="1">
      <c r="A570" s="37">
        <v>1</v>
      </c>
      <c r="B570" t="s">
        <v>5601</v>
      </c>
      <c r="C570" s="37">
        <v>0</v>
      </c>
      <c r="E570" t="s">
        <v>6599</v>
      </c>
      <c r="F570" s="36">
        <v>44252.727025462962</v>
      </c>
    </row>
    <row r="571" spans="1:6" hidden="1">
      <c r="A571" s="37">
        <v>1</v>
      </c>
      <c r="B571" t="s">
        <v>5602</v>
      </c>
      <c r="C571" s="37">
        <v>0</v>
      </c>
      <c r="E571" t="s">
        <v>6600</v>
      </c>
      <c r="F571" s="36">
        <v>44252.727025462962</v>
      </c>
    </row>
    <row r="572" spans="1:6" hidden="1">
      <c r="A572" s="37">
        <v>1</v>
      </c>
      <c r="B572" t="s">
        <v>5493</v>
      </c>
      <c r="C572" s="37">
        <v>0</v>
      </c>
      <c r="E572" t="s">
        <v>6601</v>
      </c>
      <c r="F572" s="36">
        <v>44252.727037037039</v>
      </c>
    </row>
    <row r="573" spans="1:6" hidden="1">
      <c r="A573" s="37">
        <v>1</v>
      </c>
      <c r="B573" t="s">
        <v>5494</v>
      </c>
      <c r="C573" s="37">
        <v>0</v>
      </c>
      <c r="E573" t="s">
        <v>6602</v>
      </c>
      <c r="F573" s="36">
        <v>44252.727037037039</v>
      </c>
    </row>
    <row r="574" spans="1:6" hidden="1">
      <c r="A574" s="37">
        <v>1</v>
      </c>
      <c r="B574" t="s">
        <v>5495</v>
      </c>
      <c r="C574" s="37">
        <v>0</v>
      </c>
      <c r="E574" t="s">
        <v>6603</v>
      </c>
      <c r="F574" s="36">
        <v>44252.727037037039</v>
      </c>
    </row>
    <row r="575" spans="1:6" hidden="1">
      <c r="A575" s="37">
        <v>1</v>
      </c>
      <c r="B575" t="s">
        <v>5496</v>
      </c>
      <c r="C575" s="37">
        <v>0</v>
      </c>
      <c r="E575" t="s">
        <v>6604</v>
      </c>
      <c r="F575" s="36">
        <v>44252.727037037039</v>
      </c>
    </row>
    <row r="576" spans="1:6" hidden="1">
      <c r="A576" s="37">
        <v>1</v>
      </c>
      <c r="B576" t="s">
        <v>5497</v>
      </c>
      <c r="C576" s="37">
        <v>0</v>
      </c>
      <c r="E576" t="s">
        <v>6605</v>
      </c>
      <c r="F576" s="36">
        <v>44252.727048611108</v>
      </c>
    </row>
    <row r="577" spans="1:6" hidden="1">
      <c r="A577" s="37">
        <v>1</v>
      </c>
      <c r="B577" t="s">
        <v>5498</v>
      </c>
      <c r="C577" s="37">
        <v>0</v>
      </c>
      <c r="E577" t="s">
        <v>6606</v>
      </c>
      <c r="F577" s="36">
        <v>44252.727048611108</v>
      </c>
    </row>
    <row r="578" spans="1:6" hidden="1">
      <c r="A578" s="37">
        <v>1</v>
      </c>
      <c r="B578" t="s">
        <v>5499</v>
      </c>
      <c r="C578" s="37">
        <v>0</v>
      </c>
      <c r="E578" t="s">
        <v>6607</v>
      </c>
      <c r="F578" s="36">
        <v>44252.727048611108</v>
      </c>
    </row>
    <row r="579" spans="1:6" hidden="1">
      <c r="A579" s="37">
        <v>1</v>
      </c>
      <c r="B579" t="s">
        <v>5500</v>
      </c>
      <c r="C579" s="37">
        <v>0</v>
      </c>
      <c r="E579" t="s">
        <v>6608</v>
      </c>
      <c r="F579" s="36">
        <v>44252.727048611108</v>
      </c>
    </row>
    <row r="580" spans="1:6" hidden="1">
      <c r="A580" s="37">
        <v>1</v>
      </c>
      <c r="B580" t="s">
        <v>5501</v>
      </c>
      <c r="C580" s="37">
        <v>0</v>
      </c>
      <c r="E580" t="s">
        <v>6609</v>
      </c>
      <c r="F580" s="36">
        <v>44252.727048611108</v>
      </c>
    </row>
    <row r="581" spans="1:6" hidden="1">
      <c r="A581" s="37">
        <v>1</v>
      </c>
      <c r="B581" t="s">
        <v>5502</v>
      </c>
      <c r="C581" s="37">
        <v>0</v>
      </c>
      <c r="E581" t="s">
        <v>6610</v>
      </c>
      <c r="F581" s="36">
        <v>44252.727048611108</v>
      </c>
    </row>
    <row r="582" spans="1:6" hidden="1">
      <c r="A582" s="37">
        <v>1</v>
      </c>
      <c r="B582" t="s">
        <v>5580</v>
      </c>
      <c r="C582" s="37">
        <v>0</v>
      </c>
      <c r="E582" t="s">
        <v>6218</v>
      </c>
      <c r="F582" s="36">
        <v>44252.729942129627</v>
      </c>
    </row>
    <row r="583" spans="1:6" hidden="1">
      <c r="A583" s="37">
        <v>1</v>
      </c>
      <c r="B583" t="s">
        <v>5581</v>
      </c>
      <c r="C583" s="37">
        <v>0</v>
      </c>
      <c r="E583" t="s">
        <v>6219</v>
      </c>
      <c r="F583" s="36">
        <v>44252.729942129627</v>
      </c>
    </row>
    <row r="584" spans="1:6" hidden="1">
      <c r="A584" s="37">
        <v>1</v>
      </c>
      <c r="B584" t="s">
        <v>5582</v>
      </c>
      <c r="C584" s="37">
        <v>0</v>
      </c>
      <c r="E584" t="s">
        <v>6220</v>
      </c>
      <c r="F584" s="36">
        <v>44252.729942129627</v>
      </c>
    </row>
    <row r="585" spans="1:6" hidden="1">
      <c r="A585" s="37">
        <v>1</v>
      </c>
      <c r="B585" t="s">
        <v>5583</v>
      </c>
      <c r="C585" s="37">
        <v>0</v>
      </c>
      <c r="E585" t="s">
        <v>6221</v>
      </c>
      <c r="F585" s="36">
        <v>44252.729942129627</v>
      </c>
    </row>
    <row r="586" spans="1:6" hidden="1">
      <c r="A586" s="37">
        <v>1</v>
      </c>
      <c r="B586" t="s">
        <v>5584</v>
      </c>
      <c r="C586" s="37">
        <v>0</v>
      </c>
      <c r="E586" t="s">
        <v>6222</v>
      </c>
      <c r="F586" s="36">
        <v>44252.729942129627</v>
      </c>
    </row>
    <row r="587" spans="1:6" ht="25.5" hidden="1">
      <c r="A587" s="37">
        <v>1</v>
      </c>
      <c r="B587" t="s">
        <v>5585</v>
      </c>
      <c r="C587" s="37">
        <v>0</v>
      </c>
      <c r="E587" s="204" t="s">
        <v>6223</v>
      </c>
      <c r="F587" s="36">
        <v>44252.729942129627</v>
      </c>
    </row>
    <row r="588" spans="1:6" hidden="1">
      <c r="A588" s="37">
        <v>1</v>
      </c>
      <c r="B588" t="s">
        <v>5675</v>
      </c>
      <c r="C588" s="37">
        <v>0</v>
      </c>
      <c r="E588" t="s">
        <v>6224</v>
      </c>
      <c r="F588" s="36">
        <v>44252.729942129627</v>
      </c>
    </row>
    <row r="589" spans="1:6" hidden="1">
      <c r="A589" s="37">
        <v>1</v>
      </c>
      <c r="B589" t="s">
        <v>5586</v>
      </c>
      <c r="C589" s="37">
        <v>0</v>
      </c>
      <c r="E589" t="s">
        <v>6571</v>
      </c>
      <c r="F589" s="36">
        <v>44252.729953703703</v>
      </c>
    </row>
    <row r="590" spans="1:6" hidden="1">
      <c r="A590" s="37">
        <v>1</v>
      </c>
      <c r="B590" t="s">
        <v>5587</v>
      </c>
      <c r="C590" s="37">
        <v>0</v>
      </c>
      <c r="E590" t="s">
        <v>6572</v>
      </c>
      <c r="F590" s="36">
        <v>44252.729953703703</v>
      </c>
    </row>
    <row r="591" spans="1:6" hidden="1">
      <c r="A591" s="37">
        <v>1</v>
      </c>
      <c r="B591" t="s">
        <v>5588</v>
      </c>
      <c r="C591" s="37">
        <v>0</v>
      </c>
      <c r="E591" t="s">
        <v>6573</v>
      </c>
      <c r="F591" s="36">
        <v>44252.729953703703</v>
      </c>
    </row>
    <row r="592" spans="1:6" hidden="1">
      <c r="A592" s="37">
        <v>1</v>
      </c>
      <c r="B592" t="s">
        <v>5589</v>
      </c>
      <c r="C592" s="37">
        <v>0</v>
      </c>
      <c r="E592" t="s">
        <v>6574</v>
      </c>
      <c r="F592" s="36">
        <v>44252.729953703703</v>
      </c>
    </row>
    <row r="593" spans="1:6" hidden="1">
      <c r="A593" s="37">
        <v>1</v>
      </c>
      <c r="B593" t="s">
        <v>5590</v>
      </c>
      <c r="C593" s="37">
        <v>0</v>
      </c>
      <c r="E593" t="s">
        <v>6575</v>
      </c>
      <c r="F593" s="36">
        <v>44252.729953703703</v>
      </c>
    </row>
    <row r="594" spans="1:6" hidden="1">
      <c r="A594" s="37">
        <v>1</v>
      </c>
      <c r="B594" t="s">
        <v>5591</v>
      </c>
      <c r="C594" s="37">
        <v>0</v>
      </c>
      <c r="E594" t="s">
        <v>6576</v>
      </c>
      <c r="F594" s="36">
        <v>44252.729953703703</v>
      </c>
    </row>
    <row r="595" spans="1:6" hidden="1">
      <c r="A595" s="37">
        <v>1</v>
      </c>
      <c r="B595" t="s">
        <v>5592</v>
      </c>
      <c r="C595" s="37">
        <v>0</v>
      </c>
      <c r="E595" t="s">
        <v>6577</v>
      </c>
      <c r="F595" s="36">
        <v>44252.729953703703</v>
      </c>
    </row>
    <row r="596" spans="1:6" hidden="1">
      <c r="A596" s="37">
        <v>1</v>
      </c>
      <c r="B596" t="s">
        <v>5593</v>
      </c>
      <c r="C596" s="37">
        <v>0</v>
      </c>
      <c r="E596" t="s">
        <v>6578</v>
      </c>
      <c r="F596" s="36">
        <v>44252.72996527778</v>
      </c>
    </row>
    <row r="597" spans="1:6" hidden="1">
      <c r="A597" s="37">
        <v>1</v>
      </c>
      <c r="B597" t="s">
        <v>5594</v>
      </c>
      <c r="C597" s="37">
        <v>0</v>
      </c>
      <c r="E597" t="s">
        <v>6579</v>
      </c>
      <c r="F597" s="36">
        <v>44252.72996527778</v>
      </c>
    </row>
    <row r="598" spans="1:6" hidden="1">
      <c r="A598" s="37">
        <v>1</v>
      </c>
      <c r="B598" t="s">
        <v>5595</v>
      </c>
      <c r="C598" s="37">
        <v>0</v>
      </c>
      <c r="E598" t="s">
        <v>6580</v>
      </c>
      <c r="F598" s="36">
        <v>44252.72996527778</v>
      </c>
    </row>
    <row r="599" spans="1:6" hidden="1">
      <c r="A599" s="37">
        <v>1</v>
      </c>
      <c r="B599" t="s">
        <v>5473</v>
      </c>
      <c r="C599" s="37">
        <v>0</v>
      </c>
      <c r="E599" t="s">
        <v>6581</v>
      </c>
      <c r="F599" s="36">
        <v>44252.72997685185</v>
      </c>
    </row>
    <row r="600" spans="1:6" hidden="1">
      <c r="A600" s="37">
        <v>1</v>
      </c>
      <c r="B600" t="s">
        <v>5474</v>
      </c>
      <c r="C600" s="37">
        <v>0</v>
      </c>
      <c r="E600" t="s">
        <v>6582</v>
      </c>
      <c r="F600" s="36">
        <v>44252.72997685185</v>
      </c>
    </row>
    <row r="601" spans="1:6" hidden="1">
      <c r="A601" s="37">
        <v>1</v>
      </c>
      <c r="B601" t="s">
        <v>5475</v>
      </c>
      <c r="C601" s="37">
        <v>0</v>
      </c>
      <c r="E601" t="s">
        <v>6583</v>
      </c>
      <c r="F601" s="36">
        <v>44252.72997685185</v>
      </c>
    </row>
    <row r="602" spans="1:6" hidden="1">
      <c r="A602" s="37">
        <v>1</v>
      </c>
      <c r="B602" t="s">
        <v>5476</v>
      </c>
      <c r="C602" s="37">
        <v>0</v>
      </c>
      <c r="E602" t="s">
        <v>6584</v>
      </c>
      <c r="F602" s="36">
        <v>44252.72997685185</v>
      </c>
    </row>
    <row r="603" spans="1:6" hidden="1">
      <c r="A603" s="37">
        <v>1</v>
      </c>
      <c r="B603" t="s">
        <v>5477</v>
      </c>
      <c r="C603" s="37">
        <v>0</v>
      </c>
      <c r="E603" t="s">
        <v>6585</v>
      </c>
      <c r="F603" s="36">
        <v>44252.72997685185</v>
      </c>
    </row>
    <row r="604" spans="1:6" hidden="1">
      <c r="A604" s="37">
        <v>1</v>
      </c>
      <c r="B604" t="s">
        <v>5478</v>
      </c>
      <c r="C604" s="37">
        <v>0</v>
      </c>
      <c r="E604" t="s">
        <v>6586</v>
      </c>
      <c r="F604" s="36">
        <v>44252.72997685185</v>
      </c>
    </row>
    <row r="605" spans="1:6" hidden="1">
      <c r="A605" s="37">
        <v>1</v>
      </c>
      <c r="B605" t="s">
        <v>5479</v>
      </c>
      <c r="C605" s="37">
        <v>0</v>
      </c>
      <c r="E605" t="s">
        <v>6587</v>
      </c>
      <c r="F605" s="36">
        <v>44252.729988425926</v>
      </c>
    </row>
    <row r="606" spans="1:6" hidden="1">
      <c r="A606" s="37">
        <v>1</v>
      </c>
      <c r="B606" t="s">
        <v>5480</v>
      </c>
      <c r="C606" s="37">
        <v>0</v>
      </c>
      <c r="E606" t="s">
        <v>6588</v>
      </c>
      <c r="F606" s="36">
        <v>44252.729988425926</v>
      </c>
    </row>
    <row r="607" spans="1:6" hidden="1">
      <c r="A607" s="37">
        <v>1</v>
      </c>
      <c r="B607" t="s">
        <v>5481</v>
      </c>
      <c r="C607" s="37">
        <v>0</v>
      </c>
      <c r="E607" t="s">
        <v>6589</v>
      </c>
      <c r="F607" s="36">
        <v>44252.729988425926</v>
      </c>
    </row>
    <row r="608" spans="1:6" hidden="1">
      <c r="A608" s="37">
        <v>1</v>
      </c>
      <c r="B608" t="s">
        <v>5482</v>
      </c>
      <c r="C608" s="37">
        <v>0</v>
      </c>
      <c r="E608" t="s">
        <v>6590</v>
      </c>
      <c r="F608" s="36">
        <v>44252.729988425926</v>
      </c>
    </row>
    <row r="609" spans="1:6" hidden="1">
      <c r="A609" s="37">
        <v>1</v>
      </c>
      <c r="B609" t="s">
        <v>5483</v>
      </c>
      <c r="C609" s="37">
        <v>0</v>
      </c>
      <c r="E609" t="s">
        <v>6591</v>
      </c>
      <c r="F609" s="36">
        <v>44252.729988425926</v>
      </c>
    </row>
    <row r="610" spans="1:6" hidden="1">
      <c r="A610" s="37">
        <v>1</v>
      </c>
      <c r="B610" t="s">
        <v>5484</v>
      </c>
      <c r="C610" s="37">
        <v>0</v>
      </c>
      <c r="E610" t="s">
        <v>6592</v>
      </c>
      <c r="F610" s="36">
        <v>44252.729988425926</v>
      </c>
    </row>
    <row r="611" spans="1:6" hidden="1">
      <c r="A611" s="37">
        <v>1</v>
      </c>
      <c r="B611" t="s">
        <v>5485</v>
      </c>
      <c r="C611" s="37">
        <v>0</v>
      </c>
      <c r="E611" t="s">
        <v>6593</v>
      </c>
      <c r="F611" s="36">
        <v>44252.729988425926</v>
      </c>
    </row>
    <row r="612" spans="1:6" hidden="1">
      <c r="A612" s="37">
        <v>1</v>
      </c>
      <c r="B612" t="s">
        <v>5486</v>
      </c>
      <c r="C612" s="37">
        <v>0</v>
      </c>
      <c r="E612" t="s">
        <v>6594</v>
      </c>
      <c r="F612" s="36">
        <v>44252.73</v>
      </c>
    </row>
    <row r="613" spans="1:6" hidden="1">
      <c r="A613" s="37">
        <v>1</v>
      </c>
      <c r="B613" t="s">
        <v>5487</v>
      </c>
      <c r="C613" s="37">
        <v>0</v>
      </c>
      <c r="E613" t="s">
        <v>6595</v>
      </c>
      <c r="F613" s="36">
        <v>44252.73</v>
      </c>
    </row>
    <row r="614" spans="1:6" hidden="1">
      <c r="A614" s="37">
        <v>1</v>
      </c>
      <c r="B614" t="s">
        <v>5488</v>
      </c>
      <c r="C614" s="37">
        <v>0</v>
      </c>
      <c r="E614" t="s">
        <v>6596</v>
      </c>
      <c r="F614" s="36">
        <v>44252.73</v>
      </c>
    </row>
    <row r="615" spans="1:6" hidden="1">
      <c r="A615" s="37">
        <v>1</v>
      </c>
      <c r="B615" t="s">
        <v>5489</v>
      </c>
      <c r="C615" s="37">
        <v>0</v>
      </c>
      <c r="E615" t="s">
        <v>6597</v>
      </c>
      <c r="F615" s="36">
        <v>44252.73</v>
      </c>
    </row>
    <row r="616" spans="1:6" hidden="1">
      <c r="A616" s="37">
        <v>1</v>
      </c>
      <c r="B616" t="s">
        <v>5490</v>
      </c>
      <c r="C616" s="37">
        <v>0</v>
      </c>
      <c r="E616" t="s">
        <v>6598</v>
      </c>
      <c r="F616" s="36">
        <v>44252.73</v>
      </c>
    </row>
    <row r="617" spans="1:6" hidden="1">
      <c r="A617" s="37">
        <v>1</v>
      </c>
      <c r="B617" t="s">
        <v>5601</v>
      </c>
      <c r="C617" s="37">
        <v>0</v>
      </c>
      <c r="E617" t="s">
        <v>6599</v>
      </c>
      <c r="F617" s="36">
        <v>44252.730011574073</v>
      </c>
    </row>
    <row r="618" spans="1:6" hidden="1">
      <c r="A618" s="37">
        <v>1</v>
      </c>
      <c r="B618" t="s">
        <v>5602</v>
      </c>
      <c r="C618" s="37">
        <v>0</v>
      </c>
      <c r="E618" t="s">
        <v>6600</v>
      </c>
      <c r="F618" s="36">
        <v>44252.730011574073</v>
      </c>
    </row>
    <row r="619" spans="1:6" hidden="1">
      <c r="A619" s="37">
        <v>1</v>
      </c>
      <c r="B619" t="s">
        <v>5493</v>
      </c>
      <c r="C619" s="37">
        <v>0</v>
      </c>
      <c r="E619" t="s">
        <v>6601</v>
      </c>
      <c r="F619" s="36">
        <v>44252.730023148149</v>
      </c>
    </row>
    <row r="620" spans="1:6" hidden="1">
      <c r="A620" s="37">
        <v>1</v>
      </c>
      <c r="B620" t="s">
        <v>5494</v>
      </c>
      <c r="C620" s="37">
        <v>0</v>
      </c>
      <c r="E620" t="s">
        <v>6602</v>
      </c>
      <c r="F620" s="36">
        <v>44252.730023148149</v>
      </c>
    </row>
    <row r="621" spans="1:6" hidden="1">
      <c r="A621" s="37">
        <v>1</v>
      </c>
      <c r="B621" t="s">
        <v>5495</v>
      </c>
      <c r="C621" s="37">
        <v>0</v>
      </c>
      <c r="E621" t="s">
        <v>6603</v>
      </c>
      <c r="F621" s="36">
        <v>44252.730023148149</v>
      </c>
    </row>
    <row r="622" spans="1:6" hidden="1">
      <c r="A622" s="37">
        <v>1</v>
      </c>
      <c r="B622" t="s">
        <v>5496</v>
      </c>
      <c r="C622" s="37">
        <v>0</v>
      </c>
      <c r="E622" t="s">
        <v>6604</v>
      </c>
      <c r="F622" s="36">
        <v>44252.730023148149</v>
      </c>
    </row>
    <row r="623" spans="1:6" hidden="1">
      <c r="A623" s="37">
        <v>1</v>
      </c>
      <c r="B623" t="s">
        <v>5497</v>
      </c>
      <c r="C623" s="37">
        <v>0</v>
      </c>
      <c r="E623" t="s">
        <v>6605</v>
      </c>
      <c r="F623" s="36">
        <v>44252.730023148149</v>
      </c>
    </row>
    <row r="624" spans="1:6" hidden="1">
      <c r="A624" s="37">
        <v>1</v>
      </c>
      <c r="B624" t="s">
        <v>5498</v>
      </c>
      <c r="C624" s="37">
        <v>0</v>
      </c>
      <c r="E624" t="s">
        <v>6606</v>
      </c>
      <c r="F624" s="36">
        <v>44252.730034722219</v>
      </c>
    </row>
    <row r="625" spans="1:6" hidden="1">
      <c r="A625" s="37">
        <v>1</v>
      </c>
      <c r="B625" t="s">
        <v>5499</v>
      </c>
      <c r="C625" s="37">
        <v>0</v>
      </c>
      <c r="E625" t="s">
        <v>6607</v>
      </c>
      <c r="F625" s="36">
        <v>44252.730034722219</v>
      </c>
    </row>
    <row r="626" spans="1:6" hidden="1">
      <c r="A626" s="37">
        <v>1</v>
      </c>
      <c r="B626" t="s">
        <v>5500</v>
      </c>
      <c r="C626" s="37">
        <v>0</v>
      </c>
      <c r="E626" t="s">
        <v>6608</v>
      </c>
      <c r="F626" s="36">
        <v>44252.730034722219</v>
      </c>
    </row>
    <row r="627" spans="1:6" hidden="1">
      <c r="A627" s="37">
        <v>1</v>
      </c>
      <c r="B627" t="s">
        <v>5501</v>
      </c>
      <c r="C627" s="37">
        <v>0</v>
      </c>
      <c r="E627" t="s">
        <v>6609</v>
      </c>
      <c r="F627" s="36">
        <v>44252.730034722219</v>
      </c>
    </row>
    <row r="628" spans="1:6" hidden="1">
      <c r="A628" s="37">
        <v>1</v>
      </c>
      <c r="B628" t="s">
        <v>5502</v>
      </c>
      <c r="C628" s="37">
        <v>0</v>
      </c>
      <c r="E628" t="s">
        <v>6610</v>
      </c>
      <c r="F628" s="36">
        <v>44252.730034722219</v>
      </c>
    </row>
    <row r="629" spans="1:6">
      <c r="A629" s="37">
        <v>1</v>
      </c>
      <c r="B629" t="s">
        <v>5666</v>
      </c>
      <c r="C629" s="37">
        <v>27.730985560417256</v>
      </c>
      <c r="D629" s="37" t="s">
        <v>5505</v>
      </c>
      <c r="E629" t="s">
        <v>5680</v>
      </c>
      <c r="F629" s="36">
        <v>44264.920381944445</v>
      </c>
    </row>
    <row r="630" spans="1:6">
      <c r="A630" s="37">
        <v>1</v>
      </c>
      <c r="B630" t="s">
        <v>5668</v>
      </c>
      <c r="C630" s="37">
        <v>117.19999694824219</v>
      </c>
      <c r="D630" s="37" t="s">
        <v>371</v>
      </c>
      <c r="E630" t="s">
        <v>5681</v>
      </c>
      <c r="F630" s="36">
        <v>44264.920381944445</v>
      </c>
    </row>
    <row r="631" spans="1:6">
      <c r="A631" s="37">
        <v>1</v>
      </c>
      <c r="B631" t="s">
        <v>5667</v>
      </c>
      <c r="C631" s="37">
        <v>65.641478819317214</v>
      </c>
      <c r="D631" s="37" t="s">
        <v>5362</v>
      </c>
      <c r="E631" t="s">
        <v>5682</v>
      </c>
      <c r="F631" s="36">
        <v>44264.920393518521</v>
      </c>
    </row>
    <row r="632" spans="1:6">
      <c r="A632" s="37">
        <v>1</v>
      </c>
      <c r="B632" t="s">
        <v>5567</v>
      </c>
      <c r="C632" s="37">
        <v>0</v>
      </c>
      <c r="D632" s="37" t="s">
        <v>3992</v>
      </c>
      <c r="E632" t="s">
        <v>6694</v>
      </c>
      <c r="F632" s="36">
        <v>44264.9219212963</v>
      </c>
    </row>
    <row r="633" spans="1:6">
      <c r="A633" s="37">
        <v>0</v>
      </c>
      <c r="B633" t="s">
        <v>5567</v>
      </c>
      <c r="C633" s="37">
        <v>0</v>
      </c>
      <c r="D633" s="37" t="s">
        <v>3992</v>
      </c>
      <c r="E633" t="s">
        <v>6695</v>
      </c>
      <c r="F633" s="36">
        <v>44264.922129629631</v>
      </c>
    </row>
    <row r="634" spans="1:6">
      <c r="A634" s="37">
        <v>1</v>
      </c>
      <c r="B634" t="s">
        <v>5568</v>
      </c>
      <c r="C634" s="37">
        <v>0</v>
      </c>
      <c r="D634" s="37" t="s">
        <v>3992</v>
      </c>
      <c r="E634" t="s">
        <v>6696</v>
      </c>
      <c r="F634" s="36">
        <v>44264.922129629631</v>
      </c>
    </row>
    <row r="635" spans="1:6">
      <c r="A635" s="37">
        <v>0</v>
      </c>
      <c r="B635" t="s">
        <v>5568</v>
      </c>
      <c r="C635" s="37">
        <v>0</v>
      </c>
      <c r="D635" s="37" t="s">
        <v>3992</v>
      </c>
      <c r="E635" t="s">
        <v>6697</v>
      </c>
      <c r="F635" s="36">
        <v>44264.922152777777</v>
      </c>
    </row>
    <row r="636" spans="1:6">
      <c r="A636" s="37">
        <v>1</v>
      </c>
      <c r="B636" t="s">
        <v>5596</v>
      </c>
      <c r="C636" s="37">
        <v>0</v>
      </c>
      <c r="D636" s="37" t="s">
        <v>5505</v>
      </c>
      <c r="E636" t="s">
        <v>5683</v>
      </c>
      <c r="F636" s="36">
        <v>44264.922164351854</v>
      </c>
    </row>
    <row r="637" spans="1:6">
      <c r="A637" s="37">
        <v>1</v>
      </c>
      <c r="B637" t="s">
        <v>5608</v>
      </c>
      <c r="C637" s="37">
        <v>0</v>
      </c>
      <c r="D637" s="37" t="s">
        <v>371</v>
      </c>
      <c r="E637" t="s">
        <v>5684</v>
      </c>
      <c r="F637" s="36">
        <v>44264.922164351854</v>
      </c>
    </row>
    <row r="638" spans="1:6">
      <c r="A638" s="37">
        <v>1</v>
      </c>
      <c r="B638" t="s">
        <v>5609</v>
      </c>
      <c r="C638" s="37">
        <v>0</v>
      </c>
      <c r="D638" s="37" t="s">
        <v>5362</v>
      </c>
      <c r="E638" t="s">
        <v>5685</v>
      </c>
      <c r="F638" s="36">
        <v>44264.922164351854</v>
      </c>
    </row>
    <row r="639" spans="1:6">
      <c r="A639" s="37">
        <v>1</v>
      </c>
      <c r="B639" t="s">
        <v>5666</v>
      </c>
      <c r="C639" s="37">
        <v>27.730985560417256</v>
      </c>
      <c r="D639" s="37" t="s">
        <v>5505</v>
      </c>
      <c r="E639" t="s">
        <v>5680</v>
      </c>
      <c r="F639" s="36">
        <v>44264.943032407406</v>
      </c>
    </row>
    <row r="640" spans="1:6">
      <c r="A640" s="37">
        <v>1</v>
      </c>
      <c r="B640" t="s">
        <v>5668</v>
      </c>
      <c r="C640" s="37">
        <v>117.19999694824219</v>
      </c>
      <c r="D640" s="37" t="s">
        <v>371</v>
      </c>
      <c r="E640" t="s">
        <v>5681</v>
      </c>
      <c r="F640" s="36">
        <v>44264.943032407406</v>
      </c>
    </row>
    <row r="641" spans="1:6">
      <c r="A641" s="37">
        <v>1</v>
      </c>
      <c r="B641" t="s">
        <v>5667</v>
      </c>
      <c r="C641" s="37">
        <v>65.641478819317214</v>
      </c>
      <c r="D641" s="37" t="s">
        <v>5362</v>
      </c>
      <c r="E641" t="s">
        <v>5682</v>
      </c>
      <c r="F641" s="36">
        <v>44264.943032407406</v>
      </c>
    </row>
    <row r="642" spans="1:6">
      <c r="A642" s="37">
        <v>1</v>
      </c>
      <c r="B642" t="s">
        <v>5596</v>
      </c>
      <c r="C642" s="37">
        <v>0</v>
      </c>
      <c r="D642" s="37" t="s">
        <v>5505</v>
      </c>
      <c r="E642" t="s">
        <v>5683</v>
      </c>
      <c r="F642" s="36">
        <v>44264.947800925926</v>
      </c>
    </row>
    <row r="643" spans="1:6">
      <c r="A643" s="37">
        <v>1</v>
      </c>
      <c r="B643" t="s">
        <v>5608</v>
      </c>
      <c r="C643" s="37">
        <v>0</v>
      </c>
      <c r="D643" s="37" t="s">
        <v>371</v>
      </c>
      <c r="E643" t="s">
        <v>5684</v>
      </c>
      <c r="F643" s="36">
        <v>44264.947800925926</v>
      </c>
    </row>
    <row r="644" spans="1:6">
      <c r="A644" s="37">
        <v>1</v>
      </c>
      <c r="B644" t="s">
        <v>5609</v>
      </c>
      <c r="C644" s="37">
        <v>0</v>
      </c>
      <c r="D644" s="37" t="s">
        <v>5362</v>
      </c>
      <c r="E644" t="s">
        <v>5685</v>
      </c>
      <c r="F644" s="36">
        <v>44264.947800925926</v>
      </c>
    </row>
    <row r="645" spans="1:6">
      <c r="A645" s="37">
        <v>1</v>
      </c>
      <c r="B645" t="s">
        <v>5666</v>
      </c>
      <c r="C645" s="37">
        <v>27.730985560417256</v>
      </c>
      <c r="D645" s="37" t="s">
        <v>5505</v>
      </c>
      <c r="E645" t="s">
        <v>5680</v>
      </c>
      <c r="F645" s="36">
        <v>44264.95175925926</v>
      </c>
    </row>
    <row r="646" spans="1:6">
      <c r="A646" s="37">
        <v>1</v>
      </c>
      <c r="B646" t="s">
        <v>5668</v>
      </c>
      <c r="C646" s="37">
        <v>117.19999694824219</v>
      </c>
      <c r="D646" s="37" t="s">
        <v>371</v>
      </c>
      <c r="E646" t="s">
        <v>5681</v>
      </c>
      <c r="F646" s="36">
        <v>44264.95175925926</v>
      </c>
    </row>
    <row r="647" spans="1:6">
      <c r="A647" s="37">
        <v>1</v>
      </c>
      <c r="B647" t="s">
        <v>5667</v>
      </c>
      <c r="C647" s="37">
        <v>65.641478819317214</v>
      </c>
      <c r="D647" s="37" t="s">
        <v>5362</v>
      </c>
      <c r="E647" t="s">
        <v>5682</v>
      </c>
      <c r="F647" s="36">
        <v>44264.95175925926</v>
      </c>
    </row>
    <row r="648" spans="1:6">
      <c r="A648" s="37">
        <v>1</v>
      </c>
      <c r="B648" t="s">
        <v>5596</v>
      </c>
      <c r="C648" s="37">
        <v>0</v>
      </c>
      <c r="D648" s="37" t="s">
        <v>5505</v>
      </c>
      <c r="E648" t="s">
        <v>5683</v>
      </c>
      <c r="F648" s="36">
        <v>44264.953194444446</v>
      </c>
    </row>
    <row r="649" spans="1:6">
      <c r="A649" s="37">
        <v>1</v>
      </c>
      <c r="B649" t="s">
        <v>5608</v>
      </c>
      <c r="C649" s="37">
        <v>0</v>
      </c>
      <c r="D649" s="37" t="s">
        <v>371</v>
      </c>
      <c r="E649" t="s">
        <v>5684</v>
      </c>
      <c r="F649" s="36">
        <v>44264.953206018516</v>
      </c>
    </row>
    <row r="650" spans="1:6">
      <c r="A650" s="37">
        <v>1</v>
      </c>
      <c r="B650" t="s">
        <v>5609</v>
      </c>
      <c r="C650" s="37">
        <v>0</v>
      </c>
      <c r="D650" s="37" t="s">
        <v>5362</v>
      </c>
      <c r="E650" t="s">
        <v>5685</v>
      </c>
      <c r="F650" s="36">
        <v>44264.953206018516</v>
      </c>
    </row>
    <row r="651" spans="1:6">
      <c r="A651" s="37">
        <v>1</v>
      </c>
      <c r="B651" t="s">
        <v>5666</v>
      </c>
      <c r="C651" s="37">
        <v>27.730985560417256</v>
      </c>
      <c r="D651" s="37" t="s">
        <v>5505</v>
      </c>
      <c r="E651" t="s">
        <v>5680</v>
      </c>
      <c r="F651" s="36">
        <v>44265.044548611113</v>
      </c>
    </row>
    <row r="652" spans="1:6">
      <c r="A652" s="37">
        <v>1</v>
      </c>
      <c r="B652" t="s">
        <v>5668</v>
      </c>
      <c r="C652" s="37">
        <v>117.19999694824219</v>
      </c>
      <c r="D652" s="37" t="s">
        <v>371</v>
      </c>
      <c r="E652" t="s">
        <v>5681</v>
      </c>
      <c r="F652" s="36">
        <v>44265.044548611113</v>
      </c>
    </row>
    <row r="653" spans="1:6">
      <c r="A653" s="37">
        <v>1</v>
      </c>
      <c r="B653" t="s">
        <v>5667</v>
      </c>
      <c r="C653" s="37">
        <v>65.641478819317214</v>
      </c>
      <c r="D653" s="37" t="s">
        <v>5362</v>
      </c>
      <c r="E653" t="s">
        <v>5682</v>
      </c>
      <c r="F653" s="36">
        <v>44265.044548611113</v>
      </c>
    </row>
    <row r="654" spans="1:6">
      <c r="A654" s="37">
        <v>1</v>
      </c>
      <c r="B654" t="s">
        <v>5596</v>
      </c>
      <c r="C654" s="37">
        <v>0</v>
      </c>
      <c r="D654" s="37" t="s">
        <v>5505</v>
      </c>
      <c r="E654" t="s">
        <v>5683</v>
      </c>
      <c r="F654" s="36">
        <v>44265.047893518517</v>
      </c>
    </row>
    <row r="655" spans="1:6">
      <c r="A655" s="37">
        <v>1</v>
      </c>
      <c r="B655" t="s">
        <v>5608</v>
      </c>
      <c r="C655" s="37">
        <v>0</v>
      </c>
      <c r="D655" s="37" t="s">
        <v>371</v>
      </c>
      <c r="E655" t="s">
        <v>5684</v>
      </c>
      <c r="F655" s="36">
        <v>44265.047893518517</v>
      </c>
    </row>
    <row r="656" spans="1:6">
      <c r="A656" s="37">
        <v>1</v>
      </c>
      <c r="B656" t="s">
        <v>5609</v>
      </c>
      <c r="C656" s="37">
        <v>0</v>
      </c>
      <c r="D656" s="37" t="s">
        <v>5362</v>
      </c>
      <c r="E656" t="s">
        <v>5685</v>
      </c>
      <c r="F656" s="36">
        <v>44265.047893518517</v>
      </c>
    </row>
    <row r="657" spans="1:6">
      <c r="A657" s="37">
        <v>1</v>
      </c>
      <c r="B657" t="s">
        <v>5666</v>
      </c>
      <c r="C657" s="37">
        <v>27.730985560417256</v>
      </c>
      <c r="D657" s="37" t="s">
        <v>5505</v>
      </c>
      <c r="E657" t="s">
        <v>5680</v>
      </c>
      <c r="F657" s="36">
        <v>44265.391689814816</v>
      </c>
    </row>
    <row r="658" spans="1:6">
      <c r="A658" s="37">
        <v>1</v>
      </c>
      <c r="B658" t="s">
        <v>5668</v>
      </c>
      <c r="C658" s="37">
        <v>117.19999694824219</v>
      </c>
      <c r="D658" s="37" t="s">
        <v>371</v>
      </c>
      <c r="E658" t="s">
        <v>5681</v>
      </c>
      <c r="F658" s="36">
        <v>44265.391689814816</v>
      </c>
    </row>
    <row r="659" spans="1:6">
      <c r="A659" s="37">
        <v>1</v>
      </c>
      <c r="B659" t="s">
        <v>5667</v>
      </c>
      <c r="C659" s="37">
        <v>65.641478819317214</v>
      </c>
      <c r="D659" s="37" t="s">
        <v>5362</v>
      </c>
      <c r="E659" t="s">
        <v>5682</v>
      </c>
      <c r="F659" s="36">
        <v>44265.391689814816</v>
      </c>
    </row>
    <row r="660" spans="1:6">
      <c r="A660" s="37">
        <v>1</v>
      </c>
      <c r="B660" t="s">
        <v>5596</v>
      </c>
      <c r="C660" s="37">
        <v>0</v>
      </c>
      <c r="D660" s="37" t="s">
        <v>5505</v>
      </c>
      <c r="E660" t="s">
        <v>5683</v>
      </c>
      <c r="F660" s="36">
        <v>44265.395162037035</v>
      </c>
    </row>
    <row r="661" spans="1:6">
      <c r="A661" s="37">
        <v>1</v>
      </c>
      <c r="B661" t="s">
        <v>5608</v>
      </c>
      <c r="C661" s="37">
        <v>0</v>
      </c>
      <c r="D661" s="37" t="s">
        <v>371</v>
      </c>
      <c r="E661" t="s">
        <v>5684</v>
      </c>
      <c r="F661" s="36">
        <v>44265.395162037035</v>
      </c>
    </row>
    <row r="662" spans="1:6">
      <c r="A662" s="37">
        <v>1</v>
      </c>
      <c r="B662" t="s">
        <v>5609</v>
      </c>
      <c r="C662" s="37">
        <v>0</v>
      </c>
      <c r="D662" s="37" t="s">
        <v>5362</v>
      </c>
      <c r="E662" t="s">
        <v>5685</v>
      </c>
      <c r="F662" s="36">
        <v>44265.395162037035</v>
      </c>
    </row>
    <row r="663" spans="1:6">
      <c r="A663" s="37">
        <v>1</v>
      </c>
      <c r="B663" t="s">
        <v>5666</v>
      </c>
      <c r="C663" s="37">
        <v>27.730985560417256</v>
      </c>
      <c r="D663" s="37" t="s">
        <v>5505</v>
      </c>
      <c r="E663" t="s">
        <v>5680</v>
      </c>
      <c r="F663" s="36">
        <v>44265.40662037037</v>
      </c>
    </row>
    <row r="664" spans="1:6">
      <c r="A664" s="37">
        <v>1</v>
      </c>
      <c r="B664" t="s">
        <v>5668</v>
      </c>
      <c r="C664" s="37">
        <v>117.19999694824219</v>
      </c>
      <c r="D664" s="37" t="s">
        <v>371</v>
      </c>
      <c r="E664" t="s">
        <v>5681</v>
      </c>
      <c r="F664" s="36">
        <v>44265.40662037037</v>
      </c>
    </row>
    <row r="665" spans="1:6">
      <c r="A665" s="37">
        <v>1</v>
      </c>
      <c r="B665" t="s">
        <v>5667</v>
      </c>
      <c r="C665" s="37">
        <v>65.641478819317214</v>
      </c>
      <c r="D665" s="37" t="s">
        <v>5362</v>
      </c>
      <c r="E665" t="s">
        <v>5682</v>
      </c>
      <c r="F665" s="36">
        <v>44265.40662037037</v>
      </c>
    </row>
    <row r="666" spans="1:6">
      <c r="A666" s="37">
        <v>1</v>
      </c>
      <c r="B666" t="s">
        <v>5596</v>
      </c>
      <c r="C666" s="37">
        <v>0</v>
      </c>
      <c r="D666" s="37" t="s">
        <v>5505</v>
      </c>
      <c r="E666" t="s">
        <v>5683</v>
      </c>
      <c r="F666" s="36">
        <v>44265.409351851849</v>
      </c>
    </row>
    <row r="667" spans="1:6">
      <c r="A667" s="37">
        <v>1</v>
      </c>
      <c r="B667" t="s">
        <v>5608</v>
      </c>
      <c r="C667" s="37">
        <v>0</v>
      </c>
      <c r="D667" s="37" t="s">
        <v>371</v>
      </c>
      <c r="E667" t="s">
        <v>5684</v>
      </c>
      <c r="F667" s="36">
        <v>44265.409351851849</v>
      </c>
    </row>
    <row r="668" spans="1:6">
      <c r="A668" s="37">
        <v>1</v>
      </c>
      <c r="B668" t="s">
        <v>5609</v>
      </c>
      <c r="C668" s="37">
        <v>0</v>
      </c>
      <c r="D668" s="37" t="s">
        <v>5362</v>
      </c>
      <c r="E668" t="s">
        <v>5685</v>
      </c>
      <c r="F668" s="36">
        <v>44265.409351851849</v>
      </c>
    </row>
    <row r="669" spans="1:6">
      <c r="A669" s="37">
        <v>1</v>
      </c>
      <c r="B669" t="s">
        <v>6698</v>
      </c>
      <c r="C669" s="37">
        <v>0</v>
      </c>
      <c r="D669" s="37" t="s">
        <v>4881</v>
      </c>
      <c r="E669" t="s">
        <v>6705</v>
      </c>
      <c r="F669" s="36">
        <v>44265.409351851849</v>
      </c>
    </row>
    <row r="670" spans="1:6">
      <c r="A670" s="37">
        <v>0</v>
      </c>
      <c r="B670" t="s">
        <v>6698</v>
      </c>
      <c r="C670" s="37">
        <v>0</v>
      </c>
      <c r="D670" s="37" t="s">
        <v>4881</v>
      </c>
      <c r="E670" t="s">
        <v>6706</v>
      </c>
      <c r="F670" s="36">
        <v>44265.415208333332</v>
      </c>
    </row>
    <row r="671" spans="1:6">
      <c r="A671" s="37">
        <v>1</v>
      </c>
      <c r="B671" t="s">
        <v>6699</v>
      </c>
      <c r="C671" s="37">
        <v>0</v>
      </c>
      <c r="D671" s="37" t="s">
        <v>4881</v>
      </c>
      <c r="E671" t="s">
        <v>6707</v>
      </c>
      <c r="F671" s="36">
        <v>44265.415208333332</v>
      </c>
    </row>
    <row r="672" spans="1:6">
      <c r="A672" s="37">
        <v>0</v>
      </c>
      <c r="B672" t="s">
        <v>6699</v>
      </c>
      <c r="C672" s="37">
        <v>0</v>
      </c>
      <c r="D672" s="37" t="s">
        <v>4881</v>
      </c>
      <c r="E672" t="s">
        <v>6708</v>
      </c>
      <c r="F672" s="36">
        <v>44265.415370370371</v>
      </c>
    </row>
    <row r="673" spans="1:6">
      <c r="A673" s="37">
        <v>1</v>
      </c>
      <c r="B673" t="s">
        <v>6700</v>
      </c>
      <c r="C673" s="37">
        <v>0</v>
      </c>
      <c r="D673" s="37" t="s">
        <v>4881</v>
      </c>
      <c r="E673" t="s">
        <v>6709</v>
      </c>
      <c r="F673" s="36">
        <v>44265.415370370371</v>
      </c>
    </row>
    <row r="674" spans="1:6">
      <c r="A674" s="37">
        <v>0</v>
      </c>
      <c r="B674" t="s">
        <v>6700</v>
      </c>
      <c r="C674" s="37">
        <v>0</v>
      </c>
      <c r="D674" s="37" t="s">
        <v>4881</v>
      </c>
      <c r="E674" t="s">
        <v>6710</v>
      </c>
      <c r="F674" s="36">
        <v>44265.415416666663</v>
      </c>
    </row>
    <row r="675" spans="1:6">
      <c r="A675" s="37">
        <v>1</v>
      </c>
      <c r="B675" t="s">
        <v>6701</v>
      </c>
      <c r="C675" s="37">
        <v>0</v>
      </c>
      <c r="D675" s="37" t="s">
        <v>3992</v>
      </c>
      <c r="E675" t="s">
        <v>6711</v>
      </c>
      <c r="F675" s="36">
        <v>44265.415416666663</v>
      </c>
    </row>
    <row r="676" spans="1:6">
      <c r="A676" s="37">
        <v>0</v>
      </c>
      <c r="B676" t="s">
        <v>6701</v>
      </c>
      <c r="C676" s="37">
        <v>0</v>
      </c>
      <c r="D676" s="37" t="s">
        <v>3992</v>
      </c>
      <c r="E676" t="s">
        <v>6712</v>
      </c>
      <c r="F676" s="36">
        <v>44265.415439814817</v>
      </c>
    </row>
    <row r="677" spans="1:6">
      <c r="A677" s="37">
        <v>1</v>
      </c>
      <c r="B677" t="s">
        <v>6700</v>
      </c>
      <c r="C677" s="37">
        <v>0</v>
      </c>
      <c r="D677" s="37" t="s">
        <v>4881</v>
      </c>
      <c r="E677" t="s">
        <v>6709</v>
      </c>
      <c r="F677" s="36">
        <v>44265.415439814817</v>
      </c>
    </row>
    <row r="678" spans="1:6">
      <c r="A678" s="37">
        <v>0</v>
      </c>
      <c r="B678" t="s">
        <v>6700</v>
      </c>
      <c r="C678" s="37">
        <v>0</v>
      </c>
      <c r="D678" s="37" t="s">
        <v>4881</v>
      </c>
      <c r="E678" t="s">
        <v>6710</v>
      </c>
      <c r="F678" s="36">
        <v>44265.415439814817</v>
      </c>
    </row>
    <row r="679" spans="1:6">
      <c r="A679" s="37">
        <v>1</v>
      </c>
      <c r="B679" t="s">
        <v>6702</v>
      </c>
      <c r="C679" s="37">
        <v>0</v>
      </c>
      <c r="D679" s="37" t="s">
        <v>4881</v>
      </c>
      <c r="E679" t="s">
        <v>6713</v>
      </c>
      <c r="F679" s="36">
        <v>44265.415439814817</v>
      </c>
    </row>
    <row r="680" spans="1:6">
      <c r="A680" s="37">
        <v>0</v>
      </c>
      <c r="B680" t="s">
        <v>6702</v>
      </c>
      <c r="C680" s="37">
        <v>0</v>
      </c>
      <c r="D680" s="37" t="s">
        <v>4881</v>
      </c>
      <c r="E680" t="s">
        <v>6714</v>
      </c>
      <c r="F680" s="36">
        <v>44265.415451388886</v>
      </c>
    </row>
    <row r="681" spans="1:6">
      <c r="A681" s="37">
        <v>1</v>
      </c>
      <c r="B681" t="s">
        <v>6703</v>
      </c>
      <c r="C681" s="37">
        <v>0</v>
      </c>
      <c r="D681" s="37" t="s">
        <v>4881</v>
      </c>
      <c r="E681" t="s">
        <v>6715</v>
      </c>
      <c r="F681" s="36">
        <v>44265.415451388886</v>
      </c>
    </row>
    <row r="682" spans="1:6">
      <c r="A682" s="37">
        <v>0</v>
      </c>
      <c r="B682" t="s">
        <v>6703</v>
      </c>
      <c r="C682" s="37">
        <v>0</v>
      </c>
      <c r="D682" s="37" t="s">
        <v>4881</v>
      </c>
      <c r="E682" t="s">
        <v>6716</v>
      </c>
      <c r="F682" s="36">
        <v>44265.415451388886</v>
      </c>
    </row>
    <row r="683" spans="1:6">
      <c r="A683" s="37">
        <v>1</v>
      </c>
      <c r="B683" t="s">
        <v>6704</v>
      </c>
      <c r="C683" s="37">
        <v>0</v>
      </c>
      <c r="D683" s="37" t="s">
        <v>4881</v>
      </c>
      <c r="E683" t="s">
        <v>6717</v>
      </c>
      <c r="F683" s="36">
        <v>44265.415451388886</v>
      </c>
    </row>
    <row r="684" spans="1:6">
      <c r="A684" s="37">
        <v>0</v>
      </c>
      <c r="B684" t="s">
        <v>6704</v>
      </c>
      <c r="C684" s="37">
        <v>0</v>
      </c>
      <c r="D684" s="37" t="s">
        <v>4881</v>
      </c>
      <c r="E684" t="s">
        <v>6718</v>
      </c>
      <c r="F684" s="36">
        <v>44265.415462962963</v>
      </c>
    </row>
    <row r="685" spans="1:6">
      <c r="A685" s="37">
        <v>1</v>
      </c>
      <c r="B685" t="s">
        <v>5666</v>
      </c>
      <c r="C685" s="37">
        <v>27.730985560417256</v>
      </c>
      <c r="D685" s="37" t="s">
        <v>5505</v>
      </c>
      <c r="E685" t="s">
        <v>5680</v>
      </c>
      <c r="F685" s="36">
        <v>44265.431550925925</v>
      </c>
    </row>
    <row r="686" spans="1:6">
      <c r="A686" s="37">
        <v>1</v>
      </c>
      <c r="B686" t="s">
        <v>5668</v>
      </c>
      <c r="C686" s="37">
        <v>117.19999694824219</v>
      </c>
      <c r="D686" s="37" t="s">
        <v>371</v>
      </c>
      <c r="E686" t="s">
        <v>5681</v>
      </c>
      <c r="F686" s="36">
        <v>44265.431550925925</v>
      </c>
    </row>
    <row r="687" spans="1:6">
      <c r="A687" s="37">
        <v>1</v>
      </c>
      <c r="B687" t="s">
        <v>5667</v>
      </c>
      <c r="C687" s="37">
        <v>65.641478819317214</v>
      </c>
      <c r="D687" s="37" t="s">
        <v>5362</v>
      </c>
      <c r="E687" t="s">
        <v>5682</v>
      </c>
      <c r="F687" s="36">
        <v>44265.431550925925</v>
      </c>
    </row>
    <row r="688" spans="1:6">
      <c r="A688" s="37">
        <v>1</v>
      </c>
      <c r="B688" t="s">
        <v>5596</v>
      </c>
      <c r="C688" s="37">
        <v>0</v>
      </c>
      <c r="D688" s="37" t="s">
        <v>5505</v>
      </c>
      <c r="E688" t="s">
        <v>5683</v>
      </c>
      <c r="F688" s="36">
        <v>44265.434861111113</v>
      </c>
    </row>
    <row r="689" spans="1:6">
      <c r="A689" s="37">
        <v>1</v>
      </c>
      <c r="B689" t="s">
        <v>5608</v>
      </c>
      <c r="C689" s="37">
        <v>0</v>
      </c>
      <c r="D689" s="37" t="s">
        <v>371</v>
      </c>
      <c r="E689" t="s">
        <v>5684</v>
      </c>
      <c r="F689" s="36">
        <v>44265.434861111113</v>
      </c>
    </row>
    <row r="690" spans="1:6">
      <c r="A690" s="37">
        <v>1</v>
      </c>
      <c r="B690" t="s">
        <v>5609</v>
      </c>
      <c r="C690" s="37">
        <v>0</v>
      </c>
      <c r="D690" s="37" t="s">
        <v>5362</v>
      </c>
      <c r="E690" t="s">
        <v>5685</v>
      </c>
      <c r="F690" s="36">
        <v>44265.434861111113</v>
      </c>
    </row>
    <row r="691" spans="1:6">
      <c r="A691" s="37">
        <v>1</v>
      </c>
      <c r="B691" t="s">
        <v>6701</v>
      </c>
      <c r="C691" s="37">
        <v>0</v>
      </c>
      <c r="D691" s="37" t="s">
        <v>3992</v>
      </c>
      <c r="E691" t="s">
        <v>6711</v>
      </c>
      <c r="F691" s="36">
        <v>44265.434872685182</v>
      </c>
    </row>
    <row r="692" spans="1:6">
      <c r="A692" s="37">
        <v>0</v>
      </c>
      <c r="B692" t="s">
        <v>6701</v>
      </c>
      <c r="C692" s="37">
        <v>0</v>
      </c>
      <c r="D692" s="37" t="s">
        <v>3992</v>
      </c>
      <c r="E692" t="s">
        <v>6712</v>
      </c>
      <c r="F692" s="36">
        <v>44265.43513888889</v>
      </c>
    </row>
    <row r="693" spans="1:6">
      <c r="A693" s="37">
        <v>1</v>
      </c>
      <c r="B693" t="s">
        <v>5666</v>
      </c>
      <c r="C693" s="37">
        <v>27.730985560417256</v>
      </c>
      <c r="D693" s="37" t="s">
        <v>5505</v>
      </c>
      <c r="E693" t="s">
        <v>5680</v>
      </c>
      <c r="F693" s="36">
        <v>44265.473576388889</v>
      </c>
    </row>
    <row r="694" spans="1:6">
      <c r="A694" s="37">
        <v>1</v>
      </c>
      <c r="B694" t="s">
        <v>5668</v>
      </c>
      <c r="C694" s="37">
        <v>117.19999694824219</v>
      </c>
      <c r="D694" s="37" t="s">
        <v>371</v>
      </c>
      <c r="E694" t="s">
        <v>5681</v>
      </c>
      <c r="F694" s="36">
        <v>44265.473576388889</v>
      </c>
    </row>
    <row r="695" spans="1:6">
      <c r="A695" s="37">
        <v>1</v>
      </c>
      <c r="B695" t="s">
        <v>5667</v>
      </c>
      <c r="C695" s="37">
        <v>65.641478819317214</v>
      </c>
      <c r="D695" s="37" t="s">
        <v>5362</v>
      </c>
      <c r="E695" t="s">
        <v>5682</v>
      </c>
      <c r="F695" s="36">
        <v>44265.473576388889</v>
      </c>
    </row>
    <row r="696" spans="1:6">
      <c r="A696" s="37">
        <v>1</v>
      </c>
      <c r="B696" t="s">
        <v>5596</v>
      </c>
      <c r="C696" s="37">
        <v>0</v>
      </c>
      <c r="D696" s="37" t="s">
        <v>5505</v>
      </c>
      <c r="E696" t="s">
        <v>5683</v>
      </c>
      <c r="F696" s="36">
        <v>44265.47729166667</v>
      </c>
    </row>
    <row r="697" spans="1:6">
      <c r="A697" s="37">
        <v>1</v>
      </c>
      <c r="B697" t="s">
        <v>5608</v>
      </c>
      <c r="C697" s="37">
        <v>0</v>
      </c>
      <c r="D697" s="37" t="s">
        <v>371</v>
      </c>
      <c r="E697" t="s">
        <v>5684</v>
      </c>
      <c r="F697" s="36">
        <v>44265.477303240739</v>
      </c>
    </row>
    <row r="698" spans="1:6">
      <c r="A698" s="37">
        <v>1</v>
      </c>
      <c r="B698" t="s">
        <v>5609</v>
      </c>
      <c r="C698" s="37">
        <v>0</v>
      </c>
      <c r="D698" s="37" t="s">
        <v>5362</v>
      </c>
      <c r="E698" t="s">
        <v>5685</v>
      </c>
      <c r="F698" s="36">
        <v>44265.477303240739</v>
      </c>
    </row>
    <row r="699" spans="1:6">
      <c r="A699" s="37">
        <v>2</v>
      </c>
      <c r="B699" t="s">
        <v>5596</v>
      </c>
      <c r="C699" s="37">
        <v>0</v>
      </c>
      <c r="D699" s="37" t="s">
        <v>5505</v>
      </c>
      <c r="E699" t="s">
        <v>5683</v>
      </c>
      <c r="F699" s="36">
        <v>44265.484560185185</v>
      </c>
    </row>
    <row r="700" spans="1:6">
      <c r="A700" s="37">
        <v>2</v>
      </c>
      <c r="B700" t="s">
        <v>5608</v>
      </c>
      <c r="C700" s="37">
        <v>0</v>
      </c>
      <c r="D700" s="37" t="s">
        <v>371</v>
      </c>
      <c r="E700" t="s">
        <v>5684</v>
      </c>
      <c r="F700" s="36">
        <v>44265.484560185185</v>
      </c>
    </row>
    <row r="701" spans="1:6">
      <c r="A701" s="37">
        <v>2</v>
      </c>
      <c r="B701" t="s">
        <v>5609</v>
      </c>
      <c r="C701" s="37">
        <v>0</v>
      </c>
      <c r="D701" s="37" t="s">
        <v>5362</v>
      </c>
      <c r="E701" t="s">
        <v>5685</v>
      </c>
      <c r="F701" s="36">
        <v>44265.484560185185</v>
      </c>
    </row>
    <row r="702" spans="1:6">
      <c r="A702" s="37">
        <v>3</v>
      </c>
      <c r="B702" t="s">
        <v>5596</v>
      </c>
      <c r="C702" s="37">
        <v>0</v>
      </c>
      <c r="D702" s="37" t="s">
        <v>5505</v>
      </c>
      <c r="E702" t="s">
        <v>5683</v>
      </c>
      <c r="F702" s="36">
        <v>44265.560115740744</v>
      </c>
    </row>
    <row r="703" spans="1:6">
      <c r="A703" s="37">
        <v>3</v>
      </c>
      <c r="B703" t="s">
        <v>5608</v>
      </c>
      <c r="C703" s="37">
        <v>0</v>
      </c>
      <c r="D703" s="37" t="s">
        <v>371</v>
      </c>
      <c r="E703" t="s">
        <v>5684</v>
      </c>
      <c r="F703" s="36">
        <v>44265.560115740744</v>
      </c>
    </row>
    <row r="704" spans="1:6">
      <c r="A704" s="37">
        <v>3</v>
      </c>
      <c r="B704" t="s">
        <v>5609</v>
      </c>
      <c r="C704" s="37">
        <v>0</v>
      </c>
      <c r="D704" s="37" t="s">
        <v>5362</v>
      </c>
      <c r="E704" t="s">
        <v>5685</v>
      </c>
      <c r="F704" s="36">
        <v>44265.560115740744</v>
      </c>
    </row>
    <row r="705" spans="1:6">
      <c r="A705" s="37">
        <v>4</v>
      </c>
      <c r="B705" t="s">
        <v>5596</v>
      </c>
      <c r="C705" s="37">
        <v>0</v>
      </c>
      <c r="D705" s="37" t="s">
        <v>5505</v>
      </c>
      <c r="E705" t="s">
        <v>5683</v>
      </c>
      <c r="F705" s="36">
        <v>44265.576296296298</v>
      </c>
    </row>
    <row r="706" spans="1:6">
      <c r="A706" s="37">
        <v>4</v>
      </c>
      <c r="B706" t="s">
        <v>5608</v>
      </c>
      <c r="C706" s="37">
        <v>0</v>
      </c>
      <c r="D706" s="37" t="s">
        <v>371</v>
      </c>
      <c r="E706" t="s">
        <v>5684</v>
      </c>
      <c r="F706" s="36">
        <v>44265.576296296298</v>
      </c>
    </row>
    <row r="707" spans="1:6">
      <c r="A707" s="37">
        <v>4</v>
      </c>
      <c r="B707" t="s">
        <v>5609</v>
      </c>
      <c r="C707" s="37">
        <v>0</v>
      </c>
      <c r="D707" s="37" t="s">
        <v>5362</v>
      </c>
      <c r="E707" t="s">
        <v>5685</v>
      </c>
      <c r="F707" s="36">
        <v>44265.576296296298</v>
      </c>
    </row>
    <row r="708" spans="1:6">
      <c r="A708" s="37">
        <v>3</v>
      </c>
      <c r="B708" t="s">
        <v>5596</v>
      </c>
      <c r="C708" s="37">
        <v>0</v>
      </c>
      <c r="D708" s="37" t="s">
        <v>5505</v>
      </c>
      <c r="E708" t="s">
        <v>5683</v>
      </c>
      <c r="F708" s="36">
        <v>44265.580729166664</v>
      </c>
    </row>
    <row r="709" spans="1:6">
      <c r="A709" s="37">
        <v>3</v>
      </c>
      <c r="B709" t="s">
        <v>5608</v>
      </c>
      <c r="C709" s="37">
        <v>0</v>
      </c>
      <c r="D709" s="37" t="s">
        <v>371</v>
      </c>
      <c r="E709" t="s">
        <v>5684</v>
      </c>
      <c r="F709" s="36">
        <v>44265.580729166664</v>
      </c>
    </row>
    <row r="710" spans="1:6">
      <c r="A710" s="37">
        <v>3</v>
      </c>
      <c r="B710" t="s">
        <v>5609</v>
      </c>
      <c r="C710" s="37">
        <v>0</v>
      </c>
      <c r="D710" s="37" t="s">
        <v>5362</v>
      </c>
      <c r="E710" t="s">
        <v>5685</v>
      </c>
      <c r="F710" s="36">
        <v>44265.580729166664</v>
      </c>
    </row>
    <row r="711" spans="1:6">
      <c r="A711" s="37">
        <v>3</v>
      </c>
      <c r="B711" t="s">
        <v>5596</v>
      </c>
      <c r="C711" s="37">
        <v>0</v>
      </c>
      <c r="D711" s="37" t="s">
        <v>5505</v>
      </c>
      <c r="E711" t="s">
        <v>5683</v>
      </c>
      <c r="F711" s="36">
        <v>44265.604583333334</v>
      </c>
    </row>
    <row r="712" spans="1:6">
      <c r="A712" s="37">
        <v>3</v>
      </c>
      <c r="B712" t="s">
        <v>5608</v>
      </c>
      <c r="C712" s="37">
        <v>0</v>
      </c>
      <c r="D712" s="37" t="s">
        <v>371</v>
      </c>
      <c r="E712" t="s">
        <v>5684</v>
      </c>
      <c r="F712" s="36">
        <v>44265.604583333334</v>
      </c>
    </row>
    <row r="713" spans="1:6">
      <c r="A713" s="37">
        <v>3</v>
      </c>
      <c r="B713" t="s">
        <v>5609</v>
      </c>
      <c r="C713" s="37">
        <v>0</v>
      </c>
      <c r="D713" s="37" t="s">
        <v>5362</v>
      </c>
      <c r="E713" t="s">
        <v>5685</v>
      </c>
      <c r="F713" s="36">
        <v>44265.604583333334</v>
      </c>
    </row>
    <row r="714" spans="1:6">
      <c r="A714" s="37">
        <v>0</v>
      </c>
      <c r="C714" s="37">
        <v>0</v>
      </c>
      <c r="E714" t="s">
        <v>6126</v>
      </c>
      <c r="F714" s="36">
        <v>44271.633703703701</v>
      </c>
    </row>
    <row r="715" spans="1:6">
      <c r="A715" s="37">
        <v>0</v>
      </c>
      <c r="B715" t="s">
        <v>5717</v>
      </c>
      <c r="C715" s="37">
        <v>0</v>
      </c>
      <c r="E715" t="s">
        <v>6127</v>
      </c>
      <c r="F715" s="36">
        <v>44271.634155092594</v>
      </c>
    </row>
    <row r="716" spans="1:6">
      <c r="A716" s="37">
        <v>0</v>
      </c>
      <c r="B716" t="s">
        <v>5718</v>
      </c>
      <c r="C716" s="37">
        <v>0</v>
      </c>
      <c r="E716" t="s">
        <v>6128</v>
      </c>
      <c r="F716" s="36">
        <v>44271.634189814817</v>
      </c>
    </row>
    <row r="717" spans="1:6">
      <c r="A717" s="37">
        <v>0</v>
      </c>
      <c r="B717" t="s">
        <v>5719</v>
      </c>
      <c r="C717" s="37">
        <v>0</v>
      </c>
      <c r="E717" t="s">
        <v>6129</v>
      </c>
      <c r="F717" s="36">
        <v>44271.634236111109</v>
      </c>
    </row>
    <row r="718" spans="1:6">
      <c r="A718" s="37">
        <v>0</v>
      </c>
      <c r="B718" t="s">
        <v>4848</v>
      </c>
      <c r="C718" s="37">
        <v>0</v>
      </c>
      <c r="E718" t="s">
        <v>6130</v>
      </c>
      <c r="F718" s="36">
        <v>44271.634247685186</v>
      </c>
    </row>
    <row r="719" spans="1:6">
      <c r="A719" s="37">
        <v>0</v>
      </c>
      <c r="B719" t="s">
        <v>5762</v>
      </c>
      <c r="C719" s="37">
        <v>0</v>
      </c>
      <c r="E719" t="s">
        <v>6131</v>
      </c>
      <c r="F719" s="36">
        <v>44271.634305555555</v>
      </c>
    </row>
    <row r="720" spans="1:6">
      <c r="A720" s="37">
        <v>0</v>
      </c>
      <c r="B720" t="s">
        <v>5745</v>
      </c>
      <c r="C720" s="37">
        <v>0</v>
      </c>
      <c r="E720" t="s">
        <v>6132</v>
      </c>
      <c r="F720" s="36">
        <v>44271.634305555555</v>
      </c>
    </row>
    <row r="721" spans="1:6">
      <c r="A721" s="37">
        <v>0</v>
      </c>
      <c r="B721" t="s">
        <v>5746</v>
      </c>
      <c r="C721" s="37">
        <v>0</v>
      </c>
      <c r="E721" t="s">
        <v>6133</v>
      </c>
      <c r="F721" s="36">
        <v>44271.634305555555</v>
      </c>
    </row>
    <row r="722" spans="1:6">
      <c r="A722" s="37">
        <v>0</v>
      </c>
      <c r="B722" t="s">
        <v>5808</v>
      </c>
      <c r="C722" s="37">
        <v>0</v>
      </c>
      <c r="E722" t="s">
        <v>6134</v>
      </c>
      <c r="F722" s="36">
        <v>44271.634305555555</v>
      </c>
    </row>
    <row r="723" spans="1:6">
      <c r="A723" s="37">
        <v>0</v>
      </c>
      <c r="B723" t="s">
        <v>5809</v>
      </c>
      <c r="C723" s="37">
        <v>0</v>
      </c>
      <c r="E723" t="s">
        <v>6135</v>
      </c>
      <c r="F723" s="36">
        <v>44271.634305555555</v>
      </c>
    </row>
    <row r="724" spans="1:6">
      <c r="A724" s="37">
        <v>0</v>
      </c>
      <c r="B724" t="s">
        <v>5810</v>
      </c>
      <c r="C724" s="37">
        <v>0</v>
      </c>
      <c r="E724" t="s">
        <v>6136</v>
      </c>
      <c r="F724" s="36">
        <v>44271.634305555555</v>
      </c>
    </row>
    <row r="725" spans="1:6">
      <c r="A725" s="37">
        <v>0</v>
      </c>
      <c r="B725" t="s">
        <v>5811</v>
      </c>
      <c r="C725" s="37">
        <v>0</v>
      </c>
      <c r="E725" t="s">
        <v>6137</v>
      </c>
      <c r="F725" s="36">
        <v>44271.634305555555</v>
      </c>
    </row>
    <row r="726" spans="1:6">
      <c r="A726" s="37">
        <v>0</v>
      </c>
      <c r="B726" t="s">
        <v>5812</v>
      </c>
      <c r="C726" s="37">
        <v>0</v>
      </c>
      <c r="E726" t="s">
        <v>6138</v>
      </c>
      <c r="F726" s="36">
        <v>44271.634305555555</v>
      </c>
    </row>
    <row r="727" spans="1:6">
      <c r="A727" s="37">
        <v>0</v>
      </c>
      <c r="B727" t="s">
        <v>5813</v>
      </c>
      <c r="C727" s="37">
        <v>0</v>
      </c>
      <c r="E727" t="s">
        <v>6139</v>
      </c>
      <c r="F727" s="36">
        <v>44271.634305555555</v>
      </c>
    </row>
    <row r="728" spans="1:6">
      <c r="A728" s="37">
        <v>0</v>
      </c>
      <c r="B728" t="s">
        <v>5814</v>
      </c>
      <c r="C728" s="37">
        <v>0</v>
      </c>
      <c r="E728" t="s">
        <v>6140</v>
      </c>
      <c r="F728" s="36">
        <v>44271.634305555555</v>
      </c>
    </row>
    <row r="729" spans="1:6">
      <c r="A729" s="37">
        <v>0</v>
      </c>
      <c r="B729" t="s">
        <v>5815</v>
      </c>
      <c r="C729" s="37">
        <v>0</v>
      </c>
      <c r="E729" t="s">
        <v>6141</v>
      </c>
      <c r="F729" s="36">
        <v>44271.634305555555</v>
      </c>
    </row>
    <row r="730" spans="1:6">
      <c r="A730" s="37">
        <v>0</v>
      </c>
      <c r="B730" t="s">
        <v>5816</v>
      </c>
      <c r="C730" s="37">
        <v>0</v>
      </c>
      <c r="E730" t="s">
        <v>6142</v>
      </c>
      <c r="F730" s="36">
        <v>44271.634305555555</v>
      </c>
    </row>
    <row r="731" spans="1:6">
      <c r="A731" s="37">
        <v>0</v>
      </c>
      <c r="B731" t="s">
        <v>5821</v>
      </c>
      <c r="C731" s="37">
        <v>0</v>
      </c>
      <c r="E731" t="s">
        <v>6143</v>
      </c>
      <c r="F731" s="36">
        <v>44271.634305555555</v>
      </c>
    </row>
    <row r="732" spans="1:6">
      <c r="A732" s="37">
        <v>0</v>
      </c>
      <c r="B732" t="s">
        <v>5817</v>
      </c>
      <c r="C732" s="37">
        <v>0</v>
      </c>
      <c r="E732" t="s">
        <v>6144</v>
      </c>
      <c r="F732" s="36">
        <v>44271.634317129632</v>
      </c>
    </row>
    <row r="733" spans="1:6">
      <c r="A733" s="37">
        <v>0</v>
      </c>
      <c r="B733" t="s">
        <v>5818</v>
      </c>
      <c r="C733" s="37">
        <v>0</v>
      </c>
      <c r="E733" t="s">
        <v>6145</v>
      </c>
      <c r="F733" s="36">
        <v>44271.634317129632</v>
      </c>
    </row>
    <row r="734" spans="1:6">
      <c r="A734" s="37">
        <v>0</v>
      </c>
      <c r="B734" t="s">
        <v>5819</v>
      </c>
      <c r="C734" s="37">
        <v>0</v>
      </c>
      <c r="E734" t="s">
        <v>6146</v>
      </c>
      <c r="F734" s="36">
        <v>44271.634317129632</v>
      </c>
    </row>
    <row r="735" spans="1:6">
      <c r="A735" s="37">
        <v>0</v>
      </c>
      <c r="B735" t="s">
        <v>5820</v>
      </c>
      <c r="C735" s="37">
        <v>0</v>
      </c>
      <c r="E735" t="s">
        <v>6147</v>
      </c>
      <c r="F735" s="36">
        <v>44271.634317129632</v>
      </c>
    </row>
    <row r="736" spans="1:6">
      <c r="A736" s="37">
        <v>0</v>
      </c>
      <c r="B736" t="s">
        <v>5822</v>
      </c>
      <c r="C736" s="37">
        <v>0</v>
      </c>
      <c r="E736" t="s">
        <v>6148</v>
      </c>
      <c r="F736" s="36">
        <v>44271.634317129632</v>
      </c>
    </row>
    <row r="737" spans="1:6">
      <c r="A737" s="37">
        <v>0</v>
      </c>
      <c r="B737" t="s">
        <v>5823</v>
      </c>
      <c r="C737" s="37">
        <v>0</v>
      </c>
      <c r="E737" t="s">
        <v>6149</v>
      </c>
      <c r="F737" s="36">
        <v>44271.634317129632</v>
      </c>
    </row>
    <row r="738" spans="1:6">
      <c r="A738" s="37">
        <v>0</v>
      </c>
      <c r="B738" t="s">
        <v>5807</v>
      </c>
      <c r="C738" s="37">
        <v>0</v>
      </c>
      <c r="E738" t="s">
        <v>6150</v>
      </c>
      <c r="F738" s="36">
        <v>44271.634317129632</v>
      </c>
    </row>
    <row r="739" spans="1:6">
      <c r="A739" s="37">
        <v>0</v>
      </c>
      <c r="B739" t="s">
        <v>5851</v>
      </c>
      <c r="C739" s="37">
        <v>0</v>
      </c>
      <c r="E739" t="s">
        <v>6151</v>
      </c>
      <c r="F739" s="36">
        <v>44271.634317129632</v>
      </c>
    </row>
    <row r="740" spans="1:6">
      <c r="A740" s="37">
        <v>0</v>
      </c>
      <c r="B740" t="s">
        <v>5852</v>
      </c>
      <c r="C740" s="37">
        <v>0</v>
      </c>
      <c r="E740" t="s">
        <v>6152</v>
      </c>
      <c r="F740" s="36">
        <v>44271.634317129632</v>
      </c>
    </row>
    <row r="741" spans="1:6">
      <c r="A741" s="37">
        <v>0</v>
      </c>
      <c r="B741" t="s">
        <v>5853</v>
      </c>
      <c r="C741" s="37">
        <v>0</v>
      </c>
      <c r="E741" t="s">
        <v>6153</v>
      </c>
      <c r="F741" s="36">
        <v>44271.634317129632</v>
      </c>
    </row>
    <row r="742" spans="1:6">
      <c r="A742" s="37">
        <v>0</v>
      </c>
      <c r="B742" t="s">
        <v>5854</v>
      </c>
      <c r="C742" s="37">
        <v>0</v>
      </c>
      <c r="E742" t="s">
        <v>6154</v>
      </c>
      <c r="F742" s="36">
        <v>44271.634317129632</v>
      </c>
    </row>
    <row r="743" spans="1:6">
      <c r="A743" s="37">
        <v>0</v>
      </c>
      <c r="B743" t="s">
        <v>5855</v>
      </c>
      <c r="C743" s="37">
        <v>0</v>
      </c>
      <c r="E743" t="s">
        <v>6155</v>
      </c>
      <c r="F743" s="36">
        <v>44271.634317129632</v>
      </c>
    </row>
    <row r="744" spans="1:6">
      <c r="A744" s="37">
        <v>0</v>
      </c>
      <c r="B744" t="s">
        <v>5856</v>
      </c>
      <c r="C744" s="37">
        <v>0</v>
      </c>
      <c r="E744" t="s">
        <v>6156</v>
      </c>
      <c r="F744" s="36">
        <v>44271.634317129632</v>
      </c>
    </row>
    <row r="745" spans="1:6">
      <c r="A745" s="37">
        <v>0</v>
      </c>
      <c r="B745" t="s">
        <v>5857</v>
      </c>
      <c r="C745" s="37">
        <v>0</v>
      </c>
      <c r="E745" t="s">
        <v>6157</v>
      </c>
      <c r="F745" s="36">
        <v>44271.634317129632</v>
      </c>
    </row>
    <row r="746" spans="1:6">
      <c r="A746" s="37">
        <v>0</v>
      </c>
      <c r="B746" t="s">
        <v>5858</v>
      </c>
      <c r="C746" s="37">
        <v>0</v>
      </c>
      <c r="E746" t="s">
        <v>6158</v>
      </c>
      <c r="F746" s="36">
        <v>44271.634317129632</v>
      </c>
    </row>
    <row r="747" spans="1:6">
      <c r="A747" s="37">
        <v>0</v>
      </c>
      <c r="B747" t="s">
        <v>5859</v>
      </c>
      <c r="C747" s="37">
        <v>0</v>
      </c>
      <c r="E747" t="s">
        <v>6159</v>
      </c>
      <c r="F747" s="36">
        <v>44271.634317129632</v>
      </c>
    </row>
    <row r="748" spans="1:6">
      <c r="A748" s="37">
        <v>0</v>
      </c>
      <c r="B748" t="s">
        <v>5860</v>
      </c>
      <c r="C748" s="37">
        <v>0</v>
      </c>
      <c r="E748" t="s">
        <v>6160</v>
      </c>
      <c r="F748" s="36">
        <v>44271.634317129632</v>
      </c>
    </row>
    <row r="749" spans="1:6">
      <c r="A749" s="37">
        <v>0</v>
      </c>
      <c r="B749" t="s">
        <v>5861</v>
      </c>
      <c r="C749" s="37">
        <v>0</v>
      </c>
      <c r="E749" t="s">
        <v>6161</v>
      </c>
      <c r="F749" s="36">
        <v>44271.634317129632</v>
      </c>
    </row>
    <row r="750" spans="1:6">
      <c r="A750" s="37">
        <v>0</v>
      </c>
      <c r="B750" t="s">
        <v>5862</v>
      </c>
      <c r="C750" s="37">
        <v>0</v>
      </c>
      <c r="E750" t="s">
        <v>6162</v>
      </c>
      <c r="F750" s="36">
        <v>44271.634317129632</v>
      </c>
    </row>
    <row r="751" spans="1:6">
      <c r="A751" s="37">
        <v>0</v>
      </c>
      <c r="B751" t="s">
        <v>5863</v>
      </c>
      <c r="C751" s="37">
        <v>0</v>
      </c>
      <c r="E751" t="s">
        <v>6163</v>
      </c>
      <c r="F751" s="36">
        <v>44271.634317129632</v>
      </c>
    </row>
    <row r="752" spans="1:6">
      <c r="A752" s="37">
        <v>0</v>
      </c>
      <c r="B752" t="s">
        <v>5864</v>
      </c>
      <c r="C752" s="37">
        <v>0</v>
      </c>
      <c r="E752" t="s">
        <v>6164</v>
      </c>
      <c r="F752" s="36">
        <v>44271.634317129632</v>
      </c>
    </row>
    <row r="753" spans="1:6">
      <c r="A753" s="37">
        <v>0</v>
      </c>
      <c r="B753" t="s">
        <v>5865</v>
      </c>
      <c r="C753" s="37">
        <v>0</v>
      </c>
      <c r="E753" t="s">
        <v>6165</v>
      </c>
      <c r="F753" s="36">
        <v>44271.634317129632</v>
      </c>
    </row>
    <row r="754" spans="1:6">
      <c r="A754" s="37">
        <v>0</v>
      </c>
      <c r="B754" t="s">
        <v>5866</v>
      </c>
      <c r="C754" s="37">
        <v>0</v>
      </c>
      <c r="E754" t="s">
        <v>6166</v>
      </c>
      <c r="F754" s="36">
        <v>44271.634317129632</v>
      </c>
    </row>
    <row r="755" spans="1:6">
      <c r="A755" s="37">
        <v>0</v>
      </c>
      <c r="B755" t="s">
        <v>5867</v>
      </c>
      <c r="C755" s="37">
        <v>0</v>
      </c>
      <c r="E755" t="s">
        <v>6167</v>
      </c>
      <c r="F755" s="36">
        <v>44271.634317129632</v>
      </c>
    </row>
    <row r="756" spans="1:6">
      <c r="A756" s="37">
        <v>0</v>
      </c>
      <c r="B756" t="s">
        <v>5868</v>
      </c>
      <c r="C756" s="37">
        <v>0</v>
      </c>
      <c r="E756" t="s">
        <v>6168</v>
      </c>
      <c r="F756" s="36">
        <v>44271.634317129632</v>
      </c>
    </row>
    <row r="757" spans="1:6">
      <c r="A757" s="37">
        <v>0</v>
      </c>
      <c r="B757" t="s">
        <v>5869</v>
      </c>
      <c r="C757" s="37">
        <v>0</v>
      </c>
      <c r="E757" t="s">
        <v>6169</v>
      </c>
      <c r="F757" s="36">
        <v>44271.634317129632</v>
      </c>
    </row>
    <row r="758" spans="1:6">
      <c r="A758" s="37">
        <v>0</v>
      </c>
      <c r="B758" t="s">
        <v>5870</v>
      </c>
      <c r="C758" s="37">
        <v>0</v>
      </c>
      <c r="E758" t="s">
        <v>6170</v>
      </c>
      <c r="F758" s="36">
        <v>44271.634317129632</v>
      </c>
    </row>
    <row r="759" spans="1:6">
      <c r="A759" s="37">
        <v>0</v>
      </c>
      <c r="B759" t="s">
        <v>5871</v>
      </c>
      <c r="C759" s="37">
        <v>0</v>
      </c>
      <c r="E759" t="s">
        <v>6171</v>
      </c>
      <c r="F759" s="36">
        <v>44271.634317129632</v>
      </c>
    </row>
    <row r="760" spans="1:6">
      <c r="A760" s="37">
        <v>0</v>
      </c>
      <c r="B760" t="s">
        <v>5872</v>
      </c>
      <c r="C760" s="37">
        <v>0</v>
      </c>
      <c r="E760" t="s">
        <v>6172</v>
      </c>
      <c r="F760" s="36">
        <v>44271.634317129632</v>
      </c>
    </row>
    <row r="761" spans="1:6">
      <c r="A761" s="37">
        <v>0</v>
      </c>
      <c r="B761" t="s">
        <v>5873</v>
      </c>
      <c r="C761" s="37">
        <v>0</v>
      </c>
      <c r="E761" t="s">
        <v>6173</v>
      </c>
      <c r="F761" s="36">
        <v>44271.634317129632</v>
      </c>
    </row>
    <row r="762" spans="1:6">
      <c r="A762" s="37">
        <v>0</v>
      </c>
      <c r="B762" t="s">
        <v>5874</v>
      </c>
      <c r="C762" s="37">
        <v>0</v>
      </c>
      <c r="E762" t="s">
        <v>6174</v>
      </c>
      <c r="F762" s="36">
        <v>44271.634317129632</v>
      </c>
    </row>
    <row r="763" spans="1:6">
      <c r="A763" s="37">
        <v>0</v>
      </c>
      <c r="B763" t="s">
        <v>5875</v>
      </c>
      <c r="C763" s="37">
        <v>0</v>
      </c>
      <c r="E763" t="s">
        <v>6175</v>
      </c>
      <c r="F763" s="36">
        <v>44271.634317129632</v>
      </c>
    </row>
    <row r="764" spans="1:6">
      <c r="A764" s="37">
        <v>0</v>
      </c>
      <c r="B764" t="s">
        <v>5876</v>
      </c>
      <c r="C764" s="37">
        <v>0</v>
      </c>
      <c r="E764" t="s">
        <v>6176</v>
      </c>
      <c r="F764" s="36">
        <v>44271.634317129632</v>
      </c>
    </row>
    <row r="765" spans="1:6">
      <c r="A765" s="37">
        <v>0</v>
      </c>
      <c r="B765" t="s">
        <v>5877</v>
      </c>
      <c r="C765" s="37">
        <v>0</v>
      </c>
      <c r="E765" t="s">
        <v>6177</v>
      </c>
      <c r="F765" s="36">
        <v>44271.634317129632</v>
      </c>
    </row>
    <row r="766" spans="1:6">
      <c r="A766" s="37">
        <v>0</v>
      </c>
      <c r="B766" t="s">
        <v>5878</v>
      </c>
      <c r="C766" s="37">
        <v>0</v>
      </c>
      <c r="E766" t="s">
        <v>6178</v>
      </c>
      <c r="F766" s="36">
        <v>44271.634317129632</v>
      </c>
    </row>
    <row r="767" spans="1:6">
      <c r="A767" s="37">
        <v>0</v>
      </c>
      <c r="B767" t="s">
        <v>5879</v>
      </c>
      <c r="C767" s="37">
        <v>0</v>
      </c>
      <c r="E767" t="s">
        <v>6179</v>
      </c>
      <c r="F767" s="36">
        <v>44271.634317129632</v>
      </c>
    </row>
    <row r="768" spans="1:6">
      <c r="A768" s="37">
        <v>0</v>
      </c>
      <c r="B768" t="s">
        <v>5880</v>
      </c>
      <c r="C768" s="37">
        <v>0</v>
      </c>
      <c r="E768" t="s">
        <v>6180</v>
      </c>
      <c r="F768" s="36">
        <v>44271.634317129632</v>
      </c>
    </row>
    <row r="769" spans="1:6">
      <c r="A769" s="37">
        <v>0</v>
      </c>
      <c r="B769" t="s">
        <v>5881</v>
      </c>
      <c r="C769" s="37">
        <v>0</v>
      </c>
      <c r="E769" t="s">
        <v>6181</v>
      </c>
      <c r="F769" s="36">
        <v>44271.634317129632</v>
      </c>
    </row>
    <row r="770" spans="1:6">
      <c r="A770" s="37">
        <v>0</v>
      </c>
      <c r="B770" t="s">
        <v>5882</v>
      </c>
      <c r="C770" s="37">
        <v>0</v>
      </c>
      <c r="E770" t="s">
        <v>6182</v>
      </c>
      <c r="F770" s="36">
        <v>44271.634317129632</v>
      </c>
    </row>
    <row r="771" spans="1:6">
      <c r="A771" s="37">
        <v>0</v>
      </c>
      <c r="B771" t="s">
        <v>5901</v>
      </c>
      <c r="C771" s="37">
        <v>0</v>
      </c>
      <c r="E771" t="s">
        <v>6183</v>
      </c>
      <c r="F771" s="36">
        <v>44271.634317129632</v>
      </c>
    </row>
    <row r="772" spans="1:6">
      <c r="A772" s="37">
        <v>0</v>
      </c>
      <c r="B772" t="s">
        <v>4883</v>
      </c>
      <c r="C772" s="37">
        <v>0</v>
      </c>
      <c r="E772" t="s">
        <v>6184</v>
      </c>
      <c r="F772" s="36">
        <v>44271.634317129632</v>
      </c>
    </row>
    <row r="773" spans="1:6">
      <c r="A773" s="37">
        <v>0</v>
      </c>
      <c r="B773" t="s">
        <v>6072</v>
      </c>
      <c r="C773" s="37">
        <v>0</v>
      </c>
      <c r="E773" t="s">
        <v>6185</v>
      </c>
      <c r="F773" s="36">
        <v>44271.634317129632</v>
      </c>
    </row>
    <row r="774" spans="1:6">
      <c r="A774" s="37">
        <v>0</v>
      </c>
      <c r="B774" t="s">
        <v>6073</v>
      </c>
      <c r="C774" s="37">
        <v>0</v>
      </c>
      <c r="E774" t="s">
        <v>6186</v>
      </c>
      <c r="F774" s="36">
        <v>44271.634328703702</v>
      </c>
    </row>
    <row r="775" spans="1:6">
      <c r="A775" s="37">
        <v>0</v>
      </c>
      <c r="B775" t="s">
        <v>5745</v>
      </c>
      <c r="C775" s="37">
        <v>0</v>
      </c>
      <c r="E775" t="s">
        <v>6132</v>
      </c>
      <c r="F775" s="36">
        <v>44271.634328703702</v>
      </c>
    </row>
    <row r="776" spans="1:6">
      <c r="A776" s="37">
        <v>0</v>
      </c>
      <c r="B776" t="s">
        <v>5945</v>
      </c>
      <c r="C776" s="37">
        <v>0</v>
      </c>
      <c r="E776" t="s">
        <v>6187</v>
      </c>
      <c r="F776" s="36">
        <v>44271.634328703702</v>
      </c>
    </row>
    <row r="777" spans="1:6">
      <c r="A777" s="37">
        <v>0</v>
      </c>
      <c r="B777" t="s">
        <v>4883</v>
      </c>
      <c r="C777" s="37">
        <v>0</v>
      </c>
      <c r="E777" t="s">
        <v>6184</v>
      </c>
      <c r="F777" s="36">
        <v>44271.634328703702</v>
      </c>
    </row>
    <row r="778" spans="1:6">
      <c r="A778" s="37">
        <v>0</v>
      </c>
      <c r="B778" t="s">
        <v>5951</v>
      </c>
      <c r="C778" s="37">
        <v>0</v>
      </c>
      <c r="E778" s="204" t="s">
        <v>6188</v>
      </c>
      <c r="F778" s="36">
        <v>44271.634328703702</v>
      </c>
    </row>
    <row r="779" spans="1:6">
      <c r="A779" s="37">
        <v>0</v>
      </c>
      <c r="B779" t="s">
        <v>5956</v>
      </c>
      <c r="C779" s="37">
        <v>0</v>
      </c>
      <c r="E779" t="s">
        <v>6189</v>
      </c>
      <c r="F779" s="36">
        <v>44271.634328703702</v>
      </c>
    </row>
    <row r="780" spans="1:6">
      <c r="A780" s="37">
        <v>0</v>
      </c>
      <c r="B780" t="s">
        <v>5952</v>
      </c>
      <c r="C780" s="37">
        <v>0</v>
      </c>
      <c r="E780" t="s">
        <v>6190</v>
      </c>
      <c r="F780" s="36">
        <v>44271.634328703702</v>
      </c>
    </row>
    <row r="781" spans="1:6">
      <c r="A781" s="37">
        <v>0</v>
      </c>
      <c r="B781" t="s">
        <v>4848</v>
      </c>
      <c r="C781" s="37">
        <v>0</v>
      </c>
      <c r="E781" t="s">
        <v>6130</v>
      </c>
      <c r="F781" s="36">
        <v>44271.634328703702</v>
      </c>
    </row>
    <row r="782" spans="1:6">
      <c r="A782" s="37">
        <v>0</v>
      </c>
      <c r="B782" t="s">
        <v>5745</v>
      </c>
      <c r="C782" s="37">
        <v>0</v>
      </c>
      <c r="E782" t="s">
        <v>6132</v>
      </c>
      <c r="F782" s="36">
        <v>44271.634328703702</v>
      </c>
    </row>
    <row r="783" spans="1:6">
      <c r="A783" s="37">
        <v>0</v>
      </c>
      <c r="B783" t="s">
        <v>5745</v>
      </c>
      <c r="C783" s="37">
        <v>0</v>
      </c>
      <c r="E783" t="s">
        <v>6132</v>
      </c>
      <c r="F783" s="36">
        <v>44271.634328703702</v>
      </c>
    </row>
    <row r="784" spans="1:6">
      <c r="A784" s="37">
        <v>0</v>
      </c>
      <c r="B784" t="s">
        <v>5745</v>
      </c>
      <c r="C784" s="37">
        <v>0</v>
      </c>
      <c r="E784" t="s">
        <v>6132</v>
      </c>
      <c r="F784" s="36">
        <v>44271.634328703702</v>
      </c>
    </row>
    <row r="785" spans="1:6">
      <c r="A785" s="37">
        <v>0</v>
      </c>
      <c r="B785" t="s">
        <v>5745</v>
      </c>
      <c r="C785" s="37">
        <v>0</v>
      </c>
      <c r="E785" t="s">
        <v>6132</v>
      </c>
      <c r="F785" s="36">
        <v>44271.634328703702</v>
      </c>
    </row>
    <row r="786" spans="1:6">
      <c r="A786" s="37">
        <v>0</v>
      </c>
      <c r="B786" t="s">
        <v>5745</v>
      </c>
      <c r="C786" s="37">
        <v>0</v>
      </c>
      <c r="E786" t="s">
        <v>6132</v>
      </c>
      <c r="F786" s="36">
        <v>44271.634328703702</v>
      </c>
    </row>
    <row r="787" spans="1:6">
      <c r="A787" s="37">
        <v>0</v>
      </c>
      <c r="B787" t="s">
        <v>6072</v>
      </c>
      <c r="C787" s="37">
        <v>0</v>
      </c>
      <c r="E787" t="s">
        <v>6185</v>
      </c>
      <c r="F787" s="36">
        <v>44271.634328703702</v>
      </c>
    </row>
    <row r="788" spans="1:6">
      <c r="A788" s="37">
        <v>0</v>
      </c>
      <c r="B788" t="s">
        <v>5745</v>
      </c>
      <c r="C788" s="37">
        <v>0</v>
      </c>
      <c r="E788" t="s">
        <v>6132</v>
      </c>
      <c r="F788" s="36">
        <v>44271.634328703702</v>
      </c>
    </row>
    <row r="789" spans="1:6">
      <c r="A789" s="37">
        <v>0</v>
      </c>
      <c r="B789" t="s">
        <v>5745</v>
      </c>
      <c r="C789" s="37">
        <v>0</v>
      </c>
      <c r="E789" t="s">
        <v>6132</v>
      </c>
      <c r="F789" s="36">
        <v>44271.634328703702</v>
      </c>
    </row>
    <row r="790" spans="1:6">
      <c r="A790" s="37">
        <v>0</v>
      </c>
      <c r="B790" t="s">
        <v>5745</v>
      </c>
      <c r="C790" s="37">
        <v>0</v>
      </c>
      <c r="E790" t="s">
        <v>6132</v>
      </c>
      <c r="F790" s="36">
        <v>44271.634340277778</v>
      </c>
    </row>
    <row r="791" spans="1:6">
      <c r="A791" s="37">
        <v>0</v>
      </c>
      <c r="B791" t="s">
        <v>5745</v>
      </c>
      <c r="C791" s="37">
        <v>0</v>
      </c>
      <c r="E791" t="s">
        <v>6132</v>
      </c>
      <c r="F791" s="36">
        <v>44271.634340277778</v>
      </c>
    </row>
    <row r="792" spans="1:6">
      <c r="A792" s="37">
        <v>0</v>
      </c>
      <c r="B792" t="s">
        <v>6073</v>
      </c>
      <c r="C792" s="37">
        <v>0</v>
      </c>
      <c r="E792" t="s">
        <v>6186</v>
      </c>
      <c r="F792" s="36">
        <v>44271.634340277778</v>
      </c>
    </row>
    <row r="793" spans="1:6">
      <c r="A793" s="37">
        <v>0</v>
      </c>
      <c r="B793" t="s">
        <v>5745</v>
      </c>
      <c r="C793" s="37">
        <v>0</v>
      </c>
      <c r="E793" t="s">
        <v>6132</v>
      </c>
      <c r="F793" s="36">
        <v>44271.634340277778</v>
      </c>
    </row>
    <row r="794" spans="1:6">
      <c r="A794" s="37">
        <v>0</v>
      </c>
      <c r="B794" t="s">
        <v>5643</v>
      </c>
      <c r="C794" s="37">
        <v>0</v>
      </c>
      <c r="D794" s="37" t="s">
        <v>3992</v>
      </c>
      <c r="E794" t="s">
        <v>6196</v>
      </c>
      <c r="F794" s="36">
        <v>44271.634340277778</v>
      </c>
    </row>
    <row r="795" spans="1:6">
      <c r="A795" s="37">
        <v>0</v>
      </c>
      <c r="B795" t="s">
        <v>5643</v>
      </c>
      <c r="C795" s="37">
        <v>0</v>
      </c>
      <c r="D795" s="37" t="s">
        <v>3992</v>
      </c>
      <c r="E795" t="s">
        <v>6197</v>
      </c>
      <c r="F795" s="36">
        <v>44271.634398148148</v>
      </c>
    </row>
    <row r="796" spans="1:6">
      <c r="A796" s="37">
        <v>0</v>
      </c>
      <c r="B796" t="s">
        <v>5643</v>
      </c>
      <c r="C796" s="37">
        <v>0</v>
      </c>
      <c r="D796" s="37" t="s">
        <v>3992</v>
      </c>
      <c r="E796" t="s">
        <v>6198</v>
      </c>
      <c r="F796" s="36">
        <v>44271.634398148148</v>
      </c>
    </row>
    <row r="797" spans="1:6">
      <c r="A797" s="37">
        <v>0</v>
      </c>
      <c r="B797" t="s">
        <v>5643</v>
      </c>
      <c r="C797" s="37">
        <v>0</v>
      </c>
      <c r="D797" s="37" t="s">
        <v>3992</v>
      </c>
      <c r="E797" t="s">
        <v>6199</v>
      </c>
      <c r="F797" s="36">
        <v>44271.634398148148</v>
      </c>
    </row>
    <row r="798" spans="1:6">
      <c r="A798" s="37">
        <v>0</v>
      </c>
      <c r="B798" t="s">
        <v>5643</v>
      </c>
      <c r="C798" s="37">
        <v>0</v>
      </c>
      <c r="D798" s="37" t="s">
        <v>3992</v>
      </c>
      <c r="E798" t="s">
        <v>6200</v>
      </c>
      <c r="F798" s="36">
        <v>44271.634398148148</v>
      </c>
    </row>
    <row r="799" spans="1:6">
      <c r="A799" s="37">
        <v>0</v>
      </c>
      <c r="B799" t="s">
        <v>5644</v>
      </c>
      <c r="C799" s="37">
        <v>0</v>
      </c>
      <c r="D799" s="37" t="s">
        <v>3992</v>
      </c>
      <c r="E799" t="s">
        <v>6201</v>
      </c>
      <c r="F799" s="36">
        <v>44271.634398148148</v>
      </c>
    </row>
    <row r="800" spans="1:6">
      <c r="A800" s="37">
        <v>0</v>
      </c>
      <c r="B800" t="s">
        <v>5644</v>
      </c>
      <c r="C800" s="37">
        <v>0</v>
      </c>
      <c r="D800" s="37" t="s">
        <v>3992</v>
      </c>
      <c r="E800" t="s">
        <v>6202</v>
      </c>
      <c r="F800" s="36">
        <v>44271.634398148148</v>
      </c>
    </row>
    <row r="801" spans="1:6">
      <c r="A801" s="37">
        <v>0</v>
      </c>
      <c r="B801" t="s">
        <v>5644</v>
      </c>
      <c r="C801" s="37">
        <v>0</v>
      </c>
      <c r="D801" s="37" t="s">
        <v>3992</v>
      </c>
      <c r="E801" t="s">
        <v>6203</v>
      </c>
      <c r="F801" s="36">
        <v>44271.634398148148</v>
      </c>
    </row>
    <row r="802" spans="1:6">
      <c r="A802" s="37">
        <v>0</v>
      </c>
      <c r="B802" t="s">
        <v>5644</v>
      </c>
      <c r="C802" s="37">
        <v>0</v>
      </c>
      <c r="D802" s="37" t="s">
        <v>3992</v>
      </c>
      <c r="E802" t="s">
        <v>6204</v>
      </c>
      <c r="F802" s="36">
        <v>44271.634398148148</v>
      </c>
    </row>
    <row r="803" spans="1:6">
      <c r="A803" s="37">
        <v>0</v>
      </c>
      <c r="B803" t="s">
        <v>5644</v>
      </c>
      <c r="C803" s="37">
        <v>0</v>
      </c>
      <c r="D803" s="37" t="s">
        <v>3992</v>
      </c>
      <c r="E803" t="s">
        <v>6205</v>
      </c>
      <c r="F803" s="36">
        <v>44271.634398148148</v>
      </c>
    </row>
    <row r="804" spans="1:6">
      <c r="A804" s="37">
        <v>0</v>
      </c>
      <c r="B804" t="s">
        <v>5745</v>
      </c>
      <c r="C804" s="37">
        <v>0</v>
      </c>
      <c r="E804" t="s">
        <v>6132</v>
      </c>
      <c r="F804" s="36">
        <v>44271.634398148148</v>
      </c>
    </row>
    <row r="805" spans="1:6">
      <c r="A805" s="37">
        <v>0</v>
      </c>
      <c r="B805" t="s">
        <v>6035</v>
      </c>
      <c r="C805" s="37">
        <v>0</v>
      </c>
      <c r="E805" t="s">
        <v>6207</v>
      </c>
      <c r="F805" s="36">
        <v>44271.634398148148</v>
      </c>
    </row>
    <row r="806" spans="1:6">
      <c r="A806" s="37">
        <v>0</v>
      </c>
      <c r="B806" t="s">
        <v>4883</v>
      </c>
      <c r="C806" s="37">
        <v>0</v>
      </c>
      <c r="E806" t="s">
        <v>6184</v>
      </c>
      <c r="F806" s="36">
        <v>44271.634398148148</v>
      </c>
    </row>
    <row r="807" spans="1:6">
      <c r="A807" s="37">
        <v>0</v>
      </c>
      <c r="B807" t="s">
        <v>6036</v>
      </c>
      <c r="C807" s="37">
        <v>0</v>
      </c>
      <c r="E807" t="s">
        <v>6208</v>
      </c>
      <c r="F807" s="36">
        <v>44271.634398148148</v>
      </c>
    </row>
    <row r="808" spans="1:6">
      <c r="A808" s="37">
        <v>0</v>
      </c>
      <c r="B808" t="s">
        <v>6041</v>
      </c>
      <c r="C808" s="37">
        <v>0</v>
      </c>
      <c r="E808" t="s">
        <v>6209</v>
      </c>
      <c r="F808" s="36">
        <v>44271.634398148148</v>
      </c>
    </row>
    <row r="809" spans="1:6">
      <c r="A809" s="37">
        <v>0</v>
      </c>
      <c r="B809" t="s">
        <v>6040</v>
      </c>
      <c r="C809" s="37">
        <v>0</v>
      </c>
      <c r="E809" t="s">
        <v>6210</v>
      </c>
      <c r="F809" s="36">
        <v>44271.634398148148</v>
      </c>
    </row>
    <row r="810" spans="1:6">
      <c r="A810" s="37">
        <v>0</v>
      </c>
      <c r="B810" t="s">
        <v>6037</v>
      </c>
      <c r="C810" s="37">
        <v>0</v>
      </c>
      <c r="E810" t="s">
        <v>6211</v>
      </c>
      <c r="F810" s="36">
        <v>44271.634398148148</v>
      </c>
    </row>
    <row r="811" spans="1:6">
      <c r="A811" s="37">
        <v>0</v>
      </c>
      <c r="B811" t="s">
        <v>4848</v>
      </c>
      <c r="C811" s="37">
        <v>0</v>
      </c>
      <c r="E811" t="s">
        <v>6130</v>
      </c>
      <c r="F811" s="36">
        <v>44271.634398148148</v>
      </c>
    </row>
    <row r="812" spans="1:6">
      <c r="A812" s="37">
        <v>0</v>
      </c>
      <c r="B812" t="s">
        <v>4848</v>
      </c>
      <c r="C812" s="37">
        <v>0</v>
      </c>
      <c r="E812" t="s">
        <v>6130</v>
      </c>
      <c r="F812" s="36">
        <v>44271.634398148148</v>
      </c>
    </row>
    <row r="813" spans="1:6">
      <c r="A813" s="37">
        <v>0</v>
      </c>
      <c r="B813" t="s">
        <v>6072</v>
      </c>
      <c r="C813" s="37">
        <v>0</v>
      </c>
      <c r="E813" t="s">
        <v>6185</v>
      </c>
      <c r="F813" s="36">
        <v>44271.634398148148</v>
      </c>
    </row>
    <row r="814" spans="1:6">
      <c r="A814" s="37">
        <v>0</v>
      </c>
      <c r="B814" t="s">
        <v>6073</v>
      </c>
      <c r="C814" s="37">
        <v>0</v>
      </c>
      <c r="E814" t="s">
        <v>6186</v>
      </c>
      <c r="F814" s="36">
        <v>44271.634409722225</v>
      </c>
    </row>
    <row r="815" spans="1:6">
      <c r="A815" s="37">
        <v>0</v>
      </c>
      <c r="B815" t="s">
        <v>5745</v>
      </c>
      <c r="C815" s="37">
        <v>0</v>
      </c>
      <c r="E815" t="s">
        <v>6132</v>
      </c>
      <c r="F815" s="36">
        <v>44271.634409722225</v>
      </c>
    </row>
    <row r="816" spans="1:6">
      <c r="A816" s="37">
        <v>0</v>
      </c>
      <c r="B816" t="s">
        <v>6089</v>
      </c>
      <c r="C816" s="37">
        <v>0</v>
      </c>
      <c r="E816" t="s">
        <v>6212</v>
      </c>
      <c r="F816" s="36">
        <v>44271.634409722225</v>
      </c>
    </row>
    <row r="817" spans="1:6">
      <c r="A817" s="37">
        <v>0</v>
      </c>
      <c r="B817" t="s">
        <v>4883</v>
      </c>
      <c r="C817" s="37">
        <v>0</v>
      </c>
      <c r="E817" t="s">
        <v>6184</v>
      </c>
      <c r="F817" s="36">
        <v>44271.634409722225</v>
      </c>
    </row>
    <row r="818" spans="1:6">
      <c r="A818" s="37">
        <v>0</v>
      </c>
      <c r="B818" t="s">
        <v>6092</v>
      </c>
      <c r="C818" s="37">
        <v>0</v>
      </c>
      <c r="E818" t="s">
        <v>6213</v>
      </c>
      <c r="F818" s="36">
        <v>44271.634409722225</v>
      </c>
    </row>
    <row r="819" spans="1:6">
      <c r="A819" s="37">
        <v>0</v>
      </c>
      <c r="B819" t="s">
        <v>4848</v>
      </c>
      <c r="C819" s="37">
        <v>0</v>
      </c>
      <c r="E819" t="s">
        <v>6130</v>
      </c>
      <c r="F819" s="36">
        <v>44271.634409722225</v>
      </c>
    </row>
    <row r="820" spans="1:6">
      <c r="A820" s="37">
        <v>0</v>
      </c>
      <c r="B820" t="s">
        <v>5745</v>
      </c>
      <c r="C820" s="37">
        <v>0</v>
      </c>
      <c r="E820" t="s">
        <v>6132</v>
      </c>
      <c r="F820" s="36">
        <v>44271.634409722225</v>
      </c>
    </row>
    <row r="821" spans="1:6">
      <c r="A821" s="37">
        <v>0</v>
      </c>
      <c r="B821" t="s">
        <v>5745</v>
      </c>
      <c r="C821" s="37">
        <v>0</v>
      </c>
      <c r="E821" t="s">
        <v>6132</v>
      </c>
      <c r="F821" s="36">
        <v>44271.634409722225</v>
      </c>
    </row>
    <row r="822" spans="1:6">
      <c r="A822" s="37">
        <v>0</v>
      </c>
      <c r="B822" t="s">
        <v>5745</v>
      </c>
      <c r="C822" s="37">
        <v>0</v>
      </c>
      <c r="E822" t="s">
        <v>6132</v>
      </c>
      <c r="F822" s="36">
        <v>44271.634409722225</v>
      </c>
    </row>
    <row r="823" spans="1:6">
      <c r="A823" s="37">
        <v>0</v>
      </c>
      <c r="B823" t="s">
        <v>5745</v>
      </c>
      <c r="C823" s="37">
        <v>0</v>
      </c>
      <c r="E823" t="s">
        <v>6132</v>
      </c>
      <c r="F823" s="36">
        <v>44271.634409722225</v>
      </c>
    </row>
    <row r="824" spans="1:6">
      <c r="A824" s="37">
        <v>0</v>
      </c>
      <c r="B824" t="s">
        <v>4848</v>
      </c>
      <c r="C824" s="37">
        <v>0</v>
      </c>
      <c r="E824" t="s">
        <v>6130</v>
      </c>
      <c r="F824" s="36">
        <v>44271.634409722225</v>
      </c>
    </row>
    <row r="825" spans="1:6">
      <c r="A825" s="37">
        <v>0</v>
      </c>
      <c r="B825" t="s">
        <v>6072</v>
      </c>
      <c r="C825" s="37">
        <v>0</v>
      </c>
      <c r="E825" t="s">
        <v>6185</v>
      </c>
      <c r="F825" s="36">
        <v>44271.634409722225</v>
      </c>
    </row>
    <row r="826" spans="1:6">
      <c r="A826" s="37">
        <v>0</v>
      </c>
      <c r="B826" t="s">
        <v>5596</v>
      </c>
      <c r="C826" s="37">
        <v>0</v>
      </c>
      <c r="D826" s="37" t="s">
        <v>5505</v>
      </c>
      <c r="E826" t="s">
        <v>5683</v>
      </c>
      <c r="F826" s="36">
        <v>44271.634409722225</v>
      </c>
    </row>
    <row r="827" spans="1:6">
      <c r="A827" s="37">
        <v>0</v>
      </c>
      <c r="B827" t="s">
        <v>6073</v>
      </c>
      <c r="C827" s="37">
        <v>0</v>
      </c>
      <c r="E827" t="s">
        <v>6186</v>
      </c>
      <c r="F827" s="36">
        <v>44271.634421296294</v>
      </c>
    </row>
    <row r="828" spans="1:6">
      <c r="A828" s="37">
        <v>0</v>
      </c>
      <c r="B828" t="s">
        <v>6125</v>
      </c>
      <c r="C828" s="37">
        <v>0</v>
      </c>
      <c r="E828" t="s">
        <v>6215</v>
      </c>
      <c r="F828" s="36">
        <v>44271.634421296294</v>
      </c>
    </row>
    <row r="829" spans="1:6">
      <c r="A829" s="37">
        <v>0</v>
      </c>
      <c r="B829" t="s">
        <v>4883</v>
      </c>
      <c r="C829" s="37">
        <v>0</v>
      </c>
      <c r="E829" t="s">
        <v>6184</v>
      </c>
      <c r="F829" s="36">
        <v>44271.634421296294</v>
      </c>
    </row>
    <row r="830" spans="1:6">
      <c r="A830" s="37">
        <v>0</v>
      </c>
      <c r="B830" t="s">
        <v>6237</v>
      </c>
      <c r="C830" s="37">
        <v>0</v>
      </c>
      <c r="E830" t="s">
        <v>6729</v>
      </c>
      <c r="F830" s="36">
        <v>44271.634421296294</v>
      </c>
    </row>
    <row r="831" spans="1:6">
      <c r="A831" s="37">
        <v>0</v>
      </c>
      <c r="B831" t="s">
        <v>6236</v>
      </c>
      <c r="C831" s="37">
        <v>0</v>
      </c>
      <c r="E831" t="s">
        <v>6730</v>
      </c>
      <c r="F831" s="36">
        <v>44271.634421296294</v>
      </c>
    </row>
    <row r="832" spans="1:6">
      <c r="A832" s="37">
        <v>0</v>
      </c>
      <c r="B832" t="s">
        <v>4848</v>
      </c>
      <c r="C832" s="37">
        <v>0</v>
      </c>
      <c r="E832" t="s">
        <v>6130</v>
      </c>
      <c r="F832" s="36">
        <v>44271.634421296294</v>
      </c>
    </row>
    <row r="833" spans="1:6">
      <c r="A833" s="37">
        <v>0</v>
      </c>
      <c r="B833" t="s">
        <v>5745</v>
      </c>
      <c r="C833" s="37">
        <v>0</v>
      </c>
      <c r="E833" t="s">
        <v>6132</v>
      </c>
      <c r="F833" s="36">
        <v>44271.634421296294</v>
      </c>
    </row>
    <row r="834" spans="1:6">
      <c r="A834" s="37">
        <v>0</v>
      </c>
      <c r="B834" t="s">
        <v>5745</v>
      </c>
      <c r="C834" s="37">
        <v>0</v>
      </c>
      <c r="E834" t="s">
        <v>6132</v>
      </c>
      <c r="F834" s="36">
        <v>44271.634421296294</v>
      </c>
    </row>
    <row r="835" spans="1:6">
      <c r="A835" s="37">
        <v>0</v>
      </c>
      <c r="B835" t="s">
        <v>5745</v>
      </c>
      <c r="C835" s="37">
        <v>0</v>
      </c>
      <c r="E835" t="s">
        <v>6132</v>
      </c>
      <c r="F835" s="36">
        <v>44271.634421296294</v>
      </c>
    </row>
    <row r="836" spans="1:6">
      <c r="A836" s="37">
        <v>0</v>
      </c>
      <c r="B836" t="s">
        <v>6072</v>
      </c>
      <c r="C836" s="37">
        <v>0</v>
      </c>
      <c r="E836" t="s">
        <v>6185</v>
      </c>
      <c r="F836" s="36">
        <v>44271.634421296294</v>
      </c>
    </row>
    <row r="837" spans="1:6">
      <c r="A837" s="37">
        <v>0</v>
      </c>
      <c r="B837" t="s">
        <v>6073</v>
      </c>
      <c r="C837" s="37">
        <v>0</v>
      </c>
      <c r="E837" t="s">
        <v>6186</v>
      </c>
      <c r="F837" s="36">
        <v>44271.634421296294</v>
      </c>
    </row>
    <row r="838" spans="1:6">
      <c r="A838" s="37">
        <v>0</v>
      </c>
      <c r="B838" t="s">
        <v>6304</v>
      </c>
      <c r="C838" s="37">
        <v>0</v>
      </c>
      <c r="E838" t="s">
        <v>6731</v>
      </c>
      <c r="F838" s="36">
        <v>44271.634421296294</v>
      </c>
    </row>
    <row r="839" spans="1:6">
      <c r="A839" s="37">
        <v>0</v>
      </c>
      <c r="B839" t="s">
        <v>4883</v>
      </c>
      <c r="C839" s="37">
        <v>0</v>
      </c>
      <c r="E839" t="s">
        <v>6184</v>
      </c>
      <c r="F839" s="36">
        <v>44271.634421296294</v>
      </c>
    </row>
    <row r="840" spans="1:6">
      <c r="A840" s="37">
        <v>0</v>
      </c>
      <c r="B840" t="s">
        <v>6311</v>
      </c>
      <c r="C840" s="37">
        <v>0</v>
      </c>
      <c r="E840" t="s">
        <v>6732</v>
      </c>
      <c r="F840" s="36">
        <v>44271.634421296294</v>
      </c>
    </row>
    <row r="841" spans="1:6">
      <c r="A841" s="37">
        <v>0</v>
      </c>
      <c r="B841" t="s">
        <v>6310</v>
      </c>
      <c r="C841" s="37">
        <v>0</v>
      </c>
      <c r="E841" t="s">
        <v>6733</v>
      </c>
      <c r="F841" s="36">
        <v>44271.634421296294</v>
      </c>
    </row>
    <row r="842" spans="1:6">
      <c r="A842" s="37">
        <v>0</v>
      </c>
      <c r="B842" t="s">
        <v>6309</v>
      </c>
      <c r="C842" s="37">
        <v>0</v>
      </c>
      <c r="E842" t="s">
        <v>6734</v>
      </c>
      <c r="F842" s="36">
        <v>44271.634421296294</v>
      </c>
    </row>
    <row r="843" spans="1:6">
      <c r="A843" s="37">
        <v>0</v>
      </c>
      <c r="B843" t="s">
        <v>6314</v>
      </c>
      <c r="C843" s="37">
        <v>0</v>
      </c>
      <c r="E843" t="s">
        <v>6735</v>
      </c>
      <c r="F843" s="36">
        <v>44271.634421296294</v>
      </c>
    </row>
    <row r="844" spans="1:6">
      <c r="A844" s="37">
        <v>0</v>
      </c>
      <c r="B844" t="s">
        <v>6312</v>
      </c>
      <c r="C844" s="37">
        <v>0</v>
      </c>
      <c r="E844" t="s">
        <v>6736</v>
      </c>
      <c r="F844" s="36">
        <v>44271.634432870371</v>
      </c>
    </row>
    <row r="845" spans="1:6">
      <c r="A845" s="37">
        <v>0</v>
      </c>
      <c r="B845" t="s">
        <v>6324</v>
      </c>
      <c r="C845" s="37">
        <v>0</v>
      </c>
      <c r="E845" t="s">
        <v>6737</v>
      </c>
      <c r="F845" s="36">
        <v>44271.634432870371</v>
      </c>
    </row>
    <row r="846" spans="1:6">
      <c r="A846" s="37">
        <v>0</v>
      </c>
      <c r="B846" t="s">
        <v>4848</v>
      </c>
      <c r="C846" s="37">
        <v>0</v>
      </c>
      <c r="E846" s="204" t="s">
        <v>6130</v>
      </c>
      <c r="F846" s="36">
        <v>44271.634432870371</v>
      </c>
    </row>
    <row r="847" spans="1:6">
      <c r="A847" s="37">
        <v>1</v>
      </c>
      <c r="B847" t="s">
        <v>5666</v>
      </c>
      <c r="C847" s="37">
        <v>27.730985560417256</v>
      </c>
      <c r="D847" s="37" t="s">
        <v>5505</v>
      </c>
      <c r="E847" t="s">
        <v>5680</v>
      </c>
      <c r="F847" s="36">
        <v>44271.640532407408</v>
      </c>
    </row>
    <row r="848" spans="1:6">
      <c r="A848" s="37">
        <v>1</v>
      </c>
      <c r="B848" t="s">
        <v>5668</v>
      </c>
      <c r="C848" s="37">
        <v>117.19999694824219</v>
      </c>
      <c r="D848" s="37" t="s">
        <v>371</v>
      </c>
      <c r="E848" t="s">
        <v>5681</v>
      </c>
      <c r="F848" s="36">
        <v>44271.640532407408</v>
      </c>
    </row>
    <row r="849" spans="1:6">
      <c r="A849" s="37">
        <v>1</v>
      </c>
      <c r="B849" t="s">
        <v>5667</v>
      </c>
      <c r="C849" s="37">
        <v>65.641478819317214</v>
      </c>
      <c r="D849" s="37" t="s">
        <v>5362</v>
      </c>
      <c r="E849" t="s">
        <v>5682</v>
      </c>
      <c r="F849" s="36">
        <v>44271.640532407408</v>
      </c>
    </row>
    <row r="850" spans="1:6">
      <c r="A850" s="37">
        <v>1</v>
      </c>
      <c r="B850" t="s">
        <v>5596</v>
      </c>
      <c r="C850" s="37">
        <v>0</v>
      </c>
      <c r="D850" s="37" t="s">
        <v>5505</v>
      </c>
      <c r="E850" t="s">
        <v>5683</v>
      </c>
      <c r="F850" s="36">
        <v>44271.643368055556</v>
      </c>
    </row>
    <row r="851" spans="1:6">
      <c r="A851" s="37">
        <v>1</v>
      </c>
      <c r="B851" t="s">
        <v>5608</v>
      </c>
      <c r="C851" s="37">
        <v>0</v>
      </c>
      <c r="D851" s="37" t="s">
        <v>371</v>
      </c>
      <c r="E851" t="s">
        <v>5684</v>
      </c>
      <c r="F851" s="36">
        <v>44271.643368055556</v>
      </c>
    </row>
    <row r="852" spans="1:6">
      <c r="A852" s="37">
        <v>1</v>
      </c>
      <c r="B852" t="s">
        <v>5609</v>
      </c>
      <c r="C852" s="37">
        <v>0</v>
      </c>
      <c r="D852" s="37" t="s">
        <v>5362</v>
      </c>
      <c r="E852" t="s">
        <v>5685</v>
      </c>
      <c r="F852" s="36">
        <v>44271.643368055556</v>
      </c>
    </row>
    <row r="853" spans="1:6">
      <c r="A853" s="37">
        <v>1</v>
      </c>
      <c r="B853" t="s">
        <v>5666</v>
      </c>
      <c r="C853" s="37">
        <v>27.730985560417256</v>
      </c>
      <c r="D853" s="37" t="s">
        <v>5505</v>
      </c>
      <c r="E853" t="s">
        <v>5680</v>
      </c>
      <c r="F853" s="36">
        <v>44271.660034722219</v>
      </c>
    </row>
    <row r="854" spans="1:6">
      <c r="A854" s="37">
        <v>1</v>
      </c>
      <c r="B854" t="s">
        <v>5668</v>
      </c>
      <c r="C854" s="37">
        <v>117.19999694824219</v>
      </c>
      <c r="D854" s="37" t="s">
        <v>371</v>
      </c>
      <c r="E854" t="s">
        <v>5681</v>
      </c>
      <c r="F854" s="36">
        <v>44271.660034722219</v>
      </c>
    </row>
    <row r="855" spans="1:6">
      <c r="A855" s="37">
        <v>1</v>
      </c>
      <c r="B855" t="s">
        <v>5667</v>
      </c>
      <c r="C855" s="37">
        <v>65.641478819317214</v>
      </c>
      <c r="D855" s="37" t="s">
        <v>5362</v>
      </c>
      <c r="E855" t="s">
        <v>5682</v>
      </c>
      <c r="F855" s="36">
        <v>44271.660034722219</v>
      </c>
    </row>
    <row r="856" spans="1:6">
      <c r="A856" s="37">
        <v>1</v>
      </c>
      <c r="B856" t="s">
        <v>5666</v>
      </c>
      <c r="C856" s="37">
        <v>27.730985560417256</v>
      </c>
      <c r="D856" s="37" t="s">
        <v>5505</v>
      </c>
      <c r="E856" t="s">
        <v>5680</v>
      </c>
      <c r="F856" s="36">
        <v>44271.660150462965</v>
      </c>
    </row>
    <row r="857" spans="1:6">
      <c r="A857" s="37">
        <v>1</v>
      </c>
      <c r="B857" t="s">
        <v>5668</v>
      </c>
      <c r="C857" s="37">
        <v>117.19999694824219</v>
      </c>
      <c r="D857" s="37" t="s">
        <v>371</v>
      </c>
      <c r="E857" t="s">
        <v>5681</v>
      </c>
      <c r="F857" s="36">
        <v>44271.660150462965</v>
      </c>
    </row>
    <row r="858" spans="1:6">
      <c r="A858" s="37">
        <v>1</v>
      </c>
      <c r="B858" t="s">
        <v>5667</v>
      </c>
      <c r="C858" s="37">
        <v>65.641478819317214</v>
      </c>
      <c r="D858" s="37" t="s">
        <v>5362</v>
      </c>
      <c r="E858" t="s">
        <v>5682</v>
      </c>
      <c r="F858" s="36">
        <v>44271.660150462965</v>
      </c>
    </row>
    <row r="859" spans="1:6">
      <c r="A859" s="37">
        <v>1</v>
      </c>
      <c r="B859" t="s">
        <v>5666</v>
      </c>
      <c r="C859" s="37">
        <v>27.730985560417256</v>
      </c>
      <c r="D859" s="37" t="s">
        <v>5505</v>
      </c>
      <c r="E859" t="s">
        <v>5680</v>
      </c>
      <c r="F859" s="36">
        <v>44271.660451388889</v>
      </c>
    </row>
    <row r="860" spans="1:6">
      <c r="A860" s="37">
        <v>1</v>
      </c>
      <c r="B860" t="s">
        <v>5668</v>
      </c>
      <c r="C860" s="37">
        <v>117.19999694824219</v>
      </c>
      <c r="D860" s="37" t="s">
        <v>371</v>
      </c>
      <c r="E860" t="s">
        <v>5681</v>
      </c>
      <c r="F860" s="36">
        <v>44271.660451388889</v>
      </c>
    </row>
    <row r="861" spans="1:6">
      <c r="A861" s="37">
        <v>1</v>
      </c>
      <c r="B861" t="s">
        <v>5667</v>
      </c>
      <c r="C861" s="37">
        <v>65.641478819317214</v>
      </c>
      <c r="D861" s="37" t="s">
        <v>5362</v>
      </c>
      <c r="E861" t="s">
        <v>5682</v>
      </c>
      <c r="F861" s="36">
        <v>44271.660451388889</v>
      </c>
    </row>
    <row r="862" spans="1:6">
      <c r="A862" s="37">
        <v>1</v>
      </c>
      <c r="B862" t="s">
        <v>5666</v>
      </c>
      <c r="C862" s="37">
        <v>27.730985560417256</v>
      </c>
      <c r="D862" s="37" t="s">
        <v>5505</v>
      </c>
      <c r="E862" t="s">
        <v>5680</v>
      </c>
      <c r="F862" s="36">
        <v>44271.661354166667</v>
      </c>
    </row>
    <row r="863" spans="1:6">
      <c r="A863" s="37">
        <v>1</v>
      </c>
      <c r="B863" t="s">
        <v>5668</v>
      </c>
      <c r="C863" s="37">
        <v>117.19999694824219</v>
      </c>
      <c r="D863" s="37" t="s">
        <v>371</v>
      </c>
      <c r="E863" t="s">
        <v>5681</v>
      </c>
      <c r="F863" s="36">
        <v>44271.661354166667</v>
      </c>
    </row>
    <row r="864" spans="1:6">
      <c r="A864" s="37">
        <v>1</v>
      </c>
      <c r="B864" t="s">
        <v>5667</v>
      </c>
      <c r="C864" s="37">
        <v>65.641478819317214</v>
      </c>
      <c r="D864" s="37" t="s">
        <v>5362</v>
      </c>
      <c r="E864" t="s">
        <v>5682</v>
      </c>
      <c r="F864" s="36">
        <v>44271.661354166667</v>
      </c>
    </row>
    <row r="865" spans="1:6">
      <c r="A865" s="37">
        <v>1</v>
      </c>
      <c r="B865" t="s">
        <v>5596</v>
      </c>
      <c r="C865" s="37">
        <v>0</v>
      </c>
      <c r="D865" s="37" t="s">
        <v>5505</v>
      </c>
      <c r="E865" t="s">
        <v>5683</v>
      </c>
      <c r="F865" s="36">
        <v>44271.6637962963</v>
      </c>
    </row>
    <row r="866" spans="1:6">
      <c r="A866" s="37">
        <v>1</v>
      </c>
      <c r="B866" t="s">
        <v>5608</v>
      </c>
      <c r="C866" s="37">
        <v>0</v>
      </c>
      <c r="D866" s="37" t="s">
        <v>371</v>
      </c>
      <c r="E866" t="s">
        <v>5684</v>
      </c>
      <c r="F866" s="36">
        <v>44271.6637962963</v>
      </c>
    </row>
    <row r="867" spans="1:6">
      <c r="A867" s="37">
        <v>1</v>
      </c>
      <c r="B867" t="s">
        <v>5609</v>
      </c>
      <c r="C867" s="37">
        <v>0</v>
      </c>
      <c r="D867" s="37" t="s">
        <v>5362</v>
      </c>
      <c r="E867" t="s">
        <v>5685</v>
      </c>
      <c r="F867" s="36">
        <v>44271.6637962963</v>
      </c>
    </row>
    <row r="868" spans="1:6">
      <c r="A868" s="37">
        <v>16</v>
      </c>
      <c r="B868" t="s">
        <v>5611</v>
      </c>
      <c r="C868" s="37">
        <v>0</v>
      </c>
      <c r="E868" t="s">
        <v>6738</v>
      </c>
      <c r="F868" s="36">
        <v>44273.921967592592</v>
      </c>
    </row>
    <row r="869" spans="1:6">
      <c r="A869" s="37">
        <v>16</v>
      </c>
      <c r="B869" t="s">
        <v>5605</v>
      </c>
      <c r="C869" s="37">
        <v>0</v>
      </c>
      <c r="E869" t="s">
        <v>6739</v>
      </c>
      <c r="F869" s="36">
        <v>44273.921967592592</v>
      </c>
    </row>
    <row r="870" spans="1:6">
      <c r="A870" s="37">
        <v>16</v>
      </c>
      <c r="B870" t="s">
        <v>5455</v>
      </c>
      <c r="C870" s="37">
        <v>0</v>
      </c>
      <c r="E870" t="s">
        <v>6740</v>
      </c>
      <c r="F870" s="36">
        <v>44273.921979166669</v>
      </c>
    </row>
    <row r="871" spans="1:6">
      <c r="A871" s="37">
        <v>16</v>
      </c>
      <c r="B871" t="s">
        <v>5457</v>
      </c>
      <c r="C871" s="37">
        <v>0</v>
      </c>
      <c r="E871" t="s">
        <v>6741</v>
      </c>
      <c r="F871" s="36">
        <v>44273.921979166669</v>
      </c>
    </row>
    <row r="872" spans="1:6">
      <c r="A872" s="37">
        <v>16</v>
      </c>
      <c r="B872" t="s">
        <v>5458</v>
      </c>
      <c r="C872" s="37">
        <v>0</v>
      </c>
      <c r="E872" t="s">
        <v>6742</v>
      </c>
      <c r="F872" s="36">
        <v>44273.921979166669</v>
      </c>
    </row>
    <row r="873" spans="1:6">
      <c r="A873" s="37">
        <v>16</v>
      </c>
      <c r="B873" t="s">
        <v>5466</v>
      </c>
      <c r="C873" s="37">
        <v>0</v>
      </c>
      <c r="E873" t="s">
        <v>6743</v>
      </c>
      <c r="F873" s="36">
        <v>44273.921979166669</v>
      </c>
    </row>
    <row r="874" spans="1:6">
      <c r="A874" s="37">
        <v>16</v>
      </c>
      <c r="B874" t="s">
        <v>5491</v>
      </c>
      <c r="C874" s="37">
        <v>0</v>
      </c>
      <c r="E874" t="s">
        <v>6744</v>
      </c>
      <c r="F874" s="36">
        <v>44273.922002314815</v>
      </c>
    </row>
    <row r="875" spans="1:6">
      <c r="A875" s="37">
        <v>16</v>
      </c>
      <c r="B875" t="s">
        <v>5492</v>
      </c>
      <c r="C875" s="37">
        <v>0</v>
      </c>
      <c r="E875" t="s">
        <v>6745</v>
      </c>
      <c r="F875" s="36">
        <v>44273.922002314815</v>
      </c>
    </row>
    <row r="876" spans="1:6">
      <c r="A876" s="37">
        <v>16</v>
      </c>
      <c r="B876" t="s">
        <v>5503</v>
      </c>
      <c r="C876" s="37">
        <v>0</v>
      </c>
      <c r="E876" t="s">
        <v>6746</v>
      </c>
      <c r="F876" s="36">
        <v>44273.922002314815</v>
      </c>
    </row>
    <row r="877" spans="1:6">
      <c r="A877" s="37">
        <v>16</v>
      </c>
      <c r="B877" t="s">
        <v>6335</v>
      </c>
      <c r="C877" s="37">
        <v>0</v>
      </c>
      <c r="E877" t="s">
        <v>6747</v>
      </c>
      <c r="F877" s="36">
        <v>44273.922002314815</v>
      </c>
    </row>
    <row r="878" spans="1:6">
      <c r="A878" s="37">
        <v>16</v>
      </c>
      <c r="B878" t="s">
        <v>6336</v>
      </c>
      <c r="C878" s="37">
        <v>0</v>
      </c>
      <c r="E878" t="s">
        <v>6748</v>
      </c>
      <c r="F878" s="36">
        <v>44273.922002314815</v>
      </c>
    </row>
    <row r="879" spans="1:6">
      <c r="A879" s="37">
        <v>16</v>
      </c>
      <c r="B879" t="s">
        <v>5611</v>
      </c>
      <c r="C879" s="37">
        <v>0</v>
      </c>
      <c r="E879" t="s">
        <v>6738</v>
      </c>
      <c r="F879" s="36">
        <v>44273.922002314815</v>
      </c>
    </row>
    <row r="880" spans="1:6">
      <c r="A880" s="37">
        <v>16</v>
      </c>
      <c r="B880" t="s">
        <v>5506</v>
      </c>
      <c r="C880" s="37">
        <v>0</v>
      </c>
      <c r="E880" t="s">
        <v>6749</v>
      </c>
      <c r="F880" s="36">
        <v>44273.922013888892</v>
      </c>
    </row>
    <row r="881" spans="1:6">
      <c r="A881" s="37">
        <v>16</v>
      </c>
      <c r="B881" t="s">
        <v>5507</v>
      </c>
      <c r="C881" s="37">
        <v>0</v>
      </c>
      <c r="E881" t="s">
        <v>6750</v>
      </c>
      <c r="F881" s="36">
        <v>44273.922013888892</v>
      </c>
    </row>
    <row r="882" spans="1:6">
      <c r="A882" s="37">
        <v>16</v>
      </c>
      <c r="B882" t="s">
        <v>5508</v>
      </c>
      <c r="C882" s="37">
        <v>0</v>
      </c>
      <c r="E882" t="s">
        <v>6751</v>
      </c>
      <c r="F882" s="36">
        <v>44273.922013888892</v>
      </c>
    </row>
    <row r="883" spans="1:6">
      <c r="A883" s="37">
        <v>16</v>
      </c>
      <c r="B883" t="s">
        <v>5610</v>
      </c>
      <c r="C883" s="37">
        <v>0</v>
      </c>
      <c r="E883" t="s">
        <v>6752</v>
      </c>
      <c r="F883" s="36">
        <v>44273.922013888892</v>
      </c>
    </row>
    <row r="884" spans="1:6">
      <c r="A884" s="37">
        <v>16</v>
      </c>
      <c r="B884" t="s">
        <v>5504</v>
      </c>
      <c r="C884" s="37">
        <v>0</v>
      </c>
      <c r="E884" t="s">
        <v>6753</v>
      </c>
      <c r="F884" s="36">
        <v>44273.922025462962</v>
      </c>
    </row>
    <row r="885" spans="1:6">
      <c r="A885" s="37">
        <v>16</v>
      </c>
      <c r="B885" t="s">
        <v>5605</v>
      </c>
      <c r="C885" s="37">
        <v>0</v>
      </c>
      <c r="E885" t="s">
        <v>6739</v>
      </c>
      <c r="F885" s="36">
        <v>44273.922025462962</v>
      </c>
    </row>
    <row r="886" spans="1:6">
      <c r="A886" s="37">
        <v>16</v>
      </c>
      <c r="B886" t="s">
        <v>5606</v>
      </c>
      <c r="C886" s="37">
        <v>0</v>
      </c>
      <c r="E886" t="s">
        <v>6754</v>
      </c>
      <c r="F886" s="36">
        <v>44273.922025462962</v>
      </c>
    </row>
    <row r="887" spans="1:6">
      <c r="A887" s="37">
        <v>16</v>
      </c>
      <c r="B887" t="s">
        <v>5607</v>
      </c>
      <c r="C887" s="37">
        <v>0</v>
      </c>
      <c r="E887" t="s">
        <v>6755</v>
      </c>
      <c r="F887" s="36">
        <v>44273.922025462962</v>
      </c>
    </row>
    <row r="888" spans="1:6">
      <c r="A888" s="37">
        <v>16</v>
      </c>
      <c r="B888" t="s">
        <v>5550</v>
      </c>
      <c r="C888" s="37">
        <v>0</v>
      </c>
      <c r="E888" t="s">
        <v>6756</v>
      </c>
      <c r="F888" s="36">
        <v>44273.922037037039</v>
      </c>
    </row>
    <row r="889" spans="1:6">
      <c r="A889" s="37">
        <v>16</v>
      </c>
      <c r="B889" t="s">
        <v>5453</v>
      </c>
      <c r="C889" s="37">
        <v>0</v>
      </c>
      <c r="E889" t="s">
        <v>6757</v>
      </c>
      <c r="F889" s="36">
        <v>44273.922037037039</v>
      </c>
    </row>
    <row r="890" spans="1:6">
      <c r="A890" s="37">
        <v>16</v>
      </c>
      <c r="B890" t="s">
        <v>5745</v>
      </c>
      <c r="C890" s="37">
        <v>0</v>
      </c>
      <c r="E890" t="s">
        <v>6758</v>
      </c>
      <c r="F890" s="36">
        <v>44273.922037037039</v>
      </c>
    </row>
    <row r="891" spans="1:6">
      <c r="A891" s="37">
        <v>16</v>
      </c>
      <c r="B891" t="s">
        <v>5468</v>
      </c>
      <c r="C891" s="37">
        <v>0</v>
      </c>
      <c r="E891" t="s">
        <v>6759</v>
      </c>
      <c r="F891" s="36">
        <v>44273.922037037039</v>
      </c>
    </row>
    <row r="892" spans="1:6">
      <c r="A892" s="37">
        <v>16</v>
      </c>
      <c r="B892" t="s">
        <v>5469</v>
      </c>
      <c r="C892" s="37">
        <v>0</v>
      </c>
      <c r="E892" t="s">
        <v>6760</v>
      </c>
      <c r="F892" s="36">
        <v>44273.922037037039</v>
      </c>
    </row>
    <row r="893" spans="1:6">
      <c r="A893" s="37">
        <v>16</v>
      </c>
      <c r="B893" t="s">
        <v>5470</v>
      </c>
      <c r="C893" s="37">
        <v>0</v>
      </c>
      <c r="E893" t="s">
        <v>6761</v>
      </c>
      <c r="F893" s="36">
        <v>44273.922037037039</v>
      </c>
    </row>
    <row r="894" spans="1:6">
      <c r="A894" s="37">
        <v>16</v>
      </c>
      <c r="B894" t="s">
        <v>5471</v>
      </c>
      <c r="C894" s="37">
        <v>0</v>
      </c>
      <c r="E894" t="s">
        <v>6762</v>
      </c>
      <c r="F894" s="36">
        <v>44273.922037037039</v>
      </c>
    </row>
    <row r="895" spans="1:6">
      <c r="A895" s="37">
        <v>17</v>
      </c>
      <c r="B895" t="s">
        <v>5611</v>
      </c>
      <c r="C895" s="37">
        <v>0</v>
      </c>
      <c r="E895" t="s">
        <v>6738</v>
      </c>
      <c r="F895" s="36">
        <v>44273.929907407408</v>
      </c>
    </row>
    <row r="896" spans="1:6">
      <c r="A896" s="37">
        <v>17</v>
      </c>
      <c r="B896" t="s">
        <v>5605</v>
      </c>
      <c r="C896" s="37">
        <v>0</v>
      </c>
      <c r="E896" t="s">
        <v>6739</v>
      </c>
      <c r="F896" s="36">
        <v>44273.929907407408</v>
      </c>
    </row>
    <row r="897" spans="1:6">
      <c r="A897" s="37">
        <v>17</v>
      </c>
      <c r="B897" t="s">
        <v>5455</v>
      </c>
      <c r="C897" s="37">
        <v>0</v>
      </c>
      <c r="E897" t="s">
        <v>6740</v>
      </c>
      <c r="F897" s="36">
        <v>44273.929907407408</v>
      </c>
    </row>
    <row r="898" spans="1:6">
      <c r="A898" s="37">
        <v>17</v>
      </c>
      <c r="B898" t="s">
        <v>5457</v>
      </c>
      <c r="C898" s="37">
        <v>0</v>
      </c>
      <c r="E898" t="s">
        <v>6741</v>
      </c>
      <c r="F898" s="36">
        <v>44273.929907407408</v>
      </c>
    </row>
    <row r="899" spans="1:6">
      <c r="A899" s="37">
        <v>17</v>
      </c>
      <c r="B899" t="s">
        <v>5458</v>
      </c>
      <c r="C899" s="37">
        <v>0</v>
      </c>
      <c r="E899" t="s">
        <v>6742</v>
      </c>
      <c r="F899" s="36">
        <v>44273.929907407408</v>
      </c>
    </row>
    <row r="900" spans="1:6">
      <c r="A900" s="37">
        <v>17</v>
      </c>
      <c r="B900" t="s">
        <v>5466</v>
      </c>
      <c r="C900" s="37">
        <v>0</v>
      </c>
      <c r="E900" t="s">
        <v>6743</v>
      </c>
      <c r="F900" s="36">
        <v>44273.929918981485</v>
      </c>
    </row>
    <row r="901" spans="1:6">
      <c r="A901" s="37">
        <v>17</v>
      </c>
      <c r="B901" t="s">
        <v>5491</v>
      </c>
      <c r="C901" s="37">
        <v>0</v>
      </c>
      <c r="E901" t="s">
        <v>6744</v>
      </c>
      <c r="F901" s="36">
        <v>44273.929930555554</v>
      </c>
    </row>
    <row r="902" spans="1:6">
      <c r="A902" s="37">
        <v>17</v>
      </c>
      <c r="B902" t="s">
        <v>5492</v>
      </c>
      <c r="C902" s="37">
        <v>0</v>
      </c>
      <c r="E902" t="s">
        <v>6745</v>
      </c>
      <c r="F902" s="36">
        <v>44273.929930555554</v>
      </c>
    </row>
    <row r="903" spans="1:6">
      <c r="A903" s="37">
        <v>17</v>
      </c>
      <c r="B903" t="s">
        <v>5503</v>
      </c>
      <c r="C903" s="37">
        <v>0</v>
      </c>
      <c r="E903" t="s">
        <v>6746</v>
      </c>
      <c r="F903" s="36">
        <v>44273.929942129631</v>
      </c>
    </row>
    <row r="904" spans="1:6">
      <c r="A904" s="37">
        <v>17</v>
      </c>
      <c r="B904" t="s">
        <v>6335</v>
      </c>
      <c r="C904" s="37">
        <v>0</v>
      </c>
      <c r="E904" t="s">
        <v>6747</v>
      </c>
      <c r="F904" s="36">
        <v>44273.929942129631</v>
      </c>
    </row>
    <row r="905" spans="1:6">
      <c r="A905" s="37">
        <v>17</v>
      </c>
      <c r="B905" t="s">
        <v>6336</v>
      </c>
      <c r="C905" s="37">
        <v>0</v>
      </c>
      <c r="E905" t="s">
        <v>6748</v>
      </c>
      <c r="F905" s="36">
        <v>44273.929942129631</v>
      </c>
    </row>
    <row r="906" spans="1:6">
      <c r="A906" s="37">
        <v>17</v>
      </c>
      <c r="B906" t="s">
        <v>5611</v>
      </c>
      <c r="C906" s="37">
        <v>0</v>
      </c>
      <c r="E906" t="s">
        <v>6738</v>
      </c>
      <c r="F906" s="36">
        <v>44273.929942129631</v>
      </c>
    </row>
    <row r="907" spans="1:6">
      <c r="A907" s="37">
        <v>17</v>
      </c>
      <c r="B907" t="s">
        <v>5506</v>
      </c>
      <c r="C907" s="37">
        <v>0</v>
      </c>
      <c r="E907" t="s">
        <v>6749</v>
      </c>
      <c r="F907" s="36">
        <v>44273.929942129631</v>
      </c>
    </row>
    <row r="908" spans="1:6">
      <c r="A908" s="37">
        <v>17</v>
      </c>
      <c r="B908" t="s">
        <v>5507</v>
      </c>
      <c r="C908" s="37">
        <v>0</v>
      </c>
      <c r="E908" t="s">
        <v>6750</v>
      </c>
      <c r="F908" s="36">
        <v>44273.929942129631</v>
      </c>
    </row>
    <row r="909" spans="1:6">
      <c r="A909" s="37">
        <v>17</v>
      </c>
      <c r="B909" t="s">
        <v>5508</v>
      </c>
      <c r="C909" s="37">
        <v>0</v>
      </c>
      <c r="E909" t="s">
        <v>6751</v>
      </c>
      <c r="F909" s="36">
        <v>44273.929942129631</v>
      </c>
    </row>
    <row r="910" spans="1:6">
      <c r="A910" s="37">
        <v>17</v>
      </c>
      <c r="B910" t="s">
        <v>5610</v>
      </c>
      <c r="C910" s="37">
        <v>0</v>
      </c>
      <c r="E910" t="s">
        <v>6752</v>
      </c>
      <c r="F910" s="36">
        <v>44273.9299537037</v>
      </c>
    </row>
    <row r="911" spans="1:6">
      <c r="A911" s="37">
        <v>17</v>
      </c>
      <c r="B911" t="s">
        <v>5504</v>
      </c>
      <c r="C911" s="37">
        <v>0</v>
      </c>
      <c r="E911" t="s">
        <v>6753</v>
      </c>
      <c r="F911" s="36">
        <v>44273.9299537037</v>
      </c>
    </row>
    <row r="912" spans="1:6">
      <c r="A912" s="37">
        <v>17</v>
      </c>
      <c r="B912" t="s">
        <v>5605</v>
      </c>
      <c r="C912" s="37">
        <v>0</v>
      </c>
      <c r="E912" t="s">
        <v>6739</v>
      </c>
      <c r="F912" s="36">
        <v>44273.9299537037</v>
      </c>
    </row>
    <row r="913" spans="1:6">
      <c r="A913" s="37">
        <v>17</v>
      </c>
      <c r="B913" t="s">
        <v>5606</v>
      </c>
      <c r="C913" s="37">
        <v>0</v>
      </c>
      <c r="E913" t="s">
        <v>6754</v>
      </c>
      <c r="F913" s="36">
        <v>44273.9299537037</v>
      </c>
    </row>
    <row r="914" spans="1:6">
      <c r="A914" s="37">
        <v>17</v>
      </c>
      <c r="B914" t="s">
        <v>5607</v>
      </c>
      <c r="C914" s="37">
        <v>0</v>
      </c>
      <c r="E914" t="s">
        <v>6755</v>
      </c>
      <c r="F914" s="36">
        <v>44273.9299537037</v>
      </c>
    </row>
    <row r="915" spans="1:6">
      <c r="A915" s="37">
        <v>17</v>
      </c>
      <c r="B915" t="s">
        <v>5550</v>
      </c>
      <c r="C915" s="37">
        <v>0</v>
      </c>
      <c r="E915" t="s">
        <v>6756</v>
      </c>
      <c r="F915" s="36">
        <v>44273.929965277777</v>
      </c>
    </row>
    <row r="916" spans="1:6">
      <c r="A916" s="37">
        <v>17</v>
      </c>
      <c r="B916" t="s">
        <v>5453</v>
      </c>
      <c r="C916" s="37">
        <v>0</v>
      </c>
      <c r="E916" t="s">
        <v>6757</v>
      </c>
      <c r="F916" s="36">
        <v>44273.929965277777</v>
      </c>
    </row>
    <row r="917" spans="1:6">
      <c r="A917" s="37">
        <v>17</v>
      </c>
      <c r="B917" t="s">
        <v>5745</v>
      </c>
      <c r="C917" s="37">
        <v>0</v>
      </c>
      <c r="E917" t="s">
        <v>6758</v>
      </c>
      <c r="F917" s="36">
        <v>44273.929965277777</v>
      </c>
    </row>
    <row r="918" spans="1:6">
      <c r="A918" s="37">
        <v>17</v>
      </c>
      <c r="B918" t="s">
        <v>5468</v>
      </c>
      <c r="C918" s="37">
        <v>0</v>
      </c>
      <c r="E918" t="s">
        <v>6759</v>
      </c>
      <c r="F918" s="36">
        <v>44273.929965277777</v>
      </c>
    </row>
    <row r="919" spans="1:6">
      <c r="A919" s="37">
        <v>17</v>
      </c>
      <c r="B919" t="s">
        <v>5469</v>
      </c>
      <c r="C919" s="37">
        <v>0</v>
      </c>
      <c r="E919" t="s">
        <v>6760</v>
      </c>
      <c r="F919" s="36">
        <v>44273.929965277777</v>
      </c>
    </row>
    <row r="920" spans="1:6">
      <c r="A920" s="37">
        <v>17</v>
      </c>
      <c r="B920" t="s">
        <v>5470</v>
      </c>
      <c r="C920" s="37">
        <v>0</v>
      </c>
      <c r="E920" t="s">
        <v>6761</v>
      </c>
      <c r="F920" s="36">
        <v>44273.929965277777</v>
      </c>
    </row>
    <row r="921" spans="1:6">
      <c r="A921" s="37">
        <v>17</v>
      </c>
      <c r="B921" t="s">
        <v>5471</v>
      </c>
      <c r="C921" s="37">
        <v>0</v>
      </c>
      <c r="E921" t="s">
        <v>6762</v>
      </c>
      <c r="F921" s="36">
        <v>44273.929976851854</v>
      </c>
    </row>
    <row r="922" spans="1:6">
      <c r="A922" s="37">
        <v>16</v>
      </c>
      <c r="B922" t="s">
        <v>5611</v>
      </c>
      <c r="C922" s="37">
        <v>0</v>
      </c>
      <c r="E922" t="s">
        <v>6738</v>
      </c>
      <c r="F922" s="36">
        <v>44273.941932870373</v>
      </c>
    </row>
    <row r="923" spans="1:6">
      <c r="A923" s="37">
        <v>16</v>
      </c>
      <c r="B923" t="s">
        <v>5605</v>
      </c>
      <c r="C923" s="37">
        <v>0</v>
      </c>
      <c r="E923" t="s">
        <v>6739</v>
      </c>
      <c r="F923" s="36">
        <v>44273.941932870373</v>
      </c>
    </row>
    <row r="924" spans="1:6">
      <c r="A924" s="37">
        <v>16</v>
      </c>
      <c r="B924" t="s">
        <v>5455</v>
      </c>
      <c r="C924" s="37">
        <v>0</v>
      </c>
      <c r="E924" t="s">
        <v>6740</v>
      </c>
      <c r="F924" s="36">
        <v>44273.941932870373</v>
      </c>
    </row>
    <row r="925" spans="1:6">
      <c r="A925" s="37">
        <v>16</v>
      </c>
      <c r="B925" t="s">
        <v>5457</v>
      </c>
      <c r="C925" s="37">
        <v>0</v>
      </c>
      <c r="E925" t="s">
        <v>6741</v>
      </c>
      <c r="F925" s="36">
        <v>44273.941932870373</v>
      </c>
    </row>
    <row r="926" spans="1:6">
      <c r="A926" s="37">
        <v>16</v>
      </c>
      <c r="B926" t="s">
        <v>5458</v>
      </c>
      <c r="C926" s="37">
        <v>0</v>
      </c>
      <c r="E926" t="s">
        <v>6742</v>
      </c>
      <c r="F926" s="36">
        <v>44273.941932870373</v>
      </c>
    </row>
    <row r="927" spans="1:6">
      <c r="A927" s="37">
        <v>16</v>
      </c>
      <c r="B927" t="s">
        <v>5466</v>
      </c>
      <c r="C927" s="37">
        <v>0</v>
      </c>
      <c r="E927" t="s">
        <v>6743</v>
      </c>
      <c r="F927" s="36">
        <v>44273.941944444443</v>
      </c>
    </row>
    <row r="928" spans="1:6">
      <c r="A928" s="37">
        <v>16</v>
      </c>
      <c r="B928" t="s">
        <v>5491</v>
      </c>
      <c r="C928" s="37">
        <v>0</v>
      </c>
      <c r="E928" t="s">
        <v>6744</v>
      </c>
      <c r="F928" s="36">
        <v>44273.94195601852</v>
      </c>
    </row>
    <row r="929" spans="1:6">
      <c r="A929" s="37">
        <v>16</v>
      </c>
      <c r="B929" t="s">
        <v>5492</v>
      </c>
      <c r="C929" s="37">
        <v>0</v>
      </c>
      <c r="E929" t="s">
        <v>6745</v>
      </c>
      <c r="F929" s="36">
        <v>44273.94195601852</v>
      </c>
    </row>
    <row r="930" spans="1:6">
      <c r="A930" s="37">
        <v>16</v>
      </c>
      <c r="B930" t="s">
        <v>5503</v>
      </c>
      <c r="C930" s="37">
        <v>0</v>
      </c>
      <c r="E930" t="s">
        <v>6746</v>
      </c>
      <c r="F930" s="36">
        <v>44273.94195601852</v>
      </c>
    </row>
    <row r="931" spans="1:6">
      <c r="A931" s="37">
        <v>16</v>
      </c>
      <c r="B931" t="s">
        <v>6335</v>
      </c>
      <c r="C931" s="37">
        <v>0</v>
      </c>
      <c r="E931" t="s">
        <v>6747</v>
      </c>
      <c r="F931" s="36">
        <v>44273.94195601852</v>
      </c>
    </row>
    <row r="932" spans="1:6">
      <c r="A932" s="37">
        <v>16</v>
      </c>
      <c r="B932" t="s">
        <v>6336</v>
      </c>
      <c r="C932" s="37">
        <v>0</v>
      </c>
      <c r="E932" t="s">
        <v>6748</v>
      </c>
      <c r="F932" s="36">
        <v>44273.941967592589</v>
      </c>
    </row>
    <row r="933" spans="1:6">
      <c r="A933" s="37">
        <v>16</v>
      </c>
      <c r="B933" t="s">
        <v>5611</v>
      </c>
      <c r="C933" s="37">
        <v>0</v>
      </c>
      <c r="E933" t="s">
        <v>6738</v>
      </c>
      <c r="F933" s="36">
        <v>44273.941967592589</v>
      </c>
    </row>
    <row r="934" spans="1:6">
      <c r="A934" s="37">
        <v>16</v>
      </c>
      <c r="B934" t="s">
        <v>5506</v>
      </c>
      <c r="C934" s="37">
        <v>0</v>
      </c>
      <c r="E934" t="s">
        <v>6749</v>
      </c>
      <c r="F934" s="36">
        <v>44273.941967592589</v>
      </c>
    </row>
    <row r="935" spans="1:6">
      <c r="A935" s="37">
        <v>16</v>
      </c>
      <c r="B935" t="s">
        <v>5507</v>
      </c>
      <c r="C935" s="37">
        <v>0</v>
      </c>
      <c r="E935" t="s">
        <v>6750</v>
      </c>
      <c r="F935" s="36">
        <v>44273.941967592589</v>
      </c>
    </row>
    <row r="936" spans="1:6">
      <c r="A936" s="37">
        <v>16</v>
      </c>
      <c r="B936" t="s">
        <v>5508</v>
      </c>
      <c r="C936" s="37">
        <v>0</v>
      </c>
      <c r="E936" t="s">
        <v>6751</v>
      </c>
      <c r="F936" s="36">
        <v>44273.941967592589</v>
      </c>
    </row>
    <row r="937" spans="1:6">
      <c r="A937" s="37">
        <v>16</v>
      </c>
      <c r="B937" t="s">
        <v>5610</v>
      </c>
      <c r="C937" s="37">
        <v>0</v>
      </c>
      <c r="E937" t="s">
        <v>6752</v>
      </c>
      <c r="F937" s="36">
        <v>44273.941979166666</v>
      </c>
    </row>
    <row r="938" spans="1:6">
      <c r="A938" s="37">
        <v>16</v>
      </c>
      <c r="B938" t="s">
        <v>5504</v>
      </c>
      <c r="C938" s="37">
        <v>0</v>
      </c>
      <c r="E938" t="s">
        <v>6753</v>
      </c>
      <c r="F938" s="36">
        <v>44273.941979166666</v>
      </c>
    </row>
    <row r="939" spans="1:6">
      <c r="A939" s="37">
        <v>16</v>
      </c>
      <c r="B939" t="s">
        <v>5605</v>
      </c>
      <c r="C939" s="37">
        <v>0</v>
      </c>
      <c r="E939" t="s">
        <v>6739</v>
      </c>
      <c r="F939" s="36">
        <v>44273.941979166666</v>
      </c>
    </row>
    <row r="940" spans="1:6">
      <c r="A940" s="37">
        <v>16</v>
      </c>
      <c r="B940" t="s">
        <v>5606</v>
      </c>
      <c r="C940" s="37">
        <v>0</v>
      </c>
      <c r="E940" t="s">
        <v>6754</v>
      </c>
      <c r="F940" s="36">
        <v>44273.941979166666</v>
      </c>
    </row>
    <row r="941" spans="1:6">
      <c r="A941" s="37">
        <v>16</v>
      </c>
      <c r="B941" t="s">
        <v>5607</v>
      </c>
      <c r="C941" s="37">
        <v>0</v>
      </c>
      <c r="E941" t="s">
        <v>6755</v>
      </c>
      <c r="F941" s="36">
        <v>44273.941979166666</v>
      </c>
    </row>
    <row r="942" spans="1:6">
      <c r="A942" s="37">
        <v>16</v>
      </c>
      <c r="B942" t="s">
        <v>5550</v>
      </c>
      <c r="C942" s="37">
        <v>0</v>
      </c>
      <c r="E942" t="s">
        <v>6756</v>
      </c>
      <c r="F942" s="36">
        <v>44273.941990740743</v>
      </c>
    </row>
    <row r="943" spans="1:6">
      <c r="A943" s="37">
        <v>16</v>
      </c>
      <c r="B943" t="s">
        <v>5453</v>
      </c>
      <c r="C943" s="37">
        <v>0</v>
      </c>
      <c r="E943" t="s">
        <v>6757</v>
      </c>
      <c r="F943" s="36">
        <v>44273.941990740743</v>
      </c>
    </row>
    <row r="944" spans="1:6">
      <c r="A944" s="37">
        <v>16</v>
      </c>
      <c r="B944" t="s">
        <v>5745</v>
      </c>
      <c r="C944" s="37">
        <v>0</v>
      </c>
      <c r="E944" t="s">
        <v>6758</v>
      </c>
      <c r="F944" s="36">
        <v>44273.941990740743</v>
      </c>
    </row>
    <row r="945" spans="1:6">
      <c r="A945" s="37">
        <v>16</v>
      </c>
      <c r="B945" t="s">
        <v>5468</v>
      </c>
      <c r="C945" s="37">
        <v>0</v>
      </c>
      <c r="E945" t="s">
        <v>6759</v>
      </c>
      <c r="F945" s="36">
        <v>44273.941990740743</v>
      </c>
    </row>
    <row r="946" spans="1:6">
      <c r="A946" s="37">
        <v>16</v>
      </c>
      <c r="B946" t="s">
        <v>5469</v>
      </c>
      <c r="C946" s="37">
        <v>0</v>
      </c>
      <c r="E946" t="s">
        <v>6760</v>
      </c>
      <c r="F946" s="36">
        <v>44273.941990740743</v>
      </c>
    </row>
    <row r="947" spans="1:6">
      <c r="A947" s="37">
        <v>16</v>
      </c>
      <c r="B947" t="s">
        <v>5470</v>
      </c>
      <c r="C947" s="37">
        <v>0</v>
      </c>
      <c r="E947" t="s">
        <v>6761</v>
      </c>
      <c r="F947" s="36">
        <v>44273.942002314812</v>
      </c>
    </row>
    <row r="948" spans="1:6">
      <c r="A948" s="37">
        <v>16</v>
      </c>
      <c r="B948" t="s">
        <v>5471</v>
      </c>
      <c r="C948" s="37">
        <v>0</v>
      </c>
      <c r="E948" t="s">
        <v>6762</v>
      </c>
      <c r="F948" s="36">
        <v>44273.942002314812</v>
      </c>
    </row>
    <row r="949" spans="1:6">
      <c r="A949" s="37">
        <v>17</v>
      </c>
      <c r="B949" t="s">
        <v>5611</v>
      </c>
      <c r="C949" s="37">
        <v>0</v>
      </c>
      <c r="E949" t="s">
        <v>6738</v>
      </c>
      <c r="F949" s="36">
        <v>44273.944930555554</v>
      </c>
    </row>
    <row r="950" spans="1:6">
      <c r="A950" s="37">
        <v>17</v>
      </c>
      <c r="B950" t="s">
        <v>5605</v>
      </c>
      <c r="C950" s="37">
        <v>0</v>
      </c>
      <c r="E950" t="s">
        <v>6739</v>
      </c>
      <c r="F950" s="36">
        <v>44273.944930555554</v>
      </c>
    </row>
    <row r="951" spans="1:6">
      <c r="A951" s="37">
        <v>17</v>
      </c>
      <c r="B951" t="s">
        <v>5455</v>
      </c>
      <c r="C951" s="37">
        <v>0</v>
      </c>
      <c r="E951" t="s">
        <v>6740</v>
      </c>
      <c r="F951" s="36">
        <v>44273.944930555554</v>
      </c>
    </row>
    <row r="952" spans="1:6">
      <c r="A952" s="37">
        <v>17</v>
      </c>
      <c r="B952" t="s">
        <v>5457</v>
      </c>
      <c r="C952" s="37">
        <v>0</v>
      </c>
      <c r="E952" t="s">
        <v>6741</v>
      </c>
      <c r="F952" s="36">
        <v>44273.94494212963</v>
      </c>
    </row>
    <row r="953" spans="1:6">
      <c r="A953" s="37">
        <v>17</v>
      </c>
      <c r="B953" t="s">
        <v>5458</v>
      </c>
      <c r="C953" s="37">
        <v>0</v>
      </c>
      <c r="E953" t="s">
        <v>6742</v>
      </c>
      <c r="F953" s="36">
        <v>44273.94494212963</v>
      </c>
    </row>
    <row r="954" spans="1:6">
      <c r="A954" s="37">
        <v>17</v>
      </c>
      <c r="B954" t="s">
        <v>5466</v>
      </c>
      <c r="C954" s="37">
        <v>0</v>
      </c>
      <c r="E954" t="s">
        <v>6743</v>
      </c>
      <c r="F954" s="36">
        <v>44273.94494212963</v>
      </c>
    </row>
    <row r="955" spans="1:6">
      <c r="A955" s="37">
        <v>17</v>
      </c>
      <c r="B955" t="s">
        <v>5491</v>
      </c>
      <c r="C955" s="37">
        <v>0</v>
      </c>
      <c r="E955" t="s">
        <v>6744</v>
      </c>
      <c r="F955" s="36">
        <v>44273.944953703707</v>
      </c>
    </row>
    <row r="956" spans="1:6">
      <c r="A956" s="37">
        <v>17</v>
      </c>
      <c r="B956" t="s">
        <v>5492</v>
      </c>
      <c r="C956" s="37">
        <v>0</v>
      </c>
      <c r="E956" t="s">
        <v>6745</v>
      </c>
      <c r="F956" s="36">
        <v>44273.944965277777</v>
      </c>
    </row>
    <row r="957" spans="1:6">
      <c r="A957" s="37">
        <v>17</v>
      </c>
      <c r="B957" t="s">
        <v>5503</v>
      </c>
      <c r="C957" s="37">
        <v>0</v>
      </c>
      <c r="E957" t="s">
        <v>6746</v>
      </c>
      <c r="F957" s="36">
        <v>44273.944965277777</v>
      </c>
    </row>
    <row r="958" spans="1:6">
      <c r="A958" s="37">
        <v>17</v>
      </c>
      <c r="B958" t="s">
        <v>6335</v>
      </c>
      <c r="C958" s="37">
        <v>0</v>
      </c>
      <c r="E958" t="s">
        <v>6747</v>
      </c>
      <c r="F958" s="36">
        <v>44273.944965277777</v>
      </c>
    </row>
    <row r="959" spans="1:6">
      <c r="A959" s="37">
        <v>17</v>
      </c>
      <c r="B959" t="s">
        <v>6336</v>
      </c>
      <c r="C959" s="37">
        <v>0</v>
      </c>
      <c r="E959" t="s">
        <v>6748</v>
      </c>
      <c r="F959" s="36">
        <v>44273.944965277777</v>
      </c>
    </row>
    <row r="960" spans="1:6">
      <c r="A960" s="37">
        <v>17</v>
      </c>
      <c r="B960" t="s">
        <v>5611</v>
      </c>
      <c r="C960" s="37">
        <v>0</v>
      </c>
      <c r="E960" t="s">
        <v>6738</v>
      </c>
      <c r="F960" s="36">
        <v>44273.944965277777</v>
      </c>
    </row>
    <row r="961" spans="1:6">
      <c r="A961" s="37">
        <v>17</v>
      </c>
      <c r="B961" t="s">
        <v>5506</v>
      </c>
      <c r="C961" s="37">
        <v>0</v>
      </c>
      <c r="E961" t="s">
        <v>6749</v>
      </c>
      <c r="F961" s="36">
        <v>44273.944965277777</v>
      </c>
    </row>
    <row r="962" spans="1:6">
      <c r="A962" s="37">
        <v>17</v>
      </c>
      <c r="B962" t="s">
        <v>5507</v>
      </c>
      <c r="C962" s="37">
        <v>0</v>
      </c>
      <c r="E962" t="s">
        <v>6750</v>
      </c>
      <c r="F962" s="36">
        <v>44273.944976851853</v>
      </c>
    </row>
    <row r="963" spans="1:6">
      <c r="A963" s="37">
        <v>17</v>
      </c>
      <c r="B963" t="s">
        <v>5508</v>
      </c>
      <c r="C963" s="37">
        <v>0</v>
      </c>
      <c r="E963" t="s">
        <v>6751</v>
      </c>
      <c r="F963" s="36">
        <v>44273.944976851853</v>
      </c>
    </row>
    <row r="964" spans="1:6">
      <c r="A964" s="37">
        <v>17</v>
      </c>
      <c r="B964" t="s">
        <v>5610</v>
      </c>
      <c r="C964" s="37">
        <v>0</v>
      </c>
      <c r="E964" t="s">
        <v>6752</v>
      </c>
      <c r="F964" s="36">
        <v>44273.944976851853</v>
      </c>
    </row>
    <row r="965" spans="1:6">
      <c r="A965" s="37">
        <v>17</v>
      </c>
      <c r="B965" t="s">
        <v>5504</v>
      </c>
      <c r="C965" s="37">
        <v>0</v>
      </c>
      <c r="E965" t="s">
        <v>6753</v>
      </c>
      <c r="F965" s="36">
        <v>44273.944988425923</v>
      </c>
    </row>
    <row r="966" spans="1:6">
      <c r="A966" s="37">
        <v>17</v>
      </c>
      <c r="B966" t="s">
        <v>5605</v>
      </c>
      <c r="C966" s="37">
        <v>0</v>
      </c>
      <c r="E966" t="s">
        <v>6739</v>
      </c>
      <c r="F966" s="36">
        <v>44273.944988425923</v>
      </c>
    </row>
    <row r="967" spans="1:6">
      <c r="A967" s="37">
        <v>17</v>
      </c>
      <c r="B967" t="s">
        <v>5606</v>
      </c>
      <c r="C967" s="37">
        <v>0</v>
      </c>
      <c r="E967" t="s">
        <v>6754</v>
      </c>
      <c r="F967" s="36">
        <v>44273.944988425923</v>
      </c>
    </row>
    <row r="968" spans="1:6">
      <c r="A968" s="37">
        <v>17</v>
      </c>
      <c r="B968" t="s">
        <v>5607</v>
      </c>
      <c r="C968" s="37">
        <v>0</v>
      </c>
      <c r="E968" t="s">
        <v>6755</v>
      </c>
      <c r="F968" s="36">
        <v>44273.944988425923</v>
      </c>
    </row>
    <row r="969" spans="1:6">
      <c r="A969" s="37">
        <v>17</v>
      </c>
      <c r="B969" t="s">
        <v>5550</v>
      </c>
      <c r="C969" s="37">
        <v>0</v>
      </c>
      <c r="E969" t="s">
        <v>6756</v>
      </c>
      <c r="F969" s="36">
        <v>44273.945</v>
      </c>
    </row>
    <row r="970" spans="1:6">
      <c r="A970" s="37">
        <v>17</v>
      </c>
      <c r="B970" t="s">
        <v>5453</v>
      </c>
      <c r="C970" s="37">
        <v>0</v>
      </c>
      <c r="E970" t="s">
        <v>6757</v>
      </c>
      <c r="F970" s="36">
        <v>44273.945</v>
      </c>
    </row>
    <row r="971" spans="1:6">
      <c r="A971" s="37">
        <v>17</v>
      </c>
      <c r="B971" t="s">
        <v>5745</v>
      </c>
      <c r="C971" s="37">
        <v>0</v>
      </c>
      <c r="E971" t="s">
        <v>6758</v>
      </c>
      <c r="F971" s="36">
        <v>44273.945</v>
      </c>
    </row>
    <row r="972" spans="1:6">
      <c r="A972" s="37">
        <v>17</v>
      </c>
      <c r="B972" t="s">
        <v>5468</v>
      </c>
      <c r="C972" s="37">
        <v>0</v>
      </c>
      <c r="E972" t="s">
        <v>6759</v>
      </c>
      <c r="F972" s="36">
        <v>44273.945</v>
      </c>
    </row>
    <row r="973" spans="1:6">
      <c r="A973" s="37">
        <v>17</v>
      </c>
      <c r="B973" t="s">
        <v>5469</v>
      </c>
      <c r="C973" s="37">
        <v>0</v>
      </c>
      <c r="E973" t="s">
        <v>6760</v>
      </c>
      <c r="F973" s="36">
        <v>44273.945</v>
      </c>
    </row>
    <row r="974" spans="1:6">
      <c r="A974" s="37">
        <v>17</v>
      </c>
      <c r="B974" t="s">
        <v>5470</v>
      </c>
      <c r="C974" s="37">
        <v>0</v>
      </c>
      <c r="E974" t="s">
        <v>6761</v>
      </c>
      <c r="F974" s="36">
        <v>44273.945</v>
      </c>
    </row>
    <row r="975" spans="1:6">
      <c r="A975" s="37">
        <v>17</v>
      </c>
      <c r="B975" t="s">
        <v>5471</v>
      </c>
      <c r="C975" s="37">
        <v>0</v>
      </c>
      <c r="E975" t="s">
        <v>6762</v>
      </c>
      <c r="F975" s="36">
        <v>44273.945</v>
      </c>
    </row>
    <row r="976" spans="1:6">
      <c r="A976" s="37">
        <v>17</v>
      </c>
      <c r="C976" s="37">
        <v>0</v>
      </c>
      <c r="E976" t="s">
        <v>6763</v>
      </c>
      <c r="F976" s="36">
        <v>44273.972812499997</v>
      </c>
    </row>
    <row r="977" spans="1:6" ht="25.5">
      <c r="A977" s="37">
        <v>17</v>
      </c>
      <c r="B977" t="s">
        <v>5596</v>
      </c>
      <c r="C977" s="37">
        <v>0</v>
      </c>
      <c r="D977" s="37" t="s">
        <v>5505</v>
      </c>
      <c r="E977" s="204" t="s">
        <v>5683</v>
      </c>
      <c r="F977" s="36">
        <v>44273.972858796296</v>
      </c>
    </row>
    <row r="978" spans="1:6" ht="25.5">
      <c r="A978" s="37">
        <v>17</v>
      </c>
      <c r="B978" t="s">
        <v>5608</v>
      </c>
      <c r="C978" s="37">
        <v>0</v>
      </c>
      <c r="D978" s="37" t="s">
        <v>371</v>
      </c>
      <c r="E978" s="204" t="s">
        <v>5684</v>
      </c>
      <c r="F978" s="36">
        <v>44273.972858796296</v>
      </c>
    </row>
    <row r="979" spans="1:6">
      <c r="A979" s="37">
        <v>17</v>
      </c>
      <c r="B979" t="s">
        <v>5609</v>
      </c>
      <c r="C979" s="37">
        <v>0</v>
      </c>
      <c r="D979" s="37" t="s">
        <v>5362</v>
      </c>
      <c r="E979" t="s">
        <v>5685</v>
      </c>
      <c r="F979" s="36">
        <v>44273.972858796296</v>
      </c>
    </row>
    <row r="980" spans="1:6">
      <c r="A980" s="37">
        <v>17</v>
      </c>
      <c r="B980" t="s">
        <v>5644</v>
      </c>
      <c r="C980" s="37">
        <v>0</v>
      </c>
      <c r="D980" s="37" t="s">
        <v>3992</v>
      </c>
      <c r="E980" t="s">
        <v>6201</v>
      </c>
      <c r="F980" s="36">
        <v>44273.972870370373</v>
      </c>
    </row>
    <row r="981" spans="1:6">
      <c r="A981" s="37">
        <v>0</v>
      </c>
      <c r="B981" t="s">
        <v>5644</v>
      </c>
      <c r="C981" s="37">
        <v>0</v>
      </c>
      <c r="D981" s="37" t="s">
        <v>3992</v>
      </c>
      <c r="E981" t="s">
        <v>6202</v>
      </c>
      <c r="F981" s="36">
        <v>44273.973171296297</v>
      </c>
    </row>
    <row r="982" spans="1:6">
      <c r="A982" s="37">
        <v>17</v>
      </c>
      <c r="B982" t="s">
        <v>5643</v>
      </c>
      <c r="C982" s="37">
        <v>0</v>
      </c>
      <c r="D982" s="37" t="s">
        <v>3992</v>
      </c>
      <c r="E982" t="s">
        <v>6196</v>
      </c>
      <c r="F982" s="36">
        <v>44273.973171296297</v>
      </c>
    </row>
    <row r="983" spans="1:6">
      <c r="A983" s="37">
        <v>0</v>
      </c>
      <c r="B983" t="s">
        <v>5643</v>
      </c>
      <c r="C983" s="37">
        <v>0</v>
      </c>
      <c r="D983" s="37" t="s">
        <v>3992</v>
      </c>
      <c r="E983" t="s">
        <v>6197</v>
      </c>
      <c r="F983" s="36">
        <v>44273.97320601852</v>
      </c>
    </row>
    <row r="984" spans="1:6">
      <c r="A984" s="37">
        <v>18</v>
      </c>
      <c r="B984" t="s">
        <v>5611</v>
      </c>
      <c r="C984" s="37">
        <v>0</v>
      </c>
      <c r="E984" t="s">
        <v>6738</v>
      </c>
      <c r="F984" s="36">
        <v>44275.083495370367</v>
      </c>
    </row>
    <row r="985" spans="1:6">
      <c r="A985" s="37">
        <v>18</v>
      </c>
      <c r="B985" t="s">
        <v>5605</v>
      </c>
      <c r="C985" s="37">
        <v>0</v>
      </c>
      <c r="E985" t="s">
        <v>6739</v>
      </c>
      <c r="F985" s="36">
        <v>44275.083495370367</v>
      </c>
    </row>
    <row r="986" spans="1:6">
      <c r="A986" s="37">
        <v>18</v>
      </c>
      <c r="B986" t="s">
        <v>5455</v>
      </c>
      <c r="C986" s="37">
        <v>0</v>
      </c>
      <c r="E986" t="s">
        <v>6740</v>
      </c>
      <c r="F986" s="36">
        <v>44275.083506944444</v>
      </c>
    </row>
    <row r="987" spans="1:6">
      <c r="A987" s="37">
        <v>18</v>
      </c>
      <c r="B987" t="s">
        <v>5457</v>
      </c>
      <c r="C987" s="37">
        <v>0</v>
      </c>
      <c r="E987" t="s">
        <v>6741</v>
      </c>
      <c r="F987" s="36">
        <v>44275.083506944444</v>
      </c>
    </row>
    <row r="988" spans="1:6">
      <c r="A988" s="37">
        <v>18</v>
      </c>
      <c r="B988" t="s">
        <v>5458</v>
      </c>
      <c r="C988" s="37">
        <v>0</v>
      </c>
      <c r="E988" t="s">
        <v>6742</v>
      </c>
      <c r="F988" s="36">
        <v>44275.083506944444</v>
      </c>
    </row>
    <row r="989" spans="1:6">
      <c r="A989" s="37">
        <v>18</v>
      </c>
      <c r="B989" t="s">
        <v>5466</v>
      </c>
      <c r="C989" s="37">
        <v>0</v>
      </c>
      <c r="E989" t="s">
        <v>6743</v>
      </c>
      <c r="F989" s="36">
        <v>44275.083518518521</v>
      </c>
    </row>
    <row r="990" spans="1:6">
      <c r="A990" s="37">
        <v>18</v>
      </c>
      <c r="B990" t="s">
        <v>5491</v>
      </c>
      <c r="C990" s="37">
        <v>0</v>
      </c>
      <c r="E990" t="s">
        <v>6744</v>
      </c>
      <c r="F990" s="36">
        <v>44275.08353009259</v>
      </c>
    </row>
    <row r="991" spans="1:6">
      <c r="A991" s="37">
        <v>18</v>
      </c>
      <c r="B991" t="s">
        <v>5492</v>
      </c>
      <c r="C991" s="37">
        <v>0</v>
      </c>
      <c r="E991" t="s">
        <v>6745</v>
      </c>
      <c r="F991" s="36">
        <v>44275.08353009259</v>
      </c>
    </row>
    <row r="992" spans="1:6">
      <c r="A992" s="37">
        <v>18</v>
      </c>
      <c r="B992" t="s">
        <v>5503</v>
      </c>
      <c r="C992" s="37">
        <v>0</v>
      </c>
      <c r="E992" t="s">
        <v>6746</v>
      </c>
      <c r="F992" s="36">
        <v>44275.08353009259</v>
      </c>
    </row>
    <row r="993" spans="1:6">
      <c r="A993" s="37">
        <v>18</v>
      </c>
      <c r="B993" t="s">
        <v>6335</v>
      </c>
      <c r="C993" s="37">
        <v>0</v>
      </c>
      <c r="E993" t="s">
        <v>6747</v>
      </c>
      <c r="F993" s="36">
        <v>44275.08353009259</v>
      </c>
    </row>
    <row r="994" spans="1:6">
      <c r="A994" s="37">
        <v>18</v>
      </c>
      <c r="B994" t="s">
        <v>6336</v>
      </c>
      <c r="C994" s="37">
        <v>0</v>
      </c>
      <c r="E994" t="s">
        <v>6748</v>
      </c>
      <c r="F994" s="36">
        <v>44275.08353009259</v>
      </c>
    </row>
    <row r="995" spans="1:6">
      <c r="A995" s="37">
        <v>18</v>
      </c>
      <c r="B995" t="s">
        <v>5611</v>
      </c>
      <c r="C995" s="37">
        <v>0</v>
      </c>
      <c r="E995" t="s">
        <v>6738</v>
      </c>
      <c r="F995" s="36">
        <v>44275.08353009259</v>
      </c>
    </row>
    <row r="996" spans="1:6">
      <c r="A996" s="37">
        <v>18</v>
      </c>
      <c r="B996" t="s">
        <v>5506</v>
      </c>
      <c r="C996" s="37">
        <v>0</v>
      </c>
      <c r="E996" t="s">
        <v>6749</v>
      </c>
      <c r="F996" s="36">
        <v>44275.083541666667</v>
      </c>
    </row>
    <row r="997" spans="1:6">
      <c r="A997" s="37">
        <v>18</v>
      </c>
      <c r="B997" t="s">
        <v>5507</v>
      </c>
      <c r="C997" s="37">
        <v>0</v>
      </c>
      <c r="E997" t="s">
        <v>6750</v>
      </c>
      <c r="F997" s="36">
        <v>44275.083541666667</v>
      </c>
    </row>
    <row r="998" spans="1:6">
      <c r="A998" s="37">
        <v>18</v>
      </c>
      <c r="B998" t="s">
        <v>5508</v>
      </c>
      <c r="C998" s="37">
        <v>0</v>
      </c>
      <c r="E998" t="s">
        <v>6751</v>
      </c>
      <c r="F998" s="36">
        <v>44275.083541666667</v>
      </c>
    </row>
    <row r="999" spans="1:6">
      <c r="A999" s="37">
        <v>18</v>
      </c>
      <c r="B999" t="s">
        <v>5610</v>
      </c>
      <c r="C999" s="37">
        <v>0</v>
      </c>
      <c r="E999" t="s">
        <v>6752</v>
      </c>
      <c r="F999" s="36">
        <v>44275.083541666667</v>
      </c>
    </row>
    <row r="1000" spans="1:6">
      <c r="A1000" s="37">
        <v>18</v>
      </c>
      <c r="B1000" t="s">
        <v>5504</v>
      </c>
      <c r="C1000" s="37">
        <v>0</v>
      </c>
      <c r="E1000" t="s">
        <v>6753</v>
      </c>
      <c r="F1000" s="36">
        <v>44275.083553240744</v>
      </c>
    </row>
    <row r="1001" spans="1:6">
      <c r="A1001" s="37">
        <v>18</v>
      </c>
      <c r="B1001" t="s">
        <v>5605</v>
      </c>
      <c r="C1001" s="37">
        <v>0</v>
      </c>
      <c r="E1001" t="s">
        <v>6739</v>
      </c>
      <c r="F1001" s="36">
        <v>44275.083553240744</v>
      </c>
    </row>
    <row r="1002" spans="1:6">
      <c r="A1002" s="37">
        <v>18</v>
      </c>
      <c r="B1002" t="s">
        <v>5606</v>
      </c>
      <c r="C1002" s="37">
        <v>0</v>
      </c>
      <c r="E1002" t="s">
        <v>6754</v>
      </c>
      <c r="F1002" s="36">
        <v>44275.083553240744</v>
      </c>
    </row>
    <row r="1003" spans="1:6">
      <c r="A1003" s="37">
        <v>18</v>
      </c>
      <c r="B1003" t="s">
        <v>5607</v>
      </c>
      <c r="C1003" s="37">
        <v>0</v>
      </c>
      <c r="E1003" t="s">
        <v>6755</v>
      </c>
      <c r="F1003" s="36">
        <v>44275.083553240744</v>
      </c>
    </row>
    <row r="1004" spans="1:6">
      <c r="A1004" s="37">
        <v>18</v>
      </c>
      <c r="B1004" t="s">
        <v>5550</v>
      </c>
      <c r="C1004" s="37">
        <v>0</v>
      </c>
      <c r="E1004" t="s">
        <v>6756</v>
      </c>
      <c r="F1004" s="36">
        <v>44275.083564814813</v>
      </c>
    </row>
    <row r="1005" spans="1:6">
      <c r="A1005" s="37">
        <v>18</v>
      </c>
      <c r="B1005" t="s">
        <v>5453</v>
      </c>
      <c r="C1005" s="37">
        <v>0</v>
      </c>
      <c r="E1005" t="s">
        <v>6757</v>
      </c>
      <c r="F1005" s="36">
        <v>44275.083564814813</v>
      </c>
    </row>
    <row r="1006" spans="1:6">
      <c r="A1006" s="37">
        <v>18</v>
      </c>
      <c r="B1006" t="s">
        <v>5745</v>
      </c>
      <c r="C1006" s="37">
        <v>0</v>
      </c>
      <c r="E1006" t="s">
        <v>6758</v>
      </c>
      <c r="F1006" s="36">
        <v>44275.083564814813</v>
      </c>
    </row>
    <row r="1007" spans="1:6">
      <c r="A1007" s="37">
        <v>18</v>
      </c>
      <c r="B1007" t="s">
        <v>5468</v>
      </c>
      <c r="C1007" s="37">
        <v>0</v>
      </c>
      <c r="E1007" t="s">
        <v>6759</v>
      </c>
      <c r="F1007" s="36">
        <v>44275.083564814813</v>
      </c>
    </row>
    <row r="1008" spans="1:6">
      <c r="A1008" s="37">
        <v>18</v>
      </c>
      <c r="B1008" t="s">
        <v>5469</v>
      </c>
      <c r="C1008" s="37">
        <v>0</v>
      </c>
      <c r="E1008" t="s">
        <v>6760</v>
      </c>
      <c r="F1008" s="36">
        <v>44275.083564814813</v>
      </c>
    </row>
    <row r="1009" spans="1:6">
      <c r="A1009" s="37">
        <v>18</v>
      </c>
      <c r="B1009" t="s">
        <v>5470</v>
      </c>
      <c r="C1009" s="37">
        <v>0</v>
      </c>
      <c r="E1009" t="s">
        <v>6761</v>
      </c>
      <c r="F1009" s="36">
        <v>44275.083564814813</v>
      </c>
    </row>
    <row r="1010" spans="1:6">
      <c r="A1010" s="37">
        <v>18</v>
      </c>
      <c r="B1010" t="s">
        <v>5471</v>
      </c>
      <c r="C1010" s="37">
        <v>0</v>
      </c>
      <c r="E1010" t="s">
        <v>6762</v>
      </c>
      <c r="F1010" s="36">
        <v>44275.083564814813</v>
      </c>
    </row>
    <row r="1011" spans="1:6">
      <c r="A1011" s="37">
        <v>19</v>
      </c>
      <c r="B1011" t="s">
        <v>5611</v>
      </c>
      <c r="C1011" s="37">
        <v>0</v>
      </c>
      <c r="E1011" t="s">
        <v>6738</v>
      </c>
      <c r="F1011" s="36">
        <v>44276.083599537036</v>
      </c>
    </row>
    <row r="1012" spans="1:6">
      <c r="A1012" s="37">
        <v>19</v>
      </c>
      <c r="B1012" t="s">
        <v>5605</v>
      </c>
      <c r="C1012" s="37">
        <v>0</v>
      </c>
      <c r="E1012" t="s">
        <v>6739</v>
      </c>
      <c r="F1012" s="36">
        <v>44276.083599537036</v>
      </c>
    </row>
    <row r="1013" spans="1:6">
      <c r="A1013" s="37">
        <v>19</v>
      </c>
      <c r="B1013" t="s">
        <v>5455</v>
      </c>
      <c r="C1013" s="37">
        <v>0</v>
      </c>
      <c r="E1013" t="s">
        <v>6740</v>
      </c>
      <c r="F1013" s="36">
        <v>44276.083599537036</v>
      </c>
    </row>
    <row r="1014" spans="1:6">
      <c r="A1014" s="37">
        <v>19</v>
      </c>
      <c r="B1014" t="s">
        <v>5457</v>
      </c>
      <c r="C1014" s="37">
        <v>0</v>
      </c>
      <c r="E1014" t="s">
        <v>6741</v>
      </c>
      <c r="F1014" s="36">
        <v>44276.083599537036</v>
      </c>
    </row>
    <row r="1015" spans="1:6">
      <c r="A1015" s="37">
        <v>19</v>
      </c>
      <c r="B1015" t="s">
        <v>5458</v>
      </c>
      <c r="C1015" s="37">
        <v>0</v>
      </c>
      <c r="E1015" t="s">
        <v>6742</v>
      </c>
      <c r="F1015" s="36">
        <v>44276.083599537036</v>
      </c>
    </row>
    <row r="1016" spans="1:6">
      <c r="A1016" s="37">
        <v>19</v>
      </c>
      <c r="B1016" t="s">
        <v>5466</v>
      </c>
      <c r="C1016" s="37">
        <v>0</v>
      </c>
      <c r="E1016" t="s">
        <v>6743</v>
      </c>
      <c r="F1016" s="36">
        <v>44276.083611111113</v>
      </c>
    </row>
    <row r="1017" spans="1:6">
      <c r="A1017" s="37">
        <v>19</v>
      </c>
      <c r="B1017" t="s">
        <v>5491</v>
      </c>
      <c r="C1017" s="37">
        <v>0</v>
      </c>
      <c r="E1017" t="s">
        <v>6744</v>
      </c>
      <c r="F1017" s="36">
        <v>44276.083622685182</v>
      </c>
    </row>
    <row r="1018" spans="1:6">
      <c r="A1018" s="37">
        <v>19</v>
      </c>
      <c r="B1018" t="s">
        <v>5492</v>
      </c>
      <c r="C1018" s="37">
        <v>0</v>
      </c>
      <c r="E1018" t="s">
        <v>6745</v>
      </c>
      <c r="F1018" s="36">
        <v>44276.083622685182</v>
      </c>
    </row>
    <row r="1019" spans="1:6">
      <c r="A1019" s="37">
        <v>19</v>
      </c>
      <c r="B1019" t="s">
        <v>5503</v>
      </c>
      <c r="C1019" s="37">
        <v>0</v>
      </c>
      <c r="E1019" t="s">
        <v>6746</v>
      </c>
      <c r="F1019" s="36">
        <v>44276.083622685182</v>
      </c>
    </row>
    <row r="1020" spans="1:6">
      <c r="A1020" s="37">
        <v>19</v>
      </c>
      <c r="B1020" t="s">
        <v>6335</v>
      </c>
      <c r="C1020" s="37">
        <v>0</v>
      </c>
      <c r="E1020" t="s">
        <v>6747</v>
      </c>
      <c r="F1020" s="36">
        <v>44276.083622685182</v>
      </c>
    </row>
    <row r="1021" spans="1:6">
      <c r="A1021" s="37">
        <v>19</v>
      </c>
      <c r="B1021" t="s">
        <v>6336</v>
      </c>
      <c r="C1021" s="37">
        <v>0</v>
      </c>
      <c r="E1021" t="s">
        <v>6748</v>
      </c>
      <c r="F1021" s="36">
        <v>44276.083622685182</v>
      </c>
    </row>
    <row r="1022" spans="1:6">
      <c r="A1022" s="37">
        <v>19</v>
      </c>
      <c r="B1022" t="s">
        <v>5611</v>
      </c>
      <c r="C1022" s="37">
        <v>0</v>
      </c>
      <c r="E1022" t="s">
        <v>6738</v>
      </c>
      <c r="F1022" s="36">
        <v>44276.083634259259</v>
      </c>
    </row>
    <row r="1023" spans="1:6">
      <c r="A1023" s="37">
        <v>19</v>
      </c>
      <c r="B1023" t="s">
        <v>5506</v>
      </c>
      <c r="C1023" s="37">
        <v>0</v>
      </c>
      <c r="E1023" t="s">
        <v>6749</v>
      </c>
      <c r="F1023" s="36">
        <v>44276.083634259259</v>
      </c>
    </row>
    <row r="1024" spans="1:6">
      <c r="A1024" s="37">
        <v>19</v>
      </c>
      <c r="B1024" t="s">
        <v>5507</v>
      </c>
      <c r="C1024" s="37">
        <v>0</v>
      </c>
      <c r="E1024" t="s">
        <v>6750</v>
      </c>
      <c r="F1024" s="36">
        <v>44276.083634259259</v>
      </c>
    </row>
    <row r="1025" spans="1:6">
      <c r="A1025" s="37">
        <v>19</v>
      </c>
      <c r="B1025" t="s">
        <v>5508</v>
      </c>
      <c r="C1025" s="37">
        <v>0</v>
      </c>
      <c r="E1025" t="s">
        <v>6751</v>
      </c>
      <c r="F1025" s="36">
        <v>44276.083634259259</v>
      </c>
    </row>
    <row r="1026" spans="1:6">
      <c r="A1026" s="37">
        <v>19</v>
      </c>
      <c r="B1026" t="s">
        <v>5610</v>
      </c>
      <c r="C1026" s="37">
        <v>0</v>
      </c>
      <c r="E1026" t="s">
        <v>6752</v>
      </c>
      <c r="F1026" s="36">
        <v>44276.083634259259</v>
      </c>
    </row>
    <row r="1027" spans="1:6">
      <c r="A1027" s="37">
        <v>19</v>
      </c>
      <c r="B1027" t="s">
        <v>5504</v>
      </c>
      <c r="C1027" s="37">
        <v>0</v>
      </c>
      <c r="E1027" t="s">
        <v>6753</v>
      </c>
      <c r="F1027" s="36">
        <v>44276.083645833336</v>
      </c>
    </row>
    <row r="1028" spans="1:6">
      <c r="A1028" s="37">
        <v>19</v>
      </c>
      <c r="B1028" t="s">
        <v>5605</v>
      </c>
      <c r="C1028" s="37">
        <v>0</v>
      </c>
      <c r="E1028" t="s">
        <v>6739</v>
      </c>
      <c r="F1028" s="36">
        <v>44276.083645833336</v>
      </c>
    </row>
    <row r="1029" spans="1:6">
      <c r="A1029" s="37">
        <v>19</v>
      </c>
      <c r="B1029" t="s">
        <v>5606</v>
      </c>
      <c r="C1029" s="37">
        <v>0</v>
      </c>
      <c r="E1029" t="s">
        <v>6754</v>
      </c>
      <c r="F1029" s="36">
        <v>44276.083645833336</v>
      </c>
    </row>
    <row r="1030" spans="1:6">
      <c r="A1030" s="37">
        <v>19</v>
      </c>
      <c r="B1030" t="s">
        <v>5607</v>
      </c>
      <c r="C1030" s="37">
        <v>0</v>
      </c>
      <c r="E1030" t="s">
        <v>6755</v>
      </c>
      <c r="F1030" s="36">
        <v>44276.083645833336</v>
      </c>
    </row>
    <row r="1031" spans="1:6">
      <c r="A1031" s="37">
        <v>19</v>
      </c>
      <c r="B1031" t="s">
        <v>5550</v>
      </c>
      <c r="C1031" s="37">
        <v>0</v>
      </c>
      <c r="E1031" t="s">
        <v>6756</v>
      </c>
      <c r="F1031" s="36">
        <v>44276.083657407406</v>
      </c>
    </row>
    <row r="1032" spans="1:6">
      <c r="A1032" s="37">
        <v>19</v>
      </c>
      <c r="B1032" t="s">
        <v>5453</v>
      </c>
      <c r="C1032" s="37">
        <v>0</v>
      </c>
      <c r="E1032" t="s">
        <v>6757</v>
      </c>
      <c r="F1032" s="36">
        <v>44276.083657407406</v>
      </c>
    </row>
    <row r="1033" spans="1:6">
      <c r="A1033" s="37">
        <v>19</v>
      </c>
      <c r="B1033" t="s">
        <v>5745</v>
      </c>
      <c r="C1033" s="37">
        <v>0</v>
      </c>
      <c r="E1033" t="s">
        <v>6758</v>
      </c>
      <c r="F1033" s="36">
        <v>44276.083657407406</v>
      </c>
    </row>
    <row r="1034" spans="1:6">
      <c r="A1034" s="37">
        <v>19</v>
      </c>
      <c r="B1034" t="s">
        <v>5468</v>
      </c>
      <c r="C1034" s="37">
        <v>0</v>
      </c>
      <c r="E1034" t="s">
        <v>6759</v>
      </c>
      <c r="F1034" s="36">
        <v>44276.083657407406</v>
      </c>
    </row>
    <row r="1035" spans="1:6">
      <c r="A1035" s="37">
        <v>19</v>
      </c>
      <c r="B1035" t="s">
        <v>5469</v>
      </c>
      <c r="C1035" s="37">
        <v>0</v>
      </c>
      <c r="E1035" t="s">
        <v>6760</v>
      </c>
      <c r="F1035" s="36">
        <v>44276.083657407406</v>
      </c>
    </row>
    <row r="1036" spans="1:6">
      <c r="A1036" s="37">
        <v>19</v>
      </c>
      <c r="B1036" t="s">
        <v>5470</v>
      </c>
      <c r="C1036" s="37">
        <v>0</v>
      </c>
      <c r="E1036" t="s">
        <v>6761</v>
      </c>
      <c r="F1036" s="36">
        <v>44276.083657407406</v>
      </c>
    </row>
    <row r="1037" spans="1:6">
      <c r="A1037" s="37">
        <v>19</v>
      </c>
      <c r="B1037" t="s">
        <v>5471</v>
      </c>
      <c r="C1037" s="37">
        <v>0</v>
      </c>
      <c r="E1037" t="s">
        <v>6762</v>
      </c>
      <c r="F1037" s="36">
        <v>44276.083668981482</v>
      </c>
    </row>
    <row r="1038" spans="1:6">
      <c r="A1038" s="37">
        <v>20</v>
      </c>
      <c r="B1038" t="s">
        <v>5611</v>
      </c>
      <c r="C1038" s="37">
        <v>0</v>
      </c>
      <c r="E1038" t="s">
        <v>6738</v>
      </c>
      <c r="F1038" s="36">
        <v>44279.904490740744</v>
      </c>
    </row>
    <row r="1039" spans="1:6">
      <c r="A1039" s="37">
        <v>20</v>
      </c>
      <c r="B1039" t="s">
        <v>5605</v>
      </c>
      <c r="C1039" s="37">
        <v>0</v>
      </c>
      <c r="E1039" t="s">
        <v>6739</v>
      </c>
      <c r="F1039" s="36">
        <v>44279.904502314814</v>
      </c>
    </row>
    <row r="1040" spans="1:6">
      <c r="A1040" s="37">
        <v>20</v>
      </c>
      <c r="B1040" t="s">
        <v>5455</v>
      </c>
      <c r="C1040" s="37">
        <v>0</v>
      </c>
      <c r="E1040" t="s">
        <v>6740</v>
      </c>
      <c r="F1040" s="36">
        <v>44279.904502314814</v>
      </c>
    </row>
    <row r="1041" spans="1:6">
      <c r="A1041" s="37">
        <v>20</v>
      </c>
      <c r="B1041" t="s">
        <v>5457</v>
      </c>
      <c r="C1041" s="37">
        <v>0</v>
      </c>
      <c r="E1041" t="s">
        <v>6741</v>
      </c>
      <c r="F1041" s="36">
        <v>44279.904502314814</v>
      </c>
    </row>
    <row r="1042" spans="1:6">
      <c r="A1042" s="37">
        <v>20</v>
      </c>
      <c r="B1042" t="s">
        <v>5458</v>
      </c>
      <c r="C1042" s="37">
        <v>0</v>
      </c>
      <c r="E1042" t="s">
        <v>6742</v>
      </c>
      <c r="F1042" s="36">
        <v>44279.904502314814</v>
      </c>
    </row>
    <row r="1043" spans="1:6">
      <c r="A1043" s="37">
        <v>20</v>
      </c>
      <c r="B1043" t="s">
        <v>5466</v>
      </c>
      <c r="C1043" s="37">
        <v>0</v>
      </c>
      <c r="E1043" t="s">
        <v>6743</v>
      </c>
      <c r="F1043" s="36">
        <v>44279.904513888891</v>
      </c>
    </row>
    <row r="1044" spans="1:6">
      <c r="A1044" s="37">
        <v>20</v>
      </c>
      <c r="B1044" t="s">
        <v>5491</v>
      </c>
      <c r="C1044" s="37">
        <v>0</v>
      </c>
      <c r="E1044" t="s">
        <v>6744</v>
      </c>
      <c r="F1044" s="36">
        <v>44279.90452546296</v>
      </c>
    </row>
    <row r="1045" spans="1:6">
      <c r="A1045" s="37">
        <v>20</v>
      </c>
      <c r="B1045" t="s">
        <v>5492</v>
      </c>
      <c r="C1045" s="37">
        <v>0</v>
      </c>
      <c r="E1045" t="s">
        <v>6745</v>
      </c>
      <c r="F1045" s="36">
        <v>44279.90452546296</v>
      </c>
    </row>
    <row r="1046" spans="1:6">
      <c r="A1046" s="37">
        <v>20</v>
      </c>
      <c r="B1046" t="s">
        <v>5503</v>
      </c>
      <c r="C1046" s="37">
        <v>0</v>
      </c>
      <c r="E1046" t="s">
        <v>6746</v>
      </c>
      <c r="F1046" s="36">
        <v>44279.90452546296</v>
      </c>
    </row>
    <row r="1047" spans="1:6">
      <c r="A1047" s="37">
        <v>20</v>
      </c>
      <c r="B1047" t="s">
        <v>6335</v>
      </c>
      <c r="C1047" s="37">
        <v>0</v>
      </c>
      <c r="E1047" t="s">
        <v>6747</v>
      </c>
      <c r="F1047" s="36">
        <v>44279.90452546296</v>
      </c>
    </row>
    <row r="1048" spans="1:6">
      <c r="A1048" s="37">
        <v>20</v>
      </c>
      <c r="B1048" t="s">
        <v>6336</v>
      </c>
      <c r="C1048" s="37">
        <v>0</v>
      </c>
      <c r="E1048" t="s">
        <v>6748</v>
      </c>
      <c r="F1048" s="36">
        <v>44279.904537037037</v>
      </c>
    </row>
    <row r="1049" spans="1:6">
      <c r="A1049" s="37">
        <v>20</v>
      </c>
      <c r="B1049" t="s">
        <v>5611</v>
      </c>
      <c r="C1049" s="37">
        <v>0</v>
      </c>
      <c r="E1049" t="s">
        <v>6738</v>
      </c>
      <c r="F1049" s="36">
        <v>44279.904537037037</v>
      </c>
    </row>
    <row r="1050" spans="1:6">
      <c r="A1050" s="37">
        <v>20</v>
      </c>
      <c r="B1050" t="s">
        <v>5506</v>
      </c>
      <c r="C1050" s="37">
        <v>0</v>
      </c>
      <c r="E1050" t="s">
        <v>6749</v>
      </c>
      <c r="F1050" s="36">
        <v>44279.904537037037</v>
      </c>
    </row>
    <row r="1051" spans="1:6">
      <c r="A1051" s="37">
        <v>20</v>
      </c>
      <c r="B1051" t="s">
        <v>5507</v>
      </c>
      <c r="C1051" s="37">
        <v>0</v>
      </c>
      <c r="E1051" t="s">
        <v>6750</v>
      </c>
      <c r="F1051" s="36">
        <v>44279.904537037037</v>
      </c>
    </row>
    <row r="1052" spans="1:6">
      <c r="A1052" s="37">
        <v>20</v>
      </c>
      <c r="B1052" t="s">
        <v>5508</v>
      </c>
      <c r="C1052" s="37">
        <v>0</v>
      </c>
      <c r="E1052" t="s">
        <v>6751</v>
      </c>
      <c r="F1052" s="36">
        <v>44279.904537037037</v>
      </c>
    </row>
    <row r="1053" spans="1:6">
      <c r="A1053" s="37">
        <v>20</v>
      </c>
      <c r="B1053" t="s">
        <v>5610</v>
      </c>
      <c r="C1053" s="37">
        <v>0</v>
      </c>
      <c r="E1053" t="s">
        <v>6752</v>
      </c>
      <c r="F1053" s="36">
        <v>44279.904548611114</v>
      </c>
    </row>
    <row r="1054" spans="1:6">
      <c r="A1054" s="37">
        <v>20</v>
      </c>
      <c r="B1054" t="s">
        <v>5504</v>
      </c>
      <c r="C1054" s="37">
        <v>0</v>
      </c>
      <c r="E1054" t="s">
        <v>6753</v>
      </c>
      <c r="F1054" s="36">
        <v>44279.904560185183</v>
      </c>
    </row>
    <row r="1055" spans="1:6">
      <c r="A1055" s="37">
        <v>20</v>
      </c>
      <c r="B1055" t="s">
        <v>5605</v>
      </c>
      <c r="C1055" s="37">
        <v>0</v>
      </c>
      <c r="E1055" t="s">
        <v>6739</v>
      </c>
      <c r="F1055" s="36">
        <v>44279.904560185183</v>
      </c>
    </row>
    <row r="1056" spans="1:6">
      <c r="A1056" s="37">
        <v>20</v>
      </c>
      <c r="B1056" t="s">
        <v>5606</v>
      </c>
      <c r="C1056" s="37">
        <v>0</v>
      </c>
      <c r="E1056" t="s">
        <v>6754</v>
      </c>
      <c r="F1056" s="36">
        <v>44279.904560185183</v>
      </c>
    </row>
    <row r="1057" spans="1:6">
      <c r="A1057" s="37">
        <v>20</v>
      </c>
      <c r="B1057" t="s">
        <v>5607</v>
      </c>
      <c r="C1057" s="37">
        <v>0</v>
      </c>
      <c r="E1057" t="s">
        <v>6755</v>
      </c>
      <c r="F1057" s="36">
        <v>44279.904560185183</v>
      </c>
    </row>
    <row r="1058" spans="1:6">
      <c r="A1058" s="37">
        <v>20</v>
      </c>
      <c r="B1058" t="s">
        <v>5550</v>
      </c>
      <c r="C1058" s="37">
        <v>0</v>
      </c>
      <c r="E1058" t="s">
        <v>6756</v>
      </c>
      <c r="F1058" s="36">
        <v>44279.90457175926</v>
      </c>
    </row>
    <row r="1059" spans="1:6">
      <c r="A1059" s="37">
        <v>20</v>
      </c>
      <c r="B1059" t="s">
        <v>5453</v>
      </c>
      <c r="C1059" s="37">
        <v>0</v>
      </c>
      <c r="E1059" t="s">
        <v>6757</v>
      </c>
      <c r="F1059" s="36">
        <v>44279.90457175926</v>
      </c>
    </row>
    <row r="1060" spans="1:6">
      <c r="A1060" s="37">
        <v>20</v>
      </c>
      <c r="B1060" t="s">
        <v>5745</v>
      </c>
      <c r="C1060" s="37">
        <v>0</v>
      </c>
      <c r="E1060" t="s">
        <v>6758</v>
      </c>
      <c r="F1060" s="36">
        <v>44279.90457175926</v>
      </c>
    </row>
    <row r="1061" spans="1:6">
      <c r="A1061" s="37">
        <v>20</v>
      </c>
      <c r="B1061" t="s">
        <v>5468</v>
      </c>
      <c r="C1061" s="37">
        <v>0</v>
      </c>
      <c r="E1061" t="s">
        <v>6759</v>
      </c>
      <c r="F1061" s="36">
        <v>44279.90457175926</v>
      </c>
    </row>
    <row r="1062" spans="1:6">
      <c r="A1062" s="37">
        <v>20</v>
      </c>
      <c r="B1062" t="s">
        <v>5469</v>
      </c>
      <c r="C1062" s="37">
        <v>0</v>
      </c>
      <c r="E1062" t="s">
        <v>6760</v>
      </c>
      <c r="F1062" s="36">
        <v>44279.90457175926</v>
      </c>
    </row>
    <row r="1063" spans="1:6">
      <c r="A1063" s="37">
        <v>20</v>
      </c>
      <c r="B1063" t="s">
        <v>5470</v>
      </c>
      <c r="C1063" s="37">
        <v>0</v>
      </c>
      <c r="E1063" t="s">
        <v>6761</v>
      </c>
      <c r="F1063" s="36">
        <v>44279.90457175926</v>
      </c>
    </row>
    <row r="1064" spans="1:6">
      <c r="A1064" s="37">
        <v>20</v>
      </c>
      <c r="B1064" t="s">
        <v>5471</v>
      </c>
      <c r="C1064" s="37">
        <v>0</v>
      </c>
      <c r="E1064" t="s">
        <v>6762</v>
      </c>
      <c r="F1064" s="36">
        <v>44279.90457175926</v>
      </c>
    </row>
    <row r="1065" spans="1:6">
      <c r="A1065" s="37">
        <v>21</v>
      </c>
      <c r="B1065" t="s">
        <v>5611</v>
      </c>
      <c r="C1065" s="37">
        <v>0</v>
      </c>
      <c r="E1065" t="s">
        <v>6738</v>
      </c>
      <c r="F1065" s="36">
        <v>44280.083622685182</v>
      </c>
    </row>
    <row r="1066" spans="1:6">
      <c r="A1066" s="37">
        <v>21</v>
      </c>
      <c r="B1066" t="s">
        <v>5605</v>
      </c>
      <c r="C1066" s="37">
        <v>0</v>
      </c>
      <c r="E1066" t="s">
        <v>6739</v>
      </c>
      <c r="F1066" s="36">
        <v>44280.083622685182</v>
      </c>
    </row>
    <row r="1067" spans="1:6">
      <c r="A1067" s="37">
        <v>21</v>
      </c>
      <c r="B1067" t="s">
        <v>5455</v>
      </c>
      <c r="C1067" s="37">
        <v>0</v>
      </c>
      <c r="E1067" t="s">
        <v>6740</v>
      </c>
      <c r="F1067" s="36">
        <v>44280.083622685182</v>
      </c>
    </row>
    <row r="1068" spans="1:6">
      <c r="A1068" s="37">
        <v>21</v>
      </c>
      <c r="B1068" t="s">
        <v>5457</v>
      </c>
      <c r="C1068" s="37">
        <v>0</v>
      </c>
      <c r="E1068" t="s">
        <v>6741</v>
      </c>
      <c r="F1068" s="36">
        <v>44280.083622685182</v>
      </c>
    </row>
    <row r="1069" spans="1:6">
      <c r="A1069" s="37">
        <v>21</v>
      </c>
      <c r="B1069" t="s">
        <v>5458</v>
      </c>
      <c r="C1069" s="37">
        <v>0</v>
      </c>
      <c r="E1069" t="s">
        <v>6742</v>
      </c>
      <c r="F1069" s="36">
        <v>44280.083622685182</v>
      </c>
    </row>
    <row r="1070" spans="1:6">
      <c r="A1070" s="37">
        <v>21</v>
      </c>
      <c r="B1070" t="s">
        <v>5466</v>
      </c>
      <c r="C1070" s="37">
        <v>0</v>
      </c>
      <c r="E1070" t="s">
        <v>6743</v>
      </c>
      <c r="F1070" s="36">
        <v>44280.083634259259</v>
      </c>
    </row>
    <row r="1071" spans="1:6">
      <c r="A1071" s="37">
        <v>21</v>
      </c>
      <c r="B1071" t="s">
        <v>5491</v>
      </c>
      <c r="C1071" s="37">
        <v>0</v>
      </c>
      <c r="E1071" t="s">
        <v>6744</v>
      </c>
      <c r="F1071" s="36">
        <v>44280.083645833336</v>
      </c>
    </row>
    <row r="1072" spans="1:6">
      <c r="A1072" s="37">
        <v>21</v>
      </c>
      <c r="B1072" t="s">
        <v>5492</v>
      </c>
      <c r="C1072" s="37">
        <v>0</v>
      </c>
      <c r="E1072" t="s">
        <v>6745</v>
      </c>
      <c r="F1072" s="36">
        <v>44280.083645833336</v>
      </c>
    </row>
    <row r="1073" spans="1:6">
      <c r="A1073" s="37">
        <v>21</v>
      </c>
      <c r="B1073" t="s">
        <v>5503</v>
      </c>
      <c r="C1073" s="37">
        <v>0</v>
      </c>
      <c r="E1073" t="s">
        <v>6746</v>
      </c>
      <c r="F1073" s="36">
        <v>44280.083645833336</v>
      </c>
    </row>
    <row r="1074" spans="1:6">
      <c r="A1074" s="37">
        <v>21</v>
      </c>
      <c r="B1074" t="s">
        <v>6335</v>
      </c>
      <c r="C1074" s="37">
        <v>0</v>
      </c>
      <c r="E1074" t="s">
        <v>6747</v>
      </c>
      <c r="F1074" s="36">
        <v>44280.083645833336</v>
      </c>
    </row>
    <row r="1075" spans="1:6">
      <c r="A1075" s="37">
        <v>21</v>
      </c>
      <c r="B1075" t="s">
        <v>6336</v>
      </c>
      <c r="C1075" s="37">
        <v>0</v>
      </c>
      <c r="E1075" t="s">
        <v>6748</v>
      </c>
      <c r="F1075" s="36">
        <v>44280.083657407406</v>
      </c>
    </row>
    <row r="1076" spans="1:6">
      <c r="A1076" s="37">
        <v>21</v>
      </c>
      <c r="B1076" t="s">
        <v>5611</v>
      </c>
      <c r="C1076" s="37">
        <v>0</v>
      </c>
      <c r="E1076" t="s">
        <v>6738</v>
      </c>
      <c r="F1076" s="36">
        <v>44280.083657407406</v>
      </c>
    </row>
    <row r="1077" spans="1:6">
      <c r="A1077" s="37">
        <v>21</v>
      </c>
      <c r="B1077" t="s">
        <v>5506</v>
      </c>
      <c r="C1077" s="37">
        <v>0</v>
      </c>
      <c r="E1077" t="s">
        <v>6749</v>
      </c>
      <c r="F1077" s="36">
        <v>44280.083657407406</v>
      </c>
    </row>
    <row r="1078" spans="1:6">
      <c r="A1078" s="37">
        <v>21</v>
      </c>
      <c r="B1078" t="s">
        <v>5507</v>
      </c>
      <c r="C1078" s="37">
        <v>0</v>
      </c>
      <c r="E1078" t="s">
        <v>6750</v>
      </c>
      <c r="F1078" s="36">
        <v>44280.083657407406</v>
      </c>
    </row>
    <row r="1079" spans="1:6">
      <c r="A1079" s="37">
        <v>21</v>
      </c>
      <c r="B1079" t="s">
        <v>5508</v>
      </c>
      <c r="C1079" s="37">
        <v>0</v>
      </c>
      <c r="E1079" t="s">
        <v>6751</v>
      </c>
      <c r="F1079" s="36">
        <v>44280.083657407406</v>
      </c>
    </row>
    <row r="1080" spans="1:6">
      <c r="A1080" s="37">
        <v>21</v>
      </c>
      <c r="B1080" t="s">
        <v>5610</v>
      </c>
      <c r="C1080" s="37">
        <v>0</v>
      </c>
      <c r="E1080" t="s">
        <v>6752</v>
      </c>
      <c r="F1080" s="36">
        <v>44280.083657407406</v>
      </c>
    </row>
    <row r="1081" spans="1:6">
      <c r="A1081" s="37">
        <v>21</v>
      </c>
      <c r="B1081" t="s">
        <v>5504</v>
      </c>
      <c r="C1081" s="37">
        <v>0</v>
      </c>
      <c r="E1081" t="s">
        <v>6753</v>
      </c>
      <c r="F1081" s="36">
        <v>44280.083668981482</v>
      </c>
    </row>
    <row r="1082" spans="1:6">
      <c r="A1082" s="37">
        <v>21</v>
      </c>
      <c r="B1082" t="s">
        <v>5605</v>
      </c>
      <c r="C1082" s="37">
        <v>0</v>
      </c>
      <c r="E1082" t="s">
        <v>6739</v>
      </c>
      <c r="F1082" s="36">
        <v>44280.083668981482</v>
      </c>
    </row>
    <row r="1083" spans="1:6">
      <c r="A1083" s="37">
        <v>21</v>
      </c>
      <c r="B1083" t="s">
        <v>5606</v>
      </c>
      <c r="C1083" s="37">
        <v>0</v>
      </c>
      <c r="E1083" t="s">
        <v>6754</v>
      </c>
      <c r="F1083" s="36">
        <v>44280.083668981482</v>
      </c>
    </row>
    <row r="1084" spans="1:6">
      <c r="A1084" s="37">
        <v>21</v>
      </c>
      <c r="B1084" t="s">
        <v>5607</v>
      </c>
      <c r="C1084" s="37">
        <v>0</v>
      </c>
      <c r="E1084" t="s">
        <v>6755</v>
      </c>
      <c r="F1084" s="36">
        <v>44280.083668981482</v>
      </c>
    </row>
    <row r="1085" spans="1:6">
      <c r="A1085" s="37">
        <v>21</v>
      </c>
      <c r="B1085" t="s">
        <v>5550</v>
      </c>
      <c r="C1085" s="37">
        <v>0</v>
      </c>
      <c r="E1085" t="s">
        <v>6756</v>
      </c>
      <c r="F1085" s="36">
        <v>44280.083680555559</v>
      </c>
    </row>
    <row r="1086" spans="1:6">
      <c r="A1086" s="37">
        <v>21</v>
      </c>
      <c r="B1086" t="s">
        <v>5453</v>
      </c>
      <c r="C1086" s="37">
        <v>0</v>
      </c>
      <c r="E1086" t="s">
        <v>6757</v>
      </c>
      <c r="F1086" s="36">
        <v>44280.083680555559</v>
      </c>
    </row>
    <row r="1087" spans="1:6">
      <c r="A1087" s="37">
        <v>21</v>
      </c>
      <c r="B1087" t="s">
        <v>5745</v>
      </c>
      <c r="C1087" s="37">
        <v>0</v>
      </c>
      <c r="E1087" t="s">
        <v>6758</v>
      </c>
      <c r="F1087" s="36">
        <v>44280.083680555559</v>
      </c>
    </row>
    <row r="1088" spans="1:6">
      <c r="A1088" s="37">
        <v>21</v>
      </c>
      <c r="B1088" t="s">
        <v>5468</v>
      </c>
      <c r="C1088" s="37">
        <v>0</v>
      </c>
      <c r="E1088" t="s">
        <v>6759</v>
      </c>
      <c r="F1088" s="36">
        <v>44280.083680555559</v>
      </c>
    </row>
    <row r="1089" spans="1:6">
      <c r="A1089" s="37">
        <v>21</v>
      </c>
      <c r="B1089" t="s">
        <v>5469</v>
      </c>
      <c r="C1089" s="37">
        <v>0</v>
      </c>
      <c r="E1089" t="s">
        <v>6760</v>
      </c>
      <c r="F1089" s="36">
        <v>44280.083680555559</v>
      </c>
    </row>
    <row r="1090" spans="1:6">
      <c r="A1090" s="37">
        <v>21</v>
      </c>
      <c r="B1090" t="s">
        <v>5470</v>
      </c>
      <c r="C1090" s="37">
        <v>0</v>
      </c>
      <c r="E1090" t="s">
        <v>6761</v>
      </c>
      <c r="F1090" s="36">
        <v>44280.083680555559</v>
      </c>
    </row>
    <row r="1091" spans="1:6">
      <c r="A1091" s="37">
        <v>21</v>
      </c>
      <c r="B1091" t="s">
        <v>5471</v>
      </c>
      <c r="C1091" s="37">
        <v>0</v>
      </c>
      <c r="E1091" t="s">
        <v>6762</v>
      </c>
      <c r="F1091" s="36">
        <v>44280.083692129629</v>
      </c>
    </row>
    <row r="1092" spans="1:6">
      <c r="A1092" s="37">
        <v>18</v>
      </c>
      <c r="B1092" t="s">
        <v>5453</v>
      </c>
      <c r="C1092" s="37">
        <v>4.3089183645000002</v>
      </c>
      <c r="D1092" s="37" t="s">
        <v>5362</v>
      </c>
      <c r="E1092" t="s">
        <v>6768</v>
      </c>
      <c r="F1092" s="36">
        <v>44280.177384259259</v>
      </c>
    </row>
    <row r="1093" spans="1:6">
      <c r="A1093" s="37">
        <v>0</v>
      </c>
      <c r="B1093" t="s">
        <v>5453</v>
      </c>
      <c r="C1093" s="37">
        <v>0</v>
      </c>
      <c r="D1093" s="37" t="s">
        <v>5362</v>
      </c>
      <c r="E1093" s="132" t="s">
        <v>6769</v>
      </c>
      <c r="F1093" s="36">
        <v>44280.179259259261</v>
      </c>
    </row>
    <row r="1094" spans="1:6">
      <c r="A1094" s="37">
        <v>21</v>
      </c>
      <c r="B1094" t="s">
        <v>5453</v>
      </c>
      <c r="C1094" s="37">
        <v>4.4133958240000002</v>
      </c>
      <c r="D1094" s="37" t="s">
        <v>5362</v>
      </c>
      <c r="E1094" t="s">
        <v>6768</v>
      </c>
      <c r="F1094" s="36">
        <v>44280.419444444444</v>
      </c>
    </row>
    <row r="1095" spans="1:6">
      <c r="A1095" s="37">
        <v>0</v>
      </c>
      <c r="B1095" t="s">
        <v>5453</v>
      </c>
      <c r="C1095" s="37">
        <v>0</v>
      </c>
      <c r="D1095" s="37" t="s">
        <v>5362</v>
      </c>
      <c r="E1095" t="s">
        <v>6769</v>
      </c>
      <c r="F1095" s="36">
        <v>44280.419502314813</v>
      </c>
    </row>
    <row r="1096" spans="1:6">
      <c r="A1096" s="37">
        <v>21</v>
      </c>
      <c r="B1096" t="s">
        <v>5596</v>
      </c>
      <c r="C1096" s="37">
        <v>0</v>
      </c>
      <c r="D1096" s="37" t="s">
        <v>5505</v>
      </c>
      <c r="E1096" t="s">
        <v>5683</v>
      </c>
      <c r="F1096" s="36">
        <v>44280.430486111109</v>
      </c>
    </row>
    <row r="1097" spans="1:6">
      <c r="A1097" s="37">
        <v>21</v>
      </c>
      <c r="B1097" t="s">
        <v>5608</v>
      </c>
      <c r="C1097" s="37">
        <v>0</v>
      </c>
      <c r="D1097" s="37" t="s">
        <v>371</v>
      </c>
      <c r="E1097" t="s">
        <v>5684</v>
      </c>
      <c r="F1097" s="36">
        <v>44280.430486111109</v>
      </c>
    </row>
    <row r="1098" spans="1:6">
      <c r="A1098" s="37">
        <v>21</v>
      </c>
      <c r="B1098" t="s">
        <v>5609</v>
      </c>
      <c r="C1098" s="37">
        <v>0</v>
      </c>
      <c r="D1098" s="37" t="s">
        <v>5362</v>
      </c>
      <c r="E1098" t="s">
        <v>5685</v>
      </c>
      <c r="F1098" s="36">
        <v>44280.430486111109</v>
      </c>
    </row>
    <row r="1099" spans="1:6">
      <c r="A1099" s="37">
        <v>21</v>
      </c>
      <c r="B1099" t="s">
        <v>5644</v>
      </c>
      <c r="C1099" s="37">
        <v>0</v>
      </c>
      <c r="D1099" s="37" t="s">
        <v>3992</v>
      </c>
      <c r="E1099" t="s">
        <v>6201</v>
      </c>
      <c r="F1099" s="36">
        <v>44280.430497685185</v>
      </c>
    </row>
    <row r="1100" spans="1:6">
      <c r="A1100" s="37">
        <v>0</v>
      </c>
      <c r="B1100" t="s">
        <v>5644</v>
      </c>
      <c r="C1100" s="37">
        <v>0</v>
      </c>
      <c r="D1100" s="37" t="s">
        <v>3992</v>
      </c>
      <c r="E1100" t="s">
        <v>6202</v>
      </c>
      <c r="F1100" s="36">
        <v>44280.430763888886</v>
      </c>
    </row>
    <row r="1101" spans="1:6">
      <c r="A1101" s="37">
        <v>21</v>
      </c>
      <c r="B1101" t="s">
        <v>5643</v>
      </c>
      <c r="C1101" s="37">
        <v>0</v>
      </c>
      <c r="D1101" s="37" t="s">
        <v>3992</v>
      </c>
      <c r="E1101" t="s">
        <v>6196</v>
      </c>
      <c r="F1101" s="36">
        <v>44280.430763888886</v>
      </c>
    </row>
    <row r="1102" spans="1:6">
      <c r="A1102" s="37">
        <v>0</v>
      </c>
      <c r="B1102" t="s">
        <v>5643</v>
      </c>
      <c r="C1102" s="37">
        <v>0</v>
      </c>
      <c r="D1102" s="37" t="s">
        <v>3992</v>
      </c>
      <c r="E1102" t="s">
        <v>6197</v>
      </c>
      <c r="F1102" s="36">
        <v>44280.430775462963</v>
      </c>
    </row>
    <row r="1103" spans="1:6">
      <c r="A1103" s="37">
        <v>21</v>
      </c>
      <c r="B1103" t="s">
        <v>5596</v>
      </c>
      <c r="C1103" s="37">
        <v>0</v>
      </c>
      <c r="D1103" s="37" t="s">
        <v>5505</v>
      </c>
      <c r="E1103" t="s">
        <v>5683</v>
      </c>
      <c r="F1103" s="36">
        <v>44280.444155092591</v>
      </c>
    </row>
    <row r="1104" spans="1:6">
      <c r="A1104" s="37">
        <v>21</v>
      </c>
      <c r="B1104" t="s">
        <v>5608</v>
      </c>
      <c r="C1104" s="37">
        <v>0</v>
      </c>
      <c r="D1104" s="37" t="s">
        <v>371</v>
      </c>
      <c r="E1104" t="s">
        <v>5684</v>
      </c>
      <c r="F1104" s="36">
        <v>44280.444155092591</v>
      </c>
    </row>
    <row r="1105" spans="1:6">
      <c r="A1105" s="37">
        <v>21</v>
      </c>
      <c r="B1105" t="s">
        <v>5609</v>
      </c>
      <c r="C1105" s="37">
        <v>0</v>
      </c>
      <c r="D1105" s="37" t="s">
        <v>5362</v>
      </c>
      <c r="E1105" t="s">
        <v>5685</v>
      </c>
      <c r="F1105" s="36">
        <v>44280.444155092591</v>
      </c>
    </row>
    <row r="1106" spans="1:6">
      <c r="A1106" s="37">
        <v>1</v>
      </c>
      <c r="B1106" t="s">
        <v>5666</v>
      </c>
      <c r="C1106" s="37">
        <v>27.730985560417256</v>
      </c>
      <c r="D1106" s="37" t="s">
        <v>5505</v>
      </c>
      <c r="E1106" t="s">
        <v>5680</v>
      </c>
      <c r="F1106" s="36">
        <v>44280.454502314817</v>
      </c>
    </row>
    <row r="1107" spans="1:6">
      <c r="A1107" s="37">
        <v>1</v>
      </c>
      <c r="B1107" t="s">
        <v>5668</v>
      </c>
      <c r="C1107" s="37">
        <v>117.19999694824219</v>
      </c>
      <c r="D1107" s="37" t="s">
        <v>371</v>
      </c>
      <c r="E1107" t="s">
        <v>5681</v>
      </c>
      <c r="F1107" s="36">
        <v>44280.454502314817</v>
      </c>
    </row>
    <row r="1108" spans="1:6">
      <c r="A1108" s="37">
        <v>1</v>
      </c>
      <c r="B1108" t="s">
        <v>5667</v>
      </c>
      <c r="C1108" s="37">
        <v>65.641478819317214</v>
      </c>
      <c r="D1108" s="37" t="s">
        <v>5362</v>
      </c>
      <c r="E1108" t="s">
        <v>5682</v>
      </c>
      <c r="F1108" s="36">
        <v>44280.454502314817</v>
      </c>
    </row>
    <row r="1109" spans="1:6">
      <c r="A1109" s="37">
        <v>1</v>
      </c>
      <c r="B1109" t="s">
        <v>5596</v>
      </c>
      <c r="C1109" s="37">
        <v>0</v>
      </c>
      <c r="D1109" s="37" t="s">
        <v>5505</v>
      </c>
      <c r="E1109" t="s">
        <v>5683</v>
      </c>
      <c r="F1109" s="36">
        <v>44280.457326388889</v>
      </c>
    </row>
    <row r="1110" spans="1:6">
      <c r="A1110" s="37">
        <v>1</v>
      </c>
      <c r="B1110" t="s">
        <v>5608</v>
      </c>
      <c r="C1110" s="37">
        <v>0</v>
      </c>
      <c r="D1110" s="37" t="s">
        <v>371</v>
      </c>
      <c r="E1110" t="s">
        <v>5684</v>
      </c>
      <c r="F1110" s="36">
        <v>44280.457326388889</v>
      </c>
    </row>
    <row r="1111" spans="1:6">
      <c r="A1111" s="37">
        <v>1</v>
      </c>
      <c r="B1111" t="s">
        <v>5609</v>
      </c>
      <c r="C1111" s="37">
        <v>0</v>
      </c>
      <c r="D1111" s="37" t="s">
        <v>5362</v>
      </c>
      <c r="E1111" t="s">
        <v>5685</v>
      </c>
      <c r="F1111" s="36">
        <v>44280.457337962966</v>
      </c>
    </row>
    <row r="1112" spans="1:6">
      <c r="A1112" s="37">
        <v>16</v>
      </c>
      <c r="C1112" s="37">
        <v>0</v>
      </c>
      <c r="E1112" t="s">
        <v>6771</v>
      </c>
      <c r="F1112" s="36">
        <v>44280.516539351855</v>
      </c>
    </row>
    <row r="1113" spans="1:6">
      <c r="A1113" s="37">
        <v>17</v>
      </c>
      <c r="C1113" s="37">
        <v>0</v>
      </c>
      <c r="E1113" t="s">
        <v>6763</v>
      </c>
      <c r="F1113" s="36">
        <v>44280.520381944443</v>
      </c>
    </row>
    <row r="1114" spans="1:6">
      <c r="A1114" s="37">
        <v>22</v>
      </c>
      <c r="B1114" t="s">
        <v>5611</v>
      </c>
      <c r="C1114" s="37">
        <v>0</v>
      </c>
      <c r="E1114" t="s">
        <v>6738</v>
      </c>
      <c r="F1114" s="36">
        <v>44281.08353009259</v>
      </c>
    </row>
    <row r="1115" spans="1:6">
      <c r="A1115" s="37">
        <v>22</v>
      </c>
      <c r="B1115" t="s">
        <v>5605</v>
      </c>
      <c r="C1115" s="37">
        <v>0</v>
      </c>
      <c r="E1115" t="s">
        <v>6739</v>
      </c>
      <c r="F1115" s="36">
        <v>44281.08353009259</v>
      </c>
    </row>
    <row r="1116" spans="1:6">
      <c r="A1116" s="37">
        <v>22</v>
      </c>
      <c r="B1116" t="s">
        <v>5455</v>
      </c>
      <c r="C1116" s="37">
        <v>0</v>
      </c>
      <c r="E1116" t="s">
        <v>6740</v>
      </c>
      <c r="F1116" s="36">
        <v>44281.08353009259</v>
      </c>
    </row>
    <row r="1117" spans="1:6">
      <c r="A1117" s="37">
        <v>22</v>
      </c>
      <c r="B1117" t="s">
        <v>5457</v>
      </c>
      <c r="C1117" s="37">
        <v>0</v>
      </c>
      <c r="E1117" t="s">
        <v>6741</v>
      </c>
      <c r="F1117" s="36">
        <v>44281.08353009259</v>
      </c>
    </row>
    <row r="1118" spans="1:6">
      <c r="A1118" s="37">
        <v>22</v>
      </c>
      <c r="B1118" t="s">
        <v>5458</v>
      </c>
      <c r="C1118" s="37">
        <v>0</v>
      </c>
      <c r="E1118" t="s">
        <v>6742</v>
      </c>
      <c r="F1118" s="36">
        <v>44281.08353009259</v>
      </c>
    </row>
    <row r="1119" spans="1:6">
      <c r="A1119" s="37">
        <v>22</v>
      </c>
      <c r="B1119" t="s">
        <v>5466</v>
      </c>
      <c r="C1119" s="37">
        <v>0</v>
      </c>
      <c r="E1119" t="s">
        <v>6743</v>
      </c>
      <c r="F1119" s="36">
        <v>44281.083541666667</v>
      </c>
    </row>
    <row r="1120" spans="1:6">
      <c r="A1120" s="37">
        <v>22</v>
      </c>
      <c r="B1120" t="s">
        <v>5491</v>
      </c>
      <c r="C1120" s="37">
        <v>0</v>
      </c>
      <c r="E1120" t="s">
        <v>6744</v>
      </c>
      <c r="F1120" s="36">
        <v>44281.083553240744</v>
      </c>
    </row>
    <row r="1121" spans="1:6">
      <c r="A1121" s="37">
        <v>22</v>
      </c>
      <c r="B1121" t="s">
        <v>5492</v>
      </c>
      <c r="C1121" s="37">
        <v>0</v>
      </c>
      <c r="E1121" t="s">
        <v>6745</v>
      </c>
      <c r="F1121" s="36">
        <v>44281.083564814813</v>
      </c>
    </row>
    <row r="1122" spans="1:6">
      <c r="A1122" s="37">
        <v>22</v>
      </c>
      <c r="B1122" t="s">
        <v>5503</v>
      </c>
      <c r="C1122" s="37">
        <v>0</v>
      </c>
      <c r="E1122" t="s">
        <v>6746</v>
      </c>
      <c r="F1122" s="36">
        <v>44281.083564814813</v>
      </c>
    </row>
    <row r="1123" spans="1:6">
      <c r="A1123" s="37">
        <v>22</v>
      </c>
      <c r="B1123" t="s">
        <v>6335</v>
      </c>
      <c r="C1123" s="37">
        <v>0</v>
      </c>
      <c r="E1123" t="s">
        <v>6747</v>
      </c>
      <c r="F1123" s="36">
        <v>44281.083564814813</v>
      </c>
    </row>
    <row r="1124" spans="1:6">
      <c r="A1124" s="37">
        <v>22</v>
      </c>
      <c r="B1124" t="s">
        <v>6336</v>
      </c>
      <c r="C1124" s="37">
        <v>0</v>
      </c>
      <c r="E1124" t="s">
        <v>6748</v>
      </c>
      <c r="F1124" s="36">
        <v>44281.083564814813</v>
      </c>
    </row>
    <row r="1125" spans="1:6">
      <c r="A1125" s="37">
        <v>22</v>
      </c>
      <c r="B1125" t="s">
        <v>5611</v>
      </c>
      <c r="C1125" s="37">
        <v>0</v>
      </c>
      <c r="E1125" t="s">
        <v>6738</v>
      </c>
      <c r="F1125" s="36">
        <v>44281.083564814813</v>
      </c>
    </row>
    <row r="1126" spans="1:6">
      <c r="A1126" s="37">
        <v>22</v>
      </c>
      <c r="B1126" t="s">
        <v>5506</v>
      </c>
      <c r="C1126" s="37">
        <v>0</v>
      </c>
      <c r="E1126" t="s">
        <v>6749</v>
      </c>
      <c r="F1126" s="36">
        <v>44281.083564814813</v>
      </c>
    </row>
    <row r="1127" spans="1:6">
      <c r="A1127" s="37">
        <v>22</v>
      </c>
      <c r="B1127" t="s">
        <v>5507</v>
      </c>
      <c r="C1127" s="37">
        <v>0</v>
      </c>
      <c r="E1127" t="s">
        <v>6750</v>
      </c>
      <c r="F1127" s="36">
        <v>44281.08357638889</v>
      </c>
    </row>
    <row r="1128" spans="1:6">
      <c r="A1128" s="37">
        <v>22</v>
      </c>
      <c r="B1128" t="s">
        <v>5508</v>
      </c>
      <c r="C1128" s="37">
        <v>0</v>
      </c>
      <c r="E1128" t="s">
        <v>6751</v>
      </c>
      <c r="F1128" s="36">
        <v>44281.08357638889</v>
      </c>
    </row>
    <row r="1129" spans="1:6">
      <c r="A1129" s="37">
        <v>22</v>
      </c>
      <c r="B1129" t="s">
        <v>5610</v>
      </c>
      <c r="C1129" s="37">
        <v>0</v>
      </c>
      <c r="E1129" t="s">
        <v>6752</v>
      </c>
      <c r="F1129" s="36">
        <v>44281.08357638889</v>
      </c>
    </row>
    <row r="1130" spans="1:6">
      <c r="A1130" s="37">
        <v>22</v>
      </c>
      <c r="B1130" t="s">
        <v>5504</v>
      </c>
      <c r="C1130" s="37">
        <v>0</v>
      </c>
      <c r="E1130" t="s">
        <v>6753</v>
      </c>
      <c r="F1130" s="36">
        <v>44281.083587962959</v>
      </c>
    </row>
    <row r="1131" spans="1:6">
      <c r="A1131" s="37">
        <v>22</v>
      </c>
      <c r="B1131" t="s">
        <v>5605</v>
      </c>
      <c r="C1131" s="37">
        <v>0</v>
      </c>
      <c r="E1131" t="s">
        <v>6739</v>
      </c>
      <c r="F1131" s="36">
        <v>44281.083587962959</v>
      </c>
    </row>
    <row r="1132" spans="1:6">
      <c r="A1132" s="37">
        <v>22</v>
      </c>
      <c r="B1132" t="s">
        <v>5606</v>
      </c>
      <c r="C1132" s="37">
        <v>0</v>
      </c>
      <c r="E1132" t="s">
        <v>6754</v>
      </c>
      <c r="F1132" s="36">
        <v>44281.083587962959</v>
      </c>
    </row>
    <row r="1133" spans="1:6">
      <c r="A1133" s="37">
        <v>22</v>
      </c>
      <c r="B1133" t="s">
        <v>5607</v>
      </c>
      <c r="C1133" s="37">
        <v>0</v>
      </c>
      <c r="E1133" t="s">
        <v>6755</v>
      </c>
      <c r="F1133" s="36">
        <v>44281.083587962959</v>
      </c>
    </row>
    <row r="1134" spans="1:6">
      <c r="A1134" s="37">
        <v>22</v>
      </c>
      <c r="B1134" t="s">
        <v>5550</v>
      </c>
      <c r="C1134" s="37">
        <v>0</v>
      </c>
      <c r="E1134" t="s">
        <v>6756</v>
      </c>
      <c r="F1134" s="36">
        <v>44281.083599537036</v>
      </c>
    </row>
    <row r="1135" spans="1:6">
      <c r="A1135" s="37">
        <v>22</v>
      </c>
      <c r="B1135" t="s">
        <v>5453</v>
      </c>
      <c r="C1135" s="37">
        <v>0</v>
      </c>
      <c r="E1135" t="s">
        <v>6757</v>
      </c>
      <c r="F1135" s="36">
        <v>44281.083599537036</v>
      </c>
    </row>
    <row r="1136" spans="1:6">
      <c r="A1136" s="37">
        <v>22</v>
      </c>
      <c r="B1136" t="s">
        <v>5745</v>
      </c>
      <c r="C1136" s="37">
        <v>0</v>
      </c>
      <c r="E1136" t="s">
        <v>6758</v>
      </c>
      <c r="F1136" s="36">
        <v>44281.083599537036</v>
      </c>
    </row>
    <row r="1137" spans="1:6">
      <c r="A1137" s="37">
        <v>22</v>
      </c>
      <c r="B1137" t="s">
        <v>5468</v>
      </c>
      <c r="C1137" s="37">
        <v>0</v>
      </c>
      <c r="E1137" t="s">
        <v>6759</v>
      </c>
      <c r="F1137" s="36">
        <v>44281.083599537036</v>
      </c>
    </row>
    <row r="1138" spans="1:6">
      <c r="A1138" s="37">
        <v>22</v>
      </c>
      <c r="B1138" t="s">
        <v>5469</v>
      </c>
      <c r="C1138" s="37">
        <v>0</v>
      </c>
      <c r="E1138" t="s">
        <v>6760</v>
      </c>
      <c r="F1138" s="36">
        <v>44281.083599537036</v>
      </c>
    </row>
    <row r="1139" spans="1:6">
      <c r="A1139" s="37">
        <v>22</v>
      </c>
      <c r="B1139" t="s">
        <v>5470</v>
      </c>
      <c r="C1139" s="37">
        <v>0</v>
      </c>
      <c r="E1139" t="s">
        <v>6761</v>
      </c>
      <c r="F1139" s="36">
        <v>44281.083599537036</v>
      </c>
    </row>
    <row r="1140" spans="1:6">
      <c r="A1140" s="37">
        <v>22</v>
      </c>
      <c r="B1140" t="s">
        <v>5471</v>
      </c>
      <c r="C1140" s="37">
        <v>0</v>
      </c>
      <c r="E1140" t="s">
        <v>6762</v>
      </c>
      <c r="F1140" s="36">
        <v>44281.083599537036</v>
      </c>
    </row>
    <row r="1141" spans="1:6">
      <c r="A1141" s="37">
        <v>23</v>
      </c>
      <c r="B1141" t="s">
        <v>5611</v>
      </c>
      <c r="C1141" s="37">
        <v>0</v>
      </c>
      <c r="E1141" t="s">
        <v>6738</v>
      </c>
      <c r="F1141" s="36">
        <v>44282.083564814813</v>
      </c>
    </row>
    <row r="1142" spans="1:6">
      <c r="A1142" s="37">
        <v>23</v>
      </c>
      <c r="B1142" t="s">
        <v>5605</v>
      </c>
      <c r="C1142" s="37">
        <v>0</v>
      </c>
      <c r="E1142" t="s">
        <v>6739</v>
      </c>
      <c r="F1142" s="36">
        <v>44282.083564814813</v>
      </c>
    </row>
    <row r="1143" spans="1:6">
      <c r="A1143" s="37">
        <v>23</v>
      </c>
      <c r="B1143" t="s">
        <v>5455</v>
      </c>
      <c r="C1143" s="37">
        <v>0</v>
      </c>
      <c r="E1143" t="s">
        <v>6740</v>
      </c>
      <c r="F1143" s="36">
        <v>44282.083564814813</v>
      </c>
    </row>
    <row r="1144" spans="1:6">
      <c r="A1144" s="37">
        <v>23</v>
      </c>
      <c r="B1144" t="s">
        <v>5457</v>
      </c>
      <c r="C1144" s="37">
        <v>0</v>
      </c>
      <c r="E1144" t="s">
        <v>6741</v>
      </c>
      <c r="F1144" s="36">
        <v>44282.08357638889</v>
      </c>
    </row>
    <row r="1145" spans="1:6">
      <c r="A1145" s="37">
        <v>23</v>
      </c>
      <c r="B1145" t="s">
        <v>5458</v>
      </c>
      <c r="C1145" s="37">
        <v>0</v>
      </c>
      <c r="E1145" t="s">
        <v>6742</v>
      </c>
      <c r="F1145" s="36">
        <v>44282.08357638889</v>
      </c>
    </row>
    <row r="1146" spans="1:6">
      <c r="A1146" s="37">
        <v>23</v>
      </c>
      <c r="B1146" t="s">
        <v>5466</v>
      </c>
      <c r="C1146" s="37">
        <v>0</v>
      </c>
      <c r="E1146" t="s">
        <v>6743</v>
      </c>
      <c r="F1146" s="36">
        <v>44282.08357638889</v>
      </c>
    </row>
    <row r="1147" spans="1:6">
      <c r="A1147" s="37">
        <v>23</v>
      </c>
      <c r="B1147" t="s">
        <v>5491</v>
      </c>
      <c r="C1147" s="37">
        <v>0</v>
      </c>
      <c r="E1147" t="s">
        <v>6744</v>
      </c>
      <c r="F1147" s="36">
        <v>44282.083587962959</v>
      </c>
    </row>
    <row r="1148" spans="1:6">
      <c r="A1148" s="37">
        <v>23</v>
      </c>
      <c r="B1148" t="s">
        <v>5492</v>
      </c>
      <c r="C1148" s="37">
        <v>0</v>
      </c>
      <c r="E1148" t="s">
        <v>6745</v>
      </c>
      <c r="F1148" s="36">
        <v>44282.083599537036</v>
      </c>
    </row>
    <row r="1149" spans="1:6">
      <c r="A1149" s="37">
        <v>23</v>
      </c>
      <c r="B1149" t="s">
        <v>5503</v>
      </c>
      <c r="C1149" s="37">
        <v>0</v>
      </c>
      <c r="E1149" t="s">
        <v>6746</v>
      </c>
      <c r="F1149" s="36">
        <v>44282.083599537036</v>
      </c>
    </row>
    <row r="1150" spans="1:6">
      <c r="A1150" s="37">
        <v>23</v>
      </c>
      <c r="B1150" t="s">
        <v>6335</v>
      </c>
      <c r="C1150" s="37">
        <v>0</v>
      </c>
      <c r="E1150" t="s">
        <v>6747</v>
      </c>
      <c r="F1150" s="36">
        <v>44282.083599537036</v>
      </c>
    </row>
    <row r="1151" spans="1:6">
      <c r="A1151" s="37">
        <v>23</v>
      </c>
      <c r="B1151" t="s">
        <v>6336</v>
      </c>
      <c r="C1151" s="37">
        <v>0</v>
      </c>
      <c r="E1151" t="s">
        <v>6748</v>
      </c>
      <c r="F1151" s="36">
        <v>44282.083599537036</v>
      </c>
    </row>
    <row r="1152" spans="1:6">
      <c r="A1152" s="37">
        <v>23</v>
      </c>
      <c r="B1152" t="s">
        <v>5611</v>
      </c>
      <c r="C1152" s="37">
        <v>0</v>
      </c>
      <c r="E1152" t="s">
        <v>6738</v>
      </c>
      <c r="F1152" s="36">
        <v>44282.083599537036</v>
      </c>
    </row>
    <row r="1153" spans="1:6">
      <c r="A1153" s="37">
        <v>23</v>
      </c>
      <c r="B1153" t="s">
        <v>5506</v>
      </c>
      <c r="C1153" s="37">
        <v>0</v>
      </c>
      <c r="E1153" t="s">
        <v>6749</v>
      </c>
      <c r="F1153" s="36">
        <v>44282.083611111113</v>
      </c>
    </row>
    <row r="1154" spans="1:6">
      <c r="A1154" s="37">
        <v>23</v>
      </c>
      <c r="B1154" t="s">
        <v>5507</v>
      </c>
      <c r="C1154" s="37">
        <v>0</v>
      </c>
      <c r="E1154" t="s">
        <v>6750</v>
      </c>
      <c r="F1154" s="36">
        <v>44282.083611111113</v>
      </c>
    </row>
    <row r="1155" spans="1:6">
      <c r="A1155" s="37">
        <v>23</v>
      </c>
      <c r="B1155" t="s">
        <v>5508</v>
      </c>
      <c r="C1155" s="37">
        <v>0</v>
      </c>
      <c r="E1155" t="s">
        <v>6751</v>
      </c>
      <c r="F1155" s="36">
        <v>44282.083611111113</v>
      </c>
    </row>
    <row r="1156" spans="1:6">
      <c r="A1156" s="37">
        <v>23</v>
      </c>
      <c r="B1156" t="s">
        <v>5610</v>
      </c>
      <c r="C1156" s="37">
        <v>0</v>
      </c>
      <c r="E1156" t="s">
        <v>6752</v>
      </c>
      <c r="F1156" s="36">
        <v>44282.083611111113</v>
      </c>
    </row>
    <row r="1157" spans="1:6">
      <c r="A1157" s="37">
        <v>23</v>
      </c>
      <c r="B1157" t="s">
        <v>5504</v>
      </c>
      <c r="C1157" s="37">
        <v>0</v>
      </c>
      <c r="E1157" t="s">
        <v>6753</v>
      </c>
      <c r="F1157" s="36">
        <v>44282.083622685182</v>
      </c>
    </row>
    <row r="1158" spans="1:6">
      <c r="A1158" s="37">
        <v>23</v>
      </c>
      <c r="B1158" t="s">
        <v>5605</v>
      </c>
      <c r="C1158" s="37">
        <v>0</v>
      </c>
      <c r="E1158" t="s">
        <v>6739</v>
      </c>
      <c r="F1158" s="36">
        <v>44282.083622685182</v>
      </c>
    </row>
    <row r="1159" spans="1:6">
      <c r="A1159" s="37">
        <v>23</v>
      </c>
      <c r="B1159" t="s">
        <v>5606</v>
      </c>
      <c r="C1159" s="37">
        <v>0</v>
      </c>
      <c r="E1159" t="s">
        <v>6754</v>
      </c>
      <c r="F1159" s="36">
        <v>44282.083622685182</v>
      </c>
    </row>
    <row r="1160" spans="1:6">
      <c r="A1160" s="37">
        <v>23</v>
      </c>
      <c r="B1160" t="s">
        <v>5607</v>
      </c>
      <c r="C1160" s="37">
        <v>0</v>
      </c>
      <c r="E1160" t="s">
        <v>6755</v>
      </c>
      <c r="F1160" s="36">
        <v>44282.083622685182</v>
      </c>
    </row>
    <row r="1161" spans="1:6">
      <c r="A1161" s="37">
        <v>23</v>
      </c>
      <c r="B1161" t="s">
        <v>5550</v>
      </c>
      <c r="C1161" s="37">
        <v>0</v>
      </c>
      <c r="E1161" t="s">
        <v>6756</v>
      </c>
      <c r="F1161" s="36">
        <v>44282.083634259259</v>
      </c>
    </row>
    <row r="1162" spans="1:6">
      <c r="A1162" s="37">
        <v>23</v>
      </c>
      <c r="B1162" t="s">
        <v>5453</v>
      </c>
      <c r="C1162" s="37">
        <v>0</v>
      </c>
      <c r="E1162" t="s">
        <v>6757</v>
      </c>
      <c r="F1162" s="36">
        <v>44282.083634259259</v>
      </c>
    </row>
    <row r="1163" spans="1:6">
      <c r="A1163" s="37">
        <v>23</v>
      </c>
      <c r="B1163" t="s">
        <v>5745</v>
      </c>
      <c r="C1163" s="37">
        <v>0</v>
      </c>
      <c r="E1163" t="s">
        <v>6758</v>
      </c>
      <c r="F1163" s="36">
        <v>44282.083634259259</v>
      </c>
    </row>
    <row r="1164" spans="1:6">
      <c r="A1164" s="37">
        <v>23</v>
      </c>
      <c r="B1164" t="s">
        <v>5468</v>
      </c>
      <c r="C1164" s="37">
        <v>0</v>
      </c>
      <c r="E1164" t="s">
        <v>6759</v>
      </c>
      <c r="F1164" s="36">
        <v>44282.083634259259</v>
      </c>
    </row>
    <row r="1165" spans="1:6">
      <c r="A1165" s="37">
        <v>23</v>
      </c>
      <c r="B1165" t="s">
        <v>5469</v>
      </c>
      <c r="C1165" s="37">
        <v>0</v>
      </c>
      <c r="E1165" t="s">
        <v>6760</v>
      </c>
      <c r="F1165" s="36">
        <v>44282.083634259259</v>
      </c>
    </row>
    <row r="1166" spans="1:6">
      <c r="A1166" s="37">
        <v>23</v>
      </c>
      <c r="B1166" t="s">
        <v>5470</v>
      </c>
      <c r="C1166" s="37">
        <v>0</v>
      </c>
      <c r="E1166" t="s">
        <v>6761</v>
      </c>
      <c r="F1166" s="36">
        <v>44282.083634259259</v>
      </c>
    </row>
    <row r="1167" spans="1:6">
      <c r="A1167" s="37">
        <v>23</v>
      </c>
      <c r="B1167" t="s">
        <v>5471</v>
      </c>
      <c r="C1167" s="37">
        <v>0</v>
      </c>
      <c r="E1167" t="s">
        <v>6762</v>
      </c>
      <c r="F1167" s="36">
        <v>44282.083634259259</v>
      </c>
    </row>
    <row r="1168" spans="1:6">
      <c r="A1168" s="37">
        <v>24</v>
      </c>
      <c r="B1168" t="s">
        <v>5611</v>
      </c>
      <c r="C1168" s="37">
        <v>0</v>
      </c>
      <c r="E1168" t="s">
        <v>6738</v>
      </c>
      <c r="F1168" s="36">
        <v>44283.083773148152</v>
      </c>
    </row>
    <row r="1169" spans="1:6">
      <c r="A1169" s="37">
        <v>24</v>
      </c>
      <c r="B1169" t="s">
        <v>5605</v>
      </c>
      <c r="C1169" s="37">
        <v>0</v>
      </c>
      <c r="E1169" t="s">
        <v>6739</v>
      </c>
      <c r="F1169" s="36">
        <v>44283.083773148152</v>
      </c>
    </row>
    <row r="1170" spans="1:6">
      <c r="A1170" s="37">
        <v>24</v>
      </c>
      <c r="B1170" t="s">
        <v>5455</v>
      </c>
      <c r="C1170" s="37">
        <v>0</v>
      </c>
      <c r="E1170" t="s">
        <v>6740</v>
      </c>
      <c r="F1170" s="36">
        <v>44283.083784722221</v>
      </c>
    </row>
    <row r="1171" spans="1:6">
      <c r="A1171" s="37">
        <v>24</v>
      </c>
      <c r="B1171" t="s">
        <v>5457</v>
      </c>
      <c r="C1171" s="37">
        <v>0</v>
      </c>
      <c r="E1171" t="s">
        <v>6741</v>
      </c>
      <c r="F1171" s="36">
        <v>44283.083784722221</v>
      </c>
    </row>
    <row r="1172" spans="1:6">
      <c r="A1172" s="37">
        <v>24</v>
      </c>
      <c r="B1172" t="s">
        <v>5458</v>
      </c>
      <c r="C1172" s="37">
        <v>0</v>
      </c>
      <c r="E1172" t="s">
        <v>6742</v>
      </c>
      <c r="F1172" s="36">
        <v>44283.083784722221</v>
      </c>
    </row>
    <row r="1173" spans="1:6">
      <c r="A1173" s="37">
        <v>24</v>
      </c>
      <c r="B1173" t="s">
        <v>5466</v>
      </c>
      <c r="C1173" s="37">
        <v>0</v>
      </c>
      <c r="E1173" t="s">
        <v>6743</v>
      </c>
      <c r="F1173" s="36">
        <v>44283.083784722221</v>
      </c>
    </row>
    <row r="1174" spans="1:6">
      <c r="A1174" s="37">
        <v>24</v>
      </c>
      <c r="B1174" t="s">
        <v>5491</v>
      </c>
      <c r="C1174" s="37">
        <v>0</v>
      </c>
      <c r="E1174" t="s">
        <v>6744</v>
      </c>
      <c r="F1174" s="36">
        <v>44283.083796296298</v>
      </c>
    </row>
    <row r="1175" spans="1:6">
      <c r="A1175" s="37">
        <v>24</v>
      </c>
      <c r="B1175" t="s">
        <v>5492</v>
      </c>
      <c r="C1175" s="37">
        <v>0</v>
      </c>
      <c r="E1175" t="s">
        <v>6745</v>
      </c>
      <c r="F1175" s="36">
        <v>44283.083807870367</v>
      </c>
    </row>
    <row r="1176" spans="1:6">
      <c r="A1176" s="37">
        <v>24</v>
      </c>
      <c r="B1176" t="s">
        <v>5503</v>
      </c>
      <c r="C1176" s="37">
        <v>0</v>
      </c>
      <c r="E1176" t="s">
        <v>6746</v>
      </c>
      <c r="F1176" s="36">
        <v>44283.083807870367</v>
      </c>
    </row>
    <row r="1177" spans="1:6">
      <c r="A1177" s="37">
        <v>24</v>
      </c>
      <c r="B1177" t="s">
        <v>6335</v>
      </c>
      <c r="C1177" s="37">
        <v>0</v>
      </c>
      <c r="E1177" t="s">
        <v>6747</v>
      </c>
      <c r="F1177" s="36">
        <v>44283.083807870367</v>
      </c>
    </row>
    <row r="1178" spans="1:6">
      <c r="A1178" s="37">
        <v>24</v>
      </c>
      <c r="B1178" t="s">
        <v>6336</v>
      </c>
      <c r="C1178" s="37">
        <v>0</v>
      </c>
      <c r="E1178" t="s">
        <v>6748</v>
      </c>
      <c r="F1178" s="36">
        <v>44283.083807870367</v>
      </c>
    </row>
    <row r="1179" spans="1:6">
      <c r="A1179" s="37">
        <v>24</v>
      </c>
      <c r="B1179" t="s">
        <v>5611</v>
      </c>
      <c r="C1179" s="37">
        <v>0</v>
      </c>
      <c r="E1179" t="s">
        <v>6738</v>
      </c>
      <c r="F1179" s="36">
        <v>44283.083807870367</v>
      </c>
    </row>
    <row r="1180" spans="1:6">
      <c r="A1180" s="37">
        <v>24</v>
      </c>
      <c r="B1180" t="s">
        <v>5506</v>
      </c>
      <c r="C1180" s="37">
        <v>0</v>
      </c>
      <c r="E1180" t="s">
        <v>6749</v>
      </c>
      <c r="F1180" s="36">
        <v>44283.083807870367</v>
      </c>
    </row>
    <row r="1181" spans="1:6">
      <c r="A1181" s="37">
        <v>24</v>
      </c>
      <c r="B1181" t="s">
        <v>5507</v>
      </c>
      <c r="C1181" s="37">
        <v>0</v>
      </c>
      <c r="E1181" t="s">
        <v>6750</v>
      </c>
      <c r="F1181" s="36">
        <v>44283.083807870367</v>
      </c>
    </row>
    <row r="1182" spans="1:6">
      <c r="A1182" s="37">
        <v>24</v>
      </c>
      <c r="B1182" t="s">
        <v>5508</v>
      </c>
      <c r="C1182" s="37">
        <v>0</v>
      </c>
      <c r="E1182" t="s">
        <v>6751</v>
      </c>
      <c r="F1182" s="36">
        <v>44283.083807870367</v>
      </c>
    </row>
    <row r="1183" spans="1:6">
      <c r="A1183" s="37">
        <v>24</v>
      </c>
      <c r="B1183" t="s">
        <v>5610</v>
      </c>
      <c r="C1183" s="37">
        <v>0</v>
      </c>
      <c r="E1183" t="s">
        <v>6752</v>
      </c>
      <c r="F1183" s="36">
        <v>44283.083819444444</v>
      </c>
    </row>
    <row r="1184" spans="1:6">
      <c r="A1184" s="37">
        <v>24</v>
      </c>
      <c r="B1184" t="s">
        <v>5504</v>
      </c>
      <c r="C1184" s="37">
        <v>0</v>
      </c>
      <c r="E1184" t="s">
        <v>6753</v>
      </c>
      <c r="F1184" s="36">
        <v>44283.083831018521</v>
      </c>
    </row>
    <row r="1185" spans="1:6">
      <c r="A1185" s="37">
        <v>24</v>
      </c>
      <c r="B1185" t="s">
        <v>5605</v>
      </c>
      <c r="C1185" s="37">
        <v>0</v>
      </c>
      <c r="E1185" t="s">
        <v>6739</v>
      </c>
      <c r="F1185" s="36">
        <v>44283.083831018521</v>
      </c>
    </row>
    <row r="1186" spans="1:6">
      <c r="A1186" s="37">
        <v>24</v>
      </c>
      <c r="B1186" t="s">
        <v>5606</v>
      </c>
      <c r="C1186" s="37">
        <v>0</v>
      </c>
      <c r="E1186" t="s">
        <v>6754</v>
      </c>
      <c r="F1186" s="36">
        <v>44283.083831018521</v>
      </c>
    </row>
    <row r="1187" spans="1:6">
      <c r="A1187" s="37">
        <v>24</v>
      </c>
      <c r="B1187" t="s">
        <v>5607</v>
      </c>
      <c r="C1187" s="37">
        <v>0</v>
      </c>
      <c r="E1187" t="s">
        <v>6755</v>
      </c>
      <c r="F1187" s="36">
        <v>44283.083831018521</v>
      </c>
    </row>
    <row r="1188" spans="1:6">
      <c r="A1188" s="37">
        <v>24</v>
      </c>
      <c r="B1188" t="s">
        <v>5550</v>
      </c>
      <c r="C1188" s="37">
        <v>0</v>
      </c>
      <c r="E1188" t="s">
        <v>6756</v>
      </c>
      <c r="F1188" s="36">
        <v>44283.083831018521</v>
      </c>
    </row>
    <row r="1189" spans="1:6">
      <c r="A1189" s="37">
        <v>24</v>
      </c>
      <c r="B1189" t="s">
        <v>5453</v>
      </c>
      <c r="C1189" s="37">
        <v>0</v>
      </c>
      <c r="E1189" t="s">
        <v>6757</v>
      </c>
      <c r="F1189" s="36">
        <v>44283.08384259259</v>
      </c>
    </row>
    <row r="1190" spans="1:6">
      <c r="A1190" s="37">
        <v>24</v>
      </c>
      <c r="B1190" t="s">
        <v>5745</v>
      </c>
      <c r="C1190" s="37">
        <v>0</v>
      </c>
      <c r="E1190" t="s">
        <v>6758</v>
      </c>
      <c r="F1190" s="36">
        <v>44283.08384259259</v>
      </c>
    </row>
    <row r="1191" spans="1:6">
      <c r="A1191" s="37">
        <v>24</v>
      </c>
      <c r="B1191" t="s">
        <v>5468</v>
      </c>
      <c r="C1191" s="37">
        <v>0</v>
      </c>
      <c r="E1191" t="s">
        <v>6759</v>
      </c>
      <c r="F1191" s="36">
        <v>44283.08384259259</v>
      </c>
    </row>
    <row r="1192" spans="1:6">
      <c r="A1192" s="37">
        <v>24</v>
      </c>
      <c r="B1192" t="s">
        <v>5469</v>
      </c>
      <c r="C1192" s="37">
        <v>0</v>
      </c>
      <c r="E1192" t="s">
        <v>6760</v>
      </c>
      <c r="F1192" s="36">
        <v>44283.08384259259</v>
      </c>
    </row>
    <row r="1193" spans="1:6">
      <c r="A1193" s="37">
        <v>24</v>
      </c>
      <c r="B1193" t="s">
        <v>5470</v>
      </c>
      <c r="C1193" s="37">
        <v>0</v>
      </c>
      <c r="E1193" t="s">
        <v>6761</v>
      </c>
      <c r="F1193" s="36">
        <v>44283.08384259259</v>
      </c>
    </row>
    <row r="1194" spans="1:6">
      <c r="A1194" s="37">
        <v>24</v>
      </c>
      <c r="B1194" t="s">
        <v>5471</v>
      </c>
      <c r="C1194" s="37">
        <v>0</v>
      </c>
      <c r="E1194" t="s">
        <v>6762</v>
      </c>
      <c r="F1194" s="36">
        <v>44283.08384259259</v>
      </c>
    </row>
    <row r="1195" spans="1:6">
      <c r="A1195" s="37">
        <v>25</v>
      </c>
      <c r="B1195" t="s">
        <v>5596</v>
      </c>
      <c r="C1195" s="37">
        <v>0</v>
      </c>
      <c r="D1195" s="37" t="s">
        <v>5505</v>
      </c>
      <c r="E1195" t="s">
        <v>5683</v>
      </c>
      <c r="F1195" s="36">
        <v>44284.56689814815</v>
      </c>
    </row>
    <row r="1196" spans="1:6">
      <c r="A1196" s="37">
        <v>25</v>
      </c>
      <c r="B1196" t="s">
        <v>5608</v>
      </c>
      <c r="C1196" s="37">
        <v>0</v>
      </c>
      <c r="D1196" s="37" t="s">
        <v>371</v>
      </c>
      <c r="E1196" t="s">
        <v>5684</v>
      </c>
      <c r="F1196" s="36">
        <v>44284.56689814815</v>
      </c>
    </row>
    <row r="1197" spans="1:6">
      <c r="A1197" s="37">
        <v>25</v>
      </c>
      <c r="B1197" t="s">
        <v>5609</v>
      </c>
      <c r="C1197" s="37">
        <v>0</v>
      </c>
      <c r="D1197" s="37" t="s">
        <v>5362</v>
      </c>
      <c r="E1197" t="s">
        <v>5685</v>
      </c>
      <c r="F1197" s="36">
        <v>44284.56689814815</v>
      </c>
    </row>
    <row r="1198" spans="1:6">
      <c r="A1198" s="37">
        <v>0</v>
      </c>
      <c r="B1198" t="s">
        <v>5400</v>
      </c>
      <c r="C1198" s="37">
        <v>0</v>
      </c>
      <c r="D1198" s="37" t="s">
        <v>5372</v>
      </c>
      <c r="E1198" t="s">
        <v>5706</v>
      </c>
      <c r="F1198" s="36">
        <v>44285.761203703703</v>
      </c>
    </row>
    <row r="1199" spans="1:6">
      <c r="A1199" s="37">
        <v>0</v>
      </c>
      <c r="B1199" t="s">
        <v>5400</v>
      </c>
      <c r="C1199" s="37">
        <v>0</v>
      </c>
      <c r="D1199" s="37" t="s">
        <v>5372</v>
      </c>
      <c r="E1199" t="s">
        <v>5706</v>
      </c>
      <c r="F1199" s="36">
        <v>44285.761273148149</v>
      </c>
    </row>
    <row r="1200" spans="1:6">
      <c r="A1200" s="37">
        <v>0</v>
      </c>
      <c r="B1200" t="s">
        <v>5402</v>
      </c>
      <c r="C1200" s="37">
        <v>0</v>
      </c>
      <c r="D1200" s="37" t="s">
        <v>5372</v>
      </c>
      <c r="E1200" t="s">
        <v>5707</v>
      </c>
      <c r="F1200" s="36">
        <v>44285.761307870373</v>
      </c>
    </row>
    <row r="1201" spans="1:6">
      <c r="A1201" s="37">
        <v>0</v>
      </c>
      <c r="B1201" t="s">
        <v>5402</v>
      </c>
      <c r="C1201" s="37">
        <v>0</v>
      </c>
      <c r="D1201" s="37" t="s">
        <v>5372</v>
      </c>
      <c r="E1201" t="s">
        <v>5707</v>
      </c>
      <c r="F1201" s="36">
        <v>44285.761331018519</v>
      </c>
    </row>
    <row r="1202" spans="1:6">
      <c r="A1202" s="37">
        <v>0</v>
      </c>
      <c r="B1202" t="s">
        <v>5404</v>
      </c>
      <c r="C1202" s="37">
        <v>0</v>
      </c>
      <c r="D1202" s="37" t="s">
        <v>5372</v>
      </c>
      <c r="E1202" t="s">
        <v>5708</v>
      </c>
      <c r="F1202" s="36">
        <v>44285.761354166665</v>
      </c>
    </row>
    <row r="1203" spans="1:6">
      <c r="A1203" s="37">
        <v>0</v>
      </c>
      <c r="B1203" t="s">
        <v>5404</v>
      </c>
      <c r="C1203" s="37">
        <v>0</v>
      </c>
      <c r="D1203" s="37" t="s">
        <v>5372</v>
      </c>
      <c r="E1203" t="s">
        <v>5708</v>
      </c>
      <c r="F1203" s="36">
        <v>44285.761365740742</v>
      </c>
    </row>
    <row r="1204" spans="1:6">
      <c r="A1204" s="37">
        <v>0</v>
      </c>
      <c r="B1204" t="s">
        <v>5406</v>
      </c>
      <c r="C1204" s="37">
        <v>0</v>
      </c>
      <c r="D1204" s="37" t="s">
        <v>5372</v>
      </c>
      <c r="E1204" t="s">
        <v>5709</v>
      </c>
      <c r="F1204" s="36">
        <v>44285.761377314811</v>
      </c>
    </row>
    <row r="1205" spans="1:6">
      <c r="A1205" s="37">
        <v>0</v>
      </c>
      <c r="B1205" t="s">
        <v>5406</v>
      </c>
      <c r="C1205" s="37">
        <v>0</v>
      </c>
      <c r="D1205" s="37" t="s">
        <v>5372</v>
      </c>
      <c r="E1205" t="s">
        <v>5709</v>
      </c>
      <c r="F1205" s="36">
        <v>44285.761400462965</v>
      </c>
    </row>
    <row r="1206" spans="1:6">
      <c r="A1206" s="37">
        <v>0</v>
      </c>
      <c r="B1206" t="s">
        <v>5407</v>
      </c>
      <c r="C1206" s="37">
        <v>0</v>
      </c>
      <c r="D1206" s="37" t="s">
        <v>5372</v>
      </c>
      <c r="E1206" t="s">
        <v>5710</v>
      </c>
      <c r="F1206" s="36">
        <v>44285.761412037034</v>
      </c>
    </row>
    <row r="1207" spans="1:6">
      <c r="A1207" s="37">
        <v>0</v>
      </c>
      <c r="B1207" t="s">
        <v>5407</v>
      </c>
      <c r="C1207" s="37">
        <v>0</v>
      </c>
      <c r="D1207" s="37" t="s">
        <v>5372</v>
      </c>
      <c r="E1207" t="s">
        <v>5710</v>
      </c>
      <c r="F1207" s="36">
        <v>44285.761423611111</v>
      </c>
    </row>
    <row r="1208" spans="1:6">
      <c r="A1208" s="37">
        <v>0</v>
      </c>
      <c r="B1208" t="s">
        <v>5409</v>
      </c>
      <c r="C1208" s="37">
        <v>0</v>
      </c>
      <c r="D1208" s="37" t="s">
        <v>5372</v>
      </c>
      <c r="E1208" t="s">
        <v>5711</v>
      </c>
      <c r="F1208" s="36">
        <v>44285.761435185188</v>
      </c>
    </row>
    <row r="1209" spans="1:6">
      <c r="A1209" s="37">
        <v>0</v>
      </c>
      <c r="B1209" t="s">
        <v>5409</v>
      </c>
      <c r="C1209" s="37">
        <v>0</v>
      </c>
      <c r="D1209" s="37" t="s">
        <v>5372</v>
      </c>
      <c r="E1209" t="s">
        <v>5711</v>
      </c>
      <c r="F1209" s="36">
        <v>44285.761446759258</v>
      </c>
    </row>
    <row r="1210" spans="1:6">
      <c r="A1210" s="37">
        <v>26</v>
      </c>
      <c r="B1210" t="s">
        <v>5412</v>
      </c>
      <c r="C1210" s="37">
        <v>0.11097159099999999</v>
      </c>
      <c r="D1210" s="37" t="s">
        <v>3992</v>
      </c>
      <c r="E1210" t="s">
        <v>6773</v>
      </c>
      <c r="F1210" s="36">
        <v>44285.761458333334</v>
      </c>
    </row>
    <row r="1211" spans="1:6">
      <c r="A1211" s="37">
        <v>26</v>
      </c>
      <c r="B1211" t="s">
        <v>5413</v>
      </c>
      <c r="C1211" s="37">
        <v>0.181619747</v>
      </c>
      <c r="D1211" s="37" t="s">
        <v>3992</v>
      </c>
      <c r="E1211" t="s">
        <v>6774</v>
      </c>
      <c r="F1211" s="36">
        <v>44285.761469907404</v>
      </c>
    </row>
    <row r="1212" spans="1:6">
      <c r="A1212" s="37">
        <v>26</v>
      </c>
      <c r="B1212" t="s">
        <v>5414</v>
      </c>
      <c r="C1212" s="37">
        <v>0.13883921799999999</v>
      </c>
      <c r="D1212" s="37" t="s">
        <v>3992</v>
      </c>
      <c r="E1212" t="s">
        <v>6775</v>
      </c>
      <c r="F1212" s="36">
        <v>44285.761493055557</v>
      </c>
    </row>
    <row r="1213" spans="1:6">
      <c r="A1213" s="37">
        <v>26</v>
      </c>
      <c r="B1213" t="s">
        <v>5415</v>
      </c>
      <c r="C1213" s="37">
        <v>0.147072073</v>
      </c>
      <c r="D1213" s="37" t="s">
        <v>3992</v>
      </c>
      <c r="E1213" t="s">
        <v>6776</v>
      </c>
      <c r="F1213" s="36">
        <v>44285.761504629627</v>
      </c>
    </row>
    <row r="1214" spans="1:6">
      <c r="A1214" s="37">
        <v>26</v>
      </c>
      <c r="B1214" t="s">
        <v>5416</v>
      </c>
      <c r="C1214" s="37">
        <v>85.995529520000005</v>
      </c>
      <c r="D1214" s="37" t="s">
        <v>3992</v>
      </c>
      <c r="E1214" t="s">
        <v>6777</v>
      </c>
      <c r="F1214" s="36">
        <v>44285.761516203704</v>
      </c>
    </row>
    <row r="1215" spans="1:6">
      <c r="A1215" s="37">
        <v>26</v>
      </c>
      <c r="B1215" t="s">
        <v>5417</v>
      </c>
      <c r="C1215" s="37">
        <v>0.559282579</v>
      </c>
      <c r="D1215" s="37" t="s">
        <v>3992</v>
      </c>
      <c r="E1215" t="s">
        <v>6778</v>
      </c>
      <c r="F1215" s="36">
        <v>44285.76152777778</v>
      </c>
    </row>
    <row r="1216" spans="1:6">
      <c r="A1216" s="37">
        <v>26</v>
      </c>
      <c r="B1216" t="s">
        <v>5418</v>
      </c>
      <c r="C1216" s="37">
        <v>0.74101355400000002</v>
      </c>
      <c r="D1216" s="37" t="s">
        <v>3992</v>
      </c>
      <c r="E1216" t="s">
        <v>6779</v>
      </c>
      <c r="F1216" s="36">
        <v>44285.76153935185</v>
      </c>
    </row>
    <row r="1217" spans="1:6">
      <c r="A1217" s="37">
        <v>26</v>
      </c>
      <c r="B1217" t="s">
        <v>5419</v>
      </c>
      <c r="C1217" s="37">
        <v>2.9720770000000001E-3</v>
      </c>
      <c r="D1217" s="37" t="s">
        <v>3992</v>
      </c>
      <c r="E1217" t="s">
        <v>6780</v>
      </c>
      <c r="F1217" s="36">
        <v>44285.761550925927</v>
      </c>
    </row>
    <row r="1218" spans="1:6">
      <c r="A1218" s="37">
        <v>26</v>
      </c>
      <c r="B1218" t="s">
        <v>5420</v>
      </c>
      <c r="C1218" s="37">
        <v>21.647259609999999</v>
      </c>
      <c r="D1218" s="37" t="s">
        <v>3992</v>
      </c>
      <c r="E1218" t="s">
        <v>6781</v>
      </c>
      <c r="F1218" s="36">
        <v>44285.761562500003</v>
      </c>
    </row>
    <row r="1219" spans="1:6">
      <c r="A1219" s="37">
        <v>26</v>
      </c>
      <c r="B1219" t="s">
        <v>5421</v>
      </c>
      <c r="C1219" s="37">
        <v>32.395691820000003</v>
      </c>
      <c r="D1219" s="37" t="s">
        <v>3992</v>
      </c>
      <c r="E1219" t="s">
        <v>6782</v>
      </c>
      <c r="F1219" s="36">
        <v>44285.76158564815</v>
      </c>
    </row>
    <row r="1220" spans="1:6">
      <c r="A1220" s="37">
        <v>26</v>
      </c>
      <c r="B1220" t="s">
        <v>5422</v>
      </c>
      <c r="C1220" s="37">
        <v>50.86139824</v>
      </c>
      <c r="D1220" s="37" t="s">
        <v>3992</v>
      </c>
      <c r="E1220" t="s">
        <v>6783</v>
      </c>
      <c r="F1220" s="36">
        <v>44285.761597222219</v>
      </c>
    </row>
    <row r="1221" spans="1:6">
      <c r="A1221" s="37">
        <v>26</v>
      </c>
      <c r="B1221" t="s">
        <v>5423</v>
      </c>
      <c r="C1221" s="37">
        <v>91.313931210000007</v>
      </c>
      <c r="D1221" s="37" t="s">
        <v>3992</v>
      </c>
      <c r="E1221" t="s">
        <v>6784</v>
      </c>
      <c r="F1221" s="36">
        <v>44285.761608796296</v>
      </c>
    </row>
    <row r="1222" spans="1:6">
      <c r="A1222" s="37">
        <v>26</v>
      </c>
      <c r="B1222" t="s">
        <v>5424</v>
      </c>
      <c r="C1222" s="37">
        <v>26.279477920000001</v>
      </c>
      <c r="D1222" s="37" t="s">
        <v>3992</v>
      </c>
      <c r="E1222" t="s">
        <v>6785</v>
      </c>
      <c r="F1222" s="36">
        <v>44285.761678240742</v>
      </c>
    </row>
    <row r="1223" spans="1:6">
      <c r="A1223" s="37">
        <v>26</v>
      </c>
      <c r="B1223" t="s">
        <v>5425</v>
      </c>
      <c r="C1223" s="37">
        <v>45.437387530000002</v>
      </c>
      <c r="D1223" s="37" t="s">
        <v>3992</v>
      </c>
      <c r="E1223" t="s">
        <v>6786</v>
      </c>
      <c r="F1223" s="36">
        <v>44285.761701388888</v>
      </c>
    </row>
    <row r="1224" spans="1:6">
      <c r="A1224" s="37">
        <v>24</v>
      </c>
      <c r="B1224" t="s">
        <v>5596</v>
      </c>
      <c r="C1224" s="37">
        <v>0</v>
      </c>
      <c r="D1224" s="37" t="s">
        <v>5505</v>
      </c>
      <c r="E1224" t="s">
        <v>5683</v>
      </c>
      <c r="F1224" s="36">
        <v>44285.768229166664</v>
      </c>
    </row>
    <row r="1225" spans="1:6">
      <c r="A1225" s="37">
        <v>24</v>
      </c>
      <c r="B1225" t="s">
        <v>5608</v>
      </c>
      <c r="C1225" s="37">
        <v>0</v>
      </c>
      <c r="D1225" s="37" t="s">
        <v>371</v>
      </c>
      <c r="E1225" t="s">
        <v>5684</v>
      </c>
      <c r="F1225" s="36">
        <v>44285.768229166664</v>
      </c>
    </row>
    <row r="1226" spans="1:6">
      <c r="A1226" s="37">
        <v>24</v>
      </c>
      <c r="B1226" t="s">
        <v>5609</v>
      </c>
      <c r="C1226" s="37">
        <v>0</v>
      </c>
      <c r="D1226" s="37" t="s">
        <v>5362</v>
      </c>
      <c r="E1226" t="s">
        <v>5685</v>
      </c>
      <c r="F1226" s="36">
        <v>44285.768229166664</v>
      </c>
    </row>
    <row r="1227" spans="1:6">
      <c r="A1227" s="37">
        <v>27</v>
      </c>
      <c r="B1227" t="s">
        <v>5596</v>
      </c>
      <c r="C1227" s="37">
        <v>0</v>
      </c>
      <c r="D1227" s="37" t="s">
        <v>5505</v>
      </c>
      <c r="E1227" t="s">
        <v>5683</v>
      </c>
      <c r="F1227" s="36">
        <v>44286.727418981478</v>
      </c>
    </row>
    <row r="1228" spans="1:6">
      <c r="A1228" s="37">
        <v>27</v>
      </c>
      <c r="B1228" t="s">
        <v>5608</v>
      </c>
      <c r="C1228" s="37">
        <v>0</v>
      </c>
      <c r="D1228" s="37" t="s">
        <v>371</v>
      </c>
      <c r="E1228" t="s">
        <v>5684</v>
      </c>
      <c r="F1228" s="36">
        <v>44286.727430555555</v>
      </c>
    </row>
    <row r="1229" spans="1:6">
      <c r="A1229" s="37">
        <v>27</v>
      </c>
      <c r="B1229" t="s">
        <v>5609</v>
      </c>
      <c r="C1229" s="37">
        <v>0</v>
      </c>
      <c r="D1229" s="37" t="s">
        <v>5362</v>
      </c>
      <c r="E1229" t="s">
        <v>5685</v>
      </c>
      <c r="F1229" s="36">
        <v>44286.727430555555</v>
      </c>
    </row>
    <row r="1230" spans="1:6">
      <c r="A1230" s="37">
        <v>0</v>
      </c>
      <c r="B1230" t="s">
        <v>6798</v>
      </c>
      <c r="C1230" s="37">
        <v>0</v>
      </c>
      <c r="D1230" s="37" t="s">
        <v>5372</v>
      </c>
      <c r="E1230" t="s">
        <v>7506</v>
      </c>
      <c r="F1230" s="36">
        <v>44365.575462962966</v>
      </c>
    </row>
    <row r="1231" spans="1:6">
      <c r="A1231" s="37">
        <v>0</v>
      </c>
      <c r="B1231" t="s">
        <v>6798</v>
      </c>
      <c r="C1231" s="37">
        <v>0</v>
      </c>
      <c r="D1231" s="37" t="s">
        <v>5372</v>
      </c>
      <c r="E1231" t="s">
        <v>7506</v>
      </c>
      <c r="F1231" s="36">
        <v>44365.57576388889</v>
      </c>
    </row>
    <row r="1232" spans="1:6">
      <c r="A1232" s="37">
        <v>0</v>
      </c>
      <c r="B1232" t="s">
        <v>6815</v>
      </c>
      <c r="C1232" s="37">
        <v>0</v>
      </c>
      <c r="D1232" s="37" t="s">
        <v>5372</v>
      </c>
      <c r="E1232" t="s">
        <v>7507</v>
      </c>
      <c r="F1232" s="36">
        <v>44365.576469907406</v>
      </c>
    </row>
    <row r="1233" spans="1:6">
      <c r="A1233" s="37">
        <v>0</v>
      </c>
      <c r="B1233" t="s">
        <v>6815</v>
      </c>
      <c r="C1233" s="37">
        <v>0</v>
      </c>
      <c r="D1233" s="37" t="s">
        <v>5372</v>
      </c>
      <c r="E1233" t="s">
        <v>7507</v>
      </c>
      <c r="F1233" s="36">
        <v>44365.576724537037</v>
      </c>
    </row>
    <row r="1234" spans="1:6">
      <c r="A1234" s="37">
        <v>1</v>
      </c>
      <c r="B1234" t="s">
        <v>6969</v>
      </c>
      <c r="C1234" s="37">
        <v>23.5</v>
      </c>
      <c r="D1234" s="37" t="s">
        <v>3992</v>
      </c>
      <c r="E1234" t="s">
        <v>7508</v>
      </c>
      <c r="F1234" s="36">
        <v>44365.577002314814</v>
      </c>
    </row>
    <row r="1235" spans="1:6">
      <c r="A1235" s="37">
        <v>1</v>
      </c>
      <c r="B1235" t="s">
        <v>7047</v>
      </c>
      <c r="C1235" s="37">
        <v>52.8</v>
      </c>
      <c r="D1235" s="37" t="s">
        <v>371</v>
      </c>
      <c r="E1235" t="s">
        <v>7509</v>
      </c>
      <c r="F1235" s="36">
        <v>44365.577013888891</v>
      </c>
    </row>
    <row r="1236" spans="1:6">
      <c r="A1236" s="37">
        <v>1</v>
      </c>
      <c r="B1236" t="s">
        <v>7059</v>
      </c>
      <c r="C1236" s="37">
        <v>103.4</v>
      </c>
      <c r="D1236" s="37" t="s">
        <v>371</v>
      </c>
      <c r="E1236" t="s">
        <v>7510</v>
      </c>
      <c r="F1236" s="36">
        <v>44365.577013888891</v>
      </c>
    </row>
    <row r="1237" spans="1:6">
      <c r="A1237" s="37">
        <v>0</v>
      </c>
      <c r="B1237" t="s">
        <v>6798</v>
      </c>
      <c r="C1237" s="37">
        <v>0</v>
      </c>
      <c r="D1237" s="37" t="s">
        <v>5372</v>
      </c>
      <c r="E1237" t="s">
        <v>7506</v>
      </c>
      <c r="F1237" s="36">
        <v>44365.584305555552</v>
      </c>
    </row>
    <row r="1238" spans="1:6">
      <c r="A1238" s="37">
        <v>0</v>
      </c>
      <c r="B1238" t="s">
        <v>6798</v>
      </c>
      <c r="C1238" s="37">
        <v>0</v>
      </c>
      <c r="D1238" s="37" t="s">
        <v>5372</v>
      </c>
      <c r="E1238" t="s">
        <v>7506</v>
      </c>
      <c r="F1238" s="36">
        <v>44365.584652777776</v>
      </c>
    </row>
    <row r="1239" spans="1:6">
      <c r="A1239" s="37">
        <v>0</v>
      </c>
      <c r="B1239" t="s">
        <v>6815</v>
      </c>
      <c r="C1239" s="37">
        <v>0</v>
      </c>
      <c r="D1239" s="37" t="s">
        <v>5372</v>
      </c>
      <c r="E1239" t="s">
        <v>7507</v>
      </c>
      <c r="F1239" s="36">
        <v>44365.584988425922</v>
      </c>
    </row>
    <row r="1240" spans="1:6">
      <c r="A1240" s="37">
        <v>0</v>
      </c>
      <c r="B1240" t="s">
        <v>6815</v>
      </c>
      <c r="C1240" s="37">
        <v>0</v>
      </c>
      <c r="D1240" s="37" t="s">
        <v>5372</v>
      </c>
      <c r="E1240" t="s">
        <v>7507</v>
      </c>
      <c r="F1240" s="36">
        <v>44365.58834490741</v>
      </c>
    </row>
    <row r="1241" spans="1:6">
      <c r="A1241" s="37">
        <v>1</v>
      </c>
      <c r="B1241" t="s">
        <v>6969</v>
      </c>
      <c r="C1241" s="37">
        <v>23.5</v>
      </c>
      <c r="D1241" s="37" t="s">
        <v>3992</v>
      </c>
      <c r="E1241" t="s">
        <v>7508</v>
      </c>
      <c r="F1241" s="36">
        <v>44365.589722222219</v>
      </c>
    </row>
    <row r="1242" spans="1:6">
      <c r="A1242" s="37">
        <v>1</v>
      </c>
      <c r="B1242" t="s">
        <v>7047</v>
      </c>
      <c r="C1242" s="37">
        <v>52.8</v>
      </c>
      <c r="D1242" s="37" t="s">
        <v>371</v>
      </c>
      <c r="E1242" t="s">
        <v>7509</v>
      </c>
      <c r="F1242" s="36">
        <v>44365.589722222219</v>
      </c>
    </row>
    <row r="1243" spans="1:6">
      <c r="A1243" s="37">
        <v>1</v>
      </c>
      <c r="B1243" t="s">
        <v>7059</v>
      </c>
      <c r="C1243" s="37">
        <v>103.4</v>
      </c>
      <c r="D1243" s="37" t="s">
        <v>371</v>
      </c>
      <c r="E1243" t="s">
        <v>7510</v>
      </c>
      <c r="F1243" s="36">
        <v>44365.589733796296</v>
      </c>
    </row>
    <row r="1244" spans="1:6">
      <c r="A1244" s="37">
        <v>1</v>
      </c>
      <c r="B1244" t="s">
        <v>7047</v>
      </c>
      <c r="C1244" s="37">
        <v>52.8</v>
      </c>
      <c r="D1244" s="37" t="s">
        <v>371</v>
      </c>
      <c r="E1244" t="s">
        <v>7509</v>
      </c>
      <c r="F1244" s="36">
        <v>44365.595439814817</v>
      </c>
    </row>
    <row r="1245" spans="1:6">
      <c r="A1245" s="37">
        <v>1</v>
      </c>
      <c r="B1245" t="s">
        <v>7059</v>
      </c>
      <c r="C1245" s="37">
        <v>103.4</v>
      </c>
      <c r="D1245" s="37" t="s">
        <v>371</v>
      </c>
      <c r="E1245" t="s">
        <v>7510</v>
      </c>
      <c r="F1245" s="36">
        <v>44365.595439814817</v>
      </c>
    </row>
    <row r="1246" spans="1:6">
      <c r="A1246" s="37">
        <v>1</v>
      </c>
      <c r="B1246" t="s">
        <v>7234</v>
      </c>
      <c r="C1246" s="37">
        <v>0</v>
      </c>
      <c r="D1246" s="37" t="s">
        <v>5362</v>
      </c>
      <c r="E1246" t="s">
        <v>7517</v>
      </c>
      <c r="F1246" s="36">
        <v>44365.610821759263</v>
      </c>
    </row>
    <row r="1247" spans="1:6">
      <c r="A1247" s="37">
        <v>1</v>
      </c>
      <c r="B1247" t="s">
        <v>7332</v>
      </c>
      <c r="C1247" s="37">
        <v>0</v>
      </c>
      <c r="D1247" s="37" t="s">
        <v>3992</v>
      </c>
      <c r="E1247" t="s">
        <v>7518</v>
      </c>
      <c r="F1247" s="36">
        <v>44365.610821759263</v>
      </c>
    </row>
    <row r="1248" spans="1:6">
      <c r="A1248" s="37">
        <v>1</v>
      </c>
      <c r="B1248" t="s">
        <v>7333</v>
      </c>
      <c r="C1248" s="37">
        <v>0</v>
      </c>
      <c r="D1248" s="37" t="s">
        <v>3992</v>
      </c>
      <c r="E1248" t="s">
        <v>7519</v>
      </c>
      <c r="F1248" s="36">
        <v>44365.610821759263</v>
      </c>
    </row>
    <row r="1249" spans="1:6">
      <c r="A1249" s="37">
        <v>1</v>
      </c>
      <c r="B1249" t="s">
        <v>7334</v>
      </c>
      <c r="C1249" s="37">
        <v>0</v>
      </c>
      <c r="D1249" s="37" t="s">
        <v>3992</v>
      </c>
      <c r="E1249" t="s">
        <v>7520</v>
      </c>
      <c r="F1249" s="36">
        <v>44365.610821759263</v>
      </c>
    </row>
    <row r="1250" spans="1:6">
      <c r="A1250" s="37">
        <v>1</v>
      </c>
      <c r="B1250" t="s">
        <v>7335</v>
      </c>
      <c r="C1250" s="37">
        <v>0</v>
      </c>
      <c r="D1250" s="37" t="s">
        <v>3992</v>
      </c>
      <c r="E1250" t="s">
        <v>7521</v>
      </c>
      <c r="F1250" s="36">
        <v>44365.610821759263</v>
      </c>
    </row>
    <row r="1251" spans="1:6">
      <c r="A1251" s="37">
        <v>1</v>
      </c>
      <c r="B1251" t="s">
        <v>7336</v>
      </c>
      <c r="C1251" s="37">
        <v>0</v>
      </c>
      <c r="D1251" s="37" t="s">
        <v>3992</v>
      </c>
      <c r="E1251" t="s">
        <v>7522</v>
      </c>
      <c r="F1251" s="36">
        <v>44365.610821759263</v>
      </c>
    </row>
    <row r="1252" spans="1:6">
      <c r="A1252" s="37">
        <v>1</v>
      </c>
      <c r="B1252" t="s">
        <v>7345</v>
      </c>
      <c r="C1252" s="37">
        <v>0</v>
      </c>
      <c r="D1252" s="37" t="s">
        <v>371</v>
      </c>
      <c r="E1252" t="s">
        <v>7523</v>
      </c>
      <c r="F1252" s="36">
        <v>44365.610821759263</v>
      </c>
    </row>
    <row r="1253" spans="1:6">
      <c r="A1253" s="37">
        <v>1</v>
      </c>
      <c r="B1253" t="s">
        <v>7365</v>
      </c>
      <c r="C1253" s="37">
        <v>0</v>
      </c>
      <c r="D1253" s="37" t="s">
        <v>3992</v>
      </c>
      <c r="E1253" t="s">
        <v>7524</v>
      </c>
      <c r="F1253" s="36">
        <v>44365.610821759263</v>
      </c>
    </row>
    <row r="1254" spans="1:6">
      <c r="A1254" s="37">
        <v>1</v>
      </c>
      <c r="B1254" t="s">
        <v>7393</v>
      </c>
      <c r="C1254" s="37">
        <v>0</v>
      </c>
      <c r="D1254" s="37" t="s">
        <v>371</v>
      </c>
      <c r="E1254" t="s">
        <v>7525</v>
      </c>
      <c r="F1254" s="36">
        <v>44365.610821759263</v>
      </c>
    </row>
    <row r="1255" spans="1:6">
      <c r="A1255" s="37">
        <v>1</v>
      </c>
      <c r="B1255" t="s">
        <v>7417</v>
      </c>
      <c r="C1255" s="37">
        <v>0</v>
      </c>
      <c r="D1255" s="37" t="s">
        <v>3992</v>
      </c>
      <c r="E1255" t="s">
        <v>7526</v>
      </c>
      <c r="F1255" s="36">
        <v>44365.619328703702</v>
      </c>
    </row>
    <row r="1256" spans="1:6">
      <c r="A1256" s="37">
        <v>1</v>
      </c>
      <c r="B1256" t="s">
        <v>7419</v>
      </c>
      <c r="C1256" s="37">
        <v>0</v>
      </c>
      <c r="D1256" s="37" t="s">
        <v>3992</v>
      </c>
      <c r="E1256" t="s">
        <v>7527</v>
      </c>
      <c r="F1256" s="36">
        <v>44365.619675925926</v>
      </c>
    </row>
    <row r="1257" spans="1:6">
      <c r="A1257" s="37">
        <v>1</v>
      </c>
      <c r="B1257" t="s">
        <v>7421</v>
      </c>
      <c r="C1257" s="37">
        <v>0</v>
      </c>
      <c r="D1257" s="37" t="s">
        <v>3992</v>
      </c>
      <c r="E1257" t="s">
        <v>7528</v>
      </c>
      <c r="F1257" s="36">
        <v>44365.620081018518</v>
      </c>
    </row>
    <row r="1258" spans="1:6">
      <c r="A1258" s="37">
        <v>2</v>
      </c>
      <c r="B1258" t="s">
        <v>7529</v>
      </c>
      <c r="C1258" s="37">
        <v>0</v>
      </c>
      <c r="D1258" s="37" t="s">
        <v>5362</v>
      </c>
      <c r="E1258" t="s">
        <v>7557</v>
      </c>
      <c r="F1258" s="36">
        <v>44371.654027777775</v>
      </c>
    </row>
    <row r="1259" spans="1:6">
      <c r="A1259" s="37">
        <v>2</v>
      </c>
      <c r="B1259" t="s">
        <v>7332</v>
      </c>
      <c r="C1259" s="37">
        <v>0</v>
      </c>
      <c r="D1259" s="37" t="s">
        <v>3992</v>
      </c>
      <c r="E1259" t="s">
        <v>7518</v>
      </c>
      <c r="F1259" s="36">
        <v>44371.654027777775</v>
      </c>
    </row>
    <row r="1260" spans="1:6">
      <c r="A1260" s="37">
        <v>2</v>
      </c>
      <c r="B1260" t="s">
        <v>7333</v>
      </c>
      <c r="C1260" s="37">
        <v>0</v>
      </c>
      <c r="D1260" s="37" t="s">
        <v>3992</v>
      </c>
      <c r="E1260" t="s">
        <v>7519</v>
      </c>
      <c r="F1260" s="36">
        <v>44371.654027777775</v>
      </c>
    </row>
    <row r="1261" spans="1:6">
      <c r="A1261" s="37">
        <v>2</v>
      </c>
      <c r="B1261" t="s">
        <v>7334</v>
      </c>
      <c r="C1261" s="37">
        <v>0</v>
      </c>
      <c r="D1261" s="37" t="s">
        <v>3992</v>
      </c>
      <c r="E1261" t="s">
        <v>7520</v>
      </c>
      <c r="F1261" s="36">
        <v>44371.654027777775</v>
      </c>
    </row>
    <row r="1262" spans="1:6">
      <c r="A1262" s="37">
        <v>2</v>
      </c>
      <c r="B1262" t="s">
        <v>7335</v>
      </c>
      <c r="C1262" s="37">
        <v>0</v>
      </c>
      <c r="D1262" s="37" t="s">
        <v>3992</v>
      </c>
      <c r="E1262" t="s">
        <v>7521</v>
      </c>
      <c r="F1262" s="36">
        <v>44371.654027777775</v>
      </c>
    </row>
    <row r="1263" spans="1:6">
      <c r="A1263" s="37">
        <v>2</v>
      </c>
      <c r="B1263" t="s">
        <v>7336</v>
      </c>
      <c r="C1263" s="37">
        <v>0</v>
      </c>
      <c r="D1263" s="37" t="s">
        <v>3992</v>
      </c>
      <c r="E1263" t="s">
        <v>7522</v>
      </c>
      <c r="F1263" s="36">
        <v>44371.654027777775</v>
      </c>
    </row>
    <row r="1264" spans="1:6">
      <c r="A1264" s="37">
        <v>2</v>
      </c>
      <c r="B1264" t="s">
        <v>7345</v>
      </c>
      <c r="C1264" s="37">
        <v>0</v>
      </c>
      <c r="D1264" s="37" t="s">
        <v>371</v>
      </c>
      <c r="E1264" t="s">
        <v>7523</v>
      </c>
      <c r="F1264" s="36">
        <v>44371.654027777775</v>
      </c>
    </row>
    <row r="1265" spans="1:6">
      <c r="A1265" s="37">
        <v>2</v>
      </c>
      <c r="B1265" t="s">
        <v>7365</v>
      </c>
      <c r="C1265" s="37">
        <v>0</v>
      </c>
      <c r="D1265" s="37" t="s">
        <v>3992</v>
      </c>
      <c r="E1265" t="s">
        <v>7524</v>
      </c>
      <c r="F1265" s="36">
        <v>44371.654027777775</v>
      </c>
    </row>
    <row r="1266" spans="1:6">
      <c r="A1266" s="37">
        <v>2</v>
      </c>
      <c r="B1266" t="s">
        <v>7393</v>
      </c>
      <c r="C1266" s="37">
        <v>0</v>
      </c>
      <c r="D1266" s="37" t="s">
        <v>371</v>
      </c>
      <c r="E1266" t="s">
        <v>7525</v>
      </c>
      <c r="F1266" s="36">
        <v>44371.654027777775</v>
      </c>
    </row>
    <row r="1267" spans="1:6">
      <c r="A1267" s="37">
        <v>3</v>
      </c>
      <c r="B1267" t="s">
        <v>7529</v>
      </c>
      <c r="C1267" s="37">
        <v>0</v>
      </c>
      <c r="D1267" s="37" t="s">
        <v>5362</v>
      </c>
      <c r="E1267" t="s">
        <v>7563</v>
      </c>
      <c r="F1267" s="36">
        <v>44371.671956018516</v>
      </c>
    </row>
    <row r="1268" spans="1:6">
      <c r="A1268" s="37">
        <v>3</v>
      </c>
      <c r="B1268" t="s">
        <v>7332</v>
      </c>
      <c r="C1268" s="37">
        <v>0</v>
      </c>
      <c r="D1268" s="37" t="s">
        <v>3992</v>
      </c>
      <c r="E1268" t="s">
        <v>7518</v>
      </c>
      <c r="F1268" s="36">
        <v>44371.671956018516</v>
      </c>
    </row>
    <row r="1269" spans="1:6">
      <c r="A1269" s="37">
        <v>3</v>
      </c>
      <c r="B1269" t="s">
        <v>7333</v>
      </c>
      <c r="C1269" s="37">
        <v>0</v>
      </c>
      <c r="D1269" s="37" t="s">
        <v>3992</v>
      </c>
      <c r="E1269" t="s">
        <v>7519</v>
      </c>
      <c r="F1269" s="36">
        <v>44371.671956018516</v>
      </c>
    </row>
    <row r="1270" spans="1:6">
      <c r="A1270" s="37">
        <v>3</v>
      </c>
      <c r="B1270" t="s">
        <v>7334</v>
      </c>
      <c r="C1270" s="37">
        <v>0</v>
      </c>
      <c r="D1270" s="37" t="s">
        <v>3992</v>
      </c>
      <c r="E1270" t="s">
        <v>7520</v>
      </c>
      <c r="F1270" s="36">
        <v>44371.671956018516</v>
      </c>
    </row>
    <row r="1271" spans="1:6">
      <c r="A1271" s="37">
        <v>3</v>
      </c>
      <c r="B1271" t="s">
        <v>7335</v>
      </c>
      <c r="C1271" s="37">
        <v>0</v>
      </c>
      <c r="D1271" s="37" t="s">
        <v>3992</v>
      </c>
      <c r="E1271" t="s">
        <v>7521</v>
      </c>
      <c r="F1271" s="36">
        <v>44371.671956018516</v>
      </c>
    </row>
    <row r="1272" spans="1:6">
      <c r="A1272" s="37">
        <v>3</v>
      </c>
      <c r="B1272" t="s">
        <v>7336</v>
      </c>
      <c r="C1272" s="37">
        <v>0</v>
      </c>
      <c r="D1272" s="37" t="s">
        <v>3992</v>
      </c>
      <c r="E1272" t="s">
        <v>7522</v>
      </c>
      <c r="F1272" s="36">
        <v>44371.671956018516</v>
      </c>
    </row>
    <row r="1273" spans="1:6">
      <c r="A1273" s="37">
        <v>3</v>
      </c>
      <c r="B1273" t="s">
        <v>7345</v>
      </c>
      <c r="C1273" s="37">
        <v>0</v>
      </c>
      <c r="D1273" s="37" t="s">
        <v>371</v>
      </c>
      <c r="E1273" t="s">
        <v>7523</v>
      </c>
      <c r="F1273" s="36">
        <v>44371.671956018516</v>
      </c>
    </row>
    <row r="1274" spans="1:6">
      <c r="A1274" s="37">
        <v>3</v>
      </c>
      <c r="B1274" t="s">
        <v>7365</v>
      </c>
      <c r="C1274" s="37">
        <v>0</v>
      </c>
      <c r="D1274" s="37" t="s">
        <v>3992</v>
      </c>
      <c r="E1274" t="s">
        <v>7524</v>
      </c>
      <c r="F1274" s="36">
        <v>44371.671956018516</v>
      </c>
    </row>
    <row r="1275" spans="1:6">
      <c r="A1275" s="37">
        <v>3</v>
      </c>
      <c r="B1275" t="s">
        <v>7393</v>
      </c>
      <c r="C1275" s="37">
        <v>0</v>
      </c>
      <c r="D1275" s="37" t="s">
        <v>371</v>
      </c>
      <c r="E1275" t="s">
        <v>7525</v>
      </c>
      <c r="F1275" s="36">
        <v>44371.671956018516</v>
      </c>
    </row>
    <row r="1276" spans="1:6">
      <c r="A1276" s="37">
        <v>3</v>
      </c>
      <c r="B1276" t="s">
        <v>7529</v>
      </c>
      <c r="C1276" s="37">
        <v>0</v>
      </c>
      <c r="D1276" s="37" t="s">
        <v>5362</v>
      </c>
      <c r="E1276" t="s">
        <v>7563</v>
      </c>
      <c r="F1276" s="36">
        <v>44371.678819444445</v>
      </c>
    </row>
    <row r="1277" spans="1:6">
      <c r="A1277" s="37">
        <v>3</v>
      </c>
      <c r="B1277" t="s">
        <v>7332</v>
      </c>
      <c r="C1277" s="37">
        <v>0</v>
      </c>
      <c r="D1277" s="37" t="s">
        <v>3992</v>
      </c>
      <c r="E1277" t="s">
        <v>7518</v>
      </c>
      <c r="F1277" s="36">
        <v>44371.678819444445</v>
      </c>
    </row>
    <row r="1278" spans="1:6">
      <c r="A1278" s="37">
        <v>3</v>
      </c>
      <c r="B1278" t="s">
        <v>7333</v>
      </c>
      <c r="C1278" s="37">
        <v>0</v>
      </c>
      <c r="D1278" s="37" t="s">
        <v>3992</v>
      </c>
      <c r="E1278" t="s">
        <v>7519</v>
      </c>
      <c r="F1278" s="36">
        <v>44371.678819444445</v>
      </c>
    </row>
    <row r="1279" spans="1:6">
      <c r="A1279" s="37">
        <v>3</v>
      </c>
      <c r="B1279" t="s">
        <v>7334</v>
      </c>
      <c r="C1279" s="37">
        <v>0</v>
      </c>
      <c r="D1279" s="37" t="s">
        <v>3992</v>
      </c>
      <c r="E1279" t="s">
        <v>7520</v>
      </c>
      <c r="F1279" s="36">
        <v>44371.678819444445</v>
      </c>
    </row>
    <row r="1280" spans="1:6">
      <c r="A1280" s="37">
        <v>3</v>
      </c>
      <c r="B1280" t="s">
        <v>7335</v>
      </c>
      <c r="C1280" s="37">
        <v>0</v>
      </c>
      <c r="D1280" s="37" t="s">
        <v>3992</v>
      </c>
      <c r="E1280" t="s">
        <v>7521</v>
      </c>
      <c r="F1280" s="36">
        <v>44371.678819444445</v>
      </c>
    </row>
    <row r="1281" spans="1:6">
      <c r="A1281" s="37">
        <v>3</v>
      </c>
      <c r="B1281" t="s">
        <v>7336</v>
      </c>
      <c r="C1281" s="37">
        <v>0</v>
      </c>
      <c r="D1281" s="37" t="s">
        <v>3992</v>
      </c>
      <c r="E1281" t="s">
        <v>7522</v>
      </c>
      <c r="F1281" s="36">
        <v>44371.678819444445</v>
      </c>
    </row>
    <row r="1282" spans="1:6">
      <c r="A1282" s="37">
        <v>3</v>
      </c>
      <c r="B1282" t="s">
        <v>7345</v>
      </c>
      <c r="C1282" s="37">
        <v>0</v>
      </c>
      <c r="D1282" s="37" t="s">
        <v>371</v>
      </c>
      <c r="E1282" t="s">
        <v>7523</v>
      </c>
      <c r="F1282" s="36">
        <v>44371.678819444445</v>
      </c>
    </row>
    <row r="1283" spans="1:6">
      <c r="A1283" s="37">
        <v>3</v>
      </c>
      <c r="B1283" t="s">
        <v>7365</v>
      </c>
      <c r="C1283" s="37">
        <v>0</v>
      </c>
      <c r="D1283" s="37" t="s">
        <v>3992</v>
      </c>
      <c r="E1283" t="s">
        <v>7524</v>
      </c>
      <c r="F1283" s="36">
        <v>44371.678831018522</v>
      </c>
    </row>
    <row r="1284" spans="1:6">
      <c r="A1284" s="37">
        <v>3</v>
      </c>
      <c r="B1284" t="s">
        <v>7393</v>
      </c>
      <c r="C1284" s="37">
        <v>0</v>
      </c>
      <c r="D1284" s="37" t="s">
        <v>371</v>
      </c>
      <c r="E1284" t="s">
        <v>7525</v>
      </c>
      <c r="F1284" s="36">
        <v>44371.678831018522</v>
      </c>
    </row>
    <row r="1285" spans="1:6">
      <c r="A1285" s="37">
        <v>5</v>
      </c>
      <c r="B1285" t="s">
        <v>6794</v>
      </c>
      <c r="C1285" s="37" t="s">
        <v>7483</v>
      </c>
      <c r="E1285" t="s">
        <v>7894</v>
      </c>
      <c r="F1285" s="36">
        <v>44385.593842592592</v>
      </c>
    </row>
    <row r="1286" spans="1:6">
      <c r="A1286" s="37">
        <v>5</v>
      </c>
      <c r="B1286" t="s">
        <v>6794</v>
      </c>
      <c r="C1286" s="37" t="s">
        <v>7483</v>
      </c>
      <c r="E1286" t="s">
        <v>7894</v>
      </c>
      <c r="F1286" s="36">
        <v>44385.597824074073</v>
      </c>
    </row>
    <row r="1287" spans="1:6">
      <c r="A1287" s="37">
        <v>5</v>
      </c>
      <c r="B1287" t="s">
        <v>6794</v>
      </c>
      <c r="C1287" s="37" t="s">
        <v>7483</v>
      </c>
      <c r="E1287" t="s">
        <v>7894</v>
      </c>
      <c r="F1287" s="36">
        <v>44385.598425925928</v>
      </c>
    </row>
    <row r="1288" spans="1:6">
      <c r="A1288" s="37">
        <v>0</v>
      </c>
      <c r="C1288" s="37">
        <v>0</v>
      </c>
      <c r="E1288" t="s">
        <v>6126</v>
      </c>
      <c r="F1288" s="36">
        <v>44385.598854166667</v>
      </c>
    </row>
    <row r="1289" spans="1:6">
      <c r="A1289" s="37">
        <v>5</v>
      </c>
      <c r="B1289" t="s">
        <v>6794</v>
      </c>
      <c r="C1289" s="37" t="s">
        <v>7483</v>
      </c>
      <c r="E1289" t="s">
        <v>7894</v>
      </c>
      <c r="F1289" s="36">
        <v>44385.599212962959</v>
      </c>
    </row>
    <row r="1290" spans="1:6">
      <c r="A1290" s="37">
        <v>6</v>
      </c>
      <c r="B1290" t="s">
        <v>6794</v>
      </c>
      <c r="C1290" s="37" t="s">
        <v>7483</v>
      </c>
      <c r="E1290" t="s">
        <v>7894</v>
      </c>
      <c r="F1290" s="36">
        <v>44385.601018518515</v>
      </c>
    </row>
    <row r="1291" spans="1:6">
      <c r="A1291" s="37">
        <v>6</v>
      </c>
      <c r="B1291" t="s">
        <v>6794</v>
      </c>
      <c r="C1291" s="37" t="s">
        <v>7483</v>
      </c>
      <c r="E1291" t="s">
        <v>7894</v>
      </c>
      <c r="F1291" s="36">
        <v>44385.604189814818</v>
      </c>
    </row>
    <row r="1292" spans="1:6">
      <c r="A1292" s="37">
        <v>6</v>
      </c>
      <c r="B1292" t="s">
        <v>6901</v>
      </c>
      <c r="C1292" s="37">
        <v>0</v>
      </c>
      <c r="E1292" t="s">
        <v>7898</v>
      </c>
      <c r="F1292" s="36">
        <v>44385.605578703704</v>
      </c>
    </row>
    <row r="1293" spans="1:6">
      <c r="A1293" s="37">
        <v>6</v>
      </c>
      <c r="B1293" t="s">
        <v>6903</v>
      </c>
      <c r="C1293" s="37">
        <v>0</v>
      </c>
      <c r="E1293" t="s">
        <v>7899</v>
      </c>
      <c r="F1293" s="36">
        <v>44385.605590277781</v>
      </c>
    </row>
    <row r="1294" spans="1:6">
      <c r="A1294" s="37">
        <v>6</v>
      </c>
      <c r="B1294" t="s">
        <v>6997</v>
      </c>
      <c r="C1294" s="37">
        <v>0</v>
      </c>
      <c r="E1294" t="s">
        <v>7900</v>
      </c>
      <c r="F1294" s="36">
        <v>44385.60560185185</v>
      </c>
    </row>
    <row r="1295" spans="1:6">
      <c r="A1295" s="37">
        <v>6</v>
      </c>
      <c r="B1295" t="s">
        <v>6999</v>
      </c>
      <c r="C1295" s="37">
        <v>0</v>
      </c>
      <c r="E1295" t="s">
        <v>7901</v>
      </c>
      <c r="F1295" s="36">
        <v>44385.605613425927</v>
      </c>
    </row>
    <row r="1296" spans="1:6">
      <c r="A1296" s="37">
        <v>6</v>
      </c>
      <c r="B1296" t="s">
        <v>7001</v>
      </c>
      <c r="C1296" s="37">
        <v>0</v>
      </c>
      <c r="E1296" t="s">
        <v>7902</v>
      </c>
      <c r="F1296" s="36">
        <v>44385.605624999997</v>
      </c>
    </row>
    <row r="1297" spans="1:6">
      <c r="A1297" s="37">
        <v>6</v>
      </c>
      <c r="B1297" t="s">
        <v>7003</v>
      </c>
      <c r="C1297" s="37">
        <v>0</v>
      </c>
      <c r="E1297" t="s">
        <v>7903</v>
      </c>
      <c r="F1297" s="36">
        <v>44385.605624999997</v>
      </c>
    </row>
    <row r="1298" spans="1:6">
      <c r="A1298" s="37">
        <v>6</v>
      </c>
      <c r="B1298" t="s">
        <v>7005</v>
      </c>
      <c r="C1298" s="37">
        <v>0</v>
      </c>
      <c r="E1298" t="s">
        <v>7904</v>
      </c>
      <c r="F1298" s="36">
        <v>44385.605636574073</v>
      </c>
    </row>
    <row r="1299" spans="1:6">
      <c r="A1299" s="37">
        <v>6</v>
      </c>
      <c r="B1299" t="s">
        <v>7007</v>
      </c>
      <c r="C1299" s="37">
        <v>0</v>
      </c>
      <c r="E1299" t="s">
        <v>7905</v>
      </c>
      <c r="F1299" s="36">
        <v>44385.60564814815</v>
      </c>
    </row>
    <row r="1300" spans="1:6">
      <c r="A1300" s="37">
        <v>6</v>
      </c>
      <c r="B1300" t="s">
        <v>7009</v>
      </c>
      <c r="C1300" s="37">
        <v>0</v>
      </c>
      <c r="E1300" t="s">
        <v>7906</v>
      </c>
      <c r="F1300" s="36">
        <v>44385.60564814815</v>
      </c>
    </row>
    <row r="1301" spans="1:6">
      <c r="A1301" s="37">
        <v>6</v>
      </c>
      <c r="B1301" t="s">
        <v>7011</v>
      </c>
      <c r="C1301" s="37">
        <v>0</v>
      </c>
      <c r="E1301" t="s">
        <v>7907</v>
      </c>
      <c r="F1301" s="36">
        <v>44385.60565972222</v>
      </c>
    </row>
    <row r="1302" spans="1:6">
      <c r="A1302" s="37">
        <v>6</v>
      </c>
      <c r="B1302" t="s">
        <v>7342</v>
      </c>
      <c r="C1302" s="37">
        <v>0</v>
      </c>
      <c r="E1302" t="s">
        <v>7908</v>
      </c>
      <c r="F1302" s="36">
        <v>44385.60565972222</v>
      </c>
    </row>
    <row r="1303" spans="1:6">
      <c r="A1303" s="37">
        <v>6</v>
      </c>
      <c r="B1303" t="s">
        <v>7344</v>
      </c>
      <c r="C1303" s="37">
        <v>0</v>
      </c>
      <c r="E1303" t="s">
        <v>7909</v>
      </c>
      <c r="F1303" s="36">
        <v>44385.605671296296</v>
      </c>
    </row>
    <row r="1304" spans="1:6">
      <c r="A1304" s="37">
        <v>6</v>
      </c>
      <c r="B1304" t="s">
        <v>7345</v>
      </c>
      <c r="C1304" s="37">
        <v>0</v>
      </c>
      <c r="E1304" t="s">
        <v>7910</v>
      </c>
      <c r="F1304" s="36">
        <v>44385.605671296296</v>
      </c>
    </row>
    <row r="1305" spans="1:6">
      <c r="A1305" s="37">
        <v>6</v>
      </c>
      <c r="B1305" t="s">
        <v>7347</v>
      </c>
      <c r="C1305" s="37">
        <v>0</v>
      </c>
      <c r="E1305" t="s">
        <v>7911</v>
      </c>
      <c r="F1305" s="36">
        <v>44385.605682870373</v>
      </c>
    </row>
    <row r="1306" spans="1:6">
      <c r="A1306" s="37">
        <v>6</v>
      </c>
      <c r="B1306" t="s">
        <v>7349</v>
      </c>
      <c r="C1306" s="37">
        <v>0</v>
      </c>
      <c r="E1306" t="s">
        <v>7912</v>
      </c>
      <c r="F1306" s="36">
        <v>44385.605682870373</v>
      </c>
    </row>
    <row r="1307" spans="1:6">
      <c r="A1307" s="37">
        <v>6</v>
      </c>
      <c r="B1307" t="s">
        <v>7350</v>
      </c>
      <c r="C1307" s="37">
        <v>0</v>
      </c>
      <c r="E1307" t="s">
        <v>7913</v>
      </c>
      <c r="F1307" s="36">
        <v>44385.605694444443</v>
      </c>
    </row>
    <row r="1308" spans="1:6">
      <c r="A1308" s="37">
        <v>6</v>
      </c>
      <c r="B1308" t="s">
        <v>7351</v>
      </c>
      <c r="C1308" s="37">
        <v>0</v>
      </c>
      <c r="E1308" t="s">
        <v>7914</v>
      </c>
      <c r="F1308" s="36">
        <v>44385.605694444443</v>
      </c>
    </row>
    <row r="1309" spans="1:6">
      <c r="A1309" s="37">
        <v>6</v>
      </c>
      <c r="B1309" t="s">
        <v>7025</v>
      </c>
      <c r="C1309" s="37">
        <v>0</v>
      </c>
      <c r="E1309" t="s">
        <v>7916</v>
      </c>
      <c r="F1309" s="36">
        <v>44385.605706018519</v>
      </c>
    </row>
    <row r="1310" spans="1:6">
      <c r="A1310" s="37">
        <v>6</v>
      </c>
      <c r="B1310" t="s">
        <v>7047</v>
      </c>
      <c r="C1310" s="37">
        <v>0</v>
      </c>
      <c r="E1310" t="s">
        <v>7917</v>
      </c>
      <c r="F1310" s="36">
        <v>44385.605717592596</v>
      </c>
    </row>
    <row r="1311" spans="1:6">
      <c r="A1311" s="37">
        <v>6</v>
      </c>
      <c r="B1311" t="s">
        <v>7049</v>
      </c>
      <c r="C1311" s="37">
        <v>0</v>
      </c>
      <c r="E1311" t="s">
        <v>7918</v>
      </c>
      <c r="F1311" s="36">
        <v>44385.605717592596</v>
      </c>
    </row>
    <row r="1312" spans="1:6">
      <c r="A1312" s="37">
        <v>6</v>
      </c>
      <c r="B1312" t="s">
        <v>7051</v>
      </c>
      <c r="C1312" s="37">
        <v>0</v>
      </c>
      <c r="E1312" t="s">
        <v>7919</v>
      </c>
      <c r="F1312" s="36">
        <v>44385.605717592596</v>
      </c>
    </row>
    <row r="1313" spans="1:6">
      <c r="A1313" s="37">
        <v>6</v>
      </c>
      <c r="B1313" t="s">
        <v>7053</v>
      </c>
      <c r="C1313" s="37">
        <v>0</v>
      </c>
      <c r="E1313" t="s">
        <v>7920</v>
      </c>
      <c r="F1313" s="36">
        <v>44385.605729166666</v>
      </c>
    </row>
    <row r="1314" spans="1:6">
      <c r="A1314" s="37">
        <v>6</v>
      </c>
      <c r="B1314" t="s">
        <v>7055</v>
      </c>
      <c r="C1314" s="37">
        <v>0</v>
      </c>
      <c r="E1314" t="s">
        <v>7921</v>
      </c>
      <c r="F1314" s="36">
        <v>44385.605729166666</v>
      </c>
    </row>
    <row r="1315" spans="1:6">
      <c r="A1315" s="37">
        <v>6</v>
      </c>
      <c r="B1315" t="s">
        <v>7355</v>
      </c>
      <c r="C1315" s="37">
        <v>0</v>
      </c>
      <c r="E1315" t="s">
        <v>7922</v>
      </c>
      <c r="F1315" s="36">
        <v>44385.605740740742</v>
      </c>
    </row>
    <row r="1316" spans="1:6">
      <c r="A1316" s="37">
        <v>6</v>
      </c>
      <c r="B1316" t="s">
        <v>7357</v>
      </c>
      <c r="C1316" s="37">
        <v>0</v>
      </c>
      <c r="E1316" t="s">
        <v>7923</v>
      </c>
      <c r="F1316" s="36">
        <v>44385.605740740742</v>
      </c>
    </row>
    <row r="1317" spans="1:6">
      <c r="A1317" s="37">
        <v>6</v>
      </c>
      <c r="B1317" t="s">
        <v>7359</v>
      </c>
      <c r="C1317" s="37">
        <v>0</v>
      </c>
      <c r="E1317" t="s">
        <v>7924</v>
      </c>
      <c r="F1317" s="36">
        <v>44385.605740740742</v>
      </c>
    </row>
    <row r="1318" spans="1:6">
      <c r="A1318" s="37">
        <v>6</v>
      </c>
      <c r="B1318" t="s">
        <v>7361</v>
      </c>
      <c r="C1318" s="37">
        <v>0</v>
      </c>
      <c r="E1318" t="s">
        <v>7925</v>
      </c>
      <c r="F1318" s="36">
        <v>44385.605740740742</v>
      </c>
    </row>
    <row r="1319" spans="1:6">
      <c r="A1319" s="37">
        <v>6</v>
      </c>
      <c r="B1319" t="s">
        <v>7363</v>
      </c>
      <c r="C1319" s="37">
        <v>0</v>
      </c>
      <c r="E1319" t="s">
        <v>7926</v>
      </c>
      <c r="F1319" s="36">
        <v>44385.605752314812</v>
      </c>
    </row>
    <row r="1320" spans="1:6">
      <c r="A1320" s="37">
        <v>6</v>
      </c>
      <c r="B1320" t="s">
        <v>7365</v>
      </c>
      <c r="C1320" s="37">
        <v>0</v>
      </c>
      <c r="E1320" t="s">
        <v>7927</v>
      </c>
      <c r="F1320" s="36">
        <v>44385.605752314812</v>
      </c>
    </row>
    <row r="1321" spans="1:6">
      <c r="A1321" s="37">
        <v>6</v>
      </c>
      <c r="B1321" t="s">
        <v>7013</v>
      </c>
      <c r="C1321" s="37">
        <v>0</v>
      </c>
      <c r="E1321" t="s">
        <v>7928</v>
      </c>
      <c r="F1321" s="36">
        <v>44385.605752314812</v>
      </c>
    </row>
    <row r="1322" spans="1:6">
      <c r="A1322" s="37">
        <v>6</v>
      </c>
      <c r="B1322" t="s">
        <v>7015</v>
      </c>
      <c r="C1322" s="37">
        <v>0</v>
      </c>
      <c r="E1322" t="s">
        <v>7929</v>
      </c>
      <c r="F1322" s="36">
        <v>44385.605763888889</v>
      </c>
    </row>
    <row r="1323" spans="1:6">
      <c r="A1323" s="37">
        <v>6</v>
      </c>
      <c r="B1323" t="s">
        <v>7017</v>
      </c>
      <c r="C1323" s="37">
        <v>0</v>
      </c>
      <c r="E1323" t="s">
        <v>7930</v>
      </c>
      <c r="F1323" s="36">
        <v>44385.605763888889</v>
      </c>
    </row>
    <row r="1324" spans="1:6">
      <c r="A1324" s="37">
        <v>6</v>
      </c>
      <c r="B1324" t="s">
        <v>7019</v>
      </c>
      <c r="C1324" s="37">
        <v>0</v>
      </c>
      <c r="E1324" t="s">
        <v>7931</v>
      </c>
      <c r="F1324" s="36">
        <v>44385.605775462966</v>
      </c>
    </row>
    <row r="1325" spans="1:6">
      <c r="A1325" s="37">
        <v>6</v>
      </c>
      <c r="B1325" t="s">
        <v>7021</v>
      </c>
      <c r="C1325" s="37">
        <v>0</v>
      </c>
      <c r="E1325" t="s">
        <v>7932</v>
      </c>
      <c r="F1325" s="36">
        <v>44385.605775462966</v>
      </c>
    </row>
    <row r="1326" spans="1:6">
      <c r="A1326" s="37">
        <v>6</v>
      </c>
      <c r="B1326" t="s">
        <v>7023</v>
      </c>
      <c r="C1326" s="37">
        <v>0</v>
      </c>
      <c r="E1326" t="s">
        <v>7933</v>
      </c>
      <c r="F1326" s="36">
        <v>44385.605787037035</v>
      </c>
    </row>
    <row r="1327" spans="1:6">
      <c r="A1327" s="37">
        <v>6</v>
      </c>
      <c r="B1327" t="s">
        <v>7372</v>
      </c>
      <c r="C1327" s="37">
        <v>0</v>
      </c>
      <c r="E1327" t="s">
        <v>7934</v>
      </c>
      <c r="F1327" s="36">
        <v>44385.605787037035</v>
      </c>
    </row>
    <row r="1328" spans="1:6">
      <c r="A1328" s="37">
        <v>6</v>
      </c>
      <c r="B1328" t="s">
        <v>7374</v>
      </c>
      <c r="C1328" s="37">
        <v>0</v>
      </c>
      <c r="E1328" t="s">
        <v>7935</v>
      </c>
      <c r="F1328" s="36">
        <v>44385.605798611112</v>
      </c>
    </row>
    <row r="1329" spans="1:6">
      <c r="A1329" s="37">
        <v>6</v>
      </c>
      <c r="B1329" t="s">
        <v>7376</v>
      </c>
      <c r="C1329" s="37">
        <v>0</v>
      </c>
      <c r="E1329" t="s">
        <v>7936</v>
      </c>
      <c r="F1329" s="36">
        <v>44385.605821759258</v>
      </c>
    </row>
    <row r="1330" spans="1:6">
      <c r="A1330" s="37">
        <v>6</v>
      </c>
      <c r="B1330" t="s">
        <v>7378</v>
      </c>
      <c r="C1330" s="37">
        <v>0</v>
      </c>
      <c r="E1330" t="s">
        <v>7937</v>
      </c>
      <c r="F1330" s="36">
        <v>44385.605844907404</v>
      </c>
    </row>
    <row r="1331" spans="1:6">
      <c r="A1331" s="37">
        <v>6</v>
      </c>
      <c r="B1331" t="s">
        <v>7379</v>
      </c>
      <c r="C1331" s="37">
        <v>0</v>
      </c>
      <c r="E1331" t="s">
        <v>7938</v>
      </c>
      <c r="F1331" s="36">
        <v>44385.605856481481</v>
      </c>
    </row>
    <row r="1332" spans="1:6">
      <c r="A1332" s="37">
        <v>6</v>
      </c>
      <c r="B1332" t="s">
        <v>7380</v>
      </c>
      <c r="C1332" s="37">
        <v>0</v>
      </c>
      <c r="E1332" t="s">
        <v>7939</v>
      </c>
      <c r="F1332" s="36">
        <v>44385.605868055558</v>
      </c>
    </row>
    <row r="1333" spans="1:6">
      <c r="A1333" s="37">
        <v>6</v>
      </c>
      <c r="B1333" t="s">
        <v>7381</v>
      </c>
      <c r="C1333" s="37">
        <v>0</v>
      </c>
      <c r="E1333" t="s">
        <v>7940</v>
      </c>
      <c r="F1333" s="36">
        <v>44385.605868055558</v>
      </c>
    </row>
    <row r="1334" spans="1:6">
      <c r="A1334" s="37">
        <v>6</v>
      </c>
      <c r="B1334" t="s">
        <v>7382</v>
      </c>
      <c r="C1334" s="37">
        <v>0</v>
      </c>
      <c r="E1334" t="s">
        <v>7941</v>
      </c>
      <c r="F1334" s="36">
        <v>44385.605879629627</v>
      </c>
    </row>
    <row r="1335" spans="1:6">
      <c r="A1335" s="37">
        <v>6</v>
      </c>
      <c r="B1335" t="s">
        <v>7383</v>
      </c>
      <c r="C1335" s="37">
        <v>0</v>
      </c>
      <c r="E1335" t="s">
        <v>7942</v>
      </c>
      <c r="F1335" s="36">
        <v>44385.605879629627</v>
      </c>
    </row>
    <row r="1336" spans="1:6">
      <c r="A1336" s="37">
        <v>6</v>
      </c>
      <c r="B1336" t="s">
        <v>7057</v>
      </c>
      <c r="C1336" s="37">
        <v>0</v>
      </c>
      <c r="E1336" t="s">
        <v>7943</v>
      </c>
      <c r="F1336" s="36">
        <v>44385.605879629627</v>
      </c>
    </row>
    <row r="1337" spans="1:6">
      <c r="A1337" s="37">
        <v>6</v>
      </c>
      <c r="B1337" t="s">
        <v>7059</v>
      </c>
      <c r="C1337" s="37">
        <v>0</v>
      </c>
      <c r="E1337" t="s">
        <v>7944</v>
      </c>
      <c r="F1337" s="36">
        <v>44385.605891203704</v>
      </c>
    </row>
    <row r="1338" spans="1:6">
      <c r="A1338" s="37">
        <v>6</v>
      </c>
      <c r="B1338" t="s">
        <v>7061</v>
      </c>
      <c r="C1338" s="37">
        <v>0</v>
      </c>
      <c r="E1338" t="s">
        <v>7945</v>
      </c>
      <c r="F1338" s="36">
        <v>44385.605891203704</v>
      </c>
    </row>
    <row r="1339" spans="1:6">
      <c r="A1339" s="37">
        <v>6</v>
      </c>
      <c r="B1339" t="s">
        <v>7063</v>
      </c>
      <c r="C1339" s="37">
        <v>0</v>
      </c>
      <c r="E1339" t="s">
        <v>7946</v>
      </c>
      <c r="F1339" s="36">
        <v>44385.605891203704</v>
      </c>
    </row>
    <row r="1340" spans="1:6">
      <c r="A1340" s="37">
        <v>6</v>
      </c>
      <c r="B1340" t="s">
        <v>7081</v>
      </c>
      <c r="C1340" s="37">
        <v>0</v>
      </c>
      <c r="E1340" t="s">
        <v>7947</v>
      </c>
      <c r="F1340" s="36">
        <v>44385.605925925927</v>
      </c>
    </row>
    <row r="1341" spans="1:6">
      <c r="A1341" s="37">
        <v>6</v>
      </c>
      <c r="B1341" t="s">
        <v>7083</v>
      </c>
      <c r="C1341" s="37">
        <v>0</v>
      </c>
      <c r="E1341" t="s">
        <v>7948</v>
      </c>
      <c r="F1341" s="36">
        <v>44385.605937499997</v>
      </c>
    </row>
    <row r="1342" spans="1:6">
      <c r="A1342" s="37">
        <v>6</v>
      </c>
      <c r="B1342" t="s">
        <v>7795</v>
      </c>
      <c r="C1342" s="37">
        <v>0</v>
      </c>
      <c r="E1342" t="s">
        <v>7949</v>
      </c>
      <c r="F1342" s="36">
        <v>44385.605937499997</v>
      </c>
    </row>
    <row r="1343" spans="1:6">
      <c r="A1343" s="37">
        <v>6</v>
      </c>
      <c r="B1343" t="s">
        <v>7086</v>
      </c>
      <c r="C1343" s="37">
        <v>0</v>
      </c>
      <c r="E1343" t="s">
        <v>7950</v>
      </c>
      <c r="F1343" s="36">
        <v>44385.605949074074</v>
      </c>
    </row>
    <row r="1344" spans="1:6">
      <c r="A1344" s="37">
        <v>6</v>
      </c>
      <c r="B1344" t="s">
        <v>7088</v>
      </c>
      <c r="C1344" s="37">
        <v>0</v>
      </c>
      <c r="E1344" t="s">
        <v>7951</v>
      </c>
      <c r="F1344" s="36">
        <v>44385.60596064815</v>
      </c>
    </row>
    <row r="1345" spans="1:6">
      <c r="A1345" s="37">
        <v>6</v>
      </c>
      <c r="B1345" t="s">
        <v>7090</v>
      </c>
      <c r="C1345" s="37">
        <v>0</v>
      </c>
      <c r="E1345" t="s">
        <v>7952</v>
      </c>
      <c r="F1345" s="36">
        <v>44385.60596064815</v>
      </c>
    </row>
    <row r="1346" spans="1:6">
      <c r="A1346" s="37">
        <v>6</v>
      </c>
      <c r="B1346" t="s">
        <v>7092</v>
      </c>
      <c r="C1346" s="37">
        <v>0</v>
      </c>
      <c r="E1346" t="s">
        <v>7953</v>
      </c>
      <c r="F1346" s="36">
        <v>44385.60597222222</v>
      </c>
    </row>
    <row r="1347" spans="1:6">
      <c r="A1347" s="37">
        <v>6</v>
      </c>
      <c r="B1347" t="s">
        <v>7094</v>
      </c>
      <c r="C1347" s="37">
        <v>0</v>
      </c>
      <c r="E1347" t="s">
        <v>7954</v>
      </c>
      <c r="F1347" s="36">
        <v>44385.60597222222</v>
      </c>
    </row>
    <row r="1348" spans="1:6">
      <c r="A1348" s="37">
        <v>6</v>
      </c>
      <c r="B1348" t="s">
        <v>7096</v>
      </c>
      <c r="C1348" s="37">
        <v>0</v>
      </c>
      <c r="E1348" t="s">
        <v>7955</v>
      </c>
      <c r="F1348" s="36">
        <v>44385.605983796297</v>
      </c>
    </row>
    <row r="1349" spans="1:6">
      <c r="A1349" s="37">
        <v>6</v>
      </c>
      <c r="B1349" t="s">
        <v>7098</v>
      </c>
      <c r="C1349" s="37">
        <v>0</v>
      </c>
      <c r="E1349" t="s">
        <v>7956</v>
      </c>
      <c r="F1349" s="36">
        <v>44385.605995370373</v>
      </c>
    </row>
    <row r="1350" spans="1:6">
      <c r="A1350" s="37">
        <v>6</v>
      </c>
      <c r="B1350" t="s">
        <v>7100</v>
      </c>
      <c r="C1350" s="37">
        <v>0</v>
      </c>
      <c r="E1350" t="s">
        <v>7957</v>
      </c>
      <c r="F1350" s="36">
        <v>44385.605995370373</v>
      </c>
    </row>
    <row r="1351" spans="1:6">
      <c r="A1351" s="37">
        <v>6</v>
      </c>
      <c r="B1351" t="s">
        <v>7102</v>
      </c>
      <c r="C1351" s="37">
        <v>0</v>
      </c>
      <c r="E1351" t="s">
        <v>7958</v>
      </c>
      <c r="F1351" s="36">
        <v>44385.606006944443</v>
      </c>
    </row>
    <row r="1352" spans="1:6">
      <c r="A1352" s="37">
        <v>6</v>
      </c>
      <c r="B1352" t="s">
        <v>7104</v>
      </c>
      <c r="C1352" s="37">
        <v>0</v>
      </c>
      <c r="E1352" t="s">
        <v>7959</v>
      </c>
      <c r="F1352" s="36">
        <v>44385.606006944443</v>
      </c>
    </row>
    <row r="1353" spans="1:6">
      <c r="A1353" s="37">
        <v>6</v>
      </c>
      <c r="B1353" t="s">
        <v>7106</v>
      </c>
      <c r="C1353" s="37">
        <v>0</v>
      </c>
      <c r="E1353" t="s">
        <v>7960</v>
      </c>
      <c r="F1353" s="36">
        <v>44385.60601851852</v>
      </c>
    </row>
    <row r="1354" spans="1:6">
      <c r="A1354" s="37">
        <v>6</v>
      </c>
      <c r="B1354" t="s">
        <v>7108</v>
      </c>
      <c r="C1354" s="37">
        <v>0</v>
      </c>
      <c r="E1354" t="s">
        <v>7961</v>
      </c>
      <c r="F1354" s="36">
        <v>44385.60601851852</v>
      </c>
    </row>
    <row r="1355" spans="1:6">
      <c r="A1355" s="37">
        <v>6</v>
      </c>
      <c r="B1355" t="s">
        <v>7110</v>
      </c>
      <c r="C1355" s="37">
        <v>0</v>
      </c>
      <c r="E1355" t="s">
        <v>7962</v>
      </c>
      <c r="F1355" s="36">
        <v>44385.606030092589</v>
      </c>
    </row>
    <row r="1356" spans="1:6">
      <c r="A1356" s="37">
        <v>6</v>
      </c>
      <c r="B1356" t="s">
        <v>7112</v>
      </c>
      <c r="C1356" s="37">
        <v>0</v>
      </c>
      <c r="E1356" t="s">
        <v>7963</v>
      </c>
      <c r="F1356" s="36">
        <v>44385.606030092589</v>
      </c>
    </row>
    <row r="1357" spans="1:6">
      <c r="A1357" s="37">
        <v>6</v>
      </c>
      <c r="B1357" t="s">
        <v>7114</v>
      </c>
      <c r="C1357" s="37">
        <v>0</v>
      </c>
      <c r="E1357" t="s">
        <v>7964</v>
      </c>
      <c r="F1357" s="36">
        <v>44385.606041666666</v>
      </c>
    </row>
    <row r="1358" spans="1:6">
      <c r="A1358" s="37">
        <v>6</v>
      </c>
      <c r="B1358" t="s">
        <v>7115</v>
      </c>
      <c r="C1358" s="37">
        <v>0</v>
      </c>
      <c r="E1358" t="s">
        <v>7965</v>
      </c>
      <c r="F1358" s="36">
        <v>44385.606041666666</v>
      </c>
    </row>
    <row r="1359" spans="1:6">
      <c r="A1359" s="37">
        <v>6</v>
      </c>
      <c r="B1359" t="s">
        <v>7117</v>
      </c>
      <c r="C1359" s="37">
        <v>0</v>
      </c>
      <c r="E1359" t="s">
        <v>7966</v>
      </c>
      <c r="F1359" s="36">
        <v>44385.606041666666</v>
      </c>
    </row>
    <row r="1360" spans="1:6">
      <c r="A1360" s="37">
        <v>6</v>
      </c>
      <c r="B1360" t="s">
        <v>7119</v>
      </c>
      <c r="C1360" s="37">
        <v>0</v>
      </c>
      <c r="E1360" t="s">
        <v>7967</v>
      </c>
      <c r="F1360" s="36">
        <v>44385.606053240743</v>
      </c>
    </row>
    <row r="1361" spans="1:6">
      <c r="A1361" s="37">
        <v>6</v>
      </c>
      <c r="B1361" t="s">
        <v>7385</v>
      </c>
      <c r="C1361" s="37">
        <v>0</v>
      </c>
      <c r="E1361" t="s">
        <v>7968</v>
      </c>
      <c r="F1361" s="36">
        <v>44385.606053240743</v>
      </c>
    </row>
    <row r="1362" spans="1:6">
      <c r="A1362" s="37">
        <v>6</v>
      </c>
      <c r="B1362" t="s">
        <v>7386</v>
      </c>
      <c r="C1362" s="37">
        <v>0</v>
      </c>
      <c r="E1362" t="s">
        <v>7969</v>
      </c>
      <c r="F1362" s="36">
        <v>44385.606064814812</v>
      </c>
    </row>
    <row r="1363" spans="1:6">
      <c r="A1363" s="37">
        <v>6</v>
      </c>
      <c r="B1363" t="s">
        <v>7387</v>
      </c>
      <c r="C1363" s="37">
        <v>0</v>
      </c>
      <c r="E1363" t="s">
        <v>7970</v>
      </c>
      <c r="F1363" s="36">
        <v>44385.606064814812</v>
      </c>
    </row>
    <row r="1364" spans="1:6">
      <c r="A1364" s="37">
        <v>6</v>
      </c>
      <c r="B1364" t="s">
        <v>7388</v>
      </c>
      <c r="C1364" s="37">
        <v>0</v>
      </c>
      <c r="E1364" t="s">
        <v>7971</v>
      </c>
      <c r="F1364" s="36">
        <v>44385.606076388889</v>
      </c>
    </row>
    <row r="1365" spans="1:6">
      <c r="A1365" s="37">
        <v>6</v>
      </c>
      <c r="B1365" t="s">
        <v>7389</v>
      </c>
      <c r="C1365" s="37">
        <v>0</v>
      </c>
      <c r="E1365" t="s">
        <v>7972</v>
      </c>
      <c r="F1365" s="36">
        <v>44385.606076388889</v>
      </c>
    </row>
    <row r="1366" spans="1:6">
      <c r="A1366" s="37">
        <v>6</v>
      </c>
      <c r="B1366" t="s">
        <v>7392</v>
      </c>
      <c r="C1366" s="37">
        <v>0</v>
      </c>
      <c r="E1366" t="s">
        <v>7973</v>
      </c>
      <c r="F1366" s="36">
        <v>44385.606087962966</v>
      </c>
    </row>
    <row r="1367" spans="1:6">
      <c r="A1367" s="37">
        <v>6</v>
      </c>
      <c r="B1367" t="s">
        <v>7393</v>
      </c>
      <c r="C1367" s="37">
        <v>0</v>
      </c>
      <c r="E1367" t="s">
        <v>7974</v>
      </c>
      <c r="F1367" s="36">
        <v>44385.606087962966</v>
      </c>
    </row>
    <row r="1368" spans="1:6">
      <c r="A1368" s="37">
        <v>6</v>
      </c>
      <c r="B1368" t="s">
        <v>7061</v>
      </c>
      <c r="C1368" s="37">
        <v>0</v>
      </c>
      <c r="E1368" t="s">
        <v>7945</v>
      </c>
      <c r="F1368" s="36">
        <v>44385.606087962966</v>
      </c>
    </row>
    <row r="1369" spans="1:6">
      <c r="A1369" s="37">
        <v>6</v>
      </c>
      <c r="B1369" t="s">
        <v>7398</v>
      </c>
      <c r="C1369" s="37">
        <v>0</v>
      </c>
      <c r="E1369" t="s">
        <v>7975</v>
      </c>
      <c r="F1369" s="36">
        <v>44385.606099537035</v>
      </c>
    </row>
    <row r="1370" spans="1:6">
      <c r="A1370" s="37">
        <v>6</v>
      </c>
      <c r="B1370" t="s">
        <v>7399</v>
      </c>
      <c r="C1370" s="37">
        <v>0</v>
      </c>
      <c r="E1370" t="s">
        <v>7976</v>
      </c>
      <c r="F1370" s="36">
        <v>44385.606099537035</v>
      </c>
    </row>
    <row r="1371" spans="1:6">
      <c r="A1371" s="37">
        <v>6</v>
      </c>
      <c r="B1371" t="s">
        <v>7401</v>
      </c>
      <c r="C1371" s="37">
        <v>0</v>
      </c>
      <c r="E1371" t="s">
        <v>7977</v>
      </c>
      <c r="F1371" s="36">
        <v>44385.606111111112</v>
      </c>
    </row>
    <row r="1372" spans="1:6">
      <c r="A1372" s="37">
        <v>6</v>
      </c>
      <c r="B1372" t="s">
        <v>7403</v>
      </c>
      <c r="C1372" s="37">
        <v>0</v>
      </c>
      <c r="E1372" t="s">
        <v>7978</v>
      </c>
      <c r="F1372" s="36">
        <v>44385.606122685182</v>
      </c>
    </row>
    <row r="1373" spans="1:6">
      <c r="A1373" s="37">
        <v>6</v>
      </c>
      <c r="B1373" t="s">
        <v>7110</v>
      </c>
      <c r="C1373" s="37">
        <v>0</v>
      </c>
      <c r="E1373" t="s">
        <v>7962</v>
      </c>
      <c r="F1373" s="36">
        <v>44385.606134259258</v>
      </c>
    </row>
    <row r="1374" spans="1:6">
      <c r="A1374" s="37">
        <v>6</v>
      </c>
      <c r="B1374" t="s">
        <v>7407</v>
      </c>
      <c r="C1374" s="37">
        <v>0</v>
      </c>
      <c r="E1374" t="s">
        <v>7979</v>
      </c>
      <c r="F1374" s="36">
        <v>44385.606134259258</v>
      </c>
    </row>
    <row r="1375" spans="1:6">
      <c r="A1375" s="37">
        <v>6</v>
      </c>
      <c r="B1375" t="s">
        <v>7414</v>
      </c>
      <c r="C1375" s="37">
        <v>0</v>
      </c>
      <c r="E1375" t="s">
        <v>7980</v>
      </c>
      <c r="F1375" s="36">
        <v>44385.606145833335</v>
      </c>
    </row>
    <row r="1376" spans="1:6">
      <c r="A1376" s="37">
        <v>6</v>
      </c>
      <c r="B1376" t="s">
        <v>7530</v>
      </c>
      <c r="C1376" s="37">
        <v>0</v>
      </c>
      <c r="E1376" t="s">
        <v>7981</v>
      </c>
      <c r="F1376" s="36">
        <v>44385.606157407405</v>
      </c>
    </row>
    <row r="1377" spans="1:6">
      <c r="A1377" s="37">
        <v>6</v>
      </c>
      <c r="B1377" t="s">
        <v>7531</v>
      </c>
      <c r="C1377" s="37">
        <v>0</v>
      </c>
      <c r="E1377" t="s">
        <v>7982</v>
      </c>
      <c r="F1377" s="36">
        <v>44385.606157407405</v>
      </c>
    </row>
    <row r="1378" spans="1:6">
      <c r="A1378" s="37">
        <v>6</v>
      </c>
      <c r="B1378" t="s">
        <v>7532</v>
      </c>
      <c r="C1378" s="37">
        <v>0</v>
      </c>
      <c r="E1378" t="s">
        <v>7983</v>
      </c>
      <c r="F1378" s="36">
        <v>44385.606168981481</v>
      </c>
    </row>
    <row r="1379" spans="1:6">
      <c r="A1379" s="37">
        <v>6</v>
      </c>
      <c r="B1379" t="s">
        <v>7423</v>
      </c>
      <c r="C1379" s="37">
        <v>0</v>
      </c>
      <c r="E1379" t="s">
        <v>7984</v>
      </c>
      <c r="F1379" s="36">
        <v>44385.606180555558</v>
      </c>
    </row>
    <row r="1380" spans="1:6">
      <c r="A1380" s="37">
        <v>6</v>
      </c>
      <c r="B1380" t="s">
        <v>7425</v>
      </c>
      <c r="C1380" s="37">
        <v>0</v>
      </c>
      <c r="E1380" t="s">
        <v>7985</v>
      </c>
      <c r="F1380" s="36">
        <v>44385.606180555558</v>
      </c>
    </row>
    <row r="1381" spans="1:6">
      <c r="A1381" s="37">
        <v>6</v>
      </c>
      <c r="B1381" t="s">
        <v>7427</v>
      </c>
      <c r="C1381" s="37">
        <v>0</v>
      </c>
      <c r="E1381" t="s">
        <v>7986</v>
      </c>
      <c r="F1381" s="36">
        <v>44385.606192129628</v>
      </c>
    </row>
    <row r="1382" spans="1:6">
      <c r="A1382" s="37">
        <v>6</v>
      </c>
      <c r="B1382" t="s">
        <v>7434</v>
      </c>
      <c r="C1382" s="37">
        <v>0</v>
      </c>
      <c r="E1382" t="s">
        <v>7987</v>
      </c>
      <c r="F1382" s="36">
        <v>44385.606203703705</v>
      </c>
    </row>
    <row r="1383" spans="1:6">
      <c r="A1383" s="37">
        <v>6</v>
      </c>
      <c r="B1383" t="s">
        <v>7436</v>
      </c>
      <c r="C1383" s="37">
        <v>0</v>
      </c>
      <c r="E1383" t="s">
        <v>7988</v>
      </c>
      <c r="F1383" s="36">
        <v>44385.606203703705</v>
      </c>
    </row>
    <row r="1384" spans="1:6">
      <c r="A1384" s="37">
        <v>6</v>
      </c>
      <c r="B1384" t="s">
        <v>7438</v>
      </c>
      <c r="C1384" s="37">
        <v>0</v>
      </c>
      <c r="E1384" t="s">
        <v>7989</v>
      </c>
      <c r="F1384" s="36">
        <v>44385.606203703705</v>
      </c>
    </row>
    <row r="1385" spans="1:6">
      <c r="A1385" s="37">
        <v>6</v>
      </c>
      <c r="B1385" t="s">
        <v>7440</v>
      </c>
      <c r="C1385" s="37">
        <v>0</v>
      </c>
      <c r="E1385" t="s">
        <v>7990</v>
      </c>
      <c r="F1385" s="36">
        <v>44385.606215277781</v>
      </c>
    </row>
    <row r="1386" spans="1:6">
      <c r="A1386" s="37">
        <v>6</v>
      </c>
      <c r="B1386" t="s">
        <v>7442</v>
      </c>
      <c r="C1386" s="37">
        <v>0</v>
      </c>
      <c r="E1386" t="s">
        <v>7991</v>
      </c>
      <c r="F1386" s="36">
        <v>44385.606215277781</v>
      </c>
    </row>
    <row r="1387" spans="1:6">
      <c r="A1387" s="37">
        <v>6</v>
      </c>
      <c r="B1387" t="s">
        <v>7444</v>
      </c>
      <c r="C1387" s="37">
        <v>0</v>
      </c>
      <c r="E1387" t="s">
        <v>7992</v>
      </c>
      <c r="F1387" s="36">
        <v>44385.606226851851</v>
      </c>
    </row>
    <row r="1388" spans="1:6">
      <c r="A1388" s="37">
        <v>6</v>
      </c>
      <c r="B1388" t="s">
        <v>7446</v>
      </c>
      <c r="C1388" s="37">
        <v>0</v>
      </c>
      <c r="E1388" t="s">
        <v>7993</v>
      </c>
      <c r="F1388" s="36">
        <v>44385.606226851851</v>
      </c>
    </row>
    <row r="1389" spans="1:6">
      <c r="A1389" s="37">
        <v>6</v>
      </c>
      <c r="B1389" t="s">
        <v>7448</v>
      </c>
      <c r="C1389" s="37">
        <v>0</v>
      </c>
      <c r="E1389" t="s">
        <v>7994</v>
      </c>
      <c r="F1389" s="36">
        <v>44385.606238425928</v>
      </c>
    </row>
    <row r="1390" spans="1:6">
      <c r="A1390" s="37">
        <v>6</v>
      </c>
      <c r="B1390" t="s">
        <v>7450</v>
      </c>
      <c r="C1390" s="37">
        <v>0</v>
      </c>
      <c r="E1390" t="s">
        <v>7995</v>
      </c>
      <c r="F1390" s="36">
        <v>44385.606238425928</v>
      </c>
    </row>
    <row r="1391" spans="1:6">
      <c r="A1391" s="37">
        <v>6</v>
      </c>
      <c r="B1391" t="s">
        <v>7452</v>
      </c>
      <c r="C1391" s="37">
        <v>0</v>
      </c>
      <c r="E1391" t="s">
        <v>7996</v>
      </c>
      <c r="F1391" s="36">
        <v>44385.606238425928</v>
      </c>
    </row>
    <row r="1392" spans="1:6">
      <c r="A1392" s="37">
        <v>6</v>
      </c>
      <c r="B1392" t="s">
        <v>7454</v>
      </c>
      <c r="C1392" s="37">
        <v>0</v>
      </c>
      <c r="E1392" t="s">
        <v>7997</v>
      </c>
      <c r="F1392" s="36">
        <v>44385.606249999997</v>
      </c>
    </row>
    <row r="1393" spans="1:6">
      <c r="A1393" s="37">
        <v>6</v>
      </c>
      <c r="B1393" t="s">
        <v>7456</v>
      </c>
      <c r="C1393" s="37">
        <v>0</v>
      </c>
      <c r="E1393" t="s">
        <v>7998</v>
      </c>
      <c r="F1393" s="36">
        <v>44385.606249999997</v>
      </c>
    </row>
    <row r="1394" spans="1:6">
      <c r="A1394" s="37">
        <v>6</v>
      </c>
      <c r="B1394" t="s">
        <v>7458</v>
      </c>
      <c r="C1394" s="37">
        <v>0</v>
      </c>
      <c r="E1394" t="s">
        <v>7999</v>
      </c>
      <c r="F1394" s="36">
        <v>44385.606261574074</v>
      </c>
    </row>
    <row r="1395" spans="1:6">
      <c r="A1395" s="37">
        <v>6</v>
      </c>
      <c r="B1395" t="s">
        <v>7460</v>
      </c>
      <c r="C1395" s="37">
        <v>0</v>
      </c>
      <c r="E1395" t="s">
        <v>8000</v>
      </c>
      <c r="F1395" s="36">
        <v>44385.606261574074</v>
      </c>
    </row>
    <row r="1396" spans="1:6">
      <c r="A1396" s="37">
        <v>6</v>
      </c>
      <c r="B1396" t="s">
        <v>7462</v>
      </c>
      <c r="C1396" s="37">
        <v>0</v>
      </c>
      <c r="E1396" t="s">
        <v>8001</v>
      </c>
      <c r="F1396" s="36">
        <v>44385.606273148151</v>
      </c>
    </row>
    <row r="1397" spans="1:6">
      <c r="A1397" s="37">
        <v>6</v>
      </c>
      <c r="B1397" t="s">
        <v>7464</v>
      </c>
      <c r="C1397" s="37">
        <v>0</v>
      </c>
      <c r="E1397" t="s">
        <v>8002</v>
      </c>
      <c r="F1397" s="36">
        <v>44385.606273148151</v>
      </c>
    </row>
    <row r="1398" spans="1:6">
      <c r="A1398" s="37">
        <v>6</v>
      </c>
      <c r="B1398" t="s">
        <v>7466</v>
      </c>
      <c r="C1398" s="37">
        <v>0</v>
      </c>
      <c r="E1398" t="s">
        <v>8003</v>
      </c>
      <c r="F1398" s="36">
        <v>44385.60628472222</v>
      </c>
    </row>
    <row r="1399" spans="1:6">
      <c r="A1399" s="37">
        <v>6</v>
      </c>
      <c r="B1399" t="s">
        <v>7468</v>
      </c>
      <c r="C1399" s="37">
        <v>0</v>
      </c>
      <c r="E1399" t="s">
        <v>8004</v>
      </c>
      <c r="F1399" s="36">
        <v>44385.60628472222</v>
      </c>
    </row>
    <row r="1400" spans="1:6">
      <c r="A1400" s="37">
        <v>6</v>
      </c>
      <c r="B1400" t="s">
        <v>7476</v>
      </c>
      <c r="C1400" s="37">
        <v>0</v>
      </c>
      <c r="E1400" t="s">
        <v>8005</v>
      </c>
      <c r="F1400" s="36">
        <v>44385.606296296297</v>
      </c>
    </row>
    <row r="1401" spans="1:6">
      <c r="A1401" s="37">
        <v>6</v>
      </c>
      <c r="B1401" t="s">
        <v>7478</v>
      </c>
      <c r="C1401" s="37">
        <v>0</v>
      </c>
      <c r="E1401" t="s">
        <v>8006</v>
      </c>
      <c r="F1401" s="36">
        <v>44385.606307870374</v>
      </c>
    </row>
    <row r="1402" spans="1:6">
      <c r="A1402" s="37">
        <v>6</v>
      </c>
      <c r="B1402" t="s">
        <v>6794</v>
      </c>
      <c r="C1402" s="37" t="s">
        <v>7483</v>
      </c>
      <c r="E1402" t="s">
        <v>7894</v>
      </c>
      <c r="F1402" s="36">
        <v>44385.60633101852</v>
      </c>
    </row>
    <row r="1403" spans="1:6">
      <c r="A1403" s="37">
        <v>6</v>
      </c>
      <c r="B1403" t="s">
        <v>6901</v>
      </c>
      <c r="C1403" s="37">
        <v>0</v>
      </c>
      <c r="E1403" t="s">
        <v>7898</v>
      </c>
      <c r="F1403" s="36">
        <v>44385.690844907411</v>
      </c>
    </row>
    <row r="1404" spans="1:6">
      <c r="A1404" s="37">
        <v>6</v>
      </c>
      <c r="B1404" t="s">
        <v>6903</v>
      </c>
      <c r="C1404" s="37">
        <v>0</v>
      </c>
      <c r="E1404" t="s">
        <v>7899</v>
      </c>
      <c r="F1404" s="36">
        <v>44385.69085648148</v>
      </c>
    </row>
    <row r="1405" spans="1:6">
      <c r="A1405" s="37">
        <v>6</v>
      </c>
      <c r="B1405" t="s">
        <v>6997</v>
      </c>
      <c r="C1405" s="37">
        <v>0</v>
      </c>
      <c r="E1405" t="s">
        <v>7900</v>
      </c>
      <c r="F1405" s="36">
        <v>44385.69085648148</v>
      </c>
    </row>
    <row r="1406" spans="1:6">
      <c r="A1406" s="37">
        <v>6</v>
      </c>
      <c r="B1406" t="s">
        <v>6999</v>
      </c>
      <c r="C1406" s="37">
        <v>0</v>
      </c>
      <c r="E1406" t="s">
        <v>7901</v>
      </c>
      <c r="F1406" s="36">
        <v>44385.69085648148</v>
      </c>
    </row>
    <row r="1407" spans="1:6">
      <c r="A1407" s="37">
        <v>6</v>
      </c>
      <c r="B1407" t="s">
        <v>7001</v>
      </c>
      <c r="C1407" s="37">
        <v>0</v>
      </c>
      <c r="E1407" t="s">
        <v>7902</v>
      </c>
      <c r="F1407" s="36">
        <v>44385.690868055557</v>
      </c>
    </row>
    <row r="1408" spans="1:6">
      <c r="A1408" s="37">
        <v>6</v>
      </c>
      <c r="B1408" t="s">
        <v>7003</v>
      </c>
      <c r="C1408" s="37">
        <v>0</v>
      </c>
      <c r="E1408" t="s">
        <v>7903</v>
      </c>
      <c r="F1408" s="36">
        <v>44385.690868055557</v>
      </c>
    </row>
    <row r="1409" spans="1:6">
      <c r="A1409" s="37">
        <v>6</v>
      </c>
      <c r="B1409" t="s">
        <v>7005</v>
      </c>
      <c r="C1409" s="37">
        <v>0</v>
      </c>
      <c r="E1409" t="s">
        <v>7904</v>
      </c>
      <c r="F1409" s="36">
        <v>44385.690868055557</v>
      </c>
    </row>
    <row r="1410" spans="1:6">
      <c r="A1410" s="37">
        <v>6</v>
      </c>
      <c r="B1410" t="s">
        <v>7007</v>
      </c>
      <c r="C1410" s="37">
        <v>0</v>
      </c>
      <c r="E1410" t="s">
        <v>7905</v>
      </c>
      <c r="F1410" s="36">
        <v>44385.690868055557</v>
      </c>
    </row>
    <row r="1411" spans="1:6">
      <c r="A1411" s="37">
        <v>6</v>
      </c>
      <c r="B1411" t="s">
        <v>7009</v>
      </c>
      <c r="C1411" s="37">
        <v>0</v>
      </c>
      <c r="E1411" t="s">
        <v>7906</v>
      </c>
      <c r="F1411" s="36">
        <v>44385.690879629627</v>
      </c>
    </row>
    <row r="1412" spans="1:6">
      <c r="A1412" s="37">
        <v>6</v>
      </c>
      <c r="B1412" t="s">
        <v>7011</v>
      </c>
      <c r="C1412" s="37">
        <v>0</v>
      </c>
      <c r="E1412" t="s">
        <v>7907</v>
      </c>
      <c r="F1412" s="36">
        <v>44385.690879629627</v>
      </c>
    </row>
    <row r="1413" spans="1:6">
      <c r="A1413" s="37">
        <v>6</v>
      </c>
      <c r="B1413" t="s">
        <v>7342</v>
      </c>
      <c r="C1413" s="37">
        <v>0</v>
      </c>
      <c r="E1413" t="s">
        <v>7908</v>
      </c>
      <c r="F1413" s="36">
        <v>44385.690879629627</v>
      </c>
    </row>
    <row r="1414" spans="1:6">
      <c r="A1414" s="37">
        <v>6</v>
      </c>
      <c r="B1414" t="s">
        <v>7344</v>
      </c>
      <c r="C1414" s="37">
        <v>0</v>
      </c>
      <c r="E1414" t="s">
        <v>7909</v>
      </c>
      <c r="F1414" s="36">
        <v>44385.690879629627</v>
      </c>
    </row>
    <row r="1415" spans="1:6">
      <c r="A1415" s="37">
        <v>6</v>
      </c>
      <c r="B1415" t="s">
        <v>7345</v>
      </c>
      <c r="C1415" s="37">
        <v>0</v>
      </c>
      <c r="E1415" t="s">
        <v>7910</v>
      </c>
      <c r="F1415" s="36">
        <v>44385.690891203703</v>
      </c>
    </row>
    <row r="1416" spans="1:6">
      <c r="A1416" s="37">
        <v>6</v>
      </c>
      <c r="B1416" t="s">
        <v>7347</v>
      </c>
      <c r="C1416" s="37">
        <v>0</v>
      </c>
      <c r="E1416" t="s">
        <v>7911</v>
      </c>
      <c r="F1416" s="36">
        <v>44385.690891203703</v>
      </c>
    </row>
    <row r="1417" spans="1:6">
      <c r="A1417" s="37">
        <v>6</v>
      </c>
      <c r="B1417" t="s">
        <v>7349</v>
      </c>
      <c r="C1417" s="37">
        <v>0</v>
      </c>
      <c r="E1417" t="s">
        <v>7912</v>
      </c>
      <c r="F1417" s="36">
        <v>44385.690891203703</v>
      </c>
    </row>
    <row r="1418" spans="1:6">
      <c r="A1418" s="37">
        <v>6</v>
      </c>
      <c r="B1418" t="s">
        <v>7350</v>
      </c>
      <c r="C1418" s="37">
        <v>0</v>
      </c>
      <c r="E1418" t="s">
        <v>7913</v>
      </c>
      <c r="F1418" s="36">
        <v>44385.69090277778</v>
      </c>
    </row>
    <row r="1419" spans="1:6">
      <c r="A1419" s="37">
        <v>6</v>
      </c>
      <c r="B1419" t="s">
        <v>7351</v>
      </c>
      <c r="C1419" s="37">
        <v>0</v>
      </c>
      <c r="E1419" t="s">
        <v>7914</v>
      </c>
      <c r="F1419" s="36">
        <v>44385.69090277778</v>
      </c>
    </row>
    <row r="1420" spans="1:6">
      <c r="A1420" s="37">
        <v>6</v>
      </c>
      <c r="B1420" t="s">
        <v>7025</v>
      </c>
      <c r="C1420" s="37">
        <v>0</v>
      </c>
      <c r="E1420" t="s">
        <v>7916</v>
      </c>
      <c r="F1420" s="36">
        <v>44385.69090277778</v>
      </c>
    </row>
    <row r="1421" spans="1:6">
      <c r="A1421" s="37">
        <v>6</v>
      </c>
      <c r="B1421" t="s">
        <v>7047</v>
      </c>
      <c r="C1421" s="37">
        <v>0</v>
      </c>
      <c r="E1421" t="s">
        <v>7917</v>
      </c>
      <c r="F1421" s="36">
        <v>44385.69091435185</v>
      </c>
    </row>
    <row r="1422" spans="1:6">
      <c r="A1422" s="37">
        <v>6</v>
      </c>
      <c r="B1422" t="s">
        <v>7049</v>
      </c>
      <c r="C1422" s="37">
        <v>0</v>
      </c>
      <c r="E1422" t="s">
        <v>7918</v>
      </c>
      <c r="F1422" s="36">
        <v>44385.69091435185</v>
      </c>
    </row>
    <row r="1423" spans="1:6">
      <c r="A1423" s="37">
        <v>6</v>
      </c>
      <c r="B1423" t="s">
        <v>7051</v>
      </c>
      <c r="C1423" s="37">
        <v>0</v>
      </c>
      <c r="E1423" t="s">
        <v>7919</v>
      </c>
      <c r="F1423" s="36">
        <v>44385.69091435185</v>
      </c>
    </row>
    <row r="1424" spans="1:6">
      <c r="A1424" s="37">
        <v>6</v>
      </c>
      <c r="B1424" t="s">
        <v>7053</v>
      </c>
      <c r="C1424" s="37">
        <v>0</v>
      </c>
      <c r="E1424" t="s">
        <v>7920</v>
      </c>
      <c r="F1424" s="36">
        <v>44385.69091435185</v>
      </c>
    </row>
    <row r="1425" spans="1:6">
      <c r="A1425" s="37">
        <v>6</v>
      </c>
      <c r="B1425" t="s">
        <v>7055</v>
      </c>
      <c r="C1425" s="37">
        <v>0</v>
      </c>
      <c r="E1425" t="s">
        <v>7921</v>
      </c>
      <c r="F1425" s="36">
        <v>44385.690925925926</v>
      </c>
    </row>
    <row r="1426" spans="1:6">
      <c r="A1426" s="37">
        <v>6</v>
      </c>
      <c r="B1426" t="s">
        <v>7355</v>
      </c>
      <c r="C1426" s="37">
        <v>0</v>
      </c>
      <c r="E1426" t="s">
        <v>7922</v>
      </c>
      <c r="F1426" s="36">
        <v>44385.690925925926</v>
      </c>
    </row>
    <row r="1427" spans="1:6">
      <c r="A1427" s="37">
        <v>6</v>
      </c>
      <c r="B1427" t="s">
        <v>7357</v>
      </c>
      <c r="C1427" s="37">
        <v>0</v>
      </c>
      <c r="E1427" t="s">
        <v>7923</v>
      </c>
      <c r="F1427" s="36">
        <v>44385.690925925926</v>
      </c>
    </row>
    <row r="1428" spans="1:6">
      <c r="A1428" s="37">
        <v>6</v>
      </c>
      <c r="B1428" t="s">
        <v>7359</v>
      </c>
      <c r="C1428" s="37">
        <v>0</v>
      </c>
      <c r="E1428" t="s">
        <v>7924</v>
      </c>
      <c r="F1428" s="36">
        <v>44385.690937500003</v>
      </c>
    </row>
    <row r="1429" spans="1:6">
      <c r="A1429" s="37">
        <v>6</v>
      </c>
      <c r="B1429" t="s">
        <v>7361</v>
      </c>
      <c r="C1429" s="37">
        <v>0</v>
      </c>
      <c r="E1429" t="s">
        <v>7925</v>
      </c>
      <c r="F1429" s="36">
        <v>44385.690937500003</v>
      </c>
    </row>
    <row r="1430" spans="1:6">
      <c r="A1430" s="37">
        <v>6</v>
      </c>
      <c r="B1430" t="s">
        <v>7363</v>
      </c>
      <c r="C1430" s="37">
        <v>0</v>
      </c>
      <c r="E1430" t="s">
        <v>7926</v>
      </c>
      <c r="F1430" s="36">
        <v>44385.690949074073</v>
      </c>
    </row>
    <row r="1431" spans="1:6">
      <c r="A1431" s="37">
        <v>6</v>
      </c>
      <c r="B1431" t="s">
        <v>7365</v>
      </c>
      <c r="C1431" s="37">
        <v>0</v>
      </c>
      <c r="E1431" t="s">
        <v>7927</v>
      </c>
      <c r="F1431" s="36">
        <v>44385.690949074073</v>
      </c>
    </row>
    <row r="1432" spans="1:6">
      <c r="A1432" s="37">
        <v>6</v>
      </c>
      <c r="B1432" t="s">
        <v>7013</v>
      </c>
      <c r="C1432" s="37">
        <v>0</v>
      </c>
      <c r="E1432" t="s">
        <v>7928</v>
      </c>
      <c r="F1432" s="36">
        <v>44385.690949074073</v>
      </c>
    </row>
    <row r="1433" spans="1:6">
      <c r="A1433" s="37">
        <v>6</v>
      </c>
      <c r="B1433" t="s">
        <v>7015</v>
      </c>
      <c r="C1433" s="37">
        <v>0</v>
      </c>
      <c r="E1433" t="s">
        <v>7929</v>
      </c>
      <c r="F1433" s="36">
        <v>44385.690960648149</v>
      </c>
    </row>
    <row r="1434" spans="1:6">
      <c r="A1434" s="37">
        <v>6</v>
      </c>
      <c r="B1434" t="s">
        <v>7017</v>
      </c>
      <c r="C1434" s="37">
        <v>0</v>
      </c>
      <c r="E1434" t="s">
        <v>7930</v>
      </c>
      <c r="F1434" s="36">
        <v>44385.690960648149</v>
      </c>
    </row>
    <row r="1435" spans="1:6">
      <c r="A1435" s="37">
        <v>6</v>
      </c>
      <c r="B1435" t="s">
        <v>7019</v>
      </c>
      <c r="C1435" s="37">
        <v>0</v>
      </c>
      <c r="E1435" t="s">
        <v>7931</v>
      </c>
      <c r="F1435" s="36">
        <v>44385.690960648149</v>
      </c>
    </row>
    <row r="1436" spans="1:6">
      <c r="A1436" s="37">
        <v>6</v>
      </c>
      <c r="B1436" t="s">
        <v>7021</v>
      </c>
      <c r="C1436" s="37">
        <v>0</v>
      </c>
      <c r="E1436" t="s">
        <v>7932</v>
      </c>
      <c r="F1436" s="36">
        <v>44385.690972222219</v>
      </c>
    </row>
    <row r="1437" spans="1:6">
      <c r="A1437" s="37">
        <v>6</v>
      </c>
      <c r="B1437" t="s">
        <v>7023</v>
      </c>
      <c r="C1437" s="37">
        <v>0</v>
      </c>
      <c r="E1437" t="s">
        <v>7933</v>
      </c>
      <c r="F1437" s="36">
        <v>44385.690972222219</v>
      </c>
    </row>
    <row r="1438" spans="1:6">
      <c r="A1438" s="37">
        <v>6</v>
      </c>
      <c r="B1438" t="s">
        <v>7372</v>
      </c>
      <c r="C1438" s="37">
        <v>0</v>
      </c>
      <c r="E1438" t="s">
        <v>7934</v>
      </c>
      <c r="F1438" s="36">
        <v>44385.690983796296</v>
      </c>
    </row>
    <row r="1439" spans="1:6">
      <c r="A1439" s="37">
        <v>6</v>
      </c>
      <c r="B1439" t="s">
        <v>7374</v>
      </c>
      <c r="C1439" s="37">
        <v>0</v>
      </c>
      <c r="E1439" t="s">
        <v>7935</v>
      </c>
      <c r="F1439" s="36">
        <v>44385.690983796296</v>
      </c>
    </row>
    <row r="1440" spans="1:6">
      <c r="A1440" s="37">
        <v>6</v>
      </c>
      <c r="B1440" t="s">
        <v>7376</v>
      </c>
      <c r="C1440" s="37">
        <v>0</v>
      </c>
      <c r="E1440" t="s">
        <v>7936</v>
      </c>
      <c r="F1440" s="36">
        <v>44385.690983796296</v>
      </c>
    </row>
    <row r="1441" spans="1:6">
      <c r="A1441" s="37">
        <v>6</v>
      </c>
      <c r="B1441" t="s">
        <v>7378</v>
      </c>
      <c r="C1441" s="37">
        <v>0</v>
      </c>
      <c r="E1441" t="s">
        <v>7937</v>
      </c>
      <c r="F1441" s="36">
        <v>44385.690983796296</v>
      </c>
    </row>
    <row r="1442" spans="1:6">
      <c r="A1442" s="37">
        <v>6</v>
      </c>
      <c r="B1442" t="s">
        <v>7379</v>
      </c>
      <c r="C1442" s="37">
        <v>0</v>
      </c>
      <c r="E1442" t="s">
        <v>7938</v>
      </c>
      <c r="F1442" s="36">
        <v>44385.690995370373</v>
      </c>
    </row>
    <row r="1443" spans="1:6">
      <c r="A1443" s="37">
        <v>6</v>
      </c>
      <c r="B1443" t="s">
        <v>7380</v>
      </c>
      <c r="C1443" s="37">
        <v>0</v>
      </c>
      <c r="E1443" t="s">
        <v>7939</v>
      </c>
      <c r="F1443" s="36">
        <v>44385.690995370373</v>
      </c>
    </row>
    <row r="1444" spans="1:6">
      <c r="A1444" s="37">
        <v>6</v>
      </c>
      <c r="B1444" t="s">
        <v>7381</v>
      </c>
      <c r="C1444" s="37">
        <v>0</v>
      </c>
      <c r="E1444" t="s">
        <v>7940</v>
      </c>
      <c r="F1444" s="36">
        <v>44385.690995370373</v>
      </c>
    </row>
    <row r="1445" spans="1:6">
      <c r="A1445" s="37">
        <v>6</v>
      </c>
      <c r="B1445" t="s">
        <v>7382</v>
      </c>
      <c r="C1445" s="37">
        <v>0</v>
      </c>
      <c r="E1445" t="s">
        <v>7941</v>
      </c>
      <c r="F1445" s="36">
        <v>44385.691006944442</v>
      </c>
    </row>
    <row r="1446" spans="1:6">
      <c r="A1446" s="37">
        <v>6</v>
      </c>
      <c r="B1446" t="s">
        <v>7383</v>
      </c>
      <c r="C1446" s="37">
        <v>0</v>
      </c>
      <c r="E1446" t="s">
        <v>7942</v>
      </c>
      <c r="F1446" s="36">
        <v>44385.691006944442</v>
      </c>
    </row>
    <row r="1447" spans="1:6">
      <c r="A1447" s="37">
        <v>6</v>
      </c>
      <c r="B1447" t="s">
        <v>7057</v>
      </c>
      <c r="C1447" s="37">
        <v>0</v>
      </c>
      <c r="E1447" t="s">
        <v>7943</v>
      </c>
      <c r="F1447" s="36">
        <v>44385.691018518519</v>
      </c>
    </row>
    <row r="1448" spans="1:6">
      <c r="A1448" s="37">
        <v>6</v>
      </c>
      <c r="B1448" t="s">
        <v>7059</v>
      </c>
      <c r="C1448" s="37">
        <v>0</v>
      </c>
      <c r="E1448" t="s">
        <v>7944</v>
      </c>
      <c r="F1448" s="36">
        <v>44385.691018518519</v>
      </c>
    </row>
    <row r="1449" spans="1:6">
      <c r="A1449" s="37">
        <v>6</v>
      </c>
      <c r="B1449" t="s">
        <v>7061</v>
      </c>
      <c r="C1449" s="37">
        <v>0</v>
      </c>
      <c r="E1449" t="s">
        <v>7945</v>
      </c>
      <c r="F1449" s="36">
        <v>44385.691018518519</v>
      </c>
    </row>
    <row r="1450" spans="1:6">
      <c r="A1450" s="37">
        <v>6</v>
      </c>
      <c r="B1450" t="s">
        <v>7063</v>
      </c>
      <c r="C1450" s="37">
        <v>0</v>
      </c>
      <c r="E1450" t="s">
        <v>7946</v>
      </c>
      <c r="F1450" s="36">
        <v>44385.691030092596</v>
      </c>
    </row>
    <row r="1451" spans="1:6">
      <c r="A1451" s="37">
        <v>6</v>
      </c>
      <c r="B1451" t="s">
        <v>7081</v>
      </c>
      <c r="C1451" s="37">
        <v>0</v>
      </c>
      <c r="E1451" t="s">
        <v>7947</v>
      </c>
      <c r="F1451" s="36">
        <v>44385.691041666665</v>
      </c>
    </row>
    <row r="1452" spans="1:6">
      <c r="A1452" s="37">
        <v>6</v>
      </c>
      <c r="B1452" t="s">
        <v>7083</v>
      </c>
      <c r="C1452" s="37">
        <v>0</v>
      </c>
      <c r="E1452" t="s">
        <v>7948</v>
      </c>
      <c r="F1452" s="36">
        <v>44385.691041666665</v>
      </c>
    </row>
    <row r="1453" spans="1:6">
      <c r="A1453" s="37">
        <v>6</v>
      </c>
      <c r="B1453" t="s">
        <v>7084</v>
      </c>
      <c r="C1453" s="37">
        <v>0</v>
      </c>
      <c r="E1453" t="s">
        <v>8011</v>
      </c>
      <c r="F1453" s="36">
        <v>44385.691053240742</v>
      </c>
    </row>
    <row r="1454" spans="1:6">
      <c r="A1454" s="37">
        <v>6</v>
      </c>
      <c r="B1454" t="s">
        <v>7086</v>
      </c>
      <c r="C1454" s="37">
        <v>0</v>
      </c>
      <c r="E1454" t="s">
        <v>7950</v>
      </c>
      <c r="F1454" s="36">
        <v>44385.691053240742</v>
      </c>
    </row>
    <row r="1455" spans="1:6">
      <c r="A1455" s="37">
        <v>6</v>
      </c>
      <c r="B1455" t="s">
        <v>7088</v>
      </c>
      <c r="C1455" s="37">
        <v>0</v>
      </c>
      <c r="E1455" t="s">
        <v>7951</v>
      </c>
      <c r="F1455" s="36">
        <v>44385.691053240742</v>
      </c>
    </row>
    <row r="1456" spans="1:6">
      <c r="A1456" s="37">
        <v>6</v>
      </c>
      <c r="B1456" t="s">
        <v>7090</v>
      </c>
      <c r="C1456" s="37">
        <v>0</v>
      </c>
      <c r="E1456" t="s">
        <v>7952</v>
      </c>
      <c r="F1456" s="36">
        <v>44385.691064814811</v>
      </c>
    </row>
    <row r="1457" spans="1:6">
      <c r="A1457" s="37">
        <v>6</v>
      </c>
      <c r="B1457" t="s">
        <v>7092</v>
      </c>
      <c r="C1457" s="37">
        <v>0</v>
      </c>
      <c r="E1457" t="s">
        <v>7953</v>
      </c>
      <c r="F1457" s="36">
        <v>44385.691064814811</v>
      </c>
    </row>
    <row r="1458" spans="1:6">
      <c r="A1458" s="37">
        <v>6</v>
      </c>
      <c r="B1458" t="s">
        <v>7094</v>
      </c>
      <c r="C1458" s="37">
        <v>0</v>
      </c>
      <c r="E1458" t="s">
        <v>7954</v>
      </c>
      <c r="F1458" s="36">
        <v>44385.691064814811</v>
      </c>
    </row>
    <row r="1459" spans="1:6">
      <c r="A1459" s="37">
        <v>6</v>
      </c>
      <c r="B1459" t="s">
        <v>7096</v>
      </c>
      <c r="C1459" s="37">
        <v>0</v>
      </c>
      <c r="E1459" t="s">
        <v>7955</v>
      </c>
      <c r="F1459" s="36">
        <v>44385.691076388888</v>
      </c>
    </row>
    <row r="1460" spans="1:6">
      <c r="A1460" s="37">
        <v>6</v>
      </c>
      <c r="B1460" t="s">
        <v>7098</v>
      </c>
      <c r="C1460" s="37">
        <v>0</v>
      </c>
      <c r="E1460" t="s">
        <v>7956</v>
      </c>
      <c r="F1460" s="36">
        <v>44385.691076388888</v>
      </c>
    </row>
    <row r="1461" spans="1:6">
      <c r="A1461" s="37">
        <v>6</v>
      </c>
      <c r="B1461" t="s">
        <v>7100</v>
      </c>
      <c r="C1461" s="37">
        <v>0</v>
      </c>
      <c r="E1461" t="s">
        <v>7957</v>
      </c>
      <c r="F1461" s="36">
        <v>44385.691087962965</v>
      </c>
    </row>
    <row r="1462" spans="1:6">
      <c r="A1462" s="37">
        <v>6</v>
      </c>
      <c r="B1462" t="s">
        <v>7102</v>
      </c>
      <c r="C1462" s="37">
        <v>0</v>
      </c>
      <c r="E1462" t="s">
        <v>7958</v>
      </c>
      <c r="F1462" s="36">
        <v>44385.691087962965</v>
      </c>
    </row>
    <row r="1463" spans="1:6">
      <c r="A1463" s="37">
        <v>6</v>
      </c>
      <c r="B1463" t="s">
        <v>7104</v>
      </c>
      <c r="C1463" s="37">
        <v>0</v>
      </c>
      <c r="E1463" t="s">
        <v>7959</v>
      </c>
      <c r="F1463" s="36">
        <v>44385.691087962965</v>
      </c>
    </row>
    <row r="1464" spans="1:6">
      <c r="A1464" s="37">
        <v>6</v>
      </c>
      <c r="B1464" t="s">
        <v>7106</v>
      </c>
      <c r="C1464" s="37">
        <v>0</v>
      </c>
      <c r="E1464" t="s">
        <v>7960</v>
      </c>
      <c r="F1464" s="36">
        <v>44385.691099537034</v>
      </c>
    </row>
    <row r="1465" spans="1:6">
      <c r="A1465" s="37">
        <v>6</v>
      </c>
      <c r="B1465" t="s">
        <v>7108</v>
      </c>
      <c r="C1465" s="37">
        <v>0</v>
      </c>
      <c r="E1465" t="s">
        <v>7961</v>
      </c>
      <c r="F1465" s="36">
        <v>44385.691099537034</v>
      </c>
    </row>
    <row r="1466" spans="1:6">
      <c r="A1466" s="37">
        <v>6</v>
      </c>
      <c r="B1466" t="s">
        <v>7110</v>
      </c>
      <c r="C1466" s="37">
        <v>0</v>
      </c>
      <c r="E1466" t="s">
        <v>7962</v>
      </c>
      <c r="F1466" s="36">
        <v>44385.691099537034</v>
      </c>
    </row>
    <row r="1467" spans="1:6">
      <c r="A1467" s="37">
        <v>6</v>
      </c>
      <c r="B1467" t="s">
        <v>7112</v>
      </c>
      <c r="C1467" s="37">
        <v>0</v>
      </c>
      <c r="E1467" t="s">
        <v>7963</v>
      </c>
      <c r="F1467" s="36">
        <v>44385.691111111111</v>
      </c>
    </row>
    <row r="1468" spans="1:6">
      <c r="A1468" s="37">
        <v>6</v>
      </c>
      <c r="B1468" t="s">
        <v>7114</v>
      </c>
      <c r="C1468" s="37">
        <v>0</v>
      </c>
      <c r="E1468" t="s">
        <v>7964</v>
      </c>
      <c r="F1468" s="36">
        <v>44385.691111111111</v>
      </c>
    </row>
    <row r="1469" spans="1:6">
      <c r="A1469" s="37">
        <v>6</v>
      </c>
      <c r="B1469" t="s">
        <v>7115</v>
      </c>
      <c r="C1469" s="37">
        <v>0</v>
      </c>
      <c r="E1469" t="s">
        <v>7965</v>
      </c>
      <c r="F1469" s="36">
        <v>44385.691122685188</v>
      </c>
    </row>
    <row r="1470" spans="1:6">
      <c r="A1470" s="37">
        <v>6</v>
      </c>
      <c r="B1470" t="s">
        <v>7117</v>
      </c>
      <c r="C1470" s="37">
        <v>0</v>
      </c>
      <c r="E1470" t="s">
        <v>7966</v>
      </c>
      <c r="F1470" s="36">
        <v>44385.691122685188</v>
      </c>
    </row>
    <row r="1471" spans="1:6">
      <c r="A1471" s="37">
        <v>6</v>
      </c>
      <c r="B1471" t="s">
        <v>7119</v>
      </c>
      <c r="C1471" s="37">
        <v>0</v>
      </c>
      <c r="E1471" t="s">
        <v>7967</v>
      </c>
      <c r="F1471" s="36">
        <v>44385.691122685188</v>
      </c>
    </row>
    <row r="1472" spans="1:6">
      <c r="A1472" s="37">
        <v>6</v>
      </c>
      <c r="B1472" t="s">
        <v>7385</v>
      </c>
      <c r="C1472" s="37">
        <v>0</v>
      </c>
      <c r="E1472" t="s">
        <v>7968</v>
      </c>
      <c r="F1472" s="36">
        <v>44385.691134259258</v>
      </c>
    </row>
    <row r="1473" spans="1:6">
      <c r="A1473" s="37">
        <v>6</v>
      </c>
      <c r="B1473" t="s">
        <v>7386</v>
      </c>
      <c r="C1473" s="37">
        <v>0</v>
      </c>
      <c r="E1473" t="s">
        <v>7969</v>
      </c>
      <c r="F1473" s="36">
        <v>44385.691134259258</v>
      </c>
    </row>
    <row r="1474" spans="1:6">
      <c r="A1474" s="37">
        <v>6</v>
      </c>
      <c r="B1474" t="s">
        <v>7387</v>
      </c>
      <c r="C1474" s="37">
        <v>0</v>
      </c>
      <c r="E1474" t="s">
        <v>7970</v>
      </c>
      <c r="F1474" s="36">
        <v>44385.691134259258</v>
      </c>
    </row>
    <row r="1475" spans="1:6">
      <c r="A1475" s="37">
        <v>6</v>
      </c>
      <c r="B1475" t="s">
        <v>7388</v>
      </c>
      <c r="C1475" s="37">
        <v>0</v>
      </c>
      <c r="E1475" t="s">
        <v>7971</v>
      </c>
      <c r="F1475" s="36">
        <v>44385.691145833334</v>
      </c>
    </row>
    <row r="1476" spans="1:6">
      <c r="A1476" s="37">
        <v>6</v>
      </c>
      <c r="B1476" t="s">
        <v>7389</v>
      </c>
      <c r="C1476" s="37">
        <v>0</v>
      </c>
      <c r="E1476" t="s">
        <v>7972</v>
      </c>
      <c r="F1476" s="36">
        <v>44385.691145833334</v>
      </c>
    </row>
    <row r="1477" spans="1:6">
      <c r="A1477" s="37">
        <v>6</v>
      </c>
      <c r="B1477" t="s">
        <v>7392</v>
      </c>
      <c r="C1477" s="37">
        <v>0</v>
      </c>
      <c r="E1477" t="s">
        <v>7973</v>
      </c>
      <c r="F1477" s="36">
        <v>44385.691145833334</v>
      </c>
    </row>
    <row r="1478" spans="1:6">
      <c r="A1478" s="37">
        <v>6</v>
      </c>
      <c r="B1478" t="s">
        <v>7393</v>
      </c>
      <c r="C1478" s="37">
        <v>0</v>
      </c>
      <c r="E1478" t="s">
        <v>7974</v>
      </c>
      <c r="F1478" s="36">
        <v>44385.691157407404</v>
      </c>
    </row>
    <row r="1479" spans="1:6">
      <c r="A1479" s="37">
        <v>6</v>
      </c>
      <c r="B1479" t="s">
        <v>7061</v>
      </c>
      <c r="C1479" s="37">
        <v>0</v>
      </c>
      <c r="E1479" t="s">
        <v>7945</v>
      </c>
      <c r="F1479" s="36">
        <v>44385.691157407404</v>
      </c>
    </row>
    <row r="1480" spans="1:6">
      <c r="A1480" s="37">
        <v>6</v>
      </c>
      <c r="B1480" t="s">
        <v>7398</v>
      </c>
      <c r="C1480" s="37">
        <v>0</v>
      </c>
      <c r="E1480" t="s">
        <v>7975</v>
      </c>
      <c r="F1480" s="36">
        <v>44385.691168981481</v>
      </c>
    </row>
    <row r="1481" spans="1:6">
      <c r="A1481" s="37">
        <v>6</v>
      </c>
      <c r="B1481" t="s">
        <v>7399</v>
      </c>
      <c r="C1481" s="37">
        <v>0</v>
      </c>
      <c r="E1481" t="s">
        <v>7976</v>
      </c>
      <c r="F1481" s="36">
        <v>44385.691168981481</v>
      </c>
    </row>
    <row r="1482" spans="1:6">
      <c r="A1482" s="37">
        <v>6</v>
      </c>
      <c r="B1482" t="s">
        <v>7401</v>
      </c>
      <c r="C1482" s="37">
        <v>0</v>
      </c>
      <c r="E1482" t="s">
        <v>7977</v>
      </c>
      <c r="F1482" s="36">
        <v>44385.691168981481</v>
      </c>
    </row>
    <row r="1483" spans="1:6">
      <c r="A1483" s="37">
        <v>6</v>
      </c>
      <c r="B1483" t="s">
        <v>7403</v>
      </c>
      <c r="C1483" s="37">
        <v>0</v>
      </c>
      <c r="E1483" t="s">
        <v>7978</v>
      </c>
      <c r="F1483" s="36">
        <v>44385.691180555557</v>
      </c>
    </row>
    <row r="1484" spans="1:6">
      <c r="A1484" s="37">
        <v>6</v>
      </c>
      <c r="B1484" t="s">
        <v>7110</v>
      </c>
      <c r="C1484" s="37">
        <v>0</v>
      </c>
      <c r="E1484" t="s">
        <v>7962</v>
      </c>
      <c r="F1484" s="36">
        <v>44385.691180555557</v>
      </c>
    </row>
    <row r="1485" spans="1:6">
      <c r="A1485" s="37">
        <v>6</v>
      </c>
      <c r="B1485" t="s">
        <v>7407</v>
      </c>
      <c r="C1485" s="37">
        <v>0</v>
      </c>
      <c r="E1485" t="s">
        <v>7979</v>
      </c>
      <c r="F1485" s="36">
        <v>44385.691192129627</v>
      </c>
    </row>
    <row r="1486" spans="1:6">
      <c r="A1486" s="37">
        <v>6</v>
      </c>
      <c r="B1486" t="s">
        <v>7414</v>
      </c>
      <c r="C1486" s="37">
        <v>0</v>
      </c>
      <c r="E1486" t="s">
        <v>7980</v>
      </c>
      <c r="F1486" s="36">
        <v>44385.691192129627</v>
      </c>
    </row>
    <row r="1487" spans="1:6">
      <c r="A1487" s="37">
        <v>6</v>
      </c>
      <c r="B1487" t="s">
        <v>7530</v>
      </c>
      <c r="C1487" s="37">
        <v>0</v>
      </c>
      <c r="E1487" t="s">
        <v>7981</v>
      </c>
      <c r="F1487" s="36">
        <v>44385.691203703704</v>
      </c>
    </row>
    <row r="1488" spans="1:6">
      <c r="A1488" s="37">
        <v>6</v>
      </c>
      <c r="B1488" t="s">
        <v>7531</v>
      </c>
      <c r="C1488" s="37">
        <v>0</v>
      </c>
      <c r="E1488" t="s">
        <v>7982</v>
      </c>
      <c r="F1488" s="36">
        <v>44385.69121527778</v>
      </c>
    </row>
    <row r="1489" spans="1:6">
      <c r="A1489" s="37">
        <v>6</v>
      </c>
      <c r="B1489" t="s">
        <v>7532</v>
      </c>
      <c r="C1489" s="37">
        <v>0</v>
      </c>
      <c r="E1489" t="s">
        <v>7983</v>
      </c>
      <c r="F1489" s="36">
        <v>44385.69121527778</v>
      </c>
    </row>
    <row r="1490" spans="1:6">
      <c r="A1490" s="37">
        <v>6</v>
      </c>
      <c r="B1490" t="s">
        <v>7423</v>
      </c>
      <c r="C1490" s="37">
        <v>0</v>
      </c>
      <c r="E1490" t="s">
        <v>7984</v>
      </c>
      <c r="F1490" s="36">
        <v>44385.69122685185</v>
      </c>
    </row>
    <row r="1491" spans="1:6">
      <c r="A1491" s="37">
        <v>6</v>
      </c>
      <c r="B1491" t="s">
        <v>7425</v>
      </c>
      <c r="C1491" s="37">
        <v>0</v>
      </c>
      <c r="E1491" t="s">
        <v>7985</v>
      </c>
      <c r="F1491" s="36">
        <v>44385.691238425927</v>
      </c>
    </row>
    <row r="1492" spans="1:6">
      <c r="A1492" s="37">
        <v>6</v>
      </c>
      <c r="B1492" t="s">
        <v>7427</v>
      </c>
      <c r="C1492" s="37">
        <v>0</v>
      </c>
      <c r="E1492" t="s">
        <v>7986</v>
      </c>
      <c r="F1492" s="36">
        <v>44385.691238425927</v>
      </c>
    </row>
    <row r="1493" spans="1:6">
      <c r="A1493" s="37">
        <v>6</v>
      </c>
      <c r="B1493" t="s">
        <v>7434</v>
      </c>
      <c r="C1493" s="37">
        <v>0</v>
      </c>
      <c r="E1493" t="s">
        <v>7987</v>
      </c>
      <c r="F1493" s="36">
        <v>44385.691238425927</v>
      </c>
    </row>
    <row r="1494" spans="1:6">
      <c r="A1494" s="37">
        <v>6</v>
      </c>
      <c r="B1494" t="s">
        <v>7436</v>
      </c>
      <c r="C1494" s="37">
        <v>0</v>
      </c>
      <c r="E1494" t="s">
        <v>7988</v>
      </c>
      <c r="F1494" s="36">
        <v>44385.691250000003</v>
      </c>
    </row>
    <row r="1495" spans="1:6">
      <c r="A1495" s="37">
        <v>6</v>
      </c>
      <c r="B1495" t="s">
        <v>7438</v>
      </c>
      <c r="C1495" s="37">
        <v>0</v>
      </c>
      <c r="E1495" t="s">
        <v>7989</v>
      </c>
      <c r="F1495" s="36">
        <v>44385.691250000003</v>
      </c>
    </row>
    <row r="1496" spans="1:6">
      <c r="A1496" s="37">
        <v>6</v>
      </c>
      <c r="B1496" t="s">
        <v>7440</v>
      </c>
      <c r="C1496" s="37">
        <v>0</v>
      </c>
      <c r="E1496" t="s">
        <v>7990</v>
      </c>
      <c r="F1496" s="36">
        <v>44385.691261574073</v>
      </c>
    </row>
    <row r="1497" spans="1:6">
      <c r="A1497" s="37">
        <v>6</v>
      </c>
      <c r="B1497" t="s">
        <v>7442</v>
      </c>
      <c r="C1497" s="37">
        <v>0</v>
      </c>
      <c r="E1497" t="s">
        <v>7991</v>
      </c>
      <c r="F1497" s="36">
        <v>44385.691261574073</v>
      </c>
    </row>
    <row r="1498" spans="1:6">
      <c r="A1498" s="37">
        <v>6</v>
      </c>
      <c r="B1498" t="s">
        <v>7444</v>
      </c>
      <c r="C1498" s="37">
        <v>0</v>
      </c>
      <c r="E1498" t="s">
        <v>7992</v>
      </c>
      <c r="F1498" s="36">
        <v>44385.69127314815</v>
      </c>
    </row>
    <row r="1499" spans="1:6">
      <c r="A1499" s="37">
        <v>6</v>
      </c>
      <c r="B1499" t="s">
        <v>7446</v>
      </c>
      <c r="C1499" s="37">
        <v>0</v>
      </c>
      <c r="E1499" t="s">
        <v>7993</v>
      </c>
      <c r="F1499" s="36">
        <v>44385.691284722219</v>
      </c>
    </row>
    <row r="1500" spans="1:6">
      <c r="A1500" s="37">
        <v>6</v>
      </c>
      <c r="B1500" t="s">
        <v>7448</v>
      </c>
      <c r="C1500" s="37">
        <v>0</v>
      </c>
      <c r="E1500" t="s">
        <v>7994</v>
      </c>
      <c r="F1500" s="36">
        <v>44385.691284722219</v>
      </c>
    </row>
    <row r="1501" spans="1:6">
      <c r="A1501" s="37">
        <v>6</v>
      </c>
      <c r="B1501" t="s">
        <v>7450</v>
      </c>
      <c r="C1501" s="37">
        <v>0</v>
      </c>
      <c r="E1501" t="s">
        <v>7995</v>
      </c>
      <c r="F1501" s="36">
        <v>44385.691284722219</v>
      </c>
    </row>
    <row r="1502" spans="1:6">
      <c r="A1502" s="37">
        <v>6</v>
      </c>
      <c r="B1502" t="s">
        <v>7452</v>
      </c>
      <c r="C1502" s="37">
        <v>0</v>
      </c>
      <c r="E1502" t="s">
        <v>7996</v>
      </c>
      <c r="F1502" s="36">
        <v>44385.691296296296</v>
      </c>
    </row>
    <row r="1503" spans="1:6">
      <c r="A1503" s="37">
        <v>6</v>
      </c>
      <c r="B1503" t="s">
        <v>7454</v>
      </c>
      <c r="C1503" s="37">
        <v>0</v>
      </c>
      <c r="E1503" t="s">
        <v>7997</v>
      </c>
      <c r="F1503" s="36">
        <v>44385.691296296296</v>
      </c>
    </row>
    <row r="1504" spans="1:6">
      <c r="A1504" s="37">
        <v>6</v>
      </c>
      <c r="B1504" t="s">
        <v>7456</v>
      </c>
      <c r="C1504" s="37">
        <v>0</v>
      </c>
      <c r="E1504" t="s">
        <v>7998</v>
      </c>
      <c r="F1504" s="36">
        <v>44385.691296296296</v>
      </c>
    </row>
    <row r="1505" spans="1:6">
      <c r="A1505" s="37">
        <v>6</v>
      </c>
      <c r="B1505" t="s">
        <v>7458</v>
      </c>
      <c r="C1505" s="37">
        <v>0</v>
      </c>
      <c r="E1505" t="s">
        <v>7999</v>
      </c>
      <c r="F1505" s="36">
        <v>44385.691307870373</v>
      </c>
    </row>
    <row r="1506" spans="1:6">
      <c r="A1506" s="37">
        <v>6</v>
      </c>
      <c r="B1506" t="s">
        <v>7460</v>
      </c>
      <c r="C1506" s="37">
        <v>0</v>
      </c>
      <c r="E1506" t="s">
        <v>8000</v>
      </c>
      <c r="F1506" s="36">
        <v>44385.691307870373</v>
      </c>
    </row>
    <row r="1507" spans="1:6">
      <c r="A1507" s="37">
        <v>6</v>
      </c>
      <c r="B1507" t="s">
        <v>7462</v>
      </c>
      <c r="C1507" s="37">
        <v>0</v>
      </c>
      <c r="E1507" t="s">
        <v>8001</v>
      </c>
      <c r="F1507" s="36">
        <v>44385.691319444442</v>
      </c>
    </row>
    <row r="1508" spans="1:6">
      <c r="A1508" s="37">
        <v>6</v>
      </c>
      <c r="B1508" t="s">
        <v>7464</v>
      </c>
      <c r="C1508" s="37">
        <v>0</v>
      </c>
      <c r="E1508" t="s">
        <v>8002</v>
      </c>
      <c r="F1508" s="36">
        <v>44385.691319444442</v>
      </c>
    </row>
    <row r="1509" spans="1:6">
      <c r="A1509" s="37">
        <v>6</v>
      </c>
      <c r="B1509" t="s">
        <v>7466</v>
      </c>
      <c r="C1509" s="37">
        <v>0</v>
      </c>
      <c r="E1509" t="s">
        <v>8003</v>
      </c>
      <c r="F1509" s="36">
        <v>44385.691319444442</v>
      </c>
    </row>
    <row r="1510" spans="1:6">
      <c r="A1510" s="37">
        <v>6</v>
      </c>
      <c r="B1510" t="s">
        <v>7468</v>
      </c>
      <c r="C1510" s="37">
        <v>0</v>
      </c>
      <c r="E1510" t="s">
        <v>8004</v>
      </c>
      <c r="F1510" s="36">
        <v>44385.691331018519</v>
      </c>
    </row>
    <row r="1511" spans="1:6">
      <c r="A1511" s="37">
        <v>6</v>
      </c>
      <c r="B1511" t="s">
        <v>7476</v>
      </c>
      <c r="C1511" s="37">
        <v>0</v>
      </c>
      <c r="E1511" t="s">
        <v>8005</v>
      </c>
      <c r="F1511" s="36">
        <v>44385.691342592596</v>
      </c>
    </row>
    <row r="1512" spans="1:6">
      <c r="A1512" s="37">
        <v>6</v>
      </c>
      <c r="B1512" t="s">
        <v>7478</v>
      </c>
      <c r="C1512" s="37">
        <v>0</v>
      </c>
      <c r="E1512" t="s">
        <v>8006</v>
      </c>
      <c r="F1512" s="36">
        <v>44385.691354166665</v>
      </c>
    </row>
    <row r="1513" spans="1:6">
      <c r="A1513" s="37">
        <v>6</v>
      </c>
      <c r="B1513" t="s">
        <v>6901</v>
      </c>
      <c r="C1513" s="37">
        <v>0</v>
      </c>
      <c r="E1513" t="s">
        <v>7898</v>
      </c>
      <c r="F1513" s="36">
        <v>44385.700138888889</v>
      </c>
    </row>
    <row r="1514" spans="1:6">
      <c r="A1514" s="37">
        <v>6</v>
      </c>
      <c r="B1514" t="s">
        <v>6903</v>
      </c>
      <c r="C1514" s="37">
        <v>0</v>
      </c>
      <c r="E1514" t="s">
        <v>7899</v>
      </c>
      <c r="F1514" s="36">
        <v>44385.700138888889</v>
      </c>
    </row>
    <row r="1515" spans="1:6">
      <c r="A1515" s="37">
        <v>6</v>
      </c>
      <c r="B1515" t="s">
        <v>6997</v>
      </c>
      <c r="C1515" s="37">
        <v>0</v>
      </c>
      <c r="E1515" t="s">
        <v>7900</v>
      </c>
      <c r="F1515" s="36">
        <v>44385.700138888889</v>
      </c>
    </row>
    <row r="1516" spans="1:6">
      <c r="A1516" s="37">
        <v>6</v>
      </c>
      <c r="B1516" t="s">
        <v>6999</v>
      </c>
      <c r="C1516" s="37">
        <v>0</v>
      </c>
      <c r="E1516" t="s">
        <v>7901</v>
      </c>
      <c r="F1516" s="36">
        <v>44385.700138888889</v>
      </c>
    </row>
    <row r="1517" spans="1:6">
      <c r="A1517" s="37">
        <v>6</v>
      </c>
      <c r="B1517" t="s">
        <v>7001</v>
      </c>
      <c r="C1517" s="37">
        <v>0</v>
      </c>
      <c r="E1517" t="s">
        <v>7902</v>
      </c>
      <c r="F1517" s="36">
        <v>44385.700138888889</v>
      </c>
    </row>
    <row r="1518" spans="1:6">
      <c r="A1518" s="37">
        <v>6</v>
      </c>
      <c r="B1518" t="s">
        <v>7003</v>
      </c>
      <c r="C1518" s="37">
        <v>0</v>
      </c>
      <c r="E1518" t="s">
        <v>7903</v>
      </c>
      <c r="F1518" s="36">
        <v>44385.700138888889</v>
      </c>
    </row>
    <row r="1519" spans="1:6">
      <c r="A1519" s="37">
        <v>6</v>
      </c>
      <c r="B1519" t="s">
        <v>7005</v>
      </c>
      <c r="C1519" s="37">
        <v>0</v>
      </c>
      <c r="E1519" t="s">
        <v>7904</v>
      </c>
      <c r="F1519" s="36">
        <v>44385.700138888889</v>
      </c>
    </row>
    <row r="1520" spans="1:6">
      <c r="A1520" s="37">
        <v>6</v>
      </c>
      <c r="B1520" t="s">
        <v>7007</v>
      </c>
      <c r="C1520" s="37">
        <v>0</v>
      </c>
      <c r="E1520" t="s">
        <v>7905</v>
      </c>
      <c r="F1520" s="36">
        <v>44385.700138888889</v>
      </c>
    </row>
    <row r="1521" spans="1:6">
      <c r="A1521" s="37">
        <v>6</v>
      </c>
      <c r="B1521" t="s">
        <v>7009</v>
      </c>
      <c r="C1521" s="37">
        <v>0</v>
      </c>
      <c r="E1521" t="s">
        <v>7906</v>
      </c>
      <c r="F1521" s="36">
        <v>44385.700150462966</v>
      </c>
    </row>
    <row r="1522" spans="1:6">
      <c r="A1522" s="37">
        <v>6</v>
      </c>
      <c r="B1522" t="s">
        <v>7011</v>
      </c>
      <c r="C1522" s="37">
        <v>0</v>
      </c>
      <c r="E1522" t="s">
        <v>7907</v>
      </c>
      <c r="F1522" s="36">
        <v>44385.700150462966</v>
      </c>
    </row>
    <row r="1523" spans="1:6">
      <c r="A1523" s="37">
        <v>6</v>
      </c>
      <c r="B1523" t="s">
        <v>7342</v>
      </c>
      <c r="C1523" s="37">
        <v>0</v>
      </c>
      <c r="E1523" t="s">
        <v>7908</v>
      </c>
      <c r="F1523" s="36">
        <v>44385.700150462966</v>
      </c>
    </row>
    <row r="1524" spans="1:6">
      <c r="A1524" s="37">
        <v>6</v>
      </c>
      <c r="B1524" t="s">
        <v>7344</v>
      </c>
      <c r="C1524" s="37">
        <v>0</v>
      </c>
      <c r="E1524" t="s">
        <v>7909</v>
      </c>
      <c r="F1524" s="36">
        <v>44385.700150462966</v>
      </c>
    </row>
    <row r="1525" spans="1:6">
      <c r="A1525" s="37">
        <v>6</v>
      </c>
      <c r="B1525" t="s">
        <v>7345</v>
      </c>
      <c r="C1525" s="37">
        <v>0</v>
      </c>
      <c r="E1525" t="s">
        <v>7910</v>
      </c>
      <c r="F1525" s="36">
        <v>44385.700150462966</v>
      </c>
    </row>
    <row r="1526" spans="1:6">
      <c r="A1526" s="37">
        <v>6</v>
      </c>
      <c r="B1526" t="s">
        <v>7347</v>
      </c>
      <c r="C1526" s="37">
        <v>0</v>
      </c>
      <c r="E1526" t="s">
        <v>7911</v>
      </c>
      <c r="F1526" s="36">
        <v>44385.700150462966</v>
      </c>
    </row>
    <row r="1527" spans="1:6">
      <c r="A1527" s="37">
        <v>6</v>
      </c>
      <c r="B1527" t="s">
        <v>7349</v>
      </c>
      <c r="C1527" s="37">
        <v>0</v>
      </c>
      <c r="E1527" t="s">
        <v>7912</v>
      </c>
      <c r="F1527" s="36">
        <v>44385.700150462966</v>
      </c>
    </row>
    <row r="1528" spans="1:6">
      <c r="A1528" s="37">
        <v>6</v>
      </c>
      <c r="B1528" t="s">
        <v>7350</v>
      </c>
      <c r="C1528" s="37">
        <v>0</v>
      </c>
      <c r="E1528" t="s">
        <v>7913</v>
      </c>
      <c r="F1528" s="36">
        <v>44385.700150462966</v>
      </c>
    </row>
    <row r="1529" spans="1:6">
      <c r="A1529" s="37">
        <v>6</v>
      </c>
      <c r="B1529" t="s">
        <v>7351</v>
      </c>
      <c r="C1529" s="37">
        <v>0</v>
      </c>
      <c r="E1529" t="s">
        <v>7914</v>
      </c>
      <c r="F1529" s="36">
        <v>44385.700150462966</v>
      </c>
    </row>
    <row r="1530" spans="1:6">
      <c r="A1530" s="37">
        <v>6</v>
      </c>
      <c r="B1530" t="s">
        <v>7025</v>
      </c>
      <c r="C1530" s="37">
        <v>0</v>
      </c>
      <c r="E1530" t="s">
        <v>7916</v>
      </c>
      <c r="F1530" s="36">
        <v>44385.700150462966</v>
      </c>
    </row>
    <row r="1531" spans="1:6">
      <c r="A1531" s="37">
        <v>6</v>
      </c>
      <c r="B1531" t="s">
        <v>7047</v>
      </c>
      <c r="C1531" s="37">
        <v>0</v>
      </c>
      <c r="E1531" t="s">
        <v>7917</v>
      </c>
      <c r="F1531" s="36">
        <v>44385.700162037036</v>
      </c>
    </row>
    <row r="1532" spans="1:6">
      <c r="A1532" s="37">
        <v>6</v>
      </c>
      <c r="B1532" t="s">
        <v>7049</v>
      </c>
      <c r="C1532" s="37">
        <v>0</v>
      </c>
      <c r="E1532" t="s">
        <v>7918</v>
      </c>
      <c r="F1532" s="36">
        <v>44385.700162037036</v>
      </c>
    </row>
    <row r="1533" spans="1:6">
      <c r="A1533" s="37">
        <v>6</v>
      </c>
      <c r="B1533" t="s">
        <v>7051</v>
      </c>
      <c r="C1533" s="37">
        <v>0</v>
      </c>
      <c r="E1533" t="s">
        <v>7919</v>
      </c>
      <c r="F1533" s="36">
        <v>44385.700162037036</v>
      </c>
    </row>
    <row r="1534" spans="1:6">
      <c r="A1534" s="37">
        <v>6</v>
      </c>
      <c r="B1534" t="s">
        <v>7053</v>
      </c>
      <c r="C1534" s="37">
        <v>0</v>
      </c>
      <c r="E1534" t="s">
        <v>7920</v>
      </c>
      <c r="F1534" s="36">
        <v>44385.700162037036</v>
      </c>
    </row>
    <row r="1535" spans="1:6">
      <c r="A1535" s="37">
        <v>6</v>
      </c>
      <c r="B1535" t="s">
        <v>7055</v>
      </c>
      <c r="C1535" s="37">
        <v>0</v>
      </c>
      <c r="E1535" t="s">
        <v>7921</v>
      </c>
      <c r="F1535" s="36">
        <v>44385.700162037036</v>
      </c>
    </row>
    <row r="1536" spans="1:6">
      <c r="A1536" s="37">
        <v>6</v>
      </c>
      <c r="B1536" t="s">
        <v>7355</v>
      </c>
      <c r="C1536" s="37">
        <v>0</v>
      </c>
      <c r="E1536" t="s">
        <v>7922</v>
      </c>
      <c r="F1536" s="36">
        <v>44385.700162037036</v>
      </c>
    </row>
    <row r="1537" spans="1:6">
      <c r="A1537" s="37">
        <v>6</v>
      </c>
      <c r="B1537" t="s">
        <v>7357</v>
      </c>
      <c r="C1537" s="37">
        <v>0</v>
      </c>
      <c r="E1537" t="s">
        <v>7923</v>
      </c>
      <c r="F1537" s="36">
        <v>44385.700162037036</v>
      </c>
    </row>
    <row r="1538" spans="1:6">
      <c r="A1538" s="37">
        <v>6</v>
      </c>
      <c r="B1538" t="s">
        <v>7359</v>
      </c>
      <c r="C1538" s="37">
        <v>0</v>
      </c>
      <c r="E1538" t="s">
        <v>7924</v>
      </c>
      <c r="F1538" s="36">
        <v>44385.700162037036</v>
      </c>
    </row>
    <row r="1539" spans="1:6">
      <c r="A1539" s="37">
        <v>6</v>
      </c>
      <c r="B1539" t="s">
        <v>7361</v>
      </c>
      <c r="C1539" s="37">
        <v>0</v>
      </c>
      <c r="E1539" t="s">
        <v>7925</v>
      </c>
      <c r="F1539" s="36">
        <v>44385.700162037036</v>
      </c>
    </row>
    <row r="1540" spans="1:6">
      <c r="A1540" s="37">
        <v>6</v>
      </c>
      <c r="B1540" t="s">
        <v>7363</v>
      </c>
      <c r="C1540" s="37">
        <v>0</v>
      </c>
      <c r="E1540" t="s">
        <v>7926</v>
      </c>
      <c r="F1540" s="36">
        <v>44385.700173611112</v>
      </c>
    </row>
    <row r="1541" spans="1:6">
      <c r="A1541" s="37">
        <v>6</v>
      </c>
      <c r="B1541" t="s">
        <v>7365</v>
      </c>
      <c r="C1541" s="37">
        <v>0</v>
      </c>
      <c r="E1541" t="s">
        <v>7927</v>
      </c>
      <c r="F1541" s="36">
        <v>44385.700173611112</v>
      </c>
    </row>
    <row r="1542" spans="1:6">
      <c r="A1542" s="37">
        <v>6</v>
      </c>
      <c r="B1542" t="s">
        <v>7013</v>
      </c>
      <c r="C1542" s="37">
        <v>0</v>
      </c>
      <c r="E1542" t="s">
        <v>7928</v>
      </c>
      <c r="F1542" s="36">
        <v>44385.700173611112</v>
      </c>
    </row>
    <row r="1543" spans="1:6">
      <c r="A1543" s="37">
        <v>6</v>
      </c>
      <c r="B1543" t="s">
        <v>7015</v>
      </c>
      <c r="C1543" s="37">
        <v>0</v>
      </c>
      <c r="E1543" t="s">
        <v>7929</v>
      </c>
      <c r="F1543" s="36">
        <v>44385.700173611112</v>
      </c>
    </row>
    <row r="1544" spans="1:6">
      <c r="A1544" s="37">
        <v>6</v>
      </c>
      <c r="B1544" t="s">
        <v>7017</v>
      </c>
      <c r="C1544" s="37">
        <v>0</v>
      </c>
      <c r="E1544" t="s">
        <v>7930</v>
      </c>
      <c r="F1544" s="36">
        <v>44385.700173611112</v>
      </c>
    </row>
    <row r="1545" spans="1:6">
      <c r="A1545" s="37">
        <v>6</v>
      </c>
      <c r="B1545" t="s">
        <v>7019</v>
      </c>
      <c r="C1545" s="37">
        <v>0</v>
      </c>
      <c r="E1545" t="s">
        <v>7931</v>
      </c>
      <c r="F1545" s="36">
        <v>44385.700173611112</v>
      </c>
    </row>
    <row r="1546" spans="1:6">
      <c r="A1546" s="37">
        <v>6</v>
      </c>
      <c r="B1546" t="s">
        <v>7021</v>
      </c>
      <c r="C1546" s="37">
        <v>0</v>
      </c>
      <c r="E1546" t="s">
        <v>7932</v>
      </c>
      <c r="F1546" s="36">
        <v>44385.700173611112</v>
      </c>
    </row>
    <row r="1547" spans="1:6">
      <c r="A1547" s="37">
        <v>6</v>
      </c>
      <c r="B1547" t="s">
        <v>7023</v>
      </c>
      <c r="C1547" s="37">
        <v>0</v>
      </c>
      <c r="E1547" t="s">
        <v>7933</v>
      </c>
      <c r="F1547" s="36">
        <v>44385.700173611112</v>
      </c>
    </row>
    <row r="1548" spans="1:6">
      <c r="A1548" s="37">
        <v>6</v>
      </c>
      <c r="B1548" t="s">
        <v>7372</v>
      </c>
      <c r="C1548" s="37">
        <v>0</v>
      </c>
      <c r="E1548" t="s">
        <v>7934</v>
      </c>
      <c r="F1548" s="36">
        <v>44385.700173611112</v>
      </c>
    </row>
    <row r="1549" spans="1:6">
      <c r="A1549" s="37">
        <v>6</v>
      </c>
      <c r="B1549" t="s">
        <v>7374</v>
      </c>
      <c r="C1549" s="37">
        <v>0</v>
      </c>
      <c r="E1549" t="s">
        <v>7935</v>
      </c>
      <c r="F1549" s="36">
        <v>44385.700185185182</v>
      </c>
    </row>
    <row r="1550" spans="1:6">
      <c r="A1550" s="37">
        <v>6</v>
      </c>
      <c r="B1550" t="s">
        <v>7376</v>
      </c>
      <c r="C1550" s="37">
        <v>0</v>
      </c>
      <c r="E1550" t="s">
        <v>7936</v>
      </c>
      <c r="F1550" s="36">
        <v>44385.700185185182</v>
      </c>
    </row>
    <row r="1551" spans="1:6">
      <c r="A1551" s="37">
        <v>6</v>
      </c>
      <c r="B1551" t="s">
        <v>7378</v>
      </c>
      <c r="C1551" s="37">
        <v>0</v>
      </c>
      <c r="E1551" t="s">
        <v>7937</v>
      </c>
      <c r="F1551" s="36">
        <v>44385.700185185182</v>
      </c>
    </row>
    <row r="1552" spans="1:6">
      <c r="A1552" s="37">
        <v>6</v>
      </c>
      <c r="B1552" t="s">
        <v>7379</v>
      </c>
      <c r="C1552" s="37">
        <v>0</v>
      </c>
      <c r="E1552" t="s">
        <v>7938</v>
      </c>
      <c r="F1552" s="36">
        <v>44385.700185185182</v>
      </c>
    </row>
    <row r="1553" spans="1:6">
      <c r="A1553" s="37">
        <v>6</v>
      </c>
      <c r="B1553" t="s">
        <v>7380</v>
      </c>
      <c r="C1553" s="37">
        <v>0</v>
      </c>
      <c r="E1553" t="s">
        <v>7939</v>
      </c>
      <c r="F1553" s="36">
        <v>44385.700185185182</v>
      </c>
    </row>
    <row r="1554" spans="1:6">
      <c r="A1554" s="37">
        <v>6</v>
      </c>
      <c r="B1554" t="s">
        <v>7381</v>
      </c>
      <c r="C1554" s="37">
        <v>0</v>
      </c>
      <c r="E1554" t="s">
        <v>7940</v>
      </c>
      <c r="F1554" s="36">
        <v>44385.700185185182</v>
      </c>
    </row>
    <row r="1555" spans="1:6">
      <c r="A1555" s="37">
        <v>6</v>
      </c>
      <c r="B1555" t="s">
        <v>7382</v>
      </c>
      <c r="C1555" s="37">
        <v>0</v>
      </c>
      <c r="E1555" t="s">
        <v>7941</v>
      </c>
      <c r="F1555" s="36">
        <v>44385.700185185182</v>
      </c>
    </row>
    <row r="1556" spans="1:6">
      <c r="A1556" s="37">
        <v>6</v>
      </c>
      <c r="B1556" t="s">
        <v>7383</v>
      </c>
      <c r="C1556" s="37">
        <v>0</v>
      </c>
      <c r="E1556" t="s">
        <v>7942</v>
      </c>
      <c r="F1556" s="36">
        <v>44385.700185185182</v>
      </c>
    </row>
    <row r="1557" spans="1:6">
      <c r="A1557" s="37">
        <v>6</v>
      </c>
      <c r="B1557" t="s">
        <v>7057</v>
      </c>
      <c r="C1557" s="37">
        <v>0</v>
      </c>
      <c r="E1557" t="s">
        <v>7943</v>
      </c>
      <c r="F1557" s="36">
        <v>44385.700185185182</v>
      </c>
    </row>
    <row r="1558" spans="1:6">
      <c r="A1558" s="37">
        <v>6</v>
      </c>
      <c r="B1558" t="s">
        <v>7059</v>
      </c>
      <c r="C1558" s="37">
        <v>0</v>
      </c>
      <c r="E1558" t="s">
        <v>7944</v>
      </c>
      <c r="F1558" s="36">
        <v>44385.700196759259</v>
      </c>
    </row>
    <row r="1559" spans="1:6">
      <c r="A1559" s="37">
        <v>6</v>
      </c>
      <c r="B1559" t="s">
        <v>7061</v>
      </c>
      <c r="C1559" s="37">
        <v>0</v>
      </c>
      <c r="E1559" t="s">
        <v>7945</v>
      </c>
      <c r="F1559" s="36">
        <v>44385.700196759259</v>
      </c>
    </row>
    <row r="1560" spans="1:6">
      <c r="A1560" s="37">
        <v>6</v>
      </c>
      <c r="B1560" t="s">
        <v>7063</v>
      </c>
      <c r="C1560" s="37">
        <v>0</v>
      </c>
      <c r="E1560" t="s">
        <v>7946</v>
      </c>
      <c r="F1560" s="36">
        <v>44385.700196759259</v>
      </c>
    </row>
    <row r="1561" spans="1:6">
      <c r="A1561" s="37">
        <v>6</v>
      </c>
      <c r="B1561" t="s">
        <v>7081</v>
      </c>
      <c r="C1561" s="37">
        <v>0</v>
      </c>
      <c r="E1561" t="s">
        <v>7947</v>
      </c>
      <c r="F1561" s="36">
        <v>44385.700208333335</v>
      </c>
    </row>
    <row r="1562" spans="1:6">
      <c r="A1562" s="37">
        <v>6</v>
      </c>
      <c r="B1562" t="s">
        <v>7083</v>
      </c>
      <c r="C1562" s="37">
        <v>0</v>
      </c>
      <c r="E1562" t="s">
        <v>7948</v>
      </c>
      <c r="F1562" s="36">
        <v>44385.700208333335</v>
      </c>
    </row>
    <row r="1563" spans="1:6">
      <c r="A1563" s="37">
        <v>6</v>
      </c>
      <c r="B1563" t="s">
        <v>7084</v>
      </c>
      <c r="C1563" s="37">
        <v>0</v>
      </c>
      <c r="E1563" t="s">
        <v>8011</v>
      </c>
      <c r="F1563" s="36">
        <v>44385.700208333335</v>
      </c>
    </row>
    <row r="1564" spans="1:6">
      <c r="A1564" s="37">
        <v>6</v>
      </c>
      <c r="B1564" t="s">
        <v>7086</v>
      </c>
      <c r="C1564" s="37">
        <v>0</v>
      </c>
      <c r="E1564" t="s">
        <v>7950</v>
      </c>
      <c r="F1564" s="36">
        <v>44385.700208333335</v>
      </c>
    </row>
    <row r="1565" spans="1:6">
      <c r="A1565" s="37">
        <v>6</v>
      </c>
      <c r="B1565" t="s">
        <v>7088</v>
      </c>
      <c r="C1565" s="37">
        <v>0</v>
      </c>
      <c r="E1565" t="s">
        <v>7951</v>
      </c>
      <c r="F1565" s="36">
        <v>44385.700208333335</v>
      </c>
    </row>
    <row r="1566" spans="1:6">
      <c r="A1566" s="37">
        <v>6</v>
      </c>
      <c r="B1566" t="s">
        <v>7090</v>
      </c>
      <c r="C1566" s="37">
        <v>0</v>
      </c>
      <c r="E1566" t="s">
        <v>7952</v>
      </c>
      <c r="F1566" s="36">
        <v>44385.700208333335</v>
      </c>
    </row>
    <row r="1567" spans="1:6">
      <c r="A1567" s="37">
        <v>6</v>
      </c>
      <c r="B1567" t="s">
        <v>7092</v>
      </c>
      <c r="C1567" s="37">
        <v>0</v>
      </c>
      <c r="E1567" t="s">
        <v>7953</v>
      </c>
      <c r="F1567" s="36">
        <v>44385.700208333335</v>
      </c>
    </row>
    <row r="1568" spans="1:6">
      <c r="A1568" s="37">
        <v>6</v>
      </c>
      <c r="B1568" t="s">
        <v>7094</v>
      </c>
      <c r="C1568" s="37">
        <v>0</v>
      </c>
      <c r="E1568" t="s">
        <v>7954</v>
      </c>
      <c r="F1568" s="36">
        <v>44385.700219907405</v>
      </c>
    </row>
    <row r="1569" spans="1:6">
      <c r="A1569" s="37">
        <v>6</v>
      </c>
      <c r="B1569" t="s">
        <v>7096</v>
      </c>
      <c r="C1569" s="37">
        <v>0</v>
      </c>
      <c r="E1569" t="s">
        <v>7955</v>
      </c>
      <c r="F1569" s="36">
        <v>44385.700219907405</v>
      </c>
    </row>
    <row r="1570" spans="1:6">
      <c r="A1570" s="37">
        <v>6</v>
      </c>
      <c r="B1570" t="s">
        <v>7098</v>
      </c>
      <c r="C1570" s="37">
        <v>0</v>
      </c>
      <c r="E1570" t="s">
        <v>7956</v>
      </c>
      <c r="F1570" s="36">
        <v>44385.700219907405</v>
      </c>
    </row>
    <row r="1571" spans="1:6">
      <c r="A1571" s="37">
        <v>6</v>
      </c>
      <c r="B1571" t="s">
        <v>7100</v>
      </c>
      <c r="C1571" s="37">
        <v>0</v>
      </c>
      <c r="E1571" t="s">
        <v>7957</v>
      </c>
      <c r="F1571" s="36">
        <v>44385.700219907405</v>
      </c>
    </row>
    <row r="1572" spans="1:6">
      <c r="A1572" s="37">
        <v>6</v>
      </c>
      <c r="B1572" t="s">
        <v>7102</v>
      </c>
      <c r="C1572" s="37">
        <v>0</v>
      </c>
      <c r="E1572" t="s">
        <v>7958</v>
      </c>
      <c r="F1572" s="36">
        <v>44385.700219907405</v>
      </c>
    </row>
    <row r="1573" spans="1:6">
      <c r="A1573" s="37">
        <v>6</v>
      </c>
      <c r="B1573" t="s">
        <v>7104</v>
      </c>
      <c r="C1573" s="37">
        <v>0</v>
      </c>
      <c r="E1573" t="s">
        <v>7959</v>
      </c>
      <c r="F1573" s="36">
        <v>44385.700219907405</v>
      </c>
    </row>
    <row r="1574" spans="1:6">
      <c r="A1574" s="37">
        <v>6</v>
      </c>
      <c r="B1574" t="s">
        <v>7106</v>
      </c>
      <c r="C1574" s="37">
        <v>0</v>
      </c>
      <c r="E1574" t="s">
        <v>7960</v>
      </c>
      <c r="F1574" s="36">
        <v>44385.700219907405</v>
      </c>
    </row>
    <row r="1575" spans="1:6">
      <c r="A1575" s="37">
        <v>6</v>
      </c>
      <c r="B1575" t="s">
        <v>7108</v>
      </c>
      <c r="C1575" s="37">
        <v>0</v>
      </c>
      <c r="E1575" t="s">
        <v>7961</v>
      </c>
      <c r="F1575" s="36">
        <v>44385.700231481482</v>
      </c>
    </row>
    <row r="1576" spans="1:6">
      <c r="A1576" s="37">
        <v>6</v>
      </c>
      <c r="B1576" t="s">
        <v>7110</v>
      </c>
      <c r="C1576" s="37">
        <v>0</v>
      </c>
      <c r="E1576" t="s">
        <v>7962</v>
      </c>
      <c r="F1576" s="36">
        <v>44385.700231481482</v>
      </c>
    </row>
    <row r="1577" spans="1:6">
      <c r="A1577" s="37">
        <v>6</v>
      </c>
      <c r="B1577" t="s">
        <v>7112</v>
      </c>
      <c r="C1577" s="37">
        <v>0</v>
      </c>
      <c r="E1577" t="s">
        <v>7963</v>
      </c>
      <c r="F1577" s="36">
        <v>44385.700231481482</v>
      </c>
    </row>
    <row r="1578" spans="1:6">
      <c r="A1578" s="37">
        <v>6</v>
      </c>
      <c r="B1578" t="s">
        <v>7114</v>
      </c>
      <c r="C1578" s="37">
        <v>0</v>
      </c>
      <c r="E1578" t="s">
        <v>7964</v>
      </c>
      <c r="F1578" s="36">
        <v>44385.700231481482</v>
      </c>
    </row>
    <row r="1579" spans="1:6">
      <c r="A1579" s="37">
        <v>6</v>
      </c>
      <c r="B1579" t="s">
        <v>7115</v>
      </c>
      <c r="C1579" s="37">
        <v>0</v>
      </c>
      <c r="E1579" t="s">
        <v>7965</v>
      </c>
      <c r="F1579" s="36">
        <v>44385.700231481482</v>
      </c>
    </row>
    <row r="1580" spans="1:6">
      <c r="A1580" s="37">
        <v>6</v>
      </c>
      <c r="B1580" t="s">
        <v>7117</v>
      </c>
      <c r="C1580" s="37">
        <v>0</v>
      </c>
      <c r="E1580" t="s">
        <v>7966</v>
      </c>
      <c r="F1580" s="36">
        <v>44385.700231481482</v>
      </c>
    </row>
    <row r="1581" spans="1:6">
      <c r="A1581" s="37">
        <v>6</v>
      </c>
      <c r="B1581" t="s">
        <v>7119</v>
      </c>
      <c r="C1581" s="37">
        <v>0</v>
      </c>
      <c r="E1581" t="s">
        <v>7967</v>
      </c>
      <c r="F1581" s="36">
        <v>44385.700231481482</v>
      </c>
    </row>
    <row r="1582" spans="1:6">
      <c r="A1582" s="37">
        <v>6</v>
      </c>
      <c r="B1582" t="s">
        <v>7385</v>
      </c>
      <c r="C1582" s="37">
        <v>0</v>
      </c>
      <c r="E1582" t="s">
        <v>7968</v>
      </c>
      <c r="F1582" s="36">
        <v>44385.700243055559</v>
      </c>
    </row>
    <row r="1583" spans="1:6">
      <c r="A1583" s="37">
        <v>6</v>
      </c>
      <c r="B1583" t="s">
        <v>7386</v>
      </c>
      <c r="C1583" s="37">
        <v>0</v>
      </c>
      <c r="E1583" t="s">
        <v>7969</v>
      </c>
      <c r="F1583" s="36">
        <v>44385.700243055559</v>
      </c>
    </row>
    <row r="1584" spans="1:6">
      <c r="A1584" s="37">
        <v>6</v>
      </c>
      <c r="B1584" t="s">
        <v>7387</v>
      </c>
      <c r="C1584" s="37">
        <v>0</v>
      </c>
      <c r="E1584" t="s">
        <v>7970</v>
      </c>
      <c r="F1584" s="36">
        <v>44385.700243055559</v>
      </c>
    </row>
    <row r="1585" spans="1:6">
      <c r="A1585" s="37">
        <v>6</v>
      </c>
      <c r="B1585" t="s">
        <v>7388</v>
      </c>
      <c r="C1585" s="37">
        <v>0</v>
      </c>
      <c r="E1585" t="s">
        <v>7971</v>
      </c>
      <c r="F1585" s="36">
        <v>44385.700243055559</v>
      </c>
    </row>
    <row r="1586" spans="1:6">
      <c r="A1586" s="37">
        <v>6</v>
      </c>
      <c r="B1586" t="s">
        <v>7389</v>
      </c>
      <c r="C1586" s="37">
        <v>0</v>
      </c>
      <c r="E1586" t="s">
        <v>7972</v>
      </c>
      <c r="F1586" s="36">
        <v>44385.700243055559</v>
      </c>
    </row>
    <row r="1587" spans="1:6">
      <c r="A1587" s="37">
        <v>6</v>
      </c>
      <c r="B1587" t="s">
        <v>7392</v>
      </c>
      <c r="C1587" s="37">
        <v>0</v>
      </c>
      <c r="E1587" t="s">
        <v>7973</v>
      </c>
      <c r="F1587" s="36">
        <v>44385.700243055559</v>
      </c>
    </row>
    <row r="1588" spans="1:6">
      <c r="A1588" s="37">
        <v>6</v>
      </c>
      <c r="B1588" t="s">
        <v>7393</v>
      </c>
      <c r="C1588" s="37">
        <v>0</v>
      </c>
      <c r="E1588" t="s">
        <v>7974</v>
      </c>
      <c r="F1588" s="36">
        <v>44385.700243055559</v>
      </c>
    </row>
    <row r="1589" spans="1:6">
      <c r="A1589" s="37">
        <v>6</v>
      </c>
      <c r="B1589" t="s">
        <v>7061</v>
      </c>
      <c r="C1589" s="37">
        <v>0</v>
      </c>
      <c r="E1589" t="s">
        <v>7945</v>
      </c>
      <c r="F1589" s="36">
        <v>44385.700254629628</v>
      </c>
    </row>
    <row r="1590" spans="1:6">
      <c r="A1590" s="37">
        <v>6</v>
      </c>
      <c r="B1590" t="s">
        <v>7398</v>
      </c>
      <c r="C1590" s="37">
        <v>0</v>
      </c>
      <c r="E1590" t="s">
        <v>7975</v>
      </c>
      <c r="F1590" s="36">
        <v>44385.700254629628</v>
      </c>
    </row>
    <row r="1591" spans="1:6">
      <c r="A1591" s="37">
        <v>6</v>
      </c>
      <c r="B1591" t="s">
        <v>7399</v>
      </c>
      <c r="C1591" s="37">
        <v>0</v>
      </c>
      <c r="E1591" t="s">
        <v>7976</v>
      </c>
      <c r="F1591" s="36">
        <v>44385.700254629628</v>
      </c>
    </row>
    <row r="1592" spans="1:6">
      <c r="A1592" s="37">
        <v>6</v>
      </c>
      <c r="B1592" t="s">
        <v>7401</v>
      </c>
      <c r="C1592" s="37">
        <v>0</v>
      </c>
      <c r="E1592" t="s">
        <v>7977</v>
      </c>
      <c r="F1592" s="36">
        <v>44385.700254629628</v>
      </c>
    </row>
    <row r="1593" spans="1:6">
      <c r="A1593" s="37">
        <v>6</v>
      </c>
      <c r="B1593" t="s">
        <v>7403</v>
      </c>
      <c r="C1593" s="37">
        <v>0</v>
      </c>
      <c r="E1593" t="s">
        <v>7978</v>
      </c>
      <c r="F1593" s="36">
        <v>44385.700254629628</v>
      </c>
    </row>
    <row r="1594" spans="1:6">
      <c r="A1594" s="37">
        <v>6</v>
      </c>
      <c r="B1594" t="s">
        <v>7110</v>
      </c>
      <c r="C1594" s="37">
        <v>0</v>
      </c>
      <c r="E1594" t="s">
        <v>7962</v>
      </c>
      <c r="F1594" s="36">
        <v>44385.700266203705</v>
      </c>
    </row>
    <row r="1595" spans="1:6">
      <c r="A1595" s="37">
        <v>6</v>
      </c>
      <c r="B1595" t="s">
        <v>7407</v>
      </c>
      <c r="C1595" s="37">
        <v>0</v>
      </c>
      <c r="E1595" t="s">
        <v>7979</v>
      </c>
      <c r="F1595" s="36">
        <v>44385.700266203705</v>
      </c>
    </row>
    <row r="1596" spans="1:6">
      <c r="A1596" s="37">
        <v>6</v>
      </c>
      <c r="B1596" t="s">
        <v>7414</v>
      </c>
      <c r="C1596" s="37">
        <v>0</v>
      </c>
      <c r="E1596" t="s">
        <v>7980</v>
      </c>
      <c r="F1596" s="36">
        <v>44385.700266203705</v>
      </c>
    </row>
    <row r="1597" spans="1:6">
      <c r="A1597" s="37">
        <v>6</v>
      </c>
      <c r="B1597" t="s">
        <v>7530</v>
      </c>
      <c r="C1597" s="37">
        <v>0</v>
      </c>
      <c r="E1597" t="s">
        <v>7981</v>
      </c>
      <c r="F1597" s="36">
        <v>44385.700277777774</v>
      </c>
    </row>
    <row r="1598" spans="1:6">
      <c r="A1598" s="37">
        <v>6</v>
      </c>
      <c r="B1598" t="s">
        <v>7531</v>
      </c>
      <c r="C1598" s="37">
        <v>0</v>
      </c>
      <c r="E1598" t="s">
        <v>7982</v>
      </c>
      <c r="F1598" s="36">
        <v>44385.700277777774</v>
      </c>
    </row>
    <row r="1599" spans="1:6">
      <c r="A1599" s="37">
        <v>6</v>
      </c>
      <c r="B1599" t="s">
        <v>7532</v>
      </c>
      <c r="C1599" s="37">
        <v>0</v>
      </c>
      <c r="E1599" t="s">
        <v>7983</v>
      </c>
      <c r="F1599" s="36">
        <v>44385.700277777774</v>
      </c>
    </row>
    <row r="1600" spans="1:6">
      <c r="A1600" s="37">
        <v>6</v>
      </c>
      <c r="B1600" t="s">
        <v>7423</v>
      </c>
      <c r="C1600" s="37">
        <v>0</v>
      </c>
      <c r="E1600" t="s">
        <v>7984</v>
      </c>
      <c r="F1600" s="36">
        <v>44385.700277777774</v>
      </c>
    </row>
    <row r="1601" spans="1:6">
      <c r="A1601" s="37">
        <v>6</v>
      </c>
      <c r="B1601" t="s">
        <v>7425</v>
      </c>
      <c r="C1601" s="37">
        <v>0</v>
      </c>
      <c r="E1601" t="s">
        <v>7985</v>
      </c>
      <c r="F1601" s="36">
        <v>44385.700289351851</v>
      </c>
    </row>
    <row r="1602" spans="1:6">
      <c r="A1602" s="37">
        <v>6</v>
      </c>
      <c r="B1602" t="s">
        <v>7427</v>
      </c>
      <c r="C1602" s="37">
        <v>0</v>
      </c>
      <c r="E1602" t="s">
        <v>7986</v>
      </c>
      <c r="F1602" s="36">
        <v>44385.700289351851</v>
      </c>
    </row>
    <row r="1603" spans="1:6">
      <c r="A1603" s="37">
        <v>6</v>
      </c>
      <c r="B1603" t="s">
        <v>7434</v>
      </c>
      <c r="C1603" s="37">
        <v>0</v>
      </c>
      <c r="E1603" t="s">
        <v>7987</v>
      </c>
      <c r="F1603" s="36">
        <v>44385.700289351851</v>
      </c>
    </row>
    <row r="1604" spans="1:6">
      <c r="A1604" s="37">
        <v>6</v>
      </c>
      <c r="B1604" t="s">
        <v>7436</v>
      </c>
      <c r="C1604" s="37">
        <v>0</v>
      </c>
      <c r="E1604" t="s">
        <v>7988</v>
      </c>
      <c r="F1604" s="36">
        <v>44385.700289351851</v>
      </c>
    </row>
    <row r="1605" spans="1:6">
      <c r="A1605" s="37">
        <v>6</v>
      </c>
      <c r="B1605" t="s">
        <v>7438</v>
      </c>
      <c r="C1605" s="37">
        <v>0</v>
      </c>
      <c r="E1605" t="s">
        <v>7989</v>
      </c>
      <c r="F1605" s="36">
        <v>44385.700300925928</v>
      </c>
    </row>
    <row r="1606" spans="1:6">
      <c r="A1606" s="37">
        <v>6</v>
      </c>
      <c r="B1606" t="s">
        <v>7440</v>
      </c>
      <c r="C1606" s="37">
        <v>0</v>
      </c>
      <c r="E1606" t="s">
        <v>7990</v>
      </c>
      <c r="F1606" s="36">
        <v>44385.700300925928</v>
      </c>
    </row>
    <row r="1607" spans="1:6">
      <c r="A1607" s="37">
        <v>6</v>
      </c>
      <c r="B1607" t="s">
        <v>7442</v>
      </c>
      <c r="C1607" s="37">
        <v>0</v>
      </c>
      <c r="E1607" t="s">
        <v>7991</v>
      </c>
      <c r="F1607" s="36">
        <v>44385.700300925928</v>
      </c>
    </row>
    <row r="1608" spans="1:6">
      <c r="A1608" s="37">
        <v>6</v>
      </c>
      <c r="B1608" t="s">
        <v>7444</v>
      </c>
      <c r="C1608" s="37">
        <v>0</v>
      </c>
      <c r="E1608" t="s">
        <v>7992</v>
      </c>
      <c r="F1608" s="36">
        <v>44385.700300925928</v>
      </c>
    </row>
    <row r="1609" spans="1:6">
      <c r="A1609" s="37">
        <v>6</v>
      </c>
      <c r="B1609" t="s">
        <v>7446</v>
      </c>
      <c r="C1609" s="37">
        <v>0</v>
      </c>
      <c r="E1609" t="s">
        <v>7993</v>
      </c>
      <c r="F1609" s="36">
        <v>44385.700300925928</v>
      </c>
    </row>
    <row r="1610" spans="1:6">
      <c r="A1610" s="37">
        <v>6</v>
      </c>
      <c r="B1610" t="s">
        <v>7448</v>
      </c>
      <c r="C1610" s="37">
        <v>0</v>
      </c>
      <c r="E1610" t="s">
        <v>7994</v>
      </c>
      <c r="F1610" s="36">
        <v>44385.700300925928</v>
      </c>
    </row>
    <row r="1611" spans="1:6">
      <c r="A1611" s="37">
        <v>6</v>
      </c>
      <c r="B1611" t="s">
        <v>7450</v>
      </c>
      <c r="C1611" s="37">
        <v>0</v>
      </c>
      <c r="E1611" t="s">
        <v>7995</v>
      </c>
      <c r="F1611" s="36">
        <v>44385.700312499997</v>
      </c>
    </row>
    <row r="1612" spans="1:6">
      <c r="A1612" s="37">
        <v>6</v>
      </c>
      <c r="B1612" t="s">
        <v>7452</v>
      </c>
      <c r="C1612" s="37">
        <v>0</v>
      </c>
      <c r="E1612" t="s">
        <v>7996</v>
      </c>
      <c r="F1612" s="36">
        <v>44385.700312499997</v>
      </c>
    </row>
    <row r="1613" spans="1:6">
      <c r="A1613" s="37">
        <v>6</v>
      </c>
      <c r="B1613" t="s">
        <v>7454</v>
      </c>
      <c r="C1613" s="37">
        <v>0</v>
      </c>
      <c r="E1613" t="s">
        <v>7997</v>
      </c>
      <c r="F1613" s="36">
        <v>44385.700312499997</v>
      </c>
    </row>
    <row r="1614" spans="1:6">
      <c r="A1614" s="37">
        <v>6</v>
      </c>
      <c r="B1614" t="s">
        <v>7456</v>
      </c>
      <c r="C1614" s="37">
        <v>0</v>
      </c>
      <c r="E1614" t="s">
        <v>7998</v>
      </c>
      <c r="F1614" s="36">
        <v>44385.700312499997</v>
      </c>
    </row>
    <row r="1615" spans="1:6">
      <c r="A1615" s="37">
        <v>6</v>
      </c>
      <c r="B1615" t="s">
        <v>7458</v>
      </c>
      <c r="C1615" s="37">
        <v>0</v>
      </c>
      <c r="E1615" t="s">
        <v>7999</v>
      </c>
      <c r="F1615" s="36">
        <v>44385.700312499997</v>
      </c>
    </row>
    <row r="1616" spans="1:6">
      <c r="A1616" s="37">
        <v>6</v>
      </c>
      <c r="B1616" t="s">
        <v>7460</v>
      </c>
      <c r="C1616" s="37">
        <v>0</v>
      </c>
      <c r="E1616" t="s">
        <v>8000</v>
      </c>
      <c r="F1616" s="36">
        <v>44385.700324074074</v>
      </c>
    </row>
    <row r="1617" spans="1:6">
      <c r="A1617" s="37">
        <v>6</v>
      </c>
      <c r="B1617" t="s">
        <v>7462</v>
      </c>
      <c r="C1617" s="37">
        <v>0</v>
      </c>
      <c r="E1617" t="s">
        <v>8001</v>
      </c>
      <c r="F1617" s="36">
        <v>44385.700324074074</v>
      </c>
    </row>
    <row r="1618" spans="1:6">
      <c r="A1618" s="37">
        <v>6</v>
      </c>
      <c r="B1618" t="s">
        <v>7464</v>
      </c>
      <c r="C1618" s="37">
        <v>0</v>
      </c>
      <c r="E1618" t="s">
        <v>8002</v>
      </c>
      <c r="F1618" s="36">
        <v>44385.700324074074</v>
      </c>
    </row>
    <row r="1619" spans="1:6">
      <c r="A1619" s="37">
        <v>6</v>
      </c>
      <c r="B1619" t="s">
        <v>7466</v>
      </c>
      <c r="C1619" s="37">
        <v>0</v>
      </c>
      <c r="E1619" t="s">
        <v>8003</v>
      </c>
      <c r="F1619" s="36">
        <v>44385.700324074074</v>
      </c>
    </row>
    <row r="1620" spans="1:6">
      <c r="A1620" s="37">
        <v>6</v>
      </c>
      <c r="B1620" t="s">
        <v>7468</v>
      </c>
      <c r="C1620" s="37">
        <v>0</v>
      </c>
      <c r="E1620" t="s">
        <v>8004</v>
      </c>
      <c r="F1620" s="36">
        <v>44385.700324074074</v>
      </c>
    </row>
    <row r="1621" spans="1:6">
      <c r="A1621" s="37">
        <v>6</v>
      </c>
      <c r="B1621" t="s">
        <v>7476</v>
      </c>
      <c r="C1621" s="37">
        <v>0</v>
      </c>
      <c r="E1621" t="s">
        <v>8005</v>
      </c>
      <c r="F1621" s="36">
        <v>44385.700335648151</v>
      </c>
    </row>
    <row r="1622" spans="1:6">
      <c r="A1622" s="37">
        <v>6</v>
      </c>
      <c r="B1622" t="s">
        <v>7478</v>
      </c>
      <c r="C1622" s="37">
        <v>0</v>
      </c>
      <c r="E1622" t="s">
        <v>8006</v>
      </c>
      <c r="F1622" s="36">
        <v>44385.700335648151</v>
      </c>
    </row>
    <row r="1623" spans="1:6">
      <c r="A1623" s="37">
        <v>7</v>
      </c>
      <c r="B1623" t="s">
        <v>6901</v>
      </c>
      <c r="C1623" s="37">
        <v>0</v>
      </c>
      <c r="E1623" t="s">
        <v>7898</v>
      </c>
      <c r="F1623" s="36">
        <v>44386.448576388888</v>
      </c>
    </row>
    <row r="1624" spans="1:6">
      <c r="A1624" s="37">
        <v>7</v>
      </c>
      <c r="B1624" t="s">
        <v>6903</v>
      </c>
      <c r="C1624" s="37">
        <v>0</v>
      </c>
      <c r="E1624" t="s">
        <v>7899</v>
      </c>
      <c r="F1624" s="36">
        <v>44386.448576388888</v>
      </c>
    </row>
    <row r="1625" spans="1:6">
      <c r="A1625" s="37">
        <v>7</v>
      </c>
      <c r="B1625" t="s">
        <v>6997</v>
      </c>
      <c r="C1625" s="37">
        <v>0</v>
      </c>
      <c r="E1625" t="s">
        <v>7900</v>
      </c>
      <c r="F1625" s="36">
        <v>44386.448576388888</v>
      </c>
    </row>
    <row r="1626" spans="1:6">
      <c r="A1626" s="37">
        <v>7</v>
      </c>
      <c r="B1626" t="s">
        <v>6999</v>
      </c>
      <c r="C1626" s="37">
        <v>0</v>
      </c>
      <c r="E1626" t="s">
        <v>7901</v>
      </c>
      <c r="F1626" s="36">
        <v>44386.448576388888</v>
      </c>
    </row>
    <row r="1627" spans="1:6">
      <c r="A1627" s="37">
        <v>7</v>
      </c>
      <c r="B1627" t="s">
        <v>7001</v>
      </c>
      <c r="C1627" s="37">
        <v>0</v>
      </c>
      <c r="E1627" t="s">
        <v>7902</v>
      </c>
      <c r="F1627" s="36">
        <v>44386.448576388888</v>
      </c>
    </row>
    <row r="1628" spans="1:6">
      <c r="A1628" s="37">
        <v>7</v>
      </c>
      <c r="B1628" t="s">
        <v>7003</v>
      </c>
      <c r="C1628" s="37">
        <v>0</v>
      </c>
      <c r="E1628" t="s">
        <v>7903</v>
      </c>
      <c r="F1628" s="36">
        <v>44386.448576388888</v>
      </c>
    </row>
    <row r="1629" spans="1:6">
      <c r="A1629" s="37">
        <v>7</v>
      </c>
      <c r="B1629" t="s">
        <v>7005</v>
      </c>
      <c r="C1629" s="37">
        <v>0</v>
      </c>
      <c r="E1629" t="s">
        <v>7904</v>
      </c>
      <c r="F1629" s="36">
        <v>44386.448587962965</v>
      </c>
    </row>
    <row r="1630" spans="1:6">
      <c r="A1630" s="37">
        <v>7</v>
      </c>
      <c r="B1630" t="s">
        <v>7007</v>
      </c>
      <c r="C1630" s="37">
        <v>0</v>
      </c>
      <c r="E1630" t="s">
        <v>7905</v>
      </c>
      <c r="F1630" s="36">
        <v>44386.448587962965</v>
      </c>
    </row>
    <row r="1631" spans="1:6">
      <c r="A1631" s="37">
        <v>7</v>
      </c>
      <c r="B1631" t="s">
        <v>7009</v>
      </c>
      <c r="C1631" s="37">
        <v>0</v>
      </c>
      <c r="E1631" t="s">
        <v>7906</v>
      </c>
      <c r="F1631" s="36">
        <v>44386.448587962965</v>
      </c>
    </row>
    <row r="1632" spans="1:6">
      <c r="A1632" s="37">
        <v>7</v>
      </c>
      <c r="B1632" t="s">
        <v>7011</v>
      </c>
      <c r="C1632" s="37">
        <v>0</v>
      </c>
      <c r="E1632" t="s">
        <v>7907</v>
      </c>
      <c r="F1632" s="36">
        <v>44386.448587962965</v>
      </c>
    </row>
    <row r="1633" spans="1:6">
      <c r="A1633" s="37">
        <v>7</v>
      </c>
      <c r="B1633" t="s">
        <v>7342</v>
      </c>
      <c r="C1633" s="37">
        <v>0</v>
      </c>
      <c r="E1633" t="s">
        <v>7908</v>
      </c>
      <c r="F1633" s="36">
        <v>44386.448587962965</v>
      </c>
    </row>
    <row r="1634" spans="1:6">
      <c r="A1634" s="37">
        <v>7</v>
      </c>
      <c r="B1634" t="s">
        <v>7344</v>
      </c>
      <c r="C1634" s="37">
        <v>0</v>
      </c>
      <c r="E1634" t="s">
        <v>7909</v>
      </c>
      <c r="F1634" s="36">
        <v>44386.448587962965</v>
      </c>
    </row>
    <row r="1635" spans="1:6">
      <c r="A1635" s="37">
        <v>7</v>
      </c>
      <c r="B1635" t="s">
        <v>7345</v>
      </c>
      <c r="C1635" s="37">
        <v>0</v>
      </c>
      <c r="E1635" t="s">
        <v>7910</v>
      </c>
      <c r="F1635" s="36">
        <v>44386.448587962965</v>
      </c>
    </row>
    <row r="1636" spans="1:6">
      <c r="A1636" s="37">
        <v>7</v>
      </c>
      <c r="B1636" t="s">
        <v>7347</v>
      </c>
      <c r="C1636" s="37">
        <v>0</v>
      </c>
      <c r="E1636" t="s">
        <v>7911</v>
      </c>
      <c r="F1636" s="36">
        <v>44386.448587962965</v>
      </c>
    </row>
    <row r="1637" spans="1:6">
      <c r="A1637" s="37">
        <v>7</v>
      </c>
      <c r="B1637" t="s">
        <v>7349</v>
      </c>
      <c r="C1637" s="37">
        <v>0</v>
      </c>
      <c r="E1637" t="s">
        <v>7912</v>
      </c>
      <c r="F1637" s="36">
        <v>44386.448587962965</v>
      </c>
    </row>
    <row r="1638" spans="1:6">
      <c r="A1638" s="37">
        <v>7</v>
      </c>
      <c r="B1638" t="s">
        <v>7350</v>
      </c>
      <c r="C1638" s="37">
        <v>0</v>
      </c>
      <c r="E1638" t="s">
        <v>7913</v>
      </c>
      <c r="F1638" s="36">
        <v>44386.448587962965</v>
      </c>
    </row>
    <row r="1639" spans="1:6">
      <c r="A1639" s="37">
        <v>7</v>
      </c>
      <c r="B1639" t="s">
        <v>7351</v>
      </c>
      <c r="C1639" s="37">
        <v>0</v>
      </c>
      <c r="E1639" t="s">
        <v>7914</v>
      </c>
      <c r="F1639" s="36">
        <v>44386.448587962965</v>
      </c>
    </row>
    <row r="1640" spans="1:6">
      <c r="A1640" s="37">
        <v>7</v>
      </c>
      <c r="B1640" t="s">
        <v>7025</v>
      </c>
      <c r="C1640" s="37">
        <v>0</v>
      </c>
      <c r="E1640" t="s">
        <v>7916</v>
      </c>
      <c r="F1640" s="36">
        <v>44386.448587962965</v>
      </c>
    </row>
    <row r="1641" spans="1:6">
      <c r="A1641" s="37">
        <v>7</v>
      </c>
      <c r="B1641" t="s">
        <v>7047</v>
      </c>
      <c r="C1641" s="37">
        <v>0</v>
      </c>
      <c r="E1641" t="s">
        <v>7917</v>
      </c>
      <c r="F1641" s="36">
        <v>44386.448599537034</v>
      </c>
    </row>
    <row r="1642" spans="1:6">
      <c r="A1642" s="37">
        <v>7</v>
      </c>
      <c r="B1642" t="s">
        <v>7049</v>
      </c>
      <c r="C1642" s="37">
        <v>0</v>
      </c>
      <c r="E1642" t="s">
        <v>7918</v>
      </c>
      <c r="F1642" s="36">
        <v>44386.448599537034</v>
      </c>
    </row>
    <row r="1643" spans="1:6">
      <c r="A1643" s="37">
        <v>7</v>
      </c>
      <c r="B1643" t="s">
        <v>7051</v>
      </c>
      <c r="C1643" s="37">
        <v>0</v>
      </c>
      <c r="E1643" t="s">
        <v>7919</v>
      </c>
      <c r="F1643" s="36">
        <v>44386.448599537034</v>
      </c>
    </row>
    <row r="1644" spans="1:6">
      <c r="A1644" s="37">
        <v>7</v>
      </c>
      <c r="B1644" t="s">
        <v>7053</v>
      </c>
      <c r="C1644" s="37">
        <v>0</v>
      </c>
      <c r="E1644" t="s">
        <v>7920</v>
      </c>
      <c r="F1644" s="36">
        <v>44386.448599537034</v>
      </c>
    </row>
    <row r="1645" spans="1:6">
      <c r="A1645" s="37">
        <v>7</v>
      </c>
      <c r="B1645" t="s">
        <v>7055</v>
      </c>
      <c r="C1645" s="37">
        <v>0</v>
      </c>
      <c r="E1645" t="s">
        <v>7921</v>
      </c>
      <c r="F1645" s="36">
        <v>44386.448599537034</v>
      </c>
    </row>
    <row r="1646" spans="1:6">
      <c r="A1646" s="37">
        <v>7</v>
      </c>
      <c r="B1646" t="s">
        <v>7355</v>
      </c>
      <c r="C1646" s="37">
        <v>0</v>
      </c>
      <c r="E1646" t="s">
        <v>7922</v>
      </c>
      <c r="F1646" s="36">
        <v>44386.448599537034</v>
      </c>
    </row>
    <row r="1647" spans="1:6">
      <c r="A1647" s="37">
        <v>7</v>
      </c>
      <c r="B1647" t="s">
        <v>7357</v>
      </c>
      <c r="C1647" s="37">
        <v>0</v>
      </c>
      <c r="E1647" t="s">
        <v>7923</v>
      </c>
      <c r="F1647" s="36">
        <v>44386.448599537034</v>
      </c>
    </row>
    <row r="1648" spans="1:6">
      <c r="A1648" s="37">
        <v>7</v>
      </c>
      <c r="B1648" t="s">
        <v>7359</v>
      </c>
      <c r="C1648" s="37">
        <v>0</v>
      </c>
      <c r="E1648" t="s">
        <v>7924</v>
      </c>
      <c r="F1648" s="36">
        <v>44386.448599537034</v>
      </c>
    </row>
    <row r="1649" spans="1:6">
      <c r="A1649" s="37">
        <v>7</v>
      </c>
      <c r="B1649" t="s">
        <v>7361</v>
      </c>
      <c r="C1649" s="37">
        <v>0</v>
      </c>
      <c r="E1649" t="s">
        <v>7925</v>
      </c>
      <c r="F1649" s="36">
        <v>44386.448599537034</v>
      </c>
    </row>
    <row r="1650" spans="1:6">
      <c r="A1650" s="37">
        <v>7</v>
      </c>
      <c r="B1650" t="s">
        <v>7363</v>
      </c>
      <c r="C1650" s="37">
        <v>0</v>
      </c>
      <c r="E1650" t="s">
        <v>7926</v>
      </c>
      <c r="F1650" s="36">
        <v>44386.448599537034</v>
      </c>
    </row>
    <row r="1651" spans="1:6">
      <c r="A1651" s="37">
        <v>7</v>
      </c>
      <c r="B1651" t="s">
        <v>7365</v>
      </c>
      <c r="C1651" s="37">
        <v>0</v>
      </c>
      <c r="E1651" t="s">
        <v>7927</v>
      </c>
      <c r="F1651" s="36">
        <v>44386.448599537034</v>
      </c>
    </row>
    <row r="1652" spans="1:6">
      <c r="A1652" s="37">
        <v>7</v>
      </c>
      <c r="B1652" t="s">
        <v>7013</v>
      </c>
      <c r="C1652" s="37">
        <v>0</v>
      </c>
      <c r="E1652" t="s">
        <v>7928</v>
      </c>
      <c r="F1652" s="36">
        <v>44386.448611111111</v>
      </c>
    </row>
    <row r="1653" spans="1:6">
      <c r="A1653" s="37">
        <v>7</v>
      </c>
      <c r="B1653" t="s">
        <v>7015</v>
      </c>
      <c r="C1653" s="37">
        <v>0</v>
      </c>
      <c r="E1653" t="s">
        <v>7929</v>
      </c>
      <c r="F1653" s="36">
        <v>44386.448611111111</v>
      </c>
    </row>
    <row r="1654" spans="1:6">
      <c r="A1654" s="37">
        <v>7</v>
      </c>
      <c r="B1654" t="s">
        <v>7017</v>
      </c>
      <c r="C1654" s="37">
        <v>0</v>
      </c>
      <c r="E1654" t="s">
        <v>7930</v>
      </c>
      <c r="F1654" s="36">
        <v>44386.448611111111</v>
      </c>
    </row>
    <row r="1655" spans="1:6">
      <c r="A1655" s="37">
        <v>7</v>
      </c>
      <c r="B1655" t="s">
        <v>7019</v>
      </c>
      <c r="C1655" s="37">
        <v>0</v>
      </c>
      <c r="E1655" t="s">
        <v>7931</v>
      </c>
      <c r="F1655" s="36">
        <v>44386.448611111111</v>
      </c>
    </row>
    <row r="1656" spans="1:6">
      <c r="A1656" s="37">
        <v>7</v>
      </c>
      <c r="B1656" t="s">
        <v>7021</v>
      </c>
      <c r="C1656" s="37">
        <v>0</v>
      </c>
      <c r="E1656" t="s">
        <v>7932</v>
      </c>
      <c r="F1656" s="36">
        <v>44386.448611111111</v>
      </c>
    </row>
    <row r="1657" spans="1:6">
      <c r="A1657" s="37">
        <v>7</v>
      </c>
      <c r="B1657" t="s">
        <v>7023</v>
      </c>
      <c r="C1657" s="37">
        <v>0</v>
      </c>
      <c r="E1657" t="s">
        <v>7933</v>
      </c>
      <c r="F1657" s="36">
        <v>44386.448611111111</v>
      </c>
    </row>
    <row r="1658" spans="1:6">
      <c r="A1658" s="37">
        <v>7</v>
      </c>
      <c r="B1658" t="s">
        <v>7372</v>
      </c>
      <c r="C1658" s="37">
        <v>0</v>
      </c>
      <c r="E1658" t="s">
        <v>7934</v>
      </c>
      <c r="F1658" s="36">
        <v>44386.448611111111</v>
      </c>
    </row>
    <row r="1659" spans="1:6">
      <c r="A1659" s="37">
        <v>7</v>
      </c>
      <c r="B1659" t="s">
        <v>7374</v>
      </c>
      <c r="C1659" s="37">
        <v>0</v>
      </c>
      <c r="E1659" t="s">
        <v>7935</v>
      </c>
      <c r="F1659" s="36">
        <v>44386.448611111111</v>
      </c>
    </row>
    <row r="1660" spans="1:6">
      <c r="A1660" s="37">
        <v>7</v>
      </c>
      <c r="B1660" t="s">
        <v>7378</v>
      </c>
      <c r="C1660" s="37">
        <v>0</v>
      </c>
      <c r="E1660" t="s">
        <v>7937</v>
      </c>
      <c r="F1660" s="36">
        <v>44386.448622685188</v>
      </c>
    </row>
    <row r="1661" spans="1:6">
      <c r="A1661" s="37">
        <v>7</v>
      </c>
      <c r="B1661" t="s">
        <v>7379</v>
      </c>
      <c r="C1661" s="37">
        <v>0</v>
      </c>
      <c r="E1661" t="s">
        <v>7938</v>
      </c>
      <c r="F1661" s="36">
        <v>44386.448622685188</v>
      </c>
    </row>
    <row r="1662" spans="1:6">
      <c r="A1662" s="37">
        <v>7</v>
      </c>
      <c r="B1662" t="s">
        <v>7380</v>
      </c>
      <c r="C1662" s="37">
        <v>0</v>
      </c>
      <c r="E1662" t="s">
        <v>7939</v>
      </c>
      <c r="F1662" s="36">
        <v>44386.448622685188</v>
      </c>
    </row>
    <row r="1663" spans="1:6">
      <c r="A1663" s="37">
        <v>7</v>
      </c>
      <c r="B1663" t="s">
        <v>7381</v>
      </c>
      <c r="C1663" s="37">
        <v>0</v>
      </c>
      <c r="E1663" t="s">
        <v>7940</v>
      </c>
      <c r="F1663" s="36">
        <v>44386.448622685188</v>
      </c>
    </row>
    <row r="1664" spans="1:6">
      <c r="A1664" s="37">
        <v>7</v>
      </c>
      <c r="B1664" t="s">
        <v>7382</v>
      </c>
      <c r="C1664" s="37">
        <v>0</v>
      </c>
      <c r="E1664" t="s">
        <v>7941</v>
      </c>
      <c r="F1664" s="36">
        <v>44386.448622685188</v>
      </c>
    </row>
    <row r="1665" spans="1:6">
      <c r="A1665" s="37">
        <v>7</v>
      </c>
      <c r="B1665" t="s">
        <v>7383</v>
      </c>
      <c r="C1665" s="37">
        <v>0</v>
      </c>
      <c r="E1665" t="s">
        <v>7942</v>
      </c>
      <c r="F1665" s="36">
        <v>44386.448622685188</v>
      </c>
    </row>
    <row r="1666" spans="1:6">
      <c r="A1666" s="37">
        <v>7</v>
      </c>
      <c r="B1666" t="s">
        <v>7057</v>
      </c>
      <c r="C1666" s="37">
        <v>0</v>
      </c>
      <c r="E1666" t="s">
        <v>7943</v>
      </c>
      <c r="F1666" s="36">
        <v>44386.448622685188</v>
      </c>
    </row>
    <row r="1667" spans="1:6">
      <c r="A1667" s="37">
        <v>7</v>
      </c>
      <c r="B1667" t="s">
        <v>7059</v>
      </c>
      <c r="C1667" s="37">
        <v>0</v>
      </c>
      <c r="E1667" t="s">
        <v>7944</v>
      </c>
      <c r="F1667" s="36">
        <v>44386.448622685188</v>
      </c>
    </row>
    <row r="1668" spans="1:6">
      <c r="A1668" s="37">
        <v>7</v>
      </c>
      <c r="B1668" t="s">
        <v>7061</v>
      </c>
      <c r="C1668" s="37">
        <v>0</v>
      </c>
      <c r="E1668" t="s">
        <v>7945</v>
      </c>
      <c r="F1668" s="36">
        <v>44386.448634259257</v>
      </c>
    </row>
    <row r="1669" spans="1:6">
      <c r="A1669" s="37">
        <v>7</v>
      </c>
      <c r="B1669" t="s">
        <v>7063</v>
      </c>
      <c r="C1669" s="37">
        <v>0</v>
      </c>
      <c r="E1669" t="s">
        <v>7946</v>
      </c>
      <c r="F1669" s="36">
        <v>44386.448634259257</v>
      </c>
    </row>
    <row r="1670" spans="1:6">
      <c r="A1670" s="37">
        <v>7</v>
      </c>
      <c r="B1670" t="s">
        <v>7081</v>
      </c>
      <c r="C1670" s="37">
        <v>0</v>
      </c>
      <c r="E1670" t="s">
        <v>7947</v>
      </c>
      <c r="F1670" s="36">
        <v>44386.448645833334</v>
      </c>
    </row>
    <row r="1671" spans="1:6">
      <c r="A1671" s="37">
        <v>7</v>
      </c>
      <c r="B1671" t="s">
        <v>7083</v>
      </c>
      <c r="C1671" s="37">
        <v>0</v>
      </c>
      <c r="E1671" t="s">
        <v>7948</v>
      </c>
      <c r="F1671" s="36">
        <v>44386.448645833334</v>
      </c>
    </row>
    <row r="1672" spans="1:6">
      <c r="A1672" s="37">
        <v>7</v>
      </c>
      <c r="B1672" t="s">
        <v>7084</v>
      </c>
      <c r="C1672" s="37">
        <v>0</v>
      </c>
      <c r="E1672" t="s">
        <v>8011</v>
      </c>
      <c r="F1672" s="36">
        <v>44386.448645833334</v>
      </c>
    </row>
    <row r="1673" spans="1:6">
      <c r="A1673" s="37">
        <v>7</v>
      </c>
      <c r="B1673" t="s">
        <v>7086</v>
      </c>
      <c r="C1673" s="37">
        <v>0</v>
      </c>
      <c r="E1673" t="s">
        <v>7950</v>
      </c>
      <c r="F1673" s="36">
        <v>44386.448645833334</v>
      </c>
    </row>
    <row r="1674" spans="1:6">
      <c r="A1674" s="37">
        <v>7</v>
      </c>
      <c r="B1674" t="s">
        <v>7088</v>
      </c>
      <c r="C1674" s="37">
        <v>0</v>
      </c>
      <c r="E1674" t="s">
        <v>7951</v>
      </c>
      <c r="F1674" s="36">
        <v>44386.448645833334</v>
      </c>
    </row>
    <row r="1675" spans="1:6">
      <c r="A1675" s="37">
        <v>7</v>
      </c>
      <c r="B1675" t="s">
        <v>7090</v>
      </c>
      <c r="C1675" s="37">
        <v>0</v>
      </c>
      <c r="E1675" t="s">
        <v>7952</v>
      </c>
      <c r="F1675" s="36">
        <v>44386.448657407411</v>
      </c>
    </row>
    <row r="1676" spans="1:6">
      <c r="A1676" s="37">
        <v>7</v>
      </c>
      <c r="B1676" t="s">
        <v>7092</v>
      </c>
      <c r="C1676" s="37">
        <v>0</v>
      </c>
      <c r="E1676" t="s">
        <v>7953</v>
      </c>
      <c r="F1676" s="36">
        <v>44386.448657407411</v>
      </c>
    </row>
    <row r="1677" spans="1:6">
      <c r="A1677" s="37">
        <v>7</v>
      </c>
      <c r="B1677" t="s">
        <v>7094</v>
      </c>
      <c r="C1677" s="37">
        <v>0</v>
      </c>
      <c r="E1677" t="s">
        <v>7954</v>
      </c>
      <c r="F1677" s="36">
        <v>44386.448657407411</v>
      </c>
    </row>
    <row r="1678" spans="1:6">
      <c r="A1678" s="37">
        <v>7</v>
      </c>
      <c r="B1678" t="s">
        <v>7096</v>
      </c>
      <c r="C1678" s="37">
        <v>0</v>
      </c>
      <c r="E1678" t="s">
        <v>7955</v>
      </c>
      <c r="F1678" s="36">
        <v>44386.448657407411</v>
      </c>
    </row>
    <row r="1679" spans="1:6">
      <c r="A1679" s="37">
        <v>7</v>
      </c>
      <c r="B1679" t="s">
        <v>7098</v>
      </c>
      <c r="C1679" s="37">
        <v>0</v>
      </c>
      <c r="E1679" t="s">
        <v>7956</v>
      </c>
      <c r="F1679" s="36">
        <v>44386.448657407411</v>
      </c>
    </row>
    <row r="1680" spans="1:6">
      <c r="A1680" s="37">
        <v>7</v>
      </c>
      <c r="B1680" t="s">
        <v>7100</v>
      </c>
      <c r="C1680" s="37">
        <v>0</v>
      </c>
      <c r="E1680" t="s">
        <v>7957</v>
      </c>
      <c r="F1680" s="36">
        <v>44386.448657407411</v>
      </c>
    </row>
    <row r="1681" spans="1:6">
      <c r="A1681" s="37">
        <v>7</v>
      </c>
      <c r="B1681" t="s">
        <v>7102</v>
      </c>
      <c r="C1681" s="37">
        <v>0</v>
      </c>
      <c r="E1681" t="s">
        <v>7958</v>
      </c>
      <c r="F1681" s="36">
        <v>44386.44866898148</v>
      </c>
    </row>
    <row r="1682" spans="1:6">
      <c r="A1682" s="37">
        <v>7</v>
      </c>
      <c r="B1682" t="s">
        <v>7104</v>
      </c>
      <c r="C1682" s="37">
        <v>0</v>
      </c>
      <c r="E1682" t="s">
        <v>7959</v>
      </c>
      <c r="F1682" s="36">
        <v>44386.44866898148</v>
      </c>
    </row>
    <row r="1683" spans="1:6">
      <c r="A1683" s="37">
        <v>7</v>
      </c>
      <c r="B1683" t="s">
        <v>7106</v>
      </c>
      <c r="C1683" s="37">
        <v>0</v>
      </c>
      <c r="E1683" t="s">
        <v>7960</v>
      </c>
      <c r="F1683" s="36">
        <v>44386.44866898148</v>
      </c>
    </row>
    <row r="1684" spans="1:6">
      <c r="A1684" s="37">
        <v>7</v>
      </c>
      <c r="B1684" t="s">
        <v>7108</v>
      </c>
      <c r="C1684" s="37">
        <v>0</v>
      </c>
      <c r="E1684" t="s">
        <v>7961</v>
      </c>
      <c r="F1684" s="36">
        <v>44386.44866898148</v>
      </c>
    </row>
    <row r="1685" spans="1:6">
      <c r="A1685" s="37">
        <v>7</v>
      </c>
      <c r="B1685" t="s">
        <v>7110</v>
      </c>
      <c r="C1685" s="37">
        <v>0</v>
      </c>
      <c r="E1685" t="s">
        <v>7962</v>
      </c>
      <c r="F1685" s="36">
        <v>44386.44866898148</v>
      </c>
    </row>
    <row r="1686" spans="1:6">
      <c r="A1686" s="37">
        <v>7</v>
      </c>
      <c r="B1686" t="s">
        <v>7112</v>
      </c>
      <c r="C1686" s="37">
        <v>0</v>
      </c>
      <c r="E1686" t="s">
        <v>7963</v>
      </c>
      <c r="F1686" s="36">
        <v>44386.44866898148</v>
      </c>
    </row>
    <row r="1687" spans="1:6">
      <c r="A1687" s="37">
        <v>7</v>
      </c>
      <c r="B1687" t="s">
        <v>7114</v>
      </c>
      <c r="C1687" s="37">
        <v>0</v>
      </c>
      <c r="E1687" t="s">
        <v>7964</v>
      </c>
      <c r="F1687" s="36">
        <v>44386.448680555557</v>
      </c>
    </row>
    <row r="1688" spans="1:6">
      <c r="A1688" s="37">
        <v>7</v>
      </c>
      <c r="B1688" t="s">
        <v>7115</v>
      </c>
      <c r="C1688" s="37">
        <v>0</v>
      </c>
      <c r="E1688" t="s">
        <v>7965</v>
      </c>
      <c r="F1688" s="36">
        <v>44386.448680555557</v>
      </c>
    </row>
    <row r="1689" spans="1:6">
      <c r="A1689" s="37">
        <v>7</v>
      </c>
      <c r="B1689" t="s">
        <v>7117</v>
      </c>
      <c r="C1689" s="37">
        <v>0</v>
      </c>
      <c r="E1689" t="s">
        <v>7966</v>
      </c>
      <c r="F1689" s="36">
        <v>44386.448680555557</v>
      </c>
    </row>
    <row r="1690" spans="1:6">
      <c r="A1690" s="37">
        <v>7</v>
      </c>
      <c r="B1690" t="s">
        <v>7119</v>
      </c>
      <c r="C1690" s="37">
        <v>0</v>
      </c>
      <c r="E1690" t="s">
        <v>7967</v>
      </c>
      <c r="F1690" s="36">
        <v>44386.448680555557</v>
      </c>
    </row>
    <row r="1691" spans="1:6">
      <c r="A1691" s="37">
        <v>7</v>
      </c>
      <c r="B1691" t="s">
        <v>7385</v>
      </c>
      <c r="C1691" s="37">
        <v>0</v>
      </c>
      <c r="E1691" t="s">
        <v>7968</v>
      </c>
      <c r="F1691" s="36">
        <v>44386.448680555557</v>
      </c>
    </row>
    <row r="1692" spans="1:6">
      <c r="A1692" s="37">
        <v>7</v>
      </c>
      <c r="B1692" t="s">
        <v>7386</v>
      </c>
      <c r="C1692" s="37">
        <v>0</v>
      </c>
      <c r="E1692" t="s">
        <v>7969</v>
      </c>
      <c r="F1692" s="36">
        <v>44386.448680555557</v>
      </c>
    </row>
    <row r="1693" spans="1:6">
      <c r="A1693" s="37">
        <v>7</v>
      </c>
      <c r="B1693" t="s">
        <v>7387</v>
      </c>
      <c r="C1693" s="37">
        <v>0</v>
      </c>
      <c r="E1693" t="s">
        <v>7970</v>
      </c>
      <c r="F1693" s="36">
        <v>44386.448692129627</v>
      </c>
    </row>
    <row r="1694" spans="1:6">
      <c r="A1694" s="37">
        <v>7</v>
      </c>
      <c r="B1694" t="s">
        <v>7388</v>
      </c>
      <c r="C1694" s="37">
        <v>0</v>
      </c>
      <c r="E1694" t="s">
        <v>7971</v>
      </c>
      <c r="F1694" s="36">
        <v>44386.448692129627</v>
      </c>
    </row>
    <row r="1695" spans="1:6">
      <c r="A1695" s="37">
        <v>7</v>
      </c>
      <c r="B1695" t="s">
        <v>7389</v>
      </c>
      <c r="C1695" s="37">
        <v>0</v>
      </c>
      <c r="E1695" t="s">
        <v>7972</v>
      </c>
      <c r="F1695" s="36">
        <v>44386.448692129627</v>
      </c>
    </row>
    <row r="1696" spans="1:6">
      <c r="A1696" s="37">
        <v>7</v>
      </c>
      <c r="B1696" t="s">
        <v>7392</v>
      </c>
      <c r="C1696" s="37">
        <v>0</v>
      </c>
      <c r="E1696" t="s">
        <v>7973</v>
      </c>
      <c r="F1696" s="36">
        <v>44386.448692129627</v>
      </c>
    </row>
    <row r="1697" spans="1:6">
      <c r="A1697" s="37">
        <v>7</v>
      </c>
      <c r="B1697" t="s">
        <v>7393</v>
      </c>
      <c r="C1697" s="37">
        <v>0</v>
      </c>
      <c r="E1697" t="s">
        <v>7974</v>
      </c>
      <c r="F1697" s="36">
        <v>44386.448692129627</v>
      </c>
    </row>
    <row r="1698" spans="1:6">
      <c r="A1698" s="37">
        <v>7</v>
      </c>
      <c r="B1698" t="s">
        <v>7061</v>
      </c>
      <c r="C1698" s="37">
        <v>0</v>
      </c>
      <c r="E1698" t="s">
        <v>7945</v>
      </c>
      <c r="F1698" s="36">
        <v>44386.448703703703</v>
      </c>
    </row>
    <row r="1699" spans="1:6">
      <c r="A1699" s="37">
        <v>7</v>
      </c>
      <c r="B1699" t="s">
        <v>7398</v>
      </c>
      <c r="C1699" s="37">
        <v>0</v>
      </c>
      <c r="E1699" t="s">
        <v>7975</v>
      </c>
      <c r="F1699" s="36">
        <v>44386.448703703703</v>
      </c>
    </row>
    <row r="1700" spans="1:6">
      <c r="A1700" s="37">
        <v>7</v>
      </c>
      <c r="B1700" t="s">
        <v>7399</v>
      </c>
      <c r="C1700" s="37">
        <v>0</v>
      </c>
      <c r="E1700" t="s">
        <v>7976</v>
      </c>
      <c r="F1700" s="36">
        <v>44386.448703703703</v>
      </c>
    </row>
    <row r="1701" spans="1:6">
      <c r="A1701" s="37">
        <v>7</v>
      </c>
      <c r="B1701" t="s">
        <v>7401</v>
      </c>
      <c r="C1701" s="37">
        <v>0</v>
      </c>
      <c r="E1701" t="s">
        <v>7977</v>
      </c>
      <c r="F1701" s="36">
        <v>44386.448703703703</v>
      </c>
    </row>
    <row r="1702" spans="1:6">
      <c r="A1702" s="37">
        <v>7</v>
      </c>
      <c r="B1702" t="s">
        <v>7403</v>
      </c>
      <c r="C1702" s="37">
        <v>0</v>
      </c>
      <c r="E1702" t="s">
        <v>7978</v>
      </c>
      <c r="F1702" s="36">
        <v>44386.448703703703</v>
      </c>
    </row>
    <row r="1703" spans="1:6">
      <c r="A1703" s="37">
        <v>7</v>
      </c>
      <c r="B1703" t="s">
        <v>7110</v>
      </c>
      <c r="C1703" s="37">
        <v>0</v>
      </c>
      <c r="E1703" t="s">
        <v>7962</v>
      </c>
      <c r="F1703" s="36">
        <v>44386.44871527778</v>
      </c>
    </row>
    <row r="1704" spans="1:6">
      <c r="A1704" s="37">
        <v>7</v>
      </c>
      <c r="B1704" t="s">
        <v>7407</v>
      </c>
      <c r="C1704" s="37">
        <v>0</v>
      </c>
      <c r="E1704" t="s">
        <v>7979</v>
      </c>
      <c r="F1704" s="36">
        <v>44386.44871527778</v>
      </c>
    </row>
    <row r="1705" spans="1:6">
      <c r="A1705" s="37">
        <v>7</v>
      </c>
      <c r="B1705" t="s">
        <v>7530</v>
      </c>
      <c r="C1705" s="37">
        <v>0</v>
      </c>
      <c r="E1705" t="s">
        <v>7981</v>
      </c>
      <c r="F1705" s="36">
        <v>44386.44872685185</v>
      </c>
    </row>
    <row r="1706" spans="1:6">
      <c r="A1706" s="37">
        <v>7</v>
      </c>
      <c r="B1706" t="s">
        <v>7531</v>
      </c>
      <c r="C1706" s="37">
        <v>0</v>
      </c>
      <c r="E1706" t="s">
        <v>7982</v>
      </c>
      <c r="F1706" s="36">
        <v>44386.44872685185</v>
      </c>
    </row>
    <row r="1707" spans="1:6">
      <c r="A1707" s="37">
        <v>7</v>
      </c>
      <c r="B1707" t="s">
        <v>7532</v>
      </c>
      <c r="C1707" s="37">
        <v>0</v>
      </c>
      <c r="E1707" t="s">
        <v>7983</v>
      </c>
      <c r="F1707" s="36">
        <v>44386.44872685185</v>
      </c>
    </row>
    <row r="1708" spans="1:6">
      <c r="A1708" s="37">
        <v>7</v>
      </c>
      <c r="B1708" t="s">
        <v>7423</v>
      </c>
      <c r="C1708" s="37">
        <v>0</v>
      </c>
      <c r="E1708" t="s">
        <v>7984</v>
      </c>
      <c r="F1708" s="36">
        <v>44386.448738425926</v>
      </c>
    </row>
    <row r="1709" spans="1:6">
      <c r="A1709" s="37">
        <v>7</v>
      </c>
      <c r="B1709" t="s">
        <v>7425</v>
      </c>
      <c r="C1709" s="37">
        <v>0</v>
      </c>
      <c r="E1709" t="s">
        <v>7985</v>
      </c>
      <c r="F1709" s="36">
        <v>44386.448738425926</v>
      </c>
    </row>
    <row r="1710" spans="1:6">
      <c r="A1710" s="37">
        <v>7</v>
      </c>
      <c r="B1710" t="s">
        <v>7427</v>
      </c>
      <c r="C1710" s="37">
        <v>0</v>
      </c>
      <c r="E1710" t="s">
        <v>7986</v>
      </c>
      <c r="F1710" s="36">
        <v>44386.448738425926</v>
      </c>
    </row>
    <row r="1711" spans="1:6">
      <c r="A1711" s="37">
        <v>7</v>
      </c>
      <c r="B1711" t="s">
        <v>7434</v>
      </c>
      <c r="C1711" s="37">
        <v>0</v>
      </c>
      <c r="E1711" t="s">
        <v>7987</v>
      </c>
      <c r="F1711" s="36">
        <v>44386.448750000003</v>
      </c>
    </row>
    <row r="1712" spans="1:6">
      <c r="A1712" s="37">
        <v>7</v>
      </c>
      <c r="B1712" t="s">
        <v>7436</v>
      </c>
      <c r="C1712" s="37">
        <v>0</v>
      </c>
      <c r="E1712" t="s">
        <v>7988</v>
      </c>
      <c r="F1712" s="36">
        <v>44386.448750000003</v>
      </c>
    </row>
    <row r="1713" spans="1:6">
      <c r="A1713" s="37">
        <v>7</v>
      </c>
      <c r="B1713" t="s">
        <v>7438</v>
      </c>
      <c r="C1713" s="37">
        <v>0</v>
      </c>
      <c r="E1713" t="s">
        <v>7989</v>
      </c>
      <c r="F1713" s="36">
        <v>44386.448750000003</v>
      </c>
    </row>
    <row r="1714" spans="1:6">
      <c r="A1714" s="37">
        <v>7</v>
      </c>
      <c r="B1714" t="s">
        <v>7440</v>
      </c>
      <c r="C1714" s="37">
        <v>0</v>
      </c>
      <c r="E1714" t="s">
        <v>7990</v>
      </c>
      <c r="F1714" s="36">
        <v>44386.448750000003</v>
      </c>
    </row>
    <row r="1715" spans="1:6">
      <c r="A1715" s="37">
        <v>7</v>
      </c>
      <c r="B1715" t="s">
        <v>7442</v>
      </c>
      <c r="C1715" s="37">
        <v>0</v>
      </c>
      <c r="E1715" t="s">
        <v>7991</v>
      </c>
      <c r="F1715" s="36">
        <v>44386.448761574073</v>
      </c>
    </row>
    <row r="1716" spans="1:6">
      <c r="A1716" s="37">
        <v>7</v>
      </c>
      <c r="B1716" t="s">
        <v>7444</v>
      </c>
      <c r="C1716" s="37">
        <v>0</v>
      </c>
      <c r="E1716" t="s">
        <v>7992</v>
      </c>
      <c r="F1716" s="36">
        <v>44386.448761574073</v>
      </c>
    </row>
    <row r="1717" spans="1:6">
      <c r="A1717" s="37">
        <v>7</v>
      </c>
      <c r="B1717" t="s">
        <v>7446</v>
      </c>
      <c r="C1717" s="37">
        <v>0</v>
      </c>
      <c r="E1717" t="s">
        <v>7993</v>
      </c>
      <c r="F1717" s="36">
        <v>44386.448761574073</v>
      </c>
    </row>
    <row r="1718" spans="1:6">
      <c r="A1718" s="37">
        <v>7</v>
      </c>
      <c r="B1718" t="s">
        <v>7448</v>
      </c>
      <c r="C1718" s="37">
        <v>0</v>
      </c>
      <c r="E1718" t="s">
        <v>7994</v>
      </c>
      <c r="F1718" s="36">
        <v>44386.448761574073</v>
      </c>
    </row>
    <row r="1719" spans="1:6">
      <c r="A1719" s="37">
        <v>7</v>
      </c>
      <c r="B1719" t="s">
        <v>7450</v>
      </c>
      <c r="C1719" s="37">
        <v>0</v>
      </c>
      <c r="E1719" t="s">
        <v>7995</v>
      </c>
      <c r="F1719" s="36">
        <v>44386.448761574073</v>
      </c>
    </row>
    <row r="1720" spans="1:6">
      <c r="A1720" s="37">
        <v>7</v>
      </c>
      <c r="B1720" t="s">
        <v>7452</v>
      </c>
      <c r="C1720" s="37">
        <v>0</v>
      </c>
      <c r="E1720" t="s">
        <v>7996</v>
      </c>
      <c r="F1720" s="36">
        <v>44386.448773148149</v>
      </c>
    </row>
    <row r="1721" spans="1:6">
      <c r="A1721" s="37">
        <v>7</v>
      </c>
      <c r="B1721" t="s">
        <v>7454</v>
      </c>
      <c r="C1721" s="37">
        <v>0</v>
      </c>
      <c r="E1721" t="s">
        <v>7997</v>
      </c>
      <c r="F1721" s="36">
        <v>44386.448773148149</v>
      </c>
    </row>
    <row r="1722" spans="1:6">
      <c r="A1722" s="37">
        <v>7</v>
      </c>
      <c r="B1722" t="s">
        <v>7456</v>
      </c>
      <c r="C1722" s="37">
        <v>0</v>
      </c>
      <c r="E1722" t="s">
        <v>7998</v>
      </c>
      <c r="F1722" s="36">
        <v>44386.448773148149</v>
      </c>
    </row>
    <row r="1723" spans="1:6">
      <c r="A1723" s="37">
        <v>7</v>
      </c>
      <c r="B1723" t="s">
        <v>7458</v>
      </c>
      <c r="C1723" s="37">
        <v>0</v>
      </c>
      <c r="E1723" t="s">
        <v>7999</v>
      </c>
      <c r="F1723" s="36">
        <v>44386.448773148149</v>
      </c>
    </row>
    <row r="1724" spans="1:6">
      <c r="A1724" s="37">
        <v>7</v>
      </c>
      <c r="B1724" t="s">
        <v>7460</v>
      </c>
      <c r="C1724" s="37">
        <v>0</v>
      </c>
      <c r="E1724" t="s">
        <v>8000</v>
      </c>
      <c r="F1724" s="36">
        <v>44386.448773148149</v>
      </c>
    </row>
    <row r="1725" spans="1:6">
      <c r="A1725" s="37">
        <v>7</v>
      </c>
      <c r="B1725" t="s">
        <v>7462</v>
      </c>
      <c r="C1725" s="37">
        <v>0</v>
      </c>
      <c r="E1725" t="s">
        <v>8001</v>
      </c>
      <c r="F1725" s="36">
        <v>44386.448773148149</v>
      </c>
    </row>
    <row r="1726" spans="1:6">
      <c r="A1726" s="37">
        <v>7</v>
      </c>
      <c r="B1726" t="s">
        <v>7464</v>
      </c>
      <c r="C1726" s="37">
        <v>0</v>
      </c>
      <c r="E1726" t="s">
        <v>8002</v>
      </c>
      <c r="F1726" s="36">
        <v>44386.448784722219</v>
      </c>
    </row>
    <row r="1727" spans="1:6">
      <c r="A1727" s="37">
        <v>7</v>
      </c>
      <c r="B1727" t="s">
        <v>7466</v>
      </c>
      <c r="C1727" s="37">
        <v>0</v>
      </c>
      <c r="E1727" t="s">
        <v>8003</v>
      </c>
      <c r="F1727" s="36">
        <v>44386.448784722219</v>
      </c>
    </row>
    <row r="1728" spans="1:6">
      <c r="A1728" s="37">
        <v>7</v>
      </c>
      <c r="B1728" t="s">
        <v>7468</v>
      </c>
      <c r="C1728" s="37">
        <v>0</v>
      </c>
      <c r="E1728" t="s">
        <v>8004</v>
      </c>
      <c r="F1728" s="36">
        <v>44386.448784722219</v>
      </c>
    </row>
    <row r="1729" spans="1:6">
      <c r="A1729" s="37">
        <v>7</v>
      </c>
      <c r="B1729" t="s">
        <v>7476</v>
      </c>
      <c r="C1729" s="37">
        <v>0</v>
      </c>
      <c r="E1729" t="s">
        <v>8005</v>
      </c>
      <c r="F1729" s="36">
        <v>44386.448796296296</v>
      </c>
    </row>
    <row r="1730" spans="1:6">
      <c r="A1730" s="37">
        <v>7</v>
      </c>
      <c r="B1730" t="s">
        <v>7478</v>
      </c>
      <c r="C1730" s="37">
        <v>0</v>
      </c>
      <c r="E1730" t="s">
        <v>8006</v>
      </c>
      <c r="F1730" s="36">
        <v>44386.448796296296</v>
      </c>
    </row>
    <row r="1731" spans="1:6">
      <c r="A1731" s="37">
        <v>7</v>
      </c>
      <c r="B1731" t="s">
        <v>6901</v>
      </c>
      <c r="C1731" s="37">
        <v>0</v>
      </c>
      <c r="E1731" t="s">
        <v>7898</v>
      </c>
      <c r="F1731" s="36">
        <v>44386.46230324074</v>
      </c>
    </row>
    <row r="1732" spans="1:6">
      <c r="A1732" s="37">
        <v>7</v>
      </c>
      <c r="B1732" t="s">
        <v>6903</v>
      </c>
      <c r="C1732" s="37">
        <v>0</v>
      </c>
      <c r="E1732" t="s">
        <v>7899</v>
      </c>
      <c r="F1732" s="36">
        <v>44386.46230324074</v>
      </c>
    </row>
    <row r="1733" spans="1:6">
      <c r="A1733" s="37">
        <v>7</v>
      </c>
      <c r="B1733" t="s">
        <v>6997</v>
      </c>
      <c r="C1733" s="37">
        <v>0</v>
      </c>
      <c r="E1733" t="s">
        <v>7900</v>
      </c>
      <c r="F1733" s="36">
        <v>44386.46230324074</v>
      </c>
    </row>
    <row r="1734" spans="1:6">
      <c r="A1734" s="37">
        <v>7</v>
      </c>
      <c r="B1734" t="s">
        <v>6999</v>
      </c>
      <c r="C1734" s="37">
        <v>0</v>
      </c>
      <c r="E1734" t="s">
        <v>7901</v>
      </c>
      <c r="F1734" s="36">
        <v>44386.46230324074</v>
      </c>
    </row>
    <row r="1735" spans="1:6">
      <c r="A1735" s="37">
        <v>7</v>
      </c>
      <c r="B1735" t="s">
        <v>7001</v>
      </c>
      <c r="C1735" s="37">
        <v>0</v>
      </c>
      <c r="E1735" t="s">
        <v>7902</v>
      </c>
      <c r="F1735" s="36">
        <v>44386.46230324074</v>
      </c>
    </row>
    <row r="1736" spans="1:6">
      <c r="A1736" s="37">
        <v>7</v>
      </c>
      <c r="B1736" t="s">
        <v>7003</v>
      </c>
      <c r="C1736" s="37">
        <v>0</v>
      </c>
      <c r="E1736" t="s">
        <v>7903</v>
      </c>
      <c r="F1736" s="36">
        <v>44386.462314814817</v>
      </c>
    </row>
    <row r="1737" spans="1:6">
      <c r="A1737" s="37">
        <v>7</v>
      </c>
      <c r="B1737" t="s">
        <v>7005</v>
      </c>
      <c r="C1737" s="37">
        <v>0</v>
      </c>
      <c r="E1737" t="s">
        <v>7904</v>
      </c>
      <c r="F1737" s="36">
        <v>44386.462314814817</v>
      </c>
    </row>
    <row r="1738" spans="1:6">
      <c r="A1738" s="37">
        <v>7</v>
      </c>
      <c r="B1738" t="s">
        <v>7007</v>
      </c>
      <c r="C1738" s="37">
        <v>0</v>
      </c>
      <c r="E1738" t="s">
        <v>7905</v>
      </c>
      <c r="F1738" s="36">
        <v>44386.462314814817</v>
      </c>
    </row>
    <row r="1739" spans="1:6">
      <c r="A1739" s="37">
        <v>7</v>
      </c>
      <c r="B1739" t="s">
        <v>7009</v>
      </c>
      <c r="C1739" s="37">
        <v>0</v>
      </c>
      <c r="E1739" t="s">
        <v>7906</v>
      </c>
      <c r="F1739" s="36">
        <v>44386.462314814817</v>
      </c>
    </row>
    <row r="1740" spans="1:6">
      <c r="A1740" s="37">
        <v>7</v>
      </c>
      <c r="B1740" t="s">
        <v>7011</v>
      </c>
      <c r="C1740" s="37">
        <v>0</v>
      </c>
      <c r="E1740" t="s">
        <v>7907</v>
      </c>
      <c r="F1740" s="36">
        <v>44386.462314814817</v>
      </c>
    </row>
    <row r="1741" spans="1:6">
      <c r="A1741" s="37">
        <v>7</v>
      </c>
      <c r="B1741" t="s">
        <v>7342</v>
      </c>
      <c r="C1741" s="37">
        <v>0</v>
      </c>
      <c r="E1741" t="s">
        <v>7908</v>
      </c>
      <c r="F1741" s="36">
        <v>44386.462314814817</v>
      </c>
    </row>
    <row r="1742" spans="1:6">
      <c r="A1742" s="37">
        <v>7</v>
      </c>
      <c r="B1742" t="s">
        <v>7344</v>
      </c>
      <c r="C1742" s="37">
        <v>0</v>
      </c>
      <c r="E1742" t="s">
        <v>7909</v>
      </c>
      <c r="F1742" s="36">
        <v>44386.462314814817</v>
      </c>
    </row>
    <row r="1743" spans="1:6">
      <c r="A1743" s="37">
        <v>7</v>
      </c>
      <c r="B1743" t="s">
        <v>7345</v>
      </c>
      <c r="C1743" s="37">
        <v>0</v>
      </c>
      <c r="E1743" t="s">
        <v>7910</v>
      </c>
      <c r="F1743" s="36">
        <v>44386.462314814817</v>
      </c>
    </row>
    <row r="1744" spans="1:6">
      <c r="A1744" s="37">
        <v>7</v>
      </c>
      <c r="B1744" t="s">
        <v>7347</v>
      </c>
      <c r="C1744" s="37">
        <v>0</v>
      </c>
      <c r="E1744" t="s">
        <v>7911</v>
      </c>
      <c r="F1744" s="36">
        <v>44386.462314814817</v>
      </c>
    </row>
    <row r="1745" spans="1:6">
      <c r="A1745" s="37">
        <v>7</v>
      </c>
      <c r="B1745" t="s">
        <v>7349</v>
      </c>
      <c r="C1745" s="37">
        <v>0</v>
      </c>
      <c r="E1745" t="s">
        <v>7912</v>
      </c>
      <c r="F1745" s="36">
        <v>44386.462326388886</v>
      </c>
    </row>
    <row r="1746" spans="1:6">
      <c r="A1746" s="37">
        <v>7</v>
      </c>
      <c r="B1746" t="s">
        <v>7350</v>
      </c>
      <c r="C1746" s="37">
        <v>0</v>
      </c>
      <c r="E1746" t="s">
        <v>7913</v>
      </c>
      <c r="F1746" s="36">
        <v>44386.462326388886</v>
      </c>
    </row>
    <row r="1747" spans="1:6">
      <c r="A1747" s="37">
        <v>7</v>
      </c>
      <c r="B1747" t="s">
        <v>7351</v>
      </c>
      <c r="C1747" s="37">
        <v>0</v>
      </c>
      <c r="E1747" t="s">
        <v>7914</v>
      </c>
      <c r="F1747" s="36">
        <v>44386.462326388886</v>
      </c>
    </row>
    <row r="1748" spans="1:6">
      <c r="A1748" s="37">
        <v>7</v>
      </c>
      <c r="B1748" t="s">
        <v>7025</v>
      </c>
      <c r="C1748" s="37">
        <v>0</v>
      </c>
      <c r="E1748" t="s">
        <v>7916</v>
      </c>
      <c r="F1748" s="36">
        <v>44386.462326388886</v>
      </c>
    </row>
    <row r="1749" spans="1:6">
      <c r="A1749" s="37">
        <v>7</v>
      </c>
      <c r="B1749" t="s">
        <v>7047</v>
      </c>
      <c r="C1749" s="37">
        <v>0</v>
      </c>
      <c r="E1749" t="s">
        <v>7917</v>
      </c>
      <c r="F1749" s="36">
        <v>44386.462326388886</v>
      </c>
    </row>
    <row r="1750" spans="1:6">
      <c r="A1750" s="37">
        <v>7</v>
      </c>
      <c r="B1750" t="s">
        <v>7049</v>
      </c>
      <c r="C1750" s="37">
        <v>0</v>
      </c>
      <c r="E1750" t="s">
        <v>7918</v>
      </c>
      <c r="F1750" s="36">
        <v>44386.462326388886</v>
      </c>
    </row>
    <row r="1751" spans="1:6">
      <c r="A1751" s="37">
        <v>7</v>
      </c>
      <c r="B1751" t="s">
        <v>7051</v>
      </c>
      <c r="C1751" s="37">
        <v>0</v>
      </c>
      <c r="E1751" t="s">
        <v>7919</v>
      </c>
      <c r="F1751" s="36">
        <v>44386.462326388886</v>
      </c>
    </row>
    <row r="1752" spans="1:6">
      <c r="A1752" s="37">
        <v>7</v>
      </c>
      <c r="B1752" t="s">
        <v>7053</v>
      </c>
      <c r="C1752" s="37">
        <v>0</v>
      </c>
      <c r="E1752" t="s">
        <v>7920</v>
      </c>
      <c r="F1752" s="36">
        <v>44386.462326388886</v>
      </c>
    </row>
    <row r="1753" spans="1:6">
      <c r="A1753" s="37">
        <v>7</v>
      </c>
      <c r="B1753" t="s">
        <v>7055</v>
      </c>
      <c r="C1753" s="37">
        <v>0</v>
      </c>
      <c r="E1753" t="s">
        <v>7921</v>
      </c>
      <c r="F1753" s="36">
        <v>44386.462337962963</v>
      </c>
    </row>
    <row r="1754" spans="1:6">
      <c r="A1754" s="37">
        <v>7</v>
      </c>
      <c r="B1754" t="s">
        <v>7355</v>
      </c>
      <c r="C1754" s="37">
        <v>0</v>
      </c>
      <c r="E1754" t="s">
        <v>7922</v>
      </c>
      <c r="F1754" s="36">
        <v>44386.462337962963</v>
      </c>
    </row>
    <row r="1755" spans="1:6">
      <c r="A1755" s="37">
        <v>7</v>
      </c>
      <c r="B1755" t="s">
        <v>7357</v>
      </c>
      <c r="C1755" s="37">
        <v>0</v>
      </c>
      <c r="E1755" t="s">
        <v>7923</v>
      </c>
      <c r="F1755" s="36">
        <v>44386.462337962963</v>
      </c>
    </row>
    <row r="1756" spans="1:6">
      <c r="A1756" s="37">
        <v>7</v>
      </c>
      <c r="B1756" t="s">
        <v>7359</v>
      </c>
      <c r="C1756" s="37">
        <v>0</v>
      </c>
      <c r="E1756" t="s">
        <v>7924</v>
      </c>
      <c r="F1756" s="36">
        <v>44386.462337962963</v>
      </c>
    </row>
    <row r="1757" spans="1:6">
      <c r="A1757" s="37">
        <v>7</v>
      </c>
      <c r="B1757" t="s">
        <v>7361</v>
      </c>
      <c r="C1757" s="37">
        <v>0</v>
      </c>
      <c r="E1757" t="s">
        <v>7925</v>
      </c>
      <c r="F1757" s="36">
        <v>44386.462337962963</v>
      </c>
    </row>
    <row r="1758" spans="1:6">
      <c r="A1758" s="37">
        <v>7</v>
      </c>
      <c r="B1758" t="s">
        <v>7363</v>
      </c>
      <c r="C1758" s="37">
        <v>0</v>
      </c>
      <c r="E1758" t="s">
        <v>7926</v>
      </c>
      <c r="F1758" s="36">
        <v>44386.462337962963</v>
      </c>
    </row>
    <row r="1759" spans="1:6">
      <c r="A1759" s="37">
        <v>7</v>
      </c>
      <c r="B1759" t="s">
        <v>7365</v>
      </c>
      <c r="C1759" s="37">
        <v>0</v>
      </c>
      <c r="E1759" t="s">
        <v>7927</v>
      </c>
      <c r="F1759" s="36">
        <v>44386.462337962963</v>
      </c>
    </row>
    <row r="1760" spans="1:6">
      <c r="A1760" s="37">
        <v>7</v>
      </c>
      <c r="B1760" t="s">
        <v>7013</v>
      </c>
      <c r="C1760" s="37">
        <v>0</v>
      </c>
      <c r="E1760" t="s">
        <v>7928</v>
      </c>
      <c r="F1760" s="36">
        <v>44386.462337962963</v>
      </c>
    </row>
    <row r="1761" spans="1:6">
      <c r="A1761" s="37">
        <v>7</v>
      </c>
      <c r="B1761" t="s">
        <v>7015</v>
      </c>
      <c r="C1761" s="37">
        <v>0</v>
      </c>
      <c r="E1761" t="s">
        <v>7929</v>
      </c>
      <c r="F1761" s="36">
        <v>44386.46234953704</v>
      </c>
    </row>
    <row r="1762" spans="1:6">
      <c r="A1762" s="37">
        <v>7</v>
      </c>
      <c r="B1762" t="s">
        <v>7017</v>
      </c>
      <c r="C1762" s="37">
        <v>0</v>
      </c>
      <c r="E1762" t="s">
        <v>7930</v>
      </c>
      <c r="F1762" s="36">
        <v>44386.46234953704</v>
      </c>
    </row>
    <row r="1763" spans="1:6">
      <c r="A1763" s="37">
        <v>7</v>
      </c>
      <c r="B1763" t="s">
        <v>7019</v>
      </c>
      <c r="C1763" s="37">
        <v>0</v>
      </c>
      <c r="E1763" t="s">
        <v>7931</v>
      </c>
      <c r="F1763" s="36">
        <v>44386.46234953704</v>
      </c>
    </row>
    <row r="1764" spans="1:6">
      <c r="A1764" s="37">
        <v>7</v>
      </c>
      <c r="B1764" t="s">
        <v>7021</v>
      </c>
      <c r="C1764" s="37">
        <v>0</v>
      </c>
      <c r="E1764" t="s">
        <v>7932</v>
      </c>
      <c r="F1764" s="36">
        <v>44386.46234953704</v>
      </c>
    </row>
    <row r="1765" spans="1:6">
      <c r="A1765" s="37">
        <v>7</v>
      </c>
      <c r="B1765" t="s">
        <v>7023</v>
      </c>
      <c r="C1765" s="37">
        <v>0</v>
      </c>
      <c r="E1765" t="s">
        <v>7933</v>
      </c>
      <c r="F1765" s="36">
        <v>44386.46234953704</v>
      </c>
    </row>
    <row r="1766" spans="1:6">
      <c r="A1766" s="37">
        <v>7</v>
      </c>
      <c r="B1766" t="s">
        <v>7372</v>
      </c>
      <c r="C1766" s="37">
        <v>0</v>
      </c>
      <c r="E1766" t="s">
        <v>7934</v>
      </c>
      <c r="F1766" s="36">
        <v>44386.46234953704</v>
      </c>
    </row>
    <row r="1767" spans="1:6">
      <c r="A1767" s="37">
        <v>7</v>
      </c>
      <c r="B1767" t="s">
        <v>7374</v>
      </c>
      <c r="C1767" s="37">
        <v>0</v>
      </c>
      <c r="E1767" t="s">
        <v>7935</v>
      </c>
      <c r="F1767" s="36">
        <v>44386.46234953704</v>
      </c>
    </row>
    <row r="1768" spans="1:6">
      <c r="A1768" s="37">
        <v>7</v>
      </c>
      <c r="B1768" t="s">
        <v>7378</v>
      </c>
      <c r="C1768" s="37">
        <v>0</v>
      </c>
      <c r="E1768" t="s">
        <v>7937</v>
      </c>
      <c r="F1768" s="36">
        <v>44386.462361111109</v>
      </c>
    </row>
    <row r="1769" spans="1:6">
      <c r="A1769" s="37">
        <v>7</v>
      </c>
      <c r="B1769" t="s">
        <v>7379</v>
      </c>
      <c r="C1769" s="37">
        <v>0</v>
      </c>
      <c r="E1769" t="s">
        <v>7938</v>
      </c>
      <c r="F1769" s="36">
        <v>44386.462361111109</v>
      </c>
    </row>
    <row r="1770" spans="1:6">
      <c r="A1770" s="37">
        <v>7</v>
      </c>
      <c r="B1770" t="s">
        <v>7380</v>
      </c>
      <c r="C1770" s="37">
        <v>0</v>
      </c>
      <c r="E1770" t="s">
        <v>7939</v>
      </c>
      <c r="F1770" s="36">
        <v>44386.462361111109</v>
      </c>
    </row>
    <row r="1771" spans="1:6">
      <c r="A1771" s="37">
        <v>7</v>
      </c>
      <c r="B1771" t="s">
        <v>7381</v>
      </c>
      <c r="C1771" s="37">
        <v>0</v>
      </c>
      <c r="E1771" t="s">
        <v>7940</v>
      </c>
      <c r="F1771" s="36">
        <v>44386.462361111109</v>
      </c>
    </row>
    <row r="1772" spans="1:6">
      <c r="A1772" s="37">
        <v>7</v>
      </c>
      <c r="B1772" t="s">
        <v>7382</v>
      </c>
      <c r="C1772" s="37">
        <v>0</v>
      </c>
      <c r="E1772" t="s">
        <v>7941</v>
      </c>
      <c r="F1772" s="36">
        <v>44386.462361111109</v>
      </c>
    </row>
    <row r="1773" spans="1:6">
      <c r="A1773" s="37">
        <v>7</v>
      </c>
      <c r="B1773" t="s">
        <v>7383</v>
      </c>
      <c r="C1773" s="37">
        <v>0</v>
      </c>
      <c r="E1773" t="s">
        <v>7942</v>
      </c>
      <c r="F1773" s="36">
        <v>44386.462361111109</v>
      </c>
    </row>
    <row r="1774" spans="1:6">
      <c r="A1774" s="37">
        <v>7</v>
      </c>
      <c r="B1774" t="s">
        <v>7057</v>
      </c>
      <c r="C1774" s="37">
        <v>0</v>
      </c>
      <c r="E1774" t="s">
        <v>7943</v>
      </c>
      <c r="F1774" s="36">
        <v>44386.462372685186</v>
      </c>
    </row>
    <row r="1775" spans="1:6">
      <c r="A1775" s="37">
        <v>7</v>
      </c>
      <c r="B1775" t="s">
        <v>7059</v>
      </c>
      <c r="C1775" s="37">
        <v>0</v>
      </c>
      <c r="E1775" t="s">
        <v>7944</v>
      </c>
      <c r="F1775" s="36">
        <v>44386.462372685186</v>
      </c>
    </row>
    <row r="1776" spans="1:6">
      <c r="A1776" s="37">
        <v>7</v>
      </c>
      <c r="B1776" t="s">
        <v>7061</v>
      </c>
      <c r="C1776" s="37">
        <v>0</v>
      </c>
      <c r="E1776" t="s">
        <v>7945</v>
      </c>
      <c r="F1776" s="36">
        <v>44386.462372685186</v>
      </c>
    </row>
    <row r="1777" spans="1:6">
      <c r="A1777" s="37">
        <v>7</v>
      </c>
      <c r="B1777" t="s">
        <v>7063</v>
      </c>
      <c r="C1777" s="37">
        <v>0</v>
      </c>
      <c r="E1777" t="s">
        <v>7946</v>
      </c>
      <c r="F1777" s="36">
        <v>44386.462372685186</v>
      </c>
    </row>
    <row r="1778" spans="1:6">
      <c r="A1778" s="37">
        <v>7</v>
      </c>
      <c r="B1778" t="s">
        <v>7081</v>
      </c>
      <c r="C1778" s="37">
        <v>0</v>
      </c>
      <c r="E1778" t="s">
        <v>7947</v>
      </c>
      <c r="F1778" s="36">
        <v>44386.462384259263</v>
      </c>
    </row>
    <row r="1779" spans="1:6">
      <c r="A1779" s="37">
        <v>7</v>
      </c>
      <c r="B1779" t="s">
        <v>7083</v>
      </c>
      <c r="C1779" s="37">
        <v>0</v>
      </c>
      <c r="E1779" t="s">
        <v>7948</v>
      </c>
      <c r="F1779" s="36">
        <v>44386.462384259263</v>
      </c>
    </row>
    <row r="1780" spans="1:6">
      <c r="A1780" s="37">
        <v>7</v>
      </c>
      <c r="B1780" t="s">
        <v>7084</v>
      </c>
      <c r="C1780" s="37">
        <v>0</v>
      </c>
      <c r="E1780" t="s">
        <v>8011</v>
      </c>
      <c r="F1780" s="36">
        <v>44386.462384259263</v>
      </c>
    </row>
    <row r="1781" spans="1:6">
      <c r="A1781" s="37">
        <v>7</v>
      </c>
      <c r="B1781" t="s">
        <v>7086</v>
      </c>
      <c r="C1781" s="37">
        <v>0</v>
      </c>
      <c r="E1781" t="s">
        <v>7950</v>
      </c>
      <c r="F1781" s="36">
        <v>44386.462384259263</v>
      </c>
    </row>
    <row r="1782" spans="1:6">
      <c r="A1782" s="37">
        <v>7</v>
      </c>
      <c r="B1782" t="s">
        <v>7088</v>
      </c>
      <c r="C1782" s="37">
        <v>0</v>
      </c>
      <c r="E1782" t="s">
        <v>7951</v>
      </c>
      <c r="F1782" s="36">
        <v>44386.462395833332</v>
      </c>
    </row>
    <row r="1783" spans="1:6">
      <c r="A1783" s="37">
        <v>7</v>
      </c>
      <c r="B1783" t="s">
        <v>7090</v>
      </c>
      <c r="C1783" s="37">
        <v>0</v>
      </c>
      <c r="E1783" t="s">
        <v>7952</v>
      </c>
      <c r="F1783" s="36">
        <v>44386.462395833332</v>
      </c>
    </row>
    <row r="1784" spans="1:6">
      <c r="A1784" s="37">
        <v>7</v>
      </c>
      <c r="B1784" t="s">
        <v>7092</v>
      </c>
      <c r="C1784" s="37">
        <v>0</v>
      </c>
      <c r="E1784" t="s">
        <v>7953</v>
      </c>
      <c r="F1784" s="36">
        <v>44386.462395833332</v>
      </c>
    </row>
    <row r="1785" spans="1:6">
      <c r="A1785" s="37">
        <v>7</v>
      </c>
      <c r="B1785" t="s">
        <v>7094</v>
      </c>
      <c r="C1785" s="37">
        <v>0</v>
      </c>
      <c r="E1785" t="s">
        <v>7954</v>
      </c>
      <c r="F1785" s="36">
        <v>44386.462395833332</v>
      </c>
    </row>
    <row r="1786" spans="1:6">
      <c r="A1786" s="37">
        <v>7</v>
      </c>
      <c r="B1786" t="s">
        <v>7096</v>
      </c>
      <c r="C1786" s="37">
        <v>0</v>
      </c>
      <c r="E1786" t="s">
        <v>7955</v>
      </c>
      <c r="F1786" s="36">
        <v>44386.462395833332</v>
      </c>
    </row>
    <row r="1787" spans="1:6">
      <c r="A1787" s="37">
        <v>7</v>
      </c>
      <c r="B1787" t="s">
        <v>7098</v>
      </c>
      <c r="C1787" s="37">
        <v>0</v>
      </c>
      <c r="E1787" t="s">
        <v>7956</v>
      </c>
      <c r="F1787" s="36">
        <v>44386.462407407409</v>
      </c>
    </row>
    <row r="1788" spans="1:6">
      <c r="A1788" s="37">
        <v>7</v>
      </c>
      <c r="B1788" t="s">
        <v>7100</v>
      </c>
      <c r="C1788" s="37">
        <v>0</v>
      </c>
      <c r="E1788" t="s">
        <v>7957</v>
      </c>
      <c r="F1788" s="36">
        <v>44386.462407407409</v>
      </c>
    </row>
    <row r="1789" spans="1:6">
      <c r="A1789" s="37">
        <v>7</v>
      </c>
      <c r="B1789" t="s">
        <v>7102</v>
      </c>
      <c r="C1789" s="37">
        <v>0</v>
      </c>
      <c r="E1789" t="s">
        <v>7958</v>
      </c>
      <c r="F1789" s="36">
        <v>44386.462407407409</v>
      </c>
    </row>
    <row r="1790" spans="1:6">
      <c r="A1790" s="37">
        <v>7</v>
      </c>
      <c r="B1790" t="s">
        <v>7104</v>
      </c>
      <c r="C1790" s="37">
        <v>0</v>
      </c>
      <c r="E1790" t="s">
        <v>7959</v>
      </c>
      <c r="F1790" s="36">
        <v>44386.462407407409</v>
      </c>
    </row>
    <row r="1791" spans="1:6">
      <c r="A1791" s="37">
        <v>7</v>
      </c>
      <c r="B1791" t="s">
        <v>7106</v>
      </c>
      <c r="C1791" s="37">
        <v>0</v>
      </c>
      <c r="E1791" t="s">
        <v>7960</v>
      </c>
      <c r="F1791" s="36">
        <v>44386.462407407409</v>
      </c>
    </row>
    <row r="1792" spans="1:6">
      <c r="A1792" s="37">
        <v>7</v>
      </c>
      <c r="B1792" t="s">
        <v>7108</v>
      </c>
      <c r="C1792" s="37">
        <v>0</v>
      </c>
      <c r="E1792" t="s">
        <v>7961</v>
      </c>
      <c r="F1792" s="36">
        <v>44386.462407407409</v>
      </c>
    </row>
    <row r="1793" spans="1:6">
      <c r="A1793" s="37">
        <v>7</v>
      </c>
      <c r="B1793" t="s">
        <v>7110</v>
      </c>
      <c r="C1793" s="37">
        <v>0</v>
      </c>
      <c r="E1793" t="s">
        <v>7962</v>
      </c>
      <c r="F1793" s="36">
        <v>44386.462418981479</v>
      </c>
    </row>
    <row r="1794" spans="1:6">
      <c r="A1794" s="37">
        <v>7</v>
      </c>
      <c r="B1794" t="s">
        <v>7112</v>
      </c>
      <c r="C1794" s="37">
        <v>0</v>
      </c>
      <c r="E1794" t="s">
        <v>7963</v>
      </c>
      <c r="F1794" s="36">
        <v>44386.462418981479</v>
      </c>
    </row>
    <row r="1795" spans="1:6">
      <c r="A1795" s="37">
        <v>7</v>
      </c>
      <c r="B1795" t="s">
        <v>7114</v>
      </c>
      <c r="C1795" s="37">
        <v>0</v>
      </c>
      <c r="E1795" t="s">
        <v>7964</v>
      </c>
      <c r="F1795" s="36">
        <v>44386.462418981479</v>
      </c>
    </row>
    <row r="1796" spans="1:6">
      <c r="A1796" s="37">
        <v>7</v>
      </c>
      <c r="B1796" t="s">
        <v>7115</v>
      </c>
      <c r="C1796" s="37">
        <v>0</v>
      </c>
      <c r="E1796" t="s">
        <v>7965</v>
      </c>
      <c r="F1796" s="36">
        <v>44386.462418981479</v>
      </c>
    </row>
    <row r="1797" spans="1:6">
      <c r="A1797" s="37">
        <v>7</v>
      </c>
      <c r="B1797" t="s">
        <v>7117</v>
      </c>
      <c r="C1797" s="37">
        <v>0</v>
      </c>
      <c r="E1797" t="s">
        <v>7966</v>
      </c>
      <c r="F1797" s="36">
        <v>44386.462418981479</v>
      </c>
    </row>
    <row r="1798" spans="1:6">
      <c r="A1798" s="37">
        <v>7</v>
      </c>
      <c r="B1798" t="s">
        <v>7119</v>
      </c>
      <c r="C1798" s="37">
        <v>0</v>
      </c>
      <c r="E1798" t="s">
        <v>7967</v>
      </c>
      <c r="F1798" s="36">
        <v>44386.462418981479</v>
      </c>
    </row>
    <row r="1799" spans="1:6">
      <c r="A1799" s="37">
        <v>7</v>
      </c>
      <c r="B1799" t="s">
        <v>7385</v>
      </c>
      <c r="C1799" s="37">
        <v>0</v>
      </c>
      <c r="E1799" t="s">
        <v>7968</v>
      </c>
      <c r="F1799" s="36">
        <v>44386.462430555555</v>
      </c>
    </row>
    <row r="1800" spans="1:6">
      <c r="A1800" s="37">
        <v>7</v>
      </c>
      <c r="B1800" t="s">
        <v>7386</v>
      </c>
      <c r="C1800" s="37">
        <v>0</v>
      </c>
      <c r="E1800" t="s">
        <v>7969</v>
      </c>
      <c r="F1800" s="36">
        <v>44386.462430555555</v>
      </c>
    </row>
    <row r="1801" spans="1:6">
      <c r="A1801" s="37">
        <v>7</v>
      </c>
      <c r="B1801" t="s">
        <v>7387</v>
      </c>
      <c r="C1801" s="37">
        <v>0</v>
      </c>
      <c r="E1801" t="s">
        <v>7970</v>
      </c>
      <c r="F1801" s="36">
        <v>44386.462430555555</v>
      </c>
    </row>
    <row r="1802" spans="1:6">
      <c r="A1802" s="37">
        <v>7</v>
      </c>
      <c r="B1802" t="s">
        <v>7388</v>
      </c>
      <c r="C1802" s="37">
        <v>0</v>
      </c>
      <c r="E1802" t="s">
        <v>7971</v>
      </c>
      <c r="F1802" s="36">
        <v>44386.462430555555</v>
      </c>
    </row>
    <row r="1803" spans="1:6">
      <c r="A1803" s="37">
        <v>7</v>
      </c>
      <c r="B1803" t="s">
        <v>7389</v>
      </c>
      <c r="C1803" s="37">
        <v>0</v>
      </c>
      <c r="E1803" t="s">
        <v>7972</v>
      </c>
      <c r="F1803" s="36">
        <v>44386.462430555555</v>
      </c>
    </row>
    <row r="1804" spans="1:6">
      <c r="A1804" s="37">
        <v>7</v>
      </c>
      <c r="B1804" t="s">
        <v>7392</v>
      </c>
      <c r="C1804" s="37">
        <v>0</v>
      </c>
      <c r="E1804" t="s">
        <v>7973</v>
      </c>
      <c r="F1804" s="36">
        <v>44386.462442129632</v>
      </c>
    </row>
    <row r="1805" spans="1:6">
      <c r="A1805" s="37">
        <v>7</v>
      </c>
      <c r="B1805" t="s">
        <v>7393</v>
      </c>
      <c r="C1805" s="37">
        <v>0</v>
      </c>
      <c r="E1805" t="s">
        <v>7974</v>
      </c>
      <c r="F1805" s="36">
        <v>44386.462442129632</v>
      </c>
    </row>
    <row r="1806" spans="1:6">
      <c r="A1806" s="37">
        <v>7</v>
      </c>
      <c r="B1806" t="s">
        <v>7061</v>
      </c>
      <c r="C1806" s="37">
        <v>0</v>
      </c>
      <c r="E1806" t="s">
        <v>7945</v>
      </c>
      <c r="F1806" s="36">
        <v>44386.462442129632</v>
      </c>
    </row>
    <row r="1807" spans="1:6">
      <c r="A1807" s="37">
        <v>7</v>
      </c>
      <c r="B1807" t="s">
        <v>7398</v>
      </c>
      <c r="C1807" s="37">
        <v>0</v>
      </c>
      <c r="E1807" t="s">
        <v>7975</v>
      </c>
      <c r="F1807" s="36">
        <v>44386.462442129632</v>
      </c>
    </row>
    <row r="1808" spans="1:6">
      <c r="A1808" s="37">
        <v>7</v>
      </c>
      <c r="B1808" t="s">
        <v>7399</v>
      </c>
      <c r="C1808" s="37">
        <v>0</v>
      </c>
      <c r="E1808" t="s">
        <v>7976</v>
      </c>
      <c r="F1808" s="36">
        <v>44386.462442129632</v>
      </c>
    </row>
    <row r="1809" spans="1:6">
      <c r="A1809" s="37">
        <v>7</v>
      </c>
      <c r="B1809" t="s">
        <v>7401</v>
      </c>
      <c r="C1809" s="37">
        <v>0</v>
      </c>
      <c r="E1809" t="s">
        <v>7977</v>
      </c>
      <c r="F1809" s="36">
        <v>44386.462453703702</v>
      </c>
    </row>
    <row r="1810" spans="1:6">
      <c r="A1810" s="37">
        <v>7</v>
      </c>
      <c r="B1810" t="s">
        <v>7403</v>
      </c>
      <c r="C1810" s="37">
        <v>0</v>
      </c>
      <c r="E1810" t="s">
        <v>7978</v>
      </c>
      <c r="F1810" s="36">
        <v>44386.462453703702</v>
      </c>
    </row>
    <row r="1811" spans="1:6">
      <c r="A1811" s="37">
        <v>7</v>
      </c>
      <c r="B1811" t="s">
        <v>7110</v>
      </c>
      <c r="C1811" s="37">
        <v>0</v>
      </c>
      <c r="E1811" t="s">
        <v>7962</v>
      </c>
      <c r="F1811" s="36">
        <v>44386.462453703702</v>
      </c>
    </row>
    <row r="1812" spans="1:6">
      <c r="A1812" s="37">
        <v>7</v>
      </c>
      <c r="B1812" t="s">
        <v>7407</v>
      </c>
      <c r="C1812" s="37">
        <v>0</v>
      </c>
      <c r="E1812" t="s">
        <v>7979</v>
      </c>
      <c r="F1812" s="36">
        <v>44386.462453703702</v>
      </c>
    </row>
    <row r="1813" spans="1:6">
      <c r="A1813" s="37">
        <v>7</v>
      </c>
      <c r="B1813" t="s">
        <v>7530</v>
      </c>
      <c r="C1813" s="37">
        <v>0</v>
      </c>
      <c r="E1813" t="s">
        <v>7981</v>
      </c>
      <c r="F1813" s="36">
        <v>44386.462465277778</v>
      </c>
    </row>
    <row r="1814" spans="1:6">
      <c r="A1814" s="37">
        <v>7</v>
      </c>
      <c r="B1814" t="s">
        <v>7531</v>
      </c>
      <c r="C1814" s="37">
        <v>0</v>
      </c>
      <c r="E1814" t="s">
        <v>7982</v>
      </c>
      <c r="F1814" s="36">
        <v>44386.462476851855</v>
      </c>
    </row>
    <row r="1815" spans="1:6">
      <c r="A1815" s="37">
        <v>7</v>
      </c>
      <c r="B1815" t="s">
        <v>7532</v>
      </c>
      <c r="C1815" s="37">
        <v>0</v>
      </c>
      <c r="E1815" t="s">
        <v>7983</v>
      </c>
      <c r="F1815" s="36">
        <v>44386.462476851855</v>
      </c>
    </row>
    <row r="1816" spans="1:6">
      <c r="A1816" s="37">
        <v>7</v>
      </c>
      <c r="B1816" t="s">
        <v>7423</v>
      </c>
      <c r="C1816" s="37">
        <v>0</v>
      </c>
      <c r="E1816" t="s">
        <v>7984</v>
      </c>
      <c r="F1816" s="36">
        <v>44386.462488425925</v>
      </c>
    </row>
    <row r="1817" spans="1:6">
      <c r="A1817" s="37">
        <v>7</v>
      </c>
      <c r="B1817" t="s">
        <v>7425</v>
      </c>
      <c r="C1817" s="37">
        <v>0</v>
      </c>
      <c r="E1817" t="s">
        <v>7985</v>
      </c>
      <c r="F1817" s="36">
        <v>44386.462488425925</v>
      </c>
    </row>
    <row r="1818" spans="1:6">
      <c r="A1818" s="37">
        <v>7</v>
      </c>
      <c r="B1818" t="s">
        <v>7427</v>
      </c>
      <c r="C1818" s="37">
        <v>0</v>
      </c>
      <c r="E1818" t="s">
        <v>7986</v>
      </c>
      <c r="F1818" s="36">
        <v>44386.462488425925</v>
      </c>
    </row>
    <row r="1819" spans="1:6">
      <c r="A1819" s="37">
        <v>7</v>
      </c>
      <c r="B1819" t="s">
        <v>7434</v>
      </c>
      <c r="C1819" s="37">
        <v>0</v>
      </c>
      <c r="E1819" t="s">
        <v>7987</v>
      </c>
      <c r="F1819" s="36">
        <v>44386.462500000001</v>
      </c>
    </row>
    <row r="1820" spans="1:6">
      <c r="A1820" s="37">
        <v>7</v>
      </c>
      <c r="B1820" t="s">
        <v>7436</v>
      </c>
      <c r="C1820" s="37">
        <v>0</v>
      </c>
      <c r="E1820" t="s">
        <v>7988</v>
      </c>
      <c r="F1820" s="36">
        <v>44386.462500000001</v>
      </c>
    </row>
    <row r="1821" spans="1:6">
      <c r="A1821" s="37">
        <v>7</v>
      </c>
      <c r="B1821" t="s">
        <v>7438</v>
      </c>
      <c r="C1821" s="37">
        <v>0</v>
      </c>
      <c r="E1821" t="s">
        <v>7989</v>
      </c>
      <c r="F1821" s="36">
        <v>44386.462500000001</v>
      </c>
    </row>
    <row r="1822" spans="1:6">
      <c r="A1822" s="37">
        <v>7</v>
      </c>
      <c r="B1822" t="s">
        <v>7440</v>
      </c>
      <c r="C1822" s="37">
        <v>0</v>
      </c>
      <c r="E1822" t="s">
        <v>7990</v>
      </c>
      <c r="F1822" s="36">
        <v>44386.462500000001</v>
      </c>
    </row>
    <row r="1823" spans="1:6">
      <c r="A1823" s="37">
        <v>7</v>
      </c>
      <c r="B1823" t="s">
        <v>7442</v>
      </c>
      <c r="C1823" s="37">
        <v>0</v>
      </c>
      <c r="E1823" t="s">
        <v>7991</v>
      </c>
      <c r="F1823" s="36">
        <v>44386.462511574071</v>
      </c>
    </row>
    <row r="1824" spans="1:6">
      <c r="A1824" s="37">
        <v>7</v>
      </c>
      <c r="B1824" t="s">
        <v>7444</v>
      </c>
      <c r="C1824" s="37">
        <v>0</v>
      </c>
      <c r="E1824" t="s">
        <v>7992</v>
      </c>
      <c r="F1824" s="36">
        <v>44386.462511574071</v>
      </c>
    </row>
    <row r="1825" spans="1:6">
      <c r="A1825" s="37">
        <v>7</v>
      </c>
      <c r="B1825" t="s">
        <v>7446</v>
      </c>
      <c r="C1825" s="37">
        <v>0</v>
      </c>
      <c r="E1825" t="s">
        <v>7993</v>
      </c>
      <c r="F1825" s="36">
        <v>44386.462511574071</v>
      </c>
    </row>
    <row r="1826" spans="1:6">
      <c r="A1826" s="37">
        <v>7</v>
      </c>
      <c r="B1826" t="s">
        <v>7448</v>
      </c>
      <c r="C1826" s="37">
        <v>0</v>
      </c>
      <c r="E1826" t="s">
        <v>7994</v>
      </c>
      <c r="F1826" s="36">
        <v>44386.462511574071</v>
      </c>
    </row>
    <row r="1827" spans="1:6">
      <c r="A1827" s="37">
        <v>7</v>
      </c>
      <c r="B1827" t="s">
        <v>7450</v>
      </c>
      <c r="C1827" s="37">
        <v>0</v>
      </c>
      <c r="E1827" t="s">
        <v>7995</v>
      </c>
      <c r="F1827" s="36">
        <v>44386.462511574071</v>
      </c>
    </row>
    <row r="1828" spans="1:6">
      <c r="A1828" s="37">
        <v>7</v>
      </c>
      <c r="B1828" t="s">
        <v>7452</v>
      </c>
      <c r="C1828" s="37">
        <v>0</v>
      </c>
      <c r="E1828" t="s">
        <v>7996</v>
      </c>
      <c r="F1828" s="36">
        <v>44386.462523148148</v>
      </c>
    </row>
    <row r="1829" spans="1:6">
      <c r="A1829" s="37">
        <v>7</v>
      </c>
      <c r="B1829" t="s">
        <v>7454</v>
      </c>
      <c r="C1829" s="37">
        <v>0</v>
      </c>
      <c r="E1829" t="s">
        <v>7997</v>
      </c>
      <c r="F1829" s="36">
        <v>44386.462523148148</v>
      </c>
    </row>
    <row r="1830" spans="1:6">
      <c r="A1830" s="37">
        <v>7</v>
      </c>
      <c r="B1830" t="s">
        <v>7456</v>
      </c>
      <c r="C1830" s="37">
        <v>0</v>
      </c>
      <c r="E1830" t="s">
        <v>7998</v>
      </c>
      <c r="F1830" s="36">
        <v>44386.462523148148</v>
      </c>
    </row>
    <row r="1831" spans="1:6">
      <c r="A1831" s="37">
        <v>7</v>
      </c>
      <c r="B1831" t="s">
        <v>7458</v>
      </c>
      <c r="C1831" s="37">
        <v>0</v>
      </c>
      <c r="E1831" t="s">
        <v>7999</v>
      </c>
      <c r="F1831" s="36">
        <v>44386.462523148148</v>
      </c>
    </row>
    <row r="1832" spans="1:6">
      <c r="A1832" s="37">
        <v>7</v>
      </c>
      <c r="B1832" t="s">
        <v>7460</v>
      </c>
      <c r="C1832" s="37">
        <v>0</v>
      </c>
      <c r="E1832" t="s">
        <v>8000</v>
      </c>
      <c r="F1832" s="36">
        <v>44386.462523148148</v>
      </c>
    </row>
    <row r="1833" spans="1:6">
      <c r="A1833" s="37">
        <v>7</v>
      </c>
      <c r="B1833" t="s">
        <v>7462</v>
      </c>
      <c r="C1833" s="37">
        <v>0</v>
      </c>
      <c r="E1833" t="s">
        <v>8001</v>
      </c>
      <c r="F1833" s="36">
        <v>44386.462534722225</v>
      </c>
    </row>
    <row r="1834" spans="1:6">
      <c r="A1834" s="37">
        <v>7</v>
      </c>
      <c r="B1834" t="s">
        <v>7464</v>
      </c>
      <c r="C1834" s="37">
        <v>0</v>
      </c>
      <c r="E1834" t="s">
        <v>8002</v>
      </c>
      <c r="F1834" s="36">
        <v>44386.462534722225</v>
      </c>
    </row>
    <row r="1835" spans="1:6">
      <c r="A1835" s="37">
        <v>7</v>
      </c>
      <c r="B1835" t="s">
        <v>7466</v>
      </c>
      <c r="C1835" s="37">
        <v>0</v>
      </c>
      <c r="E1835" t="s">
        <v>8003</v>
      </c>
      <c r="F1835" s="36">
        <v>44386.462534722225</v>
      </c>
    </row>
    <row r="1836" spans="1:6">
      <c r="A1836" s="37">
        <v>7</v>
      </c>
      <c r="B1836" t="s">
        <v>7468</v>
      </c>
      <c r="C1836" s="37">
        <v>0</v>
      </c>
      <c r="E1836" t="s">
        <v>8004</v>
      </c>
      <c r="F1836" s="36">
        <v>44386.462534722225</v>
      </c>
    </row>
    <row r="1837" spans="1:6">
      <c r="A1837" s="37">
        <v>7</v>
      </c>
      <c r="B1837" t="s">
        <v>7476</v>
      </c>
      <c r="C1837" s="37">
        <v>0</v>
      </c>
      <c r="E1837" t="s">
        <v>8005</v>
      </c>
      <c r="F1837" s="36">
        <v>44386.462546296294</v>
      </c>
    </row>
    <row r="1838" spans="1:6">
      <c r="A1838" s="37">
        <v>7</v>
      </c>
      <c r="B1838" t="s">
        <v>7478</v>
      </c>
      <c r="C1838" s="37">
        <v>0</v>
      </c>
      <c r="E1838" t="s">
        <v>8006</v>
      </c>
      <c r="F1838" s="36">
        <v>44386.462557870371</v>
      </c>
    </row>
    <row r="1839" spans="1:6">
      <c r="A1839" s="37">
        <v>7</v>
      </c>
      <c r="B1839" t="s">
        <v>6901</v>
      </c>
      <c r="C1839" s="37">
        <v>0</v>
      </c>
      <c r="E1839" t="s">
        <v>7898</v>
      </c>
      <c r="F1839" s="36">
        <v>44389.640069444446</v>
      </c>
    </row>
    <row r="1840" spans="1:6">
      <c r="A1840" s="37">
        <v>7</v>
      </c>
      <c r="B1840" t="s">
        <v>6903</v>
      </c>
      <c r="C1840" s="37">
        <v>0</v>
      </c>
      <c r="E1840" t="s">
        <v>7899</v>
      </c>
      <c r="F1840" s="36">
        <v>44389.640069444446</v>
      </c>
    </row>
    <row r="1841" spans="1:6">
      <c r="A1841" s="37">
        <v>7</v>
      </c>
      <c r="B1841" t="s">
        <v>6997</v>
      </c>
      <c r="C1841" s="37">
        <v>0</v>
      </c>
      <c r="E1841" t="s">
        <v>7900</v>
      </c>
      <c r="F1841" s="36">
        <v>44389.640069444446</v>
      </c>
    </row>
    <row r="1842" spans="1:6">
      <c r="A1842" s="37">
        <v>7</v>
      </c>
      <c r="B1842" t="s">
        <v>6999</v>
      </c>
      <c r="C1842" s="37">
        <v>0</v>
      </c>
      <c r="E1842" t="s">
        <v>7901</v>
      </c>
      <c r="F1842" s="36">
        <v>44389.640069444446</v>
      </c>
    </row>
    <row r="1843" spans="1:6">
      <c r="A1843" s="37">
        <v>7</v>
      </c>
      <c r="B1843" t="s">
        <v>7001</v>
      </c>
      <c r="C1843" s="37">
        <v>0</v>
      </c>
      <c r="E1843" t="s">
        <v>7902</v>
      </c>
      <c r="F1843" s="36">
        <v>44389.640069444446</v>
      </c>
    </row>
    <row r="1844" spans="1:6">
      <c r="A1844" s="37">
        <v>7</v>
      </c>
      <c r="B1844" t="s">
        <v>7003</v>
      </c>
      <c r="C1844" s="37">
        <v>0</v>
      </c>
      <c r="E1844" t="s">
        <v>7903</v>
      </c>
      <c r="F1844" s="36">
        <v>44389.640069444446</v>
      </c>
    </row>
    <row r="1845" spans="1:6">
      <c r="A1845" s="37">
        <v>7</v>
      </c>
      <c r="B1845" t="s">
        <v>7005</v>
      </c>
      <c r="C1845" s="37">
        <v>0</v>
      </c>
      <c r="E1845" t="s">
        <v>7904</v>
      </c>
      <c r="F1845" s="36">
        <v>44389.640069444446</v>
      </c>
    </row>
    <row r="1846" spans="1:6">
      <c r="A1846" s="37">
        <v>7</v>
      </c>
      <c r="B1846" t="s">
        <v>7007</v>
      </c>
      <c r="C1846" s="37">
        <v>0</v>
      </c>
      <c r="E1846" t="s">
        <v>7905</v>
      </c>
      <c r="F1846" s="36">
        <v>44389.640069444446</v>
      </c>
    </row>
    <row r="1847" spans="1:6">
      <c r="A1847" s="37">
        <v>7</v>
      </c>
      <c r="B1847" t="s">
        <v>7009</v>
      </c>
      <c r="C1847" s="37">
        <v>0</v>
      </c>
      <c r="E1847" t="s">
        <v>7906</v>
      </c>
      <c r="F1847" s="36">
        <v>44389.640069444446</v>
      </c>
    </row>
    <row r="1848" spans="1:6">
      <c r="A1848" s="37">
        <v>7</v>
      </c>
      <c r="B1848" t="s">
        <v>7011</v>
      </c>
      <c r="C1848" s="37">
        <v>0</v>
      </c>
      <c r="E1848" t="s">
        <v>7907</v>
      </c>
      <c r="F1848" s="36">
        <v>44389.640081018515</v>
      </c>
    </row>
    <row r="1849" spans="1:6">
      <c r="A1849" s="37">
        <v>7</v>
      </c>
      <c r="B1849" t="s">
        <v>7342</v>
      </c>
      <c r="C1849" s="37">
        <v>0</v>
      </c>
      <c r="E1849" t="s">
        <v>7908</v>
      </c>
      <c r="F1849" s="36">
        <v>44389.640081018515</v>
      </c>
    </row>
    <row r="1850" spans="1:6">
      <c r="A1850" s="37">
        <v>7</v>
      </c>
      <c r="B1850" t="s">
        <v>7344</v>
      </c>
      <c r="C1850" s="37">
        <v>0</v>
      </c>
      <c r="E1850" t="s">
        <v>7909</v>
      </c>
      <c r="F1850" s="36">
        <v>44389.640081018515</v>
      </c>
    </row>
    <row r="1851" spans="1:6">
      <c r="A1851" s="37">
        <v>7</v>
      </c>
      <c r="B1851" t="s">
        <v>7345</v>
      </c>
      <c r="C1851" s="37">
        <v>0</v>
      </c>
      <c r="E1851" t="s">
        <v>7910</v>
      </c>
      <c r="F1851" s="36">
        <v>44389.640081018515</v>
      </c>
    </row>
    <row r="1852" spans="1:6">
      <c r="A1852" s="37">
        <v>7</v>
      </c>
      <c r="B1852" t="s">
        <v>7347</v>
      </c>
      <c r="C1852" s="37">
        <v>0</v>
      </c>
      <c r="E1852" t="s">
        <v>7911</v>
      </c>
      <c r="F1852" s="36">
        <v>44389.640081018515</v>
      </c>
    </row>
    <row r="1853" spans="1:6">
      <c r="A1853" s="37">
        <v>7</v>
      </c>
      <c r="B1853" t="s">
        <v>7349</v>
      </c>
      <c r="C1853" s="37">
        <v>0</v>
      </c>
      <c r="E1853" t="s">
        <v>7912</v>
      </c>
      <c r="F1853" s="36">
        <v>44389.640081018515</v>
      </c>
    </row>
    <row r="1854" spans="1:6">
      <c r="A1854" s="37">
        <v>7</v>
      </c>
      <c r="B1854" t="s">
        <v>7350</v>
      </c>
      <c r="C1854" s="37">
        <v>0</v>
      </c>
      <c r="E1854" t="s">
        <v>7913</v>
      </c>
      <c r="F1854" s="36">
        <v>44389.640081018515</v>
      </c>
    </row>
    <row r="1855" spans="1:6">
      <c r="A1855" s="37">
        <v>7</v>
      </c>
      <c r="B1855" t="s">
        <v>7351</v>
      </c>
      <c r="C1855" s="37">
        <v>0</v>
      </c>
      <c r="E1855" t="s">
        <v>7914</v>
      </c>
      <c r="F1855" s="36">
        <v>44389.640081018515</v>
      </c>
    </row>
    <row r="1856" spans="1:6">
      <c r="A1856" s="37">
        <v>7</v>
      </c>
      <c r="B1856" t="s">
        <v>5745</v>
      </c>
      <c r="C1856" s="37">
        <v>0</v>
      </c>
      <c r="E1856" t="s">
        <v>8309</v>
      </c>
      <c r="F1856" s="36">
        <v>44389.640081018515</v>
      </c>
    </row>
    <row r="1857" spans="1:6">
      <c r="A1857" s="37">
        <v>7</v>
      </c>
      <c r="B1857" t="s">
        <v>5745</v>
      </c>
      <c r="C1857" s="37">
        <v>0</v>
      </c>
      <c r="E1857" t="s">
        <v>8310</v>
      </c>
      <c r="F1857" s="36">
        <v>44389.640081018515</v>
      </c>
    </row>
    <row r="1858" spans="1:6">
      <c r="A1858" s="37">
        <v>7</v>
      </c>
      <c r="B1858" t="s">
        <v>7025</v>
      </c>
      <c r="C1858" s="37">
        <v>0</v>
      </c>
      <c r="E1858" t="s">
        <v>7916</v>
      </c>
      <c r="F1858" s="36">
        <v>44389.640092592592</v>
      </c>
    </row>
    <row r="1859" spans="1:6">
      <c r="A1859" s="37">
        <v>7</v>
      </c>
      <c r="B1859" t="s">
        <v>7047</v>
      </c>
      <c r="C1859" s="37">
        <v>0</v>
      </c>
      <c r="E1859" t="s">
        <v>7917</v>
      </c>
      <c r="F1859" s="36">
        <v>44389.640092592592</v>
      </c>
    </row>
    <row r="1860" spans="1:6">
      <c r="A1860" s="37">
        <v>7</v>
      </c>
      <c r="B1860" t="s">
        <v>7049</v>
      </c>
      <c r="C1860" s="37">
        <v>0</v>
      </c>
      <c r="E1860" t="s">
        <v>7918</v>
      </c>
      <c r="F1860" s="36">
        <v>44389.640092592592</v>
      </c>
    </row>
    <row r="1861" spans="1:6">
      <c r="A1861" s="37">
        <v>7</v>
      </c>
      <c r="B1861" t="s">
        <v>7051</v>
      </c>
      <c r="C1861" s="37">
        <v>0</v>
      </c>
      <c r="E1861" t="s">
        <v>7919</v>
      </c>
      <c r="F1861" s="36">
        <v>44389.640092592592</v>
      </c>
    </row>
    <row r="1862" spans="1:6">
      <c r="A1862" s="37">
        <v>7</v>
      </c>
      <c r="B1862" t="s">
        <v>7053</v>
      </c>
      <c r="C1862" s="37">
        <v>0</v>
      </c>
      <c r="E1862" t="s">
        <v>7920</v>
      </c>
      <c r="F1862" s="36">
        <v>44389.640092592592</v>
      </c>
    </row>
    <row r="1863" spans="1:6">
      <c r="A1863" s="37">
        <v>7</v>
      </c>
      <c r="B1863" t="s">
        <v>7055</v>
      </c>
      <c r="C1863" s="37">
        <v>0</v>
      </c>
      <c r="E1863" t="s">
        <v>7921</v>
      </c>
      <c r="F1863" s="36">
        <v>44389.640092592592</v>
      </c>
    </row>
    <row r="1864" spans="1:6">
      <c r="A1864" s="37">
        <v>7</v>
      </c>
      <c r="B1864" t="s">
        <v>7355</v>
      </c>
      <c r="C1864" s="37">
        <v>0</v>
      </c>
      <c r="E1864" t="s">
        <v>7922</v>
      </c>
      <c r="F1864" s="36">
        <v>44389.640092592592</v>
      </c>
    </row>
    <row r="1865" spans="1:6">
      <c r="A1865" s="37">
        <v>7</v>
      </c>
      <c r="B1865" t="s">
        <v>7357</v>
      </c>
      <c r="C1865" s="37">
        <v>0</v>
      </c>
      <c r="E1865" t="s">
        <v>7923</v>
      </c>
      <c r="F1865" s="36">
        <v>44389.640092592592</v>
      </c>
    </row>
    <row r="1866" spans="1:6">
      <c r="A1866" s="37">
        <v>7</v>
      </c>
      <c r="B1866" t="s">
        <v>7359</v>
      </c>
      <c r="C1866" s="37">
        <v>0</v>
      </c>
      <c r="E1866" t="s">
        <v>7924</v>
      </c>
      <c r="F1866" s="36">
        <v>44389.640092592592</v>
      </c>
    </row>
    <row r="1867" spans="1:6">
      <c r="A1867" s="37">
        <v>7</v>
      </c>
      <c r="B1867" t="s">
        <v>7361</v>
      </c>
      <c r="C1867" s="37">
        <v>0</v>
      </c>
      <c r="E1867" t="s">
        <v>7925</v>
      </c>
      <c r="F1867" s="36">
        <v>44389.640104166669</v>
      </c>
    </row>
    <row r="1868" spans="1:6">
      <c r="A1868" s="37">
        <v>7</v>
      </c>
      <c r="B1868" t="s">
        <v>7363</v>
      </c>
      <c r="C1868" s="37">
        <v>0</v>
      </c>
      <c r="E1868" t="s">
        <v>7926</v>
      </c>
      <c r="F1868" s="36">
        <v>44389.640104166669</v>
      </c>
    </row>
    <row r="1869" spans="1:6">
      <c r="A1869" s="37">
        <v>7</v>
      </c>
      <c r="B1869" t="s">
        <v>7365</v>
      </c>
      <c r="C1869" s="37">
        <v>0</v>
      </c>
      <c r="E1869" t="s">
        <v>7927</v>
      </c>
      <c r="F1869" s="36">
        <v>44389.640104166669</v>
      </c>
    </row>
    <row r="1870" spans="1:6">
      <c r="A1870" s="37">
        <v>7</v>
      </c>
      <c r="B1870" t="s">
        <v>5745</v>
      </c>
      <c r="C1870" s="37">
        <v>0</v>
      </c>
      <c r="E1870" t="s">
        <v>8311</v>
      </c>
      <c r="F1870" s="36">
        <v>44389.640104166669</v>
      </c>
    </row>
    <row r="1871" spans="1:6">
      <c r="A1871" s="37">
        <v>7</v>
      </c>
      <c r="B1871" t="s">
        <v>5745</v>
      </c>
      <c r="C1871" s="37">
        <v>0</v>
      </c>
      <c r="E1871" t="s">
        <v>8312</v>
      </c>
      <c r="F1871" s="36">
        <v>44389.640104166669</v>
      </c>
    </row>
    <row r="1872" spans="1:6">
      <c r="A1872" s="37">
        <v>7</v>
      </c>
      <c r="B1872" t="s">
        <v>5745</v>
      </c>
      <c r="C1872" s="37">
        <v>0</v>
      </c>
      <c r="E1872" t="s">
        <v>8313</v>
      </c>
      <c r="F1872" s="36">
        <v>44389.640104166669</v>
      </c>
    </row>
    <row r="1873" spans="1:6">
      <c r="A1873" s="37">
        <v>7</v>
      </c>
      <c r="B1873" t="s">
        <v>5745</v>
      </c>
      <c r="C1873" s="37">
        <v>0</v>
      </c>
      <c r="E1873" t="s">
        <v>8314</v>
      </c>
      <c r="F1873" s="36">
        <v>44389.640104166669</v>
      </c>
    </row>
    <row r="1874" spans="1:6">
      <c r="A1874" s="37">
        <v>7</v>
      </c>
      <c r="B1874" t="s">
        <v>7013</v>
      </c>
      <c r="C1874" s="37">
        <v>0</v>
      </c>
      <c r="E1874" t="s">
        <v>7928</v>
      </c>
      <c r="F1874" s="36">
        <v>44389.640104166669</v>
      </c>
    </row>
    <row r="1875" spans="1:6">
      <c r="A1875" s="37">
        <v>7</v>
      </c>
      <c r="B1875" t="s">
        <v>7015</v>
      </c>
      <c r="C1875" s="37">
        <v>0</v>
      </c>
      <c r="E1875" t="s">
        <v>7929</v>
      </c>
      <c r="F1875" s="36">
        <v>44389.640104166669</v>
      </c>
    </row>
    <row r="1876" spans="1:6">
      <c r="A1876" s="37">
        <v>7</v>
      </c>
      <c r="B1876" t="s">
        <v>7017</v>
      </c>
      <c r="C1876" s="37">
        <v>0</v>
      </c>
      <c r="E1876" t="s">
        <v>7930</v>
      </c>
      <c r="F1876" s="36">
        <v>44389.640115740738</v>
      </c>
    </row>
    <row r="1877" spans="1:6">
      <c r="A1877" s="37">
        <v>7</v>
      </c>
      <c r="B1877" t="s">
        <v>7019</v>
      </c>
      <c r="C1877" s="37">
        <v>0</v>
      </c>
      <c r="E1877" t="s">
        <v>7931</v>
      </c>
      <c r="F1877" s="36">
        <v>44389.640115740738</v>
      </c>
    </row>
    <row r="1878" spans="1:6">
      <c r="A1878" s="37">
        <v>7</v>
      </c>
      <c r="B1878" t="s">
        <v>7021</v>
      </c>
      <c r="C1878" s="37">
        <v>0</v>
      </c>
      <c r="E1878" t="s">
        <v>7932</v>
      </c>
      <c r="F1878" s="36">
        <v>44389.640115740738</v>
      </c>
    </row>
    <row r="1879" spans="1:6">
      <c r="A1879" s="37">
        <v>7</v>
      </c>
      <c r="B1879" t="s">
        <v>7023</v>
      </c>
      <c r="C1879" s="37">
        <v>0</v>
      </c>
      <c r="E1879" t="s">
        <v>7933</v>
      </c>
      <c r="F1879" s="36">
        <v>44389.640115740738</v>
      </c>
    </row>
    <row r="1880" spans="1:6">
      <c r="A1880" s="37">
        <v>7</v>
      </c>
      <c r="B1880" t="s">
        <v>7372</v>
      </c>
      <c r="C1880" s="37">
        <v>0</v>
      </c>
      <c r="E1880" t="s">
        <v>7934</v>
      </c>
      <c r="F1880" s="36">
        <v>44389.640115740738</v>
      </c>
    </row>
    <row r="1881" spans="1:6">
      <c r="A1881" s="37">
        <v>7</v>
      </c>
      <c r="B1881" t="s">
        <v>7374</v>
      </c>
      <c r="C1881" s="37">
        <v>0</v>
      </c>
      <c r="E1881" t="s">
        <v>7935</v>
      </c>
      <c r="F1881" s="36">
        <v>44389.640115740738</v>
      </c>
    </row>
    <row r="1882" spans="1:6">
      <c r="A1882" s="37">
        <v>7</v>
      </c>
      <c r="B1882" t="s">
        <v>7378</v>
      </c>
      <c r="C1882" s="37">
        <v>0</v>
      </c>
      <c r="E1882" t="s">
        <v>7937</v>
      </c>
      <c r="F1882" s="36">
        <v>44389.640115740738</v>
      </c>
    </row>
    <row r="1883" spans="1:6">
      <c r="A1883" s="37">
        <v>7</v>
      </c>
      <c r="B1883" t="s">
        <v>7379</v>
      </c>
      <c r="C1883" s="37">
        <v>0</v>
      </c>
      <c r="E1883" t="s">
        <v>7938</v>
      </c>
      <c r="F1883" s="36">
        <v>44389.640115740738</v>
      </c>
    </row>
    <row r="1884" spans="1:6">
      <c r="A1884" s="37">
        <v>7</v>
      </c>
      <c r="B1884" t="s">
        <v>7380</v>
      </c>
      <c r="C1884" s="37">
        <v>0</v>
      </c>
      <c r="E1884" t="s">
        <v>7939</v>
      </c>
      <c r="F1884" s="36">
        <v>44389.640127314815</v>
      </c>
    </row>
    <row r="1885" spans="1:6">
      <c r="A1885" s="37">
        <v>7</v>
      </c>
      <c r="B1885" t="s">
        <v>7381</v>
      </c>
      <c r="C1885" s="37">
        <v>0</v>
      </c>
      <c r="E1885" t="s">
        <v>7940</v>
      </c>
      <c r="F1885" s="36">
        <v>44389.640127314815</v>
      </c>
    </row>
    <row r="1886" spans="1:6">
      <c r="A1886" s="37">
        <v>7</v>
      </c>
      <c r="B1886" t="s">
        <v>7382</v>
      </c>
      <c r="C1886" s="37">
        <v>0</v>
      </c>
      <c r="E1886" t="s">
        <v>7941</v>
      </c>
      <c r="F1886" s="36">
        <v>44389.640127314815</v>
      </c>
    </row>
    <row r="1887" spans="1:6">
      <c r="A1887" s="37">
        <v>7</v>
      </c>
      <c r="B1887" t="s">
        <v>7383</v>
      </c>
      <c r="C1887" s="37">
        <v>0</v>
      </c>
      <c r="E1887" t="s">
        <v>7942</v>
      </c>
      <c r="F1887" s="36">
        <v>44389.640127314815</v>
      </c>
    </row>
    <row r="1888" spans="1:6">
      <c r="A1888" s="37">
        <v>7</v>
      </c>
      <c r="B1888" t="s">
        <v>8281</v>
      </c>
      <c r="C1888" s="37">
        <v>0</v>
      </c>
      <c r="E1888" t="s">
        <v>8315</v>
      </c>
      <c r="F1888" s="36">
        <v>44389.640127314815</v>
      </c>
    </row>
    <row r="1889" spans="1:6">
      <c r="A1889" s="37">
        <v>7</v>
      </c>
      <c r="B1889" t="s">
        <v>8281</v>
      </c>
      <c r="C1889" s="37">
        <v>0</v>
      </c>
      <c r="E1889" t="s">
        <v>8316</v>
      </c>
      <c r="F1889" s="36">
        <v>44389.640127314815</v>
      </c>
    </row>
    <row r="1890" spans="1:6">
      <c r="A1890" s="37">
        <v>7</v>
      </c>
      <c r="B1890" t="s">
        <v>7057</v>
      </c>
      <c r="C1890" s="37">
        <v>0</v>
      </c>
      <c r="E1890" t="s">
        <v>7943</v>
      </c>
      <c r="F1890" s="36">
        <v>44389.640127314815</v>
      </c>
    </row>
    <row r="1891" spans="1:6">
      <c r="A1891" s="37">
        <v>7</v>
      </c>
      <c r="B1891" t="s">
        <v>7059</v>
      </c>
      <c r="C1891" s="37">
        <v>0</v>
      </c>
      <c r="E1891" t="s">
        <v>7944</v>
      </c>
      <c r="F1891" s="36">
        <v>44389.640138888892</v>
      </c>
    </row>
    <row r="1892" spans="1:6">
      <c r="A1892" s="37">
        <v>7</v>
      </c>
      <c r="B1892" t="s">
        <v>7061</v>
      </c>
      <c r="C1892" s="37">
        <v>0</v>
      </c>
      <c r="E1892" t="s">
        <v>7945</v>
      </c>
      <c r="F1892" s="36">
        <v>44389.640138888892</v>
      </c>
    </row>
    <row r="1893" spans="1:6">
      <c r="A1893" s="37">
        <v>7</v>
      </c>
      <c r="B1893" t="s">
        <v>7063</v>
      </c>
      <c r="C1893" s="37">
        <v>0</v>
      </c>
      <c r="E1893" t="s">
        <v>7946</v>
      </c>
      <c r="F1893" s="36">
        <v>44389.640138888892</v>
      </c>
    </row>
    <row r="1894" spans="1:6">
      <c r="A1894" s="37">
        <v>7</v>
      </c>
      <c r="B1894" t="s">
        <v>7081</v>
      </c>
      <c r="C1894" s="37">
        <v>0</v>
      </c>
      <c r="E1894" t="s">
        <v>7947</v>
      </c>
      <c r="F1894" s="36">
        <v>44389.640150462961</v>
      </c>
    </row>
    <row r="1895" spans="1:6">
      <c r="A1895" s="37">
        <v>7</v>
      </c>
      <c r="B1895" t="s">
        <v>7083</v>
      </c>
      <c r="C1895" s="37">
        <v>0</v>
      </c>
      <c r="E1895" t="s">
        <v>7948</v>
      </c>
      <c r="F1895" s="36">
        <v>44389.640150462961</v>
      </c>
    </row>
    <row r="1896" spans="1:6">
      <c r="A1896" s="37">
        <v>7</v>
      </c>
      <c r="B1896" t="s">
        <v>7084</v>
      </c>
      <c r="C1896" s="37">
        <v>0</v>
      </c>
      <c r="E1896" t="s">
        <v>8011</v>
      </c>
      <c r="F1896" s="36">
        <v>44389.640150462961</v>
      </c>
    </row>
    <row r="1897" spans="1:6">
      <c r="A1897" s="37">
        <v>7</v>
      </c>
      <c r="B1897" t="s">
        <v>7086</v>
      </c>
      <c r="C1897" s="37">
        <v>0</v>
      </c>
      <c r="E1897" t="s">
        <v>7950</v>
      </c>
      <c r="F1897" s="36">
        <v>44389.640150462961</v>
      </c>
    </row>
    <row r="1898" spans="1:6">
      <c r="A1898" s="37">
        <v>7</v>
      </c>
      <c r="B1898" t="s">
        <v>7088</v>
      </c>
      <c r="C1898" s="37">
        <v>0</v>
      </c>
      <c r="E1898" t="s">
        <v>7951</v>
      </c>
      <c r="F1898" s="36">
        <v>44389.640162037038</v>
      </c>
    </row>
    <row r="1899" spans="1:6">
      <c r="A1899" s="37">
        <v>7</v>
      </c>
      <c r="B1899" t="s">
        <v>7090</v>
      </c>
      <c r="C1899" s="37">
        <v>0</v>
      </c>
      <c r="E1899" t="s">
        <v>7952</v>
      </c>
      <c r="F1899" s="36">
        <v>44389.640162037038</v>
      </c>
    </row>
    <row r="1900" spans="1:6">
      <c r="A1900" s="37">
        <v>7</v>
      </c>
      <c r="B1900" t="s">
        <v>7092</v>
      </c>
      <c r="C1900" s="37">
        <v>0</v>
      </c>
      <c r="E1900" t="s">
        <v>7953</v>
      </c>
      <c r="F1900" s="36">
        <v>44389.640162037038</v>
      </c>
    </row>
    <row r="1901" spans="1:6">
      <c r="A1901" s="37">
        <v>7</v>
      </c>
      <c r="B1901" t="s">
        <v>7094</v>
      </c>
      <c r="C1901" s="37">
        <v>0</v>
      </c>
      <c r="E1901" t="s">
        <v>7954</v>
      </c>
      <c r="F1901" s="36">
        <v>44389.640162037038</v>
      </c>
    </row>
    <row r="1902" spans="1:6">
      <c r="A1902" s="37">
        <v>7</v>
      </c>
      <c r="B1902" t="s">
        <v>7096</v>
      </c>
      <c r="C1902" s="37">
        <v>0</v>
      </c>
      <c r="E1902" t="s">
        <v>7955</v>
      </c>
      <c r="F1902" s="36">
        <v>44389.640162037038</v>
      </c>
    </row>
    <row r="1903" spans="1:6">
      <c r="A1903" s="37">
        <v>7</v>
      </c>
      <c r="B1903" t="s">
        <v>7098</v>
      </c>
      <c r="C1903" s="37">
        <v>0</v>
      </c>
      <c r="E1903" t="s">
        <v>7956</v>
      </c>
      <c r="F1903" s="36">
        <v>44389.640162037038</v>
      </c>
    </row>
    <row r="1904" spans="1:6">
      <c r="A1904" s="37">
        <v>7</v>
      </c>
      <c r="B1904" t="s">
        <v>7100</v>
      </c>
      <c r="C1904" s="37">
        <v>0</v>
      </c>
      <c r="E1904" t="s">
        <v>7957</v>
      </c>
      <c r="F1904" s="36">
        <v>44389.640173611115</v>
      </c>
    </row>
    <row r="1905" spans="1:6">
      <c r="A1905" s="37">
        <v>7</v>
      </c>
      <c r="B1905" t="s">
        <v>7102</v>
      </c>
      <c r="C1905" s="37">
        <v>0</v>
      </c>
      <c r="E1905" t="s">
        <v>7958</v>
      </c>
      <c r="F1905" s="36">
        <v>44389.640173611115</v>
      </c>
    </row>
    <row r="1906" spans="1:6">
      <c r="A1906" s="37">
        <v>7</v>
      </c>
      <c r="B1906" t="s">
        <v>7104</v>
      </c>
      <c r="C1906" s="37">
        <v>0</v>
      </c>
      <c r="E1906" t="s">
        <v>7959</v>
      </c>
      <c r="F1906" s="36">
        <v>44389.640173611115</v>
      </c>
    </row>
    <row r="1907" spans="1:6">
      <c r="A1907" s="37">
        <v>7</v>
      </c>
      <c r="B1907" t="s">
        <v>7106</v>
      </c>
      <c r="C1907" s="37">
        <v>0</v>
      </c>
      <c r="E1907" t="s">
        <v>7960</v>
      </c>
      <c r="F1907" s="36">
        <v>44389.640173611115</v>
      </c>
    </row>
    <row r="1908" spans="1:6">
      <c r="A1908" s="37">
        <v>7</v>
      </c>
      <c r="B1908" t="s">
        <v>7108</v>
      </c>
      <c r="C1908" s="37">
        <v>0</v>
      </c>
      <c r="E1908" t="s">
        <v>7961</v>
      </c>
      <c r="F1908" s="36">
        <v>44389.640173611115</v>
      </c>
    </row>
    <row r="1909" spans="1:6">
      <c r="A1909" s="37">
        <v>7</v>
      </c>
      <c r="B1909" t="s">
        <v>7110</v>
      </c>
      <c r="C1909" s="37">
        <v>0</v>
      </c>
      <c r="E1909" t="s">
        <v>7962</v>
      </c>
      <c r="F1909" s="36">
        <v>44389.640173611115</v>
      </c>
    </row>
    <row r="1910" spans="1:6">
      <c r="A1910" s="37">
        <v>7</v>
      </c>
      <c r="B1910" t="s">
        <v>7112</v>
      </c>
      <c r="C1910" s="37">
        <v>0</v>
      </c>
      <c r="E1910" t="s">
        <v>7963</v>
      </c>
      <c r="F1910" s="36">
        <v>44389.640185185184</v>
      </c>
    </row>
    <row r="1911" spans="1:6">
      <c r="A1911" s="37">
        <v>7</v>
      </c>
      <c r="B1911" t="s">
        <v>7114</v>
      </c>
      <c r="C1911" s="37">
        <v>0</v>
      </c>
      <c r="E1911" t="s">
        <v>7964</v>
      </c>
      <c r="F1911" s="36">
        <v>44389.640185185184</v>
      </c>
    </row>
    <row r="1912" spans="1:6">
      <c r="A1912" s="37">
        <v>7</v>
      </c>
      <c r="B1912" t="s">
        <v>7115</v>
      </c>
      <c r="C1912" s="37">
        <v>0</v>
      </c>
      <c r="E1912" t="s">
        <v>7965</v>
      </c>
      <c r="F1912" s="36">
        <v>44389.640185185184</v>
      </c>
    </row>
    <row r="1913" spans="1:6">
      <c r="A1913" s="37">
        <v>7</v>
      </c>
      <c r="B1913" t="s">
        <v>7117</v>
      </c>
      <c r="C1913" s="37">
        <v>0</v>
      </c>
      <c r="E1913" t="s">
        <v>7966</v>
      </c>
      <c r="F1913" s="36">
        <v>44389.640185185184</v>
      </c>
    </row>
    <row r="1914" spans="1:6">
      <c r="A1914" s="37">
        <v>7</v>
      </c>
      <c r="B1914" t="s">
        <v>7119</v>
      </c>
      <c r="C1914" s="37">
        <v>0</v>
      </c>
      <c r="E1914" t="s">
        <v>7967</v>
      </c>
      <c r="F1914" s="36">
        <v>44389.640185185184</v>
      </c>
    </row>
    <row r="1915" spans="1:6">
      <c r="A1915" s="37">
        <v>7</v>
      </c>
      <c r="B1915" t="s">
        <v>7385</v>
      </c>
      <c r="C1915" s="37">
        <v>0</v>
      </c>
      <c r="E1915" t="s">
        <v>7968</v>
      </c>
      <c r="F1915" s="36">
        <v>44389.640196759261</v>
      </c>
    </row>
    <row r="1916" spans="1:6">
      <c r="A1916" s="37">
        <v>7</v>
      </c>
      <c r="B1916" t="s">
        <v>7386</v>
      </c>
      <c r="C1916" s="37">
        <v>0</v>
      </c>
      <c r="E1916" t="s">
        <v>7969</v>
      </c>
      <c r="F1916" s="36">
        <v>44389.640196759261</v>
      </c>
    </row>
    <row r="1917" spans="1:6">
      <c r="A1917" s="37">
        <v>7</v>
      </c>
      <c r="B1917" t="s">
        <v>7387</v>
      </c>
      <c r="C1917" s="37">
        <v>0</v>
      </c>
      <c r="E1917" t="s">
        <v>7970</v>
      </c>
      <c r="F1917" s="36">
        <v>44389.640196759261</v>
      </c>
    </row>
    <row r="1918" spans="1:6">
      <c r="A1918" s="37">
        <v>7</v>
      </c>
      <c r="B1918" t="s">
        <v>7388</v>
      </c>
      <c r="C1918" s="37">
        <v>0</v>
      </c>
      <c r="E1918" t="s">
        <v>7971</v>
      </c>
      <c r="F1918" s="36">
        <v>44389.640196759261</v>
      </c>
    </row>
    <row r="1919" spans="1:6">
      <c r="A1919" s="37">
        <v>7</v>
      </c>
      <c r="B1919" t="s">
        <v>7389</v>
      </c>
      <c r="C1919" s="37">
        <v>0</v>
      </c>
      <c r="E1919" t="s">
        <v>7972</v>
      </c>
      <c r="F1919" s="36">
        <v>44389.640196759261</v>
      </c>
    </row>
    <row r="1920" spans="1:6">
      <c r="A1920" s="37">
        <v>7</v>
      </c>
      <c r="B1920" t="s">
        <v>7392</v>
      </c>
      <c r="C1920" s="37">
        <v>0</v>
      </c>
      <c r="E1920" t="s">
        <v>7973</v>
      </c>
      <c r="F1920" s="36">
        <v>44389.640196759261</v>
      </c>
    </row>
    <row r="1921" spans="1:6">
      <c r="A1921" s="37">
        <v>7</v>
      </c>
      <c r="B1921" t="s">
        <v>7393</v>
      </c>
      <c r="C1921" s="37">
        <v>0</v>
      </c>
      <c r="E1921" t="s">
        <v>7974</v>
      </c>
      <c r="F1921" s="36">
        <v>44389.640208333331</v>
      </c>
    </row>
    <row r="1922" spans="1:6">
      <c r="A1922" s="37">
        <v>7</v>
      </c>
      <c r="B1922" t="s">
        <v>7061</v>
      </c>
      <c r="C1922" s="37">
        <v>0</v>
      </c>
      <c r="E1922" t="s">
        <v>7945</v>
      </c>
      <c r="F1922" s="36">
        <v>44389.640208333331</v>
      </c>
    </row>
    <row r="1923" spans="1:6">
      <c r="A1923" s="37">
        <v>7</v>
      </c>
      <c r="B1923" t="s">
        <v>7398</v>
      </c>
      <c r="C1923" s="37">
        <v>0</v>
      </c>
      <c r="E1923" t="s">
        <v>7975</v>
      </c>
      <c r="F1923" s="36">
        <v>44389.640208333331</v>
      </c>
    </row>
    <row r="1924" spans="1:6">
      <c r="A1924" s="37">
        <v>7</v>
      </c>
      <c r="B1924" t="s">
        <v>7399</v>
      </c>
      <c r="C1924" s="37">
        <v>0</v>
      </c>
      <c r="E1924" t="s">
        <v>7976</v>
      </c>
      <c r="F1924" s="36">
        <v>44389.640208333331</v>
      </c>
    </row>
    <row r="1925" spans="1:6">
      <c r="A1925" s="37">
        <v>7</v>
      </c>
      <c r="B1925" t="s">
        <v>7401</v>
      </c>
      <c r="C1925" s="37">
        <v>0</v>
      </c>
      <c r="E1925" t="s">
        <v>7977</v>
      </c>
      <c r="F1925" s="36">
        <v>44389.640219907407</v>
      </c>
    </row>
    <row r="1926" spans="1:6">
      <c r="A1926" s="37">
        <v>7</v>
      </c>
      <c r="B1926" t="s">
        <v>7403</v>
      </c>
      <c r="C1926" s="37">
        <v>0</v>
      </c>
      <c r="E1926" t="s">
        <v>7978</v>
      </c>
      <c r="F1926" s="36">
        <v>44389.640219907407</v>
      </c>
    </row>
    <row r="1927" spans="1:6">
      <c r="A1927" s="37">
        <v>7</v>
      </c>
      <c r="B1927" t="s">
        <v>7110</v>
      </c>
      <c r="C1927" s="37">
        <v>0</v>
      </c>
      <c r="E1927" t="s">
        <v>7962</v>
      </c>
      <c r="F1927" s="36">
        <v>44389.640219907407</v>
      </c>
    </row>
    <row r="1928" spans="1:6">
      <c r="A1928" s="37">
        <v>7</v>
      </c>
      <c r="B1928" t="s">
        <v>7407</v>
      </c>
      <c r="C1928" s="37">
        <v>0</v>
      </c>
      <c r="E1928" t="s">
        <v>7979</v>
      </c>
      <c r="F1928" s="36">
        <v>44389.640219907407</v>
      </c>
    </row>
    <row r="1929" spans="1:6">
      <c r="A1929" s="37">
        <v>7</v>
      </c>
      <c r="B1929" t="s">
        <v>7530</v>
      </c>
      <c r="C1929" s="37">
        <v>0</v>
      </c>
      <c r="E1929" t="s">
        <v>7981</v>
      </c>
      <c r="F1929" s="36">
        <v>44389.640231481484</v>
      </c>
    </row>
    <row r="1930" spans="1:6">
      <c r="A1930" s="37">
        <v>7</v>
      </c>
      <c r="B1930" t="s">
        <v>7531</v>
      </c>
      <c r="C1930" s="37">
        <v>0</v>
      </c>
      <c r="E1930" t="s">
        <v>7982</v>
      </c>
      <c r="F1930" s="36">
        <v>44389.640231481484</v>
      </c>
    </row>
    <row r="1931" spans="1:6">
      <c r="A1931" s="37">
        <v>7</v>
      </c>
      <c r="B1931" t="s">
        <v>7532</v>
      </c>
      <c r="C1931" s="37">
        <v>0</v>
      </c>
      <c r="E1931" t="s">
        <v>7983</v>
      </c>
      <c r="F1931" s="36">
        <v>44389.640243055554</v>
      </c>
    </row>
    <row r="1932" spans="1:6">
      <c r="A1932" s="37">
        <v>7</v>
      </c>
      <c r="B1932" t="s">
        <v>7423</v>
      </c>
      <c r="C1932" s="37">
        <v>0</v>
      </c>
      <c r="E1932" t="s">
        <v>7984</v>
      </c>
      <c r="F1932" s="36">
        <v>44389.640243055554</v>
      </c>
    </row>
    <row r="1933" spans="1:6">
      <c r="A1933" s="37">
        <v>7</v>
      </c>
      <c r="B1933" t="s">
        <v>7425</v>
      </c>
      <c r="C1933" s="37">
        <v>0</v>
      </c>
      <c r="E1933" t="s">
        <v>7985</v>
      </c>
      <c r="F1933" s="36">
        <v>44389.64025462963</v>
      </c>
    </row>
    <row r="1934" spans="1:6">
      <c r="A1934" s="37">
        <v>7</v>
      </c>
      <c r="B1934" t="s">
        <v>7427</v>
      </c>
      <c r="C1934" s="37">
        <v>0</v>
      </c>
      <c r="E1934" t="s">
        <v>7986</v>
      </c>
      <c r="F1934" s="36">
        <v>44389.64025462963</v>
      </c>
    </row>
    <row r="1935" spans="1:6">
      <c r="A1935" s="37">
        <v>7</v>
      </c>
      <c r="B1935" t="s">
        <v>7434</v>
      </c>
      <c r="C1935" s="37">
        <v>0</v>
      </c>
      <c r="E1935" t="s">
        <v>7987</v>
      </c>
      <c r="F1935" s="36">
        <v>44389.640266203707</v>
      </c>
    </row>
    <row r="1936" spans="1:6">
      <c r="A1936" s="37">
        <v>7</v>
      </c>
      <c r="B1936" t="s">
        <v>7436</v>
      </c>
      <c r="C1936" s="37">
        <v>0</v>
      </c>
      <c r="E1936" t="s">
        <v>7988</v>
      </c>
      <c r="F1936" s="36">
        <v>44389.640266203707</v>
      </c>
    </row>
    <row r="1937" spans="1:6">
      <c r="A1937" s="37">
        <v>7</v>
      </c>
      <c r="B1937" t="s">
        <v>7438</v>
      </c>
      <c r="C1937" s="37">
        <v>0</v>
      </c>
      <c r="E1937" t="s">
        <v>7989</v>
      </c>
      <c r="F1937" s="36">
        <v>44389.640266203707</v>
      </c>
    </row>
    <row r="1938" spans="1:6">
      <c r="A1938" s="37">
        <v>7</v>
      </c>
      <c r="B1938" t="s">
        <v>7440</v>
      </c>
      <c r="C1938" s="37">
        <v>0</v>
      </c>
      <c r="E1938" t="s">
        <v>7990</v>
      </c>
      <c r="F1938" s="36">
        <v>44389.640266203707</v>
      </c>
    </row>
    <row r="1939" spans="1:6">
      <c r="A1939" s="37">
        <v>7</v>
      </c>
      <c r="B1939" t="s">
        <v>7442</v>
      </c>
      <c r="C1939" s="37">
        <v>0</v>
      </c>
      <c r="E1939" t="s">
        <v>7991</v>
      </c>
      <c r="F1939" s="36">
        <v>44389.640266203707</v>
      </c>
    </row>
    <row r="1940" spans="1:6">
      <c r="A1940" s="37">
        <v>7</v>
      </c>
      <c r="B1940" t="s">
        <v>7444</v>
      </c>
      <c r="C1940" s="37">
        <v>0</v>
      </c>
      <c r="E1940" t="s">
        <v>7992</v>
      </c>
      <c r="F1940" s="36">
        <v>44389.640277777777</v>
      </c>
    </row>
    <row r="1941" spans="1:6">
      <c r="A1941" s="37">
        <v>7</v>
      </c>
      <c r="B1941" t="s">
        <v>7446</v>
      </c>
      <c r="C1941" s="37">
        <v>0</v>
      </c>
      <c r="E1941" t="s">
        <v>7993</v>
      </c>
      <c r="F1941" s="36">
        <v>44389.640277777777</v>
      </c>
    </row>
    <row r="1942" spans="1:6">
      <c r="A1942" s="37">
        <v>7</v>
      </c>
      <c r="B1942" t="s">
        <v>7448</v>
      </c>
      <c r="C1942" s="37">
        <v>0</v>
      </c>
      <c r="E1942" t="s">
        <v>7994</v>
      </c>
      <c r="F1942" s="36">
        <v>44389.640277777777</v>
      </c>
    </row>
    <row r="1943" spans="1:6">
      <c r="A1943" s="37">
        <v>7</v>
      </c>
      <c r="B1943" t="s">
        <v>7450</v>
      </c>
      <c r="C1943" s="37">
        <v>0</v>
      </c>
      <c r="E1943" t="s">
        <v>7995</v>
      </c>
      <c r="F1943" s="36">
        <v>44389.640277777777</v>
      </c>
    </row>
    <row r="1944" spans="1:6">
      <c r="A1944" s="37">
        <v>7</v>
      </c>
      <c r="B1944" t="s">
        <v>7452</v>
      </c>
      <c r="C1944" s="37">
        <v>0</v>
      </c>
      <c r="E1944" t="s">
        <v>7996</v>
      </c>
      <c r="F1944" s="36">
        <v>44389.640289351853</v>
      </c>
    </row>
    <row r="1945" spans="1:6">
      <c r="A1945" s="37">
        <v>7</v>
      </c>
      <c r="B1945" t="s">
        <v>7454</v>
      </c>
      <c r="C1945" s="37">
        <v>0</v>
      </c>
      <c r="E1945" t="s">
        <v>7997</v>
      </c>
      <c r="F1945" s="36">
        <v>44389.640289351853</v>
      </c>
    </row>
    <row r="1946" spans="1:6">
      <c r="A1946" s="37">
        <v>7</v>
      </c>
      <c r="B1946" t="s">
        <v>7456</v>
      </c>
      <c r="C1946" s="37">
        <v>0</v>
      </c>
      <c r="E1946" t="s">
        <v>7998</v>
      </c>
      <c r="F1946" s="36">
        <v>44389.640289351853</v>
      </c>
    </row>
    <row r="1947" spans="1:6">
      <c r="A1947" s="37">
        <v>7</v>
      </c>
      <c r="B1947" t="s">
        <v>7458</v>
      </c>
      <c r="C1947" s="37">
        <v>0</v>
      </c>
      <c r="E1947" t="s">
        <v>7999</v>
      </c>
      <c r="F1947" s="36">
        <v>44389.640289351853</v>
      </c>
    </row>
    <row r="1948" spans="1:6">
      <c r="A1948" s="37">
        <v>7</v>
      </c>
      <c r="B1948" t="s">
        <v>7460</v>
      </c>
      <c r="C1948" s="37">
        <v>0</v>
      </c>
      <c r="E1948" t="s">
        <v>8000</v>
      </c>
      <c r="F1948" s="36">
        <v>44389.640289351853</v>
      </c>
    </row>
    <row r="1949" spans="1:6">
      <c r="A1949" s="37">
        <v>7</v>
      </c>
      <c r="B1949" t="s">
        <v>7462</v>
      </c>
      <c r="C1949" s="37">
        <v>0</v>
      </c>
      <c r="E1949" t="s">
        <v>8001</v>
      </c>
      <c r="F1949" s="36">
        <v>44389.640300925923</v>
      </c>
    </row>
    <row r="1950" spans="1:6">
      <c r="A1950" s="37">
        <v>7</v>
      </c>
      <c r="B1950" t="s">
        <v>7464</v>
      </c>
      <c r="C1950" s="37">
        <v>0</v>
      </c>
      <c r="E1950" t="s">
        <v>8002</v>
      </c>
      <c r="F1950" s="36">
        <v>44389.640300925923</v>
      </c>
    </row>
    <row r="1951" spans="1:6">
      <c r="A1951" s="37">
        <v>7</v>
      </c>
      <c r="B1951" t="s">
        <v>7466</v>
      </c>
      <c r="C1951" s="37">
        <v>0</v>
      </c>
      <c r="E1951" t="s">
        <v>8003</v>
      </c>
      <c r="F1951" s="36">
        <v>44389.640300925923</v>
      </c>
    </row>
    <row r="1952" spans="1:6">
      <c r="A1952" s="37">
        <v>7</v>
      </c>
      <c r="B1952" t="s">
        <v>7468</v>
      </c>
      <c r="C1952" s="37">
        <v>0</v>
      </c>
      <c r="E1952" t="s">
        <v>8004</v>
      </c>
      <c r="F1952" s="36">
        <v>44389.640300925923</v>
      </c>
    </row>
    <row r="1953" spans="1:6">
      <c r="A1953" s="37">
        <v>7</v>
      </c>
      <c r="B1953" t="s">
        <v>7476</v>
      </c>
      <c r="C1953" s="37">
        <v>0</v>
      </c>
      <c r="E1953" t="s">
        <v>8005</v>
      </c>
      <c r="F1953" s="36">
        <v>44389.640324074076</v>
      </c>
    </row>
    <row r="1954" spans="1:6">
      <c r="A1954" s="37">
        <v>7</v>
      </c>
      <c r="B1954" t="s">
        <v>7478</v>
      </c>
      <c r="C1954" s="37">
        <v>0</v>
      </c>
      <c r="E1954" t="s">
        <v>8006</v>
      </c>
      <c r="F1954" s="36">
        <v>44389.640324074076</v>
      </c>
    </row>
    <row r="1955" spans="1:6">
      <c r="A1955" s="37">
        <v>7</v>
      </c>
      <c r="B1955" t="s">
        <v>5745</v>
      </c>
      <c r="C1955" s="37">
        <v>0</v>
      </c>
      <c r="E1955" t="s">
        <v>8317</v>
      </c>
      <c r="F1955" s="36">
        <v>44389.640324074076</v>
      </c>
    </row>
    <row r="1956" spans="1:6">
      <c r="A1956" s="37">
        <v>7</v>
      </c>
      <c r="B1956" t="s">
        <v>5745</v>
      </c>
      <c r="C1956" s="37">
        <v>0</v>
      </c>
      <c r="E1956" t="s">
        <v>8318</v>
      </c>
      <c r="F1956" s="36">
        <v>44389.640324074076</v>
      </c>
    </row>
    <row r="1957" spans="1:6">
      <c r="A1957" s="37">
        <v>7</v>
      </c>
      <c r="B1957" t="s">
        <v>5745</v>
      </c>
      <c r="C1957" s="37">
        <v>0</v>
      </c>
      <c r="E1957" t="s">
        <v>8319</v>
      </c>
      <c r="F1957" s="36">
        <v>44389.640335648146</v>
      </c>
    </row>
    <row r="1958" spans="1:6">
      <c r="A1958" s="37">
        <v>7</v>
      </c>
      <c r="B1958" t="s">
        <v>5745</v>
      </c>
      <c r="C1958" s="37">
        <v>0</v>
      </c>
      <c r="E1958" t="s">
        <v>8320</v>
      </c>
      <c r="F1958" s="36">
        <v>44389.640335648146</v>
      </c>
    </row>
    <row r="1959" spans="1:6">
      <c r="A1959" s="37">
        <v>7</v>
      </c>
      <c r="B1959" t="s">
        <v>5745</v>
      </c>
      <c r="C1959" s="37">
        <v>0</v>
      </c>
      <c r="E1959" t="s">
        <v>8321</v>
      </c>
      <c r="F1959" s="36">
        <v>44389.640335648146</v>
      </c>
    </row>
    <row r="1960" spans="1:6">
      <c r="A1960" s="37">
        <v>7</v>
      </c>
      <c r="B1960" t="s">
        <v>6901</v>
      </c>
      <c r="C1960" s="37">
        <v>0</v>
      </c>
      <c r="E1960" t="s">
        <v>7898</v>
      </c>
      <c r="F1960" s="36">
        <v>44390.429861111108</v>
      </c>
    </row>
    <row r="1961" spans="1:6">
      <c r="A1961" s="37">
        <v>7</v>
      </c>
      <c r="B1961" t="s">
        <v>6903</v>
      </c>
      <c r="C1961" s="37">
        <v>0</v>
      </c>
      <c r="E1961" t="s">
        <v>7899</v>
      </c>
      <c r="F1961" s="36">
        <v>44390.429861111108</v>
      </c>
    </row>
    <row r="1962" spans="1:6">
      <c r="A1962" s="37">
        <v>7</v>
      </c>
      <c r="B1962" t="s">
        <v>7025</v>
      </c>
      <c r="C1962" s="37">
        <v>0</v>
      </c>
      <c r="E1962" t="s">
        <v>7916</v>
      </c>
      <c r="F1962" s="36">
        <v>44390.429861111108</v>
      </c>
    </row>
    <row r="1963" spans="1:6">
      <c r="A1963" s="37">
        <v>7</v>
      </c>
      <c r="B1963" t="s">
        <v>5745</v>
      </c>
      <c r="C1963" s="37">
        <v>0</v>
      </c>
      <c r="E1963" t="s">
        <v>8309</v>
      </c>
      <c r="F1963" s="36">
        <v>44390.429861111108</v>
      </c>
    </row>
    <row r="1964" spans="1:6">
      <c r="A1964" s="37">
        <v>7</v>
      </c>
      <c r="B1964" t="s">
        <v>7349</v>
      </c>
      <c r="C1964" s="37">
        <v>0</v>
      </c>
      <c r="E1964" t="s">
        <v>7912</v>
      </c>
      <c r="F1964" s="36">
        <v>44390.429861111108</v>
      </c>
    </row>
    <row r="1965" spans="1:6">
      <c r="A1965" s="37">
        <v>7</v>
      </c>
      <c r="B1965" t="s">
        <v>5745</v>
      </c>
      <c r="C1965" s="37">
        <v>0</v>
      </c>
      <c r="E1965" t="s">
        <v>8310</v>
      </c>
      <c r="F1965" s="36">
        <v>44390.429861111108</v>
      </c>
    </row>
    <row r="1966" spans="1:6">
      <c r="A1966" s="37">
        <v>7</v>
      </c>
      <c r="B1966" t="s">
        <v>7344</v>
      </c>
      <c r="C1966" s="37">
        <v>0</v>
      </c>
      <c r="E1966" t="s">
        <v>7909</v>
      </c>
      <c r="F1966" s="36">
        <v>44390.429861111108</v>
      </c>
    </row>
    <row r="1967" spans="1:6">
      <c r="A1967" s="37">
        <v>7</v>
      </c>
      <c r="B1967" t="s">
        <v>6835</v>
      </c>
      <c r="C1967" s="37">
        <v>0</v>
      </c>
      <c r="E1967" t="s">
        <v>8355</v>
      </c>
      <c r="F1967" s="36">
        <v>44390.429861111108</v>
      </c>
    </row>
    <row r="1968" spans="1:6">
      <c r="A1968" s="37">
        <v>7</v>
      </c>
      <c r="B1968" t="s">
        <v>7023</v>
      </c>
      <c r="C1968" s="37">
        <v>0</v>
      </c>
      <c r="E1968" t="s">
        <v>7933</v>
      </c>
      <c r="F1968" s="36">
        <v>44390.429861111108</v>
      </c>
    </row>
    <row r="1969" spans="1:6">
      <c r="A1969" s="37">
        <v>7</v>
      </c>
      <c r="B1969" t="s">
        <v>7019</v>
      </c>
      <c r="C1969" s="37">
        <v>0</v>
      </c>
      <c r="E1969" t="s">
        <v>7931</v>
      </c>
      <c r="F1969" s="36">
        <v>44390.429861111108</v>
      </c>
    </row>
    <row r="1970" spans="1:6">
      <c r="A1970" s="37">
        <v>7</v>
      </c>
      <c r="B1970" t="s">
        <v>7355</v>
      </c>
      <c r="C1970" s="37">
        <v>0</v>
      </c>
      <c r="E1970" t="s">
        <v>7922</v>
      </c>
      <c r="F1970" s="36">
        <v>44390.429861111108</v>
      </c>
    </row>
    <row r="1971" spans="1:6">
      <c r="A1971" s="37">
        <v>7</v>
      </c>
      <c r="B1971" t="s">
        <v>7398</v>
      </c>
      <c r="C1971" s="37">
        <v>0</v>
      </c>
      <c r="E1971" t="s">
        <v>7975</v>
      </c>
      <c r="F1971" s="36">
        <v>44390.429872685185</v>
      </c>
    </row>
    <row r="1972" spans="1:6">
      <c r="A1972" s="37">
        <v>7</v>
      </c>
      <c r="B1972" t="s">
        <v>5745</v>
      </c>
      <c r="C1972" s="37">
        <v>0</v>
      </c>
      <c r="E1972" t="s">
        <v>8356</v>
      </c>
      <c r="F1972" s="36">
        <v>44390.429907407408</v>
      </c>
    </row>
    <row r="1973" spans="1:6">
      <c r="A1973" s="37">
        <v>7</v>
      </c>
      <c r="B1973" t="s">
        <v>5745</v>
      </c>
      <c r="C1973" s="37">
        <v>0</v>
      </c>
      <c r="E1973" t="s">
        <v>8357</v>
      </c>
      <c r="F1973" s="36">
        <v>44390.429907407408</v>
      </c>
    </row>
    <row r="1974" spans="1:6">
      <c r="A1974" s="37">
        <v>7</v>
      </c>
      <c r="B1974" t="s">
        <v>5745</v>
      </c>
      <c r="C1974" s="37">
        <v>0</v>
      </c>
      <c r="E1974" t="s">
        <v>8358</v>
      </c>
      <c r="F1974" s="36">
        <v>44390.429907407408</v>
      </c>
    </row>
    <row r="1975" spans="1:6">
      <c r="A1975" s="37">
        <v>7</v>
      </c>
      <c r="B1975" t="s">
        <v>5745</v>
      </c>
      <c r="C1975" s="37">
        <v>0</v>
      </c>
      <c r="E1975" t="s">
        <v>8359</v>
      </c>
      <c r="F1975" s="36">
        <v>44390.429907407408</v>
      </c>
    </row>
    <row r="1976" spans="1:6">
      <c r="A1976" s="37">
        <v>7</v>
      </c>
      <c r="B1976" t="s">
        <v>6901</v>
      </c>
      <c r="C1976" s="37">
        <v>0</v>
      </c>
      <c r="E1976" t="s">
        <v>7898</v>
      </c>
      <c r="F1976" s="36">
        <v>44390.429918981485</v>
      </c>
    </row>
    <row r="1977" spans="1:6">
      <c r="A1977" s="37">
        <v>7</v>
      </c>
      <c r="B1977" t="s">
        <v>6903</v>
      </c>
      <c r="C1977" s="37">
        <v>0</v>
      </c>
      <c r="E1977" t="s">
        <v>7899</v>
      </c>
      <c r="F1977" s="36">
        <v>44390.429918981485</v>
      </c>
    </row>
    <row r="1978" spans="1:6">
      <c r="A1978" s="37">
        <v>7</v>
      </c>
      <c r="B1978" t="s">
        <v>6997</v>
      </c>
      <c r="C1978" s="37">
        <v>0</v>
      </c>
      <c r="E1978" t="s">
        <v>7900</v>
      </c>
      <c r="F1978" s="36">
        <v>44390.429918981485</v>
      </c>
    </row>
    <row r="1979" spans="1:6">
      <c r="A1979" s="37">
        <v>7</v>
      </c>
      <c r="B1979" t="s">
        <v>6999</v>
      </c>
      <c r="C1979" s="37">
        <v>0</v>
      </c>
      <c r="E1979" t="s">
        <v>7901</v>
      </c>
      <c r="F1979" s="36">
        <v>44390.429918981485</v>
      </c>
    </row>
    <row r="1980" spans="1:6">
      <c r="A1980" s="37">
        <v>7</v>
      </c>
      <c r="B1980" t="s">
        <v>7001</v>
      </c>
      <c r="C1980" s="37">
        <v>0</v>
      </c>
      <c r="E1980" t="s">
        <v>7902</v>
      </c>
      <c r="F1980" s="36">
        <v>44390.429918981485</v>
      </c>
    </row>
    <row r="1981" spans="1:6">
      <c r="A1981" s="37">
        <v>7</v>
      </c>
      <c r="B1981" t="s">
        <v>7003</v>
      </c>
      <c r="C1981" s="37">
        <v>0</v>
      </c>
      <c r="E1981" t="s">
        <v>7903</v>
      </c>
      <c r="F1981" s="36">
        <v>44390.429918981485</v>
      </c>
    </row>
    <row r="1982" spans="1:6">
      <c r="A1982" s="37">
        <v>7</v>
      </c>
      <c r="B1982" t="s">
        <v>7005</v>
      </c>
      <c r="C1982" s="37">
        <v>0</v>
      </c>
      <c r="E1982" t="s">
        <v>7904</v>
      </c>
      <c r="F1982" s="36">
        <v>44390.429918981485</v>
      </c>
    </row>
    <row r="1983" spans="1:6">
      <c r="A1983" s="37">
        <v>7</v>
      </c>
      <c r="B1983" t="s">
        <v>7007</v>
      </c>
      <c r="C1983" s="37">
        <v>0</v>
      </c>
      <c r="E1983" t="s">
        <v>7905</v>
      </c>
      <c r="F1983" s="36">
        <v>44390.429918981485</v>
      </c>
    </row>
    <row r="1984" spans="1:6">
      <c r="A1984" s="37">
        <v>7</v>
      </c>
      <c r="B1984" t="s">
        <v>7009</v>
      </c>
      <c r="C1984" s="37">
        <v>0</v>
      </c>
      <c r="E1984" t="s">
        <v>7906</v>
      </c>
      <c r="F1984" s="36">
        <v>44390.429918981485</v>
      </c>
    </row>
    <row r="1985" spans="1:6">
      <c r="A1985" s="37">
        <v>7</v>
      </c>
      <c r="B1985" t="s">
        <v>7011</v>
      </c>
      <c r="C1985" s="37">
        <v>0</v>
      </c>
      <c r="E1985" t="s">
        <v>7907</v>
      </c>
      <c r="F1985" s="36">
        <v>44390.429930555554</v>
      </c>
    </row>
    <row r="1986" spans="1:6">
      <c r="A1986" s="37">
        <v>7</v>
      </c>
      <c r="B1986" t="s">
        <v>7342</v>
      </c>
      <c r="C1986" s="37">
        <v>0</v>
      </c>
      <c r="E1986" t="s">
        <v>7908</v>
      </c>
      <c r="F1986" s="36">
        <v>44390.429930555554</v>
      </c>
    </row>
    <row r="1987" spans="1:6">
      <c r="A1987" s="37">
        <v>7</v>
      </c>
      <c r="B1987" t="s">
        <v>7344</v>
      </c>
      <c r="C1987" s="37">
        <v>0</v>
      </c>
      <c r="E1987" t="s">
        <v>7909</v>
      </c>
      <c r="F1987" s="36">
        <v>44390.429930555554</v>
      </c>
    </row>
    <row r="1988" spans="1:6">
      <c r="A1988" s="37">
        <v>7</v>
      </c>
      <c r="B1988" t="s">
        <v>7345</v>
      </c>
      <c r="C1988" s="37">
        <v>0</v>
      </c>
      <c r="E1988" t="s">
        <v>7910</v>
      </c>
      <c r="F1988" s="36">
        <v>44390.429930555554</v>
      </c>
    </row>
    <row r="1989" spans="1:6">
      <c r="A1989" s="37">
        <v>7</v>
      </c>
      <c r="B1989" t="s">
        <v>7347</v>
      </c>
      <c r="C1989" s="37">
        <v>0</v>
      </c>
      <c r="E1989" t="s">
        <v>7911</v>
      </c>
      <c r="F1989" s="36">
        <v>44390.429930555554</v>
      </c>
    </row>
    <row r="1990" spans="1:6">
      <c r="A1990" s="37">
        <v>7</v>
      </c>
      <c r="B1990" t="s">
        <v>7349</v>
      </c>
      <c r="C1990" s="37">
        <v>0</v>
      </c>
      <c r="E1990" t="s">
        <v>7912</v>
      </c>
      <c r="F1990" s="36">
        <v>44390.429930555554</v>
      </c>
    </row>
    <row r="1991" spans="1:6">
      <c r="A1991" s="37">
        <v>7</v>
      </c>
      <c r="B1991" t="s">
        <v>7350</v>
      </c>
      <c r="C1991" s="37">
        <v>0</v>
      </c>
      <c r="E1991" t="s">
        <v>7913</v>
      </c>
      <c r="F1991" s="36">
        <v>44390.429930555554</v>
      </c>
    </row>
    <row r="1992" spans="1:6">
      <c r="A1992" s="37">
        <v>7</v>
      </c>
      <c r="B1992" t="s">
        <v>7351</v>
      </c>
      <c r="C1992" s="37">
        <v>0</v>
      </c>
      <c r="E1992" t="s">
        <v>7914</v>
      </c>
      <c r="F1992" s="36">
        <v>44390.429930555554</v>
      </c>
    </row>
    <row r="1993" spans="1:6">
      <c r="A1993" s="37">
        <v>7</v>
      </c>
      <c r="B1993" t="s">
        <v>5745</v>
      </c>
      <c r="C1993" s="37">
        <v>0</v>
      </c>
      <c r="E1993" t="s">
        <v>8309</v>
      </c>
      <c r="F1993" s="36">
        <v>44390.429942129631</v>
      </c>
    </row>
    <row r="1994" spans="1:6">
      <c r="A1994" s="37">
        <v>7</v>
      </c>
      <c r="B1994" t="s">
        <v>5745</v>
      </c>
      <c r="C1994" s="37">
        <v>0</v>
      </c>
      <c r="E1994" t="s">
        <v>8310</v>
      </c>
      <c r="F1994" s="36">
        <v>44390.429942129631</v>
      </c>
    </row>
    <row r="1995" spans="1:6">
      <c r="A1995" s="37">
        <v>7</v>
      </c>
      <c r="B1995" t="s">
        <v>7025</v>
      </c>
      <c r="C1995" s="37">
        <v>0</v>
      </c>
      <c r="E1995" t="s">
        <v>7916</v>
      </c>
      <c r="F1995" s="36">
        <v>44390.429942129631</v>
      </c>
    </row>
    <row r="1996" spans="1:6">
      <c r="A1996" s="37">
        <v>7</v>
      </c>
      <c r="B1996" t="s">
        <v>7047</v>
      </c>
      <c r="C1996" s="37">
        <v>0</v>
      </c>
      <c r="E1996" t="s">
        <v>7917</v>
      </c>
      <c r="F1996" s="36">
        <v>44390.429942129631</v>
      </c>
    </row>
    <row r="1997" spans="1:6">
      <c r="A1997" s="37">
        <v>7</v>
      </c>
      <c r="B1997" t="s">
        <v>7049</v>
      </c>
      <c r="C1997" s="37">
        <v>0</v>
      </c>
      <c r="E1997" t="s">
        <v>7918</v>
      </c>
      <c r="F1997" s="36">
        <v>44390.429942129631</v>
      </c>
    </row>
    <row r="1998" spans="1:6">
      <c r="A1998" s="37">
        <v>7</v>
      </c>
      <c r="B1998" t="s">
        <v>7051</v>
      </c>
      <c r="C1998" s="37">
        <v>0</v>
      </c>
      <c r="E1998" t="s">
        <v>7919</v>
      </c>
      <c r="F1998" s="36">
        <v>44390.429942129631</v>
      </c>
    </row>
    <row r="1999" spans="1:6">
      <c r="A1999" s="37">
        <v>7</v>
      </c>
      <c r="B1999" t="s">
        <v>7053</v>
      </c>
      <c r="C1999" s="37">
        <v>0</v>
      </c>
      <c r="E1999" t="s">
        <v>7920</v>
      </c>
      <c r="F1999" s="36">
        <v>44390.429942129631</v>
      </c>
    </row>
    <row r="2000" spans="1:6">
      <c r="A2000" s="37">
        <v>7</v>
      </c>
      <c r="B2000" t="s">
        <v>7055</v>
      </c>
      <c r="C2000" s="37">
        <v>0</v>
      </c>
      <c r="E2000" t="s">
        <v>7921</v>
      </c>
      <c r="F2000" s="36">
        <v>44390.429942129631</v>
      </c>
    </row>
    <row r="2001" spans="1:6">
      <c r="A2001" s="37">
        <v>7</v>
      </c>
      <c r="B2001" t="s">
        <v>7355</v>
      </c>
      <c r="C2001" s="37">
        <v>0</v>
      </c>
      <c r="E2001" t="s">
        <v>7922</v>
      </c>
      <c r="F2001" s="36">
        <v>44390.429942129631</v>
      </c>
    </row>
    <row r="2002" spans="1:6">
      <c r="A2002" s="37">
        <v>7</v>
      </c>
      <c r="B2002" t="s">
        <v>5745</v>
      </c>
      <c r="C2002" s="37">
        <v>0</v>
      </c>
      <c r="E2002" t="s">
        <v>8360</v>
      </c>
      <c r="F2002" s="36">
        <v>44390.4299537037</v>
      </c>
    </row>
    <row r="2003" spans="1:6">
      <c r="A2003" s="37">
        <v>7</v>
      </c>
      <c r="B2003" t="s">
        <v>7359</v>
      </c>
      <c r="C2003" s="37">
        <v>0</v>
      </c>
      <c r="E2003" t="s">
        <v>7924</v>
      </c>
      <c r="F2003" s="36">
        <v>44390.4299537037</v>
      </c>
    </row>
    <row r="2004" spans="1:6">
      <c r="A2004" s="37">
        <v>7</v>
      </c>
      <c r="B2004" t="s">
        <v>7361</v>
      </c>
      <c r="C2004" s="37">
        <v>0</v>
      </c>
      <c r="E2004" t="s">
        <v>7925</v>
      </c>
      <c r="F2004" s="36">
        <v>44390.4299537037</v>
      </c>
    </row>
    <row r="2005" spans="1:6">
      <c r="A2005" s="37">
        <v>7</v>
      </c>
      <c r="B2005" t="s">
        <v>7363</v>
      </c>
      <c r="C2005" s="37">
        <v>0</v>
      </c>
      <c r="E2005" t="s">
        <v>7926</v>
      </c>
      <c r="F2005" s="36">
        <v>44390.4299537037</v>
      </c>
    </row>
    <row r="2006" spans="1:6">
      <c r="A2006" s="37">
        <v>7</v>
      </c>
      <c r="B2006" t="s">
        <v>7365</v>
      </c>
      <c r="C2006" s="37">
        <v>0</v>
      </c>
      <c r="E2006" t="s">
        <v>7927</v>
      </c>
      <c r="F2006" s="36">
        <v>44390.4299537037</v>
      </c>
    </row>
    <row r="2007" spans="1:6">
      <c r="A2007" s="37">
        <v>7</v>
      </c>
      <c r="B2007" t="s">
        <v>5745</v>
      </c>
      <c r="C2007" s="37">
        <v>0</v>
      </c>
      <c r="E2007" t="s">
        <v>8311</v>
      </c>
      <c r="F2007" s="36">
        <v>44390.4299537037</v>
      </c>
    </row>
    <row r="2008" spans="1:6">
      <c r="A2008" s="37">
        <v>7</v>
      </c>
      <c r="B2008" t="s">
        <v>5745</v>
      </c>
      <c r="C2008" s="37">
        <v>0</v>
      </c>
      <c r="E2008" t="s">
        <v>8312</v>
      </c>
      <c r="F2008" s="36">
        <v>44390.4299537037</v>
      </c>
    </row>
    <row r="2009" spans="1:6">
      <c r="A2009" s="37">
        <v>7</v>
      </c>
      <c r="B2009" t="s">
        <v>5745</v>
      </c>
      <c r="C2009" s="37">
        <v>0</v>
      </c>
      <c r="E2009" t="s">
        <v>8313</v>
      </c>
      <c r="F2009" s="36">
        <v>44390.429965277777</v>
      </c>
    </row>
    <row r="2010" spans="1:6">
      <c r="A2010" s="37">
        <v>7</v>
      </c>
      <c r="B2010" t="s">
        <v>5745</v>
      </c>
      <c r="C2010" s="37">
        <v>0</v>
      </c>
      <c r="E2010" t="s">
        <v>8314</v>
      </c>
      <c r="F2010" s="36">
        <v>44390.429965277777</v>
      </c>
    </row>
    <row r="2011" spans="1:6">
      <c r="A2011" s="37">
        <v>7</v>
      </c>
      <c r="B2011" t="s">
        <v>7013</v>
      </c>
      <c r="C2011" s="37">
        <v>0</v>
      </c>
      <c r="E2011" t="s">
        <v>7928</v>
      </c>
      <c r="F2011" s="36">
        <v>44390.429965277777</v>
      </c>
    </row>
    <row r="2012" spans="1:6">
      <c r="A2012" s="37">
        <v>7</v>
      </c>
      <c r="B2012" t="s">
        <v>7015</v>
      </c>
      <c r="C2012" s="37">
        <v>0</v>
      </c>
      <c r="E2012" t="s">
        <v>7929</v>
      </c>
      <c r="F2012" s="36">
        <v>44390.429965277777</v>
      </c>
    </row>
    <row r="2013" spans="1:6">
      <c r="A2013" s="37">
        <v>7</v>
      </c>
      <c r="B2013" t="s">
        <v>7017</v>
      </c>
      <c r="C2013" s="37">
        <v>0</v>
      </c>
      <c r="E2013" t="s">
        <v>7930</v>
      </c>
      <c r="F2013" s="36">
        <v>44390.429965277777</v>
      </c>
    </row>
    <row r="2014" spans="1:6">
      <c r="A2014" s="37">
        <v>7</v>
      </c>
      <c r="B2014" t="s">
        <v>7019</v>
      </c>
      <c r="C2014" s="37">
        <v>0</v>
      </c>
      <c r="E2014" t="s">
        <v>7931</v>
      </c>
      <c r="F2014" s="36">
        <v>44390.429965277777</v>
      </c>
    </row>
    <row r="2015" spans="1:6">
      <c r="A2015" s="37">
        <v>7</v>
      </c>
      <c r="B2015" t="s">
        <v>7021</v>
      </c>
      <c r="C2015" s="37">
        <v>0</v>
      </c>
      <c r="E2015" t="s">
        <v>7932</v>
      </c>
      <c r="F2015" s="36">
        <v>44390.429965277777</v>
      </c>
    </row>
    <row r="2016" spans="1:6">
      <c r="A2016" s="37">
        <v>7</v>
      </c>
      <c r="B2016" t="s">
        <v>7023</v>
      </c>
      <c r="C2016" s="37">
        <v>0</v>
      </c>
      <c r="E2016" t="s">
        <v>7933</v>
      </c>
      <c r="F2016" s="36">
        <v>44390.429976851854</v>
      </c>
    </row>
    <row r="2017" spans="1:6">
      <c r="A2017" s="37">
        <v>7</v>
      </c>
      <c r="B2017" t="s">
        <v>7372</v>
      </c>
      <c r="C2017" s="37">
        <v>0</v>
      </c>
      <c r="E2017" t="s">
        <v>7934</v>
      </c>
      <c r="F2017" s="36">
        <v>44390.429976851854</v>
      </c>
    </row>
    <row r="2018" spans="1:6">
      <c r="A2018" s="37">
        <v>7</v>
      </c>
      <c r="B2018" t="s">
        <v>7374</v>
      </c>
      <c r="C2018" s="37">
        <v>0</v>
      </c>
      <c r="E2018" t="s">
        <v>7935</v>
      </c>
      <c r="F2018" s="36">
        <v>44390.429976851854</v>
      </c>
    </row>
    <row r="2019" spans="1:6">
      <c r="A2019" s="37">
        <v>7</v>
      </c>
      <c r="B2019" t="s">
        <v>7378</v>
      </c>
      <c r="C2019" s="37">
        <v>0</v>
      </c>
      <c r="E2019" t="s">
        <v>7937</v>
      </c>
      <c r="F2019" s="36">
        <v>44390.429976851854</v>
      </c>
    </row>
    <row r="2020" spans="1:6">
      <c r="A2020" s="37">
        <v>7</v>
      </c>
      <c r="B2020" t="s">
        <v>7379</v>
      </c>
      <c r="C2020" s="37">
        <v>0</v>
      </c>
      <c r="E2020" t="s">
        <v>7938</v>
      </c>
      <c r="F2020" s="36">
        <v>44390.429976851854</v>
      </c>
    </row>
    <row r="2021" spans="1:6">
      <c r="A2021" s="37">
        <v>7</v>
      </c>
      <c r="B2021" t="s">
        <v>7380</v>
      </c>
      <c r="C2021" s="37">
        <v>0</v>
      </c>
      <c r="E2021" t="s">
        <v>7939</v>
      </c>
      <c r="F2021" s="36">
        <v>44390.429976851854</v>
      </c>
    </row>
    <row r="2022" spans="1:6">
      <c r="A2022" s="37">
        <v>7</v>
      </c>
      <c r="B2022" t="s">
        <v>7381</v>
      </c>
      <c r="C2022" s="37">
        <v>0</v>
      </c>
      <c r="E2022" t="s">
        <v>7940</v>
      </c>
      <c r="F2022" s="36">
        <v>44390.429976851854</v>
      </c>
    </row>
    <row r="2023" spans="1:6">
      <c r="A2023" s="37">
        <v>7</v>
      </c>
      <c r="B2023" t="s">
        <v>7382</v>
      </c>
      <c r="C2023" s="37">
        <v>0</v>
      </c>
      <c r="E2023" t="s">
        <v>7941</v>
      </c>
      <c r="F2023" s="36">
        <v>44390.429988425924</v>
      </c>
    </row>
    <row r="2024" spans="1:6">
      <c r="A2024" s="37">
        <v>7</v>
      </c>
      <c r="B2024" t="s">
        <v>7383</v>
      </c>
      <c r="C2024" s="37">
        <v>0</v>
      </c>
      <c r="E2024" t="s">
        <v>7942</v>
      </c>
      <c r="F2024" s="36">
        <v>44390.429988425924</v>
      </c>
    </row>
    <row r="2025" spans="1:6">
      <c r="A2025" s="37">
        <v>7</v>
      </c>
      <c r="B2025" t="s">
        <v>8281</v>
      </c>
      <c r="C2025" s="37">
        <v>0</v>
      </c>
      <c r="E2025" t="s">
        <v>8315</v>
      </c>
      <c r="F2025" s="36">
        <v>44390.429988425924</v>
      </c>
    </row>
    <row r="2026" spans="1:6">
      <c r="A2026" s="37">
        <v>7</v>
      </c>
      <c r="B2026" t="s">
        <v>8281</v>
      </c>
      <c r="C2026" s="37">
        <v>0</v>
      </c>
      <c r="E2026" t="s">
        <v>8361</v>
      </c>
      <c r="F2026" s="36">
        <v>44390.429988425924</v>
      </c>
    </row>
    <row r="2027" spans="1:6">
      <c r="A2027" s="37">
        <v>7</v>
      </c>
      <c r="B2027" t="s">
        <v>8281</v>
      </c>
      <c r="C2027" s="37">
        <v>0</v>
      </c>
      <c r="E2027" t="s">
        <v>8316</v>
      </c>
      <c r="F2027" s="36">
        <v>44390.429988425924</v>
      </c>
    </row>
    <row r="2028" spans="1:6">
      <c r="A2028" s="37">
        <v>7</v>
      </c>
      <c r="B2028" t="s">
        <v>7057</v>
      </c>
      <c r="C2028" s="37">
        <v>0</v>
      </c>
      <c r="E2028" t="s">
        <v>7943</v>
      </c>
      <c r="F2028" s="36">
        <v>44390.429988425924</v>
      </c>
    </row>
    <row r="2029" spans="1:6">
      <c r="A2029" s="37">
        <v>7</v>
      </c>
      <c r="B2029" t="s">
        <v>7059</v>
      </c>
      <c r="C2029" s="37">
        <v>0</v>
      </c>
      <c r="E2029" t="s">
        <v>7944</v>
      </c>
      <c r="F2029" s="36">
        <v>44390.43</v>
      </c>
    </row>
    <row r="2030" spans="1:6">
      <c r="A2030" s="37">
        <v>7</v>
      </c>
      <c r="B2030" t="s">
        <v>7061</v>
      </c>
      <c r="C2030" s="37">
        <v>0</v>
      </c>
      <c r="E2030" t="s">
        <v>7945</v>
      </c>
      <c r="F2030" s="36">
        <v>44390.43</v>
      </c>
    </row>
    <row r="2031" spans="1:6">
      <c r="A2031" s="37">
        <v>7</v>
      </c>
      <c r="B2031" t="s">
        <v>7063</v>
      </c>
      <c r="C2031" s="37">
        <v>0</v>
      </c>
      <c r="E2031" t="s">
        <v>7946</v>
      </c>
      <c r="F2031" s="36">
        <v>44390.43</v>
      </c>
    </row>
    <row r="2032" spans="1:6">
      <c r="A2032" s="37">
        <v>7</v>
      </c>
      <c r="B2032" t="s">
        <v>7065</v>
      </c>
      <c r="C2032" s="37">
        <v>0</v>
      </c>
      <c r="E2032" t="s">
        <v>8362</v>
      </c>
      <c r="F2032" s="36">
        <v>44390.43</v>
      </c>
    </row>
    <row r="2033" spans="1:6">
      <c r="A2033" s="37">
        <v>7</v>
      </c>
      <c r="B2033" t="s">
        <v>7067</v>
      </c>
      <c r="C2033" s="37">
        <v>0</v>
      </c>
      <c r="E2033" t="s">
        <v>8363</v>
      </c>
      <c r="F2033" s="36">
        <v>44390.43</v>
      </c>
    </row>
    <row r="2034" spans="1:6">
      <c r="A2034" s="37">
        <v>7</v>
      </c>
      <c r="B2034" t="s">
        <v>7069</v>
      </c>
      <c r="C2034" s="37">
        <v>0</v>
      </c>
      <c r="E2034" t="s">
        <v>8364</v>
      </c>
      <c r="F2034" s="36">
        <v>44390.43</v>
      </c>
    </row>
    <row r="2035" spans="1:6">
      <c r="A2035" s="37">
        <v>7</v>
      </c>
      <c r="B2035" t="s">
        <v>7071</v>
      </c>
      <c r="C2035" s="37">
        <v>0</v>
      </c>
      <c r="E2035" t="s">
        <v>8365</v>
      </c>
      <c r="F2035" s="36">
        <v>44390.430011574077</v>
      </c>
    </row>
    <row r="2036" spans="1:6">
      <c r="A2036" s="37">
        <v>7</v>
      </c>
      <c r="B2036" t="s">
        <v>7073</v>
      </c>
      <c r="C2036" s="37">
        <v>0</v>
      </c>
      <c r="E2036" t="s">
        <v>8366</v>
      </c>
      <c r="F2036" s="36">
        <v>44390.430011574077</v>
      </c>
    </row>
    <row r="2037" spans="1:6">
      <c r="A2037" s="37">
        <v>7</v>
      </c>
      <c r="B2037" t="s">
        <v>7075</v>
      </c>
      <c r="C2037" s="37">
        <v>0</v>
      </c>
      <c r="E2037" t="s">
        <v>8367</v>
      </c>
      <c r="F2037" s="36">
        <v>44390.430011574077</v>
      </c>
    </row>
    <row r="2038" spans="1:6">
      <c r="A2038" s="37">
        <v>7</v>
      </c>
      <c r="B2038" t="s">
        <v>7077</v>
      </c>
      <c r="C2038" s="37">
        <v>0</v>
      </c>
      <c r="E2038" t="s">
        <v>8368</v>
      </c>
      <c r="F2038" s="36">
        <v>44390.430011574077</v>
      </c>
    </row>
    <row r="2039" spans="1:6">
      <c r="A2039" s="37">
        <v>7</v>
      </c>
      <c r="B2039" t="s">
        <v>7079</v>
      </c>
      <c r="C2039" s="37">
        <v>0</v>
      </c>
      <c r="E2039" t="s">
        <v>8369</v>
      </c>
      <c r="F2039" s="36">
        <v>44390.430011574077</v>
      </c>
    </row>
    <row r="2040" spans="1:6">
      <c r="A2040" s="37">
        <v>7</v>
      </c>
      <c r="B2040" t="s">
        <v>7081</v>
      </c>
      <c r="C2040" s="37">
        <v>0</v>
      </c>
      <c r="E2040" t="s">
        <v>7947</v>
      </c>
      <c r="F2040" s="36">
        <v>44390.430011574077</v>
      </c>
    </row>
    <row r="2041" spans="1:6">
      <c r="A2041" s="37">
        <v>7</v>
      </c>
      <c r="B2041" t="s">
        <v>7083</v>
      </c>
      <c r="C2041" s="37">
        <v>0</v>
      </c>
      <c r="E2041" t="s">
        <v>7948</v>
      </c>
      <c r="F2041" s="36">
        <v>44390.430023148147</v>
      </c>
    </row>
    <row r="2042" spans="1:6">
      <c r="A2042" s="37">
        <v>7</v>
      </c>
      <c r="B2042" t="s">
        <v>7084</v>
      </c>
      <c r="C2042" s="37">
        <v>0</v>
      </c>
      <c r="E2042" t="s">
        <v>8011</v>
      </c>
      <c r="F2042" s="36">
        <v>44390.430023148147</v>
      </c>
    </row>
    <row r="2043" spans="1:6">
      <c r="A2043" s="37">
        <v>7</v>
      </c>
      <c r="B2043" t="s">
        <v>7086</v>
      </c>
      <c r="C2043" s="37">
        <v>0</v>
      </c>
      <c r="E2043" t="s">
        <v>7950</v>
      </c>
      <c r="F2043" s="36">
        <v>44390.430023148147</v>
      </c>
    </row>
    <row r="2044" spans="1:6">
      <c r="A2044" s="37">
        <v>7</v>
      </c>
      <c r="B2044" t="s">
        <v>7088</v>
      </c>
      <c r="C2044" s="37">
        <v>0</v>
      </c>
      <c r="E2044" t="s">
        <v>7951</v>
      </c>
      <c r="F2044" s="36">
        <v>44390.430023148147</v>
      </c>
    </row>
    <row r="2045" spans="1:6">
      <c r="A2045" s="37">
        <v>7</v>
      </c>
      <c r="B2045" t="s">
        <v>7090</v>
      </c>
      <c r="C2045" s="37">
        <v>0</v>
      </c>
      <c r="E2045" t="s">
        <v>7952</v>
      </c>
      <c r="F2045" s="36">
        <v>44390.430023148147</v>
      </c>
    </row>
    <row r="2046" spans="1:6">
      <c r="A2046" s="37">
        <v>7</v>
      </c>
      <c r="B2046" t="s">
        <v>7092</v>
      </c>
      <c r="C2046" s="37">
        <v>0</v>
      </c>
      <c r="E2046" t="s">
        <v>7953</v>
      </c>
      <c r="F2046" s="36">
        <v>44390.430034722223</v>
      </c>
    </row>
    <row r="2047" spans="1:6">
      <c r="A2047" s="37">
        <v>7</v>
      </c>
      <c r="B2047" t="s">
        <v>7094</v>
      </c>
      <c r="C2047" s="37">
        <v>0</v>
      </c>
      <c r="E2047" t="s">
        <v>7954</v>
      </c>
      <c r="F2047" s="36">
        <v>44390.430034722223</v>
      </c>
    </row>
    <row r="2048" spans="1:6">
      <c r="A2048" s="37">
        <v>7</v>
      </c>
      <c r="B2048" t="s">
        <v>7096</v>
      </c>
      <c r="C2048" s="37">
        <v>0</v>
      </c>
      <c r="E2048" t="s">
        <v>7955</v>
      </c>
      <c r="F2048" s="36">
        <v>44390.430034722223</v>
      </c>
    </row>
    <row r="2049" spans="1:6">
      <c r="A2049" s="37">
        <v>7</v>
      </c>
      <c r="B2049" t="s">
        <v>7098</v>
      </c>
      <c r="C2049" s="37">
        <v>0</v>
      </c>
      <c r="E2049" t="s">
        <v>7956</v>
      </c>
      <c r="F2049" s="36">
        <v>44390.430034722223</v>
      </c>
    </row>
    <row r="2050" spans="1:6">
      <c r="A2050" s="37">
        <v>7</v>
      </c>
      <c r="B2050" t="s">
        <v>7100</v>
      </c>
      <c r="C2050" s="37">
        <v>0</v>
      </c>
      <c r="E2050" t="s">
        <v>7957</v>
      </c>
      <c r="F2050" s="36">
        <v>44390.430034722223</v>
      </c>
    </row>
    <row r="2051" spans="1:6">
      <c r="A2051" s="37">
        <v>7</v>
      </c>
      <c r="B2051" t="s">
        <v>7102</v>
      </c>
      <c r="C2051" s="37">
        <v>0</v>
      </c>
      <c r="E2051" t="s">
        <v>7958</v>
      </c>
      <c r="F2051" s="36">
        <v>44390.430046296293</v>
      </c>
    </row>
    <row r="2052" spans="1:6">
      <c r="A2052" s="37">
        <v>7</v>
      </c>
      <c r="B2052" t="s">
        <v>7104</v>
      </c>
      <c r="C2052" s="37">
        <v>0</v>
      </c>
      <c r="E2052" t="s">
        <v>7959</v>
      </c>
      <c r="F2052" s="36">
        <v>44390.430046296293</v>
      </c>
    </row>
    <row r="2053" spans="1:6">
      <c r="A2053" s="37">
        <v>7</v>
      </c>
      <c r="B2053" t="s">
        <v>7106</v>
      </c>
      <c r="C2053" s="37">
        <v>0</v>
      </c>
      <c r="E2053" t="s">
        <v>7960</v>
      </c>
      <c r="F2053" s="36">
        <v>44390.430046296293</v>
      </c>
    </row>
    <row r="2054" spans="1:6">
      <c r="A2054" s="37">
        <v>7</v>
      </c>
      <c r="B2054" t="s">
        <v>7108</v>
      </c>
      <c r="C2054" s="37">
        <v>0</v>
      </c>
      <c r="E2054" t="s">
        <v>7961</v>
      </c>
      <c r="F2054" s="36">
        <v>44390.430046296293</v>
      </c>
    </row>
    <row r="2055" spans="1:6">
      <c r="A2055" s="37">
        <v>7</v>
      </c>
      <c r="B2055" t="s">
        <v>7110</v>
      </c>
      <c r="C2055" s="37">
        <v>0</v>
      </c>
      <c r="E2055" t="s">
        <v>7962</v>
      </c>
      <c r="F2055" s="36">
        <v>44390.430046296293</v>
      </c>
    </row>
    <row r="2056" spans="1:6">
      <c r="A2056" s="37">
        <v>7</v>
      </c>
      <c r="B2056" t="s">
        <v>7112</v>
      </c>
      <c r="C2056" s="37">
        <v>0</v>
      </c>
      <c r="E2056" t="s">
        <v>7963</v>
      </c>
      <c r="F2056" s="36">
        <v>44390.430046296293</v>
      </c>
    </row>
    <row r="2057" spans="1:6">
      <c r="A2057" s="37">
        <v>7</v>
      </c>
      <c r="B2057" t="s">
        <v>7114</v>
      </c>
      <c r="C2057" s="37">
        <v>0</v>
      </c>
      <c r="E2057" t="s">
        <v>7964</v>
      </c>
      <c r="F2057" s="36">
        <v>44390.43005787037</v>
      </c>
    </row>
    <row r="2058" spans="1:6">
      <c r="A2058" s="37">
        <v>7</v>
      </c>
      <c r="B2058" t="s">
        <v>7115</v>
      </c>
      <c r="C2058" s="37">
        <v>0</v>
      </c>
      <c r="E2058" t="s">
        <v>7965</v>
      </c>
      <c r="F2058" s="36">
        <v>44390.43005787037</v>
      </c>
    </row>
    <row r="2059" spans="1:6">
      <c r="A2059" s="37">
        <v>7</v>
      </c>
      <c r="B2059" t="s">
        <v>7117</v>
      </c>
      <c r="C2059" s="37">
        <v>0</v>
      </c>
      <c r="E2059" t="s">
        <v>7966</v>
      </c>
      <c r="F2059" s="36">
        <v>44390.43005787037</v>
      </c>
    </row>
    <row r="2060" spans="1:6">
      <c r="A2060" s="37">
        <v>7</v>
      </c>
      <c r="B2060" t="s">
        <v>7119</v>
      </c>
      <c r="C2060" s="37">
        <v>0</v>
      </c>
      <c r="E2060" t="s">
        <v>7967</v>
      </c>
      <c r="F2060" s="36">
        <v>44390.43005787037</v>
      </c>
    </row>
    <row r="2061" spans="1:6">
      <c r="A2061" s="37">
        <v>7</v>
      </c>
      <c r="B2061" t="s">
        <v>7385</v>
      </c>
      <c r="C2061" s="37">
        <v>0</v>
      </c>
      <c r="E2061" t="s">
        <v>7968</v>
      </c>
      <c r="F2061" s="36">
        <v>44390.43005787037</v>
      </c>
    </row>
    <row r="2062" spans="1:6">
      <c r="A2062" s="37">
        <v>7</v>
      </c>
      <c r="B2062" t="s">
        <v>7386</v>
      </c>
      <c r="C2062" s="37">
        <v>0</v>
      </c>
      <c r="E2062" t="s">
        <v>7969</v>
      </c>
      <c r="F2062" s="36">
        <v>44390.430069444446</v>
      </c>
    </row>
    <row r="2063" spans="1:6">
      <c r="A2063" s="37">
        <v>7</v>
      </c>
      <c r="B2063" t="s">
        <v>7387</v>
      </c>
      <c r="C2063" s="37">
        <v>0</v>
      </c>
      <c r="E2063" t="s">
        <v>7970</v>
      </c>
      <c r="F2063" s="36">
        <v>44390.430069444446</v>
      </c>
    </row>
    <row r="2064" spans="1:6">
      <c r="A2064" s="37">
        <v>7</v>
      </c>
      <c r="B2064" t="s">
        <v>7388</v>
      </c>
      <c r="C2064" s="37">
        <v>0</v>
      </c>
      <c r="E2064" t="s">
        <v>7971</v>
      </c>
      <c r="F2064" s="36">
        <v>44390.430069444446</v>
      </c>
    </row>
    <row r="2065" spans="1:6">
      <c r="A2065" s="37">
        <v>7</v>
      </c>
      <c r="B2065" t="s">
        <v>7389</v>
      </c>
      <c r="C2065" s="37">
        <v>0</v>
      </c>
      <c r="E2065" t="s">
        <v>7972</v>
      </c>
      <c r="F2065" s="36">
        <v>44390.430069444446</v>
      </c>
    </row>
    <row r="2066" spans="1:6">
      <c r="A2066" s="37">
        <v>7</v>
      </c>
      <c r="B2066" t="s">
        <v>5745</v>
      </c>
      <c r="C2066" s="37">
        <v>0</v>
      </c>
      <c r="E2066" t="s">
        <v>8370</v>
      </c>
      <c r="F2066" s="36">
        <v>44390.430069444446</v>
      </c>
    </row>
    <row r="2067" spans="1:6">
      <c r="A2067" s="37">
        <v>7</v>
      </c>
      <c r="B2067" t="s">
        <v>7393</v>
      </c>
      <c r="C2067" s="37">
        <v>0</v>
      </c>
      <c r="E2067" t="s">
        <v>7974</v>
      </c>
      <c r="F2067" s="36">
        <v>44390.430081018516</v>
      </c>
    </row>
    <row r="2068" spans="1:6">
      <c r="A2068" s="37">
        <v>7</v>
      </c>
      <c r="B2068" t="s">
        <v>7061</v>
      </c>
      <c r="C2068" s="37">
        <v>0</v>
      </c>
      <c r="E2068" t="s">
        <v>7945</v>
      </c>
      <c r="F2068" s="36">
        <v>44390.430081018516</v>
      </c>
    </row>
    <row r="2069" spans="1:6">
      <c r="A2069" s="37">
        <v>7</v>
      </c>
      <c r="B2069" t="s">
        <v>7398</v>
      </c>
      <c r="C2069" s="37">
        <v>0</v>
      </c>
      <c r="E2069" t="s">
        <v>7975</v>
      </c>
      <c r="F2069" s="36">
        <v>44390.430081018516</v>
      </c>
    </row>
    <row r="2070" spans="1:6">
      <c r="A2070" s="37">
        <v>7</v>
      </c>
      <c r="B2070" t="s">
        <v>7399</v>
      </c>
      <c r="C2070" s="37">
        <v>0</v>
      </c>
      <c r="E2070" t="s">
        <v>7976</v>
      </c>
      <c r="F2070" s="36">
        <v>44390.430081018516</v>
      </c>
    </row>
    <row r="2071" spans="1:6">
      <c r="A2071" s="37">
        <v>7</v>
      </c>
      <c r="B2071" t="s">
        <v>7400</v>
      </c>
      <c r="C2071" s="37">
        <v>0</v>
      </c>
      <c r="E2071" t="s">
        <v>8371</v>
      </c>
      <c r="F2071" s="36">
        <v>44390.430092592593</v>
      </c>
    </row>
    <row r="2072" spans="1:6">
      <c r="A2072" s="37">
        <v>7</v>
      </c>
      <c r="B2072" t="s">
        <v>7401</v>
      </c>
      <c r="C2072" s="37">
        <v>0</v>
      </c>
      <c r="E2072" t="s">
        <v>7977</v>
      </c>
      <c r="F2072" s="36">
        <v>44390.430092592593</v>
      </c>
    </row>
    <row r="2073" spans="1:6">
      <c r="A2073" s="37">
        <v>7</v>
      </c>
      <c r="B2073" t="s">
        <v>7402</v>
      </c>
      <c r="C2073" s="37">
        <v>0</v>
      </c>
      <c r="E2073" t="s">
        <v>8372</v>
      </c>
      <c r="F2073" s="36">
        <v>44390.430092592593</v>
      </c>
    </row>
    <row r="2074" spans="1:6">
      <c r="A2074" s="37">
        <v>7</v>
      </c>
      <c r="B2074" t="s">
        <v>7403</v>
      </c>
      <c r="C2074" s="37">
        <v>0</v>
      </c>
      <c r="E2074" t="s">
        <v>7978</v>
      </c>
      <c r="F2074" s="36">
        <v>44390.430092592593</v>
      </c>
    </row>
    <row r="2075" spans="1:6">
      <c r="A2075" s="37">
        <v>7</v>
      </c>
      <c r="B2075" t="s">
        <v>7110</v>
      </c>
      <c r="C2075" s="37">
        <v>0</v>
      </c>
      <c r="E2075" t="s">
        <v>7962</v>
      </c>
      <c r="F2075" s="36">
        <v>44390.430092592593</v>
      </c>
    </row>
    <row r="2076" spans="1:6">
      <c r="A2076" s="37">
        <v>7</v>
      </c>
      <c r="B2076" t="s">
        <v>7405</v>
      </c>
      <c r="C2076" s="37">
        <v>0</v>
      </c>
      <c r="E2076" t="s">
        <v>8373</v>
      </c>
      <c r="F2076" s="36">
        <v>44390.430104166669</v>
      </c>
    </row>
    <row r="2077" spans="1:6">
      <c r="A2077" s="37">
        <v>7</v>
      </c>
      <c r="B2077" t="s">
        <v>7407</v>
      </c>
      <c r="C2077" s="37">
        <v>0</v>
      </c>
      <c r="E2077" t="s">
        <v>7979</v>
      </c>
      <c r="F2077" s="36">
        <v>44390.430104166669</v>
      </c>
    </row>
    <row r="2078" spans="1:6">
      <c r="A2078" s="37">
        <v>7</v>
      </c>
      <c r="B2078" t="s">
        <v>7410</v>
      </c>
      <c r="C2078" s="37">
        <v>0</v>
      </c>
      <c r="E2078" t="s">
        <v>8374</v>
      </c>
      <c r="F2078" s="36">
        <v>44390.430104166669</v>
      </c>
    </row>
    <row r="2079" spans="1:6">
      <c r="A2079" s="37">
        <v>7</v>
      </c>
      <c r="B2079" t="s">
        <v>7411</v>
      </c>
      <c r="C2079" s="37">
        <v>0</v>
      </c>
      <c r="E2079" t="s">
        <v>8375</v>
      </c>
      <c r="F2079" s="36">
        <v>44390.430104166669</v>
      </c>
    </row>
    <row r="2080" spans="1:6">
      <c r="A2080" s="37">
        <v>7</v>
      </c>
      <c r="B2080" t="s">
        <v>7412</v>
      </c>
      <c r="C2080" s="37">
        <v>0</v>
      </c>
      <c r="E2080" t="s">
        <v>8376</v>
      </c>
      <c r="F2080" s="36">
        <v>44390.430104166669</v>
      </c>
    </row>
    <row r="2081" spans="1:6">
      <c r="A2081" s="37">
        <v>7</v>
      </c>
      <c r="B2081" t="s">
        <v>7413</v>
      </c>
      <c r="C2081" s="37">
        <v>0</v>
      </c>
      <c r="E2081" t="s">
        <v>8377</v>
      </c>
      <c r="F2081" s="36">
        <v>44390.430115740739</v>
      </c>
    </row>
    <row r="2082" spans="1:6">
      <c r="A2082" s="37">
        <v>7</v>
      </c>
      <c r="B2082" t="s">
        <v>7415</v>
      </c>
      <c r="C2082" s="37">
        <v>0</v>
      </c>
      <c r="E2082" t="s">
        <v>8378</v>
      </c>
      <c r="F2082" s="36">
        <v>44390.430115740739</v>
      </c>
    </row>
    <row r="2083" spans="1:6">
      <c r="A2083" s="37">
        <v>7</v>
      </c>
      <c r="B2083" t="s">
        <v>7416</v>
      </c>
      <c r="C2083" s="37">
        <v>0</v>
      </c>
      <c r="E2083" t="s">
        <v>8379</v>
      </c>
      <c r="F2083" s="36">
        <v>44390.430115740739</v>
      </c>
    </row>
    <row r="2084" spans="1:6">
      <c r="A2084" s="37">
        <v>7</v>
      </c>
      <c r="B2084" t="s">
        <v>7530</v>
      </c>
      <c r="C2084" s="37">
        <v>0</v>
      </c>
      <c r="E2084" t="s">
        <v>7981</v>
      </c>
      <c r="F2084" s="36">
        <v>44390.430115740739</v>
      </c>
    </row>
    <row r="2085" spans="1:6">
      <c r="A2085" s="37">
        <v>7</v>
      </c>
      <c r="B2085" t="s">
        <v>7418</v>
      </c>
      <c r="C2085" s="37">
        <v>0</v>
      </c>
      <c r="E2085" t="s">
        <v>8380</v>
      </c>
      <c r="F2085" s="36">
        <v>44390.430127314816</v>
      </c>
    </row>
    <row r="2086" spans="1:6">
      <c r="A2086" s="37">
        <v>7</v>
      </c>
      <c r="B2086" t="s">
        <v>7531</v>
      </c>
      <c r="C2086" s="37">
        <v>0</v>
      </c>
      <c r="E2086" t="s">
        <v>7982</v>
      </c>
      <c r="F2086" s="36">
        <v>44390.430127314816</v>
      </c>
    </row>
    <row r="2087" spans="1:6">
      <c r="A2087" s="37">
        <v>7</v>
      </c>
      <c r="B2087" t="s">
        <v>7420</v>
      </c>
      <c r="C2087" s="37">
        <v>0</v>
      </c>
      <c r="E2087" t="s">
        <v>8381</v>
      </c>
      <c r="F2087" s="36">
        <v>44390.430127314816</v>
      </c>
    </row>
    <row r="2088" spans="1:6">
      <c r="A2088" s="37">
        <v>7</v>
      </c>
      <c r="B2088" t="s">
        <v>7532</v>
      </c>
      <c r="C2088" s="37">
        <v>0</v>
      </c>
      <c r="E2088" t="s">
        <v>7983</v>
      </c>
      <c r="F2088" s="36">
        <v>44390.430127314816</v>
      </c>
    </row>
    <row r="2089" spans="1:6">
      <c r="A2089" s="37">
        <v>7</v>
      </c>
      <c r="B2089" t="s">
        <v>7422</v>
      </c>
      <c r="C2089" s="37">
        <v>0</v>
      </c>
      <c r="E2089" t="s">
        <v>8382</v>
      </c>
      <c r="F2089" s="36">
        <v>44390.430138888885</v>
      </c>
    </row>
    <row r="2090" spans="1:6">
      <c r="A2090" s="37">
        <v>7</v>
      </c>
      <c r="B2090" t="s">
        <v>7423</v>
      </c>
      <c r="C2090" s="37">
        <v>0</v>
      </c>
      <c r="E2090" t="s">
        <v>7984</v>
      </c>
      <c r="F2090" s="36">
        <v>44390.430138888885</v>
      </c>
    </row>
    <row r="2091" spans="1:6">
      <c r="A2091" s="37">
        <v>7</v>
      </c>
      <c r="B2091" t="s">
        <v>7424</v>
      </c>
      <c r="C2091" s="37">
        <v>0</v>
      </c>
      <c r="E2091" t="s">
        <v>8383</v>
      </c>
      <c r="F2091" s="36">
        <v>44390.430138888885</v>
      </c>
    </row>
    <row r="2092" spans="1:6">
      <c r="A2092" s="37">
        <v>7</v>
      </c>
      <c r="B2092" t="s">
        <v>7425</v>
      </c>
      <c r="C2092" s="37">
        <v>0</v>
      </c>
      <c r="E2092" t="s">
        <v>7985</v>
      </c>
      <c r="F2092" s="36">
        <v>44390.430138888885</v>
      </c>
    </row>
    <row r="2093" spans="1:6">
      <c r="A2093" s="37">
        <v>7</v>
      </c>
      <c r="B2093" t="s">
        <v>7426</v>
      </c>
      <c r="C2093" s="37">
        <v>0</v>
      </c>
      <c r="E2093" t="s">
        <v>8384</v>
      </c>
      <c r="F2093" s="36">
        <v>44390.430138888885</v>
      </c>
    </row>
    <row r="2094" spans="1:6">
      <c r="A2094" s="37">
        <v>7</v>
      </c>
      <c r="B2094" t="s">
        <v>7427</v>
      </c>
      <c r="C2094" s="37">
        <v>0</v>
      </c>
      <c r="E2094" t="s">
        <v>7986</v>
      </c>
      <c r="F2094" s="36">
        <v>44390.430150462962</v>
      </c>
    </row>
    <row r="2095" spans="1:6">
      <c r="A2095" s="37">
        <v>7</v>
      </c>
      <c r="B2095" t="s">
        <v>7428</v>
      </c>
      <c r="C2095" s="37">
        <v>0</v>
      </c>
      <c r="E2095" t="s">
        <v>8385</v>
      </c>
      <c r="F2095" s="36">
        <v>44390.430150462962</v>
      </c>
    </row>
    <row r="2096" spans="1:6">
      <c r="A2096" s="37">
        <v>7</v>
      </c>
      <c r="B2096" t="s">
        <v>7430</v>
      </c>
      <c r="C2096" s="37">
        <v>0</v>
      </c>
      <c r="E2096" t="s">
        <v>8386</v>
      </c>
      <c r="F2096" s="36">
        <v>44390.430150462962</v>
      </c>
    </row>
    <row r="2097" spans="1:6">
      <c r="A2097" s="37">
        <v>7</v>
      </c>
      <c r="B2097" t="s">
        <v>7431</v>
      </c>
      <c r="C2097" s="37">
        <v>0</v>
      </c>
      <c r="E2097" t="s">
        <v>8387</v>
      </c>
      <c r="F2097" s="36">
        <v>44390.430150462962</v>
      </c>
    </row>
    <row r="2098" spans="1:6">
      <c r="A2098" s="37">
        <v>7</v>
      </c>
      <c r="B2098" t="s">
        <v>7434</v>
      </c>
      <c r="C2098" s="37">
        <v>0</v>
      </c>
      <c r="E2098" t="s">
        <v>7987</v>
      </c>
      <c r="F2098" s="36">
        <v>44390.430162037039</v>
      </c>
    </row>
    <row r="2099" spans="1:6">
      <c r="A2099" s="37">
        <v>7</v>
      </c>
      <c r="B2099" t="s">
        <v>7436</v>
      </c>
      <c r="C2099" s="37">
        <v>0</v>
      </c>
      <c r="E2099" t="s">
        <v>7988</v>
      </c>
      <c r="F2099" s="36">
        <v>44390.430162037039</v>
      </c>
    </row>
    <row r="2100" spans="1:6">
      <c r="A2100" s="37">
        <v>7</v>
      </c>
      <c r="B2100" t="s">
        <v>7438</v>
      </c>
      <c r="C2100" s="37">
        <v>0</v>
      </c>
      <c r="E2100" t="s">
        <v>7989</v>
      </c>
      <c r="F2100" s="36">
        <v>44390.430162037039</v>
      </c>
    </row>
    <row r="2101" spans="1:6">
      <c r="A2101" s="37">
        <v>7</v>
      </c>
      <c r="B2101" t="s">
        <v>7440</v>
      </c>
      <c r="C2101" s="37">
        <v>0</v>
      </c>
      <c r="E2101" t="s">
        <v>7990</v>
      </c>
      <c r="F2101" s="36">
        <v>44390.430162037039</v>
      </c>
    </row>
    <row r="2102" spans="1:6">
      <c r="A2102" s="37">
        <v>7</v>
      </c>
      <c r="B2102" t="s">
        <v>7442</v>
      </c>
      <c r="C2102" s="37">
        <v>0</v>
      </c>
      <c r="E2102" t="s">
        <v>7991</v>
      </c>
      <c r="F2102" s="36">
        <v>44390.430173611108</v>
      </c>
    </row>
    <row r="2103" spans="1:6">
      <c r="A2103" s="37">
        <v>7</v>
      </c>
      <c r="B2103" t="s">
        <v>7444</v>
      </c>
      <c r="C2103" s="37">
        <v>0</v>
      </c>
      <c r="E2103" t="s">
        <v>7992</v>
      </c>
      <c r="F2103" s="36">
        <v>44390.430173611108</v>
      </c>
    </row>
    <row r="2104" spans="1:6">
      <c r="A2104" s="37">
        <v>7</v>
      </c>
      <c r="B2104" t="s">
        <v>7446</v>
      </c>
      <c r="C2104" s="37">
        <v>0</v>
      </c>
      <c r="E2104" t="s">
        <v>7993</v>
      </c>
      <c r="F2104" s="36">
        <v>44390.430173611108</v>
      </c>
    </row>
    <row r="2105" spans="1:6">
      <c r="A2105" s="37">
        <v>7</v>
      </c>
      <c r="B2105" t="s">
        <v>7448</v>
      </c>
      <c r="C2105" s="37">
        <v>0</v>
      </c>
      <c r="E2105" t="s">
        <v>7994</v>
      </c>
      <c r="F2105" s="36">
        <v>44390.430173611108</v>
      </c>
    </row>
    <row r="2106" spans="1:6">
      <c r="A2106" s="37">
        <v>7</v>
      </c>
      <c r="B2106" t="s">
        <v>7450</v>
      </c>
      <c r="C2106" s="37">
        <v>0</v>
      </c>
      <c r="E2106" t="s">
        <v>7995</v>
      </c>
      <c r="F2106" s="36">
        <v>44390.430185185185</v>
      </c>
    </row>
    <row r="2107" spans="1:6">
      <c r="A2107" s="37">
        <v>7</v>
      </c>
      <c r="B2107" t="s">
        <v>7452</v>
      </c>
      <c r="C2107" s="37">
        <v>0</v>
      </c>
      <c r="E2107" t="s">
        <v>7996</v>
      </c>
      <c r="F2107" s="36">
        <v>44390.430185185185</v>
      </c>
    </row>
    <row r="2108" spans="1:6">
      <c r="A2108" s="37">
        <v>7</v>
      </c>
      <c r="B2108" t="s">
        <v>7454</v>
      </c>
      <c r="C2108" s="37">
        <v>0</v>
      </c>
      <c r="E2108" t="s">
        <v>7997</v>
      </c>
      <c r="F2108" s="36">
        <v>44390.430185185185</v>
      </c>
    </row>
    <row r="2109" spans="1:6">
      <c r="A2109" s="37">
        <v>7</v>
      </c>
      <c r="B2109" t="s">
        <v>7456</v>
      </c>
      <c r="C2109" s="37">
        <v>0</v>
      </c>
      <c r="E2109" t="s">
        <v>7998</v>
      </c>
      <c r="F2109" s="36">
        <v>44390.430185185185</v>
      </c>
    </row>
    <row r="2110" spans="1:6">
      <c r="A2110" s="37">
        <v>7</v>
      </c>
      <c r="B2110" t="s">
        <v>7458</v>
      </c>
      <c r="C2110" s="37">
        <v>0</v>
      </c>
      <c r="E2110" t="s">
        <v>7999</v>
      </c>
      <c r="F2110" s="36">
        <v>44390.430196759262</v>
      </c>
    </row>
    <row r="2111" spans="1:6">
      <c r="A2111" s="37">
        <v>7</v>
      </c>
      <c r="B2111" t="s">
        <v>7460</v>
      </c>
      <c r="C2111" s="37">
        <v>0</v>
      </c>
      <c r="E2111" t="s">
        <v>8000</v>
      </c>
      <c r="F2111" s="36">
        <v>44390.430196759262</v>
      </c>
    </row>
    <row r="2112" spans="1:6">
      <c r="A2112" s="37">
        <v>7</v>
      </c>
      <c r="B2112" t="s">
        <v>7462</v>
      </c>
      <c r="C2112" s="37">
        <v>0</v>
      </c>
      <c r="E2112" t="s">
        <v>8001</v>
      </c>
      <c r="F2112" s="36">
        <v>44390.430196759262</v>
      </c>
    </row>
    <row r="2113" spans="1:6">
      <c r="A2113" s="37">
        <v>7</v>
      </c>
      <c r="B2113" t="s">
        <v>7464</v>
      </c>
      <c r="C2113" s="37">
        <v>0</v>
      </c>
      <c r="E2113" t="s">
        <v>8002</v>
      </c>
      <c r="F2113" s="36">
        <v>44390.430196759262</v>
      </c>
    </row>
    <row r="2114" spans="1:6">
      <c r="A2114" s="37">
        <v>7</v>
      </c>
      <c r="B2114" t="s">
        <v>7466</v>
      </c>
      <c r="C2114" s="37">
        <v>0</v>
      </c>
      <c r="E2114" t="s">
        <v>8003</v>
      </c>
      <c r="F2114" s="36">
        <v>44390.430208333331</v>
      </c>
    </row>
    <row r="2115" spans="1:6">
      <c r="A2115" s="37">
        <v>7</v>
      </c>
      <c r="B2115" t="s">
        <v>7468</v>
      </c>
      <c r="C2115" s="37">
        <v>0</v>
      </c>
      <c r="E2115" t="s">
        <v>8004</v>
      </c>
      <c r="F2115" s="36">
        <v>44390.430208333331</v>
      </c>
    </row>
    <row r="2116" spans="1:6">
      <c r="A2116" s="37">
        <v>7</v>
      </c>
      <c r="B2116" t="s">
        <v>7470</v>
      </c>
      <c r="C2116" s="37">
        <v>0</v>
      </c>
      <c r="E2116" t="s">
        <v>8388</v>
      </c>
      <c r="F2116" s="36">
        <v>44390.430208333331</v>
      </c>
    </row>
    <row r="2117" spans="1:6">
      <c r="A2117" s="37">
        <v>7</v>
      </c>
      <c r="B2117" t="s">
        <v>7471</v>
      </c>
      <c r="C2117" s="37">
        <v>0</v>
      </c>
      <c r="E2117" t="s">
        <v>8389</v>
      </c>
      <c r="F2117" s="36">
        <v>44390.430208333331</v>
      </c>
    </row>
    <row r="2118" spans="1:6">
      <c r="A2118" s="37">
        <v>7</v>
      </c>
      <c r="B2118" t="s">
        <v>7472</v>
      </c>
      <c r="C2118" s="37">
        <v>0</v>
      </c>
      <c r="E2118" t="s">
        <v>8390</v>
      </c>
      <c r="F2118" s="36">
        <v>44390.430219907408</v>
      </c>
    </row>
    <row r="2119" spans="1:6">
      <c r="A2119" s="37">
        <v>7</v>
      </c>
      <c r="B2119" t="s">
        <v>7473</v>
      </c>
      <c r="C2119" s="37">
        <v>0</v>
      </c>
      <c r="E2119" t="s">
        <v>8391</v>
      </c>
      <c r="F2119" s="36">
        <v>44390.430219907408</v>
      </c>
    </row>
    <row r="2120" spans="1:6">
      <c r="A2120" s="37">
        <v>7</v>
      </c>
      <c r="B2120" t="s">
        <v>7474</v>
      </c>
      <c r="C2120" s="37">
        <v>0</v>
      </c>
      <c r="E2120" t="s">
        <v>8392</v>
      </c>
      <c r="F2120" s="36">
        <v>44390.430219907408</v>
      </c>
    </row>
    <row r="2121" spans="1:6">
      <c r="A2121" s="37">
        <v>7</v>
      </c>
      <c r="B2121" t="s">
        <v>7475</v>
      </c>
      <c r="C2121" s="37">
        <v>0</v>
      </c>
      <c r="E2121" t="s">
        <v>8393</v>
      </c>
      <c r="F2121" s="36">
        <v>44390.430219907408</v>
      </c>
    </row>
    <row r="2122" spans="1:6">
      <c r="A2122" s="37">
        <v>7</v>
      </c>
      <c r="B2122" t="s">
        <v>7476</v>
      </c>
      <c r="C2122" s="37">
        <v>0</v>
      </c>
      <c r="E2122" t="s">
        <v>8005</v>
      </c>
      <c r="F2122" s="36">
        <v>44390.430219907408</v>
      </c>
    </row>
    <row r="2123" spans="1:6">
      <c r="A2123" s="37">
        <v>7</v>
      </c>
      <c r="B2123" t="s">
        <v>7477</v>
      </c>
      <c r="C2123" s="37">
        <v>0</v>
      </c>
      <c r="E2123" t="s">
        <v>8394</v>
      </c>
      <c r="F2123" s="36">
        <v>44390.430231481485</v>
      </c>
    </row>
    <row r="2124" spans="1:6">
      <c r="A2124" s="37">
        <v>7</v>
      </c>
      <c r="B2124" t="s">
        <v>7478</v>
      </c>
      <c r="C2124" s="37">
        <v>0</v>
      </c>
      <c r="E2124" t="s">
        <v>8006</v>
      </c>
      <c r="F2124" s="36">
        <v>44390.430231481485</v>
      </c>
    </row>
    <row r="2125" spans="1:6">
      <c r="A2125" s="37">
        <v>7</v>
      </c>
      <c r="B2125" t="s">
        <v>5745</v>
      </c>
      <c r="C2125" s="37">
        <v>0</v>
      </c>
      <c r="E2125" t="s">
        <v>8317</v>
      </c>
      <c r="F2125" s="36">
        <v>44390.430231481485</v>
      </c>
    </row>
    <row r="2126" spans="1:6">
      <c r="A2126" s="37">
        <v>7</v>
      </c>
      <c r="B2126" t="s">
        <v>5745</v>
      </c>
      <c r="C2126" s="37">
        <v>0</v>
      </c>
      <c r="E2126" t="s">
        <v>8318</v>
      </c>
      <c r="F2126" s="36">
        <v>44390.430231481485</v>
      </c>
    </row>
    <row r="2127" spans="1:6">
      <c r="A2127" s="37">
        <v>7</v>
      </c>
      <c r="B2127" t="s">
        <v>5745</v>
      </c>
      <c r="C2127" s="37">
        <v>0</v>
      </c>
      <c r="E2127" t="s">
        <v>8319</v>
      </c>
      <c r="F2127" s="36">
        <v>44390.430243055554</v>
      </c>
    </row>
    <row r="2128" spans="1:6">
      <c r="A2128" s="37">
        <v>7</v>
      </c>
      <c r="B2128" t="s">
        <v>5745</v>
      </c>
      <c r="C2128" s="37">
        <v>0</v>
      </c>
      <c r="E2128" t="s">
        <v>8320</v>
      </c>
      <c r="F2128" s="36">
        <v>44390.430243055554</v>
      </c>
    </row>
    <row r="2129" spans="1:6">
      <c r="A2129" s="37">
        <v>7</v>
      </c>
      <c r="B2129" t="s">
        <v>5745</v>
      </c>
      <c r="C2129" s="37">
        <v>0</v>
      </c>
      <c r="E2129" t="s">
        <v>8321</v>
      </c>
      <c r="F2129" s="36">
        <v>44390.430243055554</v>
      </c>
    </row>
    <row r="2130" spans="1:6">
      <c r="A2130" s="37">
        <v>8</v>
      </c>
      <c r="B2130" t="s">
        <v>6901</v>
      </c>
      <c r="C2130" s="37">
        <v>0</v>
      </c>
      <c r="E2130" t="s">
        <v>7898</v>
      </c>
      <c r="F2130" s="36">
        <v>44390.576909722222</v>
      </c>
    </row>
    <row r="2131" spans="1:6">
      <c r="A2131" s="37">
        <v>8</v>
      </c>
      <c r="B2131" t="s">
        <v>6903</v>
      </c>
      <c r="C2131" s="37">
        <v>0</v>
      </c>
      <c r="E2131" t="s">
        <v>7899</v>
      </c>
      <c r="F2131" s="36">
        <v>44390.576909722222</v>
      </c>
    </row>
    <row r="2132" spans="1:6">
      <c r="A2132" s="37">
        <v>8</v>
      </c>
      <c r="B2132" t="s">
        <v>7025</v>
      </c>
      <c r="C2132" s="37">
        <v>0</v>
      </c>
      <c r="E2132" t="s">
        <v>7916</v>
      </c>
      <c r="F2132" s="36">
        <v>44390.576921296299</v>
      </c>
    </row>
    <row r="2133" spans="1:6">
      <c r="A2133" s="37">
        <v>8</v>
      </c>
      <c r="B2133" t="s">
        <v>5745</v>
      </c>
      <c r="C2133" s="37">
        <v>0</v>
      </c>
      <c r="E2133" t="s">
        <v>8309</v>
      </c>
      <c r="F2133" s="36">
        <v>44390.576921296299</v>
      </c>
    </row>
    <row r="2134" spans="1:6">
      <c r="A2134" s="37">
        <v>8</v>
      </c>
      <c r="B2134" t="s">
        <v>7349</v>
      </c>
      <c r="C2134" s="37">
        <v>0</v>
      </c>
      <c r="E2134" t="s">
        <v>7912</v>
      </c>
      <c r="F2134" s="36">
        <v>44390.576921296299</v>
      </c>
    </row>
    <row r="2135" spans="1:6">
      <c r="A2135" s="37">
        <v>8</v>
      </c>
      <c r="B2135" t="s">
        <v>5745</v>
      </c>
      <c r="C2135" s="37">
        <v>0</v>
      </c>
      <c r="E2135" t="s">
        <v>8310</v>
      </c>
      <c r="F2135" s="36">
        <v>44390.576921296299</v>
      </c>
    </row>
    <row r="2136" spans="1:6">
      <c r="A2136" s="37">
        <v>8</v>
      </c>
      <c r="B2136" t="s">
        <v>7344</v>
      </c>
      <c r="C2136" s="37">
        <v>0</v>
      </c>
      <c r="E2136" t="s">
        <v>7909</v>
      </c>
      <c r="F2136" s="36">
        <v>44390.576921296299</v>
      </c>
    </row>
    <row r="2137" spans="1:6">
      <c r="A2137" s="37">
        <v>8</v>
      </c>
      <c r="B2137" t="s">
        <v>6835</v>
      </c>
      <c r="C2137" s="37">
        <v>0</v>
      </c>
      <c r="E2137" t="s">
        <v>8355</v>
      </c>
      <c r="F2137" s="36">
        <v>44390.576921296299</v>
      </c>
    </row>
    <row r="2138" spans="1:6">
      <c r="A2138" s="37">
        <v>8</v>
      </c>
      <c r="B2138" t="s">
        <v>7023</v>
      </c>
      <c r="C2138" s="37">
        <v>0</v>
      </c>
      <c r="E2138" t="s">
        <v>7933</v>
      </c>
      <c r="F2138" s="36">
        <v>44390.576921296299</v>
      </c>
    </row>
    <row r="2139" spans="1:6">
      <c r="A2139" s="37">
        <v>8</v>
      </c>
      <c r="B2139" t="s">
        <v>7019</v>
      </c>
      <c r="C2139" s="37">
        <v>0</v>
      </c>
      <c r="E2139" t="s">
        <v>7931</v>
      </c>
      <c r="F2139" s="36">
        <v>44390.576921296299</v>
      </c>
    </row>
    <row r="2140" spans="1:6">
      <c r="A2140" s="37">
        <v>8</v>
      </c>
      <c r="B2140" t="s">
        <v>7355</v>
      </c>
      <c r="C2140" s="37">
        <v>0</v>
      </c>
      <c r="E2140" t="s">
        <v>7922</v>
      </c>
      <c r="F2140" s="36">
        <v>44390.576921296299</v>
      </c>
    </row>
    <row r="2141" spans="1:6">
      <c r="A2141" s="37">
        <v>8</v>
      </c>
      <c r="B2141" t="s">
        <v>7398</v>
      </c>
      <c r="C2141" s="37">
        <v>0</v>
      </c>
      <c r="E2141" t="s">
        <v>7975</v>
      </c>
      <c r="F2141" s="36">
        <v>44390.576921296299</v>
      </c>
    </row>
    <row r="2142" spans="1:6">
      <c r="A2142" s="37">
        <v>8</v>
      </c>
      <c r="B2142" t="s">
        <v>5745</v>
      </c>
      <c r="C2142" s="37">
        <v>0</v>
      </c>
      <c r="E2142" t="s">
        <v>8356</v>
      </c>
      <c r="F2142" s="36">
        <v>44390.576967592591</v>
      </c>
    </row>
    <row r="2143" spans="1:6">
      <c r="A2143" s="37">
        <v>8</v>
      </c>
      <c r="B2143" t="s">
        <v>5745</v>
      </c>
      <c r="C2143" s="37">
        <v>0</v>
      </c>
      <c r="E2143" t="s">
        <v>8357</v>
      </c>
      <c r="F2143" s="36">
        <v>44390.576967592591</v>
      </c>
    </row>
    <row r="2144" spans="1:6">
      <c r="A2144" s="37">
        <v>8</v>
      </c>
      <c r="B2144" t="s">
        <v>5745</v>
      </c>
      <c r="C2144" s="37">
        <v>0</v>
      </c>
      <c r="E2144" t="s">
        <v>8358</v>
      </c>
      <c r="F2144" s="36">
        <v>44390.576967592591</v>
      </c>
    </row>
    <row r="2145" spans="1:6">
      <c r="A2145" s="37">
        <v>8</v>
      </c>
      <c r="B2145" t="s">
        <v>5745</v>
      </c>
      <c r="C2145" s="37">
        <v>0</v>
      </c>
      <c r="E2145" t="s">
        <v>8359</v>
      </c>
      <c r="F2145" s="36">
        <v>44390.576967592591</v>
      </c>
    </row>
    <row r="2146" spans="1:6">
      <c r="A2146" s="37">
        <v>8</v>
      </c>
      <c r="B2146" t="s">
        <v>6901</v>
      </c>
      <c r="C2146" s="37">
        <v>0</v>
      </c>
      <c r="E2146" t="s">
        <v>7898</v>
      </c>
      <c r="F2146" s="36">
        <v>44390.576967592591</v>
      </c>
    </row>
    <row r="2147" spans="1:6">
      <c r="A2147" s="37">
        <v>8</v>
      </c>
      <c r="B2147" t="s">
        <v>6903</v>
      </c>
      <c r="C2147" s="37">
        <v>0</v>
      </c>
      <c r="E2147" t="s">
        <v>7899</v>
      </c>
      <c r="F2147" s="36">
        <v>44390.576979166668</v>
      </c>
    </row>
    <row r="2148" spans="1:6">
      <c r="A2148" s="37">
        <v>8</v>
      </c>
      <c r="B2148" t="s">
        <v>6997</v>
      </c>
      <c r="C2148" s="37">
        <v>0</v>
      </c>
      <c r="E2148" t="s">
        <v>7900</v>
      </c>
      <c r="F2148" s="36">
        <v>44390.576979166668</v>
      </c>
    </row>
    <row r="2149" spans="1:6">
      <c r="A2149" s="37">
        <v>8</v>
      </c>
      <c r="B2149" t="s">
        <v>6999</v>
      </c>
      <c r="C2149" s="37">
        <v>0</v>
      </c>
      <c r="E2149" t="s">
        <v>7901</v>
      </c>
      <c r="F2149" s="36">
        <v>44390.576979166668</v>
      </c>
    </row>
    <row r="2150" spans="1:6">
      <c r="A2150" s="37">
        <v>8</v>
      </c>
      <c r="B2150" t="s">
        <v>7001</v>
      </c>
      <c r="C2150" s="37">
        <v>0</v>
      </c>
      <c r="E2150" t="s">
        <v>7902</v>
      </c>
      <c r="F2150" s="36">
        <v>44390.576979166668</v>
      </c>
    </row>
    <row r="2151" spans="1:6">
      <c r="A2151" s="37">
        <v>8</v>
      </c>
      <c r="B2151" t="s">
        <v>7003</v>
      </c>
      <c r="C2151" s="37">
        <v>0</v>
      </c>
      <c r="E2151" t="s">
        <v>7903</v>
      </c>
      <c r="F2151" s="36">
        <v>44390.576979166668</v>
      </c>
    </row>
    <row r="2152" spans="1:6">
      <c r="A2152" s="37">
        <v>8</v>
      </c>
      <c r="B2152" t="s">
        <v>7005</v>
      </c>
      <c r="C2152" s="37">
        <v>0</v>
      </c>
      <c r="E2152" t="s">
        <v>7904</v>
      </c>
      <c r="F2152" s="36">
        <v>44390.576979166668</v>
      </c>
    </row>
    <row r="2153" spans="1:6">
      <c r="A2153" s="37">
        <v>8</v>
      </c>
      <c r="B2153" t="s">
        <v>7007</v>
      </c>
      <c r="C2153" s="37">
        <v>0</v>
      </c>
      <c r="E2153" t="s">
        <v>7905</v>
      </c>
      <c r="F2153" s="36">
        <v>44390.576979166668</v>
      </c>
    </row>
    <row r="2154" spans="1:6">
      <c r="A2154" s="37">
        <v>8</v>
      </c>
      <c r="B2154" t="s">
        <v>7009</v>
      </c>
      <c r="C2154" s="37">
        <v>0</v>
      </c>
      <c r="E2154" t="s">
        <v>7906</v>
      </c>
      <c r="F2154" s="36">
        <v>44390.576979166668</v>
      </c>
    </row>
    <row r="2155" spans="1:6">
      <c r="A2155" s="37">
        <v>8</v>
      </c>
      <c r="B2155" t="s">
        <v>7011</v>
      </c>
      <c r="C2155" s="37">
        <v>0</v>
      </c>
      <c r="E2155" t="s">
        <v>7907</v>
      </c>
      <c r="F2155" s="36">
        <v>44390.576979166668</v>
      </c>
    </row>
    <row r="2156" spans="1:6">
      <c r="A2156" s="37">
        <v>8</v>
      </c>
      <c r="B2156" t="s">
        <v>7342</v>
      </c>
      <c r="C2156" s="37">
        <v>0</v>
      </c>
      <c r="E2156" t="s">
        <v>7908</v>
      </c>
      <c r="F2156" s="36">
        <v>44390.576990740738</v>
      </c>
    </row>
    <row r="2157" spans="1:6">
      <c r="A2157" s="37">
        <v>8</v>
      </c>
      <c r="B2157" t="s">
        <v>7344</v>
      </c>
      <c r="C2157" s="37">
        <v>0</v>
      </c>
      <c r="E2157" t="s">
        <v>7909</v>
      </c>
      <c r="F2157" s="36">
        <v>44390.576990740738</v>
      </c>
    </row>
    <row r="2158" spans="1:6">
      <c r="A2158" s="37">
        <v>8</v>
      </c>
      <c r="B2158" t="s">
        <v>7345</v>
      </c>
      <c r="C2158" s="37">
        <v>0</v>
      </c>
      <c r="E2158" t="s">
        <v>7910</v>
      </c>
      <c r="F2158" s="36">
        <v>44390.576990740738</v>
      </c>
    </row>
    <row r="2159" spans="1:6">
      <c r="A2159" s="37">
        <v>8</v>
      </c>
      <c r="B2159" t="s">
        <v>7347</v>
      </c>
      <c r="C2159" s="37">
        <v>0</v>
      </c>
      <c r="E2159" t="s">
        <v>7911</v>
      </c>
      <c r="F2159" s="36">
        <v>44390.576990740738</v>
      </c>
    </row>
    <row r="2160" spans="1:6">
      <c r="A2160" s="37">
        <v>8</v>
      </c>
      <c r="B2160" t="s">
        <v>7349</v>
      </c>
      <c r="C2160" s="37">
        <v>0</v>
      </c>
      <c r="E2160" t="s">
        <v>7912</v>
      </c>
      <c r="F2160" s="36">
        <v>44390.576990740738</v>
      </c>
    </row>
    <row r="2161" spans="1:6">
      <c r="A2161" s="37">
        <v>8</v>
      </c>
      <c r="B2161" t="s">
        <v>7350</v>
      </c>
      <c r="C2161" s="37">
        <v>0</v>
      </c>
      <c r="E2161" t="s">
        <v>7913</v>
      </c>
      <c r="F2161" s="36">
        <v>44390.576990740738</v>
      </c>
    </row>
    <row r="2162" spans="1:6">
      <c r="A2162" s="37">
        <v>8</v>
      </c>
      <c r="B2162" t="s">
        <v>7351</v>
      </c>
      <c r="C2162" s="37">
        <v>0</v>
      </c>
      <c r="E2162" t="s">
        <v>7914</v>
      </c>
      <c r="F2162" s="36">
        <v>44390.576990740738</v>
      </c>
    </row>
    <row r="2163" spans="1:6">
      <c r="A2163" s="37">
        <v>8</v>
      </c>
      <c r="B2163" t="s">
        <v>5745</v>
      </c>
      <c r="C2163" s="37">
        <v>0</v>
      </c>
      <c r="E2163" t="s">
        <v>8309</v>
      </c>
      <c r="F2163" s="36">
        <v>44390.577002314814</v>
      </c>
    </row>
    <row r="2164" spans="1:6">
      <c r="A2164" s="37">
        <v>8</v>
      </c>
      <c r="B2164" t="s">
        <v>5745</v>
      </c>
      <c r="C2164" s="37">
        <v>0</v>
      </c>
      <c r="E2164" t="s">
        <v>8310</v>
      </c>
      <c r="F2164" s="36">
        <v>44390.577002314814</v>
      </c>
    </row>
    <row r="2165" spans="1:6">
      <c r="A2165" s="37">
        <v>8</v>
      </c>
      <c r="B2165" t="s">
        <v>7025</v>
      </c>
      <c r="C2165" s="37">
        <v>0</v>
      </c>
      <c r="E2165" t="s">
        <v>7916</v>
      </c>
      <c r="F2165" s="36">
        <v>44390.577002314814</v>
      </c>
    </row>
    <row r="2166" spans="1:6">
      <c r="A2166" s="37">
        <v>8</v>
      </c>
      <c r="B2166" t="s">
        <v>7047</v>
      </c>
      <c r="C2166" s="37">
        <v>0</v>
      </c>
      <c r="E2166" t="s">
        <v>7917</v>
      </c>
      <c r="F2166" s="36">
        <v>44390.577002314814</v>
      </c>
    </row>
    <row r="2167" spans="1:6">
      <c r="A2167" s="37">
        <v>8</v>
      </c>
      <c r="B2167" t="s">
        <v>7049</v>
      </c>
      <c r="C2167" s="37">
        <v>0</v>
      </c>
      <c r="E2167" t="s">
        <v>7918</v>
      </c>
      <c r="F2167" s="36">
        <v>44390.577002314814</v>
      </c>
    </row>
    <row r="2168" spans="1:6">
      <c r="A2168" s="37">
        <v>8</v>
      </c>
      <c r="B2168" t="s">
        <v>7051</v>
      </c>
      <c r="C2168" s="37">
        <v>0</v>
      </c>
      <c r="E2168" t="s">
        <v>7919</v>
      </c>
      <c r="F2168" s="36">
        <v>44390.577002314814</v>
      </c>
    </row>
    <row r="2169" spans="1:6">
      <c r="A2169" s="37">
        <v>8</v>
      </c>
      <c r="B2169" t="s">
        <v>7053</v>
      </c>
      <c r="C2169" s="37">
        <v>0</v>
      </c>
      <c r="E2169" t="s">
        <v>7920</v>
      </c>
      <c r="F2169" s="36">
        <v>44390.577002314814</v>
      </c>
    </row>
    <row r="2170" spans="1:6">
      <c r="A2170" s="37">
        <v>8</v>
      </c>
      <c r="B2170" t="s">
        <v>7055</v>
      </c>
      <c r="C2170" s="37">
        <v>0</v>
      </c>
      <c r="E2170" t="s">
        <v>7921</v>
      </c>
      <c r="F2170" s="36">
        <v>44390.577002314814</v>
      </c>
    </row>
    <row r="2171" spans="1:6">
      <c r="A2171" s="37">
        <v>8</v>
      </c>
      <c r="B2171" t="s">
        <v>7355</v>
      </c>
      <c r="C2171" s="37">
        <v>0</v>
      </c>
      <c r="E2171" t="s">
        <v>7922</v>
      </c>
      <c r="F2171" s="36">
        <v>44390.577013888891</v>
      </c>
    </row>
    <row r="2172" spans="1:6">
      <c r="A2172" s="37">
        <v>8</v>
      </c>
      <c r="B2172" t="s">
        <v>5745</v>
      </c>
      <c r="C2172" s="37">
        <v>0</v>
      </c>
      <c r="E2172" t="s">
        <v>8360</v>
      </c>
      <c r="F2172" s="36">
        <v>44390.577013888891</v>
      </c>
    </row>
    <row r="2173" spans="1:6">
      <c r="A2173" s="37">
        <v>8</v>
      </c>
      <c r="B2173" t="s">
        <v>7359</v>
      </c>
      <c r="C2173" s="37">
        <v>0</v>
      </c>
      <c r="E2173" t="s">
        <v>7924</v>
      </c>
      <c r="F2173" s="36">
        <v>44390.577013888891</v>
      </c>
    </row>
    <row r="2174" spans="1:6">
      <c r="A2174" s="37">
        <v>8</v>
      </c>
      <c r="B2174" t="s">
        <v>7361</v>
      </c>
      <c r="C2174" s="37">
        <v>0</v>
      </c>
      <c r="E2174" t="s">
        <v>7925</v>
      </c>
      <c r="F2174" s="36">
        <v>44390.577013888891</v>
      </c>
    </row>
    <row r="2175" spans="1:6">
      <c r="A2175" s="37">
        <v>8</v>
      </c>
      <c r="B2175" t="s">
        <v>7363</v>
      </c>
      <c r="C2175" s="37">
        <v>0</v>
      </c>
      <c r="E2175" t="s">
        <v>7926</v>
      </c>
      <c r="F2175" s="36">
        <v>44390.577013888891</v>
      </c>
    </row>
    <row r="2176" spans="1:6">
      <c r="A2176" s="37">
        <v>8</v>
      </c>
      <c r="B2176" t="s">
        <v>7365</v>
      </c>
      <c r="C2176" s="37">
        <v>0</v>
      </c>
      <c r="E2176" t="s">
        <v>7927</v>
      </c>
      <c r="F2176" s="36">
        <v>44390.577013888891</v>
      </c>
    </row>
    <row r="2177" spans="1:6">
      <c r="A2177" s="37">
        <v>8</v>
      </c>
      <c r="B2177" t="s">
        <v>5745</v>
      </c>
      <c r="C2177" s="37">
        <v>0</v>
      </c>
      <c r="E2177" t="s">
        <v>8311</v>
      </c>
      <c r="F2177" s="36">
        <v>44390.577013888891</v>
      </c>
    </row>
    <row r="2178" spans="1:6">
      <c r="A2178" s="37">
        <v>8</v>
      </c>
      <c r="B2178" t="s">
        <v>5745</v>
      </c>
      <c r="C2178" s="37">
        <v>0</v>
      </c>
      <c r="E2178" t="s">
        <v>8312</v>
      </c>
      <c r="F2178" s="36">
        <v>44390.577013888891</v>
      </c>
    </row>
    <row r="2179" spans="1:6">
      <c r="A2179" s="37">
        <v>8</v>
      </c>
      <c r="B2179" t="s">
        <v>5745</v>
      </c>
      <c r="C2179" s="37">
        <v>0</v>
      </c>
      <c r="E2179" t="s">
        <v>8313</v>
      </c>
      <c r="F2179" s="36">
        <v>44390.577025462961</v>
      </c>
    </row>
    <row r="2180" spans="1:6">
      <c r="A2180" s="37">
        <v>8</v>
      </c>
      <c r="B2180" t="s">
        <v>5745</v>
      </c>
      <c r="C2180" s="37">
        <v>0</v>
      </c>
      <c r="E2180" t="s">
        <v>8314</v>
      </c>
      <c r="F2180" s="36">
        <v>44390.577025462961</v>
      </c>
    </row>
    <row r="2181" spans="1:6">
      <c r="A2181" s="37">
        <v>8</v>
      </c>
      <c r="B2181" t="s">
        <v>7013</v>
      </c>
      <c r="C2181" s="37">
        <v>0</v>
      </c>
      <c r="E2181" t="s">
        <v>7928</v>
      </c>
      <c r="F2181" s="36">
        <v>44390.577025462961</v>
      </c>
    </row>
    <row r="2182" spans="1:6">
      <c r="A2182" s="37">
        <v>8</v>
      </c>
      <c r="B2182" t="s">
        <v>7015</v>
      </c>
      <c r="C2182" s="37">
        <v>0</v>
      </c>
      <c r="E2182" t="s">
        <v>7929</v>
      </c>
      <c r="F2182" s="36">
        <v>44390.577025462961</v>
      </c>
    </row>
    <row r="2183" spans="1:6">
      <c r="A2183" s="37">
        <v>8</v>
      </c>
      <c r="B2183" t="s">
        <v>7017</v>
      </c>
      <c r="C2183" s="37">
        <v>0</v>
      </c>
      <c r="E2183" t="s">
        <v>7930</v>
      </c>
      <c r="F2183" s="36">
        <v>44390.577025462961</v>
      </c>
    </row>
    <row r="2184" spans="1:6">
      <c r="A2184" s="37">
        <v>8</v>
      </c>
      <c r="B2184" t="s">
        <v>7019</v>
      </c>
      <c r="C2184" s="37">
        <v>0</v>
      </c>
      <c r="E2184" t="s">
        <v>7931</v>
      </c>
      <c r="F2184" s="36">
        <v>44390.577025462961</v>
      </c>
    </row>
    <row r="2185" spans="1:6">
      <c r="A2185" s="37">
        <v>8</v>
      </c>
      <c r="B2185" t="s">
        <v>7021</v>
      </c>
      <c r="C2185" s="37">
        <v>0</v>
      </c>
      <c r="E2185" t="s">
        <v>7932</v>
      </c>
      <c r="F2185" s="36">
        <v>44390.577025462961</v>
      </c>
    </row>
    <row r="2186" spans="1:6">
      <c r="A2186" s="37">
        <v>8</v>
      </c>
      <c r="B2186" t="s">
        <v>7023</v>
      </c>
      <c r="C2186" s="37">
        <v>0</v>
      </c>
      <c r="E2186" t="s">
        <v>7933</v>
      </c>
      <c r="F2186" s="36">
        <v>44390.577037037037</v>
      </c>
    </row>
    <row r="2187" spans="1:6">
      <c r="A2187" s="37">
        <v>8</v>
      </c>
      <c r="B2187" t="s">
        <v>7372</v>
      </c>
      <c r="C2187" s="37">
        <v>0</v>
      </c>
      <c r="E2187" t="s">
        <v>7934</v>
      </c>
      <c r="F2187" s="36">
        <v>44390.577037037037</v>
      </c>
    </row>
    <row r="2188" spans="1:6">
      <c r="A2188" s="37">
        <v>8</v>
      </c>
      <c r="B2188" t="s">
        <v>7374</v>
      </c>
      <c r="C2188" s="37">
        <v>0</v>
      </c>
      <c r="E2188" t="s">
        <v>7935</v>
      </c>
      <c r="F2188" s="36">
        <v>44390.577037037037</v>
      </c>
    </row>
    <row r="2189" spans="1:6">
      <c r="A2189" s="37">
        <v>8</v>
      </c>
      <c r="B2189" t="s">
        <v>7378</v>
      </c>
      <c r="C2189" s="37">
        <v>0</v>
      </c>
      <c r="E2189" t="s">
        <v>7937</v>
      </c>
      <c r="F2189" s="36">
        <v>44390.577037037037</v>
      </c>
    </row>
    <row r="2190" spans="1:6">
      <c r="A2190" s="37">
        <v>8</v>
      </c>
      <c r="B2190" t="s">
        <v>7379</v>
      </c>
      <c r="C2190" s="37">
        <v>0</v>
      </c>
      <c r="E2190" t="s">
        <v>7938</v>
      </c>
      <c r="F2190" s="36">
        <v>44390.577037037037</v>
      </c>
    </row>
    <row r="2191" spans="1:6">
      <c r="A2191" s="37">
        <v>8</v>
      </c>
      <c r="B2191" t="s">
        <v>7380</v>
      </c>
      <c r="C2191" s="37">
        <v>0</v>
      </c>
      <c r="E2191" t="s">
        <v>7939</v>
      </c>
      <c r="F2191" s="36">
        <v>44390.577037037037</v>
      </c>
    </row>
    <row r="2192" spans="1:6">
      <c r="A2192" s="37">
        <v>8</v>
      </c>
      <c r="B2192" t="s">
        <v>7381</v>
      </c>
      <c r="C2192" s="37">
        <v>0</v>
      </c>
      <c r="E2192" t="s">
        <v>7940</v>
      </c>
      <c r="F2192" s="36">
        <v>44390.577048611114</v>
      </c>
    </row>
    <row r="2193" spans="1:6">
      <c r="A2193" s="37">
        <v>8</v>
      </c>
      <c r="B2193" t="s">
        <v>7382</v>
      </c>
      <c r="C2193" s="37">
        <v>0</v>
      </c>
      <c r="E2193" t="s">
        <v>7941</v>
      </c>
      <c r="F2193" s="36">
        <v>44390.577048611114</v>
      </c>
    </row>
    <row r="2194" spans="1:6">
      <c r="A2194" s="37">
        <v>8</v>
      </c>
      <c r="B2194" t="s">
        <v>7383</v>
      </c>
      <c r="C2194" s="37">
        <v>0</v>
      </c>
      <c r="E2194" t="s">
        <v>7942</v>
      </c>
      <c r="F2194" s="36">
        <v>44390.577048611114</v>
      </c>
    </row>
    <row r="2195" spans="1:6">
      <c r="A2195" s="37">
        <v>8</v>
      </c>
      <c r="B2195" t="s">
        <v>8281</v>
      </c>
      <c r="C2195" s="37">
        <v>0</v>
      </c>
      <c r="E2195" t="s">
        <v>8315</v>
      </c>
      <c r="F2195" s="36">
        <v>44390.577048611114</v>
      </c>
    </row>
    <row r="2196" spans="1:6">
      <c r="A2196" s="37">
        <v>8</v>
      </c>
      <c r="B2196" t="s">
        <v>8281</v>
      </c>
      <c r="C2196" s="37">
        <v>0</v>
      </c>
      <c r="E2196" t="s">
        <v>8361</v>
      </c>
      <c r="F2196" s="36">
        <v>44390.577048611114</v>
      </c>
    </row>
    <row r="2197" spans="1:6">
      <c r="A2197" s="37">
        <v>8</v>
      </c>
      <c r="B2197" t="s">
        <v>8281</v>
      </c>
      <c r="C2197" s="37">
        <v>0</v>
      </c>
      <c r="E2197" t="s">
        <v>8316</v>
      </c>
      <c r="F2197" s="36">
        <v>44390.577048611114</v>
      </c>
    </row>
    <row r="2198" spans="1:6">
      <c r="A2198" s="37">
        <v>8</v>
      </c>
      <c r="B2198" t="s">
        <v>7057</v>
      </c>
      <c r="C2198" s="37">
        <v>0</v>
      </c>
      <c r="E2198" t="s">
        <v>7943</v>
      </c>
      <c r="F2198" s="36">
        <v>44390.577060185184</v>
      </c>
    </row>
    <row r="2199" spans="1:6">
      <c r="A2199" s="37">
        <v>8</v>
      </c>
      <c r="B2199" t="s">
        <v>7059</v>
      </c>
      <c r="C2199" s="37">
        <v>0</v>
      </c>
      <c r="E2199" t="s">
        <v>7944</v>
      </c>
      <c r="F2199" s="36">
        <v>44390.577060185184</v>
      </c>
    </row>
    <row r="2200" spans="1:6">
      <c r="A2200" s="37">
        <v>8</v>
      </c>
      <c r="B2200" t="s">
        <v>7061</v>
      </c>
      <c r="C2200" s="37">
        <v>0</v>
      </c>
      <c r="E2200" t="s">
        <v>7945</v>
      </c>
      <c r="F2200" s="36">
        <v>44390.577060185184</v>
      </c>
    </row>
    <row r="2201" spans="1:6">
      <c r="A2201" s="37">
        <v>8</v>
      </c>
      <c r="B2201" t="s">
        <v>7063</v>
      </c>
      <c r="C2201" s="37">
        <v>0</v>
      </c>
      <c r="E2201" t="s">
        <v>7946</v>
      </c>
      <c r="F2201" s="36">
        <v>44390.577060185184</v>
      </c>
    </row>
    <row r="2202" spans="1:6">
      <c r="A2202" s="37">
        <v>8</v>
      </c>
      <c r="B2202" t="s">
        <v>7065</v>
      </c>
      <c r="C2202" s="37">
        <v>0</v>
      </c>
      <c r="E2202" t="s">
        <v>8362</v>
      </c>
      <c r="F2202" s="36">
        <v>44390.577060185184</v>
      </c>
    </row>
    <row r="2203" spans="1:6">
      <c r="A2203" s="37">
        <v>8</v>
      </c>
      <c r="B2203" t="s">
        <v>7067</v>
      </c>
      <c r="C2203" s="37">
        <v>0</v>
      </c>
      <c r="E2203" t="s">
        <v>8363</v>
      </c>
      <c r="F2203" s="36">
        <v>44390.57707175926</v>
      </c>
    </row>
    <row r="2204" spans="1:6">
      <c r="A2204" s="37">
        <v>8</v>
      </c>
      <c r="B2204" t="s">
        <v>7069</v>
      </c>
      <c r="C2204" s="37">
        <v>0</v>
      </c>
      <c r="E2204" t="s">
        <v>8364</v>
      </c>
      <c r="F2204" s="36">
        <v>44390.57707175926</v>
      </c>
    </row>
    <row r="2205" spans="1:6">
      <c r="A2205" s="37">
        <v>8</v>
      </c>
      <c r="B2205" t="s">
        <v>7071</v>
      </c>
      <c r="C2205" s="37">
        <v>0</v>
      </c>
      <c r="E2205" t="s">
        <v>8365</v>
      </c>
      <c r="F2205" s="36">
        <v>44390.57707175926</v>
      </c>
    </row>
    <row r="2206" spans="1:6">
      <c r="A2206" s="37">
        <v>8</v>
      </c>
      <c r="B2206" t="s">
        <v>7073</v>
      </c>
      <c r="C2206" s="37">
        <v>0</v>
      </c>
      <c r="E2206" t="s">
        <v>8366</v>
      </c>
      <c r="F2206" s="36">
        <v>44390.57707175926</v>
      </c>
    </row>
    <row r="2207" spans="1:6">
      <c r="A2207" s="37">
        <v>8</v>
      </c>
      <c r="B2207" t="s">
        <v>7075</v>
      </c>
      <c r="C2207" s="37">
        <v>0</v>
      </c>
      <c r="E2207" t="s">
        <v>8367</v>
      </c>
      <c r="F2207" s="36">
        <v>44390.57708333333</v>
      </c>
    </row>
    <row r="2208" spans="1:6">
      <c r="A2208" s="37">
        <v>8</v>
      </c>
      <c r="B2208" t="s">
        <v>7077</v>
      </c>
      <c r="C2208" s="37">
        <v>0</v>
      </c>
      <c r="E2208" t="s">
        <v>8368</v>
      </c>
      <c r="F2208" s="36">
        <v>44390.57708333333</v>
      </c>
    </row>
    <row r="2209" spans="1:6">
      <c r="A2209" s="37">
        <v>8</v>
      </c>
      <c r="B2209" t="s">
        <v>7079</v>
      </c>
      <c r="C2209" s="37">
        <v>0</v>
      </c>
      <c r="E2209" t="s">
        <v>8369</v>
      </c>
      <c r="F2209" s="36">
        <v>44390.57708333333</v>
      </c>
    </row>
    <row r="2210" spans="1:6">
      <c r="A2210" s="37">
        <v>8</v>
      </c>
      <c r="B2210" t="s">
        <v>7081</v>
      </c>
      <c r="C2210" s="37">
        <v>0</v>
      </c>
      <c r="E2210" t="s">
        <v>7947</v>
      </c>
      <c r="F2210" s="36">
        <v>44390.57708333333</v>
      </c>
    </row>
    <row r="2211" spans="1:6">
      <c r="A2211" s="37">
        <v>8</v>
      </c>
      <c r="B2211" t="s">
        <v>7083</v>
      </c>
      <c r="C2211" s="37">
        <v>0</v>
      </c>
      <c r="E2211" t="s">
        <v>7948</v>
      </c>
      <c r="F2211" s="36">
        <v>44390.57708333333</v>
      </c>
    </row>
    <row r="2212" spans="1:6">
      <c r="A2212" s="37">
        <v>8</v>
      </c>
      <c r="B2212" t="s">
        <v>7084</v>
      </c>
      <c r="C2212" s="37">
        <v>0</v>
      </c>
      <c r="E2212" t="s">
        <v>8011</v>
      </c>
      <c r="F2212" s="36">
        <v>44390.577094907407</v>
      </c>
    </row>
    <row r="2213" spans="1:6">
      <c r="A2213" s="37">
        <v>8</v>
      </c>
      <c r="B2213" t="s">
        <v>7086</v>
      </c>
      <c r="C2213" s="37">
        <v>0</v>
      </c>
      <c r="E2213" t="s">
        <v>7950</v>
      </c>
      <c r="F2213" s="36">
        <v>44390.577094907407</v>
      </c>
    </row>
    <row r="2214" spans="1:6">
      <c r="A2214" s="37">
        <v>8</v>
      </c>
      <c r="B2214" t="s">
        <v>7088</v>
      </c>
      <c r="C2214" s="37">
        <v>0</v>
      </c>
      <c r="E2214" t="s">
        <v>7951</v>
      </c>
      <c r="F2214" s="36">
        <v>44390.577094907407</v>
      </c>
    </row>
    <row r="2215" spans="1:6">
      <c r="A2215" s="37">
        <v>8</v>
      </c>
      <c r="B2215" t="s">
        <v>7090</v>
      </c>
      <c r="C2215" s="37">
        <v>0</v>
      </c>
      <c r="E2215" t="s">
        <v>7952</v>
      </c>
      <c r="F2215" s="36">
        <v>44390.577094907407</v>
      </c>
    </row>
    <row r="2216" spans="1:6">
      <c r="A2216" s="37">
        <v>8</v>
      </c>
      <c r="B2216" t="s">
        <v>7092</v>
      </c>
      <c r="C2216" s="37">
        <v>0</v>
      </c>
      <c r="E2216" t="s">
        <v>7953</v>
      </c>
      <c r="F2216" s="36">
        <v>44390.577106481483</v>
      </c>
    </row>
    <row r="2217" spans="1:6">
      <c r="A2217" s="37">
        <v>8</v>
      </c>
      <c r="B2217" t="s">
        <v>7094</v>
      </c>
      <c r="C2217" s="37">
        <v>0</v>
      </c>
      <c r="E2217" t="s">
        <v>7954</v>
      </c>
      <c r="F2217" s="36">
        <v>44390.577106481483</v>
      </c>
    </row>
    <row r="2218" spans="1:6">
      <c r="A2218" s="37">
        <v>8</v>
      </c>
      <c r="B2218" t="s">
        <v>7096</v>
      </c>
      <c r="C2218" s="37">
        <v>0</v>
      </c>
      <c r="E2218" t="s">
        <v>7955</v>
      </c>
      <c r="F2218" s="36">
        <v>44390.577106481483</v>
      </c>
    </row>
    <row r="2219" spans="1:6">
      <c r="A2219" s="37">
        <v>8</v>
      </c>
      <c r="B2219" t="s">
        <v>7098</v>
      </c>
      <c r="C2219" s="37">
        <v>0</v>
      </c>
      <c r="E2219" t="s">
        <v>7956</v>
      </c>
      <c r="F2219" s="36">
        <v>44390.577106481483</v>
      </c>
    </row>
    <row r="2220" spans="1:6">
      <c r="A2220" s="37">
        <v>8</v>
      </c>
      <c r="B2220" t="s">
        <v>7100</v>
      </c>
      <c r="C2220" s="37">
        <v>0</v>
      </c>
      <c r="E2220" t="s">
        <v>7957</v>
      </c>
      <c r="F2220" s="36">
        <v>44390.577106481483</v>
      </c>
    </row>
    <row r="2221" spans="1:6">
      <c r="A2221" s="37">
        <v>8</v>
      </c>
      <c r="B2221" t="s">
        <v>7102</v>
      </c>
      <c r="C2221" s="37">
        <v>0</v>
      </c>
      <c r="E2221" t="s">
        <v>7958</v>
      </c>
      <c r="F2221" s="36">
        <v>44390.577118055553</v>
      </c>
    </row>
    <row r="2222" spans="1:6">
      <c r="A2222" s="37">
        <v>8</v>
      </c>
      <c r="B2222" t="s">
        <v>7104</v>
      </c>
      <c r="C2222" s="37">
        <v>0</v>
      </c>
      <c r="E2222" t="s">
        <v>7959</v>
      </c>
      <c r="F2222" s="36">
        <v>44390.577118055553</v>
      </c>
    </row>
    <row r="2223" spans="1:6">
      <c r="A2223" s="37">
        <v>8</v>
      </c>
      <c r="B2223" t="s">
        <v>7106</v>
      </c>
      <c r="C2223" s="37">
        <v>0</v>
      </c>
      <c r="E2223" t="s">
        <v>7960</v>
      </c>
      <c r="F2223" s="36">
        <v>44390.577118055553</v>
      </c>
    </row>
    <row r="2224" spans="1:6">
      <c r="A2224" s="37">
        <v>8</v>
      </c>
      <c r="B2224" t="s">
        <v>7108</v>
      </c>
      <c r="C2224" s="37">
        <v>0</v>
      </c>
      <c r="E2224" t="s">
        <v>7961</v>
      </c>
      <c r="F2224" s="36">
        <v>44390.577118055553</v>
      </c>
    </row>
    <row r="2225" spans="1:6">
      <c r="A2225" s="37">
        <v>8</v>
      </c>
      <c r="B2225" t="s">
        <v>7110</v>
      </c>
      <c r="C2225" s="37">
        <v>0</v>
      </c>
      <c r="E2225" t="s">
        <v>7962</v>
      </c>
      <c r="F2225" s="36">
        <v>44390.577118055553</v>
      </c>
    </row>
    <row r="2226" spans="1:6">
      <c r="A2226" s="37">
        <v>8</v>
      </c>
      <c r="B2226" t="s">
        <v>7112</v>
      </c>
      <c r="C2226" s="37">
        <v>0</v>
      </c>
      <c r="E2226" t="s">
        <v>7963</v>
      </c>
      <c r="F2226" s="36">
        <v>44390.577118055553</v>
      </c>
    </row>
    <row r="2227" spans="1:6">
      <c r="A2227" s="37">
        <v>8</v>
      </c>
      <c r="B2227" t="s">
        <v>7114</v>
      </c>
      <c r="C2227" s="37">
        <v>0</v>
      </c>
      <c r="E2227" t="s">
        <v>7964</v>
      </c>
      <c r="F2227" s="36">
        <v>44390.57712962963</v>
      </c>
    </row>
    <row r="2228" spans="1:6">
      <c r="A2228" s="37">
        <v>8</v>
      </c>
      <c r="B2228" t="s">
        <v>7115</v>
      </c>
      <c r="C2228" s="37">
        <v>0</v>
      </c>
      <c r="E2228" t="s">
        <v>7965</v>
      </c>
      <c r="F2228" s="36">
        <v>44390.57712962963</v>
      </c>
    </row>
    <row r="2229" spans="1:6">
      <c r="A2229" s="37">
        <v>8</v>
      </c>
      <c r="B2229" t="s">
        <v>7117</v>
      </c>
      <c r="C2229" s="37">
        <v>0</v>
      </c>
      <c r="E2229" t="s">
        <v>7966</v>
      </c>
      <c r="F2229" s="36">
        <v>44390.57712962963</v>
      </c>
    </row>
    <row r="2230" spans="1:6">
      <c r="A2230" s="37">
        <v>8</v>
      </c>
      <c r="B2230" t="s">
        <v>7119</v>
      </c>
      <c r="C2230" s="37">
        <v>0</v>
      </c>
      <c r="E2230" t="s">
        <v>7967</v>
      </c>
      <c r="F2230" s="36">
        <v>44390.57712962963</v>
      </c>
    </row>
    <row r="2231" spans="1:6">
      <c r="A2231" s="37">
        <v>8</v>
      </c>
      <c r="B2231" t="s">
        <v>7385</v>
      </c>
      <c r="C2231" s="37">
        <v>0</v>
      </c>
      <c r="E2231" t="s">
        <v>7968</v>
      </c>
      <c r="F2231" s="36">
        <v>44390.57712962963</v>
      </c>
    </row>
    <row r="2232" spans="1:6">
      <c r="A2232" s="37">
        <v>8</v>
      </c>
      <c r="B2232" t="s">
        <v>7386</v>
      </c>
      <c r="C2232" s="37">
        <v>0</v>
      </c>
      <c r="E2232" t="s">
        <v>7969</v>
      </c>
      <c r="F2232" s="36">
        <v>44390.57712962963</v>
      </c>
    </row>
    <row r="2233" spans="1:6">
      <c r="A2233" s="37">
        <v>8</v>
      </c>
      <c r="B2233" t="s">
        <v>7387</v>
      </c>
      <c r="C2233" s="37">
        <v>0</v>
      </c>
      <c r="E2233" t="s">
        <v>7970</v>
      </c>
      <c r="F2233" s="36">
        <v>44390.577141203707</v>
      </c>
    </row>
    <row r="2234" spans="1:6">
      <c r="A2234" s="37">
        <v>8</v>
      </c>
      <c r="B2234" t="s">
        <v>7388</v>
      </c>
      <c r="C2234" s="37">
        <v>0</v>
      </c>
      <c r="E2234" t="s">
        <v>7971</v>
      </c>
      <c r="F2234" s="36">
        <v>44390.577141203707</v>
      </c>
    </row>
    <row r="2235" spans="1:6">
      <c r="A2235" s="37">
        <v>8</v>
      </c>
      <c r="B2235" t="s">
        <v>7389</v>
      </c>
      <c r="C2235" s="37">
        <v>0</v>
      </c>
      <c r="E2235" t="s">
        <v>7972</v>
      </c>
      <c r="F2235" s="36">
        <v>44390.577141203707</v>
      </c>
    </row>
    <row r="2236" spans="1:6">
      <c r="A2236" s="37">
        <v>8</v>
      </c>
      <c r="B2236" t="s">
        <v>5745</v>
      </c>
      <c r="C2236" s="37">
        <v>0</v>
      </c>
      <c r="E2236" t="s">
        <v>8370</v>
      </c>
      <c r="F2236" s="36">
        <v>44390.577141203707</v>
      </c>
    </row>
    <row r="2237" spans="1:6">
      <c r="A2237" s="37">
        <v>8</v>
      </c>
      <c r="B2237" t="s">
        <v>7393</v>
      </c>
      <c r="C2237" s="37">
        <v>0</v>
      </c>
      <c r="E2237" t="s">
        <v>7974</v>
      </c>
      <c r="F2237" s="36">
        <v>44390.577152777776</v>
      </c>
    </row>
    <row r="2238" spans="1:6">
      <c r="A2238" s="37">
        <v>8</v>
      </c>
      <c r="B2238" t="s">
        <v>5745</v>
      </c>
      <c r="C2238" s="37">
        <v>0</v>
      </c>
      <c r="E2238" t="s">
        <v>8404</v>
      </c>
      <c r="F2238" s="36">
        <v>44390.577152777776</v>
      </c>
    </row>
    <row r="2239" spans="1:6">
      <c r="A2239" s="37">
        <v>8</v>
      </c>
      <c r="B2239" t="s">
        <v>5745</v>
      </c>
      <c r="C2239" s="37">
        <v>0</v>
      </c>
      <c r="E2239" t="s">
        <v>8405</v>
      </c>
      <c r="F2239" s="36">
        <v>44390.577152777776</v>
      </c>
    </row>
    <row r="2240" spans="1:6">
      <c r="A2240" s="37">
        <v>8</v>
      </c>
      <c r="B2240" t="s">
        <v>5745</v>
      </c>
      <c r="C2240" s="37">
        <v>0</v>
      </c>
      <c r="E2240" t="s">
        <v>8406</v>
      </c>
      <c r="F2240" s="36">
        <v>44390.577152777776</v>
      </c>
    </row>
    <row r="2241" spans="1:6">
      <c r="A2241" s="37">
        <v>8</v>
      </c>
      <c r="B2241" t="s">
        <v>7061</v>
      </c>
      <c r="C2241" s="37">
        <v>0</v>
      </c>
      <c r="E2241" t="s">
        <v>7945</v>
      </c>
      <c r="F2241" s="36">
        <v>44390.577152777776</v>
      </c>
    </row>
    <row r="2242" spans="1:6">
      <c r="A2242" s="37">
        <v>8</v>
      </c>
      <c r="B2242" t="s">
        <v>7398</v>
      </c>
      <c r="C2242" s="37">
        <v>0</v>
      </c>
      <c r="E2242" t="s">
        <v>7975</v>
      </c>
      <c r="F2242" s="36">
        <v>44390.577152777776</v>
      </c>
    </row>
    <row r="2243" spans="1:6">
      <c r="A2243" s="37">
        <v>8</v>
      </c>
      <c r="B2243" t="s">
        <v>7399</v>
      </c>
      <c r="C2243" s="37">
        <v>0</v>
      </c>
      <c r="E2243" t="s">
        <v>7976</v>
      </c>
      <c r="F2243" s="36">
        <v>44390.577164351853</v>
      </c>
    </row>
    <row r="2244" spans="1:6">
      <c r="A2244" s="37">
        <v>8</v>
      </c>
      <c r="B2244" t="s">
        <v>7400</v>
      </c>
      <c r="C2244" s="37">
        <v>0</v>
      </c>
      <c r="E2244" t="s">
        <v>8371</v>
      </c>
      <c r="F2244" s="36">
        <v>44390.577164351853</v>
      </c>
    </row>
    <row r="2245" spans="1:6">
      <c r="A2245" s="37">
        <v>8</v>
      </c>
      <c r="B2245" t="s">
        <v>7401</v>
      </c>
      <c r="C2245" s="37">
        <v>0</v>
      </c>
      <c r="E2245" t="s">
        <v>7977</v>
      </c>
      <c r="F2245" s="36">
        <v>44390.577164351853</v>
      </c>
    </row>
    <row r="2246" spans="1:6">
      <c r="A2246" s="37">
        <v>8</v>
      </c>
      <c r="B2246" t="s">
        <v>7402</v>
      </c>
      <c r="C2246" s="37">
        <v>0</v>
      </c>
      <c r="E2246" t="s">
        <v>8372</v>
      </c>
      <c r="F2246" s="36">
        <v>44390.577164351853</v>
      </c>
    </row>
    <row r="2247" spans="1:6">
      <c r="A2247" s="37">
        <v>8</v>
      </c>
      <c r="B2247" t="s">
        <v>7403</v>
      </c>
      <c r="C2247" s="37">
        <v>0</v>
      </c>
      <c r="E2247" t="s">
        <v>7978</v>
      </c>
      <c r="F2247" s="36">
        <v>44390.577164351853</v>
      </c>
    </row>
    <row r="2248" spans="1:6">
      <c r="A2248" s="37">
        <v>8</v>
      </c>
      <c r="B2248" t="s">
        <v>7110</v>
      </c>
      <c r="C2248" s="37">
        <v>0</v>
      </c>
      <c r="E2248" t="s">
        <v>7962</v>
      </c>
      <c r="F2248" s="36">
        <v>44390.577164351853</v>
      </c>
    </row>
    <row r="2249" spans="1:6">
      <c r="A2249" s="37">
        <v>8</v>
      </c>
      <c r="B2249" t="s">
        <v>7405</v>
      </c>
      <c r="C2249" s="37">
        <v>0</v>
      </c>
      <c r="E2249" t="s">
        <v>8373</v>
      </c>
      <c r="F2249" s="36">
        <v>44390.577175925922</v>
      </c>
    </row>
    <row r="2250" spans="1:6">
      <c r="A2250" s="37">
        <v>8</v>
      </c>
      <c r="B2250" t="s">
        <v>5745</v>
      </c>
      <c r="C2250" s="37">
        <v>0</v>
      </c>
      <c r="E2250" t="s">
        <v>8407</v>
      </c>
      <c r="F2250" s="36">
        <v>44390.577175925922</v>
      </c>
    </row>
    <row r="2251" spans="1:6">
      <c r="A2251" s="37">
        <v>8</v>
      </c>
      <c r="B2251" t="s">
        <v>5745</v>
      </c>
      <c r="C2251" s="37">
        <v>0</v>
      </c>
      <c r="E2251" t="s">
        <v>8408</v>
      </c>
      <c r="F2251" s="36">
        <v>44390.577175925922</v>
      </c>
    </row>
    <row r="2252" spans="1:6">
      <c r="A2252" s="37">
        <v>8</v>
      </c>
      <c r="B2252" t="s">
        <v>5745</v>
      </c>
      <c r="C2252" s="37">
        <v>0</v>
      </c>
      <c r="E2252" t="s">
        <v>8409</v>
      </c>
      <c r="F2252" s="36">
        <v>44390.577175925922</v>
      </c>
    </row>
    <row r="2253" spans="1:6">
      <c r="A2253" s="37">
        <v>8</v>
      </c>
      <c r="B2253" t="s">
        <v>7407</v>
      </c>
      <c r="C2253" s="37">
        <v>0</v>
      </c>
      <c r="E2253" t="s">
        <v>7979</v>
      </c>
      <c r="F2253" s="36">
        <v>44390.577187499999</v>
      </c>
    </row>
    <row r="2254" spans="1:6">
      <c r="A2254" s="37">
        <v>8</v>
      </c>
      <c r="B2254" t="s">
        <v>7409</v>
      </c>
      <c r="C2254" s="37">
        <v>0</v>
      </c>
      <c r="E2254" t="s">
        <v>8410</v>
      </c>
      <c r="F2254" s="36">
        <v>44390.577187499999</v>
      </c>
    </row>
    <row r="2255" spans="1:6">
      <c r="A2255" s="37">
        <v>8</v>
      </c>
      <c r="B2255" t="s">
        <v>7410</v>
      </c>
      <c r="C2255" s="37">
        <v>0</v>
      </c>
      <c r="E2255" t="s">
        <v>8374</v>
      </c>
      <c r="F2255" s="36">
        <v>44390.577187499999</v>
      </c>
    </row>
    <row r="2256" spans="1:6">
      <c r="A2256" s="37">
        <v>8</v>
      </c>
      <c r="B2256" t="s">
        <v>7411</v>
      </c>
      <c r="C2256" s="37">
        <v>0</v>
      </c>
      <c r="E2256" t="s">
        <v>8375</v>
      </c>
      <c r="F2256" s="36">
        <v>44390.577187499999</v>
      </c>
    </row>
    <row r="2257" spans="1:6">
      <c r="A2257" s="37">
        <v>8</v>
      </c>
      <c r="B2257" t="s">
        <v>7412</v>
      </c>
      <c r="C2257" s="37">
        <v>0</v>
      </c>
      <c r="E2257" t="s">
        <v>8376</v>
      </c>
      <c r="F2257" s="36">
        <v>44390.577199074076</v>
      </c>
    </row>
    <row r="2258" spans="1:6">
      <c r="A2258" s="37">
        <v>8</v>
      </c>
      <c r="B2258" t="s">
        <v>7413</v>
      </c>
      <c r="C2258" s="37">
        <v>0</v>
      </c>
      <c r="E2258" t="s">
        <v>8377</v>
      </c>
      <c r="F2258" s="36">
        <v>44390.577199074076</v>
      </c>
    </row>
    <row r="2259" spans="1:6">
      <c r="A2259" s="37">
        <v>8</v>
      </c>
      <c r="B2259" t="s">
        <v>7414</v>
      </c>
      <c r="C2259" s="37">
        <v>0</v>
      </c>
      <c r="E2259" t="s">
        <v>8411</v>
      </c>
      <c r="F2259" s="36">
        <v>44390.577199074076</v>
      </c>
    </row>
    <row r="2260" spans="1:6">
      <c r="A2260" s="37">
        <v>8</v>
      </c>
      <c r="B2260" t="s">
        <v>7415</v>
      </c>
      <c r="C2260" s="37">
        <v>0</v>
      </c>
      <c r="E2260" t="s">
        <v>8378</v>
      </c>
      <c r="F2260" s="36">
        <v>44390.577199074076</v>
      </c>
    </row>
    <row r="2261" spans="1:6">
      <c r="A2261" s="37">
        <v>8</v>
      </c>
      <c r="B2261" t="s">
        <v>7416</v>
      </c>
      <c r="C2261" s="37">
        <v>0</v>
      </c>
      <c r="E2261" t="s">
        <v>8379</v>
      </c>
      <c r="F2261" s="36">
        <v>44390.577199074076</v>
      </c>
    </row>
    <row r="2262" spans="1:6">
      <c r="A2262" s="37">
        <v>8</v>
      </c>
      <c r="B2262" t="s">
        <v>7530</v>
      </c>
      <c r="C2262" s="37">
        <v>0</v>
      </c>
      <c r="E2262" t="s">
        <v>7981</v>
      </c>
      <c r="F2262" s="36">
        <v>44390.577210648145</v>
      </c>
    </row>
    <row r="2263" spans="1:6">
      <c r="A2263" s="37">
        <v>8</v>
      </c>
      <c r="B2263" t="s">
        <v>7418</v>
      </c>
      <c r="C2263" s="37">
        <v>0</v>
      </c>
      <c r="E2263" t="s">
        <v>8380</v>
      </c>
      <c r="F2263" s="36">
        <v>44390.577210648145</v>
      </c>
    </row>
    <row r="2264" spans="1:6">
      <c r="A2264" s="37">
        <v>8</v>
      </c>
      <c r="B2264" t="s">
        <v>7531</v>
      </c>
      <c r="C2264" s="37">
        <v>0</v>
      </c>
      <c r="E2264" t="s">
        <v>7982</v>
      </c>
      <c r="F2264" s="36">
        <v>44390.577210648145</v>
      </c>
    </row>
    <row r="2265" spans="1:6">
      <c r="A2265" s="37">
        <v>8</v>
      </c>
      <c r="B2265" t="s">
        <v>7420</v>
      </c>
      <c r="C2265" s="37">
        <v>0</v>
      </c>
      <c r="E2265" t="s">
        <v>8381</v>
      </c>
      <c r="F2265" s="36">
        <v>44390.577222222222</v>
      </c>
    </row>
    <row r="2266" spans="1:6">
      <c r="A2266" s="37">
        <v>8</v>
      </c>
      <c r="B2266" t="s">
        <v>7532</v>
      </c>
      <c r="C2266" s="37">
        <v>0</v>
      </c>
      <c r="E2266" t="s">
        <v>7983</v>
      </c>
      <c r="F2266" s="36">
        <v>44390.577222222222</v>
      </c>
    </row>
    <row r="2267" spans="1:6">
      <c r="A2267" s="37">
        <v>8</v>
      </c>
      <c r="B2267" t="s">
        <v>7422</v>
      </c>
      <c r="C2267" s="37">
        <v>0</v>
      </c>
      <c r="E2267" t="s">
        <v>8382</v>
      </c>
      <c r="F2267" s="36">
        <v>44390.577222222222</v>
      </c>
    </row>
    <row r="2268" spans="1:6">
      <c r="A2268" s="37">
        <v>8</v>
      </c>
      <c r="B2268" t="s">
        <v>7423</v>
      </c>
      <c r="C2268" s="37">
        <v>0</v>
      </c>
      <c r="E2268" t="s">
        <v>7984</v>
      </c>
      <c r="F2268" s="36">
        <v>44390.577222222222</v>
      </c>
    </row>
    <row r="2269" spans="1:6">
      <c r="A2269" s="37">
        <v>8</v>
      </c>
      <c r="B2269" t="s">
        <v>7424</v>
      </c>
      <c r="C2269" s="37">
        <v>0</v>
      </c>
      <c r="E2269" t="s">
        <v>8383</v>
      </c>
      <c r="F2269" s="36">
        <v>44390.577233796299</v>
      </c>
    </row>
    <row r="2270" spans="1:6">
      <c r="A2270" s="37">
        <v>8</v>
      </c>
      <c r="B2270" t="s">
        <v>7425</v>
      </c>
      <c r="C2270" s="37">
        <v>0</v>
      </c>
      <c r="E2270" t="s">
        <v>7985</v>
      </c>
      <c r="F2270" s="36">
        <v>44390.577233796299</v>
      </c>
    </row>
    <row r="2271" spans="1:6">
      <c r="A2271" s="37">
        <v>8</v>
      </c>
      <c r="B2271" t="s">
        <v>7426</v>
      </c>
      <c r="C2271" s="37">
        <v>0</v>
      </c>
      <c r="E2271" t="s">
        <v>8384</v>
      </c>
      <c r="F2271" s="36">
        <v>44390.577233796299</v>
      </c>
    </row>
    <row r="2272" spans="1:6">
      <c r="A2272" s="37">
        <v>8</v>
      </c>
      <c r="B2272" t="s">
        <v>7427</v>
      </c>
      <c r="C2272" s="37">
        <v>0</v>
      </c>
      <c r="E2272" t="s">
        <v>7986</v>
      </c>
      <c r="F2272" s="36">
        <v>44390.577233796299</v>
      </c>
    </row>
    <row r="2273" spans="1:6">
      <c r="A2273" s="37">
        <v>8</v>
      </c>
      <c r="B2273" t="s">
        <v>7428</v>
      </c>
      <c r="C2273" s="37">
        <v>0</v>
      </c>
      <c r="E2273" t="s">
        <v>8385</v>
      </c>
      <c r="F2273" s="36">
        <v>44390.577245370368</v>
      </c>
    </row>
    <row r="2274" spans="1:6">
      <c r="A2274" s="37">
        <v>8</v>
      </c>
      <c r="B2274" t="s">
        <v>7429</v>
      </c>
      <c r="C2274" s="37">
        <v>0</v>
      </c>
      <c r="E2274" t="s">
        <v>8412</v>
      </c>
      <c r="F2274" s="36">
        <v>44390.577245370368</v>
      </c>
    </row>
    <row r="2275" spans="1:6">
      <c r="A2275" s="37">
        <v>8</v>
      </c>
      <c r="B2275" t="s">
        <v>7430</v>
      </c>
      <c r="C2275" s="37">
        <v>0</v>
      </c>
      <c r="E2275" t="s">
        <v>8386</v>
      </c>
      <c r="F2275" s="36">
        <v>44390.577245370368</v>
      </c>
    </row>
    <row r="2276" spans="1:6">
      <c r="A2276" s="37">
        <v>8</v>
      </c>
      <c r="B2276" t="s">
        <v>7431</v>
      </c>
      <c r="C2276" s="37">
        <v>0</v>
      </c>
      <c r="E2276" t="s">
        <v>8387</v>
      </c>
      <c r="F2276" s="36">
        <v>44390.577245370368</v>
      </c>
    </row>
    <row r="2277" spans="1:6">
      <c r="A2277" s="37">
        <v>8</v>
      </c>
      <c r="B2277" t="s">
        <v>7432</v>
      </c>
      <c r="C2277" s="37">
        <v>0</v>
      </c>
      <c r="E2277" t="s">
        <v>8413</v>
      </c>
      <c r="F2277" s="36">
        <v>44390.577256944445</v>
      </c>
    </row>
    <row r="2278" spans="1:6">
      <c r="A2278" s="37">
        <v>8</v>
      </c>
      <c r="B2278" t="s">
        <v>7434</v>
      </c>
      <c r="C2278" s="37">
        <v>0</v>
      </c>
      <c r="E2278" t="s">
        <v>7987</v>
      </c>
      <c r="F2278" s="36">
        <v>44390.577256944445</v>
      </c>
    </row>
    <row r="2279" spans="1:6">
      <c r="A2279" s="37">
        <v>8</v>
      </c>
      <c r="B2279" t="s">
        <v>7436</v>
      </c>
      <c r="C2279" s="37">
        <v>0</v>
      </c>
      <c r="E2279" t="s">
        <v>7988</v>
      </c>
      <c r="F2279" s="36">
        <v>44390.577256944445</v>
      </c>
    </row>
    <row r="2280" spans="1:6">
      <c r="A2280" s="37">
        <v>8</v>
      </c>
      <c r="B2280" t="s">
        <v>7438</v>
      </c>
      <c r="C2280" s="37">
        <v>0</v>
      </c>
      <c r="E2280" t="s">
        <v>7989</v>
      </c>
      <c r="F2280" s="36">
        <v>44390.577256944445</v>
      </c>
    </row>
    <row r="2281" spans="1:6">
      <c r="A2281" s="37">
        <v>8</v>
      </c>
      <c r="B2281" t="s">
        <v>7440</v>
      </c>
      <c r="C2281" s="37">
        <v>0</v>
      </c>
      <c r="E2281" t="s">
        <v>7990</v>
      </c>
      <c r="F2281" s="36">
        <v>44390.577268518522</v>
      </c>
    </row>
    <row r="2282" spans="1:6">
      <c r="A2282" s="37">
        <v>8</v>
      </c>
      <c r="B2282" t="s">
        <v>7442</v>
      </c>
      <c r="C2282" s="37">
        <v>0</v>
      </c>
      <c r="E2282" t="s">
        <v>7991</v>
      </c>
      <c r="F2282" s="36">
        <v>44390.577268518522</v>
      </c>
    </row>
    <row r="2283" spans="1:6">
      <c r="A2283" s="37">
        <v>8</v>
      </c>
      <c r="B2283" t="s">
        <v>7444</v>
      </c>
      <c r="C2283" s="37">
        <v>0</v>
      </c>
      <c r="E2283" t="s">
        <v>7992</v>
      </c>
      <c r="F2283" s="36">
        <v>44390.577268518522</v>
      </c>
    </row>
    <row r="2284" spans="1:6">
      <c r="A2284" s="37">
        <v>8</v>
      </c>
      <c r="B2284" t="s">
        <v>7446</v>
      </c>
      <c r="C2284" s="37">
        <v>0</v>
      </c>
      <c r="E2284" t="s">
        <v>7993</v>
      </c>
      <c r="F2284" s="36">
        <v>44390.577268518522</v>
      </c>
    </row>
    <row r="2285" spans="1:6">
      <c r="A2285" s="37">
        <v>8</v>
      </c>
      <c r="B2285" t="s">
        <v>7448</v>
      </c>
      <c r="C2285" s="37">
        <v>0</v>
      </c>
      <c r="E2285" t="s">
        <v>7994</v>
      </c>
      <c r="F2285" s="36">
        <v>44390.577280092592</v>
      </c>
    </row>
    <row r="2286" spans="1:6">
      <c r="A2286" s="37">
        <v>8</v>
      </c>
      <c r="B2286" t="s">
        <v>7450</v>
      </c>
      <c r="C2286" s="37">
        <v>0</v>
      </c>
      <c r="E2286" t="s">
        <v>7995</v>
      </c>
      <c r="F2286" s="36">
        <v>44390.577280092592</v>
      </c>
    </row>
    <row r="2287" spans="1:6">
      <c r="A2287" s="37">
        <v>8</v>
      </c>
      <c r="B2287" t="s">
        <v>7452</v>
      </c>
      <c r="C2287" s="37">
        <v>0</v>
      </c>
      <c r="E2287" t="s">
        <v>7996</v>
      </c>
      <c r="F2287" s="36">
        <v>44390.577280092592</v>
      </c>
    </row>
    <row r="2288" spans="1:6">
      <c r="A2288" s="37">
        <v>8</v>
      </c>
      <c r="B2288" t="s">
        <v>7454</v>
      </c>
      <c r="C2288" s="37">
        <v>0</v>
      </c>
      <c r="E2288" t="s">
        <v>7997</v>
      </c>
      <c r="F2288" s="36">
        <v>44390.577280092592</v>
      </c>
    </row>
    <row r="2289" spans="1:6">
      <c r="A2289" s="37">
        <v>8</v>
      </c>
      <c r="B2289" t="s">
        <v>7456</v>
      </c>
      <c r="C2289" s="37">
        <v>0</v>
      </c>
      <c r="E2289" t="s">
        <v>7998</v>
      </c>
      <c r="F2289" s="36">
        <v>44390.577291666668</v>
      </c>
    </row>
    <row r="2290" spans="1:6">
      <c r="A2290" s="37">
        <v>8</v>
      </c>
      <c r="B2290" t="s">
        <v>7458</v>
      </c>
      <c r="C2290" s="37">
        <v>0</v>
      </c>
      <c r="E2290" t="s">
        <v>7999</v>
      </c>
      <c r="F2290" s="36">
        <v>44390.577291666668</v>
      </c>
    </row>
    <row r="2291" spans="1:6">
      <c r="A2291" s="37">
        <v>8</v>
      </c>
      <c r="B2291" t="s">
        <v>7460</v>
      </c>
      <c r="C2291" s="37">
        <v>0</v>
      </c>
      <c r="E2291" t="s">
        <v>8000</v>
      </c>
      <c r="F2291" s="36">
        <v>44390.577291666668</v>
      </c>
    </row>
    <row r="2292" spans="1:6">
      <c r="A2292" s="37">
        <v>8</v>
      </c>
      <c r="B2292" t="s">
        <v>7462</v>
      </c>
      <c r="C2292" s="37">
        <v>0</v>
      </c>
      <c r="E2292" t="s">
        <v>8001</v>
      </c>
      <c r="F2292" s="36">
        <v>44390.577291666668</v>
      </c>
    </row>
    <row r="2293" spans="1:6">
      <c r="A2293" s="37">
        <v>8</v>
      </c>
      <c r="B2293" t="s">
        <v>7464</v>
      </c>
      <c r="C2293" s="37">
        <v>0</v>
      </c>
      <c r="E2293" t="s">
        <v>8002</v>
      </c>
      <c r="F2293" s="36">
        <v>44390.577303240738</v>
      </c>
    </row>
    <row r="2294" spans="1:6">
      <c r="A2294" s="37">
        <v>8</v>
      </c>
      <c r="B2294" t="s">
        <v>7466</v>
      </c>
      <c r="C2294" s="37">
        <v>0</v>
      </c>
      <c r="E2294" t="s">
        <v>8003</v>
      </c>
      <c r="F2294" s="36">
        <v>44390.577303240738</v>
      </c>
    </row>
    <row r="2295" spans="1:6">
      <c r="A2295" s="37">
        <v>8</v>
      </c>
      <c r="B2295" t="s">
        <v>7468</v>
      </c>
      <c r="C2295" s="37">
        <v>0</v>
      </c>
      <c r="E2295" t="s">
        <v>8004</v>
      </c>
      <c r="F2295" s="36">
        <v>44390.577303240738</v>
      </c>
    </row>
    <row r="2296" spans="1:6">
      <c r="A2296" s="37">
        <v>8</v>
      </c>
      <c r="B2296" t="s">
        <v>7469</v>
      </c>
      <c r="C2296" s="37">
        <v>0</v>
      </c>
      <c r="E2296" t="s">
        <v>8414</v>
      </c>
      <c r="F2296" s="36">
        <v>44390.577314814815</v>
      </c>
    </row>
    <row r="2297" spans="1:6">
      <c r="A2297" s="37">
        <v>8</v>
      </c>
      <c r="B2297" t="s">
        <v>7470</v>
      </c>
      <c r="C2297" s="37">
        <v>0</v>
      </c>
      <c r="E2297" t="s">
        <v>8388</v>
      </c>
      <c r="F2297" s="36">
        <v>44390.577314814815</v>
      </c>
    </row>
    <row r="2298" spans="1:6">
      <c r="A2298" s="37">
        <v>8</v>
      </c>
      <c r="B2298" t="s">
        <v>7471</v>
      </c>
      <c r="C2298" s="37">
        <v>0</v>
      </c>
      <c r="E2298" t="s">
        <v>8389</v>
      </c>
      <c r="F2298" s="36">
        <v>44390.577314814815</v>
      </c>
    </row>
    <row r="2299" spans="1:6">
      <c r="A2299" s="37">
        <v>8</v>
      </c>
      <c r="B2299" t="s">
        <v>7472</v>
      </c>
      <c r="C2299" s="37">
        <v>0</v>
      </c>
      <c r="E2299" t="s">
        <v>8390</v>
      </c>
      <c r="F2299" s="36">
        <v>44390.577314814815</v>
      </c>
    </row>
    <row r="2300" spans="1:6">
      <c r="A2300" s="37">
        <v>8</v>
      </c>
      <c r="B2300" t="s">
        <v>7473</v>
      </c>
      <c r="C2300" s="37">
        <v>0</v>
      </c>
      <c r="E2300" t="s">
        <v>8391</v>
      </c>
      <c r="F2300" s="36">
        <v>44390.577326388891</v>
      </c>
    </row>
    <row r="2301" spans="1:6">
      <c r="A2301" s="37">
        <v>8</v>
      </c>
      <c r="B2301" t="s">
        <v>7474</v>
      </c>
      <c r="C2301" s="37">
        <v>0</v>
      </c>
      <c r="E2301" t="s">
        <v>8392</v>
      </c>
      <c r="F2301" s="36">
        <v>44390.577326388891</v>
      </c>
    </row>
    <row r="2302" spans="1:6">
      <c r="A2302" s="37">
        <v>8</v>
      </c>
      <c r="B2302" t="s">
        <v>7475</v>
      </c>
      <c r="C2302" s="37">
        <v>0</v>
      </c>
      <c r="E2302" t="s">
        <v>8393</v>
      </c>
      <c r="F2302" s="36">
        <v>44390.577326388891</v>
      </c>
    </row>
    <row r="2303" spans="1:6">
      <c r="A2303" s="37">
        <v>8</v>
      </c>
      <c r="B2303" t="s">
        <v>7476</v>
      </c>
      <c r="C2303" s="37">
        <v>0</v>
      </c>
      <c r="E2303" t="s">
        <v>8005</v>
      </c>
      <c r="F2303" s="36">
        <v>44390.577326388891</v>
      </c>
    </row>
    <row r="2304" spans="1:6">
      <c r="A2304" s="37">
        <v>8</v>
      </c>
      <c r="B2304" t="s">
        <v>7477</v>
      </c>
      <c r="C2304" s="37">
        <v>0</v>
      </c>
      <c r="E2304" t="s">
        <v>8394</v>
      </c>
      <c r="F2304" s="36">
        <v>44390.577337962961</v>
      </c>
    </row>
    <row r="2305" spans="1:6">
      <c r="A2305" s="37">
        <v>8</v>
      </c>
      <c r="B2305" t="s">
        <v>7478</v>
      </c>
      <c r="C2305" s="37">
        <v>0</v>
      </c>
      <c r="E2305" t="s">
        <v>8006</v>
      </c>
      <c r="F2305" s="36">
        <v>44390.577337962961</v>
      </c>
    </row>
    <row r="2306" spans="1:6">
      <c r="A2306" s="37">
        <v>8</v>
      </c>
      <c r="B2306" t="s">
        <v>5745</v>
      </c>
      <c r="C2306" s="37">
        <v>0</v>
      </c>
      <c r="E2306" t="s">
        <v>8317</v>
      </c>
      <c r="F2306" s="36">
        <v>44390.577337962961</v>
      </c>
    </row>
    <row r="2307" spans="1:6">
      <c r="A2307" s="37">
        <v>8</v>
      </c>
      <c r="B2307" t="s">
        <v>5745</v>
      </c>
      <c r="C2307" s="37">
        <v>0</v>
      </c>
      <c r="E2307" t="s">
        <v>8318</v>
      </c>
      <c r="F2307" s="36">
        <v>44390.577337962961</v>
      </c>
    </row>
    <row r="2308" spans="1:6">
      <c r="A2308" s="37">
        <v>8</v>
      </c>
      <c r="B2308" t="s">
        <v>5745</v>
      </c>
      <c r="C2308" s="37">
        <v>0</v>
      </c>
      <c r="E2308" t="s">
        <v>8319</v>
      </c>
      <c r="F2308" s="36">
        <v>44390.577349537038</v>
      </c>
    </row>
    <row r="2309" spans="1:6">
      <c r="A2309" s="37">
        <v>8</v>
      </c>
      <c r="B2309" t="s">
        <v>5745</v>
      </c>
      <c r="C2309" s="37">
        <v>0</v>
      </c>
      <c r="E2309" t="s">
        <v>8320</v>
      </c>
      <c r="F2309" s="36">
        <v>44390.577349537038</v>
      </c>
    </row>
    <row r="2310" spans="1:6">
      <c r="A2310" s="37">
        <v>8</v>
      </c>
      <c r="B2310" t="s">
        <v>5745</v>
      </c>
      <c r="C2310" s="37">
        <v>0</v>
      </c>
      <c r="E2310" t="s">
        <v>8321</v>
      </c>
      <c r="F2310" s="36">
        <v>44390.577349537038</v>
      </c>
    </row>
    <row r="2311" spans="1:6">
      <c r="A2311" s="37">
        <v>8</v>
      </c>
      <c r="B2311" t="s">
        <v>5745</v>
      </c>
      <c r="C2311" s="37">
        <v>0</v>
      </c>
      <c r="E2311" t="s">
        <v>8356</v>
      </c>
      <c r="F2311" s="36">
        <v>44400.627395833333</v>
      </c>
    </row>
    <row r="2312" spans="1:6">
      <c r="A2312" s="37">
        <v>8</v>
      </c>
      <c r="B2312" t="s">
        <v>5745</v>
      </c>
      <c r="C2312" s="37">
        <v>0</v>
      </c>
      <c r="E2312" t="s">
        <v>8357</v>
      </c>
      <c r="F2312" s="36">
        <v>44400.627395833333</v>
      </c>
    </row>
    <row r="2313" spans="1:6">
      <c r="A2313" s="37">
        <v>8</v>
      </c>
      <c r="B2313" t="s">
        <v>5745</v>
      </c>
      <c r="C2313" s="37">
        <v>0</v>
      </c>
      <c r="E2313" t="s">
        <v>8358</v>
      </c>
      <c r="F2313" s="36">
        <v>44400.627395833333</v>
      </c>
    </row>
    <row r="2314" spans="1:6">
      <c r="A2314" s="37">
        <v>8</v>
      </c>
      <c r="B2314" t="s">
        <v>5745</v>
      </c>
      <c r="C2314" s="37">
        <v>0</v>
      </c>
      <c r="E2314" t="s">
        <v>8359</v>
      </c>
      <c r="F2314" s="36">
        <v>44400.627395833333</v>
      </c>
    </row>
    <row r="2315" spans="1:6">
      <c r="A2315" s="37">
        <v>8</v>
      </c>
      <c r="B2315" t="s">
        <v>6901</v>
      </c>
      <c r="C2315" s="37">
        <v>0</v>
      </c>
      <c r="E2315" t="s">
        <v>7898</v>
      </c>
      <c r="F2315" s="36">
        <v>44400.627395833333</v>
      </c>
    </row>
    <row r="2316" spans="1:6">
      <c r="A2316" s="37">
        <v>8</v>
      </c>
      <c r="B2316" t="s">
        <v>6903</v>
      </c>
      <c r="C2316" s="37">
        <v>0</v>
      </c>
      <c r="E2316" t="s">
        <v>7899</v>
      </c>
      <c r="F2316" s="36">
        <v>44400.627395833333</v>
      </c>
    </row>
    <row r="2317" spans="1:6">
      <c r="A2317" s="37">
        <v>8</v>
      </c>
      <c r="B2317" t="s">
        <v>6997</v>
      </c>
      <c r="C2317" s="37">
        <v>0</v>
      </c>
      <c r="E2317" t="s">
        <v>7900</v>
      </c>
      <c r="F2317" s="36">
        <v>44400.62740740741</v>
      </c>
    </row>
    <row r="2318" spans="1:6">
      <c r="A2318" s="37">
        <v>8</v>
      </c>
      <c r="B2318" t="s">
        <v>6999</v>
      </c>
      <c r="C2318" s="37">
        <v>0</v>
      </c>
      <c r="E2318" t="s">
        <v>7901</v>
      </c>
      <c r="F2318" s="36">
        <v>44400.62740740741</v>
      </c>
    </row>
    <row r="2319" spans="1:6">
      <c r="A2319" s="37">
        <v>8</v>
      </c>
      <c r="B2319" t="s">
        <v>7001</v>
      </c>
      <c r="C2319" s="37">
        <v>0</v>
      </c>
      <c r="E2319" t="s">
        <v>7902</v>
      </c>
      <c r="F2319" s="36">
        <v>44400.627418981479</v>
      </c>
    </row>
    <row r="2320" spans="1:6">
      <c r="A2320" s="37">
        <v>8</v>
      </c>
      <c r="B2320" t="s">
        <v>7003</v>
      </c>
      <c r="C2320" s="37">
        <v>0</v>
      </c>
      <c r="E2320" t="s">
        <v>7903</v>
      </c>
      <c r="F2320" s="36">
        <v>44400.627418981479</v>
      </c>
    </row>
    <row r="2321" spans="1:6">
      <c r="A2321" s="37">
        <v>8</v>
      </c>
      <c r="B2321" t="s">
        <v>7005</v>
      </c>
      <c r="C2321" s="37">
        <v>0</v>
      </c>
      <c r="E2321" t="s">
        <v>7904</v>
      </c>
      <c r="F2321" s="36">
        <v>44400.627430555556</v>
      </c>
    </row>
    <row r="2322" spans="1:6">
      <c r="A2322" s="37">
        <v>8</v>
      </c>
      <c r="B2322" t="s">
        <v>7007</v>
      </c>
      <c r="C2322" s="37">
        <v>0</v>
      </c>
      <c r="E2322" t="s">
        <v>7905</v>
      </c>
      <c r="F2322" s="36">
        <v>44400.627430555556</v>
      </c>
    </row>
    <row r="2323" spans="1:6">
      <c r="A2323" s="37">
        <v>8</v>
      </c>
      <c r="B2323" t="s">
        <v>7009</v>
      </c>
      <c r="C2323" s="37">
        <v>0</v>
      </c>
      <c r="E2323" t="s">
        <v>7906</v>
      </c>
      <c r="F2323" s="36">
        <v>44400.627442129633</v>
      </c>
    </row>
    <row r="2324" spans="1:6">
      <c r="A2324" s="37">
        <v>8</v>
      </c>
      <c r="B2324" t="s">
        <v>7011</v>
      </c>
      <c r="C2324" s="37">
        <v>0</v>
      </c>
      <c r="E2324" t="s">
        <v>7907</v>
      </c>
      <c r="F2324" s="36">
        <v>44400.627442129633</v>
      </c>
    </row>
    <row r="2325" spans="1:6">
      <c r="A2325" s="37">
        <v>8</v>
      </c>
      <c r="B2325" t="s">
        <v>7342</v>
      </c>
      <c r="C2325" s="37">
        <v>0</v>
      </c>
      <c r="E2325" t="s">
        <v>7908</v>
      </c>
      <c r="F2325" s="36">
        <v>44400.627453703702</v>
      </c>
    </row>
    <row r="2326" spans="1:6">
      <c r="A2326" s="37">
        <v>8</v>
      </c>
      <c r="B2326" t="s">
        <v>7344</v>
      </c>
      <c r="C2326" s="37">
        <v>0</v>
      </c>
      <c r="E2326" t="s">
        <v>7909</v>
      </c>
      <c r="F2326" s="36">
        <v>44400.627453703702</v>
      </c>
    </row>
    <row r="2327" spans="1:6">
      <c r="A2327" s="37">
        <v>8</v>
      </c>
      <c r="B2327" t="s">
        <v>7345</v>
      </c>
      <c r="C2327" s="37">
        <v>0</v>
      </c>
      <c r="E2327" t="s">
        <v>7910</v>
      </c>
      <c r="F2327" s="36">
        <v>44400.627465277779</v>
      </c>
    </row>
    <row r="2328" spans="1:6">
      <c r="A2328" s="37">
        <v>8</v>
      </c>
      <c r="B2328" t="s">
        <v>7347</v>
      </c>
      <c r="C2328" s="37">
        <v>0</v>
      </c>
      <c r="E2328" t="s">
        <v>7911</v>
      </c>
      <c r="F2328" s="36">
        <v>44400.627465277779</v>
      </c>
    </row>
    <row r="2329" spans="1:6">
      <c r="A2329" s="37">
        <v>8</v>
      </c>
      <c r="B2329" t="s">
        <v>7349</v>
      </c>
      <c r="C2329" s="37">
        <v>0</v>
      </c>
      <c r="E2329" t="s">
        <v>7912</v>
      </c>
      <c r="F2329" s="36">
        <v>44400.627476851849</v>
      </c>
    </row>
    <row r="2330" spans="1:6">
      <c r="A2330" s="37">
        <v>8</v>
      </c>
      <c r="B2330" t="s">
        <v>7350</v>
      </c>
      <c r="C2330" s="37">
        <v>0</v>
      </c>
      <c r="E2330" t="s">
        <v>7913</v>
      </c>
      <c r="F2330" s="36">
        <v>44400.627476851849</v>
      </c>
    </row>
    <row r="2331" spans="1:6">
      <c r="A2331" s="37">
        <v>8</v>
      </c>
      <c r="B2331" t="s">
        <v>7351</v>
      </c>
      <c r="C2331" s="37">
        <v>0</v>
      </c>
      <c r="E2331" t="s">
        <v>7914</v>
      </c>
      <c r="F2331" s="36">
        <v>44400.627488425926</v>
      </c>
    </row>
    <row r="2332" spans="1:6">
      <c r="A2332" s="37">
        <v>8</v>
      </c>
      <c r="B2332" t="s">
        <v>5745</v>
      </c>
      <c r="C2332" s="37">
        <v>0</v>
      </c>
      <c r="E2332" t="s">
        <v>8309</v>
      </c>
      <c r="F2332" s="36">
        <v>44400.627500000002</v>
      </c>
    </row>
    <row r="2333" spans="1:6">
      <c r="A2333" s="37">
        <v>8</v>
      </c>
      <c r="B2333" t="s">
        <v>5745</v>
      </c>
      <c r="C2333" s="37">
        <v>0</v>
      </c>
      <c r="E2333" t="s">
        <v>8310</v>
      </c>
      <c r="F2333" s="36">
        <v>44400.627500000002</v>
      </c>
    </row>
    <row r="2334" spans="1:6">
      <c r="A2334" s="37">
        <v>8</v>
      </c>
      <c r="B2334" t="s">
        <v>7025</v>
      </c>
      <c r="C2334" s="37">
        <v>0</v>
      </c>
      <c r="E2334" t="s">
        <v>7916</v>
      </c>
      <c r="F2334" s="36">
        <v>44400.627511574072</v>
      </c>
    </row>
    <row r="2335" spans="1:6">
      <c r="A2335" s="37">
        <v>8</v>
      </c>
      <c r="B2335" t="s">
        <v>7047</v>
      </c>
      <c r="C2335" s="37">
        <v>0</v>
      </c>
      <c r="E2335" t="s">
        <v>7917</v>
      </c>
      <c r="F2335" s="36">
        <v>44400.627511574072</v>
      </c>
    </row>
    <row r="2336" spans="1:6">
      <c r="A2336" s="37">
        <v>8</v>
      </c>
      <c r="B2336" t="s">
        <v>7049</v>
      </c>
      <c r="C2336" s="37">
        <v>0</v>
      </c>
      <c r="E2336" t="s">
        <v>7918</v>
      </c>
      <c r="F2336" s="36">
        <v>44400.627523148149</v>
      </c>
    </row>
    <row r="2337" spans="1:6">
      <c r="A2337" s="37">
        <v>8</v>
      </c>
      <c r="B2337" t="s">
        <v>7051</v>
      </c>
      <c r="C2337" s="37">
        <v>0</v>
      </c>
      <c r="E2337" t="s">
        <v>7919</v>
      </c>
      <c r="F2337" s="36">
        <v>44400.627523148149</v>
      </c>
    </row>
    <row r="2338" spans="1:6">
      <c r="A2338" s="37">
        <v>8</v>
      </c>
      <c r="B2338" t="s">
        <v>7053</v>
      </c>
      <c r="C2338" s="37">
        <v>0</v>
      </c>
      <c r="E2338" t="s">
        <v>7920</v>
      </c>
      <c r="F2338" s="36">
        <v>44400.627534722225</v>
      </c>
    </row>
    <row r="2339" spans="1:6">
      <c r="A2339" s="37">
        <v>8</v>
      </c>
      <c r="B2339" t="s">
        <v>7055</v>
      </c>
      <c r="C2339" s="37">
        <v>0</v>
      </c>
      <c r="E2339" t="s">
        <v>7921</v>
      </c>
      <c r="F2339" s="36">
        <v>44400.627534722225</v>
      </c>
    </row>
    <row r="2340" spans="1:6">
      <c r="A2340" s="37">
        <v>8</v>
      </c>
      <c r="B2340" t="s">
        <v>7355</v>
      </c>
      <c r="C2340" s="37">
        <v>0</v>
      </c>
      <c r="E2340" t="s">
        <v>7922</v>
      </c>
      <c r="F2340" s="36">
        <v>44400.627534722225</v>
      </c>
    </row>
    <row r="2341" spans="1:6">
      <c r="A2341" s="37">
        <v>8</v>
      </c>
      <c r="B2341" t="s">
        <v>5745</v>
      </c>
      <c r="C2341" s="37">
        <v>0</v>
      </c>
      <c r="E2341" t="s">
        <v>8360</v>
      </c>
      <c r="F2341" s="36">
        <v>44400.627546296295</v>
      </c>
    </row>
    <row r="2342" spans="1:6">
      <c r="A2342" s="37">
        <v>8</v>
      </c>
      <c r="B2342" t="s">
        <v>7359</v>
      </c>
      <c r="C2342" s="37">
        <v>0</v>
      </c>
      <c r="E2342" t="s">
        <v>7924</v>
      </c>
      <c r="F2342" s="36">
        <v>44400.627546296295</v>
      </c>
    </row>
    <row r="2343" spans="1:6">
      <c r="A2343" s="37">
        <v>8</v>
      </c>
      <c r="B2343" t="s">
        <v>7361</v>
      </c>
      <c r="C2343" s="37">
        <v>0</v>
      </c>
      <c r="E2343" t="s">
        <v>7925</v>
      </c>
      <c r="F2343" s="36">
        <v>44400.627557870372</v>
      </c>
    </row>
    <row r="2344" spans="1:6">
      <c r="A2344" s="37">
        <v>8</v>
      </c>
      <c r="B2344" t="s">
        <v>7363</v>
      </c>
      <c r="C2344" s="37">
        <v>0</v>
      </c>
      <c r="E2344" t="s">
        <v>7926</v>
      </c>
      <c r="F2344" s="36">
        <v>44400.627557870372</v>
      </c>
    </row>
    <row r="2345" spans="1:6">
      <c r="A2345" s="37">
        <v>8</v>
      </c>
      <c r="B2345" t="s">
        <v>7365</v>
      </c>
      <c r="C2345" s="37">
        <v>0</v>
      </c>
      <c r="E2345" t="s">
        <v>7927</v>
      </c>
      <c r="F2345" s="36">
        <v>44400.627569444441</v>
      </c>
    </row>
    <row r="2346" spans="1:6">
      <c r="A2346" s="37">
        <v>8</v>
      </c>
      <c r="B2346" t="s">
        <v>5745</v>
      </c>
      <c r="C2346" s="37">
        <v>0</v>
      </c>
      <c r="E2346" t="s">
        <v>8311</v>
      </c>
      <c r="F2346" s="36">
        <v>44400.627569444441</v>
      </c>
    </row>
    <row r="2347" spans="1:6">
      <c r="A2347" s="37">
        <v>8</v>
      </c>
      <c r="B2347" t="s">
        <v>5745</v>
      </c>
      <c r="C2347" s="37">
        <v>0</v>
      </c>
      <c r="E2347" t="s">
        <v>8312</v>
      </c>
      <c r="F2347" s="36">
        <v>44400.627581018518</v>
      </c>
    </row>
    <row r="2348" spans="1:6">
      <c r="A2348" s="37">
        <v>8</v>
      </c>
      <c r="B2348" t="s">
        <v>5745</v>
      </c>
      <c r="C2348" s="37">
        <v>0</v>
      </c>
      <c r="E2348" t="s">
        <v>8313</v>
      </c>
      <c r="F2348" s="36">
        <v>44400.627581018518</v>
      </c>
    </row>
    <row r="2349" spans="1:6">
      <c r="A2349" s="37">
        <v>8</v>
      </c>
      <c r="B2349" t="s">
        <v>5745</v>
      </c>
      <c r="C2349" s="37">
        <v>0</v>
      </c>
      <c r="E2349" t="s">
        <v>8314</v>
      </c>
      <c r="F2349" s="36">
        <v>44400.627592592595</v>
      </c>
    </row>
    <row r="2350" spans="1:6">
      <c r="A2350" s="37">
        <v>8</v>
      </c>
      <c r="B2350" t="s">
        <v>7013</v>
      </c>
      <c r="C2350" s="37">
        <v>0</v>
      </c>
      <c r="E2350" t="s">
        <v>7928</v>
      </c>
      <c r="F2350" s="36">
        <v>44400.627592592595</v>
      </c>
    </row>
    <row r="2351" spans="1:6">
      <c r="A2351" s="37">
        <v>8</v>
      </c>
      <c r="B2351" t="s">
        <v>7015</v>
      </c>
      <c r="C2351" s="37">
        <v>0</v>
      </c>
      <c r="E2351" t="s">
        <v>7929</v>
      </c>
      <c r="F2351" s="36">
        <v>44400.627592592595</v>
      </c>
    </row>
    <row r="2352" spans="1:6">
      <c r="A2352" s="37">
        <v>8</v>
      </c>
      <c r="B2352" t="s">
        <v>7017</v>
      </c>
      <c r="C2352" s="37">
        <v>0</v>
      </c>
      <c r="E2352" t="s">
        <v>7930</v>
      </c>
      <c r="F2352" s="36">
        <v>44400.627604166664</v>
      </c>
    </row>
    <row r="2353" spans="1:6">
      <c r="A2353" s="37">
        <v>8</v>
      </c>
      <c r="B2353" t="s">
        <v>7019</v>
      </c>
      <c r="C2353" s="37">
        <v>0</v>
      </c>
      <c r="E2353" t="s">
        <v>7931</v>
      </c>
      <c r="F2353" s="36">
        <v>44400.627604166664</v>
      </c>
    </row>
    <row r="2354" spans="1:6">
      <c r="A2354" s="37">
        <v>8</v>
      </c>
      <c r="B2354" t="s">
        <v>7021</v>
      </c>
      <c r="C2354" s="37">
        <v>0</v>
      </c>
      <c r="E2354" t="s">
        <v>7932</v>
      </c>
      <c r="F2354" s="36">
        <v>44400.627615740741</v>
      </c>
    </row>
    <row r="2355" spans="1:6">
      <c r="A2355" s="37">
        <v>8</v>
      </c>
      <c r="B2355" t="s">
        <v>7023</v>
      </c>
      <c r="C2355" s="37">
        <v>0</v>
      </c>
      <c r="E2355" t="s">
        <v>7933</v>
      </c>
      <c r="F2355" s="36">
        <v>44400.627615740741</v>
      </c>
    </row>
    <row r="2356" spans="1:6">
      <c r="A2356" s="37">
        <v>8</v>
      </c>
      <c r="B2356" t="s">
        <v>7372</v>
      </c>
      <c r="C2356" s="37">
        <v>0</v>
      </c>
      <c r="E2356" t="s">
        <v>7934</v>
      </c>
      <c r="F2356" s="36">
        <v>44400.627627314818</v>
      </c>
    </row>
    <row r="2357" spans="1:6">
      <c r="A2357" s="37">
        <v>8</v>
      </c>
      <c r="B2357" t="s">
        <v>7374</v>
      </c>
      <c r="C2357" s="37">
        <v>0</v>
      </c>
      <c r="E2357" t="s">
        <v>7935</v>
      </c>
      <c r="F2357" s="36">
        <v>44400.627627314818</v>
      </c>
    </row>
    <row r="2358" spans="1:6">
      <c r="A2358" s="37">
        <v>8</v>
      </c>
      <c r="B2358" t="s">
        <v>7378</v>
      </c>
      <c r="C2358" s="37">
        <v>0</v>
      </c>
      <c r="E2358" t="s">
        <v>7937</v>
      </c>
      <c r="F2358" s="36">
        <v>44400.627638888887</v>
      </c>
    </row>
    <row r="2359" spans="1:6">
      <c r="A2359" s="37">
        <v>8</v>
      </c>
      <c r="B2359" t="s">
        <v>7379</v>
      </c>
      <c r="C2359" s="37">
        <v>0</v>
      </c>
      <c r="E2359" t="s">
        <v>7938</v>
      </c>
      <c r="F2359" s="36">
        <v>44400.627638888887</v>
      </c>
    </row>
    <row r="2360" spans="1:6">
      <c r="A2360" s="37">
        <v>8</v>
      </c>
      <c r="B2360" t="s">
        <v>7380</v>
      </c>
      <c r="C2360" s="37">
        <v>0</v>
      </c>
      <c r="E2360" t="s">
        <v>7939</v>
      </c>
      <c r="F2360" s="36">
        <v>44400.627650462964</v>
      </c>
    </row>
    <row r="2361" spans="1:6">
      <c r="A2361" s="37">
        <v>8</v>
      </c>
      <c r="B2361" t="s">
        <v>7381</v>
      </c>
      <c r="C2361" s="37">
        <v>0</v>
      </c>
      <c r="E2361" t="s">
        <v>7940</v>
      </c>
      <c r="F2361" s="36">
        <v>44400.627650462964</v>
      </c>
    </row>
    <row r="2362" spans="1:6">
      <c r="A2362" s="37">
        <v>8</v>
      </c>
      <c r="B2362" t="s">
        <v>7382</v>
      </c>
      <c r="C2362" s="37">
        <v>0</v>
      </c>
      <c r="E2362" t="s">
        <v>7941</v>
      </c>
      <c r="F2362" s="36">
        <v>44400.627662037034</v>
      </c>
    </row>
    <row r="2363" spans="1:6">
      <c r="A2363" s="37">
        <v>8</v>
      </c>
      <c r="B2363" t="s">
        <v>7383</v>
      </c>
      <c r="C2363" s="37">
        <v>0</v>
      </c>
      <c r="E2363" t="s">
        <v>7942</v>
      </c>
      <c r="F2363" s="36">
        <v>44400.627662037034</v>
      </c>
    </row>
    <row r="2364" spans="1:6">
      <c r="A2364" s="37">
        <v>8</v>
      </c>
      <c r="B2364" t="s">
        <v>8281</v>
      </c>
      <c r="C2364" s="37">
        <v>0</v>
      </c>
      <c r="E2364" t="s">
        <v>8315</v>
      </c>
      <c r="F2364" s="36">
        <v>44400.62767361111</v>
      </c>
    </row>
    <row r="2365" spans="1:6">
      <c r="A2365" s="37">
        <v>8</v>
      </c>
      <c r="B2365" t="s">
        <v>8281</v>
      </c>
      <c r="C2365" s="37">
        <v>0</v>
      </c>
      <c r="E2365" t="s">
        <v>8361</v>
      </c>
      <c r="F2365" s="36">
        <v>44400.62767361111</v>
      </c>
    </row>
    <row r="2366" spans="1:6">
      <c r="A2366" s="37">
        <v>8</v>
      </c>
      <c r="B2366" t="s">
        <v>8281</v>
      </c>
      <c r="C2366" s="37">
        <v>0</v>
      </c>
      <c r="E2366" t="s">
        <v>8316</v>
      </c>
      <c r="F2366" s="36">
        <v>44400.627685185187</v>
      </c>
    </row>
    <row r="2367" spans="1:6">
      <c r="A2367" s="37">
        <v>8</v>
      </c>
      <c r="B2367" t="s">
        <v>7057</v>
      </c>
      <c r="C2367" s="37">
        <v>0</v>
      </c>
      <c r="E2367" t="s">
        <v>7943</v>
      </c>
      <c r="F2367" s="36">
        <v>44400.627696759257</v>
      </c>
    </row>
    <row r="2368" spans="1:6">
      <c r="A2368" s="37">
        <v>8</v>
      </c>
      <c r="B2368" t="s">
        <v>7059</v>
      </c>
      <c r="C2368" s="37">
        <v>0</v>
      </c>
      <c r="E2368" t="s">
        <v>7944</v>
      </c>
      <c r="F2368" s="36">
        <v>44400.627696759257</v>
      </c>
    </row>
    <row r="2369" spans="1:6">
      <c r="A2369" s="37">
        <v>8</v>
      </c>
      <c r="B2369" t="s">
        <v>7061</v>
      </c>
      <c r="C2369" s="37">
        <v>0</v>
      </c>
      <c r="E2369" t="s">
        <v>7945</v>
      </c>
      <c r="F2369" s="36">
        <v>44400.627708333333</v>
      </c>
    </row>
    <row r="2370" spans="1:6">
      <c r="A2370" s="37">
        <v>8</v>
      </c>
      <c r="B2370" t="s">
        <v>7063</v>
      </c>
      <c r="C2370" s="37">
        <v>0</v>
      </c>
      <c r="E2370" t="s">
        <v>7946</v>
      </c>
      <c r="F2370" s="36">
        <v>44400.627708333333</v>
      </c>
    </row>
    <row r="2371" spans="1:6">
      <c r="A2371" s="37">
        <v>8</v>
      </c>
      <c r="B2371" t="s">
        <v>7065</v>
      </c>
      <c r="C2371" s="37">
        <v>0</v>
      </c>
      <c r="E2371" t="s">
        <v>8362</v>
      </c>
      <c r="F2371" s="36">
        <v>44400.62771990741</v>
      </c>
    </row>
    <row r="2372" spans="1:6">
      <c r="A2372" s="37">
        <v>8</v>
      </c>
      <c r="B2372" t="s">
        <v>7067</v>
      </c>
      <c r="C2372" s="37">
        <v>0</v>
      </c>
      <c r="E2372" t="s">
        <v>8363</v>
      </c>
      <c r="F2372" s="36">
        <v>44400.62771990741</v>
      </c>
    </row>
    <row r="2373" spans="1:6">
      <c r="A2373" s="37">
        <v>8</v>
      </c>
      <c r="B2373" t="s">
        <v>7069</v>
      </c>
      <c r="C2373" s="37">
        <v>0</v>
      </c>
      <c r="E2373" t="s">
        <v>8364</v>
      </c>
      <c r="F2373" s="36">
        <v>44400.62773148148</v>
      </c>
    </row>
    <row r="2374" spans="1:6">
      <c r="A2374" s="37">
        <v>8</v>
      </c>
      <c r="B2374" t="s">
        <v>7071</v>
      </c>
      <c r="C2374" s="37">
        <v>0</v>
      </c>
      <c r="E2374" t="s">
        <v>8365</v>
      </c>
      <c r="F2374" s="36">
        <v>44400.627743055556</v>
      </c>
    </row>
    <row r="2375" spans="1:6">
      <c r="A2375" s="37">
        <v>8</v>
      </c>
      <c r="B2375" t="s">
        <v>7073</v>
      </c>
      <c r="C2375" s="37">
        <v>0</v>
      </c>
      <c r="E2375" t="s">
        <v>8366</v>
      </c>
      <c r="F2375" s="36">
        <v>44400.627754629626</v>
      </c>
    </row>
    <row r="2376" spans="1:6">
      <c r="A2376" s="37">
        <v>8</v>
      </c>
      <c r="B2376" t="s">
        <v>7075</v>
      </c>
      <c r="C2376" s="37">
        <v>0</v>
      </c>
      <c r="E2376" t="s">
        <v>8367</v>
      </c>
      <c r="F2376" s="36">
        <v>44400.627766203703</v>
      </c>
    </row>
    <row r="2377" spans="1:6">
      <c r="A2377" s="37">
        <v>8</v>
      </c>
      <c r="B2377" t="s">
        <v>7077</v>
      </c>
      <c r="C2377" s="37">
        <v>0</v>
      </c>
      <c r="E2377" t="s">
        <v>8368</v>
      </c>
      <c r="F2377" s="36">
        <v>44400.62777777778</v>
      </c>
    </row>
    <row r="2378" spans="1:6">
      <c r="A2378" s="37">
        <v>8</v>
      </c>
      <c r="B2378" t="s">
        <v>7079</v>
      </c>
      <c r="C2378" s="37">
        <v>0</v>
      </c>
      <c r="E2378" t="s">
        <v>8369</v>
      </c>
      <c r="F2378" s="36">
        <v>44400.627789351849</v>
      </c>
    </row>
    <row r="2379" spans="1:6">
      <c r="A2379" s="37">
        <v>8</v>
      </c>
      <c r="B2379" t="s">
        <v>7081</v>
      </c>
      <c r="C2379" s="37">
        <v>0</v>
      </c>
      <c r="E2379" t="s">
        <v>7947</v>
      </c>
      <c r="F2379" s="36">
        <v>44400.627800925926</v>
      </c>
    </row>
    <row r="2380" spans="1:6">
      <c r="A2380" s="37">
        <v>8</v>
      </c>
      <c r="B2380" t="s">
        <v>7083</v>
      </c>
      <c r="C2380" s="37">
        <v>0</v>
      </c>
      <c r="E2380" t="s">
        <v>7948</v>
      </c>
      <c r="F2380" s="36">
        <v>44400.627812500003</v>
      </c>
    </row>
    <row r="2381" spans="1:6">
      <c r="A2381" s="37">
        <v>8</v>
      </c>
      <c r="B2381" t="s">
        <v>7084</v>
      </c>
      <c r="C2381" s="37">
        <v>0</v>
      </c>
      <c r="E2381" t="s">
        <v>8011</v>
      </c>
      <c r="F2381" s="36">
        <v>44400.627824074072</v>
      </c>
    </row>
    <row r="2382" spans="1:6">
      <c r="A2382" s="37">
        <v>8</v>
      </c>
      <c r="B2382" t="s">
        <v>7086</v>
      </c>
      <c r="C2382" s="37">
        <v>0</v>
      </c>
      <c r="E2382" t="s">
        <v>7950</v>
      </c>
      <c r="F2382" s="36">
        <v>44400.627835648149</v>
      </c>
    </row>
    <row r="2383" spans="1:6">
      <c r="A2383" s="37">
        <v>8</v>
      </c>
      <c r="B2383" t="s">
        <v>7088</v>
      </c>
      <c r="C2383" s="37">
        <v>0</v>
      </c>
      <c r="E2383" t="s">
        <v>7951</v>
      </c>
      <c r="F2383" s="36">
        <v>44400.627847222226</v>
      </c>
    </row>
    <row r="2384" spans="1:6">
      <c r="A2384" s="37">
        <v>8</v>
      </c>
      <c r="B2384" t="s">
        <v>7090</v>
      </c>
      <c r="C2384" s="37">
        <v>0</v>
      </c>
      <c r="E2384" t="s">
        <v>7952</v>
      </c>
      <c r="F2384" s="36">
        <v>44400.627858796295</v>
      </c>
    </row>
    <row r="2385" spans="1:6">
      <c r="A2385" s="37">
        <v>8</v>
      </c>
      <c r="B2385" t="s">
        <v>7092</v>
      </c>
      <c r="C2385" s="37">
        <v>0</v>
      </c>
      <c r="E2385" t="s">
        <v>7953</v>
      </c>
      <c r="F2385" s="36">
        <v>44400.627870370372</v>
      </c>
    </row>
    <row r="2386" spans="1:6">
      <c r="A2386" s="37">
        <v>8</v>
      </c>
      <c r="B2386" t="s">
        <v>7094</v>
      </c>
      <c r="C2386" s="37">
        <v>0</v>
      </c>
      <c r="E2386" t="s">
        <v>7954</v>
      </c>
      <c r="F2386" s="36">
        <v>44400.627881944441</v>
      </c>
    </row>
    <row r="2387" spans="1:6">
      <c r="A2387" s="37">
        <v>8</v>
      </c>
      <c r="B2387" t="s">
        <v>7096</v>
      </c>
      <c r="C2387" s="37">
        <v>0</v>
      </c>
      <c r="E2387" t="s">
        <v>7955</v>
      </c>
      <c r="F2387" s="36">
        <v>44400.627881944441</v>
      </c>
    </row>
    <row r="2388" spans="1:6">
      <c r="A2388" s="37">
        <v>8</v>
      </c>
      <c r="B2388" t="s">
        <v>7098</v>
      </c>
      <c r="C2388" s="37">
        <v>0</v>
      </c>
      <c r="E2388" t="s">
        <v>7956</v>
      </c>
      <c r="F2388" s="36">
        <v>44400.627893518518</v>
      </c>
    </row>
    <row r="2389" spans="1:6">
      <c r="A2389" s="37">
        <v>8</v>
      </c>
      <c r="B2389" t="s">
        <v>7100</v>
      </c>
      <c r="C2389" s="37">
        <v>0</v>
      </c>
      <c r="E2389" t="s">
        <v>7957</v>
      </c>
      <c r="F2389" s="36">
        <v>44400.627905092595</v>
      </c>
    </row>
    <row r="2390" spans="1:6">
      <c r="A2390" s="37">
        <v>8</v>
      </c>
      <c r="B2390" t="s">
        <v>7102</v>
      </c>
      <c r="C2390" s="37">
        <v>0</v>
      </c>
      <c r="E2390" t="s">
        <v>7958</v>
      </c>
      <c r="F2390" s="36">
        <v>44400.627916666665</v>
      </c>
    </row>
    <row r="2391" spans="1:6">
      <c r="A2391" s="37">
        <v>8</v>
      </c>
      <c r="B2391" t="s">
        <v>7104</v>
      </c>
      <c r="C2391" s="37">
        <v>0</v>
      </c>
      <c r="E2391" t="s">
        <v>7959</v>
      </c>
      <c r="F2391" s="36">
        <v>44400.627916666665</v>
      </c>
    </row>
    <row r="2392" spans="1:6">
      <c r="A2392" s="37">
        <v>8</v>
      </c>
      <c r="B2392" t="s">
        <v>7106</v>
      </c>
      <c r="C2392" s="37">
        <v>0</v>
      </c>
      <c r="E2392" t="s">
        <v>7960</v>
      </c>
      <c r="F2392" s="36">
        <v>44400.627928240741</v>
      </c>
    </row>
    <row r="2393" spans="1:6">
      <c r="A2393" s="37">
        <v>8</v>
      </c>
      <c r="B2393" t="s">
        <v>7108</v>
      </c>
      <c r="C2393" s="37">
        <v>0</v>
      </c>
      <c r="E2393" t="s">
        <v>7961</v>
      </c>
      <c r="F2393" s="36">
        <v>44400.627939814818</v>
      </c>
    </row>
    <row r="2394" spans="1:6">
      <c r="A2394" s="37">
        <v>8</v>
      </c>
      <c r="B2394" t="s">
        <v>7110</v>
      </c>
      <c r="C2394" s="37">
        <v>0</v>
      </c>
      <c r="E2394" t="s">
        <v>7962</v>
      </c>
      <c r="F2394" s="36">
        <v>44400.627939814818</v>
      </c>
    </row>
    <row r="2395" spans="1:6">
      <c r="A2395" s="37">
        <v>8</v>
      </c>
      <c r="B2395" t="s">
        <v>7112</v>
      </c>
      <c r="C2395" s="37">
        <v>0</v>
      </c>
      <c r="E2395" t="s">
        <v>7963</v>
      </c>
      <c r="F2395" s="36">
        <v>44400.627951388888</v>
      </c>
    </row>
    <row r="2396" spans="1:6">
      <c r="A2396" s="37">
        <v>8</v>
      </c>
      <c r="B2396" t="s">
        <v>7114</v>
      </c>
      <c r="C2396" s="37">
        <v>0</v>
      </c>
      <c r="E2396" t="s">
        <v>7964</v>
      </c>
      <c r="F2396" s="36">
        <v>44400.627951388888</v>
      </c>
    </row>
    <row r="2397" spans="1:6">
      <c r="A2397" s="37">
        <v>8</v>
      </c>
      <c r="B2397" t="s">
        <v>7115</v>
      </c>
      <c r="C2397" s="37">
        <v>0</v>
      </c>
      <c r="E2397" t="s">
        <v>7965</v>
      </c>
      <c r="F2397" s="36">
        <v>44400.627962962964</v>
      </c>
    </row>
    <row r="2398" spans="1:6">
      <c r="A2398" s="37">
        <v>8</v>
      </c>
      <c r="B2398" t="s">
        <v>7117</v>
      </c>
      <c r="C2398" s="37">
        <v>0</v>
      </c>
      <c r="E2398" t="s">
        <v>7966</v>
      </c>
      <c r="F2398" s="36">
        <v>44400.627974537034</v>
      </c>
    </row>
    <row r="2399" spans="1:6">
      <c r="A2399" s="37">
        <v>8</v>
      </c>
      <c r="B2399" t="s">
        <v>7119</v>
      </c>
      <c r="C2399" s="37">
        <v>0</v>
      </c>
      <c r="E2399" t="s">
        <v>7967</v>
      </c>
      <c r="F2399" s="36">
        <v>44400.627974537034</v>
      </c>
    </row>
    <row r="2400" spans="1:6">
      <c r="A2400" s="37">
        <v>8</v>
      </c>
      <c r="B2400" t="s">
        <v>7385</v>
      </c>
      <c r="C2400" s="37">
        <v>0</v>
      </c>
      <c r="E2400" t="s">
        <v>7968</v>
      </c>
      <c r="F2400" s="36">
        <v>44400.627986111111</v>
      </c>
    </row>
    <row r="2401" spans="1:6">
      <c r="A2401" s="37">
        <v>8</v>
      </c>
      <c r="B2401" t="s">
        <v>7386</v>
      </c>
      <c r="C2401" s="37">
        <v>0</v>
      </c>
      <c r="E2401" t="s">
        <v>7969</v>
      </c>
      <c r="F2401" s="36">
        <v>44400.627986111111</v>
      </c>
    </row>
    <row r="2402" spans="1:6">
      <c r="A2402" s="37">
        <v>8</v>
      </c>
      <c r="B2402" t="s">
        <v>7387</v>
      </c>
      <c r="C2402" s="37">
        <v>0</v>
      </c>
      <c r="E2402" t="s">
        <v>7970</v>
      </c>
      <c r="F2402" s="36">
        <v>44400.627997685187</v>
      </c>
    </row>
    <row r="2403" spans="1:6">
      <c r="A2403" s="37">
        <v>8</v>
      </c>
      <c r="B2403" t="s">
        <v>7388</v>
      </c>
      <c r="C2403" s="37">
        <v>0</v>
      </c>
      <c r="E2403" t="s">
        <v>7971</v>
      </c>
      <c r="F2403" s="36">
        <v>44400.628009259257</v>
      </c>
    </row>
    <row r="2404" spans="1:6">
      <c r="A2404" s="37">
        <v>8</v>
      </c>
      <c r="B2404" t="s">
        <v>7389</v>
      </c>
      <c r="C2404" s="37">
        <v>0</v>
      </c>
      <c r="E2404" t="s">
        <v>7972</v>
      </c>
      <c r="F2404" s="36">
        <v>44400.628020833334</v>
      </c>
    </row>
    <row r="2405" spans="1:6">
      <c r="A2405" s="37">
        <v>8</v>
      </c>
      <c r="B2405" t="s">
        <v>5745</v>
      </c>
      <c r="C2405" s="37">
        <v>0</v>
      </c>
      <c r="E2405" t="s">
        <v>8370</v>
      </c>
      <c r="F2405" s="36">
        <v>44400.628020833334</v>
      </c>
    </row>
    <row r="2406" spans="1:6">
      <c r="A2406" s="37">
        <v>8</v>
      </c>
      <c r="B2406" t="s">
        <v>7393</v>
      </c>
      <c r="C2406" s="37">
        <v>0</v>
      </c>
      <c r="E2406" t="s">
        <v>7974</v>
      </c>
      <c r="F2406" s="36">
        <v>44400.628032407411</v>
      </c>
    </row>
    <row r="2407" spans="1:6">
      <c r="A2407" s="37">
        <v>8</v>
      </c>
      <c r="B2407" t="s">
        <v>5745</v>
      </c>
      <c r="C2407" s="37">
        <v>0</v>
      </c>
      <c r="E2407" t="s">
        <v>8404</v>
      </c>
      <c r="F2407" s="36">
        <v>44400.62804398148</v>
      </c>
    </row>
    <row r="2408" spans="1:6">
      <c r="A2408" s="37">
        <v>8</v>
      </c>
      <c r="B2408" t="s">
        <v>5745</v>
      </c>
      <c r="C2408" s="37">
        <v>0</v>
      </c>
      <c r="E2408" t="s">
        <v>8405</v>
      </c>
      <c r="F2408" s="36">
        <v>44400.62804398148</v>
      </c>
    </row>
    <row r="2409" spans="1:6">
      <c r="A2409" s="37">
        <v>8</v>
      </c>
      <c r="B2409" t="s">
        <v>5745</v>
      </c>
      <c r="C2409" s="37">
        <v>0</v>
      </c>
      <c r="E2409" t="s">
        <v>8406</v>
      </c>
      <c r="F2409" s="36">
        <v>44400.62804398148</v>
      </c>
    </row>
    <row r="2410" spans="1:6">
      <c r="A2410" s="37">
        <v>8</v>
      </c>
      <c r="B2410" t="s">
        <v>7061</v>
      </c>
      <c r="C2410" s="37">
        <v>0</v>
      </c>
      <c r="E2410" t="s">
        <v>7945</v>
      </c>
      <c r="F2410" s="36">
        <v>44400.62804398148</v>
      </c>
    </row>
    <row r="2411" spans="1:6">
      <c r="A2411" s="37">
        <v>8</v>
      </c>
      <c r="B2411" t="s">
        <v>7398</v>
      </c>
      <c r="C2411" s="37">
        <v>0</v>
      </c>
      <c r="E2411" t="s">
        <v>7975</v>
      </c>
      <c r="F2411" s="36">
        <v>44400.628055555557</v>
      </c>
    </row>
    <row r="2412" spans="1:6">
      <c r="A2412" s="37">
        <v>8</v>
      </c>
      <c r="B2412" t="s">
        <v>7399</v>
      </c>
      <c r="C2412" s="37">
        <v>0</v>
      </c>
      <c r="E2412" t="s">
        <v>7976</v>
      </c>
      <c r="F2412" s="36">
        <v>44400.628055555557</v>
      </c>
    </row>
    <row r="2413" spans="1:6">
      <c r="A2413" s="37">
        <v>8</v>
      </c>
      <c r="B2413" t="s">
        <v>7400</v>
      </c>
      <c r="C2413" s="37">
        <v>0</v>
      </c>
      <c r="E2413" t="s">
        <v>8371</v>
      </c>
      <c r="F2413" s="36">
        <v>44400.628067129626</v>
      </c>
    </row>
    <row r="2414" spans="1:6">
      <c r="A2414" s="37">
        <v>8</v>
      </c>
      <c r="B2414" t="s">
        <v>7401</v>
      </c>
      <c r="C2414" s="37">
        <v>0</v>
      </c>
      <c r="E2414" t="s">
        <v>7977</v>
      </c>
      <c r="F2414" s="36">
        <v>44400.628078703703</v>
      </c>
    </row>
    <row r="2415" spans="1:6">
      <c r="A2415" s="37">
        <v>8</v>
      </c>
      <c r="B2415" t="s">
        <v>7402</v>
      </c>
      <c r="C2415" s="37">
        <v>0</v>
      </c>
      <c r="E2415" t="s">
        <v>8372</v>
      </c>
      <c r="F2415" s="36">
        <v>44400.628078703703</v>
      </c>
    </row>
    <row r="2416" spans="1:6">
      <c r="A2416" s="37">
        <v>8</v>
      </c>
      <c r="B2416" t="s">
        <v>7403</v>
      </c>
      <c r="C2416" s="37">
        <v>0</v>
      </c>
      <c r="E2416" t="s">
        <v>7978</v>
      </c>
      <c r="F2416" s="36">
        <v>44400.62809027778</v>
      </c>
    </row>
    <row r="2417" spans="1:6">
      <c r="A2417" s="37">
        <v>8</v>
      </c>
      <c r="B2417" t="s">
        <v>7110</v>
      </c>
      <c r="C2417" s="37">
        <v>0</v>
      </c>
      <c r="E2417" t="s">
        <v>7962</v>
      </c>
      <c r="F2417" s="36">
        <v>44400.62809027778</v>
      </c>
    </row>
    <row r="2418" spans="1:6">
      <c r="A2418" s="37">
        <v>8</v>
      </c>
      <c r="B2418" t="s">
        <v>7405</v>
      </c>
      <c r="C2418" s="37">
        <v>0</v>
      </c>
      <c r="E2418" t="s">
        <v>8373</v>
      </c>
      <c r="F2418" s="36">
        <v>44400.628101851849</v>
      </c>
    </row>
    <row r="2419" spans="1:6">
      <c r="A2419" s="37">
        <v>8</v>
      </c>
      <c r="B2419" t="s">
        <v>5745</v>
      </c>
      <c r="C2419" s="37">
        <v>0</v>
      </c>
      <c r="E2419" t="s">
        <v>8407</v>
      </c>
      <c r="F2419" s="36">
        <v>44400.628101851849</v>
      </c>
    </row>
    <row r="2420" spans="1:6">
      <c r="A2420" s="37">
        <v>8</v>
      </c>
      <c r="B2420" t="s">
        <v>5745</v>
      </c>
      <c r="C2420" s="37">
        <v>0</v>
      </c>
      <c r="E2420" t="s">
        <v>8408</v>
      </c>
      <c r="F2420" s="36">
        <v>44400.628113425926</v>
      </c>
    </row>
    <row r="2421" spans="1:6">
      <c r="A2421" s="37">
        <v>8</v>
      </c>
      <c r="B2421" t="s">
        <v>5745</v>
      </c>
      <c r="C2421" s="37">
        <v>0</v>
      </c>
      <c r="E2421" t="s">
        <v>8409</v>
      </c>
      <c r="F2421" s="36">
        <v>44400.628125000003</v>
      </c>
    </row>
    <row r="2422" spans="1:6">
      <c r="A2422" s="37">
        <v>8</v>
      </c>
      <c r="B2422" t="s">
        <v>7407</v>
      </c>
      <c r="C2422" s="37">
        <v>0</v>
      </c>
      <c r="E2422" t="s">
        <v>7979</v>
      </c>
      <c r="F2422" s="36">
        <v>44400.628125000003</v>
      </c>
    </row>
    <row r="2423" spans="1:6">
      <c r="A2423" s="37">
        <v>8</v>
      </c>
      <c r="B2423" t="s">
        <v>7409</v>
      </c>
      <c r="C2423" s="37">
        <v>0</v>
      </c>
      <c r="E2423" t="s">
        <v>8410</v>
      </c>
      <c r="F2423" s="36">
        <v>44400.628136574072</v>
      </c>
    </row>
    <row r="2424" spans="1:6">
      <c r="A2424" s="37">
        <v>8</v>
      </c>
      <c r="B2424" t="s">
        <v>7410</v>
      </c>
      <c r="C2424" s="37">
        <v>0</v>
      </c>
      <c r="E2424" t="s">
        <v>8374</v>
      </c>
      <c r="F2424" s="36">
        <v>44400.628148148149</v>
      </c>
    </row>
    <row r="2425" spans="1:6">
      <c r="A2425" s="37">
        <v>8</v>
      </c>
      <c r="B2425" t="s">
        <v>7411</v>
      </c>
      <c r="C2425" s="37">
        <v>0</v>
      </c>
      <c r="E2425" t="s">
        <v>8375</v>
      </c>
      <c r="F2425" s="36">
        <v>44400.628159722219</v>
      </c>
    </row>
    <row r="2426" spans="1:6">
      <c r="A2426" s="37">
        <v>8</v>
      </c>
      <c r="B2426" t="s">
        <v>7412</v>
      </c>
      <c r="C2426" s="37">
        <v>0</v>
      </c>
      <c r="E2426" t="s">
        <v>8376</v>
      </c>
      <c r="F2426" s="36">
        <v>44400.628171296295</v>
      </c>
    </row>
    <row r="2427" spans="1:6">
      <c r="A2427" s="37">
        <v>8</v>
      </c>
      <c r="B2427" t="s">
        <v>7413</v>
      </c>
      <c r="C2427" s="37">
        <v>0</v>
      </c>
      <c r="E2427" t="s">
        <v>8377</v>
      </c>
      <c r="F2427" s="36">
        <v>44400.628171296295</v>
      </c>
    </row>
    <row r="2428" spans="1:6">
      <c r="A2428" s="37">
        <v>8</v>
      </c>
      <c r="B2428" t="s">
        <v>7414</v>
      </c>
      <c r="C2428" s="37">
        <v>0</v>
      </c>
      <c r="E2428" t="s">
        <v>8411</v>
      </c>
      <c r="F2428" s="36">
        <v>44400.628182870372</v>
      </c>
    </row>
    <row r="2429" spans="1:6">
      <c r="A2429" s="37">
        <v>8</v>
      </c>
      <c r="B2429" t="s">
        <v>7415</v>
      </c>
      <c r="C2429" s="37">
        <v>0</v>
      </c>
      <c r="E2429" t="s">
        <v>8378</v>
      </c>
      <c r="F2429" s="36">
        <v>44400.628194444442</v>
      </c>
    </row>
    <row r="2430" spans="1:6">
      <c r="A2430" s="37">
        <v>8</v>
      </c>
      <c r="B2430" t="s">
        <v>7416</v>
      </c>
      <c r="C2430" s="37">
        <v>0</v>
      </c>
      <c r="E2430" t="s">
        <v>8379</v>
      </c>
      <c r="F2430" s="36">
        <v>44400.628206018519</v>
      </c>
    </row>
    <row r="2431" spans="1:6">
      <c r="A2431" s="37">
        <v>8</v>
      </c>
      <c r="B2431" t="s">
        <v>7530</v>
      </c>
      <c r="C2431" s="37">
        <v>0</v>
      </c>
      <c r="E2431" t="s">
        <v>7981</v>
      </c>
      <c r="F2431" s="36">
        <v>44400.628206018519</v>
      </c>
    </row>
    <row r="2432" spans="1:6">
      <c r="A2432" s="37">
        <v>8</v>
      </c>
      <c r="B2432" t="s">
        <v>7418</v>
      </c>
      <c r="C2432" s="37">
        <v>0</v>
      </c>
      <c r="E2432" t="s">
        <v>8380</v>
      </c>
      <c r="F2432" s="36">
        <v>44400.628217592595</v>
      </c>
    </row>
    <row r="2433" spans="1:6">
      <c r="A2433" s="37">
        <v>8</v>
      </c>
      <c r="B2433" t="s">
        <v>7531</v>
      </c>
      <c r="C2433" s="37">
        <v>0</v>
      </c>
      <c r="E2433" t="s">
        <v>7982</v>
      </c>
      <c r="F2433" s="36">
        <v>44400.628229166665</v>
      </c>
    </row>
    <row r="2434" spans="1:6">
      <c r="A2434" s="37">
        <v>8</v>
      </c>
      <c r="B2434" t="s">
        <v>7420</v>
      </c>
      <c r="C2434" s="37">
        <v>0</v>
      </c>
      <c r="E2434" t="s">
        <v>8381</v>
      </c>
      <c r="F2434" s="36">
        <v>44400.628240740742</v>
      </c>
    </row>
    <row r="2435" spans="1:6">
      <c r="A2435" s="37">
        <v>8</v>
      </c>
      <c r="B2435" t="s">
        <v>7532</v>
      </c>
      <c r="C2435" s="37">
        <v>0</v>
      </c>
      <c r="E2435" t="s">
        <v>7983</v>
      </c>
      <c r="F2435" s="36">
        <v>44400.628252314818</v>
      </c>
    </row>
    <row r="2436" spans="1:6">
      <c r="A2436" s="37">
        <v>8</v>
      </c>
      <c r="B2436" t="s">
        <v>7422</v>
      </c>
      <c r="C2436" s="37">
        <v>0</v>
      </c>
      <c r="E2436" t="s">
        <v>8382</v>
      </c>
      <c r="F2436" s="36">
        <v>44400.628263888888</v>
      </c>
    </row>
    <row r="2437" spans="1:6">
      <c r="A2437" s="37">
        <v>8</v>
      </c>
      <c r="B2437" t="s">
        <v>7423</v>
      </c>
      <c r="C2437" s="37">
        <v>0</v>
      </c>
      <c r="E2437" t="s">
        <v>7984</v>
      </c>
      <c r="F2437" s="36">
        <v>44400.628275462965</v>
      </c>
    </row>
    <row r="2438" spans="1:6">
      <c r="A2438" s="37">
        <v>8</v>
      </c>
      <c r="B2438" t="s">
        <v>7424</v>
      </c>
      <c r="C2438" s="37">
        <v>0</v>
      </c>
      <c r="E2438" t="s">
        <v>8383</v>
      </c>
      <c r="F2438" s="36">
        <v>44400.628287037034</v>
      </c>
    </row>
    <row r="2439" spans="1:6">
      <c r="A2439" s="37">
        <v>8</v>
      </c>
      <c r="B2439" t="s">
        <v>7425</v>
      </c>
      <c r="C2439" s="37">
        <v>0</v>
      </c>
      <c r="E2439" t="s">
        <v>7985</v>
      </c>
      <c r="F2439" s="36">
        <v>44400.628298611111</v>
      </c>
    </row>
    <row r="2440" spans="1:6">
      <c r="A2440" s="37">
        <v>8</v>
      </c>
      <c r="B2440" t="s">
        <v>7426</v>
      </c>
      <c r="C2440" s="37">
        <v>0</v>
      </c>
      <c r="E2440" t="s">
        <v>8384</v>
      </c>
      <c r="F2440" s="36">
        <v>44400.628310185188</v>
      </c>
    </row>
    <row r="2441" spans="1:6">
      <c r="A2441" s="37">
        <v>8</v>
      </c>
      <c r="B2441" t="s">
        <v>7427</v>
      </c>
      <c r="C2441" s="37">
        <v>0</v>
      </c>
      <c r="E2441" t="s">
        <v>7986</v>
      </c>
      <c r="F2441" s="36">
        <v>44400.628333333334</v>
      </c>
    </row>
    <row r="2442" spans="1:6">
      <c r="A2442" s="37">
        <v>8</v>
      </c>
      <c r="B2442" t="s">
        <v>7428</v>
      </c>
      <c r="C2442" s="37">
        <v>0</v>
      </c>
      <c r="E2442" t="s">
        <v>8385</v>
      </c>
      <c r="F2442" s="36">
        <v>44400.628344907411</v>
      </c>
    </row>
    <row r="2443" spans="1:6">
      <c r="A2443" s="37">
        <v>8</v>
      </c>
      <c r="B2443" t="s">
        <v>7429</v>
      </c>
      <c r="C2443" s="37">
        <v>0</v>
      </c>
      <c r="E2443" t="s">
        <v>8412</v>
      </c>
      <c r="F2443" s="36">
        <v>44400.628368055557</v>
      </c>
    </row>
    <row r="2444" spans="1:6">
      <c r="A2444" s="37">
        <v>8</v>
      </c>
      <c r="B2444" t="s">
        <v>7430</v>
      </c>
      <c r="C2444" s="37">
        <v>0</v>
      </c>
      <c r="E2444" t="s">
        <v>8386</v>
      </c>
      <c r="F2444" s="36">
        <v>44400.628379629627</v>
      </c>
    </row>
    <row r="2445" spans="1:6">
      <c r="A2445" s="37">
        <v>8</v>
      </c>
      <c r="B2445" t="s">
        <v>7431</v>
      </c>
      <c r="C2445" s="37">
        <v>0</v>
      </c>
      <c r="E2445" t="s">
        <v>8387</v>
      </c>
      <c r="F2445" s="36">
        <v>44400.62840277778</v>
      </c>
    </row>
    <row r="2446" spans="1:6">
      <c r="A2446" s="37">
        <v>8</v>
      </c>
      <c r="B2446" t="s">
        <v>7432</v>
      </c>
      <c r="C2446" s="37">
        <v>0</v>
      </c>
      <c r="E2446" t="s">
        <v>8413</v>
      </c>
      <c r="F2446" s="36">
        <v>44400.62841435185</v>
      </c>
    </row>
    <row r="2447" spans="1:6">
      <c r="A2447" s="37">
        <v>8</v>
      </c>
      <c r="B2447" t="s">
        <v>7434</v>
      </c>
      <c r="C2447" s="37">
        <v>0</v>
      </c>
      <c r="E2447" t="s">
        <v>7987</v>
      </c>
      <c r="F2447" s="36">
        <v>44400.628437500003</v>
      </c>
    </row>
    <row r="2448" spans="1:6">
      <c r="A2448" s="37">
        <v>8</v>
      </c>
      <c r="B2448" t="s">
        <v>7436</v>
      </c>
      <c r="C2448" s="37">
        <v>0</v>
      </c>
      <c r="E2448" t="s">
        <v>7988</v>
      </c>
      <c r="F2448" s="36">
        <v>44400.628472222219</v>
      </c>
    </row>
    <row r="2449" spans="1:6">
      <c r="A2449" s="37">
        <v>8</v>
      </c>
      <c r="B2449" t="s">
        <v>7438</v>
      </c>
      <c r="C2449" s="37">
        <v>0</v>
      </c>
      <c r="E2449" t="s">
        <v>7989</v>
      </c>
      <c r="F2449" s="36">
        <v>44400.628495370373</v>
      </c>
    </row>
    <row r="2450" spans="1:6">
      <c r="A2450" s="37">
        <v>8</v>
      </c>
      <c r="B2450" t="s">
        <v>7440</v>
      </c>
      <c r="C2450" s="37">
        <v>0</v>
      </c>
      <c r="E2450" t="s">
        <v>7990</v>
      </c>
      <c r="F2450" s="36">
        <v>44400.628518518519</v>
      </c>
    </row>
    <row r="2451" spans="1:6">
      <c r="A2451" s="37">
        <v>8</v>
      </c>
      <c r="B2451" t="s">
        <v>7442</v>
      </c>
      <c r="C2451" s="37">
        <v>0</v>
      </c>
      <c r="E2451" t="s">
        <v>7991</v>
      </c>
      <c r="F2451" s="36">
        <v>44400.628541666665</v>
      </c>
    </row>
    <row r="2452" spans="1:6">
      <c r="A2452" s="37">
        <v>8</v>
      </c>
      <c r="B2452" t="s">
        <v>7444</v>
      </c>
      <c r="C2452" s="37">
        <v>0</v>
      </c>
      <c r="E2452" t="s">
        <v>7992</v>
      </c>
      <c r="F2452" s="36">
        <v>44400.628553240742</v>
      </c>
    </row>
    <row r="2453" spans="1:6">
      <c r="A2453" s="37">
        <v>8</v>
      </c>
      <c r="B2453" t="s">
        <v>7446</v>
      </c>
      <c r="C2453" s="37">
        <v>0</v>
      </c>
      <c r="E2453" t="s">
        <v>7993</v>
      </c>
      <c r="F2453" s="36">
        <v>44400.628576388888</v>
      </c>
    </row>
    <row r="2454" spans="1:6">
      <c r="A2454" s="37">
        <v>8</v>
      </c>
      <c r="B2454" t="s">
        <v>7448</v>
      </c>
      <c r="C2454" s="37">
        <v>0</v>
      </c>
      <c r="E2454" t="s">
        <v>7994</v>
      </c>
      <c r="F2454" s="36">
        <v>44400.628587962965</v>
      </c>
    </row>
    <row r="2455" spans="1:6">
      <c r="A2455" s="37">
        <v>8</v>
      </c>
      <c r="B2455" t="s">
        <v>7450</v>
      </c>
      <c r="C2455" s="37">
        <v>0</v>
      </c>
      <c r="E2455" t="s">
        <v>7995</v>
      </c>
      <c r="F2455" s="36">
        <v>44400.628599537034</v>
      </c>
    </row>
    <row r="2456" spans="1:6">
      <c r="A2456" s="37">
        <v>8</v>
      </c>
      <c r="B2456" t="s">
        <v>7452</v>
      </c>
      <c r="C2456" s="37">
        <v>0</v>
      </c>
      <c r="E2456" t="s">
        <v>7996</v>
      </c>
      <c r="F2456" s="36">
        <v>44400.628611111111</v>
      </c>
    </row>
    <row r="2457" spans="1:6">
      <c r="A2457" s="37">
        <v>8</v>
      </c>
      <c r="B2457" t="s">
        <v>7454</v>
      </c>
      <c r="C2457" s="37">
        <v>0</v>
      </c>
      <c r="E2457" t="s">
        <v>7997</v>
      </c>
      <c r="F2457" s="36">
        <v>44400.628634259258</v>
      </c>
    </row>
    <row r="2458" spans="1:6">
      <c r="A2458" s="37">
        <v>8</v>
      </c>
      <c r="B2458" t="s">
        <v>7456</v>
      </c>
      <c r="C2458" s="37">
        <v>0</v>
      </c>
      <c r="E2458" t="s">
        <v>7998</v>
      </c>
      <c r="F2458" s="36">
        <v>44400.628645833334</v>
      </c>
    </row>
    <row r="2459" spans="1:6">
      <c r="A2459" s="37">
        <v>8</v>
      </c>
      <c r="B2459" t="s">
        <v>7458</v>
      </c>
      <c r="C2459" s="37">
        <v>0</v>
      </c>
      <c r="E2459" t="s">
        <v>7999</v>
      </c>
      <c r="F2459" s="36">
        <v>44400.628668981481</v>
      </c>
    </row>
    <row r="2460" spans="1:6">
      <c r="A2460" s="37">
        <v>8</v>
      </c>
      <c r="B2460" t="s">
        <v>7460</v>
      </c>
      <c r="C2460" s="37">
        <v>0</v>
      </c>
      <c r="E2460" t="s">
        <v>8000</v>
      </c>
      <c r="F2460" s="36">
        <v>44400.628680555557</v>
      </c>
    </row>
    <row r="2461" spans="1:6">
      <c r="A2461" s="37">
        <v>8</v>
      </c>
      <c r="B2461" t="s">
        <v>7462</v>
      </c>
      <c r="C2461" s="37">
        <v>0</v>
      </c>
      <c r="E2461" t="s">
        <v>8001</v>
      </c>
      <c r="F2461" s="36">
        <v>44400.628692129627</v>
      </c>
    </row>
    <row r="2462" spans="1:6">
      <c r="A2462" s="37">
        <v>8</v>
      </c>
      <c r="B2462" t="s">
        <v>7464</v>
      </c>
      <c r="C2462" s="37">
        <v>0</v>
      </c>
      <c r="E2462" t="s">
        <v>8002</v>
      </c>
      <c r="F2462" s="36">
        <v>44400.62871527778</v>
      </c>
    </row>
    <row r="2463" spans="1:6">
      <c r="A2463" s="37">
        <v>8</v>
      </c>
      <c r="B2463" t="s">
        <v>7466</v>
      </c>
      <c r="C2463" s="37">
        <v>0</v>
      </c>
      <c r="E2463" t="s">
        <v>8003</v>
      </c>
      <c r="F2463" s="36">
        <v>44400.62872685185</v>
      </c>
    </row>
    <row r="2464" spans="1:6">
      <c r="A2464" s="37">
        <v>8</v>
      </c>
      <c r="B2464" t="s">
        <v>7468</v>
      </c>
      <c r="C2464" s="37">
        <v>0</v>
      </c>
      <c r="E2464" t="s">
        <v>8004</v>
      </c>
      <c r="F2464" s="36">
        <v>44400.628738425927</v>
      </c>
    </row>
    <row r="2465" spans="1:6">
      <c r="A2465" s="37">
        <v>8</v>
      </c>
      <c r="B2465" t="s">
        <v>7469</v>
      </c>
      <c r="C2465" s="37">
        <v>0</v>
      </c>
      <c r="E2465" t="s">
        <v>8414</v>
      </c>
      <c r="F2465" s="36">
        <v>44400.628761574073</v>
      </c>
    </row>
    <row r="2466" spans="1:6">
      <c r="A2466" s="37">
        <v>8</v>
      </c>
      <c r="B2466" t="s">
        <v>7470</v>
      </c>
      <c r="C2466" s="37">
        <v>0</v>
      </c>
      <c r="E2466" t="s">
        <v>8388</v>
      </c>
      <c r="F2466" s="36">
        <v>44400.62877314815</v>
      </c>
    </row>
    <row r="2467" spans="1:6">
      <c r="A2467" s="37">
        <v>8</v>
      </c>
      <c r="B2467" t="s">
        <v>7471</v>
      </c>
      <c r="C2467" s="37">
        <v>0</v>
      </c>
      <c r="E2467" t="s">
        <v>8389</v>
      </c>
      <c r="F2467" s="36">
        <v>44400.628796296296</v>
      </c>
    </row>
    <row r="2468" spans="1:6">
      <c r="A2468" s="37">
        <v>8</v>
      </c>
      <c r="B2468" t="s">
        <v>7472</v>
      </c>
      <c r="C2468" s="37">
        <v>0</v>
      </c>
      <c r="E2468" t="s">
        <v>8390</v>
      </c>
      <c r="F2468" s="36">
        <v>44400.628807870373</v>
      </c>
    </row>
    <row r="2469" spans="1:6">
      <c r="A2469" s="37">
        <v>8</v>
      </c>
      <c r="B2469" t="s">
        <v>7473</v>
      </c>
      <c r="C2469" s="37">
        <v>0</v>
      </c>
      <c r="E2469" t="s">
        <v>8391</v>
      </c>
      <c r="F2469" s="36">
        <v>44400.628831018519</v>
      </c>
    </row>
    <row r="2470" spans="1:6">
      <c r="A2470" s="37">
        <v>8</v>
      </c>
      <c r="B2470" t="s">
        <v>7474</v>
      </c>
      <c r="C2470" s="37">
        <v>0</v>
      </c>
      <c r="E2470" t="s">
        <v>8392</v>
      </c>
      <c r="F2470" s="36">
        <v>44400.628842592596</v>
      </c>
    </row>
    <row r="2471" spans="1:6">
      <c r="A2471" s="37">
        <v>8</v>
      </c>
      <c r="B2471" t="s">
        <v>7475</v>
      </c>
      <c r="C2471" s="37">
        <v>0</v>
      </c>
      <c r="E2471" t="s">
        <v>8393</v>
      </c>
      <c r="F2471" s="36">
        <v>44400.628854166665</v>
      </c>
    </row>
    <row r="2472" spans="1:6">
      <c r="A2472" s="37">
        <v>8</v>
      </c>
      <c r="B2472" t="s">
        <v>7476</v>
      </c>
      <c r="C2472" s="37">
        <v>0</v>
      </c>
      <c r="E2472" t="s">
        <v>8005</v>
      </c>
      <c r="F2472" s="36">
        <v>44400.628854166665</v>
      </c>
    </row>
    <row r="2473" spans="1:6">
      <c r="A2473" s="37">
        <v>8</v>
      </c>
      <c r="B2473" t="s">
        <v>7477</v>
      </c>
      <c r="C2473" s="37">
        <v>0</v>
      </c>
      <c r="E2473" t="s">
        <v>8394</v>
      </c>
      <c r="F2473" s="36">
        <v>44400.628865740742</v>
      </c>
    </row>
    <row r="2474" spans="1:6">
      <c r="A2474" s="37">
        <v>8</v>
      </c>
      <c r="B2474" t="s">
        <v>7478</v>
      </c>
      <c r="C2474" s="37">
        <v>0</v>
      </c>
      <c r="E2474" t="s">
        <v>8006</v>
      </c>
      <c r="F2474" s="36">
        <v>44400.628888888888</v>
      </c>
    </row>
    <row r="2475" spans="1:6">
      <c r="A2475" s="37">
        <v>8</v>
      </c>
      <c r="B2475" t="s">
        <v>5745</v>
      </c>
      <c r="C2475" s="37">
        <v>0</v>
      </c>
      <c r="E2475" t="s">
        <v>8317</v>
      </c>
      <c r="F2475" s="36">
        <v>44400.628888888888</v>
      </c>
    </row>
    <row r="2476" spans="1:6">
      <c r="A2476" s="37">
        <v>8</v>
      </c>
      <c r="B2476" t="s">
        <v>5745</v>
      </c>
      <c r="C2476" s="37">
        <v>0</v>
      </c>
      <c r="E2476" t="s">
        <v>8318</v>
      </c>
      <c r="F2476" s="36">
        <v>44400.628900462965</v>
      </c>
    </row>
    <row r="2477" spans="1:6">
      <c r="A2477" s="37">
        <v>8</v>
      </c>
      <c r="B2477" t="s">
        <v>5745</v>
      </c>
      <c r="C2477" s="37">
        <v>0</v>
      </c>
      <c r="E2477" t="s">
        <v>8424</v>
      </c>
      <c r="F2477" s="36">
        <v>44400.628912037035</v>
      </c>
    </row>
    <row r="2478" spans="1:6">
      <c r="A2478" s="37">
        <v>8</v>
      </c>
      <c r="B2478" t="s">
        <v>5745</v>
      </c>
      <c r="C2478" s="37">
        <v>0</v>
      </c>
      <c r="E2478" t="s">
        <v>8425</v>
      </c>
      <c r="F2478" s="36">
        <v>44400.628935185188</v>
      </c>
    </row>
    <row r="2479" spans="1:6">
      <c r="A2479" s="37">
        <v>8</v>
      </c>
      <c r="B2479" t="s">
        <v>5745</v>
      </c>
      <c r="C2479" s="37">
        <v>0</v>
      </c>
      <c r="E2479" t="s">
        <v>8319</v>
      </c>
      <c r="F2479" s="36">
        <v>44400.628946759258</v>
      </c>
    </row>
    <row r="2480" spans="1:6">
      <c r="A2480" s="37">
        <v>8</v>
      </c>
      <c r="B2480" t="s">
        <v>5745</v>
      </c>
      <c r="C2480" s="37">
        <v>0</v>
      </c>
      <c r="E2480" t="s">
        <v>8320</v>
      </c>
      <c r="F2480" s="36">
        <v>44400.628946759258</v>
      </c>
    </row>
    <row r="2481" spans="1:6">
      <c r="A2481" s="37">
        <v>8</v>
      </c>
      <c r="B2481" t="s">
        <v>5745</v>
      </c>
      <c r="C2481" s="37">
        <v>0</v>
      </c>
      <c r="E2481" t="s">
        <v>8321</v>
      </c>
      <c r="F2481" s="36">
        <v>44400.628958333335</v>
      </c>
    </row>
    <row r="2482" spans="1:6">
      <c r="A2482" s="37">
        <v>8</v>
      </c>
      <c r="B2482" t="s">
        <v>5745</v>
      </c>
      <c r="C2482" s="37">
        <v>0</v>
      </c>
      <c r="E2482" t="s">
        <v>8356</v>
      </c>
      <c r="F2482" s="36">
        <v>44403.38181712963</v>
      </c>
    </row>
    <row r="2483" spans="1:6">
      <c r="A2483" s="37">
        <v>8</v>
      </c>
      <c r="B2483" t="s">
        <v>5745</v>
      </c>
      <c r="C2483" s="37">
        <v>0</v>
      </c>
      <c r="E2483" t="s">
        <v>8357</v>
      </c>
      <c r="F2483" s="36">
        <v>44403.38181712963</v>
      </c>
    </row>
    <row r="2484" spans="1:6">
      <c r="A2484" s="37">
        <v>8</v>
      </c>
      <c r="B2484" t="s">
        <v>5745</v>
      </c>
      <c r="C2484" s="37">
        <v>0</v>
      </c>
      <c r="E2484" t="s">
        <v>8358</v>
      </c>
      <c r="F2484" s="36">
        <v>44403.38181712963</v>
      </c>
    </row>
    <row r="2485" spans="1:6">
      <c r="A2485" s="37">
        <v>8</v>
      </c>
      <c r="B2485" t="s">
        <v>5745</v>
      </c>
      <c r="C2485" s="37">
        <v>0</v>
      </c>
      <c r="E2485" t="s">
        <v>8359</v>
      </c>
      <c r="F2485" s="36">
        <v>44403.38181712963</v>
      </c>
    </row>
    <row r="2486" spans="1:6">
      <c r="A2486" s="37">
        <v>8</v>
      </c>
      <c r="B2486" t="s">
        <v>6901</v>
      </c>
      <c r="C2486" s="37">
        <v>0</v>
      </c>
      <c r="E2486" t="s">
        <v>7898</v>
      </c>
      <c r="F2486" s="36">
        <v>44403.38181712963</v>
      </c>
    </row>
    <row r="2487" spans="1:6">
      <c r="A2487" s="37">
        <v>8</v>
      </c>
      <c r="B2487" t="s">
        <v>6903</v>
      </c>
      <c r="C2487" s="37">
        <v>0</v>
      </c>
      <c r="E2487" t="s">
        <v>7899</v>
      </c>
      <c r="F2487" s="36">
        <v>44403.381828703707</v>
      </c>
    </row>
    <row r="2488" spans="1:6">
      <c r="A2488" s="37">
        <v>8</v>
      </c>
      <c r="B2488" t="s">
        <v>6997</v>
      </c>
      <c r="C2488" s="37">
        <v>0</v>
      </c>
      <c r="E2488" t="s">
        <v>7900</v>
      </c>
      <c r="F2488" s="36">
        <v>44403.381828703707</v>
      </c>
    </row>
    <row r="2489" spans="1:6">
      <c r="A2489" s="37">
        <v>8</v>
      </c>
      <c r="B2489" t="s">
        <v>6999</v>
      </c>
      <c r="C2489" s="37">
        <v>0</v>
      </c>
      <c r="E2489" t="s">
        <v>7901</v>
      </c>
      <c r="F2489" s="36">
        <v>44403.381828703707</v>
      </c>
    </row>
    <row r="2490" spans="1:6">
      <c r="A2490" s="37">
        <v>8</v>
      </c>
      <c r="B2490" t="s">
        <v>7001</v>
      </c>
      <c r="C2490" s="37">
        <v>0</v>
      </c>
      <c r="E2490" t="s">
        <v>7902</v>
      </c>
      <c r="F2490" s="36">
        <v>44403.381828703707</v>
      </c>
    </row>
    <row r="2491" spans="1:6">
      <c r="A2491" s="37">
        <v>8</v>
      </c>
      <c r="B2491" t="s">
        <v>7003</v>
      </c>
      <c r="C2491" s="37">
        <v>0</v>
      </c>
      <c r="E2491" t="s">
        <v>7903</v>
      </c>
      <c r="F2491" s="36">
        <v>44403.381828703707</v>
      </c>
    </row>
    <row r="2492" spans="1:6">
      <c r="A2492" s="37">
        <v>8</v>
      </c>
      <c r="B2492" t="s">
        <v>7005</v>
      </c>
      <c r="C2492" s="37">
        <v>0</v>
      </c>
      <c r="E2492" t="s">
        <v>7904</v>
      </c>
      <c r="F2492" s="36">
        <v>44403.381828703707</v>
      </c>
    </row>
    <row r="2493" spans="1:6">
      <c r="A2493" s="37">
        <v>8</v>
      </c>
      <c r="B2493" t="s">
        <v>7007</v>
      </c>
      <c r="C2493" s="37">
        <v>0</v>
      </c>
      <c r="E2493" t="s">
        <v>7905</v>
      </c>
      <c r="F2493" s="36">
        <v>44403.381840277776</v>
      </c>
    </row>
    <row r="2494" spans="1:6">
      <c r="A2494" s="37">
        <v>8</v>
      </c>
      <c r="B2494" t="s">
        <v>7009</v>
      </c>
      <c r="C2494" s="37">
        <v>0</v>
      </c>
      <c r="E2494" t="s">
        <v>7906</v>
      </c>
      <c r="F2494" s="36">
        <v>44403.381840277776</v>
      </c>
    </row>
    <row r="2495" spans="1:6">
      <c r="A2495" s="37">
        <v>8</v>
      </c>
      <c r="B2495" t="s">
        <v>7011</v>
      </c>
      <c r="C2495" s="37">
        <v>0</v>
      </c>
      <c r="E2495" t="s">
        <v>7907</v>
      </c>
      <c r="F2495" s="36">
        <v>44403.381840277776</v>
      </c>
    </row>
    <row r="2496" spans="1:6">
      <c r="A2496" s="37">
        <v>8</v>
      </c>
      <c r="B2496" t="s">
        <v>7342</v>
      </c>
      <c r="C2496" s="37">
        <v>0</v>
      </c>
      <c r="E2496" t="s">
        <v>7908</v>
      </c>
      <c r="F2496" s="36">
        <v>44403.381840277776</v>
      </c>
    </row>
    <row r="2497" spans="1:6">
      <c r="A2497" s="37">
        <v>8</v>
      </c>
      <c r="B2497" t="s">
        <v>7344</v>
      </c>
      <c r="C2497" s="37">
        <v>0</v>
      </c>
      <c r="E2497" t="s">
        <v>7909</v>
      </c>
      <c r="F2497" s="36">
        <v>44403.381840277776</v>
      </c>
    </row>
    <row r="2498" spans="1:6">
      <c r="A2498" s="37">
        <v>8</v>
      </c>
      <c r="B2498" t="s">
        <v>7345</v>
      </c>
      <c r="C2498" s="37">
        <v>0</v>
      </c>
      <c r="E2498" t="s">
        <v>7910</v>
      </c>
      <c r="F2498" s="36">
        <v>44403.381851851853</v>
      </c>
    </row>
    <row r="2499" spans="1:6">
      <c r="A2499" s="37">
        <v>8</v>
      </c>
      <c r="B2499" t="s">
        <v>7347</v>
      </c>
      <c r="C2499" s="37">
        <v>0</v>
      </c>
      <c r="E2499" t="s">
        <v>7911</v>
      </c>
      <c r="F2499" s="36">
        <v>44403.381851851853</v>
      </c>
    </row>
    <row r="2500" spans="1:6">
      <c r="A2500" s="37">
        <v>8</v>
      </c>
      <c r="B2500" t="s">
        <v>7349</v>
      </c>
      <c r="C2500" s="37">
        <v>0</v>
      </c>
      <c r="E2500" t="s">
        <v>7912</v>
      </c>
      <c r="F2500" s="36">
        <v>44403.381851851853</v>
      </c>
    </row>
    <row r="2501" spans="1:6">
      <c r="A2501" s="37">
        <v>8</v>
      </c>
      <c r="B2501" t="s">
        <v>7350</v>
      </c>
      <c r="C2501" s="37">
        <v>0</v>
      </c>
      <c r="E2501" t="s">
        <v>7913</v>
      </c>
      <c r="F2501" s="36">
        <v>44403.381851851853</v>
      </c>
    </row>
    <row r="2502" spans="1:6">
      <c r="A2502" s="37">
        <v>8</v>
      </c>
      <c r="B2502" t="s">
        <v>7351</v>
      </c>
      <c r="C2502" s="37">
        <v>0</v>
      </c>
      <c r="E2502" t="s">
        <v>7914</v>
      </c>
      <c r="F2502" s="36">
        <v>44403.381851851853</v>
      </c>
    </row>
    <row r="2503" spans="1:6">
      <c r="A2503" s="37">
        <v>8</v>
      </c>
      <c r="B2503" t="s">
        <v>5745</v>
      </c>
      <c r="C2503" s="37">
        <v>0</v>
      </c>
      <c r="E2503" t="s">
        <v>8309</v>
      </c>
      <c r="F2503" s="36">
        <v>44403.381863425922</v>
      </c>
    </row>
    <row r="2504" spans="1:6">
      <c r="A2504" s="37">
        <v>8</v>
      </c>
      <c r="B2504" t="s">
        <v>5745</v>
      </c>
      <c r="C2504" s="37">
        <v>0</v>
      </c>
      <c r="E2504" t="s">
        <v>8310</v>
      </c>
      <c r="F2504" s="36">
        <v>44403.381863425922</v>
      </c>
    </row>
    <row r="2505" spans="1:6">
      <c r="A2505" s="37">
        <v>8</v>
      </c>
      <c r="B2505" t="s">
        <v>7025</v>
      </c>
      <c r="C2505" s="37">
        <v>0</v>
      </c>
      <c r="E2505" t="s">
        <v>7916</v>
      </c>
      <c r="F2505" s="36">
        <v>44403.381863425922</v>
      </c>
    </row>
    <row r="2506" spans="1:6">
      <c r="A2506" s="37">
        <v>8</v>
      </c>
      <c r="B2506" t="s">
        <v>7047</v>
      </c>
      <c r="C2506" s="37">
        <v>0</v>
      </c>
      <c r="E2506" t="s">
        <v>7917</v>
      </c>
      <c r="F2506" s="36">
        <v>44403.381863425922</v>
      </c>
    </row>
    <row r="2507" spans="1:6">
      <c r="A2507" s="37">
        <v>8</v>
      </c>
      <c r="B2507" t="s">
        <v>7049</v>
      </c>
      <c r="C2507" s="37">
        <v>0</v>
      </c>
      <c r="E2507" t="s">
        <v>7918</v>
      </c>
      <c r="F2507" s="36">
        <v>44403.381874999999</v>
      </c>
    </row>
    <row r="2508" spans="1:6">
      <c r="A2508" s="37">
        <v>8</v>
      </c>
      <c r="B2508" t="s">
        <v>7051</v>
      </c>
      <c r="C2508" s="37">
        <v>0</v>
      </c>
      <c r="E2508" t="s">
        <v>7919</v>
      </c>
      <c r="F2508" s="36">
        <v>44403.381874999999</v>
      </c>
    </row>
    <row r="2509" spans="1:6">
      <c r="A2509" s="37">
        <v>8</v>
      </c>
      <c r="B2509" t="s">
        <v>7053</v>
      </c>
      <c r="C2509" s="37">
        <v>0</v>
      </c>
      <c r="E2509" t="s">
        <v>7920</v>
      </c>
      <c r="F2509" s="36">
        <v>44403.381874999999</v>
      </c>
    </row>
    <row r="2510" spans="1:6">
      <c r="A2510" s="37">
        <v>8</v>
      </c>
      <c r="B2510" t="s">
        <v>7055</v>
      </c>
      <c r="C2510" s="37">
        <v>0</v>
      </c>
      <c r="E2510" t="s">
        <v>7921</v>
      </c>
      <c r="F2510" s="36">
        <v>44403.381874999999</v>
      </c>
    </row>
    <row r="2511" spans="1:6">
      <c r="A2511" s="37">
        <v>8</v>
      </c>
      <c r="B2511" t="s">
        <v>7355</v>
      </c>
      <c r="C2511" s="37">
        <v>0</v>
      </c>
      <c r="E2511" t="s">
        <v>7922</v>
      </c>
      <c r="F2511" s="36">
        <v>44403.381886574076</v>
      </c>
    </row>
    <row r="2512" spans="1:6">
      <c r="A2512" s="37">
        <v>8</v>
      </c>
      <c r="B2512" t="s">
        <v>5745</v>
      </c>
      <c r="C2512" s="37">
        <v>0</v>
      </c>
      <c r="E2512" t="s">
        <v>8360</v>
      </c>
      <c r="F2512" s="36">
        <v>44403.381886574076</v>
      </c>
    </row>
    <row r="2513" spans="1:6">
      <c r="A2513" s="37">
        <v>8</v>
      </c>
      <c r="B2513" t="s">
        <v>7359</v>
      </c>
      <c r="C2513" s="37">
        <v>0</v>
      </c>
      <c r="E2513" t="s">
        <v>7924</v>
      </c>
      <c r="F2513" s="36">
        <v>44403.381886574076</v>
      </c>
    </row>
    <row r="2514" spans="1:6">
      <c r="A2514" s="37">
        <v>8</v>
      </c>
      <c r="B2514" t="s">
        <v>7361</v>
      </c>
      <c r="C2514" s="37">
        <v>0</v>
      </c>
      <c r="E2514" t="s">
        <v>7925</v>
      </c>
      <c r="F2514" s="36">
        <v>44403.381886574076</v>
      </c>
    </row>
    <row r="2515" spans="1:6">
      <c r="A2515" s="37">
        <v>8</v>
      </c>
      <c r="B2515" t="s">
        <v>7363</v>
      </c>
      <c r="C2515" s="37">
        <v>0</v>
      </c>
      <c r="E2515" t="s">
        <v>7926</v>
      </c>
      <c r="F2515" s="36">
        <v>44403.381886574076</v>
      </c>
    </row>
    <row r="2516" spans="1:6">
      <c r="A2516" s="37">
        <v>8</v>
      </c>
      <c r="B2516" t="s">
        <v>7365</v>
      </c>
      <c r="C2516" s="37">
        <v>0</v>
      </c>
      <c r="E2516" t="s">
        <v>7927</v>
      </c>
      <c r="F2516" s="36">
        <v>44403.381898148145</v>
      </c>
    </row>
    <row r="2517" spans="1:6">
      <c r="A2517" s="37">
        <v>8</v>
      </c>
      <c r="B2517" t="s">
        <v>5745</v>
      </c>
      <c r="C2517" s="37">
        <v>0</v>
      </c>
      <c r="E2517" t="s">
        <v>8311</v>
      </c>
      <c r="F2517" s="36">
        <v>44403.381898148145</v>
      </c>
    </row>
    <row r="2518" spans="1:6">
      <c r="A2518" s="37">
        <v>8</v>
      </c>
      <c r="B2518" t="s">
        <v>5745</v>
      </c>
      <c r="C2518" s="37">
        <v>0</v>
      </c>
      <c r="E2518" t="s">
        <v>8312</v>
      </c>
      <c r="F2518" s="36">
        <v>44403.381898148145</v>
      </c>
    </row>
    <row r="2519" spans="1:6">
      <c r="A2519" s="37">
        <v>8</v>
      </c>
      <c r="B2519" t="s">
        <v>5745</v>
      </c>
      <c r="C2519" s="37">
        <v>0</v>
      </c>
      <c r="E2519" t="s">
        <v>8313</v>
      </c>
      <c r="F2519" s="36">
        <v>44403.381909722222</v>
      </c>
    </row>
    <row r="2520" spans="1:6">
      <c r="A2520" s="37">
        <v>8</v>
      </c>
      <c r="B2520" t="s">
        <v>5745</v>
      </c>
      <c r="C2520" s="37">
        <v>0</v>
      </c>
      <c r="E2520" t="s">
        <v>8314</v>
      </c>
      <c r="F2520" s="36">
        <v>44403.381909722222</v>
      </c>
    </row>
    <row r="2521" spans="1:6">
      <c r="A2521" s="37">
        <v>8</v>
      </c>
      <c r="B2521" t="s">
        <v>7013</v>
      </c>
      <c r="C2521" s="37">
        <v>0</v>
      </c>
      <c r="E2521" t="s">
        <v>7928</v>
      </c>
      <c r="F2521" s="36">
        <v>44403.381909722222</v>
      </c>
    </row>
    <row r="2522" spans="1:6">
      <c r="A2522" s="37">
        <v>8</v>
      </c>
      <c r="B2522" t="s">
        <v>7015</v>
      </c>
      <c r="C2522" s="37">
        <v>0</v>
      </c>
      <c r="E2522" t="s">
        <v>7929</v>
      </c>
      <c r="F2522" s="36">
        <v>44403.381921296299</v>
      </c>
    </row>
    <row r="2523" spans="1:6">
      <c r="A2523" s="37">
        <v>8</v>
      </c>
      <c r="B2523" t="s">
        <v>7017</v>
      </c>
      <c r="C2523" s="37">
        <v>0</v>
      </c>
      <c r="E2523" t="s">
        <v>7930</v>
      </c>
      <c r="F2523" s="36">
        <v>44403.381921296299</v>
      </c>
    </row>
    <row r="2524" spans="1:6">
      <c r="A2524" s="37">
        <v>8</v>
      </c>
      <c r="B2524" t="s">
        <v>7019</v>
      </c>
      <c r="C2524" s="37">
        <v>0</v>
      </c>
      <c r="E2524" t="s">
        <v>7931</v>
      </c>
      <c r="F2524" s="36">
        <v>44403.381932870368</v>
      </c>
    </row>
    <row r="2525" spans="1:6">
      <c r="A2525" s="37">
        <v>8</v>
      </c>
      <c r="B2525" t="s">
        <v>7021</v>
      </c>
      <c r="C2525" s="37">
        <v>0</v>
      </c>
      <c r="E2525" t="s">
        <v>7932</v>
      </c>
      <c r="F2525" s="36">
        <v>44403.381932870368</v>
      </c>
    </row>
    <row r="2526" spans="1:6">
      <c r="A2526" s="37">
        <v>8</v>
      </c>
      <c r="B2526" t="s">
        <v>7023</v>
      </c>
      <c r="C2526" s="37">
        <v>0</v>
      </c>
      <c r="E2526" t="s">
        <v>7933</v>
      </c>
      <c r="F2526" s="36">
        <v>44403.381944444445</v>
      </c>
    </row>
    <row r="2527" spans="1:6">
      <c r="A2527" s="37">
        <v>8</v>
      </c>
      <c r="B2527" t="s">
        <v>7372</v>
      </c>
      <c r="C2527" s="37">
        <v>0</v>
      </c>
      <c r="E2527" t="s">
        <v>7934</v>
      </c>
      <c r="F2527" s="36">
        <v>44403.381944444445</v>
      </c>
    </row>
    <row r="2528" spans="1:6">
      <c r="A2528" s="37">
        <v>8</v>
      </c>
      <c r="B2528" t="s">
        <v>7374</v>
      </c>
      <c r="C2528" s="37">
        <v>0</v>
      </c>
      <c r="E2528" t="s">
        <v>7935</v>
      </c>
      <c r="F2528" s="36">
        <v>44403.381956018522</v>
      </c>
    </row>
    <row r="2529" spans="1:6">
      <c r="A2529" s="37">
        <v>8</v>
      </c>
      <c r="B2529" t="s">
        <v>7378</v>
      </c>
      <c r="C2529" s="37">
        <v>0</v>
      </c>
      <c r="E2529" t="s">
        <v>7937</v>
      </c>
      <c r="F2529" s="36">
        <v>44403.381956018522</v>
      </c>
    </row>
    <row r="2530" spans="1:6">
      <c r="A2530" s="37">
        <v>8</v>
      </c>
      <c r="B2530" t="s">
        <v>7379</v>
      </c>
      <c r="C2530" s="37">
        <v>0</v>
      </c>
      <c r="E2530" t="s">
        <v>7938</v>
      </c>
      <c r="F2530" s="36">
        <v>44403.381956018522</v>
      </c>
    </row>
    <row r="2531" spans="1:6">
      <c r="A2531" s="37">
        <v>8</v>
      </c>
      <c r="B2531" t="s">
        <v>7380</v>
      </c>
      <c r="C2531" s="37">
        <v>0</v>
      </c>
      <c r="E2531" t="s">
        <v>7939</v>
      </c>
      <c r="F2531" s="36">
        <v>44403.381967592592</v>
      </c>
    </row>
    <row r="2532" spans="1:6">
      <c r="A2532" s="37">
        <v>8</v>
      </c>
      <c r="B2532" t="s">
        <v>7381</v>
      </c>
      <c r="C2532" s="37">
        <v>0</v>
      </c>
      <c r="E2532" t="s">
        <v>7940</v>
      </c>
      <c r="F2532" s="36">
        <v>44403.381967592592</v>
      </c>
    </row>
    <row r="2533" spans="1:6">
      <c r="A2533" s="37">
        <v>8</v>
      </c>
      <c r="B2533" t="s">
        <v>7382</v>
      </c>
      <c r="C2533" s="37">
        <v>0</v>
      </c>
      <c r="E2533" t="s">
        <v>7941</v>
      </c>
      <c r="F2533" s="36">
        <v>44403.381979166668</v>
      </c>
    </row>
    <row r="2534" spans="1:6">
      <c r="A2534" s="37">
        <v>8</v>
      </c>
      <c r="B2534" t="s">
        <v>7383</v>
      </c>
      <c r="C2534" s="37">
        <v>0</v>
      </c>
      <c r="E2534" t="s">
        <v>7942</v>
      </c>
      <c r="F2534" s="36">
        <v>44403.381979166668</v>
      </c>
    </row>
    <row r="2535" spans="1:6">
      <c r="A2535" s="37">
        <v>8</v>
      </c>
      <c r="B2535" t="s">
        <v>8281</v>
      </c>
      <c r="C2535" s="37">
        <v>0</v>
      </c>
      <c r="E2535" t="s">
        <v>8315</v>
      </c>
      <c r="F2535" s="36">
        <v>44403.381979166668</v>
      </c>
    </row>
    <row r="2536" spans="1:6">
      <c r="A2536" s="37">
        <v>8</v>
      </c>
      <c r="B2536" t="s">
        <v>8281</v>
      </c>
      <c r="C2536" s="37">
        <v>0</v>
      </c>
      <c r="E2536" t="s">
        <v>8361</v>
      </c>
      <c r="F2536" s="36">
        <v>44403.381979166668</v>
      </c>
    </row>
    <row r="2537" spans="1:6">
      <c r="A2537" s="37">
        <v>8</v>
      </c>
      <c r="B2537" t="s">
        <v>8281</v>
      </c>
      <c r="C2537" s="37">
        <v>0</v>
      </c>
      <c r="E2537" t="s">
        <v>8316</v>
      </c>
      <c r="F2537" s="36">
        <v>44403.381990740738</v>
      </c>
    </row>
    <row r="2538" spans="1:6">
      <c r="A2538" s="37">
        <v>8</v>
      </c>
      <c r="B2538" t="s">
        <v>7057</v>
      </c>
      <c r="C2538" s="37">
        <v>0</v>
      </c>
      <c r="E2538" t="s">
        <v>7943</v>
      </c>
      <c r="F2538" s="36">
        <v>44403.381990740738</v>
      </c>
    </row>
    <row r="2539" spans="1:6">
      <c r="A2539" s="37">
        <v>8</v>
      </c>
      <c r="B2539" t="s">
        <v>7059</v>
      </c>
      <c r="C2539" s="37">
        <v>0</v>
      </c>
      <c r="E2539" t="s">
        <v>7944</v>
      </c>
      <c r="F2539" s="36">
        <v>44403.381990740738</v>
      </c>
    </row>
    <row r="2540" spans="1:6">
      <c r="A2540" s="37">
        <v>8</v>
      </c>
      <c r="B2540" t="s">
        <v>7061</v>
      </c>
      <c r="C2540" s="37">
        <v>0</v>
      </c>
      <c r="E2540" t="s">
        <v>7945</v>
      </c>
      <c r="F2540" s="36">
        <v>44403.382002314815</v>
      </c>
    </row>
    <row r="2541" spans="1:6">
      <c r="A2541" s="37">
        <v>8</v>
      </c>
      <c r="B2541" t="s">
        <v>7063</v>
      </c>
      <c r="C2541" s="37">
        <v>0</v>
      </c>
      <c r="E2541" t="s">
        <v>7946</v>
      </c>
      <c r="F2541" s="36">
        <v>44403.382002314815</v>
      </c>
    </row>
    <row r="2542" spans="1:6">
      <c r="A2542" s="37">
        <v>8</v>
      </c>
      <c r="B2542" t="s">
        <v>7065</v>
      </c>
      <c r="C2542" s="37">
        <v>0</v>
      </c>
      <c r="E2542" t="s">
        <v>8362</v>
      </c>
      <c r="F2542" s="36">
        <v>44403.382002314815</v>
      </c>
    </row>
    <row r="2543" spans="1:6">
      <c r="A2543" s="37">
        <v>8</v>
      </c>
      <c r="B2543" t="s">
        <v>7067</v>
      </c>
      <c r="C2543" s="37">
        <v>0</v>
      </c>
      <c r="E2543" t="s">
        <v>8363</v>
      </c>
      <c r="F2543" s="36">
        <v>44403.382013888891</v>
      </c>
    </row>
    <row r="2544" spans="1:6">
      <c r="A2544" s="37">
        <v>8</v>
      </c>
      <c r="B2544" t="s">
        <v>7069</v>
      </c>
      <c r="C2544" s="37">
        <v>0</v>
      </c>
      <c r="E2544" t="s">
        <v>8364</v>
      </c>
      <c r="F2544" s="36">
        <v>44403.382013888891</v>
      </c>
    </row>
    <row r="2545" spans="1:6">
      <c r="A2545" s="37">
        <v>8</v>
      </c>
      <c r="B2545" t="s">
        <v>7071</v>
      </c>
      <c r="C2545" s="37">
        <v>0</v>
      </c>
      <c r="E2545" t="s">
        <v>8365</v>
      </c>
      <c r="F2545" s="36">
        <v>44403.382013888891</v>
      </c>
    </row>
    <row r="2546" spans="1:6">
      <c r="A2546" s="37">
        <v>8</v>
      </c>
      <c r="B2546" t="s">
        <v>7073</v>
      </c>
      <c r="C2546" s="37">
        <v>0</v>
      </c>
      <c r="E2546" t="s">
        <v>8366</v>
      </c>
      <c r="F2546" s="36">
        <v>44403.382013888891</v>
      </c>
    </row>
    <row r="2547" spans="1:6">
      <c r="A2547" s="37">
        <v>8</v>
      </c>
      <c r="B2547" t="s">
        <v>7075</v>
      </c>
      <c r="C2547" s="37">
        <v>0</v>
      </c>
      <c r="E2547" t="s">
        <v>8367</v>
      </c>
      <c r="F2547" s="36">
        <v>44403.382025462961</v>
      </c>
    </row>
    <row r="2548" spans="1:6">
      <c r="A2548" s="37">
        <v>8</v>
      </c>
      <c r="B2548" t="s">
        <v>7077</v>
      </c>
      <c r="C2548" s="37">
        <v>0</v>
      </c>
      <c r="E2548" t="s">
        <v>8368</v>
      </c>
      <c r="F2548" s="36">
        <v>44403.382025462961</v>
      </c>
    </row>
    <row r="2549" spans="1:6">
      <c r="A2549" s="37">
        <v>8</v>
      </c>
      <c r="B2549" t="s">
        <v>7079</v>
      </c>
      <c r="C2549" s="37">
        <v>0</v>
      </c>
      <c r="E2549" t="s">
        <v>8369</v>
      </c>
      <c r="F2549" s="36">
        <v>44403.382025462961</v>
      </c>
    </row>
    <row r="2550" spans="1:6">
      <c r="A2550" s="37">
        <v>8</v>
      </c>
      <c r="B2550" t="s">
        <v>7081</v>
      </c>
      <c r="C2550" s="37">
        <v>0</v>
      </c>
      <c r="E2550" t="s">
        <v>7947</v>
      </c>
      <c r="F2550" s="36">
        <v>44403.382037037038</v>
      </c>
    </row>
    <row r="2551" spans="1:6">
      <c r="A2551" s="37">
        <v>8</v>
      </c>
      <c r="B2551" t="s">
        <v>7083</v>
      </c>
      <c r="C2551" s="37">
        <v>0</v>
      </c>
      <c r="E2551" t="s">
        <v>7948</v>
      </c>
      <c r="F2551" s="36">
        <v>44403.382037037038</v>
      </c>
    </row>
    <row r="2552" spans="1:6">
      <c r="A2552" s="37">
        <v>8</v>
      </c>
      <c r="B2552" t="s">
        <v>7084</v>
      </c>
      <c r="C2552" s="37">
        <v>0</v>
      </c>
      <c r="E2552" t="s">
        <v>8011</v>
      </c>
      <c r="F2552" s="36">
        <v>44403.382037037038</v>
      </c>
    </row>
    <row r="2553" spans="1:6">
      <c r="A2553" s="37">
        <v>8</v>
      </c>
      <c r="B2553" t="s">
        <v>7086</v>
      </c>
      <c r="C2553" s="37">
        <v>0</v>
      </c>
      <c r="E2553" t="s">
        <v>7950</v>
      </c>
      <c r="F2553" s="36">
        <v>44403.382037037038</v>
      </c>
    </row>
    <row r="2554" spans="1:6">
      <c r="A2554" s="37">
        <v>8</v>
      </c>
      <c r="B2554" t="s">
        <v>7088</v>
      </c>
      <c r="C2554" s="37">
        <v>0</v>
      </c>
      <c r="E2554" t="s">
        <v>7951</v>
      </c>
      <c r="F2554" s="36">
        <v>44403.382048611114</v>
      </c>
    </row>
    <row r="2555" spans="1:6">
      <c r="A2555" s="37">
        <v>8</v>
      </c>
      <c r="B2555" t="s">
        <v>7090</v>
      </c>
      <c r="C2555" s="37">
        <v>0</v>
      </c>
      <c r="E2555" t="s">
        <v>7952</v>
      </c>
      <c r="F2555" s="36">
        <v>44403.382048611114</v>
      </c>
    </row>
    <row r="2556" spans="1:6">
      <c r="A2556" s="37">
        <v>8</v>
      </c>
      <c r="B2556" t="s">
        <v>7092</v>
      </c>
      <c r="C2556" s="37">
        <v>0</v>
      </c>
      <c r="E2556" t="s">
        <v>7953</v>
      </c>
      <c r="F2556" s="36">
        <v>44403.382048611114</v>
      </c>
    </row>
    <row r="2557" spans="1:6">
      <c r="A2557" s="37">
        <v>8</v>
      </c>
      <c r="B2557" t="s">
        <v>7094</v>
      </c>
      <c r="C2557" s="37">
        <v>0</v>
      </c>
      <c r="E2557" t="s">
        <v>7954</v>
      </c>
      <c r="F2557" s="36">
        <v>44403.382060185184</v>
      </c>
    </row>
    <row r="2558" spans="1:6">
      <c r="A2558" s="37">
        <v>8</v>
      </c>
      <c r="B2558" t="s">
        <v>7096</v>
      </c>
      <c r="C2558" s="37">
        <v>0</v>
      </c>
      <c r="E2558" t="s">
        <v>7955</v>
      </c>
      <c r="F2558" s="36">
        <v>44403.382060185184</v>
      </c>
    </row>
    <row r="2559" spans="1:6">
      <c r="A2559" s="37">
        <v>8</v>
      </c>
      <c r="B2559" t="s">
        <v>7098</v>
      </c>
      <c r="C2559" s="37">
        <v>0</v>
      </c>
      <c r="E2559" t="s">
        <v>7956</v>
      </c>
      <c r="F2559" s="36">
        <v>44403.382060185184</v>
      </c>
    </row>
    <row r="2560" spans="1:6">
      <c r="A2560" s="37">
        <v>8</v>
      </c>
      <c r="B2560" t="s">
        <v>7100</v>
      </c>
      <c r="C2560" s="37">
        <v>0</v>
      </c>
      <c r="E2560" t="s">
        <v>7957</v>
      </c>
      <c r="F2560" s="36">
        <v>44403.382060185184</v>
      </c>
    </row>
    <row r="2561" spans="1:6">
      <c r="A2561" s="37">
        <v>8</v>
      </c>
      <c r="B2561" t="s">
        <v>7102</v>
      </c>
      <c r="C2561" s="37">
        <v>0</v>
      </c>
      <c r="E2561" t="s">
        <v>7958</v>
      </c>
      <c r="F2561" s="36">
        <v>44403.382071759261</v>
      </c>
    </row>
    <row r="2562" spans="1:6">
      <c r="A2562" s="37">
        <v>8</v>
      </c>
      <c r="B2562" t="s">
        <v>7104</v>
      </c>
      <c r="C2562" s="37">
        <v>0</v>
      </c>
      <c r="E2562" t="s">
        <v>7959</v>
      </c>
      <c r="F2562" s="36">
        <v>44403.382071759261</v>
      </c>
    </row>
    <row r="2563" spans="1:6">
      <c r="A2563" s="37">
        <v>8</v>
      </c>
      <c r="B2563" t="s">
        <v>7106</v>
      </c>
      <c r="C2563" s="37">
        <v>0</v>
      </c>
      <c r="E2563" t="s">
        <v>7960</v>
      </c>
      <c r="F2563" s="36">
        <v>44403.382071759261</v>
      </c>
    </row>
    <row r="2564" spans="1:6">
      <c r="A2564" s="37">
        <v>8</v>
      </c>
      <c r="B2564" t="s">
        <v>7108</v>
      </c>
      <c r="C2564" s="37">
        <v>0</v>
      </c>
      <c r="E2564" t="s">
        <v>7961</v>
      </c>
      <c r="F2564" s="36">
        <v>44403.38208333333</v>
      </c>
    </row>
    <row r="2565" spans="1:6">
      <c r="A2565" s="37">
        <v>8</v>
      </c>
      <c r="B2565" t="s">
        <v>7110</v>
      </c>
      <c r="C2565" s="37">
        <v>0</v>
      </c>
      <c r="E2565" t="s">
        <v>7962</v>
      </c>
      <c r="F2565" s="36">
        <v>44403.38208333333</v>
      </c>
    </row>
    <row r="2566" spans="1:6">
      <c r="A2566" s="37">
        <v>8</v>
      </c>
      <c r="B2566" t="s">
        <v>7112</v>
      </c>
      <c r="C2566" s="37">
        <v>0</v>
      </c>
      <c r="E2566" t="s">
        <v>7963</v>
      </c>
      <c r="F2566" s="36">
        <v>44403.38208333333</v>
      </c>
    </row>
    <row r="2567" spans="1:6">
      <c r="A2567" s="37">
        <v>8</v>
      </c>
      <c r="B2567" t="s">
        <v>7114</v>
      </c>
      <c r="C2567" s="37">
        <v>0</v>
      </c>
      <c r="E2567" t="s">
        <v>7964</v>
      </c>
      <c r="F2567" s="36">
        <v>44403.382094907407</v>
      </c>
    </row>
    <row r="2568" spans="1:6">
      <c r="A2568" s="37">
        <v>8</v>
      </c>
      <c r="B2568" t="s">
        <v>7115</v>
      </c>
      <c r="C2568" s="37">
        <v>0</v>
      </c>
      <c r="E2568" t="s">
        <v>7965</v>
      </c>
      <c r="F2568" s="36">
        <v>44403.382094907407</v>
      </c>
    </row>
    <row r="2569" spans="1:6">
      <c r="A2569" s="37">
        <v>8</v>
      </c>
      <c r="B2569" t="s">
        <v>7117</v>
      </c>
      <c r="C2569" s="37">
        <v>0</v>
      </c>
      <c r="E2569" t="s">
        <v>7966</v>
      </c>
      <c r="F2569" s="36">
        <v>44403.382094907407</v>
      </c>
    </row>
    <row r="2570" spans="1:6">
      <c r="A2570" s="37">
        <v>8</v>
      </c>
      <c r="B2570" t="s">
        <v>7119</v>
      </c>
      <c r="C2570" s="37">
        <v>0</v>
      </c>
      <c r="E2570" t="s">
        <v>7967</v>
      </c>
      <c r="F2570" s="36">
        <v>44403.382106481484</v>
      </c>
    </row>
    <row r="2571" spans="1:6">
      <c r="A2571" s="37">
        <v>8</v>
      </c>
      <c r="B2571" t="s">
        <v>7385</v>
      </c>
      <c r="C2571" s="37">
        <v>0</v>
      </c>
      <c r="E2571" t="s">
        <v>7968</v>
      </c>
      <c r="F2571" s="36">
        <v>44403.382106481484</v>
      </c>
    </row>
    <row r="2572" spans="1:6">
      <c r="A2572" s="37">
        <v>8</v>
      </c>
      <c r="B2572" t="s">
        <v>7386</v>
      </c>
      <c r="C2572" s="37">
        <v>0</v>
      </c>
      <c r="E2572" t="s">
        <v>7969</v>
      </c>
      <c r="F2572" s="36">
        <v>44403.382106481484</v>
      </c>
    </row>
    <row r="2573" spans="1:6">
      <c r="A2573" s="37">
        <v>8</v>
      </c>
      <c r="B2573" t="s">
        <v>7387</v>
      </c>
      <c r="C2573" s="37">
        <v>0</v>
      </c>
      <c r="E2573" t="s">
        <v>7970</v>
      </c>
      <c r="F2573" s="36">
        <v>44403.382118055553</v>
      </c>
    </row>
    <row r="2574" spans="1:6">
      <c r="A2574" s="37">
        <v>8</v>
      </c>
      <c r="B2574" t="s">
        <v>7388</v>
      </c>
      <c r="C2574" s="37">
        <v>0</v>
      </c>
      <c r="E2574" t="s">
        <v>7971</v>
      </c>
      <c r="F2574" s="36">
        <v>44403.382118055553</v>
      </c>
    </row>
    <row r="2575" spans="1:6">
      <c r="A2575" s="37">
        <v>8</v>
      </c>
      <c r="B2575" t="s">
        <v>7389</v>
      </c>
      <c r="C2575" s="37">
        <v>0</v>
      </c>
      <c r="E2575" t="s">
        <v>7972</v>
      </c>
      <c r="F2575" s="36">
        <v>44403.382118055553</v>
      </c>
    </row>
    <row r="2576" spans="1:6">
      <c r="A2576" s="37">
        <v>8</v>
      </c>
      <c r="B2576" t="s">
        <v>5745</v>
      </c>
      <c r="C2576" s="37">
        <v>0</v>
      </c>
      <c r="E2576" t="s">
        <v>8370</v>
      </c>
      <c r="F2576" s="36">
        <v>44403.38212962963</v>
      </c>
    </row>
    <row r="2577" spans="1:6">
      <c r="A2577" s="37">
        <v>8</v>
      </c>
      <c r="B2577" t="s">
        <v>7393</v>
      </c>
      <c r="C2577" s="37">
        <v>0</v>
      </c>
      <c r="E2577" t="s">
        <v>7974</v>
      </c>
      <c r="F2577" s="36">
        <v>44403.38212962963</v>
      </c>
    </row>
    <row r="2578" spans="1:6">
      <c r="A2578" s="37">
        <v>8</v>
      </c>
      <c r="B2578" t="s">
        <v>5745</v>
      </c>
      <c r="C2578" s="37">
        <v>0</v>
      </c>
      <c r="E2578" t="s">
        <v>8404</v>
      </c>
      <c r="F2578" s="36">
        <v>44403.38212962963</v>
      </c>
    </row>
    <row r="2579" spans="1:6">
      <c r="A2579" s="37">
        <v>8</v>
      </c>
      <c r="B2579" t="s">
        <v>5745</v>
      </c>
      <c r="C2579" s="37">
        <v>0</v>
      </c>
      <c r="E2579" t="s">
        <v>8405</v>
      </c>
      <c r="F2579" s="36">
        <v>44403.382141203707</v>
      </c>
    </row>
    <row r="2580" spans="1:6">
      <c r="A2580" s="37">
        <v>8</v>
      </c>
      <c r="B2580" t="s">
        <v>5745</v>
      </c>
      <c r="C2580" s="37">
        <v>0</v>
      </c>
      <c r="E2580" t="s">
        <v>8406</v>
      </c>
      <c r="F2580" s="36">
        <v>44403.382141203707</v>
      </c>
    </row>
    <row r="2581" spans="1:6">
      <c r="A2581" s="37">
        <v>8</v>
      </c>
      <c r="B2581" t="s">
        <v>7061</v>
      </c>
      <c r="C2581" s="37">
        <v>0</v>
      </c>
      <c r="E2581" t="s">
        <v>7945</v>
      </c>
      <c r="F2581" s="36">
        <v>44403.382141203707</v>
      </c>
    </row>
    <row r="2582" spans="1:6">
      <c r="A2582" s="37">
        <v>8</v>
      </c>
      <c r="B2582" t="s">
        <v>7398</v>
      </c>
      <c r="C2582" s="37">
        <v>0</v>
      </c>
      <c r="E2582" t="s">
        <v>7975</v>
      </c>
      <c r="F2582" s="36">
        <v>44403.382141203707</v>
      </c>
    </row>
    <row r="2583" spans="1:6">
      <c r="A2583" s="37">
        <v>8</v>
      </c>
      <c r="B2583" t="s">
        <v>7399</v>
      </c>
      <c r="C2583" s="37">
        <v>0</v>
      </c>
      <c r="E2583" t="s">
        <v>7976</v>
      </c>
      <c r="F2583" s="36">
        <v>44403.382141203707</v>
      </c>
    </row>
    <row r="2584" spans="1:6">
      <c r="A2584" s="37">
        <v>8</v>
      </c>
      <c r="B2584" t="s">
        <v>7400</v>
      </c>
      <c r="C2584" s="37">
        <v>0</v>
      </c>
      <c r="E2584" t="s">
        <v>8371</v>
      </c>
      <c r="F2584" s="36">
        <v>44403.382152777776</v>
      </c>
    </row>
    <row r="2585" spans="1:6">
      <c r="A2585" s="37">
        <v>8</v>
      </c>
      <c r="B2585" t="s">
        <v>7401</v>
      </c>
      <c r="C2585" s="37">
        <v>0</v>
      </c>
      <c r="E2585" t="s">
        <v>7977</v>
      </c>
      <c r="F2585" s="36">
        <v>44403.382152777776</v>
      </c>
    </row>
    <row r="2586" spans="1:6">
      <c r="A2586" s="37">
        <v>8</v>
      </c>
      <c r="B2586" t="s">
        <v>7402</v>
      </c>
      <c r="C2586" s="37">
        <v>0</v>
      </c>
      <c r="E2586" t="s">
        <v>8372</v>
      </c>
      <c r="F2586" s="36">
        <v>44403.382164351853</v>
      </c>
    </row>
    <row r="2587" spans="1:6">
      <c r="A2587" s="37">
        <v>8</v>
      </c>
      <c r="B2587" t="s">
        <v>7403</v>
      </c>
      <c r="C2587" s="37">
        <v>0</v>
      </c>
      <c r="E2587" t="s">
        <v>7978</v>
      </c>
      <c r="F2587" s="36">
        <v>44403.382164351853</v>
      </c>
    </row>
    <row r="2588" spans="1:6">
      <c r="A2588" s="37">
        <v>8</v>
      </c>
      <c r="B2588" t="s">
        <v>7110</v>
      </c>
      <c r="C2588" s="37">
        <v>0</v>
      </c>
      <c r="E2588" t="s">
        <v>7962</v>
      </c>
      <c r="F2588" s="36">
        <v>44403.382164351853</v>
      </c>
    </row>
    <row r="2589" spans="1:6">
      <c r="A2589" s="37">
        <v>8</v>
      </c>
      <c r="B2589" t="s">
        <v>7405</v>
      </c>
      <c r="C2589" s="37">
        <v>0</v>
      </c>
      <c r="E2589" t="s">
        <v>8373</v>
      </c>
      <c r="F2589" s="36">
        <v>44403.382175925923</v>
      </c>
    </row>
    <row r="2590" spans="1:6">
      <c r="A2590" s="37">
        <v>8</v>
      </c>
      <c r="B2590" t="s">
        <v>5745</v>
      </c>
      <c r="C2590" s="37">
        <v>0</v>
      </c>
      <c r="E2590" t="s">
        <v>8407</v>
      </c>
      <c r="F2590" s="36">
        <v>44403.382175925923</v>
      </c>
    </row>
    <row r="2591" spans="1:6">
      <c r="A2591" s="37">
        <v>8</v>
      </c>
      <c r="B2591" t="s">
        <v>5745</v>
      </c>
      <c r="C2591" s="37">
        <v>0</v>
      </c>
      <c r="E2591" t="s">
        <v>8408</v>
      </c>
      <c r="F2591" s="36">
        <v>44403.382187499999</v>
      </c>
    </row>
    <row r="2592" spans="1:6">
      <c r="A2592" s="37">
        <v>8</v>
      </c>
      <c r="B2592" t="s">
        <v>5745</v>
      </c>
      <c r="C2592" s="37">
        <v>0</v>
      </c>
      <c r="E2592" t="s">
        <v>8409</v>
      </c>
      <c r="F2592" s="36">
        <v>44403.382187499999</v>
      </c>
    </row>
    <row r="2593" spans="1:6">
      <c r="A2593" s="37">
        <v>8</v>
      </c>
      <c r="B2593" t="s">
        <v>7407</v>
      </c>
      <c r="C2593" s="37">
        <v>0</v>
      </c>
      <c r="E2593" t="s">
        <v>7979</v>
      </c>
      <c r="F2593" s="36">
        <v>44403.382199074076</v>
      </c>
    </row>
    <row r="2594" spans="1:6">
      <c r="A2594" s="37">
        <v>8</v>
      </c>
      <c r="B2594" t="s">
        <v>7409</v>
      </c>
      <c r="C2594" s="37">
        <v>0</v>
      </c>
      <c r="E2594" t="s">
        <v>8410</v>
      </c>
      <c r="F2594" s="36">
        <v>44403.382199074076</v>
      </c>
    </row>
    <row r="2595" spans="1:6">
      <c r="A2595" s="37">
        <v>8</v>
      </c>
      <c r="B2595" t="s">
        <v>7410</v>
      </c>
      <c r="C2595" s="37">
        <v>0</v>
      </c>
      <c r="E2595" t="s">
        <v>8374</v>
      </c>
      <c r="F2595" s="36">
        <v>44403.382210648146</v>
      </c>
    </row>
    <row r="2596" spans="1:6">
      <c r="A2596" s="37">
        <v>8</v>
      </c>
      <c r="B2596" t="s">
        <v>7411</v>
      </c>
      <c r="C2596" s="37">
        <v>0</v>
      </c>
      <c r="E2596" t="s">
        <v>8375</v>
      </c>
      <c r="F2596" s="36">
        <v>44403.382210648146</v>
      </c>
    </row>
    <row r="2597" spans="1:6">
      <c r="A2597" s="37">
        <v>8</v>
      </c>
      <c r="B2597" t="s">
        <v>7412</v>
      </c>
      <c r="C2597" s="37">
        <v>0</v>
      </c>
      <c r="E2597" t="s">
        <v>8376</v>
      </c>
      <c r="F2597" s="36">
        <v>44403.382222222222</v>
      </c>
    </row>
    <row r="2598" spans="1:6">
      <c r="A2598" s="37">
        <v>8</v>
      </c>
      <c r="B2598" t="s">
        <v>7413</v>
      </c>
      <c r="C2598" s="37">
        <v>0</v>
      </c>
      <c r="E2598" t="s">
        <v>8377</v>
      </c>
      <c r="F2598" s="36">
        <v>44403.382222222222</v>
      </c>
    </row>
    <row r="2599" spans="1:6">
      <c r="A2599" s="37">
        <v>8</v>
      </c>
      <c r="B2599" t="s">
        <v>7414</v>
      </c>
      <c r="C2599" s="37">
        <v>0</v>
      </c>
      <c r="E2599" t="s">
        <v>8411</v>
      </c>
      <c r="F2599" s="36">
        <v>44403.382233796299</v>
      </c>
    </row>
    <row r="2600" spans="1:6">
      <c r="A2600" s="37">
        <v>8</v>
      </c>
      <c r="B2600" t="s">
        <v>7415</v>
      </c>
      <c r="C2600" s="37">
        <v>0</v>
      </c>
      <c r="E2600" t="s">
        <v>8378</v>
      </c>
      <c r="F2600" s="36">
        <v>44403.382233796299</v>
      </c>
    </row>
    <row r="2601" spans="1:6">
      <c r="A2601" s="37">
        <v>8</v>
      </c>
      <c r="B2601" t="s">
        <v>7416</v>
      </c>
      <c r="C2601" s="37">
        <v>0</v>
      </c>
      <c r="E2601" t="s">
        <v>8379</v>
      </c>
      <c r="F2601" s="36">
        <v>44403.382245370369</v>
      </c>
    </row>
    <row r="2602" spans="1:6">
      <c r="A2602" s="37">
        <v>8</v>
      </c>
      <c r="B2602" t="s">
        <v>7530</v>
      </c>
      <c r="C2602" s="37">
        <v>0</v>
      </c>
      <c r="E2602" t="s">
        <v>7981</v>
      </c>
      <c r="F2602" s="36">
        <v>44403.382245370369</v>
      </c>
    </row>
    <row r="2603" spans="1:6">
      <c r="A2603" s="37">
        <v>8</v>
      </c>
      <c r="B2603" t="s">
        <v>7418</v>
      </c>
      <c r="C2603" s="37">
        <v>0</v>
      </c>
      <c r="E2603" t="s">
        <v>8380</v>
      </c>
      <c r="F2603" s="36">
        <v>44403.382256944446</v>
      </c>
    </row>
    <row r="2604" spans="1:6">
      <c r="A2604" s="37">
        <v>8</v>
      </c>
      <c r="B2604" t="s">
        <v>7531</v>
      </c>
      <c r="C2604" s="37">
        <v>0</v>
      </c>
      <c r="E2604" t="s">
        <v>7982</v>
      </c>
      <c r="F2604" s="36">
        <v>44403.382256944446</v>
      </c>
    </row>
    <row r="2605" spans="1:6">
      <c r="A2605" s="37">
        <v>8</v>
      </c>
      <c r="B2605" t="s">
        <v>7420</v>
      </c>
      <c r="C2605" s="37">
        <v>0</v>
      </c>
      <c r="E2605" t="s">
        <v>8381</v>
      </c>
      <c r="F2605" s="36">
        <v>44403.382268518515</v>
      </c>
    </row>
    <row r="2606" spans="1:6">
      <c r="A2606" s="37">
        <v>8</v>
      </c>
      <c r="B2606" t="s">
        <v>7532</v>
      </c>
      <c r="C2606" s="37">
        <v>0</v>
      </c>
      <c r="E2606" t="s">
        <v>7983</v>
      </c>
      <c r="F2606" s="36">
        <v>44403.382280092592</v>
      </c>
    </row>
    <row r="2607" spans="1:6">
      <c r="A2607" s="37">
        <v>8</v>
      </c>
      <c r="B2607" t="s">
        <v>7422</v>
      </c>
      <c r="C2607" s="37">
        <v>0</v>
      </c>
      <c r="E2607" t="s">
        <v>8382</v>
      </c>
      <c r="F2607" s="36">
        <v>44403.382280092592</v>
      </c>
    </row>
    <row r="2608" spans="1:6">
      <c r="A2608" s="37">
        <v>8</v>
      </c>
      <c r="B2608" t="s">
        <v>7423</v>
      </c>
      <c r="C2608" s="37">
        <v>0</v>
      </c>
      <c r="E2608" t="s">
        <v>7984</v>
      </c>
      <c r="F2608" s="36">
        <v>44403.382291666669</v>
      </c>
    </row>
    <row r="2609" spans="1:6">
      <c r="A2609" s="37">
        <v>8</v>
      </c>
      <c r="B2609" t="s">
        <v>7424</v>
      </c>
      <c r="C2609" s="37">
        <v>0</v>
      </c>
      <c r="E2609" t="s">
        <v>8383</v>
      </c>
      <c r="F2609" s="36">
        <v>44403.382303240738</v>
      </c>
    </row>
    <row r="2610" spans="1:6">
      <c r="A2610" s="37">
        <v>8</v>
      </c>
      <c r="B2610" t="s">
        <v>7425</v>
      </c>
      <c r="C2610" s="37">
        <v>0</v>
      </c>
      <c r="E2610" t="s">
        <v>7985</v>
      </c>
      <c r="F2610" s="36">
        <v>44403.382314814815</v>
      </c>
    </row>
    <row r="2611" spans="1:6">
      <c r="A2611" s="37">
        <v>8</v>
      </c>
      <c r="B2611" t="s">
        <v>7426</v>
      </c>
      <c r="C2611" s="37">
        <v>0</v>
      </c>
      <c r="E2611" t="s">
        <v>8384</v>
      </c>
      <c r="F2611" s="36">
        <v>44403.382326388892</v>
      </c>
    </row>
    <row r="2612" spans="1:6">
      <c r="A2612" s="37">
        <v>8</v>
      </c>
      <c r="B2612" t="s">
        <v>7427</v>
      </c>
      <c r="C2612" s="37">
        <v>0</v>
      </c>
      <c r="E2612" t="s">
        <v>7986</v>
      </c>
      <c r="F2612" s="36">
        <v>44403.382326388892</v>
      </c>
    </row>
    <row r="2613" spans="1:6">
      <c r="A2613" s="37">
        <v>8</v>
      </c>
      <c r="B2613" t="s">
        <v>7428</v>
      </c>
      <c r="C2613" s="37">
        <v>0</v>
      </c>
      <c r="E2613" t="s">
        <v>8385</v>
      </c>
      <c r="F2613" s="36">
        <v>44403.382337962961</v>
      </c>
    </row>
    <row r="2614" spans="1:6">
      <c r="A2614" s="37">
        <v>8</v>
      </c>
      <c r="B2614" t="s">
        <v>7429</v>
      </c>
      <c r="C2614" s="37">
        <v>0</v>
      </c>
      <c r="E2614" t="s">
        <v>8412</v>
      </c>
      <c r="F2614" s="36">
        <v>44403.382349537038</v>
      </c>
    </row>
    <row r="2615" spans="1:6">
      <c r="A2615" s="37">
        <v>8</v>
      </c>
      <c r="B2615" t="s">
        <v>7430</v>
      </c>
      <c r="C2615" s="37">
        <v>0</v>
      </c>
      <c r="E2615" t="s">
        <v>8386</v>
      </c>
      <c r="F2615" s="36">
        <v>44403.382361111115</v>
      </c>
    </row>
    <row r="2616" spans="1:6">
      <c r="A2616" s="37">
        <v>8</v>
      </c>
      <c r="B2616" t="s">
        <v>7431</v>
      </c>
      <c r="C2616" s="37">
        <v>0</v>
      </c>
      <c r="E2616" t="s">
        <v>8387</v>
      </c>
      <c r="F2616" s="36">
        <v>44403.382372685184</v>
      </c>
    </row>
    <row r="2617" spans="1:6">
      <c r="A2617" s="37">
        <v>8</v>
      </c>
      <c r="B2617" t="s">
        <v>7432</v>
      </c>
      <c r="C2617" s="37">
        <v>0</v>
      </c>
      <c r="E2617" t="s">
        <v>8413</v>
      </c>
      <c r="F2617" s="36">
        <v>44403.382384259261</v>
      </c>
    </row>
    <row r="2618" spans="1:6">
      <c r="A2618" s="37">
        <v>8</v>
      </c>
      <c r="B2618" t="s">
        <v>7434</v>
      </c>
      <c r="C2618" s="37">
        <v>0</v>
      </c>
      <c r="E2618" t="s">
        <v>7987</v>
      </c>
      <c r="F2618" s="36">
        <v>44403.382384259261</v>
      </c>
    </row>
    <row r="2619" spans="1:6">
      <c r="A2619" s="37">
        <v>8</v>
      </c>
      <c r="B2619" t="s">
        <v>7436</v>
      </c>
      <c r="C2619" s="37">
        <v>0</v>
      </c>
      <c r="E2619" t="s">
        <v>7988</v>
      </c>
      <c r="F2619" s="36">
        <v>44403.382395833331</v>
      </c>
    </row>
    <row r="2620" spans="1:6">
      <c r="A2620" s="37">
        <v>8</v>
      </c>
      <c r="B2620" t="s">
        <v>7438</v>
      </c>
      <c r="C2620" s="37">
        <v>0</v>
      </c>
      <c r="E2620" t="s">
        <v>7989</v>
      </c>
      <c r="F2620" s="36">
        <v>44403.382407407407</v>
      </c>
    </row>
    <row r="2621" spans="1:6">
      <c r="A2621" s="37">
        <v>8</v>
      </c>
      <c r="B2621" t="s">
        <v>7440</v>
      </c>
      <c r="C2621" s="37">
        <v>0</v>
      </c>
      <c r="E2621" t="s">
        <v>7990</v>
      </c>
      <c r="F2621" s="36">
        <v>44403.382418981484</v>
      </c>
    </row>
    <row r="2622" spans="1:6">
      <c r="A2622" s="37">
        <v>8</v>
      </c>
      <c r="B2622" t="s">
        <v>7442</v>
      </c>
      <c r="C2622" s="37">
        <v>0</v>
      </c>
      <c r="E2622" t="s">
        <v>7991</v>
      </c>
      <c r="F2622" s="36">
        <v>44403.382430555554</v>
      </c>
    </row>
    <row r="2623" spans="1:6">
      <c r="A2623" s="37">
        <v>8</v>
      </c>
      <c r="B2623" t="s">
        <v>7444</v>
      </c>
      <c r="C2623" s="37">
        <v>0</v>
      </c>
      <c r="E2623" t="s">
        <v>7992</v>
      </c>
      <c r="F2623" s="36">
        <v>44403.38244212963</v>
      </c>
    </row>
    <row r="2624" spans="1:6">
      <c r="A2624" s="37">
        <v>8</v>
      </c>
      <c r="B2624" t="s">
        <v>7446</v>
      </c>
      <c r="C2624" s="37">
        <v>0</v>
      </c>
      <c r="E2624" t="s">
        <v>7993</v>
      </c>
      <c r="F2624" s="36">
        <v>44403.382453703707</v>
      </c>
    </row>
    <row r="2625" spans="1:6">
      <c r="A2625" s="37">
        <v>8</v>
      </c>
      <c r="B2625" t="s">
        <v>7448</v>
      </c>
      <c r="C2625" s="37">
        <v>0</v>
      </c>
      <c r="E2625" t="s">
        <v>7994</v>
      </c>
      <c r="F2625" s="36">
        <v>44403.382465277777</v>
      </c>
    </row>
    <row r="2626" spans="1:6">
      <c r="A2626" s="37">
        <v>8</v>
      </c>
      <c r="B2626" t="s">
        <v>7450</v>
      </c>
      <c r="C2626" s="37">
        <v>0</v>
      </c>
      <c r="E2626" t="s">
        <v>7995</v>
      </c>
      <c r="F2626" s="36">
        <v>44403.382476851853</v>
      </c>
    </row>
    <row r="2627" spans="1:6">
      <c r="A2627" s="37">
        <v>8</v>
      </c>
      <c r="B2627" t="s">
        <v>7452</v>
      </c>
      <c r="C2627" s="37">
        <v>0</v>
      </c>
      <c r="E2627" t="s">
        <v>7996</v>
      </c>
      <c r="F2627" s="36">
        <v>44403.382476851853</v>
      </c>
    </row>
    <row r="2628" spans="1:6">
      <c r="A2628" s="37">
        <v>8</v>
      </c>
      <c r="B2628" t="s">
        <v>7454</v>
      </c>
      <c r="C2628" s="37">
        <v>0</v>
      </c>
      <c r="E2628" t="s">
        <v>7997</v>
      </c>
      <c r="F2628" s="36">
        <v>44403.382488425923</v>
      </c>
    </row>
    <row r="2629" spans="1:6">
      <c r="A2629" s="37">
        <v>8</v>
      </c>
      <c r="B2629" t="s">
        <v>7456</v>
      </c>
      <c r="C2629" s="37">
        <v>0</v>
      </c>
      <c r="E2629" t="s">
        <v>7998</v>
      </c>
      <c r="F2629" s="36">
        <v>44403.3825</v>
      </c>
    </row>
    <row r="2630" spans="1:6">
      <c r="A2630" s="37">
        <v>8</v>
      </c>
      <c r="B2630" t="s">
        <v>7458</v>
      </c>
      <c r="C2630" s="37">
        <v>0</v>
      </c>
      <c r="E2630" t="s">
        <v>7999</v>
      </c>
      <c r="F2630" s="36">
        <v>44403.382511574076</v>
      </c>
    </row>
    <row r="2631" spans="1:6">
      <c r="A2631" s="37">
        <v>8</v>
      </c>
      <c r="B2631" t="s">
        <v>7460</v>
      </c>
      <c r="C2631" s="37">
        <v>0</v>
      </c>
      <c r="E2631" t="s">
        <v>8000</v>
      </c>
      <c r="F2631" s="36">
        <v>44403.382523148146</v>
      </c>
    </row>
    <row r="2632" spans="1:6">
      <c r="A2632" s="37">
        <v>8</v>
      </c>
      <c r="B2632" t="s">
        <v>7462</v>
      </c>
      <c r="C2632" s="37">
        <v>0</v>
      </c>
      <c r="E2632" t="s">
        <v>8001</v>
      </c>
      <c r="F2632" s="36">
        <v>44403.382534722223</v>
      </c>
    </row>
    <row r="2633" spans="1:6">
      <c r="A2633" s="37">
        <v>8</v>
      </c>
      <c r="B2633" t="s">
        <v>7464</v>
      </c>
      <c r="C2633" s="37">
        <v>0</v>
      </c>
      <c r="E2633" t="s">
        <v>8002</v>
      </c>
      <c r="F2633" s="36">
        <v>44403.3825462963</v>
      </c>
    </row>
    <row r="2634" spans="1:6">
      <c r="A2634" s="37">
        <v>8</v>
      </c>
      <c r="B2634" t="s">
        <v>7466</v>
      </c>
      <c r="C2634" s="37">
        <v>0</v>
      </c>
      <c r="E2634" t="s">
        <v>8003</v>
      </c>
      <c r="F2634" s="36">
        <v>44403.382557870369</v>
      </c>
    </row>
    <row r="2635" spans="1:6">
      <c r="A2635" s="37">
        <v>8</v>
      </c>
      <c r="B2635" t="s">
        <v>7468</v>
      </c>
      <c r="C2635" s="37">
        <v>0</v>
      </c>
      <c r="E2635" t="s">
        <v>8004</v>
      </c>
      <c r="F2635" s="36">
        <v>44403.382569444446</v>
      </c>
    </row>
    <row r="2636" spans="1:6">
      <c r="A2636" s="37">
        <v>8</v>
      </c>
      <c r="B2636" t="s">
        <v>7469</v>
      </c>
      <c r="C2636" s="37">
        <v>0</v>
      </c>
      <c r="E2636" t="s">
        <v>8414</v>
      </c>
      <c r="F2636" s="36">
        <v>44403.382581018515</v>
      </c>
    </row>
    <row r="2637" spans="1:6">
      <c r="A2637" s="37">
        <v>8</v>
      </c>
      <c r="B2637" t="s">
        <v>7470</v>
      </c>
      <c r="C2637" s="37">
        <v>0</v>
      </c>
      <c r="E2637" t="s">
        <v>8388</v>
      </c>
      <c r="F2637" s="36">
        <v>44403.382592592592</v>
      </c>
    </row>
    <row r="2638" spans="1:6">
      <c r="A2638" s="37">
        <v>8</v>
      </c>
      <c r="B2638" t="s">
        <v>7471</v>
      </c>
      <c r="C2638" s="37">
        <v>0</v>
      </c>
      <c r="E2638" t="s">
        <v>8389</v>
      </c>
      <c r="F2638" s="36">
        <v>44403.382604166669</v>
      </c>
    </row>
    <row r="2639" spans="1:6">
      <c r="A2639" s="37">
        <v>8</v>
      </c>
      <c r="B2639" t="s">
        <v>7472</v>
      </c>
      <c r="C2639" s="37">
        <v>0</v>
      </c>
      <c r="E2639" t="s">
        <v>8390</v>
      </c>
      <c r="F2639" s="36">
        <v>44403.382615740738</v>
      </c>
    </row>
    <row r="2640" spans="1:6">
      <c r="A2640" s="37">
        <v>8</v>
      </c>
      <c r="B2640" t="s">
        <v>7473</v>
      </c>
      <c r="C2640" s="37">
        <v>0</v>
      </c>
      <c r="E2640" t="s">
        <v>8391</v>
      </c>
      <c r="F2640" s="36">
        <v>44403.382638888892</v>
      </c>
    </row>
    <row r="2641" spans="1:6">
      <c r="A2641" s="37">
        <v>8</v>
      </c>
      <c r="B2641" t="s">
        <v>7474</v>
      </c>
      <c r="C2641" s="37">
        <v>0</v>
      </c>
      <c r="E2641" t="s">
        <v>8392</v>
      </c>
      <c r="F2641" s="36">
        <v>44403.382650462961</v>
      </c>
    </row>
    <row r="2642" spans="1:6">
      <c r="A2642" s="37">
        <v>8</v>
      </c>
      <c r="B2642" t="s">
        <v>7475</v>
      </c>
      <c r="C2642" s="37">
        <v>0</v>
      </c>
      <c r="E2642" t="s">
        <v>8393</v>
      </c>
      <c r="F2642" s="36">
        <v>44403.382673611108</v>
      </c>
    </row>
    <row r="2643" spans="1:6">
      <c r="A2643" s="37">
        <v>8</v>
      </c>
      <c r="B2643" t="s">
        <v>7476</v>
      </c>
      <c r="C2643" s="37">
        <v>0</v>
      </c>
      <c r="E2643" t="s">
        <v>8005</v>
      </c>
      <c r="F2643" s="36">
        <v>44403.382673611108</v>
      </c>
    </row>
    <row r="2644" spans="1:6">
      <c r="A2644" s="37">
        <v>8</v>
      </c>
      <c r="B2644" t="s">
        <v>7477</v>
      </c>
      <c r="C2644" s="37">
        <v>0</v>
      </c>
      <c r="E2644" t="s">
        <v>8394</v>
      </c>
      <c r="F2644" s="36">
        <v>44403.382685185185</v>
      </c>
    </row>
    <row r="2645" spans="1:6">
      <c r="A2645" s="37">
        <v>8</v>
      </c>
      <c r="B2645" t="s">
        <v>7478</v>
      </c>
      <c r="C2645" s="37">
        <v>0</v>
      </c>
      <c r="E2645" t="s">
        <v>8006</v>
      </c>
      <c r="F2645" s="36">
        <v>44403.382696759261</v>
      </c>
    </row>
    <row r="2646" spans="1:6">
      <c r="A2646" s="37">
        <v>8</v>
      </c>
      <c r="B2646" t="s">
        <v>5745</v>
      </c>
      <c r="C2646" s="37">
        <v>0</v>
      </c>
      <c r="E2646" t="s">
        <v>8317</v>
      </c>
      <c r="F2646" s="36">
        <v>44403.382696759261</v>
      </c>
    </row>
    <row r="2647" spans="1:6">
      <c r="A2647" s="37">
        <v>8</v>
      </c>
      <c r="B2647" t="s">
        <v>5745</v>
      </c>
      <c r="C2647" s="37">
        <v>0</v>
      </c>
      <c r="E2647" t="s">
        <v>8318</v>
      </c>
      <c r="F2647" s="36">
        <v>44403.382708333331</v>
      </c>
    </row>
    <row r="2648" spans="1:6">
      <c r="A2648" s="37">
        <v>8</v>
      </c>
      <c r="B2648" t="s">
        <v>5745</v>
      </c>
      <c r="C2648" s="37">
        <v>0</v>
      </c>
      <c r="E2648" t="s">
        <v>8424</v>
      </c>
      <c r="F2648" s="36">
        <v>44403.382719907408</v>
      </c>
    </row>
    <row r="2649" spans="1:6">
      <c r="A2649" s="37">
        <v>8</v>
      </c>
      <c r="B2649" t="s">
        <v>5745</v>
      </c>
      <c r="C2649" s="37">
        <v>0</v>
      </c>
      <c r="E2649" t="s">
        <v>8425</v>
      </c>
      <c r="F2649" s="36">
        <v>44403.382731481484</v>
      </c>
    </row>
    <row r="2650" spans="1:6">
      <c r="A2650" s="37">
        <v>8</v>
      </c>
      <c r="B2650" t="s">
        <v>5745</v>
      </c>
      <c r="C2650" s="37">
        <v>0</v>
      </c>
      <c r="E2650" t="s">
        <v>8319</v>
      </c>
      <c r="F2650" s="36">
        <v>44403.382743055554</v>
      </c>
    </row>
    <row r="2651" spans="1:6">
      <c r="A2651" s="37">
        <v>8</v>
      </c>
      <c r="B2651" t="s">
        <v>5745</v>
      </c>
      <c r="C2651" s="37">
        <v>0</v>
      </c>
      <c r="E2651" t="s">
        <v>8320</v>
      </c>
      <c r="F2651" s="36">
        <v>44403.382743055554</v>
      </c>
    </row>
    <row r="2652" spans="1:6">
      <c r="A2652" s="37">
        <v>8</v>
      </c>
      <c r="B2652" t="s">
        <v>5745</v>
      </c>
      <c r="C2652" s="37">
        <v>0</v>
      </c>
      <c r="E2652" t="s">
        <v>8321</v>
      </c>
      <c r="F2652" s="36">
        <v>44403.382754629631</v>
      </c>
    </row>
    <row r="2653" spans="1:6">
      <c r="A2653" s="37">
        <v>8</v>
      </c>
      <c r="B2653" t="s">
        <v>5745</v>
      </c>
      <c r="C2653" s="37">
        <v>0</v>
      </c>
      <c r="E2653" t="s">
        <v>8356</v>
      </c>
      <c r="F2653" s="36">
        <v>44403.406435185185</v>
      </c>
    </row>
    <row r="2654" spans="1:6">
      <c r="A2654" s="37">
        <v>8</v>
      </c>
      <c r="B2654" t="s">
        <v>5745</v>
      </c>
      <c r="C2654" s="37">
        <v>0</v>
      </c>
      <c r="E2654" t="s">
        <v>8357</v>
      </c>
      <c r="F2654" s="36">
        <v>44403.406435185185</v>
      </c>
    </row>
    <row r="2655" spans="1:6">
      <c r="A2655" s="37">
        <v>8</v>
      </c>
      <c r="B2655" t="s">
        <v>5745</v>
      </c>
      <c r="C2655" s="37">
        <v>0</v>
      </c>
      <c r="E2655" t="s">
        <v>8358</v>
      </c>
      <c r="F2655" s="36">
        <v>44403.406435185185</v>
      </c>
    </row>
    <row r="2656" spans="1:6">
      <c r="A2656" s="37">
        <v>8</v>
      </c>
      <c r="B2656" t="s">
        <v>5745</v>
      </c>
      <c r="C2656" s="37">
        <v>0</v>
      </c>
      <c r="E2656" t="s">
        <v>8359</v>
      </c>
      <c r="F2656" s="36">
        <v>44403.406435185185</v>
      </c>
    </row>
    <row r="2657" spans="1:6">
      <c r="A2657" s="37">
        <v>8</v>
      </c>
      <c r="B2657" t="s">
        <v>6901</v>
      </c>
      <c r="C2657" s="37">
        <v>0</v>
      </c>
      <c r="E2657" t="s">
        <v>7898</v>
      </c>
      <c r="F2657" s="36">
        <v>44403.406435185185</v>
      </c>
    </row>
    <row r="2658" spans="1:6">
      <c r="A2658" s="37">
        <v>8</v>
      </c>
      <c r="B2658" t="s">
        <v>6903</v>
      </c>
      <c r="C2658" s="37">
        <v>0</v>
      </c>
      <c r="E2658" t="s">
        <v>7899</v>
      </c>
      <c r="F2658" s="36">
        <v>44403.406446759262</v>
      </c>
    </row>
    <row r="2659" spans="1:6">
      <c r="A2659" s="37">
        <v>8</v>
      </c>
      <c r="B2659" t="s">
        <v>6997</v>
      </c>
      <c r="C2659" s="37">
        <v>0</v>
      </c>
      <c r="E2659" t="s">
        <v>7900</v>
      </c>
      <c r="F2659" s="36">
        <v>44403.406446759262</v>
      </c>
    </row>
    <row r="2660" spans="1:6">
      <c r="A2660" s="37">
        <v>8</v>
      </c>
      <c r="B2660" t="s">
        <v>6999</v>
      </c>
      <c r="C2660" s="37">
        <v>0</v>
      </c>
      <c r="E2660" t="s">
        <v>7901</v>
      </c>
      <c r="F2660" s="36">
        <v>44403.406446759262</v>
      </c>
    </row>
    <row r="2661" spans="1:6">
      <c r="A2661" s="37">
        <v>8</v>
      </c>
      <c r="B2661" t="s">
        <v>7001</v>
      </c>
      <c r="C2661" s="37">
        <v>0</v>
      </c>
      <c r="E2661" t="s">
        <v>7902</v>
      </c>
      <c r="F2661" s="36">
        <v>44403.406458333331</v>
      </c>
    </row>
    <row r="2662" spans="1:6">
      <c r="A2662" s="37">
        <v>8</v>
      </c>
      <c r="B2662" t="s">
        <v>7003</v>
      </c>
      <c r="C2662" s="37">
        <v>0</v>
      </c>
      <c r="E2662" t="s">
        <v>7903</v>
      </c>
      <c r="F2662" s="36">
        <v>44403.406458333331</v>
      </c>
    </row>
    <row r="2663" spans="1:6">
      <c r="A2663" s="37">
        <v>8</v>
      </c>
      <c r="B2663" t="s">
        <v>7005</v>
      </c>
      <c r="C2663" s="37">
        <v>0</v>
      </c>
      <c r="E2663" t="s">
        <v>7904</v>
      </c>
      <c r="F2663" s="36">
        <v>44403.406469907408</v>
      </c>
    </row>
    <row r="2664" spans="1:6">
      <c r="A2664" s="37">
        <v>8</v>
      </c>
      <c r="B2664" t="s">
        <v>7007</v>
      </c>
      <c r="C2664" s="37">
        <v>0</v>
      </c>
      <c r="E2664" t="s">
        <v>7905</v>
      </c>
      <c r="F2664" s="36">
        <v>44403.406469907408</v>
      </c>
    </row>
    <row r="2665" spans="1:6">
      <c r="A2665" s="37">
        <v>8</v>
      </c>
      <c r="B2665" t="s">
        <v>7009</v>
      </c>
      <c r="C2665" s="37">
        <v>0</v>
      </c>
      <c r="E2665" t="s">
        <v>7906</v>
      </c>
      <c r="F2665" s="36">
        <v>44403.406469907408</v>
      </c>
    </row>
    <row r="2666" spans="1:6">
      <c r="A2666" s="37">
        <v>8</v>
      </c>
      <c r="B2666" t="s">
        <v>7011</v>
      </c>
      <c r="C2666" s="37">
        <v>0</v>
      </c>
      <c r="E2666" t="s">
        <v>7907</v>
      </c>
      <c r="F2666" s="36">
        <v>44403.406481481485</v>
      </c>
    </row>
    <row r="2667" spans="1:6">
      <c r="A2667" s="37">
        <v>8</v>
      </c>
      <c r="B2667" t="s">
        <v>7342</v>
      </c>
      <c r="C2667" s="37">
        <v>0</v>
      </c>
      <c r="E2667" t="s">
        <v>7908</v>
      </c>
      <c r="F2667" s="36">
        <v>44403.406481481485</v>
      </c>
    </row>
    <row r="2668" spans="1:6">
      <c r="A2668" s="37">
        <v>8</v>
      </c>
      <c r="B2668" t="s">
        <v>7344</v>
      </c>
      <c r="C2668" s="37">
        <v>0</v>
      </c>
      <c r="E2668" t="s">
        <v>7909</v>
      </c>
      <c r="F2668" s="36">
        <v>44403.406481481485</v>
      </c>
    </row>
    <row r="2669" spans="1:6">
      <c r="A2669" s="37">
        <v>8</v>
      </c>
      <c r="B2669" t="s">
        <v>7345</v>
      </c>
      <c r="C2669" s="37">
        <v>0</v>
      </c>
      <c r="E2669" t="s">
        <v>7910</v>
      </c>
      <c r="F2669" s="36">
        <v>44403.406493055554</v>
      </c>
    </row>
    <row r="2670" spans="1:6">
      <c r="A2670" s="37">
        <v>8</v>
      </c>
      <c r="B2670" t="s">
        <v>7347</v>
      </c>
      <c r="C2670" s="37">
        <v>0</v>
      </c>
      <c r="E2670" t="s">
        <v>7911</v>
      </c>
      <c r="F2670" s="36">
        <v>44403.406493055554</v>
      </c>
    </row>
    <row r="2671" spans="1:6">
      <c r="A2671" s="37">
        <v>8</v>
      </c>
      <c r="B2671" t="s">
        <v>7349</v>
      </c>
      <c r="C2671" s="37">
        <v>0</v>
      </c>
      <c r="E2671" t="s">
        <v>7912</v>
      </c>
      <c r="F2671" s="36">
        <v>44403.406504629631</v>
      </c>
    </row>
    <row r="2672" spans="1:6">
      <c r="A2672" s="37">
        <v>8</v>
      </c>
      <c r="B2672" t="s">
        <v>7350</v>
      </c>
      <c r="C2672" s="37">
        <v>0</v>
      </c>
      <c r="E2672" t="s">
        <v>7913</v>
      </c>
      <c r="F2672" s="36">
        <v>44403.406504629631</v>
      </c>
    </row>
    <row r="2673" spans="1:6">
      <c r="A2673" s="37">
        <v>8</v>
      </c>
      <c r="B2673" t="s">
        <v>7351</v>
      </c>
      <c r="C2673" s="37">
        <v>0</v>
      </c>
      <c r="E2673" t="s">
        <v>7914</v>
      </c>
      <c r="F2673" s="36">
        <v>44403.406504629631</v>
      </c>
    </row>
    <row r="2674" spans="1:6">
      <c r="A2674" s="37">
        <v>8</v>
      </c>
      <c r="B2674" t="s">
        <v>5745</v>
      </c>
      <c r="C2674" s="37">
        <v>0</v>
      </c>
      <c r="E2674" t="s">
        <v>8309</v>
      </c>
      <c r="F2674" s="36">
        <v>44403.406527777777</v>
      </c>
    </row>
    <row r="2675" spans="1:6">
      <c r="A2675" s="37">
        <v>8</v>
      </c>
      <c r="B2675" t="s">
        <v>5745</v>
      </c>
      <c r="C2675" s="37">
        <v>0</v>
      </c>
      <c r="E2675" t="s">
        <v>8310</v>
      </c>
      <c r="F2675" s="36">
        <v>44403.406527777777</v>
      </c>
    </row>
    <row r="2676" spans="1:6">
      <c r="A2676" s="37">
        <v>8</v>
      </c>
      <c r="B2676" t="s">
        <v>7025</v>
      </c>
      <c r="C2676" s="37">
        <v>0</v>
      </c>
      <c r="E2676" t="s">
        <v>7916</v>
      </c>
      <c r="F2676" s="36">
        <v>44403.406527777777</v>
      </c>
    </row>
    <row r="2677" spans="1:6">
      <c r="A2677" s="37">
        <v>8</v>
      </c>
      <c r="B2677" t="s">
        <v>7047</v>
      </c>
      <c r="C2677" s="37">
        <v>0</v>
      </c>
      <c r="E2677" t="s">
        <v>7917</v>
      </c>
      <c r="F2677" s="36">
        <v>44403.406539351854</v>
      </c>
    </row>
    <row r="2678" spans="1:6">
      <c r="A2678" s="37">
        <v>8</v>
      </c>
      <c r="B2678" t="s">
        <v>7049</v>
      </c>
      <c r="C2678" s="37">
        <v>0</v>
      </c>
      <c r="E2678" t="s">
        <v>7918</v>
      </c>
      <c r="F2678" s="36">
        <v>44403.406539351854</v>
      </c>
    </row>
    <row r="2679" spans="1:6">
      <c r="A2679" s="37">
        <v>8</v>
      </c>
      <c r="B2679" t="s">
        <v>7051</v>
      </c>
      <c r="C2679" s="37">
        <v>0</v>
      </c>
      <c r="E2679" t="s">
        <v>7919</v>
      </c>
      <c r="F2679" s="36">
        <v>44403.406550925924</v>
      </c>
    </row>
    <row r="2680" spans="1:6">
      <c r="A2680" s="37">
        <v>8</v>
      </c>
      <c r="B2680" t="s">
        <v>7053</v>
      </c>
      <c r="C2680" s="37">
        <v>0</v>
      </c>
      <c r="E2680" t="s">
        <v>7920</v>
      </c>
      <c r="F2680" s="36">
        <v>44403.406550925924</v>
      </c>
    </row>
    <row r="2681" spans="1:6">
      <c r="A2681" s="37">
        <v>8</v>
      </c>
      <c r="B2681" t="s">
        <v>7055</v>
      </c>
      <c r="C2681" s="37">
        <v>0</v>
      </c>
      <c r="E2681" t="s">
        <v>7921</v>
      </c>
      <c r="F2681" s="36">
        <v>44403.406550925924</v>
      </c>
    </row>
    <row r="2682" spans="1:6">
      <c r="A2682" s="37">
        <v>8</v>
      </c>
      <c r="B2682" t="s">
        <v>7355</v>
      </c>
      <c r="C2682" s="37">
        <v>0</v>
      </c>
      <c r="E2682" t="s">
        <v>7922</v>
      </c>
      <c r="F2682" s="36">
        <v>44403.4065625</v>
      </c>
    </row>
    <row r="2683" spans="1:6">
      <c r="A2683" s="37">
        <v>8</v>
      </c>
      <c r="B2683" t="s">
        <v>5745</v>
      </c>
      <c r="C2683" s="37">
        <v>0</v>
      </c>
      <c r="E2683" t="s">
        <v>8360</v>
      </c>
      <c r="F2683" s="36">
        <v>44403.4065625</v>
      </c>
    </row>
    <row r="2684" spans="1:6">
      <c r="A2684" s="37">
        <v>8</v>
      </c>
      <c r="B2684" t="s">
        <v>7359</v>
      </c>
      <c r="C2684" s="37">
        <v>0</v>
      </c>
      <c r="E2684" t="s">
        <v>7924</v>
      </c>
      <c r="F2684" s="36">
        <v>44403.406574074077</v>
      </c>
    </row>
    <row r="2685" spans="1:6">
      <c r="A2685" s="37">
        <v>8</v>
      </c>
      <c r="B2685" t="s">
        <v>7361</v>
      </c>
      <c r="C2685" s="37">
        <v>0</v>
      </c>
      <c r="E2685" t="s">
        <v>7925</v>
      </c>
      <c r="F2685" s="36">
        <v>44403.406574074077</v>
      </c>
    </row>
    <row r="2686" spans="1:6">
      <c r="A2686" s="37">
        <v>8</v>
      </c>
      <c r="B2686" t="s">
        <v>7363</v>
      </c>
      <c r="C2686" s="37">
        <v>0</v>
      </c>
      <c r="E2686" t="s">
        <v>7926</v>
      </c>
      <c r="F2686" s="36">
        <v>44403.406585648147</v>
      </c>
    </row>
    <row r="2687" spans="1:6">
      <c r="A2687" s="37">
        <v>8</v>
      </c>
      <c r="B2687" t="s">
        <v>7365</v>
      </c>
      <c r="C2687" s="37">
        <v>0</v>
      </c>
      <c r="E2687" t="s">
        <v>7927</v>
      </c>
      <c r="F2687" s="36">
        <v>44403.406585648147</v>
      </c>
    </row>
    <row r="2688" spans="1:6">
      <c r="A2688" s="37">
        <v>8</v>
      </c>
      <c r="B2688" t="s">
        <v>5745</v>
      </c>
      <c r="C2688" s="37">
        <v>0</v>
      </c>
      <c r="E2688" t="s">
        <v>8311</v>
      </c>
      <c r="F2688" s="36">
        <v>44403.406597222223</v>
      </c>
    </row>
    <row r="2689" spans="1:6">
      <c r="A2689" s="37">
        <v>8</v>
      </c>
      <c r="B2689" t="s">
        <v>5745</v>
      </c>
      <c r="C2689" s="37">
        <v>0</v>
      </c>
      <c r="E2689" t="s">
        <v>8312</v>
      </c>
      <c r="F2689" s="36">
        <v>44403.406597222223</v>
      </c>
    </row>
    <row r="2690" spans="1:6">
      <c r="A2690" s="37">
        <v>8</v>
      </c>
      <c r="B2690" t="s">
        <v>5745</v>
      </c>
      <c r="C2690" s="37">
        <v>0</v>
      </c>
      <c r="E2690" t="s">
        <v>8313</v>
      </c>
      <c r="F2690" s="36">
        <v>44403.406597222223</v>
      </c>
    </row>
    <row r="2691" spans="1:6">
      <c r="A2691" s="37">
        <v>8</v>
      </c>
      <c r="B2691" t="s">
        <v>5745</v>
      </c>
      <c r="C2691" s="37">
        <v>0</v>
      </c>
      <c r="E2691" t="s">
        <v>8314</v>
      </c>
      <c r="F2691" s="36">
        <v>44403.406608796293</v>
      </c>
    </row>
    <row r="2692" spans="1:6">
      <c r="A2692" s="37">
        <v>8</v>
      </c>
      <c r="B2692" t="s">
        <v>7013</v>
      </c>
      <c r="C2692" s="37">
        <v>0</v>
      </c>
      <c r="E2692" t="s">
        <v>7928</v>
      </c>
      <c r="F2692" s="36">
        <v>44403.406608796293</v>
      </c>
    </row>
    <row r="2693" spans="1:6">
      <c r="A2693" s="37">
        <v>8</v>
      </c>
      <c r="B2693" t="s">
        <v>7015</v>
      </c>
      <c r="C2693" s="37">
        <v>0</v>
      </c>
      <c r="E2693" t="s">
        <v>7929</v>
      </c>
      <c r="F2693" s="36">
        <v>44403.40662037037</v>
      </c>
    </row>
    <row r="2694" spans="1:6">
      <c r="A2694" s="37">
        <v>8</v>
      </c>
      <c r="B2694" t="s">
        <v>7017</v>
      </c>
      <c r="C2694" s="37">
        <v>0</v>
      </c>
      <c r="E2694" t="s">
        <v>7930</v>
      </c>
      <c r="F2694" s="36">
        <v>44403.40662037037</v>
      </c>
    </row>
    <row r="2695" spans="1:6">
      <c r="A2695" s="37">
        <v>8</v>
      </c>
      <c r="B2695" t="s">
        <v>7019</v>
      </c>
      <c r="C2695" s="37">
        <v>0</v>
      </c>
      <c r="E2695" t="s">
        <v>7931</v>
      </c>
      <c r="F2695" s="36">
        <v>44403.406631944446</v>
      </c>
    </row>
    <row r="2696" spans="1:6">
      <c r="A2696" s="37">
        <v>8</v>
      </c>
      <c r="B2696" t="s">
        <v>7021</v>
      </c>
      <c r="C2696" s="37">
        <v>0</v>
      </c>
      <c r="E2696" t="s">
        <v>7932</v>
      </c>
      <c r="F2696" s="36">
        <v>44403.406631944446</v>
      </c>
    </row>
    <row r="2697" spans="1:6">
      <c r="A2697" s="37">
        <v>8</v>
      </c>
      <c r="B2697" t="s">
        <v>7023</v>
      </c>
      <c r="C2697" s="37">
        <v>0</v>
      </c>
      <c r="E2697" t="s">
        <v>7933</v>
      </c>
      <c r="F2697" s="36">
        <v>44403.406643518516</v>
      </c>
    </row>
    <row r="2698" spans="1:6">
      <c r="A2698" s="37">
        <v>8</v>
      </c>
      <c r="B2698" t="s">
        <v>7372</v>
      </c>
      <c r="C2698" s="37">
        <v>0</v>
      </c>
      <c r="E2698" t="s">
        <v>7934</v>
      </c>
      <c r="F2698" s="36">
        <v>44403.406643518516</v>
      </c>
    </row>
    <row r="2699" spans="1:6">
      <c r="A2699" s="37">
        <v>8</v>
      </c>
      <c r="B2699" t="s">
        <v>7374</v>
      </c>
      <c r="C2699" s="37">
        <v>0</v>
      </c>
      <c r="E2699" t="s">
        <v>7935</v>
      </c>
      <c r="F2699" s="36">
        <v>44403.406655092593</v>
      </c>
    </row>
    <row r="2700" spans="1:6">
      <c r="A2700" s="37">
        <v>8</v>
      </c>
      <c r="B2700" t="s">
        <v>7378</v>
      </c>
      <c r="C2700" s="37">
        <v>0</v>
      </c>
      <c r="E2700" t="s">
        <v>7937</v>
      </c>
      <c r="F2700" s="36">
        <v>44403.406655092593</v>
      </c>
    </row>
    <row r="2701" spans="1:6">
      <c r="A2701" s="37">
        <v>8</v>
      </c>
      <c r="B2701" t="s">
        <v>7379</v>
      </c>
      <c r="C2701" s="37">
        <v>0</v>
      </c>
      <c r="E2701" t="s">
        <v>7938</v>
      </c>
      <c r="F2701" s="36">
        <v>44403.406666666669</v>
      </c>
    </row>
    <row r="2702" spans="1:6">
      <c r="A2702" s="37">
        <v>8</v>
      </c>
      <c r="B2702" t="s">
        <v>7380</v>
      </c>
      <c r="C2702" s="37">
        <v>0</v>
      </c>
      <c r="E2702" t="s">
        <v>7939</v>
      </c>
      <c r="F2702" s="36">
        <v>44403.406666666669</v>
      </c>
    </row>
    <row r="2703" spans="1:6">
      <c r="A2703" s="37">
        <v>8</v>
      </c>
      <c r="B2703" t="s">
        <v>7381</v>
      </c>
      <c r="C2703" s="37">
        <v>0</v>
      </c>
      <c r="E2703" t="s">
        <v>7940</v>
      </c>
      <c r="F2703" s="36">
        <v>44403.406678240739</v>
      </c>
    </row>
    <row r="2704" spans="1:6">
      <c r="A2704" s="37">
        <v>8</v>
      </c>
      <c r="B2704" t="s">
        <v>7382</v>
      </c>
      <c r="C2704" s="37">
        <v>0</v>
      </c>
      <c r="E2704" t="s">
        <v>7941</v>
      </c>
      <c r="F2704" s="36">
        <v>44403.406678240739</v>
      </c>
    </row>
    <row r="2705" spans="1:6">
      <c r="A2705" s="37">
        <v>8</v>
      </c>
      <c r="B2705" t="s">
        <v>7383</v>
      </c>
      <c r="C2705" s="37">
        <v>0</v>
      </c>
      <c r="E2705" t="s">
        <v>7942</v>
      </c>
      <c r="F2705" s="36">
        <v>44403.406689814816</v>
      </c>
    </row>
    <row r="2706" spans="1:6">
      <c r="A2706" s="37">
        <v>8</v>
      </c>
      <c r="B2706" t="s">
        <v>8281</v>
      </c>
      <c r="C2706" s="37">
        <v>0</v>
      </c>
      <c r="E2706" t="s">
        <v>8315</v>
      </c>
      <c r="F2706" s="36">
        <v>44403.406689814816</v>
      </c>
    </row>
    <row r="2707" spans="1:6">
      <c r="A2707" s="37">
        <v>8</v>
      </c>
      <c r="B2707" t="s">
        <v>8281</v>
      </c>
      <c r="C2707" s="37">
        <v>0</v>
      </c>
      <c r="E2707" t="s">
        <v>8361</v>
      </c>
      <c r="F2707" s="36">
        <v>44403.406701388885</v>
      </c>
    </row>
    <row r="2708" spans="1:6">
      <c r="A2708" s="37">
        <v>8</v>
      </c>
      <c r="B2708" t="s">
        <v>8281</v>
      </c>
      <c r="C2708" s="37">
        <v>0</v>
      </c>
      <c r="E2708" t="s">
        <v>8316</v>
      </c>
      <c r="F2708" s="36">
        <v>44403.406701388885</v>
      </c>
    </row>
    <row r="2709" spans="1:6">
      <c r="A2709" s="37">
        <v>8</v>
      </c>
      <c r="B2709" t="s">
        <v>7057</v>
      </c>
      <c r="C2709" s="37">
        <v>0</v>
      </c>
      <c r="E2709" t="s">
        <v>7943</v>
      </c>
      <c r="F2709" s="36">
        <v>44403.406712962962</v>
      </c>
    </row>
    <row r="2710" spans="1:6">
      <c r="A2710" s="37">
        <v>8</v>
      </c>
      <c r="B2710" t="s">
        <v>7059</v>
      </c>
      <c r="C2710" s="37">
        <v>0</v>
      </c>
      <c r="E2710" t="s">
        <v>7944</v>
      </c>
      <c r="F2710" s="36">
        <v>44403.406712962962</v>
      </c>
    </row>
    <row r="2711" spans="1:6">
      <c r="A2711" s="37">
        <v>8</v>
      </c>
      <c r="B2711" t="s">
        <v>7061</v>
      </c>
      <c r="C2711" s="37">
        <v>0</v>
      </c>
      <c r="E2711" t="s">
        <v>7945</v>
      </c>
      <c r="F2711" s="36">
        <v>44403.406724537039</v>
      </c>
    </row>
    <row r="2712" spans="1:6">
      <c r="A2712" s="37">
        <v>8</v>
      </c>
      <c r="B2712" t="s">
        <v>7063</v>
      </c>
      <c r="C2712" s="37">
        <v>0</v>
      </c>
      <c r="E2712" t="s">
        <v>7946</v>
      </c>
      <c r="F2712" s="36">
        <v>44403.406724537039</v>
      </c>
    </row>
    <row r="2713" spans="1:6">
      <c r="A2713" s="37">
        <v>8</v>
      </c>
      <c r="B2713" t="s">
        <v>7065</v>
      </c>
      <c r="C2713" s="37">
        <v>0</v>
      </c>
      <c r="E2713" t="s">
        <v>8362</v>
      </c>
      <c r="F2713" s="36">
        <v>44403.406736111108</v>
      </c>
    </row>
    <row r="2714" spans="1:6">
      <c r="A2714" s="37">
        <v>8</v>
      </c>
      <c r="B2714" t="s">
        <v>7067</v>
      </c>
      <c r="C2714" s="37">
        <v>0</v>
      </c>
      <c r="E2714" t="s">
        <v>8363</v>
      </c>
      <c r="F2714" s="36">
        <v>44403.406736111108</v>
      </c>
    </row>
    <row r="2715" spans="1:6">
      <c r="A2715" s="37">
        <v>8</v>
      </c>
      <c r="B2715" t="s">
        <v>7069</v>
      </c>
      <c r="C2715" s="37">
        <v>0</v>
      </c>
      <c r="E2715" t="s">
        <v>8364</v>
      </c>
      <c r="F2715" s="36">
        <v>44403.406747685185</v>
      </c>
    </row>
    <row r="2716" spans="1:6">
      <c r="A2716" s="37">
        <v>8</v>
      </c>
      <c r="B2716" t="s">
        <v>7071</v>
      </c>
      <c r="C2716" s="37">
        <v>0</v>
      </c>
      <c r="E2716" t="s">
        <v>8365</v>
      </c>
      <c r="F2716" s="36">
        <v>44403.406747685185</v>
      </c>
    </row>
    <row r="2717" spans="1:6">
      <c r="A2717" s="37">
        <v>8</v>
      </c>
      <c r="B2717" t="s">
        <v>7073</v>
      </c>
      <c r="C2717" s="37">
        <v>0</v>
      </c>
      <c r="E2717" t="s">
        <v>8366</v>
      </c>
      <c r="F2717" s="36">
        <v>44403.406759259262</v>
      </c>
    </row>
    <row r="2718" spans="1:6">
      <c r="A2718" s="37">
        <v>8</v>
      </c>
      <c r="B2718" t="s">
        <v>7075</v>
      </c>
      <c r="C2718" s="37">
        <v>0</v>
      </c>
      <c r="E2718" t="s">
        <v>8367</v>
      </c>
      <c r="F2718" s="36">
        <v>44403.406759259262</v>
      </c>
    </row>
    <row r="2719" spans="1:6">
      <c r="A2719" s="37">
        <v>8</v>
      </c>
      <c r="B2719" t="s">
        <v>7077</v>
      </c>
      <c r="C2719" s="37">
        <v>0</v>
      </c>
      <c r="E2719" t="s">
        <v>8368</v>
      </c>
      <c r="F2719" s="36">
        <v>44403.406770833331</v>
      </c>
    </row>
    <row r="2720" spans="1:6">
      <c r="A2720" s="37">
        <v>8</v>
      </c>
      <c r="B2720" t="s">
        <v>7079</v>
      </c>
      <c r="C2720" s="37">
        <v>0</v>
      </c>
      <c r="E2720" t="s">
        <v>8369</v>
      </c>
      <c r="F2720" s="36">
        <v>44403.406770833331</v>
      </c>
    </row>
    <row r="2721" spans="1:6">
      <c r="A2721" s="37">
        <v>8</v>
      </c>
      <c r="B2721" t="s">
        <v>7081</v>
      </c>
      <c r="C2721" s="37">
        <v>0</v>
      </c>
      <c r="E2721" t="s">
        <v>7947</v>
      </c>
      <c r="F2721" s="36">
        <v>44403.406782407408</v>
      </c>
    </row>
    <row r="2722" spans="1:6">
      <c r="A2722" s="37">
        <v>8</v>
      </c>
      <c r="B2722" t="s">
        <v>7083</v>
      </c>
      <c r="C2722" s="37">
        <v>0</v>
      </c>
      <c r="E2722" t="s">
        <v>7948</v>
      </c>
      <c r="F2722" s="36">
        <v>44403.406782407408</v>
      </c>
    </row>
    <row r="2723" spans="1:6">
      <c r="A2723" s="37">
        <v>8</v>
      </c>
      <c r="B2723" t="s">
        <v>7084</v>
      </c>
      <c r="C2723" s="37">
        <v>0</v>
      </c>
      <c r="E2723" t="s">
        <v>8011</v>
      </c>
      <c r="F2723" s="36">
        <v>44403.406793981485</v>
      </c>
    </row>
    <row r="2724" spans="1:6">
      <c r="A2724" s="37">
        <v>8</v>
      </c>
      <c r="B2724" t="s">
        <v>7086</v>
      </c>
      <c r="C2724" s="37">
        <v>0</v>
      </c>
      <c r="E2724" t="s">
        <v>7950</v>
      </c>
      <c r="F2724" s="36">
        <v>44403.406793981485</v>
      </c>
    </row>
    <row r="2725" spans="1:6">
      <c r="A2725" s="37">
        <v>8</v>
      </c>
      <c r="B2725" t="s">
        <v>7088</v>
      </c>
      <c r="C2725" s="37">
        <v>0</v>
      </c>
      <c r="E2725" t="s">
        <v>7951</v>
      </c>
      <c r="F2725" s="36">
        <v>44403.406805555554</v>
      </c>
    </row>
    <row r="2726" spans="1:6">
      <c r="A2726" s="37">
        <v>8</v>
      </c>
      <c r="B2726" t="s">
        <v>7090</v>
      </c>
      <c r="C2726" s="37">
        <v>0</v>
      </c>
      <c r="E2726" t="s">
        <v>7952</v>
      </c>
      <c r="F2726" s="36">
        <v>44403.406817129631</v>
      </c>
    </row>
    <row r="2727" spans="1:6">
      <c r="A2727" s="37">
        <v>8</v>
      </c>
      <c r="B2727" t="s">
        <v>7092</v>
      </c>
      <c r="C2727" s="37">
        <v>0</v>
      </c>
      <c r="E2727" t="s">
        <v>7953</v>
      </c>
      <c r="F2727" s="36">
        <v>44403.406817129631</v>
      </c>
    </row>
    <row r="2728" spans="1:6">
      <c r="A2728" s="37">
        <v>8</v>
      </c>
      <c r="B2728" t="s">
        <v>7094</v>
      </c>
      <c r="C2728" s="37">
        <v>0</v>
      </c>
      <c r="E2728" t="s">
        <v>7954</v>
      </c>
      <c r="F2728" s="36">
        <v>44403.406828703701</v>
      </c>
    </row>
    <row r="2729" spans="1:6">
      <c r="A2729" s="37">
        <v>8</v>
      </c>
      <c r="B2729" t="s">
        <v>7096</v>
      </c>
      <c r="C2729" s="37">
        <v>0</v>
      </c>
      <c r="E2729" t="s">
        <v>7955</v>
      </c>
      <c r="F2729" s="36">
        <v>44403.406840277778</v>
      </c>
    </row>
    <row r="2730" spans="1:6">
      <c r="A2730" s="37">
        <v>8</v>
      </c>
      <c r="B2730" t="s">
        <v>7098</v>
      </c>
      <c r="C2730" s="37">
        <v>0</v>
      </c>
      <c r="E2730" t="s">
        <v>7956</v>
      </c>
      <c r="F2730" s="36">
        <v>44403.406840277778</v>
      </c>
    </row>
    <row r="2731" spans="1:6">
      <c r="A2731" s="37">
        <v>8</v>
      </c>
      <c r="B2731" t="s">
        <v>7100</v>
      </c>
      <c r="C2731" s="37">
        <v>0</v>
      </c>
      <c r="E2731" t="s">
        <v>7957</v>
      </c>
      <c r="F2731" s="36">
        <v>44403.406851851854</v>
      </c>
    </row>
    <row r="2732" spans="1:6">
      <c r="A2732" s="37">
        <v>8</v>
      </c>
      <c r="B2732" t="s">
        <v>7102</v>
      </c>
      <c r="C2732" s="37">
        <v>0</v>
      </c>
      <c r="E2732" t="s">
        <v>7958</v>
      </c>
      <c r="F2732" s="36">
        <v>44403.406863425924</v>
      </c>
    </row>
    <row r="2733" spans="1:6">
      <c r="A2733" s="37">
        <v>8</v>
      </c>
      <c r="B2733" t="s">
        <v>7104</v>
      </c>
      <c r="C2733" s="37">
        <v>0</v>
      </c>
      <c r="E2733" t="s">
        <v>7959</v>
      </c>
      <c r="F2733" s="36">
        <v>44403.406863425924</v>
      </c>
    </row>
    <row r="2734" spans="1:6">
      <c r="A2734" s="37">
        <v>8</v>
      </c>
      <c r="B2734" t="s">
        <v>7106</v>
      </c>
      <c r="C2734" s="37">
        <v>0</v>
      </c>
      <c r="E2734" t="s">
        <v>7960</v>
      </c>
      <c r="F2734" s="36">
        <v>44403.406875000001</v>
      </c>
    </row>
    <row r="2735" spans="1:6">
      <c r="A2735" s="37">
        <v>8</v>
      </c>
      <c r="B2735" t="s">
        <v>7108</v>
      </c>
      <c r="C2735" s="37">
        <v>0</v>
      </c>
      <c r="E2735" t="s">
        <v>7961</v>
      </c>
      <c r="F2735" s="36">
        <v>44403.406886574077</v>
      </c>
    </row>
    <row r="2736" spans="1:6">
      <c r="A2736" s="37">
        <v>8</v>
      </c>
      <c r="B2736" t="s">
        <v>7110</v>
      </c>
      <c r="C2736" s="37">
        <v>0</v>
      </c>
      <c r="E2736" t="s">
        <v>7962</v>
      </c>
      <c r="F2736" s="36">
        <v>44403.406886574077</v>
      </c>
    </row>
    <row r="2737" spans="1:6">
      <c r="A2737" s="37">
        <v>8</v>
      </c>
      <c r="B2737" t="s">
        <v>7112</v>
      </c>
      <c r="C2737" s="37">
        <v>0</v>
      </c>
      <c r="E2737" t="s">
        <v>7963</v>
      </c>
      <c r="F2737" s="36">
        <v>44403.406898148147</v>
      </c>
    </row>
    <row r="2738" spans="1:6">
      <c r="A2738" s="37">
        <v>8</v>
      </c>
      <c r="B2738" t="s">
        <v>7114</v>
      </c>
      <c r="C2738" s="37">
        <v>0</v>
      </c>
      <c r="E2738" t="s">
        <v>7964</v>
      </c>
      <c r="F2738" s="36">
        <v>44403.406909722224</v>
      </c>
    </row>
    <row r="2739" spans="1:6">
      <c r="A2739" s="37">
        <v>8</v>
      </c>
      <c r="B2739" t="s">
        <v>7115</v>
      </c>
      <c r="C2739" s="37">
        <v>0</v>
      </c>
      <c r="E2739" t="s">
        <v>7965</v>
      </c>
      <c r="F2739" s="36">
        <v>44403.406921296293</v>
      </c>
    </row>
    <row r="2740" spans="1:6">
      <c r="A2740" s="37">
        <v>8</v>
      </c>
      <c r="B2740" t="s">
        <v>7117</v>
      </c>
      <c r="C2740" s="37">
        <v>0</v>
      </c>
      <c r="E2740" t="s">
        <v>7966</v>
      </c>
      <c r="F2740" s="36">
        <v>44403.40693287037</v>
      </c>
    </row>
    <row r="2741" spans="1:6">
      <c r="A2741" s="37">
        <v>8</v>
      </c>
      <c r="B2741" t="s">
        <v>7119</v>
      </c>
      <c r="C2741" s="37">
        <v>0</v>
      </c>
      <c r="E2741" t="s">
        <v>7967</v>
      </c>
      <c r="F2741" s="36">
        <v>44403.406944444447</v>
      </c>
    </row>
    <row r="2742" spans="1:6">
      <c r="A2742" s="37">
        <v>8</v>
      </c>
      <c r="B2742" t="s">
        <v>7385</v>
      </c>
      <c r="C2742" s="37">
        <v>0</v>
      </c>
      <c r="E2742" t="s">
        <v>7968</v>
      </c>
      <c r="F2742" s="36">
        <v>44403.406956018516</v>
      </c>
    </row>
    <row r="2743" spans="1:6">
      <c r="A2743" s="37">
        <v>8</v>
      </c>
      <c r="B2743" t="s">
        <v>7386</v>
      </c>
      <c r="C2743" s="37">
        <v>0</v>
      </c>
      <c r="E2743" t="s">
        <v>7969</v>
      </c>
      <c r="F2743" s="36">
        <v>44403.406967592593</v>
      </c>
    </row>
    <row r="2744" spans="1:6">
      <c r="A2744" s="37">
        <v>8</v>
      </c>
      <c r="B2744" t="s">
        <v>7387</v>
      </c>
      <c r="C2744" s="37">
        <v>0</v>
      </c>
      <c r="E2744" t="s">
        <v>7970</v>
      </c>
      <c r="F2744" s="36">
        <v>44403.40697916667</v>
      </c>
    </row>
    <row r="2745" spans="1:6">
      <c r="A2745" s="37">
        <v>8</v>
      </c>
      <c r="B2745" t="s">
        <v>7388</v>
      </c>
      <c r="C2745" s="37">
        <v>0</v>
      </c>
      <c r="E2745" t="s">
        <v>7971</v>
      </c>
      <c r="F2745" s="36">
        <v>44403.406990740739</v>
      </c>
    </row>
    <row r="2746" spans="1:6">
      <c r="A2746" s="37">
        <v>8</v>
      </c>
      <c r="B2746" t="s">
        <v>7389</v>
      </c>
      <c r="C2746" s="37">
        <v>0</v>
      </c>
      <c r="E2746" t="s">
        <v>7972</v>
      </c>
      <c r="F2746" s="36">
        <v>44403.407002314816</v>
      </c>
    </row>
    <row r="2747" spans="1:6">
      <c r="A2747" s="37">
        <v>8</v>
      </c>
      <c r="B2747" t="s">
        <v>5745</v>
      </c>
      <c r="C2747" s="37">
        <v>0</v>
      </c>
      <c r="E2747" t="s">
        <v>8370</v>
      </c>
      <c r="F2747" s="36">
        <v>44403.407013888886</v>
      </c>
    </row>
    <row r="2748" spans="1:6">
      <c r="A2748" s="37">
        <v>8</v>
      </c>
      <c r="B2748" t="s">
        <v>7393</v>
      </c>
      <c r="C2748" s="37">
        <v>0</v>
      </c>
      <c r="E2748" t="s">
        <v>7974</v>
      </c>
      <c r="F2748" s="36">
        <v>44403.407025462962</v>
      </c>
    </row>
    <row r="2749" spans="1:6">
      <c r="A2749" s="37">
        <v>8</v>
      </c>
      <c r="B2749" t="s">
        <v>5745</v>
      </c>
      <c r="C2749" s="37">
        <v>0</v>
      </c>
      <c r="E2749" t="s">
        <v>8404</v>
      </c>
      <c r="F2749" s="36">
        <v>44403.407037037039</v>
      </c>
    </row>
    <row r="2750" spans="1:6">
      <c r="A2750" s="37">
        <v>8</v>
      </c>
      <c r="B2750" t="s">
        <v>5745</v>
      </c>
      <c r="C2750" s="37">
        <v>0</v>
      </c>
      <c r="E2750" t="s">
        <v>8405</v>
      </c>
      <c r="F2750" s="36">
        <v>44403.407037037039</v>
      </c>
    </row>
    <row r="2751" spans="1:6">
      <c r="A2751" s="37">
        <v>8</v>
      </c>
      <c r="B2751" t="s">
        <v>5745</v>
      </c>
      <c r="C2751" s="37">
        <v>0</v>
      </c>
      <c r="E2751" t="s">
        <v>8406</v>
      </c>
      <c r="F2751" s="36">
        <v>44403.407037037039</v>
      </c>
    </row>
    <row r="2752" spans="1:6">
      <c r="A2752" s="37">
        <v>8</v>
      </c>
      <c r="B2752" t="s">
        <v>7061</v>
      </c>
      <c r="C2752" s="37">
        <v>0</v>
      </c>
      <c r="E2752" t="s">
        <v>7945</v>
      </c>
      <c r="F2752" s="36">
        <v>44403.407037037039</v>
      </c>
    </row>
    <row r="2753" spans="1:6">
      <c r="A2753" s="37">
        <v>8</v>
      </c>
      <c r="B2753" t="s">
        <v>7398</v>
      </c>
      <c r="C2753" s="37">
        <v>0</v>
      </c>
      <c r="E2753" t="s">
        <v>7975</v>
      </c>
      <c r="F2753" s="36">
        <v>44403.407048611109</v>
      </c>
    </row>
    <row r="2754" spans="1:6">
      <c r="A2754" s="37">
        <v>8</v>
      </c>
      <c r="B2754" t="s">
        <v>7399</v>
      </c>
      <c r="C2754" s="37">
        <v>0</v>
      </c>
      <c r="E2754" t="s">
        <v>7976</v>
      </c>
      <c r="F2754" s="36">
        <v>44403.407060185185</v>
      </c>
    </row>
    <row r="2755" spans="1:6">
      <c r="A2755" s="37">
        <v>8</v>
      </c>
      <c r="B2755" t="s">
        <v>7400</v>
      </c>
      <c r="C2755" s="37">
        <v>0</v>
      </c>
      <c r="E2755" t="s">
        <v>8371</v>
      </c>
      <c r="F2755" s="36">
        <v>44403.407071759262</v>
      </c>
    </row>
    <row r="2756" spans="1:6">
      <c r="A2756" s="37">
        <v>8</v>
      </c>
      <c r="B2756" t="s">
        <v>7401</v>
      </c>
      <c r="C2756" s="37">
        <v>0</v>
      </c>
      <c r="E2756" t="s">
        <v>7977</v>
      </c>
      <c r="F2756" s="36">
        <v>44403.407083333332</v>
      </c>
    </row>
    <row r="2757" spans="1:6">
      <c r="A2757" s="37">
        <v>8</v>
      </c>
      <c r="B2757" t="s">
        <v>7402</v>
      </c>
      <c r="C2757" s="37">
        <v>0</v>
      </c>
      <c r="E2757" t="s">
        <v>8372</v>
      </c>
      <c r="F2757" s="36">
        <v>44403.407094907408</v>
      </c>
    </row>
    <row r="2758" spans="1:6">
      <c r="A2758" s="37">
        <v>8</v>
      </c>
      <c r="B2758" t="s">
        <v>7403</v>
      </c>
      <c r="C2758" s="37">
        <v>0</v>
      </c>
      <c r="E2758" t="s">
        <v>7978</v>
      </c>
      <c r="F2758" s="36">
        <v>44403.407106481478</v>
      </c>
    </row>
    <row r="2759" spans="1:6">
      <c r="A2759" s="37">
        <v>8</v>
      </c>
      <c r="B2759" t="s">
        <v>7110</v>
      </c>
      <c r="C2759" s="37">
        <v>0</v>
      </c>
      <c r="E2759" t="s">
        <v>7962</v>
      </c>
      <c r="F2759" s="36">
        <v>44403.407106481478</v>
      </c>
    </row>
    <row r="2760" spans="1:6">
      <c r="A2760" s="37">
        <v>8</v>
      </c>
      <c r="B2760" t="s">
        <v>7405</v>
      </c>
      <c r="C2760" s="37">
        <v>0</v>
      </c>
      <c r="E2760" t="s">
        <v>8373</v>
      </c>
      <c r="F2760" s="36">
        <v>44403.407118055555</v>
      </c>
    </row>
    <row r="2761" spans="1:6">
      <c r="A2761" s="37">
        <v>8</v>
      </c>
      <c r="B2761" t="s">
        <v>5745</v>
      </c>
      <c r="C2761" s="37">
        <v>0</v>
      </c>
      <c r="E2761" t="s">
        <v>8407</v>
      </c>
      <c r="F2761" s="36">
        <v>44403.407129629632</v>
      </c>
    </row>
    <row r="2762" spans="1:6">
      <c r="A2762" s="37">
        <v>8</v>
      </c>
      <c r="B2762" t="s">
        <v>5745</v>
      </c>
      <c r="C2762" s="37">
        <v>0</v>
      </c>
      <c r="E2762" t="s">
        <v>8408</v>
      </c>
      <c r="F2762" s="36">
        <v>44403.407141203701</v>
      </c>
    </row>
    <row r="2763" spans="1:6">
      <c r="A2763" s="37">
        <v>8</v>
      </c>
      <c r="B2763" t="s">
        <v>5745</v>
      </c>
      <c r="C2763" s="37">
        <v>0</v>
      </c>
      <c r="E2763" t="s">
        <v>8409</v>
      </c>
      <c r="F2763" s="36">
        <v>44403.407152777778</v>
      </c>
    </row>
    <row r="2764" spans="1:6">
      <c r="A2764" s="37">
        <v>8</v>
      </c>
      <c r="B2764" t="s">
        <v>7407</v>
      </c>
      <c r="C2764" s="37">
        <v>0</v>
      </c>
      <c r="E2764" t="s">
        <v>7979</v>
      </c>
      <c r="F2764" s="36">
        <v>44403.407164351855</v>
      </c>
    </row>
    <row r="2765" spans="1:6">
      <c r="A2765" s="37">
        <v>8</v>
      </c>
      <c r="B2765" t="s">
        <v>7409</v>
      </c>
      <c r="C2765" s="37">
        <v>0</v>
      </c>
      <c r="E2765" t="s">
        <v>8410</v>
      </c>
      <c r="F2765" s="36">
        <v>44403.407164351855</v>
      </c>
    </row>
    <row r="2766" spans="1:6">
      <c r="A2766" s="37">
        <v>8</v>
      </c>
      <c r="B2766" t="s">
        <v>7410</v>
      </c>
      <c r="C2766" s="37">
        <v>0</v>
      </c>
      <c r="E2766" t="s">
        <v>8374</v>
      </c>
      <c r="F2766" s="36">
        <v>44403.407175925924</v>
      </c>
    </row>
    <row r="2767" spans="1:6">
      <c r="A2767" s="37">
        <v>8</v>
      </c>
      <c r="B2767" t="s">
        <v>7411</v>
      </c>
      <c r="C2767" s="37">
        <v>0</v>
      </c>
      <c r="E2767" t="s">
        <v>8375</v>
      </c>
      <c r="F2767" s="36">
        <v>44403.407187500001</v>
      </c>
    </row>
    <row r="2768" spans="1:6">
      <c r="A2768" s="37">
        <v>8</v>
      </c>
      <c r="B2768" t="s">
        <v>7412</v>
      </c>
      <c r="C2768" s="37">
        <v>0</v>
      </c>
      <c r="E2768" t="s">
        <v>8376</v>
      </c>
      <c r="F2768" s="36">
        <v>44403.407199074078</v>
      </c>
    </row>
    <row r="2769" spans="1:6">
      <c r="A2769" s="37">
        <v>8</v>
      </c>
      <c r="B2769" t="s">
        <v>7413</v>
      </c>
      <c r="C2769" s="37">
        <v>0</v>
      </c>
      <c r="E2769" t="s">
        <v>8377</v>
      </c>
      <c r="F2769" s="36">
        <v>44403.407210648147</v>
      </c>
    </row>
    <row r="2770" spans="1:6">
      <c r="A2770" s="37">
        <v>8</v>
      </c>
      <c r="B2770" t="s">
        <v>7414</v>
      </c>
      <c r="C2770" s="37">
        <v>0</v>
      </c>
      <c r="E2770" t="s">
        <v>8411</v>
      </c>
      <c r="F2770" s="36">
        <v>44403.407222222224</v>
      </c>
    </row>
    <row r="2771" spans="1:6">
      <c r="A2771" s="37">
        <v>8</v>
      </c>
      <c r="B2771" t="s">
        <v>7415</v>
      </c>
      <c r="C2771" s="37">
        <v>0</v>
      </c>
      <c r="E2771" t="s">
        <v>8378</v>
      </c>
      <c r="F2771" s="36">
        <v>44403.407222222224</v>
      </c>
    </row>
    <row r="2772" spans="1:6">
      <c r="A2772" s="37">
        <v>8</v>
      </c>
      <c r="B2772" t="s">
        <v>7416</v>
      </c>
      <c r="C2772" s="37">
        <v>0</v>
      </c>
      <c r="E2772" t="s">
        <v>8379</v>
      </c>
      <c r="F2772" s="36">
        <v>44403.407233796293</v>
      </c>
    </row>
    <row r="2773" spans="1:6">
      <c r="A2773" s="37">
        <v>8</v>
      </c>
      <c r="B2773" t="s">
        <v>7530</v>
      </c>
      <c r="C2773" s="37">
        <v>0</v>
      </c>
      <c r="E2773" t="s">
        <v>7981</v>
      </c>
      <c r="F2773" s="36">
        <v>44403.40724537037</v>
      </c>
    </row>
    <row r="2774" spans="1:6">
      <c r="A2774" s="37">
        <v>8</v>
      </c>
      <c r="B2774" t="s">
        <v>7418</v>
      </c>
      <c r="C2774" s="37">
        <v>0</v>
      </c>
      <c r="E2774" t="s">
        <v>8380</v>
      </c>
      <c r="F2774" s="36">
        <v>44403.407256944447</v>
      </c>
    </row>
    <row r="2775" spans="1:6">
      <c r="A2775" s="37">
        <v>8</v>
      </c>
      <c r="B2775" t="s">
        <v>7531</v>
      </c>
      <c r="C2775" s="37">
        <v>0</v>
      </c>
      <c r="E2775" t="s">
        <v>7982</v>
      </c>
      <c r="F2775" s="36">
        <v>44403.407268518517</v>
      </c>
    </row>
    <row r="2776" spans="1:6">
      <c r="A2776" s="37">
        <v>8</v>
      </c>
      <c r="B2776" t="s">
        <v>7420</v>
      </c>
      <c r="C2776" s="37">
        <v>0</v>
      </c>
      <c r="E2776" t="s">
        <v>8381</v>
      </c>
      <c r="F2776" s="36">
        <v>44403.407280092593</v>
      </c>
    </row>
    <row r="2777" spans="1:6">
      <c r="A2777" s="37">
        <v>8</v>
      </c>
      <c r="B2777" t="s">
        <v>7532</v>
      </c>
      <c r="C2777" s="37">
        <v>0</v>
      </c>
      <c r="E2777" t="s">
        <v>7983</v>
      </c>
      <c r="F2777" s="36">
        <v>44403.40730324074</v>
      </c>
    </row>
    <row r="2778" spans="1:6">
      <c r="A2778" s="37">
        <v>8</v>
      </c>
      <c r="B2778" t="s">
        <v>7422</v>
      </c>
      <c r="C2778" s="37">
        <v>0</v>
      </c>
      <c r="E2778" t="s">
        <v>8382</v>
      </c>
      <c r="F2778" s="36">
        <v>44403.407314814816</v>
      </c>
    </row>
    <row r="2779" spans="1:6">
      <c r="A2779" s="37">
        <v>8</v>
      </c>
      <c r="B2779" t="s">
        <v>7423</v>
      </c>
      <c r="C2779" s="37">
        <v>0</v>
      </c>
      <c r="E2779" t="s">
        <v>7984</v>
      </c>
      <c r="F2779" s="36">
        <v>44403.407326388886</v>
      </c>
    </row>
    <row r="2780" spans="1:6">
      <c r="A2780" s="37">
        <v>8</v>
      </c>
      <c r="B2780" t="s">
        <v>7424</v>
      </c>
      <c r="C2780" s="37">
        <v>0</v>
      </c>
      <c r="E2780" t="s">
        <v>8383</v>
      </c>
      <c r="F2780" s="36">
        <v>44403.407349537039</v>
      </c>
    </row>
    <row r="2781" spans="1:6">
      <c r="A2781" s="37">
        <v>8</v>
      </c>
      <c r="B2781" t="s">
        <v>7425</v>
      </c>
      <c r="C2781" s="37">
        <v>0</v>
      </c>
      <c r="E2781" t="s">
        <v>7985</v>
      </c>
      <c r="F2781" s="36">
        <v>44403.407361111109</v>
      </c>
    </row>
    <row r="2782" spans="1:6">
      <c r="A2782" s="37">
        <v>8</v>
      </c>
      <c r="B2782" t="s">
        <v>7426</v>
      </c>
      <c r="C2782" s="37">
        <v>0</v>
      </c>
      <c r="E2782" t="s">
        <v>8384</v>
      </c>
      <c r="F2782" s="36">
        <v>44403.407384259262</v>
      </c>
    </row>
    <row r="2783" spans="1:6">
      <c r="A2783" s="37">
        <v>8</v>
      </c>
      <c r="B2783" t="s">
        <v>7427</v>
      </c>
      <c r="C2783" s="37">
        <v>0</v>
      </c>
      <c r="E2783" t="s">
        <v>7986</v>
      </c>
      <c r="F2783" s="36">
        <v>44403.407395833332</v>
      </c>
    </row>
    <row r="2784" spans="1:6">
      <c r="A2784" s="37">
        <v>8</v>
      </c>
      <c r="B2784" t="s">
        <v>7428</v>
      </c>
      <c r="C2784" s="37">
        <v>0</v>
      </c>
      <c r="E2784" t="s">
        <v>8385</v>
      </c>
      <c r="F2784" s="36">
        <v>44403.407418981478</v>
      </c>
    </row>
    <row r="2785" spans="1:6">
      <c r="A2785" s="37">
        <v>8</v>
      </c>
      <c r="B2785" t="s">
        <v>7429</v>
      </c>
      <c r="C2785" s="37">
        <v>0</v>
      </c>
      <c r="E2785" t="s">
        <v>8412</v>
      </c>
      <c r="F2785" s="36">
        <v>44403.407442129632</v>
      </c>
    </row>
    <row r="2786" spans="1:6">
      <c r="A2786" s="37">
        <v>8</v>
      </c>
      <c r="B2786" t="s">
        <v>7430</v>
      </c>
      <c r="C2786" s="37">
        <v>0</v>
      </c>
      <c r="E2786" t="s">
        <v>8386</v>
      </c>
      <c r="F2786" s="36">
        <v>44403.407453703701</v>
      </c>
    </row>
    <row r="2787" spans="1:6">
      <c r="A2787" s="37">
        <v>8</v>
      </c>
      <c r="B2787" t="s">
        <v>7431</v>
      </c>
      <c r="C2787" s="37">
        <v>0</v>
      </c>
      <c r="E2787" t="s">
        <v>8387</v>
      </c>
      <c r="F2787" s="36">
        <v>44403.407476851855</v>
      </c>
    </row>
    <row r="2788" spans="1:6">
      <c r="A2788" s="37">
        <v>8</v>
      </c>
      <c r="B2788" t="s">
        <v>7432</v>
      </c>
      <c r="C2788" s="37">
        <v>0</v>
      </c>
      <c r="E2788" t="s">
        <v>8413</v>
      </c>
      <c r="F2788" s="36">
        <v>44403.407500000001</v>
      </c>
    </row>
    <row r="2789" spans="1:6">
      <c r="A2789" s="37">
        <v>8</v>
      </c>
      <c r="B2789" t="s">
        <v>7434</v>
      </c>
      <c r="C2789" s="37">
        <v>0</v>
      </c>
      <c r="E2789" t="s">
        <v>7987</v>
      </c>
      <c r="F2789" s="36">
        <v>44403.407511574071</v>
      </c>
    </row>
    <row r="2790" spans="1:6">
      <c r="A2790" s="37">
        <v>8</v>
      </c>
      <c r="B2790" t="s">
        <v>7436</v>
      </c>
      <c r="C2790" s="37">
        <v>0</v>
      </c>
      <c r="E2790" t="s">
        <v>7988</v>
      </c>
      <c r="F2790" s="36">
        <v>44403.407534722224</v>
      </c>
    </row>
    <row r="2791" spans="1:6">
      <c r="A2791" s="37">
        <v>8</v>
      </c>
      <c r="B2791" t="s">
        <v>7438</v>
      </c>
      <c r="C2791" s="37">
        <v>0</v>
      </c>
      <c r="E2791" t="s">
        <v>7989</v>
      </c>
      <c r="F2791" s="36">
        <v>44403.407546296294</v>
      </c>
    </row>
    <row r="2792" spans="1:6">
      <c r="A2792" s="37">
        <v>8</v>
      </c>
      <c r="B2792" t="s">
        <v>7440</v>
      </c>
      <c r="C2792" s="37">
        <v>0</v>
      </c>
      <c r="E2792" t="s">
        <v>7990</v>
      </c>
      <c r="F2792" s="36">
        <v>44403.407569444447</v>
      </c>
    </row>
    <row r="2793" spans="1:6">
      <c r="A2793" s="37">
        <v>8</v>
      </c>
      <c r="B2793" t="s">
        <v>7442</v>
      </c>
      <c r="C2793" s="37">
        <v>0</v>
      </c>
      <c r="E2793" t="s">
        <v>7991</v>
      </c>
      <c r="F2793" s="36">
        <v>44403.407592592594</v>
      </c>
    </row>
    <row r="2794" spans="1:6">
      <c r="A2794" s="37">
        <v>8</v>
      </c>
      <c r="B2794" t="s">
        <v>7444</v>
      </c>
      <c r="C2794" s="37">
        <v>0</v>
      </c>
      <c r="E2794" t="s">
        <v>7992</v>
      </c>
      <c r="F2794" s="36">
        <v>44403.40761574074</v>
      </c>
    </row>
    <row r="2795" spans="1:6">
      <c r="A2795" s="37">
        <v>8</v>
      </c>
      <c r="B2795" t="s">
        <v>7446</v>
      </c>
      <c r="C2795" s="37">
        <v>0</v>
      </c>
      <c r="E2795" t="s">
        <v>7993</v>
      </c>
      <c r="F2795" s="36">
        <v>44403.407638888886</v>
      </c>
    </row>
    <row r="2796" spans="1:6">
      <c r="A2796" s="37">
        <v>8</v>
      </c>
      <c r="B2796" t="s">
        <v>7448</v>
      </c>
      <c r="C2796" s="37">
        <v>0</v>
      </c>
      <c r="E2796" t="s">
        <v>7994</v>
      </c>
      <c r="F2796" s="36">
        <v>44403.407673611109</v>
      </c>
    </row>
    <row r="2797" spans="1:6">
      <c r="A2797" s="37">
        <v>8</v>
      </c>
      <c r="B2797" t="s">
        <v>7450</v>
      </c>
      <c r="C2797" s="37">
        <v>0</v>
      </c>
      <c r="E2797" t="s">
        <v>7995</v>
      </c>
      <c r="F2797" s="36">
        <v>44403.407696759263</v>
      </c>
    </row>
    <row r="2798" spans="1:6">
      <c r="A2798" s="37">
        <v>8</v>
      </c>
      <c r="B2798" t="s">
        <v>7452</v>
      </c>
      <c r="C2798" s="37">
        <v>0</v>
      </c>
      <c r="E2798" t="s">
        <v>7996</v>
      </c>
      <c r="F2798" s="36">
        <v>44403.407719907409</v>
      </c>
    </row>
    <row r="2799" spans="1:6">
      <c r="A2799" s="37">
        <v>8</v>
      </c>
      <c r="B2799" t="s">
        <v>7454</v>
      </c>
      <c r="C2799" s="37">
        <v>0</v>
      </c>
      <c r="E2799" t="s">
        <v>7997</v>
      </c>
      <c r="F2799" s="36">
        <v>44403.407743055555</v>
      </c>
    </row>
    <row r="2800" spans="1:6">
      <c r="A2800" s="37">
        <v>8</v>
      </c>
      <c r="B2800" t="s">
        <v>7456</v>
      </c>
      <c r="C2800" s="37">
        <v>0</v>
      </c>
      <c r="E2800" t="s">
        <v>7998</v>
      </c>
      <c r="F2800" s="36">
        <v>44403.407754629632</v>
      </c>
    </row>
    <row r="2801" spans="1:6">
      <c r="A2801" s="37">
        <v>8</v>
      </c>
      <c r="B2801" t="s">
        <v>7458</v>
      </c>
      <c r="C2801" s="37">
        <v>0</v>
      </c>
      <c r="E2801" t="s">
        <v>7999</v>
      </c>
      <c r="F2801" s="36">
        <v>44403.407777777778</v>
      </c>
    </row>
    <row r="2802" spans="1:6">
      <c r="A2802" s="37">
        <v>8</v>
      </c>
      <c r="B2802" t="s">
        <v>7460</v>
      </c>
      <c r="C2802" s="37">
        <v>0</v>
      </c>
      <c r="E2802" t="s">
        <v>8000</v>
      </c>
      <c r="F2802" s="36">
        <v>44403.407800925925</v>
      </c>
    </row>
    <row r="2803" spans="1:6">
      <c r="A2803" s="37">
        <v>8</v>
      </c>
      <c r="B2803" t="s">
        <v>7462</v>
      </c>
      <c r="C2803" s="37">
        <v>0</v>
      </c>
      <c r="E2803" t="s">
        <v>8001</v>
      </c>
      <c r="F2803" s="36">
        <v>44403.407812500001</v>
      </c>
    </row>
    <row r="2804" spans="1:6">
      <c r="A2804" s="37">
        <v>8</v>
      </c>
      <c r="B2804" t="s">
        <v>7464</v>
      </c>
      <c r="C2804" s="37">
        <v>0</v>
      </c>
      <c r="E2804" t="s">
        <v>8002</v>
      </c>
      <c r="F2804" s="36">
        <v>44403.407835648148</v>
      </c>
    </row>
    <row r="2805" spans="1:6">
      <c r="A2805" s="37">
        <v>8</v>
      </c>
      <c r="B2805" t="s">
        <v>7466</v>
      </c>
      <c r="C2805" s="37">
        <v>0</v>
      </c>
      <c r="E2805" t="s">
        <v>8003</v>
      </c>
      <c r="F2805" s="36">
        <v>44403.407858796294</v>
      </c>
    </row>
    <row r="2806" spans="1:6">
      <c r="A2806" s="37">
        <v>8</v>
      </c>
      <c r="B2806" t="s">
        <v>7468</v>
      </c>
      <c r="C2806" s="37">
        <v>0</v>
      </c>
      <c r="E2806" t="s">
        <v>8004</v>
      </c>
      <c r="F2806" s="36">
        <v>44403.407870370371</v>
      </c>
    </row>
    <row r="2807" spans="1:6">
      <c r="A2807" s="37">
        <v>8</v>
      </c>
      <c r="B2807" t="s">
        <v>7469</v>
      </c>
      <c r="C2807" s="37">
        <v>0</v>
      </c>
      <c r="E2807" t="s">
        <v>8414</v>
      </c>
      <c r="F2807" s="36">
        <v>44403.407893518517</v>
      </c>
    </row>
    <row r="2808" spans="1:6">
      <c r="A2808" s="37">
        <v>8</v>
      </c>
      <c r="B2808" t="s">
        <v>7470</v>
      </c>
      <c r="C2808" s="37">
        <v>0</v>
      </c>
      <c r="E2808" t="s">
        <v>8388</v>
      </c>
      <c r="F2808" s="36">
        <v>44403.407916666663</v>
      </c>
    </row>
    <row r="2809" spans="1:6">
      <c r="A2809" s="37">
        <v>8</v>
      </c>
      <c r="B2809" t="s">
        <v>7471</v>
      </c>
      <c r="C2809" s="37">
        <v>0</v>
      </c>
      <c r="E2809" t="s">
        <v>8389</v>
      </c>
      <c r="F2809" s="36">
        <v>44403.407939814817</v>
      </c>
    </row>
    <row r="2810" spans="1:6">
      <c r="A2810" s="37">
        <v>8</v>
      </c>
      <c r="B2810" t="s">
        <v>7472</v>
      </c>
      <c r="C2810" s="37">
        <v>0</v>
      </c>
      <c r="E2810" t="s">
        <v>8390</v>
      </c>
      <c r="F2810" s="36">
        <v>44403.407962962963</v>
      </c>
    </row>
    <row r="2811" spans="1:6">
      <c r="A2811" s="37">
        <v>8</v>
      </c>
      <c r="B2811" t="s">
        <v>7473</v>
      </c>
      <c r="C2811" s="37">
        <v>0</v>
      </c>
      <c r="E2811" t="s">
        <v>8391</v>
      </c>
      <c r="F2811" s="36">
        <v>44403.407986111109</v>
      </c>
    </row>
    <row r="2812" spans="1:6">
      <c r="A2812" s="37">
        <v>8</v>
      </c>
      <c r="B2812" t="s">
        <v>7474</v>
      </c>
      <c r="C2812" s="37">
        <v>0</v>
      </c>
      <c r="E2812" t="s">
        <v>8392</v>
      </c>
      <c r="F2812" s="36">
        <v>44403.408009259256</v>
      </c>
    </row>
    <row r="2813" spans="1:6">
      <c r="A2813" s="37">
        <v>8</v>
      </c>
      <c r="B2813" t="s">
        <v>7475</v>
      </c>
      <c r="C2813" s="37">
        <v>0</v>
      </c>
      <c r="E2813" t="s">
        <v>8393</v>
      </c>
      <c r="F2813" s="36">
        <v>44403.408032407409</v>
      </c>
    </row>
    <row r="2814" spans="1:6">
      <c r="A2814" s="37">
        <v>8</v>
      </c>
      <c r="B2814" t="s">
        <v>7476</v>
      </c>
      <c r="C2814" s="37">
        <v>0</v>
      </c>
      <c r="E2814" t="s">
        <v>8005</v>
      </c>
      <c r="F2814" s="36">
        <v>44403.408032407409</v>
      </c>
    </row>
    <row r="2815" spans="1:6">
      <c r="A2815" s="37">
        <v>8</v>
      </c>
      <c r="B2815" t="s">
        <v>7477</v>
      </c>
      <c r="C2815" s="37">
        <v>0</v>
      </c>
      <c r="E2815" t="s">
        <v>8394</v>
      </c>
      <c r="F2815" s="36">
        <v>44403.408055555556</v>
      </c>
    </row>
    <row r="2816" spans="1:6">
      <c r="A2816" s="37">
        <v>8</v>
      </c>
      <c r="B2816" t="s">
        <v>7478</v>
      </c>
      <c r="C2816" s="37">
        <v>0</v>
      </c>
      <c r="E2816" t="s">
        <v>8006</v>
      </c>
      <c r="F2816" s="36">
        <v>44403.408078703702</v>
      </c>
    </row>
    <row r="2817" spans="1:6">
      <c r="A2817" s="37">
        <v>8</v>
      </c>
      <c r="B2817" t="s">
        <v>5745</v>
      </c>
      <c r="C2817" s="37">
        <v>0</v>
      </c>
      <c r="E2817" t="s">
        <v>8317</v>
      </c>
      <c r="F2817" s="36">
        <v>44403.408078703702</v>
      </c>
    </row>
    <row r="2818" spans="1:6">
      <c r="A2818" s="37">
        <v>8</v>
      </c>
      <c r="B2818" t="s">
        <v>5745</v>
      </c>
      <c r="C2818" s="37">
        <v>0</v>
      </c>
      <c r="E2818" t="s">
        <v>8318</v>
      </c>
      <c r="F2818" s="36">
        <v>44403.408113425925</v>
      </c>
    </row>
    <row r="2819" spans="1:6">
      <c r="A2819" s="37">
        <v>8</v>
      </c>
      <c r="B2819" t="s">
        <v>5745</v>
      </c>
      <c r="C2819" s="37">
        <v>0</v>
      </c>
      <c r="E2819" t="s">
        <v>8424</v>
      </c>
      <c r="F2819" s="36">
        <v>44403.408136574071</v>
      </c>
    </row>
    <row r="2820" spans="1:6">
      <c r="A2820" s="37">
        <v>8</v>
      </c>
      <c r="B2820" t="s">
        <v>5745</v>
      </c>
      <c r="C2820" s="37">
        <v>0</v>
      </c>
      <c r="E2820" t="s">
        <v>8425</v>
      </c>
      <c r="F2820" s="36">
        <v>44403.408159722225</v>
      </c>
    </row>
    <row r="2821" spans="1:6">
      <c r="A2821" s="37">
        <v>8</v>
      </c>
      <c r="B2821" t="s">
        <v>5745</v>
      </c>
      <c r="C2821" s="37">
        <v>0</v>
      </c>
      <c r="E2821" t="s">
        <v>8319</v>
      </c>
      <c r="F2821" s="36">
        <v>44403.408194444448</v>
      </c>
    </row>
    <row r="2822" spans="1:6">
      <c r="A2822" s="37">
        <v>8</v>
      </c>
      <c r="B2822" t="s">
        <v>5745</v>
      </c>
      <c r="C2822" s="37">
        <v>0</v>
      </c>
      <c r="E2822" t="s">
        <v>8320</v>
      </c>
      <c r="F2822" s="36">
        <v>44403.408194444448</v>
      </c>
    </row>
    <row r="2823" spans="1:6">
      <c r="A2823" s="37">
        <v>8</v>
      </c>
      <c r="B2823" t="s">
        <v>5745</v>
      </c>
      <c r="C2823" s="37">
        <v>0</v>
      </c>
      <c r="E2823" t="s">
        <v>8321</v>
      </c>
      <c r="F2823" s="36">
        <v>44403.408217592594</v>
      </c>
    </row>
    <row r="2824" spans="1:6">
      <c r="A2824" s="37">
        <v>8</v>
      </c>
      <c r="B2824" t="s">
        <v>5745</v>
      </c>
      <c r="C2824" s="37">
        <v>0</v>
      </c>
      <c r="E2824" t="s">
        <v>8356</v>
      </c>
      <c r="F2824" s="36">
        <v>44403.422025462962</v>
      </c>
    </row>
    <row r="2825" spans="1:6">
      <c r="A2825" s="37">
        <v>8</v>
      </c>
      <c r="B2825" t="s">
        <v>5745</v>
      </c>
      <c r="C2825" s="37">
        <v>0</v>
      </c>
      <c r="E2825" t="s">
        <v>8357</v>
      </c>
      <c r="F2825" s="36">
        <v>44403.422025462962</v>
      </c>
    </row>
    <row r="2826" spans="1:6">
      <c r="A2826" s="37">
        <v>8</v>
      </c>
      <c r="B2826" t="s">
        <v>5745</v>
      </c>
      <c r="C2826" s="37">
        <v>0</v>
      </c>
      <c r="E2826" t="s">
        <v>8358</v>
      </c>
      <c r="F2826" s="36">
        <v>44403.422025462962</v>
      </c>
    </row>
    <row r="2827" spans="1:6">
      <c r="A2827" s="37">
        <v>8</v>
      </c>
      <c r="B2827" t="s">
        <v>5745</v>
      </c>
      <c r="C2827" s="37">
        <v>0</v>
      </c>
      <c r="E2827" t="s">
        <v>8359</v>
      </c>
      <c r="F2827" s="36">
        <v>44403.422025462962</v>
      </c>
    </row>
    <row r="2828" spans="1:6">
      <c r="A2828" s="37">
        <v>8</v>
      </c>
      <c r="B2828" t="s">
        <v>5745</v>
      </c>
      <c r="C2828" s="37">
        <v>0</v>
      </c>
      <c r="E2828" t="s">
        <v>8404</v>
      </c>
      <c r="F2828" s="36">
        <v>44403.422048611108</v>
      </c>
    </row>
    <row r="2829" spans="1:6">
      <c r="A2829" s="37">
        <v>8</v>
      </c>
      <c r="B2829" t="s">
        <v>5745</v>
      </c>
      <c r="C2829" s="37">
        <v>0</v>
      </c>
      <c r="E2829" t="s">
        <v>8405</v>
      </c>
      <c r="F2829" s="36">
        <v>44403.422048611108</v>
      </c>
    </row>
    <row r="2830" spans="1:6">
      <c r="A2830" s="37">
        <v>8</v>
      </c>
      <c r="B2830" t="s">
        <v>5745</v>
      </c>
      <c r="C2830" s="37">
        <v>0</v>
      </c>
      <c r="E2830" t="s">
        <v>8406</v>
      </c>
      <c r="F2830" s="36">
        <v>44403.422060185185</v>
      </c>
    </row>
    <row r="2831" spans="1:6">
      <c r="A2831" s="37">
        <v>8</v>
      </c>
      <c r="B2831" t="s">
        <v>5745</v>
      </c>
      <c r="C2831" s="37">
        <v>0</v>
      </c>
      <c r="E2831" t="s">
        <v>8407</v>
      </c>
      <c r="F2831" s="36">
        <v>44403.422060185185</v>
      </c>
    </row>
    <row r="2832" spans="1:6">
      <c r="A2832" s="37">
        <v>8</v>
      </c>
      <c r="B2832" t="s">
        <v>7476</v>
      </c>
      <c r="C2832" s="37">
        <v>0</v>
      </c>
      <c r="E2832" t="s">
        <v>8005</v>
      </c>
      <c r="F2832" s="36">
        <v>44403.422083333331</v>
      </c>
    </row>
    <row r="2833" spans="1:6">
      <c r="A2833" s="37">
        <v>8</v>
      </c>
      <c r="B2833" t="s">
        <v>7478</v>
      </c>
      <c r="C2833" s="37">
        <v>0</v>
      </c>
      <c r="E2833" t="s">
        <v>8006</v>
      </c>
      <c r="F2833" s="36">
        <v>44403.422083333331</v>
      </c>
    </row>
    <row r="2834" spans="1:6">
      <c r="A2834" s="37">
        <v>8</v>
      </c>
      <c r="B2834" t="s">
        <v>5745</v>
      </c>
      <c r="C2834" s="37">
        <v>0</v>
      </c>
      <c r="E2834" t="s">
        <v>8320</v>
      </c>
      <c r="F2834" s="36">
        <v>44403.422083333331</v>
      </c>
    </row>
    <row r="2835" spans="1:6">
      <c r="A2835" s="37">
        <v>8</v>
      </c>
      <c r="B2835" t="s">
        <v>5745</v>
      </c>
      <c r="C2835" s="37">
        <v>0</v>
      </c>
      <c r="E2835" t="s">
        <v>8356</v>
      </c>
      <c r="F2835" s="36">
        <v>44403.623391203706</v>
      </c>
    </row>
    <row r="2836" spans="1:6">
      <c r="A2836" s="37">
        <v>8</v>
      </c>
      <c r="B2836" t="s">
        <v>5745</v>
      </c>
      <c r="C2836" s="37">
        <v>0</v>
      </c>
      <c r="E2836" t="s">
        <v>8357</v>
      </c>
      <c r="F2836" s="36">
        <v>44403.623391203706</v>
      </c>
    </row>
    <row r="2837" spans="1:6">
      <c r="A2837" s="37">
        <v>8</v>
      </c>
      <c r="B2837" t="s">
        <v>5745</v>
      </c>
      <c r="C2837" s="37">
        <v>0</v>
      </c>
      <c r="E2837" t="s">
        <v>8358</v>
      </c>
      <c r="F2837" s="36">
        <v>44403.623391203706</v>
      </c>
    </row>
    <row r="2838" spans="1:6">
      <c r="A2838" s="37">
        <v>8</v>
      </c>
      <c r="B2838" t="s">
        <v>5745</v>
      </c>
      <c r="C2838" s="37">
        <v>0</v>
      </c>
      <c r="E2838" t="s">
        <v>8359</v>
      </c>
      <c r="F2838" s="36">
        <v>44403.623391203706</v>
      </c>
    </row>
    <row r="2839" spans="1:6">
      <c r="A2839" s="37">
        <v>8</v>
      </c>
      <c r="B2839" t="s">
        <v>5745</v>
      </c>
      <c r="C2839" s="37">
        <v>0</v>
      </c>
      <c r="E2839" t="s">
        <v>8434</v>
      </c>
      <c r="F2839" s="36">
        <v>44403.623414351852</v>
      </c>
    </row>
    <row r="2840" spans="1:6">
      <c r="A2840" s="37">
        <v>8</v>
      </c>
      <c r="B2840" t="s">
        <v>5745</v>
      </c>
      <c r="C2840" s="37">
        <v>0</v>
      </c>
      <c r="E2840" t="s">
        <v>8435</v>
      </c>
      <c r="F2840" s="36">
        <v>44403.623414351852</v>
      </c>
    </row>
    <row r="2841" spans="1:6">
      <c r="A2841" s="37">
        <v>8</v>
      </c>
      <c r="B2841" t="s">
        <v>5745</v>
      </c>
      <c r="C2841" s="37">
        <v>0</v>
      </c>
      <c r="E2841" t="s">
        <v>8436</v>
      </c>
      <c r="F2841" s="36">
        <v>44403.623414351852</v>
      </c>
    </row>
    <row r="2842" spans="1:6">
      <c r="A2842" s="37">
        <v>8</v>
      </c>
      <c r="B2842" t="s">
        <v>5745</v>
      </c>
      <c r="C2842" s="37">
        <v>0</v>
      </c>
      <c r="E2842" t="s">
        <v>8407</v>
      </c>
      <c r="F2842" s="36">
        <v>44403.623414351852</v>
      </c>
    </row>
    <row r="2843" spans="1:6">
      <c r="A2843" s="37">
        <v>8</v>
      </c>
      <c r="B2843" t="s">
        <v>5745</v>
      </c>
      <c r="C2843" s="37">
        <v>0</v>
      </c>
      <c r="E2843" t="s">
        <v>8356</v>
      </c>
      <c r="F2843" s="36">
        <v>44407.599907407406</v>
      </c>
    </row>
    <row r="2844" spans="1:6">
      <c r="A2844" s="37">
        <v>8</v>
      </c>
      <c r="B2844" t="s">
        <v>5745</v>
      </c>
      <c r="C2844" s="37">
        <v>0</v>
      </c>
      <c r="E2844" t="s">
        <v>8357</v>
      </c>
      <c r="F2844" s="36">
        <v>44407.599907407406</v>
      </c>
    </row>
    <row r="2845" spans="1:6">
      <c r="A2845" s="37">
        <v>8</v>
      </c>
      <c r="B2845" t="s">
        <v>5745</v>
      </c>
      <c r="C2845" s="37">
        <v>0</v>
      </c>
      <c r="E2845" t="s">
        <v>8358</v>
      </c>
      <c r="F2845" s="36">
        <v>44407.599907407406</v>
      </c>
    </row>
    <row r="2846" spans="1:6">
      <c r="A2846" s="37">
        <v>8</v>
      </c>
      <c r="B2846" t="s">
        <v>5745</v>
      </c>
      <c r="C2846" s="37">
        <v>0</v>
      </c>
      <c r="E2846" t="s">
        <v>8359</v>
      </c>
      <c r="F2846" s="36">
        <v>44407.599907407406</v>
      </c>
    </row>
    <row r="2847" spans="1:6">
      <c r="A2847" s="37">
        <v>8</v>
      </c>
      <c r="B2847" t="s">
        <v>5745</v>
      </c>
      <c r="C2847" s="37">
        <v>0</v>
      </c>
      <c r="E2847" t="s">
        <v>8407</v>
      </c>
      <c r="F2847" s="36">
        <v>44407.599942129629</v>
      </c>
    </row>
    <row r="2848" spans="1:6">
      <c r="A2848" s="37">
        <v>8</v>
      </c>
      <c r="B2848" t="s">
        <v>5745</v>
      </c>
      <c r="C2848" s="37">
        <v>0</v>
      </c>
      <c r="E2848" t="s">
        <v>8356</v>
      </c>
      <c r="F2848" s="36">
        <v>44411.451099537036</v>
      </c>
    </row>
    <row r="2849" spans="1:6">
      <c r="A2849" s="37">
        <v>8</v>
      </c>
      <c r="B2849" t="s">
        <v>5745</v>
      </c>
      <c r="C2849" s="37">
        <v>0</v>
      </c>
      <c r="E2849" t="s">
        <v>8357</v>
      </c>
      <c r="F2849" s="36">
        <v>44411.451111111113</v>
      </c>
    </row>
    <row r="2850" spans="1:6">
      <c r="A2850" s="37">
        <v>8</v>
      </c>
      <c r="B2850" t="s">
        <v>5745</v>
      </c>
      <c r="C2850" s="37">
        <v>0</v>
      </c>
      <c r="E2850" t="s">
        <v>8358</v>
      </c>
      <c r="F2850" s="36">
        <v>44411.451111111113</v>
      </c>
    </row>
    <row r="2851" spans="1:6">
      <c r="A2851" s="37">
        <v>8</v>
      </c>
      <c r="B2851" t="s">
        <v>5745</v>
      </c>
      <c r="C2851" s="37">
        <v>0</v>
      </c>
      <c r="E2851" t="s">
        <v>8359</v>
      </c>
      <c r="F2851" s="36">
        <v>44411.451111111113</v>
      </c>
    </row>
    <row r="2852" spans="1:6">
      <c r="A2852" s="37">
        <v>8</v>
      </c>
      <c r="B2852" t="s">
        <v>5745</v>
      </c>
      <c r="C2852" s="37">
        <v>0</v>
      </c>
      <c r="E2852" t="s">
        <v>8407</v>
      </c>
      <c r="F2852" s="36">
        <v>44411.451145833336</v>
      </c>
    </row>
    <row r="2853" spans="1:6">
      <c r="A2853" s="37">
        <v>8</v>
      </c>
      <c r="B2853" t="s">
        <v>7047</v>
      </c>
      <c r="C2853" s="37">
        <v>0.71072679228000002</v>
      </c>
      <c r="D2853" s="37" t="s">
        <v>371</v>
      </c>
      <c r="E2853" t="s">
        <v>7509</v>
      </c>
      <c r="F2853" s="36">
        <v>44411.492349537039</v>
      </c>
    </row>
    <row r="2854" spans="1:6">
      <c r="A2854" s="37">
        <v>8</v>
      </c>
      <c r="B2854" t="s">
        <v>7059</v>
      </c>
      <c r="C2854" s="37">
        <v>4.3494329286999998E-2</v>
      </c>
      <c r="D2854" s="37" t="s">
        <v>371</v>
      </c>
      <c r="E2854" t="s">
        <v>7510</v>
      </c>
      <c r="F2854" s="36">
        <v>44411.492349537039</v>
      </c>
    </row>
    <row r="2855" spans="1:6">
      <c r="A2855" s="37">
        <v>8</v>
      </c>
      <c r="B2855" t="s">
        <v>7047</v>
      </c>
      <c r="C2855" s="37">
        <v>0.71072679228000002</v>
      </c>
      <c r="D2855" s="37" t="s">
        <v>371</v>
      </c>
      <c r="E2855" t="s">
        <v>7509</v>
      </c>
      <c r="F2855" s="36">
        <v>44411.492581018516</v>
      </c>
    </row>
    <row r="2856" spans="1:6">
      <c r="A2856" s="37">
        <v>8</v>
      </c>
      <c r="B2856" t="s">
        <v>7059</v>
      </c>
      <c r="C2856" s="37">
        <v>4.3494329286999998E-2</v>
      </c>
      <c r="D2856" s="37" t="s">
        <v>371</v>
      </c>
      <c r="E2856" t="s">
        <v>7510</v>
      </c>
      <c r="F2856" s="36">
        <v>44411.492581018516</v>
      </c>
    </row>
    <row r="2857" spans="1:6">
      <c r="A2857" s="37">
        <v>8</v>
      </c>
      <c r="B2857" t="s">
        <v>7047</v>
      </c>
      <c r="C2857" s="37">
        <v>0.71072679228000002</v>
      </c>
      <c r="D2857" s="37" t="s">
        <v>371</v>
      </c>
      <c r="E2857" t="s">
        <v>7509</v>
      </c>
      <c r="F2857" s="36">
        <v>44411.495509259257</v>
      </c>
    </row>
    <row r="2858" spans="1:6">
      <c r="A2858" s="37">
        <v>8</v>
      </c>
      <c r="B2858" t="s">
        <v>7059</v>
      </c>
      <c r="C2858" s="37">
        <v>4.3494329286999998E-2</v>
      </c>
      <c r="D2858" s="37" t="s">
        <v>371</v>
      </c>
      <c r="E2858" t="s">
        <v>7510</v>
      </c>
      <c r="F2858" s="36">
        <v>44411.495509259257</v>
      </c>
    </row>
    <row r="2859" spans="1:6">
      <c r="A2859" s="37">
        <v>8</v>
      </c>
      <c r="B2859" t="s">
        <v>7047</v>
      </c>
      <c r="C2859" s="37">
        <v>0.71072679228000002</v>
      </c>
      <c r="D2859" s="37" t="s">
        <v>371</v>
      </c>
      <c r="E2859" t="s">
        <v>7509</v>
      </c>
      <c r="F2859" s="36">
        <v>44411.510740740741</v>
      </c>
    </row>
    <row r="2860" spans="1:6">
      <c r="A2860" s="37">
        <v>8</v>
      </c>
      <c r="B2860" t="s">
        <v>7059</v>
      </c>
      <c r="C2860" s="37">
        <v>4.3494329286999998E-2</v>
      </c>
      <c r="D2860" s="37" t="s">
        <v>371</v>
      </c>
      <c r="E2860" t="s">
        <v>7510</v>
      </c>
      <c r="F2860" s="36">
        <v>44411.510740740741</v>
      </c>
    </row>
    <row r="2861" spans="1:6">
      <c r="A2861" s="37">
        <v>8</v>
      </c>
      <c r="B2861" t="s">
        <v>7047</v>
      </c>
      <c r="C2861" s="37">
        <v>0.71072679228000002</v>
      </c>
      <c r="D2861" s="37" t="s">
        <v>371</v>
      </c>
      <c r="E2861" t="s">
        <v>7509</v>
      </c>
      <c r="F2861" s="36">
        <v>44411.522569444445</v>
      </c>
    </row>
    <row r="2862" spans="1:6">
      <c r="A2862" s="37">
        <v>8</v>
      </c>
      <c r="B2862" t="s">
        <v>7059</v>
      </c>
      <c r="C2862" s="37">
        <v>4.3494329286999998E-2</v>
      </c>
      <c r="D2862" s="37" t="s">
        <v>371</v>
      </c>
      <c r="E2862" t="s">
        <v>7510</v>
      </c>
      <c r="F2862" s="36">
        <v>44411.522569444445</v>
      </c>
    </row>
    <row r="2863" spans="1:6">
      <c r="A2863" s="37">
        <v>8</v>
      </c>
      <c r="C2863" s="37">
        <v>0</v>
      </c>
      <c r="E2863" t="s">
        <v>8448</v>
      </c>
      <c r="F2863" s="36">
        <v>44411.543287037035</v>
      </c>
    </row>
    <row r="2864" spans="1:6">
      <c r="A2864" s="37">
        <v>8</v>
      </c>
      <c r="B2864" t="s">
        <v>7529</v>
      </c>
      <c r="C2864" s="37">
        <v>0</v>
      </c>
      <c r="D2864" s="37" t="s">
        <v>5362</v>
      </c>
      <c r="E2864" t="s">
        <v>8451</v>
      </c>
      <c r="F2864" s="36">
        <v>44411.611956018518</v>
      </c>
    </row>
    <row r="2865" spans="1:6">
      <c r="A2865" s="37">
        <v>8</v>
      </c>
      <c r="B2865" t="s">
        <v>7332</v>
      </c>
      <c r="C2865" s="37">
        <v>0</v>
      </c>
      <c r="D2865" s="37" t="s">
        <v>3992</v>
      </c>
      <c r="E2865" t="s">
        <v>7518</v>
      </c>
      <c r="F2865" s="36">
        <v>44411.611956018518</v>
      </c>
    </row>
    <row r="2866" spans="1:6">
      <c r="A2866" s="37">
        <v>8</v>
      </c>
      <c r="B2866" t="s">
        <v>7333</v>
      </c>
      <c r="C2866" s="37">
        <v>0</v>
      </c>
      <c r="D2866" s="37" t="s">
        <v>3992</v>
      </c>
      <c r="E2866" t="s">
        <v>7519</v>
      </c>
      <c r="F2866" s="36">
        <v>44411.611956018518</v>
      </c>
    </row>
    <row r="2867" spans="1:6">
      <c r="A2867" s="37">
        <v>8</v>
      </c>
      <c r="B2867" t="s">
        <v>7334</v>
      </c>
      <c r="C2867" s="37">
        <v>0</v>
      </c>
      <c r="D2867" s="37" t="s">
        <v>3992</v>
      </c>
      <c r="E2867" t="s">
        <v>7520</v>
      </c>
      <c r="F2867" s="36">
        <v>44411.611956018518</v>
      </c>
    </row>
    <row r="2868" spans="1:6">
      <c r="A2868" s="37">
        <v>8</v>
      </c>
      <c r="B2868" t="s">
        <v>7335</v>
      </c>
      <c r="C2868" s="37">
        <v>0</v>
      </c>
      <c r="D2868" s="37" t="s">
        <v>3992</v>
      </c>
      <c r="E2868" t="s">
        <v>7521</v>
      </c>
      <c r="F2868" s="36">
        <v>44411.611956018518</v>
      </c>
    </row>
    <row r="2869" spans="1:6">
      <c r="A2869" s="37">
        <v>8</v>
      </c>
      <c r="B2869" t="s">
        <v>7336</v>
      </c>
      <c r="C2869" s="37">
        <v>0</v>
      </c>
      <c r="D2869" s="37" t="s">
        <v>3992</v>
      </c>
      <c r="E2869" t="s">
        <v>7522</v>
      </c>
      <c r="F2869" s="36">
        <v>44411.611956018518</v>
      </c>
    </row>
    <row r="2870" spans="1:6">
      <c r="A2870" s="37">
        <v>8</v>
      </c>
      <c r="B2870" t="s">
        <v>7345</v>
      </c>
      <c r="C2870" s="37">
        <v>0</v>
      </c>
      <c r="D2870" s="37" t="s">
        <v>371</v>
      </c>
      <c r="E2870" t="s">
        <v>7523</v>
      </c>
      <c r="F2870" s="36">
        <v>44411.611956018518</v>
      </c>
    </row>
    <row r="2871" spans="1:6">
      <c r="A2871" s="37">
        <v>8</v>
      </c>
      <c r="B2871" t="s">
        <v>7365</v>
      </c>
      <c r="C2871" s="37">
        <v>0</v>
      </c>
      <c r="D2871" s="37" t="s">
        <v>3992</v>
      </c>
      <c r="E2871" t="s">
        <v>7524</v>
      </c>
      <c r="F2871" s="36">
        <v>44411.611956018518</v>
      </c>
    </row>
    <row r="2872" spans="1:6">
      <c r="A2872" s="37">
        <v>8</v>
      </c>
      <c r="B2872" t="s">
        <v>7393</v>
      </c>
      <c r="C2872" s="37">
        <v>0</v>
      </c>
      <c r="D2872" s="37" t="s">
        <v>371</v>
      </c>
      <c r="E2872" t="s">
        <v>7525</v>
      </c>
      <c r="F2872" s="36">
        <v>44411.611956018518</v>
      </c>
    </row>
    <row r="2873" spans="1:6">
      <c r="A2873" s="37">
        <v>8</v>
      </c>
      <c r="B2873" t="s">
        <v>8418</v>
      </c>
      <c r="C2873" s="37">
        <v>0</v>
      </c>
      <c r="D2873" s="37" t="s">
        <v>3992</v>
      </c>
      <c r="E2873" t="s">
        <v>8452</v>
      </c>
      <c r="F2873" s="36">
        <v>44411.61241898148</v>
      </c>
    </row>
    <row r="2874" spans="1:6">
      <c r="A2874" s="37">
        <v>8</v>
      </c>
      <c r="B2874" t="s">
        <v>8419</v>
      </c>
      <c r="C2874" s="37">
        <v>0</v>
      </c>
      <c r="E2874" t="s">
        <v>8453</v>
      </c>
      <c r="F2874" s="36">
        <v>44411.612696759257</v>
      </c>
    </row>
    <row r="2875" spans="1:6">
      <c r="A2875" s="37">
        <v>8</v>
      </c>
      <c r="B2875" t="s">
        <v>8420</v>
      </c>
      <c r="C2875" s="37">
        <v>0</v>
      </c>
      <c r="D2875" s="37" t="s">
        <v>3992</v>
      </c>
      <c r="E2875" t="s">
        <v>8454</v>
      </c>
      <c r="F2875" s="36">
        <v>44411.613043981481</v>
      </c>
    </row>
    <row r="2876" spans="1:6">
      <c r="A2876" s="37">
        <v>8</v>
      </c>
      <c r="B2876" t="s">
        <v>8421</v>
      </c>
      <c r="C2876" s="37">
        <v>0</v>
      </c>
      <c r="E2876" t="s">
        <v>8455</v>
      </c>
      <c r="F2876" s="36">
        <v>44411.613252314812</v>
      </c>
    </row>
    <row r="2877" spans="1:6">
      <c r="A2877" s="37">
        <v>8</v>
      </c>
      <c r="B2877" t="s">
        <v>7047</v>
      </c>
      <c r="C2877" s="37">
        <v>0.71072679228000002</v>
      </c>
      <c r="D2877" s="37" t="s">
        <v>371</v>
      </c>
      <c r="E2877" t="s">
        <v>7509</v>
      </c>
      <c r="F2877" s="36">
        <v>44411.679895833331</v>
      </c>
    </row>
    <row r="2878" spans="1:6">
      <c r="A2878" s="37">
        <v>8</v>
      </c>
      <c r="B2878" t="s">
        <v>7059</v>
      </c>
      <c r="C2878" s="37">
        <v>4.3494329286999998E-2</v>
      </c>
      <c r="D2878" s="37" t="s">
        <v>371</v>
      </c>
      <c r="E2878" t="s">
        <v>7510</v>
      </c>
      <c r="F2878" s="36">
        <v>44411.679907407408</v>
      </c>
    </row>
    <row r="2879" spans="1:6">
      <c r="A2879" s="37">
        <v>8</v>
      </c>
      <c r="C2879" s="37">
        <v>0</v>
      </c>
      <c r="E2879" t="s">
        <v>8448</v>
      </c>
      <c r="F2879" s="36">
        <v>44411.698310185187</v>
      </c>
    </row>
    <row r="2880" spans="1:6">
      <c r="A2880" s="37">
        <v>8</v>
      </c>
      <c r="B2880" t="s">
        <v>7332</v>
      </c>
      <c r="C2880" s="37">
        <v>0</v>
      </c>
      <c r="D2880" s="37" t="s">
        <v>3992</v>
      </c>
      <c r="E2880" t="s">
        <v>7518</v>
      </c>
      <c r="F2880" s="36">
        <v>44411.698344907411</v>
      </c>
    </row>
    <row r="2881" spans="1:6">
      <c r="A2881" s="37">
        <v>8</v>
      </c>
      <c r="B2881" t="s">
        <v>7333</v>
      </c>
      <c r="C2881" s="37">
        <v>0</v>
      </c>
      <c r="D2881" s="37" t="s">
        <v>3992</v>
      </c>
      <c r="E2881" t="s">
        <v>7519</v>
      </c>
      <c r="F2881" s="36">
        <v>44411.698344907411</v>
      </c>
    </row>
    <row r="2882" spans="1:6">
      <c r="A2882" s="37">
        <v>8</v>
      </c>
      <c r="B2882" t="s">
        <v>7334</v>
      </c>
      <c r="C2882" s="37">
        <v>0</v>
      </c>
      <c r="D2882" s="37" t="s">
        <v>3992</v>
      </c>
      <c r="E2882" t="s">
        <v>7520</v>
      </c>
      <c r="F2882" s="36">
        <v>44411.698344907411</v>
      </c>
    </row>
    <row r="2883" spans="1:6">
      <c r="A2883" s="37">
        <v>8</v>
      </c>
      <c r="B2883" t="s">
        <v>7335</v>
      </c>
      <c r="C2883" s="37">
        <v>0</v>
      </c>
      <c r="D2883" s="37" t="s">
        <v>3992</v>
      </c>
      <c r="E2883" t="s">
        <v>7521</v>
      </c>
      <c r="F2883" s="36">
        <v>44411.698344907411</v>
      </c>
    </row>
    <row r="2884" spans="1:6">
      <c r="A2884" s="37">
        <v>8</v>
      </c>
      <c r="B2884" t="s">
        <v>7336</v>
      </c>
      <c r="C2884" s="37">
        <v>0</v>
      </c>
      <c r="D2884" s="37" t="s">
        <v>3992</v>
      </c>
      <c r="E2884" t="s">
        <v>7522</v>
      </c>
      <c r="F2884" s="36">
        <v>44411.698344907411</v>
      </c>
    </row>
    <row r="2885" spans="1:6">
      <c r="A2885" s="37">
        <v>8</v>
      </c>
      <c r="B2885" t="s">
        <v>7345</v>
      </c>
      <c r="C2885" s="37">
        <v>0</v>
      </c>
      <c r="D2885" s="37" t="s">
        <v>371</v>
      </c>
      <c r="E2885" t="s">
        <v>7523</v>
      </c>
      <c r="F2885" s="36">
        <v>44411.698344907411</v>
      </c>
    </row>
    <row r="2886" spans="1:6">
      <c r="A2886" s="37">
        <v>8</v>
      </c>
      <c r="B2886" t="s">
        <v>7365</v>
      </c>
      <c r="C2886" s="37">
        <v>0</v>
      </c>
      <c r="D2886" s="37" t="s">
        <v>3992</v>
      </c>
      <c r="E2886" t="s">
        <v>7524</v>
      </c>
      <c r="F2886" s="36">
        <v>44411.69835648148</v>
      </c>
    </row>
    <row r="2887" spans="1:6">
      <c r="A2887" s="37">
        <v>8</v>
      </c>
      <c r="B2887" t="s">
        <v>7393</v>
      </c>
      <c r="C2887" s="37">
        <v>0</v>
      </c>
      <c r="D2887" s="37" t="s">
        <v>371</v>
      </c>
      <c r="E2887" t="s">
        <v>7525</v>
      </c>
      <c r="F2887" s="36">
        <v>44411.69835648148</v>
      </c>
    </row>
    <row r="2888" spans="1:6">
      <c r="A2888" s="37">
        <v>0</v>
      </c>
      <c r="B2888" t="s">
        <v>8458</v>
      </c>
      <c r="C2888" s="37">
        <v>0</v>
      </c>
      <c r="D2888" s="37" t="s">
        <v>4881</v>
      </c>
      <c r="E2888" t="s">
        <v>8463</v>
      </c>
      <c r="F2888" s="36">
        <v>44411.698449074072</v>
      </c>
    </row>
    <row r="2889" spans="1:6">
      <c r="A2889" s="37">
        <v>0</v>
      </c>
      <c r="B2889" t="s">
        <v>8459</v>
      </c>
      <c r="C2889" s="37">
        <v>0</v>
      </c>
      <c r="D2889" s="37" t="s">
        <v>4881</v>
      </c>
      <c r="E2889" t="s">
        <v>8464</v>
      </c>
      <c r="F2889" s="36">
        <v>44411.698472222219</v>
      </c>
    </row>
    <row r="2890" spans="1:6">
      <c r="A2890" s="37">
        <v>0</v>
      </c>
      <c r="B2890" t="s">
        <v>8460</v>
      </c>
      <c r="C2890" s="37">
        <v>0</v>
      </c>
      <c r="E2890" t="s">
        <v>8465</v>
      </c>
      <c r="F2890" s="36">
        <v>44411.698495370372</v>
      </c>
    </row>
    <row r="2891" spans="1:6">
      <c r="A2891" s="37">
        <v>8</v>
      </c>
      <c r="B2891" t="s">
        <v>8422</v>
      </c>
      <c r="C2891" s="37">
        <v>0</v>
      </c>
      <c r="D2891" s="37" t="s">
        <v>3992</v>
      </c>
      <c r="E2891" t="s">
        <v>8466</v>
      </c>
      <c r="F2891" s="36">
        <v>44411.698495370372</v>
      </c>
    </row>
    <row r="2892" spans="1:6">
      <c r="A2892" s="37">
        <v>0</v>
      </c>
      <c r="B2892" t="s">
        <v>8422</v>
      </c>
      <c r="C2892" s="37">
        <v>0</v>
      </c>
      <c r="D2892" s="37" t="s">
        <v>3992</v>
      </c>
      <c r="E2892" t="s">
        <v>8467</v>
      </c>
      <c r="F2892" s="36">
        <v>44411.698506944442</v>
      </c>
    </row>
    <row r="2893" spans="1:6">
      <c r="A2893" s="37">
        <v>0</v>
      </c>
      <c r="B2893" t="s">
        <v>8461</v>
      </c>
      <c r="C2893" s="37">
        <v>0</v>
      </c>
      <c r="D2893" s="37" t="s">
        <v>3992</v>
      </c>
      <c r="E2893" t="s">
        <v>8468</v>
      </c>
      <c r="F2893" s="36">
        <v>44411.698518518519</v>
      </c>
    </row>
    <row r="2894" spans="1:6">
      <c r="A2894" s="37">
        <v>0</v>
      </c>
      <c r="B2894" t="s">
        <v>8462</v>
      </c>
      <c r="C2894" s="37">
        <v>0</v>
      </c>
      <c r="D2894" s="37" t="s">
        <v>4881</v>
      </c>
      <c r="E2894" t="s">
        <v>8469</v>
      </c>
      <c r="F2894" s="36">
        <v>44411.698530092595</v>
      </c>
    </row>
    <row r="2895" spans="1:6">
      <c r="A2895" s="37">
        <v>8</v>
      </c>
      <c r="B2895" t="s">
        <v>7047</v>
      </c>
      <c r="C2895" s="37">
        <v>0.71072679228000002</v>
      </c>
      <c r="D2895" s="37" t="s">
        <v>371</v>
      </c>
      <c r="E2895" t="s">
        <v>7509</v>
      </c>
      <c r="F2895" s="36">
        <v>44411.700787037036</v>
      </c>
    </row>
    <row r="2896" spans="1:6">
      <c r="A2896" s="37">
        <v>8</v>
      </c>
      <c r="B2896" t="s">
        <v>7059</v>
      </c>
      <c r="C2896" s="37">
        <v>4.3494329286999998E-2</v>
      </c>
      <c r="D2896" s="37" t="s">
        <v>371</v>
      </c>
      <c r="E2896" t="s">
        <v>7510</v>
      </c>
      <c r="F2896" s="36">
        <v>44411.700787037036</v>
      </c>
    </row>
    <row r="2897" spans="1:6">
      <c r="A2897" s="37">
        <v>8</v>
      </c>
      <c r="C2897" s="37">
        <v>0</v>
      </c>
      <c r="E2897" t="s">
        <v>8448</v>
      </c>
      <c r="F2897" s="36">
        <v>44411.703750000001</v>
      </c>
    </row>
    <row r="2898" spans="1:6">
      <c r="A2898" s="37">
        <v>8</v>
      </c>
      <c r="B2898" t="s">
        <v>7332</v>
      </c>
      <c r="C2898" s="37">
        <v>0</v>
      </c>
      <c r="D2898" s="37" t="s">
        <v>3992</v>
      </c>
      <c r="E2898" t="s">
        <v>7518</v>
      </c>
      <c r="F2898" s="36">
        <v>44411.703773148147</v>
      </c>
    </row>
    <row r="2899" spans="1:6">
      <c r="A2899" s="37">
        <v>8</v>
      </c>
      <c r="B2899" t="s">
        <v>7333</v>
      </c>
      <c r="C2899" s="37">
        <v>0</v>
      </c>
      <c r="D2899" s="37" t="s">
        <v>3992</v>
      </c>
      <c r="E2899" t="s">
        <v>7519</v>
      </c>
      <c r="F2899" s="36">
        <v>44411.703773148147</v>
      </c>
    </row>
    <row r="2900" spans="1:6">
      <c r="A2900" s="37">
        <v>8</v>
      </c>
      <c r="B2900" t="s">
        <v>7334</v>
      </c>
      <c r="C2900" s="37">
        <v>0</v>
      </c>
      <c r="D2900" s="37" t="s">
        <v>3992</v>
      </c>
      <c r="E2900" t="s">
        <v>7520</v>
      </c>
      <c r="F2900" s="36">
        <v>44411.703773148147</v>
      </c>
    </row>
    <row r="2901" spans="1:6">
      <c r="A2901" s="37">
        <v>8</v>
      </c>
      <c r="B2901" t="s">
        <v>7335</v>
      </c>
      <c r="C2901" s="37">
        <v>0</v>
      </c>
      <c r="D2901" s="37" t="s">
        <v>3992</v>
      </c>
      <c r="E2901" t="s">
        <v>7521</v>
      </c>
      <c r="F2901" s="36">
        <v>44411.703773148147</v>
      </c>
    </row>
    <row r="2902" spans="1:6">
      <c r="A2902" s="37">
        <v>8</v>
      </c>
      <c r="B2902" t="s">
        <v>7336</v>
      </c>
      <c r="C2902" s="37">
        <v>0</v>
      </c>
      <c r="D2902" s="37" t="s">
        <v>3992</v>
      </c>
      <c r="E2902" t="s">
        <v>7522</v>
      </c>
      <c r="F2902" s="36">
        <v>44411.703773148147</v>
      </c>
    </row>
    <row r="2903" spans="1:6">
      <c r="A2903" s="37">
        <v>8</v>
      </c>
      <c r="B2903" t="s">
        <v>7345</v>
      </c>
      <c r="C2903" s="37">
        <v>0</v>
      </c>
      <c r="D2903" s="37" t="s">
        <v>371</v>
      </c>
      <c r="E2903" t="s">
        <v>7523</v>
      </c>
      <c r="F2903" s="36">
        <v>44411.703773148147</v>
      </c>
    </row>
    <row r="2904" spans="1:6">
      <c r="A2904" s="37">
        <v>8</v>
      </c>
      <c r="B2904" t="s">
        <v>7365</v>
      </c>
      <c r="C2904" s="37">
        <v>0</v>
      </c>
      <c r="D2904" s="37" t="s">
        <v>3992</v>
      </c>
      <c r="E2904" t="s">
        <v>7524</v>
      </c>
      <c r="F2904" s="36">
        <v>44411.703773148147</v>
      </c>
    </row>
    <row r="2905" spans="1:6">
      <c r="A2905" s="37">
        <v>8</v>
      </c>
      <c r="B2905" t="s">
        <v>7393</v>
      </c>
      <c r="C2905" s="37">
        <v>0</v>
      </c>
      <c r="D2905" s="37" t="s">
        <v>371</v>
      </c>
      <c r="E2905" t="s">
        <v>7525</v>
      </c>
      <c r="F2905" s="36">
        <v>44411.703773148147</v>
      </c>
    </row>
    <row r="2906" spans="1:6">
      <c r="A2906" s="37">
        <v>8</v>
      </c>
      <c r="B2906" t="s">
        <v>8422</v>
      </c>
      <c r="C2906" s="37">
        <v>0</v>
      </c>
      <c r="D2906" s="37" t="s">
        <v>3992</v>
      </c>
      <c r="E2906" t="s">
        <v>8466</v>
      </c>
      <c r="F2906" s="36">
        <v>44411.703784722224</v>
      </c>
    </row>
    <row r="2907" spans="1:6">
      <c r="A2907" s="37">
        <v>0</v>
      </c>
      <c r="B2907" t="s">
        <v>8422</v>
      </c>
      <c r="C2907" s="37">
        <v>0</v>
      </c>
      <c r="D2907" s="37" t="s">
        <v>3992</v>
      </c>
      <c r="E2907" t="s">
        <v>8472</v>
      </c>
      <c r="F2907" s="36">
        <v>44411.704050925924</v>
      </c>
    </row>
    <row r="2908" spans="1:6">
      <c r="A2908" s="37">
        <v>2</v>
      </c>
      <c r="B2908" t="s">
        <v>7332</v>
      </c>
      <c r="C2908" s="37">
        <v>0</v>
      </c>
      <c r="D2908" s="37" t="s">
        <v>3992</v>
      </c>
      <c r="E2908" t="s">
        <v>7518</v>
      </c>
      <c r="F2908" s="36">
        <v>44412.386319444442</v>
      </c>
    </row>
    <row r="2909" spans="1:6">
      <c r="A2909" s="37">
        <v>2</v>
      </c>
      <c r="B2909" t="s">
        <v>7333</v>
      </c>
      <c r="C2909" s="37">
        <v>0</v>
      </c>
      <c r="D2909" s="37" t="s">
        <v>3992</v>
      </c>
      <c r="E2909" t="s">
        <v>7519</v>
      </c>
      <c r="F2909" s="36">
        <v>44412.386319444442</v>
      </c>
    </row>
    <row r="2910" spans="1:6">
      <c r="A2910" s="37">
        <v>2</v>
      </c>
      <c r="B2910" t="s">
        <v>7334</v>
      </c>
      <c r="C2910" s="37">
        <v>0</v>
      </c>
      <c r="D2910" s="37" t="s">
        <v>3992</v>
      </c>
      <c r="E2910" t="s">
        <v>7520</v>
      </c>
      <c r="F2910" s="36">
        <v>44412.386319444442</v>
      </c>
    </row>
    <row r="2911" spans="1:6">
      <c r="A2911" s="37">
        <v>2</v>
      </c>
      <c r="B2911" t="s">
        <v>7335</v>
      </c>
      <c r="C2911" s="37">
        <v>0</v>
      </c>
      <c r="D2911" s="37" t="s">
        <v>3992</v>
      </c>
      <c r="E2911" t="s">
        <v>7521</v>
      </c>
      <c r="F2911" s="36">
        <v>44412.386319444442</v>
      </c>
    </row>
    <row r="2912" spans="1:6">
      <c r="A2912" s="37">
        <v>2</v>
      </c>
      <c r="B2912" t="s">
        <v>7336</v>
      </c>
      <c r="C2912" s="37">
        <v>0</v>
      </c>
      <c r="D2912" s="37" t="s">
        <v>3992</v>
      </c>
      <c r="E2912" t="s">
        <v>7522</v>
      </c>
      <c r="F2912" s="36">
        <v>44412.386319444442</v>
      </c>
    </row>
    <row r="2913" spans="1:6">
      <c r="A2913" s="37">
        <v>2</v>
      </c>
      <c r="B2913" t="s">
        <v>7345</v>
      </c>
      <c r="C2913" s="37">
        <v>0</v>
      </c>
      <c r="D2913" s="37" t="s">
        <v>371</v>
      </c>
      <c r="E2913" t="s">
        <v>7523</v>
      </c>
      <c r="F2913" s="36">
        <v>44412.386319444442</v>
      </c>
    </row>
    <row r="2914" spans="1:6">
      <c r="A2914" s="37">
        <v>2</v>
      </c>
      <c r="B2914" t="s">
        <v>7365</v>
      </c>
      <c r="C2914" s="37">
        <v>0</v>
      </c>
      <c r="D2914" s="37" t="s">
        <v>3992</v>
      </c>
      <c r="E2914" t="s">
        <v>7524</v>
      </c>
      <c r="F2914" s="36">
        <v>44412.386331018519</v>
      </c>
    </row>
    <row r="2915" spans="1:6">
      <c r="A2915" s="37">
        <v>2</v>
      </c>
      <c r="B2915" t="s">
        <v>7393</v>
      </c>
      <c r="C2915" s="37">
        <v>0</v>
      </c>
      <c r="D2915" s="37" t="s">
        <v>371</v>
      </c>
      <c r="E2915" t="s">
        <v>7525</v>
      </c>
      <c r="F2915" s="36">
        <v>44412.386331018519</v>
      </c>
    </row>
    <row r="2916" spans="1:6">
      <c r="A2916" s="37">
        <v>2</v>
      </c>
      <c r="B2916" t="s">
        <v>8422</v>
      </c>
      <c r="C2916" s="37">
        <v>0</v>
      </c>
      <c r="D2916" s="37" t="s">
        <v>3992</v>
      </c>
      <c r="E2916" t="s">
        <v>8466</v>
      </c>
      <c r="F2916" s="36">
        <v>44412.386331018519</v>
      </c>
    </row>
    <row r="2917" spans="1:6">
      <c r="A2917" s="37">
        <v>0</v>
      </c>
      <c r="B2917" t="s">
        <v>8422</v>
      </c>
      <c r="C2917" s="37">
        <v>0</v>
      </c>
      <c r="D2917" s="37" t="s">
        <v>3992</v>
      </c>
      <c r="E2917" t="s">
        <v>8472</v>
      </c>
      <c r="F2917" s="36">
        <v>44412.386423611111</v>
      </c>
    </row>
    <row r="2918" spans="1:6">
      <c r="A2918" s="37">
        <v>2</v>
      </c>
      <c r="B2918" t="s">
        <v>7047</v>
      </c>
      <c r="C2918" s="37">
        <v>0</v>
      </c>
      <c r="D2918" s="37" t="s">
        <v>371</v>
      </c>
      <c r="E2918" t="s">
        <v>7509</v>
      </c>
      <c r="F2918" s="36">
        <v>44412.386423611111</v>
      </c>
    </row>
    <row r="2919" spans="1:6">
      <c r="A2919" s="37">
        <v>2</v>
      </c>
      <c r="B2919" t="s">
        <v>7059</v>
      </c>
      <c r="C2919" s="37">
        <v>0</v>
      </c>
      <c r="D2919" s="37" t="s">
        <v>371</v>
      </c>
      <c r="E2919" t="s">
        <v>7510</v>
      </c>
      <c r="F2919" s="36">
        <v>44412.386435185188</v>
      </c>
    </row>
    <row r="2920" spans="1:6">
      <c r="A2920" s="37">
        <v>2</v>
      </c>
      <c r="B2920" t="s">
        <v>7332</v>
      </c>
      <c r="C2920" s="37">
        <v>0</v>
      </c>
      <c r="D2920" s="37" t="s">
        <v>3992</v>
      </c>
      <c r="E2920" t="s">
        <v>7518</v>
      </c>
      <c r="F2920" s="36">
        <v>44412.390763888892</v>
      </c>
    </row>
    <row r="2921" spans="1:6">
      <c r="A2921" s="37">
        <v>2</v>
      </c>
      <c r="B2921" t="s">
        <v>7333</v>
      </c>
      <c r="C2921" s="37">
        <v>0</v>
      </c>
      <c r="D2921" s="37" t="s">
        <v>3992</v>
      </c>
      <c r="E2921" t="s">
        <v>7519</v>
      </c>
      <c r="F2921" s="36">
        <v>44412.390763888892</v>
      </c>
    </row>
    <row r="2922" spans="1:6">
      <c r="A2922" s="37">
        <v>2</v>
      </c>
      <c r="B2922" t="s">
        <v>7334</v>
      </c>
      <c r="C2922" s="37">
        <v>0</v>
      </c>
      <c r="D2922" s="37" t="s">
        <v>3992</v>
      </c>
      <c r="E2922" t="s">
        <v>7520</v>
      </c>
      <c r="F2922" s="36">
        <v>44412.390763888892</v>
      </c>
    </row>
    <row r="2923" spans="1:6">
      <c r="A2923" s="37">
        <v>2</v>
      </c>
      <c r="B2923" t="s">
        <v>7335</v>
      </c>
      <c r="C2923" s="37">
        <v>0</v>
      </c>
      <c r="D2923" s="37" t="s">
        <v>3992</v>
      </c>
      <c r="E2923" t="s">
        <v>7521</v>
      </c>
      <c r="F2923" s="36">
        <v>44412.390763888892</v>
      </c>
    </row>
    <row r="2924" spans="1:6">
      <c r="A2924" s="37">
        <v>2</v>
      </c>
      <c r="B2924" t="s">
        <v>7336</v>
      </c>
      <c r="C2924" s="37">
        <v>0</v>
      </c>
      <c r="D2924" s="37" t="s">
        <v>3992</v>
      </c>
      <c r="E2924" t="s">
        <v>7522</v>
      </c>
      <c r="F2924" s="36">
        <v>44412.390763888892</v>
      </c>
    </row>
    <row r="2925" spans="1:6">
      <c r="A2925" s="37">
        <v>2</v>
      </c>
      <c r="B2925" t="s">
        <v>7345</v>
      </c>
      <c r="C2925" s="37">
        <v>0</v>
      </c>
      <c r="D2925" s="37" t="s">
        <v>371</v>
      </c>
      <c r="E2925" t="s">
        <v>7523</v>
      </c>
      <c r="F2925" s="36">
        <v>44412.390763888892</v>
      </c>
    </row>
    <row r="2926" spans="1:6">
      <c r="A2926" s="37">
        <v>2</v>
      </c>
      <c r="B2926" t="s">
        <v>7365</v>
      </c>
      <c r="C2926" s="37">
        <v>0</v>
      </c>
      <c r="D2926" s="37" t="s">
        <v>3992</v>
      </c>
      <c r="E2926" t="s">
        <v>7524</v>
      </c>
      <c r="F2926" s="36">
        <v>44412.390763888892</v>
      </c>
    </row>
    <row r="2927" spans="1:6">
      <c r="A2927" s="37">
        <v>2</v>
      </c>
      <c r="B2927" t="s">
        <v>7393</v>
      </c>
      <c r="C2927" s="37">
        <v>0</v>
      </c>
      <c r="D2927" s="37" t="s">
        <v>371</v>
      </c>
      <c r="E2927" t="s">
        <v>7525</v>
      </c>
      <c r="F2927" s="36">
        <v>44412.390775462962</v>
      </c>
    </row>
    <row r="2928" spans="1:6">
      <c r="A2928" s="37">
        <v>2</v>
      </c>
      <c r="B2928" t="s">
        <v>8422</v>
      </c>
      <c r="C2928" s="37">
        <v>0</v>
      </c>
      <c r="D2928" s="37" t="s">
        <v>3992</v>
      </c>
      <c r="E2928" t="s">
        <v>8466</v>
      </c>
      <c r="F2928" s="36">
        <v>44412.390775462962</v>
      </c>
    </row>
    <row r="2929" spans="1:6">
      <c r="A2929" s="37">
        <v>0</v>
      </c>
      <c r="B2929" t="s">
        <v>8422</v>
      </c>
      <c r="C2929" s="37">
        <v>0</v>
      </c>
      <c r="D2929" s="37" t="s">
        <v>3992</v>
      </c>
      <c r="E2929" t="s">
        <v>8472</v>
      </c>
      <c r="F2929" s="36">
        <v>44412.390902777777</v>
      </c>
    </row>
    <row r="2930" spans="1:6">
      <c r="A2930" s="37">
        <v>2</v>
      </c>
      <c r="B2930" t="s">
        <v>7047</v>
      </c>
      <c r="C2930" s="37">
        <v>0</v>
      </c>
      <c r="D2930" s="37" t="s">
        <v>371</v>
      </c>
      <c r="E2930" t="s">
        <v>7509</v>
      </c>
      <c r="F2930" s="36">
        <v>44412.390914351854</v>
      </c>
    </row>
    <row r="2931" spans="1:6">
      <c r="A2931" s="37">
        <v>2</v>
      </c>
      <c r="B2931" t="s">
        <v>7059</v>
      </c>
      <c r="C2931" s="37">
        <v>0</v>
      </c>
      <c r="D2931" s="37" t="s">
        <v>371</v>
      </c>
      <c r="E2931" t="s">
        <v>7510</v>
      </c>
      <c r="F2931" s="36">
        <v>44412.390914351854</v>
      </c>
    </row>
    <row r="2932" spans="1:6">
      <c r="A2932" s="37">
        <v>9</v>
      </c>
      <c r="B2932" t="s">
        <v>7047</v>
      </c>
      <c r="C2932" s="37">
        <v>52.817594467931499</v>
      </c>
      <c r="D2932" s="37" t="s">
        <v>371</v>
      </c>
      <c r="E2932" t="s">
        <v>7509</v>
      </c>
      <c r="F2932" s="36">
        <v>44412.3909375</v>
      </c>
    </row>
    <row r="2933" spans="1:6">
      <c r="A2933" s="37">
        <v>9</v>
      </c>
      <c r="B2933" t="s">
        <v>7059</v>
      </c>
      <c r="C2933" s="37">
        <v>103.423589579265</v>
      </c>
      <c r="D2933" s="37" t="s">
        <v>371</v>
      </c>
      <c r="E2933" t="s">
        <v>7510</v>
      </c>
      <c r="F2933" s="36">
        <v>44412.3909375</v>
      </c>
    </row>
    <row r="2934" spans="1:6">
      <c r="A2934" s="37">
        <v>0</v>
      </c>
      <c r="B2934" t="s">
        <v>8422</v>
      </c>
      <c r="C2934" s="37">
        <v>0</v>
      </c>
      <c r="D2934" s="37" t="s">
        <v>3992</v>
      </c>
      <c r="E2934" t="s">
        <v>8472</v>
      </c>
      <c r="F2934" s="36">
        <v>44412.392812500002</v>
      </c>
    </row>
  </sheetData>
  <autoFilter ref="A1:F1000">
    <filterColumn colId="5">
      <filters blank="1">
        <dateGroupItem year="2021" month="3" dateTimeGrouping="month"/>
      </filters>
    </filterColumn>
  </autoFilter>
  <phoneticPr fontId="11"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F2244"/>
  <sheetViews>
    <sheetView zoomScale="75" workbookViewId="0">
      <pane ySplit="1" topLeftCell="A2" activePane="bottomLeft" state="frozen"/>
      <selection pane="bottomLeft"/>
    </sheetView>
  </sheetViews>
  <sheetFormatPr defaultRowHeight="12.75"/>
  <cols>
    <col min="1" max="1" width="20.7109375" customWidth="1"/>
    <col min="2" max="2" width="63.7109375" customWidth="1"/>
    <col min="3" max="3" width="8.7109375" customWidth="1"/>
    <col min="5" max="5" width="11.5703125" style="5" customWidth="1"/>
    <col min="6" max="6" width="10.140625" style="5" customWidth="1"/>
  </cols>
  <sheetData>
    <row r="1" spans="1:6" s="14" customFormat="1">
      <c r="A1" s="14" t="s">
        <v>181</v>
      </c>
      <c r="B1" s="14" t="s">
        <v>182</v>
      </c>
      <c r="C1" s="14" t="s">
        <v>180</v>
      </c>
      <c r="D1" s="14" t="s">
        <v>3790</v>
      </c>
      <c r="E1" s="17" t="s">
        <v>3791</v>
      </c>
      <c r="F1" s="17" t="s">
        <v>1662</v>
      </c>
    </row>
    <row r="2" spans="1:6">
      <c r="A2" t="s">
        <v>1573</v>
      </c>
      <c r="B2" t="s">
        <v>320</v>
      </c>
      <c r="C2" t="s">
        <v>3996</v>
      </c>
      <c r="D2" t="s">
        <v>3992</v>
      </c>
      <c r="E2" s="5">
        <v>0.17285579494608061</v>
      </c>
      <c r="F2" s="5">
        <v>2</v>
      </c>
    </row>
    <row r="3" spans="1:6">
      <c r="A3" t="s">
        <v>1098</v>
      </c>
      <c r="B3" t="s">
        <v>2160</v>
      </c>
      <c r="C3" t="s">
        <v>3996</v>
      </c>
      <c r="D3" t="s">
        <v>3992</v>
      </c>
      <c r="E3" s="5">
        <v>42.381401684639798</v>
      </c>
      <c r="F3" s="5">
        <v>2</v>
      </c>
    </row>
    <row r="4" spans="1:6">
      <c r="A4" t="s">
        <v>1806</v>
      </c>
      <c r="B4" t="s">
        <v>2161</v>
      </c>
      <c r="C4" t="s">
        <v>3996</v>
      </c>
      <c r="D4" t="s">
        <v>2162</v>
      </c>
      <c r="E4" s="5">
        <v>3.5457891625873978</v>
      </c>
      <c r="F4" s="5">
        <v>2</v>
      </c>
    </row>
    <row r="5" spans="1:6">
      <c r="A5" t="s">
        <v>1807</v>
      </c>
      <c r="B5" t="s">
        <v>2163</v>
      </c>
      <c r="C5" t="s">
        <v>3996</v>
      </c>
      <c r="D5" t="s">
        <v>3990</v>
      </c>
      <c r="E5" s="5">
        <v>0.87944353715016133</v>
      </c>
      <c r="F5" s="5">
        <v>2</v>
      </c>
    </row>
    <row r="6" spans="1:6">
      <c r="A6" t="s">
        <v>1808</v>
      </c>
      <c r="B6" t="s">
        <v>2164</v>
      </c>
      <c r="C6" t="s">
        <v>3996</v>
      </c>
      <c r="D6" t="s">
        <v>727</v>
      </c>
      <c r="E6" s="5">
        <v>702.00401537465757</v>
      </c>
      <c r="F6" s="5">
        <v>2</v>
      </c>
    </row>
    <row r="7" spans="1:6">
      <c r="A7" t="s">
        <v>1809</v>
      </c>
      <c r="B7" t="s">
        <v>2165</v>
      </c>
      <c r="C7" t="s">
        <v>3996</v>
      </c>
      <c r="D7" t="s">
        <v>727</v>
      </c>
      <c r="E7" s="5">
        <v>1.1432034491202288</v>
      </c>
      <c r="F7" s="5">
        <v>2</v>
      </c>
    </row>
    <row r="8" spans="1:6">
      <c r="A8" t="s">
        <v>2231</v>
      </c>
      <c r="B8" t="s">
        <v>2522</v>
      </c>
      <c r="C8" t="s">
        <v>3996</v>
      </c>
      <c r="D8" t="s">
        <v>3992</v>
      </c>
      <c r="E8" s="5">
        <v>7.8497834826822457E-3</v>
      </c>
      <c r="F8" s="5">
        <v>2</v>
      </c>
    </row>
    <row r="9" spans="1:6">
      <c r="A9" t="s">
        <v>2723</v>
      </c>
      <c r="B9" t="s">
        <v>2523</v>
      </c>
      <c r="C9" t="s">
        <v>3996</v>
      </c>
      <c r="D9" t="s">
        <v>3992</v>
      </c>
      <c r="E9" s="5">
        <v>0.11403356477909826</v>
      </c>
      <c r="F9" s="5">
        <v>2</v>
      </c>
    </row>
    <row r="10" spans="1:6">
      <c r="A10" t="s">
        <v>2724</v>
      </c>
      <c r="B10" t="s">
        <v>2524</v>
      </c>
      <c r="C10" t="s">
        <v>3996</v>
      </c>
      <c r="D10" t="s">
        <v>3992</v>
      </c>
      <c r="E10" s="5">
        <v>2.7279827611383265</v>
      </c>
      <c r="F10" s="5">
        <v>2</v>
      </c>
    </row>
    <row r="11" spans="1:6">
      <c r="A11" t="s">
        <v>2725</v>
      </c>
      <c r="B11" t="s">
        <v>3533</v>
      </c>
      <c r="C11" t="s">
        <v>3996</v>
      </c>
      <c r="D11" t="s">
        <v>3992</v>
      </c>
      <c r="E11" s="5">
        <v>27.594786302197914</v>
      </c>
      <c r="F11" s="5">
        <v>2</v>
      </c>
    </row>
    <row r="12" spans="1:6">
      <c r="A12" t="s">
        <v>2726</v>
      </c>
      <c r="B12" t="s">
        <v>3831</v>
      </c>
      <c r="C12" t="s">
        <v>3996</v>
      </c>
      <c r="D12" t="s">
        <v>3992</v>
      </c>
      <c r="E12" s="5">
        <v>67.439330137099475</v>
      </c>
      <c r="F12" s="5">
        <v>2</v>
      </c>
    </row>
    <row r="13" spans="1:6">
      <c r="A13" t="s">
        <v>2727</v>
      </c>
      <c r="B13" t="s">
        <v>3832</v>
      </c>
      <c r="C13" t="s">
        <v>3996</v>
      </c>
      <c r="D13" t="s">
        <v>3992</v>
      </c>
      <c r="E13" s="5">
        <v>2.1160174513025178</v>
      </c>
      <c r="F13" s="5">
        <v>2</v>
      </c>
    </row>
    <row r="14" spans="1:6">
      <c r="A14" t="s">
        <v>3161</v>
      </c>
      <c r="B14" t="s">
        <v>2442</v>
      </c>
      <c r="C14" t="s">
        <v>3996</v>
      </c>
      <c r="D14" t="s">
        <v>2793</v>
      </c>
      <c r="E14" s="5">
        <v>-162187.4035574327</v>
      </c>
      <c r="F14" s="5">
        <v>2</v>
      </c>
    </row>
    <row r="15" spans="1:6">
      <c r="A15" t="s">
        <v>3162</v>
      </c>
      <c r="B15" t="s">
        <v>2744</v>
      </c>
      <c r="C15" t="s">
        <v>3996</v>
      </c>
      <c r="D15" t="s">
        <v>2745</v>
      </c>
      <c r="E15" s="5">
        <v>5.5345176327144969</v>
      </c>
      <c r="F15" s="5">
        <v>2</v>
      </c>
    </row>
    <row r="16" spans="1:6">
      <c r="A16" t="s">
        <v>3163</v>
      </c>
      <c r="B16" t="s">
        <v>2746</v>
      </c>
      <c r="C16" t="s">
        <v>3996</v>
      </c>
      <c r="D16" t="s">
        <v>727</v>
      </c>
      <c r="E16" s="5">
        <v>9.9999999999999995E-7</v>
      </c>
      <c r="F16" s="5">
        <v>2</v>
      </c>
    </row>
    <row r="17" spans="1:6">
      <c r="A17" t="s">
        <v>3164</v>
      </c>
      <c r="B17" t="s">
        <v>1454</v>
      </c>
      <c r="C17" t="s">
        <v>3996</v>
      </c>
      <c r="D17" t="s">
        <v>3992</v>
      </c>
      <c r="E17" s="5">
        <v>1.3437800588473963</v>
      </c>
      <c r="F17" s="5">
        <v>2</v>
      </c>
    </row>
    <row r="18" spans="1:6">
      <c r="A18" t="s">
        <v>3165</v>
      </c>
      <c r="B18" t="s">
        <v>2335</v>
      </c>
      <c r="C18" t="s">
        <v>3996</v>
      </c>
      <c r="D18" t="s">
        <v>3992</v>
      </c>
      <c r="E18" s="5">
        <v>0.2249946120792386</v>
      </c>
      <c r="F18" s="5">
        <v>2</v>
      </c>
    </row>
    <row r="19" spans="1:6">
      <c r="A19" t="s">
        <v>3166</v>
      </c>
      <c r="B19" t="s">
        <v>2336</v>
      </c>
      <c r="C19" t="s">
        <v>3996</v>
      </c>
      <c r="D19" t="s">
        <v>3992</v>
      </c>
      <c r="E19" s="5">
        <v>0.7698827854935828</v>
      </c>
      <c r="F19" s="5">
        <v>2</v>
      </c>
    </row>
    <row r="20" spans="1:6">
      <c r="A20" t="s">
        <v>3167</v>
      </c>
      <c r="B20" t="s">
        <v>2223</v>
      </c>
      <c r="C20" t="s">
        <v>3996</v>
      </c>
      <c r="D20" t="s">
        <v>3992</v>
      </c>
      <c r="E20" s="5">
        <v>7.1075739647358303</v>
      </c>
      <c r="F20" s="5">
        <v>2</v>
      </c>
    </row>
    <row r="21" spans="1:6">
      <c r="A21" t="s">
        <v>2218</v>
      </c>
      <c r="B21" t="s">
        <v>2224</v>
      </c>
      <c r="C21" t="s">
        <v>3996</v>
      </c>
      <c r="D21" t="s">
        <v>3992</v>
      </c>
      <c r="E21" s="5">
        <v>3.602811036806818</v>
      </c>
      <c r="F21" s="5">
        <v>2</v>
      </c>
    </row>
    <row r="22" spans="1:6">
      <c r="A22" t="s">
        <v>2219</v>
      </c>
      <c r="B22" t="s">
        <v>2925</v>
      </c>
      <c r="C22" t="s">
        <v>3996</v>
      </c>
      <c r="D22" t="s">
        <v>3992</v>
      </c>
      <c r="E22" s="5">
        <v>0.29616906113303976</v>
      </c>
      <c r="F22" s="5">
        <v>2</v>
      </c>
    </row>
    <row r="23" spans="1:6">
      <c r="A23" t="s">
        <v>2220</v>
      </c>
      <c r="B23" t="s">
        <v>2926</v>
      </c>
      <c r="C23" t="s">
        <v>3996</v>
      </c>
      <c r="D23" t="s">
        <v>3992</v>
      </c>
      <c r="E23" s="5">
        <v>1.144828595113381</v>
      </c>
      <c r="F23" s="5">
        <v>2</v>
      </c>
    </row>
    <row r="24" spans="1:6">
      <c r="A24" t="s">
        <v>3241</v>
      </c>
      <c r="B24" t="s">
        <v>2927</v>
      </c>
      <c r="C24" t="s">
        <v>3996</v>
      </c>
      <c r="D24" t="s">
        <v>3992</v>
      </c>
      <c r="E24" s="5">
        <v>1.487322506734061</v>
      </c>
      <c r="F24" s="5">
        <v>2</v>
      </c>
    </row>
    <row r="25" spans="1:6">
      <c r="A25" t="s">
        <v>3242</v>
      </c>
      <c r="B25" t="s">
        <v>2928</v>
      </c>
      <c r="C25" t="s">
        <v>3996</v>
      </c>
      <c r="D25" t="s">
        <v>3992</v>
      </c>
      <c r="E25" s="5">
        <v>5.0516362140990028</v>
      </c>
      <c r="F25" s="5">
        <v>2</v>
      </c>
    </row>
    <row r="26" spans="1:6">
      <c r="A26" t="s">
        <v>56</v>
      </c>
      <c r="B26" t="s">
        <v>2929</v>
      </c>
      <c r="C26" t="s">
        <v>3996</v>
      </c>
      <c r="D26" t="s">
        <v>3992</v>
      </c>
      <c r="E26" s="5">
        <v>25.336294114672537</v>
      </c>
      <c r="F26" s="5">
        <v>2</v>
      </c>
    </row>
    <row r="27" spans="1:6">
      <c r="A27" t="s">
        <v>57</v>
      </c>
      <c r="B27" t="s">
        <v>2930</v>
      </c>
      <c r="C27" t="s">
        <v>3996</v>
      </c>
      <c r="D27" t="s">
        <v>3992</v>
      </c>
      <c r="E27" s="5">
        <v>0.8082579607334538</v>
      </c>
      <c r="F27" s="5">
        <v>2</v>
      </c>
    </row>
    <row r="28" spans="1:6">
      <c r="A28" t="s">
        <v>58</v>
      </c>
      <c r="B28" t="s">
        <v>2931</v>
      </c>
      <c r="C28" t="s">
        <v>3996</v>
      </c>
      <c r="D28" t="s">
        <v>3992</v>
      </c>
      <c r="E28" s="5">
        <v>2.1037980236334439E-2</v>
      </c>
      <c r="F28" s="5">
        <v>2</v>
      </c>
    </row>
    <row r="29" spans="1:6">
      <c r="A29" t="s">
        <v>59</v>
      </c>
      <c r="B29" t="s">
        <v>2911</v>
      </c>
      <c r="C29" t="s">
        <v>3996</v>
      </c>
      <c r="D29" t="s">
        <v>3992</v>
      </c>
      <c r="E29" s="5">
        <v>0.3115709825671128</v>
      </c>
      <c r="F29" s="5">
        <v>2</v>
      </c>
    </row>
    <row r="30" spans="1:6">
      <c r="A30" t="s">
        <v>60</v>
      </c>
      <c r="B30" t="s">
        <v>2912</v>
      </c>
      <c r="C30" t="s">
        <v>3996</v>
      </c>
      <c r="D30" t="s">
        <v>3992</v>
      </c>
      <c r="E30" s="5">
        <v>3.3464028764372702</v>
      </c>
      <c r="F30" s="5">
        <v>2</v>
      </c>
    </row>
    <row r="31" spans="1:6">
      <c r="A31" t="s">
        <v>61</v>
      </c>
      <c r="B31" t="s">
        <v>4058</v>
      </c>
      <c r="C31" t="s">
        <v>3996</v>
      </c>
      <c r="D31" t="s">
        <v>3992</v>
      </c>
      <c r="E31" s="5">
        <v>0.54250720125843022</v>
      </c>
      <c r="F31" s="5">
        <v>2</v>
      </c>
    </row>
    <row r="32" spans="1:6">
      <c r="A32" t="s">
        <v>62</v>
      </c>
      <c r="B32" t="s">
        <v>4059</v>
      </c>
      <c r="C32" t="s">
        <v>3996</v>
      </c>
      <c r="D32" t="s">
        <v>3992</v>
      </c>
      <c r="E32" s="5">
        <v>0.52102956072546891</v>
      </c>
      <c r="F32" s="5">
        <v>2</v>
      </c>
    </row>
    <row r="33" spans="1:6">
      <c r="A33" t="s">
        <v>2631</v>
      </c>
      <c r="B33" t="s">
        <v>3761</v>
      </c>
      <c r="C33" t="s">
        <v>3996</v>
      </c>
      <c r="D33" t="s">
        <v>3992</v>
      </c>
      <c r="E33" s="5">
        <v>0.37485181372273657</v>
      </c>
      <c r="F33" s="5">
        <v>2</v>
      </c>
    </row>
    <row r="34" spans="1:6">
      <c r="A34" t="s">
        <v>3609</v>
      </c>
      <c r="B34" t="s">
        <v>4135</v>
      </c>
      <c r="C34" t="s">
        <v>3996</v>
      </c>
      <c r="D34" t="s">
        <v>3992</v>
      </c>
      <c r="E34" s="5">
        <v>18.243602054928267</v>
      </c>
      <c r="F34" s="5">
        <v>2</v>
      </c>
    </row>
    <row r="35" spans="1:6">
      <c r="A35" t="s">
        <v>3610</v>
      </c>
      <c r="B35" t="s">
        <v>4136</v>
      </c>
      <c r="C35" t="s">
        <v>3996</v>
      </c>
      <c r="D35" t="s">
        <v>3992</v>
      </c>
      <c r="E35" s="5">
        <v>0.33950318516260186</v>
      </c>
      <c r="F35" s="5">
        <v>2</v>
      </c>
    </row>
    <row r="36" spans="1:6">
      <c r="A36" t="s">
        <v>3611</v>
      </c>
      <c r="B36" t="s">
        <v>2453</v>
      </c>
      <c r="C36" t="s">
        <v>3996</v>
      </c>
      <c r="D36" t="s">
        <v>3992</v>
      </c>
      <c r="E36" s="5">
        <v>1.1726795162933021</v>
      </c>
      <c r="F36" s="5">
        <v>2</v>
      </c>
    </row>
    <row r="37" spans="1:6">
      <c r="A37" t="s">
        <v>3612</v>
      </c>
      <c r="B37" t="s">
        <v>2688</v>
      </c>
      <c r="C37" t="s">
        <v>3996</v>
      </c>
      <c r="D37" t="s">
        <v>3992</v>
      </c>
      <c r="E37" s="5">
        <v>7.2281145424628865E-2</v>
      </c>
      <c r="F37" s="5">
        <v>2</v>
      </c>
    </row>
    <row r="38" spans="1:6">
      <c r="A38" t="s">
        <v>3613</v>
      </c>
      <c r="B38" t="s">
        <v>4363</v>
      </c>
      <c r="C38" t="s">
        <v>3996</v>
      </c>
      <c r="D38" t="s">
        <v>3992</v>
      </c>
      <c r="E38" s="5">
        <v>2.2518713725593846</v>
      </c>
      <c r="F38" s="5">
        <v>2</v>
      </c>
    </row>
    <row r="39" spans="1:6">
      <c r="A39" t="s">
        <v>2166</v>
      </c>
      <c r="B39" t="s">
        <v>4364</v>
      </c>
      <c r="C39" t="s">
        <v>3996</v>
      </c>
      <c r="D39" t="s">
        <v>3992</v>
      </c>
      <c r="E39" s="5">
        <v>1.0214469913113735</v>
      </c>
      <c r="F39" s="5">
        <v>2</v>
      </c>
    </row>
    <row r="40" spans="1:6">
      <c r="A40" t="s">
        <v>2167</v>
      </c>
      <c r="B40" t="s">
        <v>4365</v>
      </c>
      <c r="C40" t="s">
        <v>3996</v>
      </c>
      <c r="D40" t="s">
        <v>3992</v>
      </c>
      <c r="E40" s="5">
        <v>0.4149930567947186</v>
      </c>
      <c r="F40" s="5">
        <v>2</v>
      </c>
    </row>
    <row r="41" spans="1:6">
      <c r="A41" t="s">
        <v>2168</v>
      </c>
      <c r="B41" t="s">
        <v>4366</v>
      </c>
      <c r="C41" t="s">
        <v>3996</v>
      </c>
      <c r="D41" t="s">
        <v>3992</v>
      </c>
      <c r="E41" s="5">
        <v>0.73290740987806469</v>
      </c>
      <c r="F41" s="5">
        <v>2</v>
      </c>
    </row>
    <row r="42" spans="1:6">
      <c r="A42" t="s">
        <v>2169</v>
      </c>
      <c r="B42" t="s">
        <v>4367</v>
      </c>
      <c r="C42" t="s">
        <v>3996</v>
      </c>
      <c r="D42" t="s">
        <v>3992</v>
      </c>
      <c r="E42" s="5">
        <v>0.10061541178418285</v>
      </c>
      <c r="F42" s="5">
        <v>2</v>
      </c>
    </row>
    <row r="43" spans="1:6">
      <c r="A43" t="s">
        <v>2170</v>
      </c>
      <c r="B43" t="s">
        <v>4368</v>
      </c>
      <c r="C43" t="s">
        <v>3996</v>
      </c>
      <c r="D43" t="s">
        <v>3992</v>
      </c>
      <c r="E43" s="5">
        <v>0.39185758210740268</v>
      </c>
      <c r="F43" s="5">
        <v>2</v>
      </c>
    </row>
    <row r="44" spans="1:6">
      <c r="A44" t="s">
        <v>2171</v>
      </c>
      <c r="B44" t="s">
        <v>4369</v>
      </c>
      <c r="C44" t="s">
        <v>3996</v>
      </c>
      <c r="D44" t="s">
        <v>3992</v>
      </c>
      <c r="E44" s="5">
        <v>0.59298448128992765</v>
      </c>
      <c r="F44" s="5">
        <v>2</v>
      </c>
    </row>
    <row r="45" spans="1:6">
      <c r="A45" t="s">
        <v>116</v>
      </c>
      <c r="B45" t="s">
        <v>4370</v>
      </c>
      <c r="C45" t="s">
        <v>3996</v>
      </c>
      <c r="D45" t="s">
        <v>3992</v>
      </c>
      <c r="E45" s="5">
        <v>16.419241849435444</v>
      </c>
      <c r="F45" s="5">
        <v>2</v>
      </c>
    </row>
    <row r="46" spans="1:6">
      <c r="A46" t="s">
        <v>117</v>
      </c>
      <c r="B46" t="s">
        <v>1266</v>
      </c>
      <c r="C46" t="s">
        <v>3996</v>
      </c>
      <c r="D46" t="s">
        <v>3992</v>
      </c>
      <c r="E46" s="5">
        <v>0.98481196983395025</v>
      </c>
      <c r="F46" s="5">
        <v>2</v>
      </c>
    </row>
    <row r="47" spans="1:6">
      <c r="A47" t="s">
        <v>118</v>
      </c>
      <c r="B47" t="s">
        <v>1267</v>
      </c>
      <c r="C47" t="s">
        <v>3996</v>
      </c>
      <c r="D47" t="s">
        <v>3992</v>
      </c>
      <c r="E47" s="5">
        <v>0.79206632354465922</v>
      </c>
      <c r="F47" s="5">
        <v>2</v>
      </c>
    </row>
    <row r="48" spans="1:6">
      <c r="A48" t="s">
        <v>2086</v>
      </c>
      <c r="B48" t="s">
        <v>1268</v>
      </c>
      <c r="C48" t="s">
        <v>3996</v>
      </c>
      <c r="D48" t="s">
        <v>3992</v>
      </c>
      <c r="E48" s="5">
        <v>0.87123251656314959</v>
      </c>
      <c r="F48" s="5">
        <v>2</v>
      </c>
    </row>
    <row r="49" spans="1:6">
      <c r="A49" t="s">
        <v>2087</v>
      </c>
      <c r="B49" t="s">
        <v>1269</v>
      </c>
      <c r="C49" t="s">
        <v>3996</v>
      </c>
      <c r="D49" t="s">
        <v>3992</v>
      </c>
      <c r="E49" s="5">
        <v>3.2778567390194633</v>
      </c>
      <c r="F49" s="5">
        <v>2</v>
      </c>
    </row>
    <row r="50" spans="1:6">
      <c r="A50" t="s">
        <v>2088</v>
      </c>
      <c r="B50" t="s">
        <v>1270</v>
      </c>
      <c r="C50" t="s">
        <v>3996</v>
      </c>
      <c r="D50" t="s">
        <v>3992</v>
      </c>
      <c r="E50" s="5">
        <v>2.9097068673812392E-2</v>
      </c>
      <c r="F50" s="5">
        <v>2</v>
      </c>
    </row>
    <row r="51" spans="1:6">
      <c r="A51" t="s">
        <v>2118</v>
      </c>
      <c r="B51" t="s">
        <v>1441</v>
      </c>
      <c r="C51" t="s">
        <v>3996</v>
      </c>
      <c r="D51" t="s">
        <v>3993</v>
      </c>
      <c r="E51" s="5">
        <v>1455.3457456704473</v>
      </c>
      <c r="F51" s="5">
        <v>2</v>
      </c>
    </row>
    <row r="52" spans="1:6">
      <c r="A52" t="s">
        <v>2089</v>
      </c>
      <c r="B52" t="s">
        <v>4023</v>
      </c>
      <c r="C52" t="s">
        <v>3996</v>
      </c>
      <c r="D52" t="s">
        <v>3992</v>
      </c>
      <c r="E52" s="5">
        <v>1.2971173601748909</v>
      </c>
      <c r="F52" s="5">
        <v>2</v>
      </c>
    </row>
    <row r="53" spans="1:6">
      <c r="A53" t="s">
        <v>2090</v>
      </c>
      <c r="B53" t="s">
        <v>4024</v>
      </c>
      <c r="C53" t="s">
        <v>3996</v>
      </c>
      <c r="D53" t="s">
        <v>3992</v>
      </c>
      <c r="E53" s="5">
        <v>0.42037211376949868</v>
      </c>
      <c r="F53" s="5">
        <v>2</v>
      </c>
    </row>
    <row r="54" spans="1:6">
      <c r="A54" t="s">
        <v>2091</v>
      </c>
      <c r="B54" t="s">
        <v>4025</v>
      </c>
      <c r="C54" t="s">
        <v>3996</v>
      </c>
      <c r="D54" t="s">
        <v>3992</v>
      </c>
      <c r="E54" s="5">
        <v>0.67132121953042523</v>
      </c>
      <c r="F54" s="5">
        <v>2</v>
      </c>
    </row>
    <row r="55" spans="1:6">
      <c r="A55" t="s">
        <v>2092</v>
      </c>
      <c r="B55" t="s">
        <v>4392</v>
      </c>
      <c r="C55" t="s">
        <v>3996</v>
      </c>
      <c r="D55" t="s">
        <v>3992</v>
      </c>
      <c r="E55" s="5">
        <v>6.8049221142878329</v>
      </c>
      <c r="F55" s="5">
        <v>2</v>
      </c>
    </row>
    <row r="56" spans="1:6">
      <c r="A56" t="s">
        <v>2093</v>
      </c>
      <c r="B56" t="s">
        <v>4393</v>
      </c>
      <c r="C56" t="s">
        <v>3996</v>
      </c>
      <c r="D56" t="s">
        <v>3992</v>
      </c>
      <c r="E56" s="5">
        <v>4.3793800265234077</v>
      </c>
      <c r="F56" s="5">
        <v>2</v>
      </c>
    </row>
    <row r="57" spans="1:6">
      <c r="A57" t="s">
        <v>2094</v>
      </c>
      <c r="B57" t="s">
        <v>4394</v>
      </c>
      <c r="C57" t="s">
        <v>3996</v>
      </c>
      <c r="D57" t="s">
        <v>3992</v>
      </c>
      <c r="E57" s="5">
        <v>0.24923005564983081</v>
      </c>
      <c r="F57" s="5">
        <v>2</v>
      </c>
    </row>
    <row r="58" spans="1:6">
      <c r="A58" t="s">
        <v>2095</v>
      </c>
      <c r="B58" t="s">
        <v>4395</v>
      </c>
      <c r="C58" t="s">
        <v>3996</v>
      </c>
      <c r="D58" t="s">
        <v>3992</v>
      </c>
      <c r="E58" s="5">
        <v>1.0215533505062373</v>
      </c>
      <c r="F58" s="5">
        <v>2</v>
      </c>
    </row>
    <row r="59" spans="1:6">
      <c r="A59" t="s">
        <v>2096</v>
      </c>
      <c r="B59" t="s">
        <v>956</v>
      </c>
      <c r="C59" t="s">
        <v>3996</v>
      </c>
      <c r="D59" t="s">
        <v>3992</v>
      </c>
      <c r="E59" s="5">
        <v>1.3752404444681594</v>
      </c>
      <c r="F59" s="5">
        <v>2</v>
      </c>
    </row>
    <row r="60" spans="1:6">
      <c r="A60" t="s">
        <v>828</v>
      </c>
      <c r="B60" t="s">
        <v>960</v>
      </c>
      <c r="C60" t="s">
        <v>3996</v>
      </c>
      <c r="D60" t="s">
        <v>3992</v>
      </c>
      <c r="E60" s="5">
        <v>4.3121173738157212</v>
      </c>
      <c r="F60" s="5">
        <v>2</v>
      </c>
    </row>
    <row r="61" spans="1:6">
      <c r="A61" t="s">
        <v>829</v>
      </c>
      <c r="B61" t="s">
        <v>961</v>
      </c>
      <c r="C61" t="s">
        <v>3996</v>
      </c>
      <c r="D61" t="s">
        <v>3992</v>
      </c>
      <c r="E61" s="5">
        <v>28.257306572461459</v>
      </c>
      <c r="F61" s="5">
        <v>2</v>
      </c>
    </row>
    <row r="62" spans="1:6">
      <c r="A62" t="s">
        <v>830</v>
      </c>
      <c r="B62" t="s">
        <v>700</v>
      </c>
      <c r="C62" t="s">
        <v>3996</v>
      </c>
      <c r="D62" t="s">
        <v>3992</v>
      </c>
      <c r="E62" s="5">
        <v>0.9254339638949971</v>
      </c>
      <c r="F62" s="5">
        <v>2</v>
      </c>
    </row>
    <row r="63" spans="1:6">
      <c r="A63" t="s">
        <v>831</v>
      </c>
      <c r="B63" t="s">
        <v>701</v>
      </c>
      <c r="C63" t="s">
        <v>3996</v>
      </c>
      <c r="D63" t="s">
        <v>3992</v>
      </c>
      <c r="E63" s="5">
        <v>1.7346371157601171E-2</v>
      </c>
      <c r="F63" s="5">
        <v>2</v>
      </c>
    </row>
    <row r="64" spans="1:6">
      <c r="A64" t="s">
        <v>832</v>
      </c>
      <c r="B64" t="s">
        <v>702</v>
      </c>
      <c r="C64" t="s">
        <v>3996</v>
      </c>
      <c r="D64" t="s">
        <v>3992</v>
      </c>
      <c r="E64" s="5">
        <v>0.24397106098813254</v>
      </c>
      <c r="F64" s="5">
        <v>2</v>
      </c>
    </row>
    <row r="65" spans="1:6">
      <c r="A65" t="s">
        <v>1509</v>
      </c>
      <c r="B65" t="s">
        <v>703</v>
      </c>
      <c r="C65" t="s">
        <v>3996</v>
      </c>
      <c r="D65" t="s">
        <v>3992</v>
      </c>
      <c r="E65" s="5">
        <v>3.0551484154181447</v>
      </c>
      <c r="F65" s="5">
        <v>2</v>
      </c>
    </row>
    <row r="66" spans="1:6">
      <c r="A66" t="s">
        <v>1510</v>
      </c>
      <c r="B66" t="s">
        <v>704</v>
      </c>
      <c r="C66" t="s">
        <v>3996</v>
      </c>
      <c r="D66" t="s">
        <v>3992</v>
      </c>
      <c r="E66" s="5">
        <v>0.5529200571908327</v>
      </c>
      <c r="F66" s="5">
        <v>2</v>
      </c>
    </row>
    <row r="67" spans="1:6">
      <c r="A67" t="s">
        <v>1511</v>
      </c>
      <c r="B67" t="s">
        <v>705</v>
      </c>
      <c r="C67" t="s">
        <v>3996</v>
      </c>
      <c r="D67" t="s">
        <v>3992</v>
      </c>
      <c r="E67" s="5">
        <v>0.76125701455494754</v>
      </c>
      <c r="F67" s="5">
        <v>2</v>
      </c>
    </row>
    <row r="68" spans="1:6">
      <c r="A68" t="s">
        <v>1512</v>
      </c>
      <c r="B68" t="s">
        <v>706</v>
      </c>
      <c r="C68" t="s">
        <v>3996</v>
      </c>
      <c r="D68" t="s">
        <v>3992</v>
      </c>
      <c r="E68" s="5">
        <v>0.32287821523124377</v>
      </c>
      <c r="F68" s="5">
        <v>2</v>
      </c>
    </row>
    <row r="69" spans="1:6">
      <c r="A69" t="s">
        <v>1513</v>
      </c>
      <c r="B69" t="s">
        <v>707</v>
      </c>
      <c r="C69" t="s">
        <v>3996</v>
      </c>
      <c r="D69" t="s">
        <v>3992</v>
      </c>
      <c r="E69" s="5">
        <v>17.965616636651905</v>
      </c>
      <c r="F69" s="5">
        <v>2</v>
      </c>
    </row>
    <row r="70" spans="1:6">
      <c r="A70" t="s">
        <v>2264</v>
      </c>
      <c r="B70" t="s">
        <v>1284</v>
      </c>
      <c r="C70" t="s">
        <v>3996</v>
      </c>
      <c r="D70" t="s">
        <v>3992</v>
      </c>
      <c r="E70" s="5">
        <v>0.28701091609346574</v>
      </c>
      <c r="F70" s="5">
        <v>2</v>
      </c>
    </row>
    <row r="71" spans="1:6">
      <c r="A71" t="s">
        <v>3450</v>
      </c>
      <c r="B71" t="s">
        <v>2933</v>
      </c>
      <c r="C71" t="s">
        <v>3996</v>
      </c>
      <c r="D71" t="s">
        <v>3992</v>
      </c>
      <c r="E71" s="5">
        <v>1.0672333183228619</v>
      </c>
      <c r="F71" s="5">
        <v>2</v>
      </c>
    </row>
    <row r="72" spans="1:6">
      <c r="A72" t="s">
        <v>3451</v>
      </c>
      <c r="B72" t="s">
        <v>2934</v>
      </c>
      <c r="C72" t="s">
        <v>3996</v>
      </c>
      <c r="D72" t="s">
        <v>3992</v>
      </c>
      <c r="E72" s="5">
        <v>5.5282974699137205E-2</v>
      </c>
      <c r="F72" s="5">
        <v>2</v>
      </c>
    </row>
    <row r="73" spans="1:6">
      <c r="A73" t="s">
        <v>3452</v>
      </c>
      <c r="B73" t="s">
        <v>2935</v>
      </c>
      <c r="C73" t="s">
        <v>3996</v>
      </c>
      <c r="D73" t="s">
        <v>3992</v>
      </c>
      <c r="E73" s="5">
        <v>1.5734918709829528</v>
      </c>
      <c r="F73" s="5">
        <v>2</v>
      </c>
    </row>
    <row r="74" spans="1:6">
      <c r="A74" t="s">
        <v>3453</v>
      </c>
      <c r="B74" t="s">
        <v>4006</v>
      </c>
      <c r="C74" t="s">
        <v>3996</v>
      </c>
      <c r="D74" t="s">
        <v>3992</v>
      </c>
      <c r="E74" s="5">
        <v>0.91799218720067932</v>
      </c>
      <c r="F74" s="5">
        <v>2</v>
      </c>
    </row>
    <row r="75" spans="1:6">
      <c r="A75" t="s">
        <v>3454</v>
      </c>
      <c r="B75" t="s">
        <v>4007</v>
      </c>
      <c r="C75" t="s">
        <v>3996</v>
      </c>
      <c r="D75" t="s">
        <v>3992</v>
      </c>
      <c r="E75" s="5">
        <v>0.31815088455875712</v>
      </c>
      <c r="F75" s="5">
        <v>2</v>
      </c>
    </row>
    <row r="76" spans="1:6">
      <c r="A76" t="s">
        <v>3455</v>
      </c>
      <c r="B76" t="s">
        <v>2337</v>
      </c>
      <c r="C76" t="s">
        <v>3996</v>
      </c>
      <c r="D76" t="s">
        <v>3992</v>
      </c>
      <c r="E76" s="5">
        <v>0.5837064591588218</v>
      </c>
      <c r="F76" s="5">
        <v>2</v>
      </c>
    </row>
    <row r="77" spans="1:6">
      <c r="A77" t="s">
        <v>3456</v>
      </c>
      <c r="B77" t="s">
        <v>2338</v>
      </c>
      <c r="C77" t="s">
        <v>3996</v>
      </c>
      <c r="D77" t="s">
        <v>3992</v>
      </c>
      <c r="E77" s="5">
        <v>7.1053354858880688E-2</v>
      </c>
      <c r="F77" s="5">
        <v>2</v>
      </c>
    </row>
    <row r="78" spans="1:6">
      <c r="A78" t="s">
        <v>3457</v>
      </c>
      <c r="B78" t="s">
        <v>2339</v>
      </c>
      <c r="C78" t="s">
        <v>3996</v>
      </c>
      <c r="D78" t="s">
        <v>3992</v>
      </c>
      <c r="E78" s="5">
        <v>0.46600093192944592</v>
      </c>
      <c r="F78" s="5">
        <v>2</v>
      </c>
    </row>
    <row r="79" spans="1:6">
      <c r="A79" t="s">
        <v>3458</v>
      </c>
      <c r="B79" t="s">
        <v>708</v>
      </c>
      <c r="C79" t="s">
        <v>3996</v>
      </c>
      <c r="D79" t="s">
        <v>3992</v>
      </c>
      <c r="E79" s="5">
        <v>0.51393161493178463</v>
      </c>
      <c r="F79" s="5">
        <v>2</v>
      </c>
    </row>
    <row r="80" spans="1:6">
      <c r="A80" t="s">
        <v>2856</v>
      </c>
      <c r="B80" t="s">
        <v>709</v>
      </c>
      <c r="C80" t="s">
        <v>3996</v>
      </c>
      <c r="D80" t="s">
        <v>3992</v>
      </c>
      <c r="E80" s="5">
        <v>16.169054972986718</v>
      </c>
      <c r="F80" s="5">
        <v>2</v>
      </c>
    </row>
    <row r="81" spans="1:6">
      <c r="A81" t="s">
        <v>2857</v>
      </c>
      <c r="B81" t="s">
        <v>710</v>
      </c>
      <c r="C81" t="s">
        <v>3996</v>
      </c>
      <c r="D81" t="s">
        <v>3992</v>
      </c>
      <c r="E81" s="5">
        <v>0.88123895802537933</v>
      </c>
      <c r="F81" s="5">
        <v>2</v>
      </c>
    </row>
    <row r="82" spans="1:6">
      <c r="A82" t="s">
        <v>2858</v>
      </c>
      <c r="B82" t="s">
        <v>711</v>
      </c>
      <c r="C82" t="s">
        <v>3996</v>
      </c>
      <c r="D82" t="s">
        <v>3992</v>
      </c>
      <c r="E82" s="5">
        <v>0.76434722928587173</v>
      </c>
      <c r="F82" s="5">
        <v>2</v>
      </c>
    </row>
    <row r="83" spans="1:6">
      <c r="A83" t="s">
        <v>3327</v>
      </c>
      <c r="B83" t="s">
        <v>315</v>
      </c>
      <c r="C83" t="s">
        <v>3996</v>
      </c>
      <c r="D83" t="s">
        <v>3992</v>
      </c>
      <c r="E83" s="5">
        <v>0.75809025132826457</v>
      </c>
      <c r="F83" s="5">
        <v>2</v>
      </c>
    </row>
    <row r="84" spans="1:6">
      <c r="A84" t="s">
        <v>2904</v>
      </c>
      <c r="B84" t="s">
        <v>316</v>
      </c>
      <c r="C84" t="s">
        <v>3996</v>
      </c>
      <c r="D84" t="s">
        <v>3992</v>
      </c>
      <c r="E84" s="5">
        <v>2.8862731955329615</v>
      </c>
      <c r="F84" s="5">
        <v>2</v>
      </c>
    </row>
    <row r="85" spans="1:6">
      <c r="A85" t="s">
        <v>2905</v>
      </c>
      <c r="B85" t="s">
        <v>3379</v>
      </c>
      <c r="C85" t="s">
        <v>3996</v>
      </c>
      <c r="D85" t="s">
        <v>3992</v>
      </c>
      <c r="E85" s="5">
        <v>5.4008513828721398E-2</v>
      </c>
      <c r="F85" s="5">
        <v>2</v>
      </c>
    </row>
    <row r="86" spans="1:6">
      <c r="A86" t="s">
        <v>2119</v>
      </c>
      <c r="B86" t="s">
        <v>850</v>
      </c>
      <c r="C86" t="s">
        <v>3996</v>
      </c>
      <c r="D86" t="s">
        <v>3993</v>
      </c>
      <c r="E86" s="5">
        <v>1531.6458254394674</v>
      </c>
      <c r="F86" s="5">
        <v>2</v>
      </c>
    </row>
    <row r="87" spans="1:6">
      <c r="A87" t="s">
        <v>2662</v>
      </c>
      <c r="B87" t="s">
        <v>851</v>
      </c>
      <c r="C87" t="s">
        <v>3996</v>
      </c>
      <c r="D87" t="s">
        <v>3992</v>
      </c>
      <c r="E87" s="5">
        <v>1.2868194878151906</v>
      </c>
      <c r="F87" s="5">
        <v>2</v>
      </c>
    </row>
    <row r="88" spans="1:6">
      <c r="A88" t="s">
        <v>2663</v>
      </c>
      <c r="B88" t="s">
        <v>4372</v>
      </c>
      <c r="C88" t="s">
        <v>3996</v>
      </c>
      <c r="D88" t="s">
        <v>3992</v>
      </c>
      <c r="E88" s="5">
        <v>0.48026807552895756</v>
      </c>
      <c r="F88" s="5">
        <v>2</v>
      </c>
    </row>
    <row r="89" spans="1:6">
      <c r="A89" t="s">
        <v>2664</v>
      </c>
      <c r="B89" t="s">
        <v>4373</v>
      </c>
      <c r="C89" t="s">
        <v>3996</v>
      </c>
      <c r="D89" t="s">
        <v>3992</v>
      </c>
      <c r="E89" s="5">
        <v>0.64981110308046164</v>
      </c>
      <c r="F89" s="5">
        <v>2</v>
      </c>
    </row>
    <row r="90" spans="1:6">
      <c r="A90" t="s">
        <v>2665</v>
      </c>
      <c r="B90" t="s">
        <v>3755</v>
      </c>
      <c r="C90" t="s">
        <v>3996</v>
      </c>
      <c r="D90" t="s">
        <v>3992</v>
      </c>
      <c r="E90" s="5">
        <v>6.734442684386015</v>
      </c>
      <c r="F90" s="5">
        <v>2</v>
      </c>
    </row>
    <row r="91" spans="1:6">
      <c r="A91" t="s">
        <v>4422</v>
      </c>
      <c r="B91" t="s">
        <v>3756</v>
      </c>
      <c r="C91" t="s">
        <v>3996</v>
      </c>
      <c r="D91" t="s">
        <v>3992</v>
      </c>
      <c r="E91" s="5">
        <v>4.5388145017431345</v>
      </c>
      <c r="F91" s="5">
        <v>2</v>
      </c>
    </row>
    <row r="92" spans="1:6">
      <c r="A92" t="s">
        <v>4423</v>
      </c>
      <c r="B92" t="s">
        <v>3757</v>
      </c>
      <c r="C92" t="s">
        <v>3996</v>
      </c>
      <c r="D92" t="s">
        <v>3992</v>
      </c>
      <c r="E92" s="5">
        <v>0.23875740137145207</v>
      </c>
      <c r="F92" s="5">
        <v>2</v>
      </c>
    </row>
    <row r="93" spans="1:6">
      <c r="A93" t="s">
        <v>4424</v>
      </c>
      <c r="B93" t="s">
        <v>2637</v>
      </c>
      <c r="C93" t="s">
        <v>3996</v>
      </c>
      <c r="D93" t="s">
        <v>3992</v>
      </c>
      <c r="E93" s="5">
        <v>0.99519103774618256</v>
      </c>
      <c r="F93" s="5">
        <v>2</v>
      </c>
    </row>
    <row r="94" spans="1:6">
      <c r="A94" t="s">
        <v>4425</v>
      </c>
      <c r="B94" t="s">
        <v>2638</v>
      </c>
      <c r="C94" t="s">
        <v>3996</v>
      </c>
      <c r="D94" t="s">
        <v>3992</v>
      </c>
      <c r="E94" s="5">
        <v>1.3499784694171848</v>
      </c>
      <c r="F94" s="5">
        <v>2</v>
      </c>
    </row>
    <row r="95" spans="1:6">
      <c r="A95" t="s">
        <v>1228</v>
      </c>
      <c r="B95" t="s">
        <v>2040</v>
      </c>
      <c r="C95" t="s">
        <v>3996</v>
      </c>
      <c r="D95" t="s">
        <v>3992</v>
      </c>
      <c r="E95" s="5">
        <v>4.1684212253374717</v>
      </c>
      <c r="F95" s="5">
        <v>2</v>
      </c>
    </row>
    <row r="96" spans="1:6">
      <c r="A96" t="s">
        <v>1229</v>
      </c>
      <c r="B96" t="s">
        <v>2041</v>
      </c>
      <c r="C96" t="s">
        <v>3996</v>
      </c>
      <c r="D96" t="s">
        <v>3992</v>
      </c>
      <c r="E96" s="5">
        <v>28.853746382136762</v>
      </c>
      <c r="F96" s="5">
        <v>2</v>
      </c>
    </row>
    <row r="97" spans="1:6">
      <c r="A97" t="s">
        <v>1230</v>
      </c>
      <c r="B97" t="s">
        <v>2042</v>
      </c>
      <c r="C97" t="s">
        <v>3996</v>
      </c>
      <c r="D97" t="s">
        <v>3992</v>
      </c>
      <c r="E97" s="5">
        <v>0.9493756079984228</v>
      </c>
      <c r="F97" s="5">
        <v>2</v>
      </c>
    </row>
    <row r="98" spans="1:6">
      <c r="A98" t="s">
        <v>1231</v>
      </c>
      <c r="B98" t="s">
        <v>4643</v>
      </c>
      <c r="C98" t="s">
        <v>3996</v>
      </c>
      <c r="D98" t="s">
        <v>3992</v>
      </c>
      <c r="E98" s="5">
        <v>1.6420860128898079E-2</v>
      </c>
      <c r="F98" s="5">
        <v>2</v>
      </c>
    </row>
    <row r="99" spans="1:6">
      <c r="A99" t="s">
        <v>1232</v>
      </c>
      <c r="B99" t="s">
        <v>4377</v>
      </c>
      <c r="C99" t="s">
        <v>3996</v>
      </c>
      <c r="D99" t="s">
        <v>3992</v>
      </c>
      <c r="E99" s="5">
        <v>0.22971984609747223</v>
      </c>
      <c r="F99" s="5">
        <v>2</v>
      </c>
    </row>
    <row r="100" spans="1:6">
      <c r="A100" t="s">
        <v>1233</v>
      </c>
      <c r="B100" t="s">
        <v>4378</v>
      </c>
      <c r="C100" t="s">
        <v>3996</v>
      </c>
      <c r="D100" t="s">
        <v>3992</v>
      </c>
      <c r="E100" s="5">
        <v>2.9930114098859821</v>
      </c>
      <c r="F100" s="5">
        <v>2</v>
      </c>
    </row>
    <row r="101" spans="1:6">
      <c r="A101" t="s">
        <v>1234</v>
      </c>
      <c r="B101" t="s">
        <v>3758</v>
      </c>
      <c r="C101" t="s">
        <v>3996</v>
      </c>
      <c r="D101" t="s">
        <v>3992</v>
      </c>
      <c r="E101" s="5">
        <v>0.55436651332720754</v>
      </c>
      <c r="F101" s="5">
        <v>2</v>
      </c>
    </row>
    <row r="102" spans="1:6">
      <c r="A102" t="s">
        <v>230</v>
      </c>
      <c r="B102" t="s">
        <v>2888</v>
      </c>
      <c r="C102" t="s">
        <v>3996</v>
      </c>
      <c r="D102" t="s">
        <v>3992</v>
      </c>
      <c r="E102" s="5">
        <v>0.82670871907669619</v>
      </c>
      <c r="F102" s="5">
        <v>2</v>
      </c>
    </row>
    <row r="103" spans="1:6">
      <c r="A103" t="s">
        <v>231</v>
      </c>
      <c r="B103" t="s">
        <v>2889</v>
      </c>
      <c r="C103" t="s">
        <v>3996</v>
      </c>
      <c r="D103" t="s">
        <v>3992</v>
      </c>
      <c r="E103" s="5">
        <v>0.3118229903671299</v>
      </c>
      <c r="F103" s="5">
        <v>2</v>
      </c>
    </row>
    <row r="104" spans="1:6">
      <c r="A104" t="s">
        <v>1799</v>
      </c>
      <c r="B104" t="s">
        <v>2890</v>
      </c>
      <c r="C104" t="s">
        <v>3996</v>
      </c>
      <c r="D104" t="s">
        <v>3992</v>
      </c>
      <c r="E104" s="5">
        <v>17.89961209452564</v>
      </c>
      <c r="F104" s="5">
        <v>2</v>
      </c>
    </row>
    <row r="105" spans="1:6">
      <c r="A105" t="s">
        <v>188</v>
      </c>
      <c r="B105" t="s">
        <v>793</v>
      </c>
      <c r="C105" t="s">
        <v>3996</v>
      </c>
      <c r="D105" t="s">
        <v>3992</v>
      </c>
      <c r="E105" s="5">
        <v>0.27570153371046868</v>
      </c>
      <c r="F105" s="5">
        <v>2</v>
      </c>
    </row>
    <row r="106" spans="1:6">
      <c r="A106" t="s">
        <v>189</v>
      </c>
      <c r="B106" t="s">
        <v>794</v>
      </c>
      <c r="C106" t="s">
        <v>3996</v>
      </c>
      <c r="D106" t="s">
        <v>3992</v>
      </c>
      <c r="E106" s="5">
        <v>1.0436950418299265</v>
      </c>
      <c r="F106" s="5">
        <v>2</v>
      </c>
    </row>
    <row r="107" spans="1:6">
      <c r="A107" t="s">
        <v>190</v>
      </c>
      <c r="B107" t="s">
        <v>1830</v>
      </c>
      <c r="C107" t="s">
        <v>3996</v>
      </c>
      <c r="D107" t="s">
        <v>3992</v>
      </c>
      <c r="E107" s="5">
        <v>5.1980266079276985E-2</v>
      </c>
      <c r="F107" s="5">
        <v>2</v>
      </c>
    </row>
    <row r="108" spans="1:6">
      <c r="A108" t="s">
        <v>191</v>
      </c>
      <c r="B108" t="s">
        <v>2879</v>
      </c>
      <c r="C108" t="s">
        <v>3996</v>
      </c>
      <c r="D108" t="s">
        <v>3992</v>
      </c>
      <c r="E108" s="5">
        <v>1.4385058230812964</v>
      </c>
      <c r="F108" s="5">
        <v>2</v>
      </c>
    </row>
    <row r="109" spans="1:6">
      <c r="A109" t="s">
        <v>456</v>
      </c>
      <c r="B109" t="s">
        <v>4589</v>
      </c>
      <c r="C109" t="s">
        <v>3996</v>
      </c>
      <c r="D109" t="s">
        <v>3992</v>
      </c>
      <c r="E109" s="5">
        <v>0.89347502407001622</v>
      </c>
      <c r="F109" s="5">
        <v>2</v>
      </c>
    </row>
    <row r="110" spans="1:6">
      <c r="A110" t="s">
        <v>457</v>
      </c>
      <c r="B110" t="s">
        <v>4590</v>
      </c>
      <c r="C110" t="s">
        <v>3996</v>
      </c>
      <c r="D110" t="s">
        <v>3992</v>
      </c>
      <c r="E110" s="5">
        <v>0.29747689230685476</v>
      </c>
      <c r="F110" s="5">
        <v>2</v>
      </c>
    </row>
    <row r="111" spans="1:6">
      <c r="A111" t="s">
        <v>263</v>
      </c>
      <c r="B111" t="s">
        <v>2751</v>
      </c>
      <c r="C111" t="s">
        <v>3996</v>
      </c>
      <c r="D111" t="s">
        <v>3992</v>
      </c>
      <c r="E111" s="5">
        <v>0.55506650438294047</v>
      </c>
      <c r="F111" s="5">
        <v>2</v>
      </c>
    </row>
    <row r="112" spans="1:6">
      <c r="A112" t="s">
        <v>264</v>
      </c>
      <c r="B112" t="s">
        <v>2752</v>
      </c>
      <c r="C112" t="s">
        <v>3996</v>
      </c>
      <c r="D112" t="s">
        <v>3992</v>
      </c>
      <c r="E112" s="5">
        <v>6.5742703590230725E-2</v>
      </c>
      <c r="F112" s="5">
        <v>2</v>
      </c>
    </row>
    <row r="113" spans="1:6">
      <c r="A113" t="s">
        <v>265</v>
      </c>
      <c r="B113" t="s">
        <v>1430</v>
      </c>
      <c r="C113" t="s">
        <v>3996</v>
      </c>
      <c r="D113" t="s">
        <v>3992</v>
      </c>
      <c r="E113" s="5">
        <v>0.48137170624618553</v>
      </c>
      <c r="F113" s="5">
        <v>2</v>
      </c>
    </row>
    <row r="114" spans="1:6">
      <c r="A114" t="s">
        <v>2844</v>
      </c>
      <c r="B114" t="s">
        <v>1431</v>
      </c>
      <c r="C114" t="s">
        <v>3996</v>
      </c>
      <c r="D114" t="s">
        <v>3992</v>
      </c>
      <c r="E114" s="5">
        <v>0.49690638548726968</v>
      </c>
      <c r="F114" s="5">
        <v>2</v>
      </c>
    </row>
    <row r="115" spans="1:6">
      <c r="A115" t="s">
        <v>2845</v>
      </c>
      <c r="B115" t="s">
        <v>1432</v>
      </c>
      <c r="C115" t="s">
        <v>3996</v>
      </c>
      <c r="D115" t="s">
        <v>3992</v>
      </c>
      <c r="E115" s="5">
        <v>16.109650885073084</v>
      </c>
      <c r="F115" s="5">
        <v>2</v>
      </c>
    </row>
    <row r="116" spans="1:6">
      <c r="A116" t="s">
        <v>2846</v>
      </c>
      <c r="B116" t="s">
        <v>1433</v>
      </c>
      <c r="C116" t="s">
        <v>3996</v>
      </c>
      <c r="D116" t="s">
        <v>3992</v>
      </c>
      <c r="E116" s="5">
        <v>0.85916008533170396</v>
      </c>
      <c r="F116" s="5">
        <v>2</v>
      </c>
    </row>
    <row r="117" spans="1:6">
      <c r="A117" t="s">
        <v>2847</v>
      </c>
      <c r="B117" t="s">
        <v>1434</v>
      </c>
      <c r="C117" t="s">
        <v>3996</v>
      </c>
      <c r="D117" t="s">
        <v>3992</v>
      </c>
      <c r="E117" s="5">
        <v>0.75771294715045157</v>
      </c>
      <c r="F117" s="5">
        <v>2</v>
      </c>
    </row>
    <row r="118" spans="1:6">
      <c r="A118" t="s">
        <v>4396</v>
      </c>
      <c r="B118" t="s">
        <v>4241</v>
      </c>
      <c r="C118" t="s">
        <v>3996</v>
      </c>
      <c r="D118" t="s">
        <v>3992</v>
      </c>
      <c r="E118" s="5">
        <v>0.73414388324045743</v>
      </c>
      <c r="F118" s="5">
        <v>2</v>
      </c>
    </row>
    <row r="119" spans="1:6">
      <c r="A119" t="s">
        <v>2867</v>
      </c>
      <c r="B119" t="s">
        <v>4615</v>
      </c>
      <c r="C119" t="s">
        <v>3996</v>
      </c>
      <c r="D119" t="s">
        <v>3992</v>
      </c>
      <c r="E119" s="5">
        <v>2.8007617586167219</v>
      </c>
      <c r="F119" s="5">
        <v>2</v>
      </c>
    </row>
    <row r="120" spans="1:6">
      <c r="A120" t="s">
        <v>2868</v>
      </c>
      <c r="B120" t="s">
        <v>4616</v>
      </c>
      <c r="C120" t="s">
        <v>3996</v>
      </c>
      <c r="D120" t="s">
        <v>3992</v>
      </c>
      <c r="E120" s="5">
        <v>6.1360149832840966E-2</v>
      </c>
      <c r="F120" s="5">
        <v>2</v>
      </c>
    </row>
    <row r="121" spans="1:6">
      <c r="A121" t="s">
        <v>2120</v>
      </c>
      <c r="B121" t="s">
        <v>3632</v>
      </c>
      <c r="C121" t="s">
        <v>3996</v>
      </c>
      <c r="D121" t="s">
        <v>3993</v>
      </c>
      <c r="E121" s="5">
        <v>1548.9978280855084</v>
      </c>
      <c r="F121" s="5">
        <v>2</v>
      </c>
    </row>
    <row r="122" spans="1:6">
      <c r="A122" t="s">
        <v>2869</v>
      </c>
      <c r="B122" t="s">
        <v>3633</v>
      </c>
      <c r="C122" t="s">
        <v>3996</v>
      </c>
      <c r="D122" t="s">
        <v>3992</v>
      </c>
      <c r="E122" s="5">
        <v>2.195630133740428</v>
      </c>
      <c r="F122" s="5">
        <v>2</v>
      </c>
    </row>
    <row r="123" spans="1:6">
      <c r="A123" t="s">
        <v>2870</v>
      </c>
      <c r="B123" t="s">
        <v>4306</v>
      </c>
      <c r="C123" t="s">
        <v>3996</v>
      </c>
      <c r="D123" t="s">
        <v>3992</v>
      </c>
      <c r="E123" s="5">
        <v>0.15153104119274896</v>
      </c>
      <c r="F123" s="5">
        <v>2</v>
      </c>
    </row>
    <row r="124" spans="1:6">
      <c r="A124" t="s">
        <v>2871</v>
      </c>
      <c r="B124" t="s">
        <v>4041</v>
      </c>
      <c r="C124" t="s">
        <v>3996</v>
      </c>
      <c r="D124" t="s">
        <v>3992</v>
      </c>
      <c r="E124" s="5">
        <v>1.3801181855559794</v>
      </c>
      <c r="F124" s="5">
        <v>2</v>
      </c>
    </row>
    <row r="125" spans="1:6">
      <c r="A125" t="s">
        <v>4027</v>
      </c>
      <c r="B125" t="s">
        <v>4042</v>
      </c>
      <c r="C125" t="s">
        <v>3996</v>
      </c>
      <c r="D125" t="s">
        <v>3992</v>
      </c>
      <c r="E125" s="5">
        <v>4.3388084645960934</v>
      </c>
      <c r="F125" s="5">
        <v>2</v>
      </c>
    </row>
    <row r="126" spans="1:6">
      <c r="A126" t="s">
        <v>3627</v>
      </c>
      <c r="B126" t="s">
        <v>4043</v>
      </c>
      <c r="C126" t="s">
        <v>3996</v>
      </c>
      <c r="D126" t="s">
        <v>3992</v>
      </c>
      <c r="E126" s="5">
        <v>3.8450621952051374</v>
      </c>
      <c r="F126" s="5">
        <v>2</v>
      </c>
    </row>
    <row r="127" spans="1:6">
      <c r="A127" t="s">
        <v>3628</v>
      </c>
      <c r="B127" t="s">
        <v>4044</v>
      </c>
      <c r="C127" t="s">
        <v>3996</v>
      </c>
      <c r="D127" t="s">
        <v>3992</v>
      </c>
      <c r="E127" s="5">
        <v>7.668546094431683E-2</v>
      </c>
      <c r="F127" s="5">
        <v>2</v>
      </c>
    </row>
    <row r="128" spans="1:6">
      <c r="A128" t="s">
        <v>3629</v>
      </c>
      <c r="B128" t="s">
        <v>4045</v>
      </c>
      <c r="C128" t="s">
        <v>3996</v>
      </c>
      <c r="D128" t="s">
        <v>3992</v>
      </c>
      <c r="E128" s="5">
        <v>1.0506742107731697</v>
      </c>
      <c r="F128" s="5">
        <v>2</v>
      </c>
    </row>
    <row r="129" spans="1:6">
      <c r="A129" t="s">
        <v>3630</v>
      </c>
      <c r="B129" t="s">
        <v>4046</v>
      </c>
      <c r="C129" t="s">
        <v>3996</v>
      </c>
      <c r="D129" t="s">
        <v>3992</v>
      </c>
      <c r="E129" s="5">
        <v>1.746207005027453</v>
      </c>
      <c r="F129" s="5">
        <v>2</v>
      </c>
    </row>
    <row r="130" spans="1:6">
      <c r="A130" t="s">
        <v>3631</v>
      </c>
      <c r="B130" t="s">
        <v>3380</v>
      </c>
      <c r="C130" t="s">
        <v>3996</v>
      </c>
      <c r="D130" t="s">
        <v>3992</v>
      </c>
      <c r="E130" s="5">
        <v>4.0121181199111096</v>
      </c>
      <c r="F130" s="5">
        <v>2</v>
      </c>
    </row>
    <row r="131" spans="1:6">
      <c r="A131" t="s">
        <v>3117</v>
      </c>
      <c r="B131" t="s">
        <v>2686</v>
      </c>
      <c r="C131" t="s">
        <v>3996</v>
      </c>
      <c r="D131" t="s">
        <v>3992</v>
      </c>
      <c r="E131" s="5">
        <v>17.016999248016791</v>
      </c>
      <c r="F131" s="5">
        <v>2</v>
      </c>
    </row>
    <row r="132" spans="1:6">
      <c r="A132" t="s">
        <v>2177</v>
      </c>
      <c r="B132" t="s">
        <v>2687</v>
      </c>
      <c r="C132" t="s">
        <v>3996</v>
      </c>
      <c r="D132" t="s">
        <v>3992</v>
      </c>
      <c r="E132" s="5">
        <v>0.47390052069508071</v>
      </c>
      <c r="F132" s="5">
        <v>2</v>
      </c>
    </row>
    <row r="133" spans="1:6">
      <c r="A133" t="s">
        <v>2178</v>
      </c>
      <c r="B133" t="s">
        <v>3608</v>
      </c>
      <c r="C133" t="s">
        <v>3996</v>
      </c>
      <c r="D133" t="s">
        <v>3992</v>
      </c>
      <c r="E133" s="5">
        <v>2.661288246584146E-2</v>
      </c>
      <c r="F133" s="5">
        <v>2</v>
      </c>
    </row>
    <row r="134" spans="1:6">
      <c r="A134" t="s">
        <v>2179</v>
      </c>
      <c r="B134" t="s">
        <v>3784</v>
      </c>
      <c r="C134" t="s">
        <v>3996</v>
      </c>
      <c r="D134" t="s">
        <v>3992</v>
      </c>
      <c r="E134" s="5">
        <v>1.5616057877376091</v>
      </c>
      <c r="F134" s="5">
        <v>2</v>
      </c>
    </row>
    <row r="135" spans="1:6">
      <c r="A135" t="s">
        <v>2180</v>
      </c>
      <c r="B135" t="s">
        <v>3785</v>
      </c>
      <c r="C135" t="s">
        <v>3996</v>
      </c>
      <c r="D135" t="s">
        <v>3992</v>
      </c>
      <c r="E135" s="5">
        <v>1.6435044726615939</v>
      </c>
      <c r="F135" s="5">
        <v>2</v>
      </c>
    </row>
    <row r="136" spans="1:6">
      <c r="A136" t="s">
        <v>2181</v>
      </c>
      <c r="B136" t="s">
        <v>3786</v>
      </c>
      <c r="C136" t="s">
        <v>3996</v>
      </c>
      <c r="D136" t="s">
        <v>3992</v>
      </c>
      <c r="E136" s="5">
        <v>1.0412725114031509</v>
      </c>
      <c r="F136" s="5">
        <v>2</v>
      </c>
    </row>
    <row r="137" spans="1:6">
      <c r="A137" t="s">
        <v>2182</v>
      </c>
      <c r="B137" t="s">
        <v>4414</v>
      </c>
      <c r="C137" t="s">
        <v>3996</v>
      </c>
      <c r="D137" t="s">
        <v>3992</v>
      </c>
      <c r="E137" s="5">
        <v>0.30150930369456391</v>
      </c>
      <c r="F137" s="5">
        <v>2</v>
      </c>
    </row>
    <row r="138" spans="1:6">
      <c r="A138" t="s">
        <v>2183</v>
      </c>
      <c r="B138" t="s">
        <v>3605</v>
      </c>
      <c r="C138" t="s">
        <v>3996</v>
      </c>
      <c r="D138" t="s">
        <v>3992</v>
      </c>
      <c r="E138" s="5">
        <v>0.64044411206746232</v>
      </c>
      <c r="F138" s="5">
        <v>2</v>
      </c>
    </row>
    <row r="139" spans="1:6">
      <c r="A139" t="s">
        <v>2184</v>
      </c>
      <c r="B139" t="s">
        <v>3606</v>
      </c>
      <c r="C139" t="s">
        <v>3996</v>
      </c>
      <c r="D139" t="s">
        <v>3992</v>
      </c>
      <c r="E139" s="5">
        <v>8.8438620625220565</v>
      </c>
      <c r="F139" s="5">
        <v>2</v>
      </c>
    </row>
    <row r="140" spans="1:6">
      <c r="A140" t="s">
        <v>2185</v>
      </c>
      <c r="B140" t="s">
        <v>3607</v>
      </c>
      <c r="C140" t="s">
        <v>3996</v>
      </c>
      <c r="D140" t="s">
        <v>3992</v>
      </c>
      <c r="E140" s="5">
        <v>1.3851077876005022</v>
      </c>
      <c r="F140" s="5">
        <v>2</v>
      </c>
    </row>
    <row r="141" spans="1:6">
      <c r="A141" t="s">
        <v>2186</v>
      </c>
      <c r="B141" t="s">
        <v>289</v>
      </c>
      <c r="C141" t="s">
        <v>3996</v>
      </c>
      <c r="D141" t="s">
        <v>3992</v>
      </c>
      <c r="E141" s="5">
        <v>1.7874549440777348</v>
      </c>
      <c r="F141" s="5">
        <v>2</v>
      </c>
    </row>
    <row r="142" spans="1:6">
      <c r="A142" t="s">
        <v>2187</v>
      </c>
      <c r="B142" t="s">
        <v>1648</v>
      </c>
      <c r="C142" t="s">
        <v>3996</v>
      </c>
      <c r="D142" t="s">
        <v>3992</v>
      </c>
      <c r="E142" s="5">
        <v>0.83928050299283474</v>
      </c>
      <c r="F142" s="5">
        <v>2</v>
      </c>
    </row>
    <row r="143" spans="1:6">
      <c r="A143" t="s">
        <v>2188</v>
      </c>
      <c r="B143" t="s">
        <v>1649</v>
      </c>
      <c r="C143" t="s">
        <v>3996</v>
      </c>
      <c r="D143" t="s">
        <v>3992</v>
      </c>
      <c r="E143" s="5">
        <v>0.38637328692609618</v>
      </c>
      <c r="F143" s="5">
        <v>2</v>
      </c>
    </row>
    <row r="144" spans="1:6">
      <c r="A144" t="s">
        <v>2189</v>
      </c>
      <c r="B144" t="s">
        <v>563</v>
      </c>
      <c r="C144" t="s">
        <v>3996</v>
      </c>
      <c r="D144" t="s">
        <v>3992</v>
      </c>
      <c r="E144" s="5">
        <v>1.4793338632257131</v>
      </c>
      <c r="F144" s="5">
        <v>2</v>
      </c>
    </row>
    <row r="145" spans="1:6">
      <c r="A145" t="s">
        <v>2190</v>
      </c>
      <c r="B145" t="s">
        <v>564</v>
      </c>
      <c r="C145" t="s">
        <v>3996</v>
      </c>
      <c r="D145" t="s">
        <v>3992</v>
      </c>
      <c r="E145" s="5">
        <v>1.1059759715650448</v>
      </c>
      <c r="F145" s="5">
        <v>2</v>
      </c>
    </row>
    <row r="146" spans="1:6">
      <c r="A146" t="s">
        <v>2235</v>
      </c>
      <c r="B146" t="s">
        <v>1898</v>
      </c>
      <c r="C146" t="s">
        <v>3996</v>
      </c>
      <c r="D146" t="s">
        <v>3992</v>
      </c>
      <c r="E146" s="5">
        <v>1.8038158770320574</v>
      </c>
      <c r="F146" s="5">
        <v>2</v>
      </c>
    </row>
    <row r="147" spans="1:6">
      <c r="A147" t="s">
        <v>2236</v>
      </c>
      <c r="B147" t="s">
        <v>3803</v>
      </c>
      <c r="C147" t="s">
        <v>3996</v>
      </c>
      <c r="D147" t="s">
        <v>3992</v>
      </c>
      <c r="E147" s="5">
        <v>1.6071646057530089</v>
      </c>
      <c r="F147" s="5">
        <v>2</v>
      </c>
    </row>
    <row r="148" spans="1:6">
      <c r="A148" t="s">
        <v>2237</v>
      </c>
      <c r="B148" t="s">
        <v>3804</v>
      </c>
      <c r="C148" t="s">
        <v>3996</v>
      </c>
      <c r="D148" t="s">
        <v>3992</v>
      </c>
      <c r="E148" s="5">
        <v>0.77424814319639113</v>
      </c>
      <c r="F148" s="5">
        <v>2</v>
      </c>
    </row>
    <row r="149" spans="1:6">
      <c r="A149" t="s">
        <v>2238</v>
      </c>
      <c r="B149" t="s">
        <v>3805</v>
      </c>
      <c r="C149" t="s">
        <v>3996</v>
      </c>
      <c r="D149" t="s">
        <v>3992</v>
      </c>
      <c r="E149" s="5">
        <v>0.333373116170881</v>
      </c>
      <c r="F149" s="5">
        <v>2</v>
      </c>
    </row>
    <row r="150" spans="1:6">
      <c r="A150" t="s">
        <v>2239</v>
      </c>
      <c r="B150" t="s">
        <v>3806</v>
      </c>
      <c r="C150" t="s">
        <v>3996</v>
      </c>
      <c r="D150" t="s">
        <v>3992</v>
      </c>
      <c r="E150" s="5">
        <v>12.603516681276137</v>
      </c>
      <c r="F150" s="5">
        <v>2</v>
      </c>
    </row>
    <row r="151" spans="1:6">
      <c r="A151" t="s">
        <v>1720</v>
      </c>
      <c r="B151" t="s">
        <v>3807</v>
      </c>
      <c r="C151" t="s">
        <v>3996</v>
      </c>
      <c r="D151" t="s">
        <v>3992</v>
      </c>
      <c r="E151" s="5">
        <v>5.8729474462994942</v>
      </c>
      <c r="F151" s="5">
        <v>2</v>
      </c>
    </row>
    <row r="152" spans="1:6">
      <c r="A152" t="s">
        <v>1721</v>
      </c>
      <c r="B152" t="s">
        <v>3808</v>
      </c>
      <c r="C152" t="s">
        <v>3996</v>
      </c>
      <c r="D152" t="s">
        <v>3992</v>
      </c>
      <c r="E152" s="5">
        <v>0.70192467706654316</v>
      </c>
      <c r="F152" s="5">
        <v>2</v>
      </c>
    </row>
    <row r="153" spans="1:6">
      <c r="A153" t="s">
        <v>1722</v>
      </c>
      <c r="B153" t="s">
        <v>3809</v>
      </c>
      <c r="C153" t="s">
        <v>3996</v>
      </c>
      <c r="D153" t="s">
        <v>3992</v>
      </c>
      <c r="E153" s="5">
        <v>16.413450362333606</v>
      </c>
      <c r="F153" s="5">
        <v>2</v>
      </c>
    </row>
    <row r="154" spans="1:6">
      <c r="A154" t="s">
        <v>1723</v>
      </c>
      <c r="B154" t="s">
        <v>3377</v>
      </c>
      <c r="C154" t="s">
        <v>3996</v>
      </c>
      <c r="D154" t="s">
        <v>3992</v>
      </c>
      <c r="E154" s="5">
        <v>2.5268776692351498</v>
      </c>
      <c r="F154" s="5">
        <v>2</v>
      </c>
    </row>
    <row r="155" spans="1:6">
      <c r="A155" t="s">
        <v>1724</v>
      </c>
      <c r="B155" t="s">
        <v>3378</v>
      </c>
      <c r="C155" t="s">
        <v>3996</v>
      </c>
      <c r="D155" t="s">
        <v>3992</v>
      </c>
      <c r="E155" s="5">
        <v>3.2609347038203645E-2</v>
      </c>
      <c r="F155" s="5">
        <v>2</v>
      </c>
    </row>
    <row r="156" spans="1:6">
      <c r="A156" t="s">
        <v>2121</v>
      </c>
      <c r="B156" t="s">
        <v>361</v>
      </c>
      <c r="C156" t="s">
        <v>3996</v>
      </c>
      <c r="D156" t="s">
        <v>3993</v>
      </c>
      <c r="E156" s="5">
        <v>1450.0260697745684</v>
      </c>
      <c r="F156" s="5">
        <v>2</v>
      </c>
    </row>
    <row r="157" spans="1:6">
      <c r="A157" t="s">
        <v>1725</v>
      </c>
      <c r="B157" t="s">
        <v>1836</v>
      </c>
      <c r="C157" t="s">
        <v>3996</v>
      </c>
      <c r="D157" t="s">
        <v>3992</v>
      </c>
      <c r="E157" s="5">
        <v>2.1866958965992835</v>
      </c>
      <c r="F157" s="5">
        <v>2</v>
      </c>
    </row>
    <row r="158" spans="1:6">
      <c r="A158" t="s">
        <v>4540</v>
      </c>
      <c r="B158" t="s">
        <v>1134</v>
      </c>
      <c r="C158" t="s">
        <v>3996</v>
      </c>
      <c r="D158" t="s">
        <v>3992</v>
      </c>
      <c r="E158" s="5">
        <v>0.20957488628319337</v>
      </c>
      <c r="F158" s="5">
        <v>2</v>
      </c>
    </row>
    <row r="159" spans="1:6">
      <c r="A159" t="s">
        <v>4541</v>
      </c>
      <c r="B159" t="s">
        <v>1135</v>
      </c>
      <c r="C159" t="s">
        <v>3996</v>
      </c>
      <c r="D159" t="s">
        <v>3992</v>
      </c>
      <c r="E159" s="5">
        <v>1.3396251118623683</v>
      </c>
      <c r="F159" s="5">
        <v>2</v>
      </c>
    </row>
    <row r="160" spans="1:6">
      <c r="A160" t="s">
        <v>4542</v>
      </c>
      <c r="B160" t="s">
        <v>1136</v>
      </c>
      <c r="C160" t="s">
        <v>3996</v>
      </c>
      <c r="D160" t="s">
        <v>3992</v>
      </c>
      <c r="E160" s="5">
        <v>4.3718275751298536</v>
      </c>
      <c r="F160" s="5">
        <v>2</v>
      </c>
    </row>
    <row r="161" spans="1:6">
      <c r="A161" t="s">
        <v>4543</v>
      </c>
      <c r="B161" t="s">
        <v>3676</v>
      </c>
      <c r="C161" t="s">
        <v>3996</v>
      </c>
      <c r="D161" t="s">
        <v>3992</v>
      </c>
      <c r="E161" s="5">
        <v>4.1025582229431894</v>
      </c>
      <c r="F161" s="5">
        <v>2</v>
      </c>
    </row>
    <row r="162" spans="1:6">
      <c r="A162" t="s">
        <v>2932</v>
      </c>
      <c r="B162" t="s">
        <v>3677</v>
      </c>
      <c r="C162" t="s">
        <v>3996</v>
      </c>
      <c r="D162" t="s">
        <v>3992</v>
      </c>
      <c r="E162" s="5">
        <v>6.7739984290153946E-2</v>
      </c>
      <c r="F162" s="5">
        <v>2</v>
      </c>
    </row>
    <row r="163" spans="1:6">
      <c r="A163" t="s">
        <v>2914</v>
      </c>
      <c r="B163" t="s">
        <v>3678</v>
      </c>
      <c r="C163" t="s">
        <v>3996</v>
      </c>
      <c r="D163" t="s">
        <v>3992</v>
      </c>
      <c r="E163" s="5">
        <v>1.0169854335812201</v>
      </c>
      <c r="F163" s="5">
        <v>2</v>
      </c>
    </row>
    <row r="164" spans="1:6">
      <c r="A164" t="s">
        <v>1946</v>
      </c>
      <c r="B164" t="s">
        <v>3679</v>
      </c>
      <c r="C164" t="s">
        <v>3996</v>
      </c>
      <c r="D164" t="s">
        <v>3992</v>
      </c>
      <c r="E164" s="5">
        <v>1.7443369147201977</v>
      </c>
      <c r="F164" s="5">
        <v>2</v>
      </c>
    </row>
    <row r="165" spans="1:6">
      <c r="A165" t="s">
        <v>1947</v>
      </c>
      <c r="B165" t="s">
        <v>3680</v>
      </c>
      <c r="C165" t="s">
        <v>3996</v>
      </c>
      <c r="D165" t="s">
        <v>3992</v>
      </c>
      <c r="E165" s="5">
        <v>3.6858103323154352</v>
      </c>
      <c r="F165" s="5">
        <v>2</v>
      </c>
    </row>
    <row r="166" spans="1:6">
      <c r="A166" t="s">
        <v>1948</v>
      </c>
      <c r="B166" t="s">
        <v>3681</v>
      </c>
      <c r="C166" t="s">
        <v>3996</v>
      </c>
      <c r="D166" t="s">
        <v>3992</v>
      </c>
      <c r="E166" s="5">
        <v>17.866606754411055</v>
      </c>
      <c r="F166" s="5">
        <v>2</v>
      </c>
    </row>
    <row r="167" spans="1:6">
      <c r="A167" t="s">
        <v>1949</v>
      </c>
      <c r="B167" t="s">
        <v>3682</v>
      </c>
      <c r="C167" t="s">
        <v>3996</v>
      </c>
      <c r="D167" t="s">
        <v>3992</v>
      </c>
      <c r="E167" s="5">
        <v>0.49956994375676766</v>
      </c>
      <c r="F167" s="5">
        <v>2</v>
      </c>
    </row>
    <row r="168" spans="1:6">
      <c r="A168" t="s">
        <v>1950</v>
      </c>
      <c r="B168" t="s">
        <v>3683</v>
      </c>
      <c r="C168" t="s">
        <v>3996</v>
      </c>
      <c r="D168" t="s">
        <v>3992</v>
      </c>
      <c r="E168" s="5">
        <v>2.3820883347453494E-2</v>
      </c>
      <c r="F168" s="5">
        <v>2</v>
      </c>
    </row>
    <row r="169" spans="1:6">
      <c r="A169" t="s">
        <v>1951</v>
      </c>
      <c r="B169" t="s">
        <v>530</v>
      </c>
      <c r="C169" t="s">
        <v>3996</v>
      </c>
      <c r="D169" t="s">
        <v>3992</v>
      </c>
      <c r="E169" s="5">
        <v>1.5479812519088301</v>
      </c>
      <c r="F169" s="5">
        <v>2</v>
      </c>
    </row>
    <row r="170" spans="1:6">
      <c r="A170" t="s">
        <v>4567</v>
      </c>
      <c r="B170" t="s">
        <v>517</v>
      </c>
      <c r="C170" t="s">
        <v>3996</v>
      </c>
      <c r="D170" t="s">
        <v>3992</v>
      </c>
      <c r="E170" s="5">
        <v>1.6239072816027731</v>
      </c>
      <c r="F170" s="5">
        <v>2</v>
      </c>
    </row>
    <row r="171" spans="1:6">
      <c r="A171" t="s">
        <v>4568</v>
      </c>
      <c r="B171" t="s">
        <v>531</v>
      </c>
      <c r="C171" t="s">
        <v>3996</v>
      </c>
      <c r="D171" t="s">
        <v>3992</v>
      </c>
      <c r="E171" s="5">
        <v>1.0554434033712452</v>
      </c>
      <c r="F171" s="5">
        <v>2</v>
      </c>
    </row>
    <row r="172" spans="1:6">
      <c r="A172" t="s">
        <v>4569</v>
      </c>
      <c r="B172" t="s">
        <v>490</v>
      </c>
      <c r="C172" t="s">
        <v>3996</v>
      </c>
      <c r="D172" t="s">
        <v>3992</v>
      </c>
      <c r="E172" s="5">
        <v>0.37993790691871099</v>
      </c>
      <c r="F172" s="5">
        <v>2</v>
      </c>
    </row>
    <row r="173" spans="1:6">
      <c r="A173" t="s">
        <v>419</v>
      </c>
      <c r="B173" t="s">
        <v>718</v>
      </c>
      <c r="C173" t="s">
        <v>3996</v>
      </c>
      <c r="D173" t="s">
        <v>3992</v>
      </c>
      <c r="E173" s="5">
        <v>0.61010510414577668</v>
      </c>
      <c r="F173" s="5">
        <v>2</v>
      </c>
    </row>
    <row r="174" spans="1:6">
      <c r="A174" t="s">
        <v>852</v>
      </c>
      <c r="B174" t="s">
        <v>500</v>
      </c>
      <c r="C174" t="s">
        <v>3996</v>
      </c>
      <c r="D174" t="s">
        <v>3992</v>
      </c>
      <c r="E174" s="5">
        <v>8.85175940474908</v>
      </c>
      <c r="F174" s="5">
        <v>2</v>
      </c>
    </row>
    <row r="175" spans="1:6">
      <c r="A175" t="s">
        <v>4486</v>
      </c>
      <c r="B175" t="s">
        <v>4203</v>
      </c>
      <c r="C175" t="s">
        <v>3996</v>
      </c>
      <c r="D175" t="s">
        <v>3990</v>
      </c>
      <c r="E175" s="5">
        <v>1.4</v>
      </c>
      <c r="F175" s="5">
        <v>2</v>
      </c>
    </row>
    <row r="176" spans="1:6">
      <c r="A176" t="s">
        <v>791</v>
      </c>
      <c r="B176" t="s">
        <v>1821</v>
      </c>
      <c r="C176" t="s">
        <v>3996</v>
      </c>
      <c r="D176" t="s">
        <v>3993</v>
      </c>
      <c r="E176" s="5">
        <v>85.000000000000057</v>
      </c>
      <c r="F176" s="5">
        <v>2</v>
      </c>
    </row>
    <row r="177" spans="1:6">
      <c r="A177" t="s">
        <v>792</v>
      </c>
      <c r="B177" t="s">
        <v>501</v>
      </c>
      <c r="C177" t="s">
        <v>3996</v>
      </c>
      <c r="D177" t="s">
        <v>363</v>
      </c>
      <c r="E177" s="5">
        <v>1.0950709782798457E-2</v>
      </c>
      <c r="F177" s="5">
        <v>2</v>
      </c>
    </row>
    <row r="178" spans="1:6">
      <c r="A178" t="s">
        <v>1539</v>
      </c>
      <c r="B178" t="s">
        <v>1523</v>
      </c>
      <c r="C178" t="s">
        <v>3996</v>
      </c>
      <c r="D178" t="s">
        <v>727</v>
      </c>
      <c r="E178" s="5">
        <v>695.99669599974675</v>
      </c>
      <c r="F178" s="5">
        <v>2</v>
      </c>
    </row>
    <row r="179" spans="1:6">
      <c r="A179" t="s">
        <v>1540</v>
      </c>
      <c r="B179" t="s">
        <v>1507</v>
      </c>
      <c r="C179" t="s">
        <v>3996</v>
      </c>
      <c r="D179" t="s">
        <v>3993</v>
      </c>
      <c r="E179" s="5">
        <v>54.02833228570006</v>
      </c>
      <c r="F179" s="5">
        <v>2</v>
      </c>
    </row>
    <row r="180" spans="1:6">
      <c r="A180" t="s">
        <v>3373</v>
      </c>
      <c r="B180" t="s">
        <v>1508</v>
      </c>
      <c r="C180" t="s">
        <v>3996</v>
      </c>
      <c r="D180" t="s">
        <v>3993</v>
      </c>
      <c r="E180" s="5">
        <v>-28.429637930154058</v>
      </c>
      <c r="F180" s="5">
        <v>2</v>
      </c>
    </row>
    <row r="181" spans="1:6">
      <c r="A181" t="s">
        <v>3374</v>
      </c>
      <c r="B181" t="s">
        <v>3797</v>
      </c>
      <c r="C181" t="s">
        <v>3996</v>
      </c>
      <c r="D181" t="s">
        <v>3993</v>
      </c>
      <c r="E181" s="5">
        <v>88.107315063476619</v>
      </c>
      <c r="F181" s="5">
        <v>2</v>
      </c>
    </row>
    <row r="182" spans="1:6">
      <c r="A182" t="s">
        <v>4487</v>
      </c>
      <c r="B182" t="s">
        <v>3390</v>
      </c>
      <c r="C182" t="s">
        <v>3996</v>
      </c>
      <c r="D182" t="s">
        <v>3990</v>
      </c>
      <c r="E182" s="5">
        <v>1.4</v>
      </c>
      <c r="F182" s="5">
        <v>2</v>
      </c>
    </row>
    <row r="183" spans="1:6">
      <c r="A183" t="s">
        <v>3375</v>
      </c>
      <c r="B183" t="s">
        <v>144</v>
      </c>
      <c r="C183" t="s">
        <v>3996</v>
      </c>
      <c r="D183" t="s">
        <v>363</v>
      </c>
      <c r="E183" s="5">
        <v>1.0000000000000011E-5</v>
      </c>
      <c r="F183" s="5">
        <v>2</v>
      </c>
    </row>
    <row r="184" spans="1:6">
      <c r="A184" t="s">
        <v>4485</v>
      </c>
      <c r="B184" t="s">
        <v>4201</v>
      </c>
      <c r="C184" t="s">
        <v>3996</v>
      </c>
      <c r="D184" t="s">
        <v>362</v>
      </c>
      <c r="E184" s="5">
        <v>12.49375</v>
      </c>
      <c r="F184" s="5">
        <v>2</v>
      </c>
    </row>
    <row r="185" spans="1:6">
      <c r="A185" t="s">
        <v>3376</v>
      </c>
      <c r="B185" t="s">
        <v>2444</v>
      </c>
      <c r="C185" t="s">
        <v>3996</v>
      </c>
      <c r="D185" t="s">
        <v>362</v>
      </c>
      <c r="E185" s="5">
        <v>13.868062500000002</v>
      </c>
      <c r="F185" s="5">
        <v>2</v>
      </c>
    </row>
    <row r="186" spans="1:6">
      <c r="A186" t="s">
        <v>2372</v>
      </c>
      <c r="B186" t="s">
        <v>2445</v>
      </c>
      <c r="C186" t="s">
        <v>3996</v>
      </c>
      <c r="D186" t="s">
        <v>363</v>
      </c>
      <c r="E186" s="5">
        <v>1.4203415244608308E-2</v>
      </c>
      <c r="F186" s="5">
        <v>2</v>
      </c>
    </row>
    <row r="187" spans="1:6">
      <c r="A187" t="s">
        <v>2373</v>
      </c>
      <c r="B187" t="s">
        <v>2446</v>
      </c>
      <c r="C187" t="s">
        <v>3996</v>
      </c>
      <c r="D187" t="s">
        <v>3990</v>
      </c>
      <c r="E187" s="5">
        <v>1.1100000000000001</v>
      </c>
      <c r="F187" s="5">
        <v>2</v>
      </c>
    </row>
    <row r="188" spans="1:6">
      <c r="A188" t="s">
        <v>2374</v>
      </c>
      <c r="B188" t="s">
        <v>2447</v>
      </c>
      <c r="C188" t="s">
        <v>3996</v>
      </c>
      <c r="D188" t="s">
        <v>363</v>
      </c>
      <c r="E188" s="5">
        <v>6.0362008376769012E-3</v>
      </c>
      <c r="F188" s="5">
        <v>2</v>
      </c>
    </row>
    <row r="189" spans="1:6">
      <c r="A189" t="s">
        <v>2375</v>
      </c>
      <c r="B189" t="s">
        <v>2448</v>
      </c>
      <c r="C189" t="s">
        <v>3996</v>
      </c>
      <c r="D189" t="s">
        <v>2449</v>
      </c>
      <c r="E189" s="5">
        <v>-21.527494658279462</v>
      </c>
      <c r="F189" s="5">
        <v>2</v>
      </c>
    </row>
    <row r="190" spans="1:6">
      <c r="A190" t="s">
        <v>2376</v>
      </c>
      <c r="B190" t="s">
        <v>2450</v>
      </c>
      <c r="C190" t="s">
        <v>3996</v>
      </c>
      <c r="D190" t="s">
        <v>2451</v>
      </c>
      <c r="E190" s="5">
        <v>101.94196535422134</v>
      </c>
      <c r="F190" s="5">
        <v>2</v>
      </c>
    </row>
    <row r="191" spans="1:6">
      <c r="A191" t="s">
        <v>2377</v>
      </c>
      <c r="B191" t="s">
        <v>2452</v>
      </c>
      <c r="C191" t="s">
        <v>3996</v>
      </c>
      <c r="D191" t="s">
        <v>2451</v>
      </c>
      <c r="E191" s="5">
        <v>38.375074904558971</v>
      </c>
      <c r="F191" s="5">
        <v>2</v>
      </c>
    </row>
    <row r="192" spans="1:6">
      <c r="A192" t="s">
        <v>2378</v>
      </c>
      <c r="B192" t="s">
        <v>3429</v>
      </c>
      <c r="C192" t="s">
        <v>3996</v>
      </c>
      <c r="D192" t="s">
        <v>2449</v>
      </c>
      <c r="E192" s="5">
        <v>-21.34953368238401</v>
      </c>
      <c r="F192" s="5">
        <v>2</v>
      </c>
    </row>
    <row r="193" spans="1:6">
      <c r="A193" t="s">
        <v>2379</v>
      </c>
      <c r="B193" t="s">
        <v>3430</v>
      </c>
      <c r="C193" t="s">
        <v>3996</v>
      </c>
      <c r="D193" t="s">
        <v>2449</v>
      </c>
      <c r="E193" s="5">
        <v>-21.35006318930596</v>
      </c>
      <c r="F193" s="5">
        <v>2</v>
      </c>
    </row>
    <row r="194" spans="1:6">
      <c r="A194" t="s">
        <v>2380</v>
      </c>
      <c r="B194" t="s">
        <v>3431</v>
      </c>
      <c r="C194" t="s">
        <v>3996</v>
      </c>
      <c r="D194" t="s">
        <v>363</v>
      </c>
      <c r="E194" s="5">
        <v>1.0950709782798457E-2</v>
      </c>
      <c r="F194" s="5">
        <v>2</v>
      </c>
    </row>
    <row r="195" spans="1:6">
      <c r="A195" t="s">
        <v>2381</v>
      </c>
      <c r="B195" t="s">
        <v>3432</v>
      </c>
      <c r="C195" t="s">
        <v>3996</v>
      </c>
      <c r="D195" t="s">
        <v>3990</v>
      </c>
      <c r="E195" s="5">
        <v>2.9</v>
      </c>
      <c r="F195" s="5">
        <v>2</v>
      </c>
    </row>
    <row r="196" spans="1:6">
      <c r="A196" t="s">
        <v>2382</v>
      </c>
      <c r="B196" t="s">
        <v>3433</v>
      </c>
      <c r="C196" t="s">
        <v>3996</v>
      </c>
      <c r="D196" t="s">
        <v>2451</v>
      </c>
      <c r="E196" s="5">
        <v>21.196651465742814</v>
      </c>
      <c r="F196" s="5">
        <v>2</v>
      </c>
    </row>
    <row r="197" spans="1:6">
      <c r="A197" t="s">
        <v>4206</v>
      </c>
      <c r="B197" t="s">
        <v>3434</v>
      </c>
      <c r="C197" t="s">
        <v>3996</v>
      </c>
      <c r="D197" t="s">
        <v>729</v>
      </c>
      <c r="E197" s="5">
        <v>503284.91438448534</v>
      </c>
      <c r="F197" s="5">
        <v>2</v>
      </c>
    </row>
    <row r="198" spans="1:6">
      <c r="A198" t="s">
        <v>247</v>
      </c>
      <c r="B198" t="s">
        <v>3435</v>
      </c>
      <c r="C198" t="s">
        <v>3996</v>
      </c>
      <c r="D198" t="s">
        <v>729</v>
      </c>
      <c r="E198" s="5">
        <v>1597.3537552797254</v>
      </c>
      <c r="F198" s="5">
        <v>2</v>
      </c>
    </row>
    <row r="199" spans="1:6">
      <c r="A199" t="s">
        <v>248</v>
      </c>
      <c r="B199" t="s">
        <v>4440</v>
      </c>
      <c r="C199" t="s">
        <v>3996</v>
      </c>
      <c r="D199" t="s">
        <v>729</v>
      </c>
      <c r="E199" s="5">
        <v>769884.15512583463</v>
      </c>
      <c r="F199" s="5">
        <v>2</v>
      </c>
    </row>
    <row r="200" spans="1:6">
      <c r="A200" t="s">
        <v>2383</v>
      </c>
      <c r="B200" t="s">
        <v>4441</v>
      </c>
      <c r="C200" t="s">
        <v>3996</v>
      </c>
      <c r="D200" t="s">
        <v>3998</v>
      </c>
      <c r="E200" s="5">
        <v>2781.4084652216898</v>
      </c>
      <c r="F200" s="5">
        <v>2</v>
      </c>
    </row>
    <row r="201" spans="1:6">
      <c r="A201" t="s">
        <v>2384</v>
      </c>
      <c r="B201" t="s">
        <v>4174</v>
      </c>
      <c r="C201" t="s">
        <v>3996</v>
      </c>
      <c r="D201" t="s">
        <v>3998</v>
      </c>
      <c r="E201" s="5">
        <v>4457.9453884499362</v>
      </c>
      <c r="F201" s="5">
        <v>2</v>
      </c>
    </row>
    <row r="202" spans="1:6">
      <c r="A202" t="s">
        <v>2385</v>
      </c>
      <c r="B202" t="s">
        <v>4175</v>
      </c>
      <c r="C202" t="s">
        <v>3996</v>
      </c>
      <c r="D202" t="s">
        <v>3998</v>
      </c>
      <c r="E202" s="5">
        <v>5670</v>
      </c>
      <c r="F202" s="5">
        <v>2</v>
      </c>
    </row>
    <row r="203" spans="1:6">
      <c r="A203" t="s">
        <v>2386</v>
      </c>
      <c r="B203" t="s">
        <v>4176</v>
      </c>
      <c r="C203" t="s">
        <v>3996</v>
      </c>
      <c r="D203" t="s">
        <v>3998</v>
      </c>
      <c r="E203" s="5">
        <v>5670</v>
      </c>
      <c r="F203" s="5">
        <v>2</v>
      </c>
    </row>
    <row r="204" spans="1:6">
      <c r="A204" t="s">
        <v>2387</v>
      </c>
      <c r="B204" t="s">
        <v>4177</v>
      </c>
      <c r="C204" t="s">
        <v>3996</v>
      </c>
      <c r="D204" t="s">
        <v>3998</v>
      </c>
      <c r="E204" s="5">
        <v>4657</v>
      </c>
      <c r="F204" s="5">
        <v>2</v>
      </c>
    </row>
    <row r="205" spans="1:6">
      <c r="A205" t="s">
        <v>2388</v>
      </c>
      <c r="B205" t="s">
        <v>367</v>
      </c>
      <c r="C205" t="s">
        <v>3996</v>
      </c>
      <c r="D205" t="s">
        <v>2451</v>
      </c>
      <c r="E205" s="5">
        <v>10.522853131532884</v>
      </c>
      <c r="F205" s="5">
        <v>2</v>
      </c>
    </row>
    <row r="206" spans="1:6">
      <c r="A206" t="s">
        <v>3011</v>
      </c>
      <c r="B206" t="s">
        <v>4202</v>
      </c>
      <c r="C206" t="s">
        <v>3996</v>
      </c>
      <c r="D206" t="s">
        <v>765</v>
      </c>
      <c r="E206" s="5">
        <v>3.9999999105930328E-2</v>
      </c>
      <c r="F206" s="5">
        <v>2</v>
      </c>
    </row>
    <row r="207" spans="1:6">
      <c r="A207" t="s">
        <v>2389</v>
      </c>
      <c r="B207" t="s">
        <v>368</v>
      </c>
      <c r="C207" t="s">
        <v>3996</v>
      </c>
      <c r="D207" t="s">
        <v>2451</v>
      </c>
      <c r="E207" s="5">
        <v>-1457.6735115648985</v>
      </c>
      <c r="F207" s="5">
        <v>2</v>
      </c>
    </row>
    <row r="208" spans="1:6">
      <c r="A208" t="s">
        <v>3010</v>
      </c>
      <c r="B208" t="s">
        <v>3391</v>
      </c>
      <c r="C208" t="s">
        <v>3996</v>
      </c>
      <c r="D208" t="s">
        <v>3990</v>
      </c>
      <c r="E208" s="5">
        <v>1.4</v>
      </c>
      <c r="F208" s="5">
        <v>2</v>
      </c>
    </row>
    <row r="209" spans="1:6">
      <c r="A209" t="s">
        <v>2390</v>
      </c>
      <c r="B209" t="s">
        <v>369</v>
      </c>
      <c r="C209" t="s">
        <v>3996</v>
      </c>
      <c r="D209" t="s">
        <v>727</v>
      </c>
      <c r="E209" s="5">
        <v>80.412884123466696</v>
      </c>
      <c r="F209" s="5">
        <v>2</v>
      </c>
    </row>
    <row r="210" spans="1:6">
      <c r="A210" t="s">
        <v>2391</v>
      </c>
      <c r="B210" t="s">
        <v>370</v>
      </c>
      <c r="C210" t="s">
        <v>3996</v>
      </c>
      <c r="D210" t="s">
        <v>371</v>
      </c>
      <c r="E210" s="5">
        <v>0.14499999999999999</v>
      </c>
      <c r="F210" s="5">
        <v>2</v>
      </c>
    </row>
    <row r="211" spans="1:6">
      <c r="A211" t="s">
        <v>2392</v>
      </c>
      <c r="B211" t="s">
        <v>372</v>
      </c>
      <c r="C211" t="s">
        <v>3996</v>
      </c>
      <c r="D211" t="s">
        <v>766</v>
      </c>
      <c r="E211" s="5">
        <v>1.4</v>
      </c>
      <c r="F211" s="5">
        <v>2</v>
      </c>
    </row>
    <row r="212" spans="1:6">
      <c r="A212" t="s">
        <v>2393</v>
      </c>
      <c r="B212" t="s">
        <v>2924</v>
      </c>
      <c r="C212" t="s">
        <v>3996</v>
      </c>
      <c r="D212" t="s">
        <v>363</v>
      </c>
      <c r="E212" s="5">
        <v>1.7491250000000031E-2</v>
      </c>
      <c r="F212" s="5">
        <v>2</v>
      </c>
    </row>
    <row r="213" spans="1:6">
      <c r="A213" t="s">
        <v>853</v>
      </c>
      <c r="B213" t="s">
        <v>854</v>
      </c>
      <c r="C213" t="s">
        <v>3996</v>
      </c>
      <c r="D213" t="s">
        <v>727</v>
      </c>
      <c r="E213" s="5">
        <v>14.029677941885476</v>
      </c>
      <c r="F213" s="5">
        <v>2</v>
      </c>
    </row>
    <row r="214" spans="1:6">
      <c r="A214" t="s">
        <v>1550</v>
      </c>
      <c r="B214" t="s">
        <v>855</v>
      </c>
      <c r="C214" t="s">
        <v>3996</v>
      </c>
      <c r="D214" t="s">
        <v>727</v>
      </c>
      <c r="E214" s="5">
        <v>61.133172947546548</v>
      </c>
      <c r="F214" s="5">
        <v>2</v>
      </c>
    </row>
    <row r="215" spans="1:6">
      <c r="A215" t="s">
        <v>1551</v>
      </c>
      <c r="B215" t="s">
        <v>856</v>
      </c>
      <c r="C215" t="s">
        <v>3996</v>
      </c>
      <c r="D215" t="s">
        <v>3992</v>
      </c>
      <c r="E215" s="5">
        <v>99.7</v>
      </c>
      <c r="F215" s="5">
        <v>2</v>
      </c>
    </row>
    <row r="216" spans="1:6">
      <c r="A216" t="s">
        <v>1552</v>
      </c>
      <c r="B216" t="s">
        <v>857</v>
      </c>
      <c r="C216" t="s">
        <v>3996</v>
      </c>
      <c r="D216" t="s">
        <v>3992</v>
      </c>
      <c r="E216" s="5">
        <v>0.3</v>
      </c>
      <c r="F216" s="5">
        <v>2</v>
      </c>
    </row>
    <row r="217" spans="1:6">
      <c r="A217" t="s">
        <v>380</v>
      </c>
      <c r="B217" t="s">
        <v>858</v>
      </c>
      <c r="C217" t="s">
        <v>3996</v>
      </c>
      <c r="D217" t="s">
        <v>3992</v>
      </c>
      <c r="E217" s="5">
        <v>-7.1651967297430376E-15</v>
      </c>
      <c r="F217" s="5">
        <v>2</v>
      </c>
    </row>
    <row r="218" spans="1:6">
      <c r="A218" t="s">
        <v>381</v>
      </c>
      <c r="B218" t="s">
        <v>859</v>
      </c>
      <c r="C218" t="s">
        <v>3996</v>
      </c>
      <c r="D218" t="s">
        <v>3992</v>
      </c>
      <c r="E218" s="5">
        <v>57.445742520414122</v>
      </c>
      <c r="F218" s="5">
        <v>2</v>
      </c>
    </row>
    <row r="219" spans="1:6">
      <c r="A219" t="s">
        <v>303</v>
      </c>
      <c r="B219" t="s">
        <v>860</v>
      </c>
      <c r="C219" t="s">
        <v>3996</v>
      </c>
      <c r="D219" t="s">
        <v>3992</v>
      </c>
      <c r="E219" s="5">
        <v>1.3577508745773379</v>
      </c>
      <c r="F219" s="5">
        <v>2</v>
      </c>
    </row>
    <row r="220" spans="1:6">
      <c r="A220" t="s">
        <v>304</v>
      </c>
      <c r="B220" t="s">
        <v>861</v>
      </c>
      <c r="C220" t="s">
        <v>3996</v>
      </c>
      <c r="D220" t="s">
        <v>3992</v>
      </c>
      <c r="E220" s="5">
        <v>1.8048298129881477</v>
      </c>
      <c r="F220" s="5">
        <v>2</v>
      </c>
    </row>
    <row r="221" spans="1:6">
      <c r="A221" t="s">
        <v>305</v>
      </c>
      <c r="B221" t="s">
        <v>862</v>
      </c>
      <c r="C221" t="s">
        <v>3996</v>
      </c>
      <c r="D221" t="s">
        <v>3992</v>
      </c>
      <c r="E221" s="5">
        <v>0.82048138975467577</v>
      </c>
      <c r="F221" s="5">
        <v>2</v>
      </c>
    </row>
    <row r="222" spans="1:6">
      <c r="A222" t="s">
        <v>294</v>
      </c>
      <c r="B222" t="s">
        <v>2432</v>
      </c>
      <c r="C222" t="s">
        <v>3996</v>
      </c>
      <c r="D222" t="s">
        <v>3992</v>
      </c>
      <c r="E222" s="5">
        <v>0.34965163627880191</v>
      </c>
      <c r="F222" s="5">
        <v>2</v>
      </c>
    </row>
    <row r="223" spans="1:6">
      <c r="A223" t="s">
        <v>2065</v>
      </c>
      <c r="B223" t="s">
        <v>2433</v>
      </c>
      <c r="C223" t="s">
        <v>3996</v>
      </c>
      <c r="D223" t="s">
        <v>3992</v>
      </c>
      <c r="E223" s="5">
        <v>1.3543519396900974</v>
      </c>
      <c r="F223" s="5">
        <v>2</v>
      </c>
    </row>
    <row r="224" spans="1:6">
      <c r="A224" t="s">
        <v>2066</v>
      </c>
      <c r="B224" t="s">
        <v>1778</v>
      </c>
      <c r="C224" t="s">
        <v>3996</v>
      </c>
      <c r="D224" t="s">
        <v>3992</v>
      </c>
      <c r="E224" s="5">
        <v>0.97032819366461709</v>
      </c>
      <c r="F224" s="5">
        <v>2</v>
      </c>
    </row>
    <row r="225" spans="1:6">
      <c r="A225" t="s">
        <v>2067</v>
      </c>
      <c r="B225" t="s">
        <v>1779</v>
      </c>
      <c r="C225" t="s">
        <v>3996</v>
      </c>
      <c r="D225" t="s">
        <v>3992</v>
      </c>
      <c r="E225" s="5">
        <v>1.7290488086628797</v>
      </c>
      <c r="F225" s="5">
        <v>2</v>
      </c>
    </row>
    <row r="226" spans="1:6">
      <c r="A226" t="s">
        <v>2068</v>
      </c>
      <c r="B226" t="s">
        <v>418</v>
      </c>
      <c r="C226" t="s">
        <v>3996</v>
      </c>
      <c r="D226" t="s">
        <v>3992</v>
      </c>
      <c r="E226" s="5">
        <v>1.5452753572119924</v>
      </c>
      <c r="F226" s="5">
        <v>2</v>
      </c>
    </row>
    <row r="227" spans="1:6">
      <c r="A227" t="s">
        <v>4152</v>
      </c>
      <c r="B227" t="s">
        <v>3951</v>
      </c>
      <c r="C227" t="s">
        <v>3996</v>
      </c>
      <c r="D227" t="s">
        <v>3992</v>
      </c>
      <c r="E227" s="5">
        <v>0.76906340827233421</v>
      </c>
      <c r="F227" s="5">
        <v>2</v>
      </c>
    </row>
    <row r="228" spans="1:6">
      <c r="A228" t="s">
        <v>2035</v>
      </c>
      <c r="B228" t="s">
        <v>1904</v>
      </c>
      <c r="C228" t="s">
        <v>3996</v>
      </c>
      <c r="D228" t="s">
        <v>3992</v>
      </c>
      <c r="E228" s="5">
        <v>0.28484117319102842</v>
      </c>
      <c r="F228" s="5">
        <v>2</v>
      </c>
    </row>
    <row r="229" spans="1:6">
      <c r="A229" t="s">
        <v>4347</v>
      </c>
      <c r="B229" t="s">
        <v>1905</v>
      </c>
      <c r="C229" t="s">
        <v>3996</v>
      </c>
      <c r="D229" t="s">
        <v>3992</v>
      </c>
      <c r="E229" s="5">
        <v>12.614392468295451</v>
      </c>
      <c r="F229" s="5">
        <v>2</v>
      </c>
    </row>
    <row r="230" spans="1:6">
      <c r="A230" t="s">
        <v>4348</v>
      </c>
      <c r="B230" t="s">
        <v>1906</v>
      </c>
      <c r="C230" t="s">
        <v>3996</v>
      </c>
      <c r="D230" t="s">
        <v>3992</v>
      </c>
      <c r="E230" s="5">
        <v>5.7238464499046708</v>
      </c>
      <c r="F230" s="5">
        <v>2</v>
      </c>
    </row>
    <row r="231" spans="1:6">
      <c r="A231" t="s">
        <v>4349</v>
      </c>
      <c r="B231" t="s">
        <v>1525</v>
      </c>
      <c r="C231" t="s">
        <v>3996</v>
      </c>
      <c r="D231" t="s">
        <v>3992</v>
      </c>
      <c r="E231" s="5">
        <v>0.70823216232924069</v>
      </c>
      <c r="F231" s="5">
        <v>2</v>
      </c>
    </row>
    <row r="232" spans="1:6">
      <c r="A232" t="s">
        <v>4350</v>
      </c>
      <c r="B232" t="s">
        <v>4547</v>
      </c>
      <c r="C232" t="s">
        <v>3996</v>
      </c>
      <c r="D232" t="s">
        <v>3992</v>
      </c>
      <c r="E232" s="5">
        <v>16.293090217608388</v>
      </c>
      <c r="F232" s="5">
        <v>2</v>
      </c>
    </row>
    <row r="233" spans="1:6">
      <c r="A233" t="s">
        <v>3155</v>
      </c>
      <c r="B233" t="s">
        <v>4548</v>
      </c>
      <c r="C233" t="s">
        <v>3996</v>
      </c>
      <c r="D233" t="s">
        <v>3992</v>
      </c>
      <c r="E233" s="5">
        <v>2.4425871305780325</v>
      </c>
      <c r="F233" s="5">
        <v>2</v>
      </c>
    </row>
    <row r="234" spans="1:6">
      <c r="A234" t="s">
        <v>3663</v>
      </c>
      <c r="B234" t="s">
        <v>4549</v>
      </c>
      <c r="C234" t="s">
        <v>3996</v>
      </c>
      <c r="D234" t="s">
        <v>3992</v>
      </c>
      <c r="E234" s="5">
        <v>4.7942685055717672E-2</v>
      </c>
      <c r="F234" s="5">
        <v>2</v>
      </c>
    </row>
    <row r="235" spans="1:6">
      <c r="A235" t="s">
        <v>2122</v>
      </c>
      <c r="B235" t="s">
        <v>4550</v>
      </c>
      <c r="C235" t="s">
        <v>3996</v>
      </c>
      <c r="D235" t="s">
        <v>3993</v>
      </c>
      <c r="E235" s="5">
        <v>1465.831661099995</v>
      </c>
      <c r="F235" s="5">
        <v>2</v>
      </c>
    </row>
    <row r="236" spans="1:6">
      <c r="A236" t="s">
        <v>3664</v>
      </c>
      <c r="B236" t="s">
        <v>4551</v>
      </c>
      <c r="C236" t="s">
        <v>3996</v>
      </c>
      <c r="D236" t="s">
        <v>3992</v>
      </c>
      <c r="E236" s="5">
        <v>58.912800227421577</v>
      </c>
      <c r="F236" s="5">
        <v>2</v>
      </c>
    </row>
    <row r="237" spans="1:6">
      <c r="A237" t="s">
        <v>3665</v>
      </c>
      <c r="B237" t="s">
        <v>4552</v>
      </c>
      <c r="C237" t="s">
        <v>3996</v>
      </c>
      <c r="D237" t="s">
        <v>3992</v>
      </c>
      <c r="E237" s="5">
        <v>40.339693462138079</v>
      </c>
      <c r="F237" s="5">
        <v>2</v>
      </c>
    </row>
    <row r="238" spans="1:6">
      <c r="A238" t="s">
        <v>3666</v>
      </c>
      <c r="B238" t="s">
        <v>4553</v>
      </c>
      <c r="C238" t="s">
        <v>3996</v>
      </c>
      <c r="D238" t="s">
        <v>1526</v>
      </c>
      <c r="E238" s="5">
        <v>58.130275368021834</v>
      </c>
      <c r="F238" s="5">
        <v>2</v>
      </c>
    </row>
    <row r="239" spans="1:6">
      <c r="A239" t="s">
        <v>3667</v>
      </c>
      <c r="B239" t="s">
        <v>1541</v>
      </c>
      <c r="C239" t="s">
        <v>3996</v>
      </c>
      <c r="D239" t="s">
        <v>3992</v>
      </c>
      <c r="E239" s="5">
        <v>92</v>
      </c>
      <c r="F239" s="5">
        <v>2</v>
      </c>
    </row>
    <row r="240" spans="1:6">
      <c r="A240" t="s">
        <v>3668</v>
      </c>
      <c r="B240" t="s">
        <v>3834</v>
      </c>
      <c r="C240" t="s">
        <v>3996</v>
      </c>
      <c r="D240" t="s">
        <v>3992</v>
      </c>
      <c r="E240" s="5">
        <v>1.5370549464859131</v>
      </c>
      <c r="F240" s="5">
        <v>2</v>
      </c>
    </row>
    <row r="241" spans="1:6">
      <c r="A241" t="s">
        <v>3392</v>
      </c>
      <c r="B241" t="s">
        <v>4225</v>
      </c>
      <c r="C241" t="s">
        <v>3996</v>
      </c>
      <c r="D241" t="s">
        <v>3992</v>
      </c>
      <c r="E241" s="5">
        <v>0.23580497197576902</v>
      </c>
      <c r="F241" s="5">
        <v>2</v>
      </c>
    </row>
    <row r="242" spans="1:6">
      <c r="A242" t="s">
        <v>3393</v>
      </c>
      <c r="B242" t="s">
        <v>4554</v>
      </c>
      <c r="C242" t="s">
        <v>3996</v>
      </c>
      <c r="D242" t="s">
        <v>3992</v>
      </c>
      <c r="E242" s="5">
        <v>0.88382522773400563</v>
      </c>
      <c r="F242" s="5">
        <v>2</v>
      </c>
    </row>
    <row r="243" spans="1:6">
      <c r="A243" t="s">
        <v>3394</v>
      </c>
      <c r="B243" t="s">
        <v>4555</v>
      </c>
      <c r="C243" t="s">
        <v>3996</v>
      </c>
      <c r="D243" t="s">
        <v>3992</v>
      </c>
      <c r="E243" s="5">
        <v>8.313023565753328</v>
      </c>
      <c r="F243" s="5">
        <v>2</v>
      </c>
    </row>
    <row r="244" spans="1:6">
      <c r="A244" t="s">
        <v>3395</v>
      </c>
      <c r="B244" t="s">
        <v>2000</v>
      </c>
      <c r="C244" t="s">
        <v>3996</v>
      </c>
      <c r="D244" t="s">
        <v>3992</v>
      </c>
      <c r="E244" s="5">
        <v>4.1787456117209292</v>
      </c>
      <c r="F244" s="5">
        <v>2</v>
      </c>
    </row>
    <row r="245" spans="1:6">
      <c r="A245" t="s">
        <v>3396</v>
      </c>
      <c r="B245" t="s">
        <v>2940</v>
      </c>
      <c r="C245" t="s">
        <v>3996</v>
      </c>
      <c r="D245" t="s">
        <v>3992</v>
      </c>
      <c r="E245" s="5">
        <v>0.30108447203597244</v>
      </c>
      <c r="F245" s="5">
        <v>2</v>
      </c>
    </row>
    <row r="246" spans="1:6">
      <c r="A246" t="s">
        <v>3397</v>
      </c>
      <c r="B246" t="s">
        <v>2941</v>
      </c>
      <c r="C246" t="s">
        <v>3996</v>
      </c>
      <c r="D246" t="s">
        <v>3992</v>
      </c>
      <c r="E246" s="5">
        <v>0.9620251707229015</v>
      </c>
      <c r="F246" s="5">
        <v>2</v>
      </c>
    </row>
    <row r="247" spans="1:6">
      <c r="A247" t="s">
        <v>3398</v>
      </c>
      <c r="B247" t="s">
        <v>2942</v>
      </c>
      <c r="C247" t="s">
        <v>3996</v>
      </c>
      <c r="D247" t="s">
        <v>3992</v>
      </c>
      <c r="E247" s="5">
        <v>1.7156148658073123</v>
      </c>
      <c r="F247" s="5">
        <v>2</v>
      </c>
    </row>
    <row r="248" spans="1:6">
      <c r="A248" t="s">
        <v>3399</v>
      </c>
      <c r="B248" t="s">
        <v>3087</v>
      </c>
      <c r="C248" t="s">
        <v>3996</v>
      </c>
      <c r="D248" t="s">
        <v>3992</v>
      </c>
      <c r="E248" s="5">
        <v>3.5461623533493816</v>
      </c>
      <c r="F248" s="5">
        <v>2</v>
      </c>
    </row>
    <row r="249" spans="1:6">
      <c r="A249" t="s">
        <v>3400</v>
      </c>
      <c r="B249" t="s">
        <v>2001</v>
      </c>
      <c r="C249" t="s">
        <v>3996</v>
      </c>
      <c r="D249" t="s">
        <v>3992</v>
      </c>
      <c r="E249" s="5">
        <v>19.563980381825669</v>
      </c>
      <c r="F249" s="5">
        <v>2</v>
      </c>
    </row>
    <row r="250" spans="1:6">
      <c r="A250" t="s">
        <v>3401</v>
      </c>
      <c r="B250" t="s">
        <v>1292</v>
      </c>
      <c r="C250" t="s">
        <v>3996</v>
      </c>
      <c r="D250" t="s">
        <v>3992</v>
      </c>
      <c r="E250" s="5">
        <v>0.72482834045570976</v>
      </c>
      <c r="F250" s="5">
        <v>2</v>
      </c>
    </row>
    <row r="251" spans="1:6">
      <c r="A251" t="s">
        <v>3402</v>
      </c>
      <c r="B251" t="s">
        <v>20</v>
      </c>
      <c r="C251" t="s">
        <v>3996</v>
      </c>
      <c r="D251" t="s">
        <v>3992</v>
      </c>
      <c r="E251" s="5">
        <v>2.8005741271491708E-2</v>
      </c>
      <c r="F251" s="5">
        <v>2</v>
      </c>
    </row>
    <row r="252" spans="1:6">
      <c r="A252" t="s">
        <v>3403</v>
      </c>
      <c r="B252" t="s">
        <v>484</v>
      </c>
      <c r="C252" t="s">
        <v>3996</v>
      </c>
      <c r="D252" t="s">
        <v>3992</v>
      </c>
      <c r="E252" s="5">
        <v>0.82330892049071236</v>
      </c>
      <c r="F252" s="5">
        <v>2</v>
      </c>
    </row>
    <row r="253" spans="1:6">
      <c r="A253" t="s">
        <v>1395</v>
      </c>
      <c r="B253" t="s">
        <v>485</v>
      </c>
      <c r="C253" t="s">
        <v>3996</v>
      </c>
      <c r="D253" t="s">
        <v>3992</v>
      </c>
      <c r="E253" s="5">
        <v>2.2718054302268347</v>
      </c>
      <c r="F253" s="5">
        <v>2</v>
      </c>
    </row>
    <row r="254" spans="1:6">
      <c r="A254" t="s">
        <v>1396</v>
      </c>
      <c r="B254" t="s">
        <v>486</v>
      </c>
      <c r="C254" t="s">
        <v>3996</v>
      </c>
      <c r="D254" t="s">
        <v>3992</v>
      </c>
      <c r="E254" s="5">
        <v>0.81505697074685002</v>
      </c>
      <c r="F254" s="5">
        <v>2</v>
      </c>
    </row>
    <row r="255" spans="1:6">
      <c r="A255" t="s">
        <v>697</v>
      </c>
      <c r="B255" t="s">
        <v>487</v>
      </c>
      <c r="C255" t="s">
        <v>3996</v>
      </c>
      <c r="D255" t="s">
        <v>3992</v>
      </c>
      <c r="E255" s="5">
        <v>0.3845763353134774</v>
      </c>
      <c r="F255" s="5">
        <v>2</v>
      </c>
    </row>
    <row r="256" spans="1:6">
      <c r="A256" t="s">
        <v>698</v>
      </c>
      <c r="B256" t="s">
        <v>1673</v>
      </c>
      <c r="C256" t="s">
        <v>3996</v>
      </c>
      <c r="D256" t="s">
        <v>3992</v>
      </c>
      <c r="E256" s="5">
        <v>0.4750715913696319</v>
      </c>
      <c r="F256" s="5">
        <v>2</v>
      </c>
    </row>
    <row r="257" spans="1:6">
      <c r="A257" t="s">
        <v>699</v>
      </c>
      <c r="B257" t="s">
        <v>1674</v>
      </c>
      <c r="C257" t="s">
        <v>3996</v>
      </c>
      <c r="D257" t="s">
        <v>3992</v>
      </c>
      <c r="E257" s="5">
        <v>11.818038700695784</v>
      </c>
      <c r="F257" s="5">
        <v>2</v>
      </c>
    </row>
    <row r="258" spans="1:6">
      <c r="A258" t="s">
        <v>976</v>
      </c>
      <c r="B258" t="s">
        <v>1675</v>
      </c>
      <c r="C258" t="s">
        <v>3996</v>
      </c>
      <c r="D258" t="s">
        <v>3992</v>
      </c>
      <c r="E258" s="5">
        <v>1.6074713498345767</v>
      </c>
      <c r="F258" s="5">
        <v>2</v>
      </c>
    </row>
    <row r="259" spans="1:6">
      <c r="A259" t="s">
        <v>977</v>
      </c>
      <c r="B259" t="s">
        <v>998</v>
      </c>
      <c r="C259" t="s">
        <v>3996</v>
      </c>
      <c r="D259" t="s">
        <v>3992</v>
      </c>
      <c r="E259" s="5">
        <v>1.8122579951048496</v>
      </c>
      <c r="F259" s="5">
        <v>2</v>
      </c>
    </row>
    <row r="260" spans="1:6">
      <c r="A260" t="s">
        <v>978</v>
      </c>
      <c r="B260" t="s">
        <v>999</v>
      </c>
      <c r="C260" t="s">
        <v>3996</v>
      </c>
      <c r="D260" t="s">
        <v>3992</v>
      </c>
      <c r="E260" s="5">
        <v>0.47457955852675449</v>
      </c>
      <c r="F260" s="5">
        <v>2</v>
      </c>
    </row>
    <row r="261" spans="1:6">
      <c r="A261" t="s">
        <v>979</v>
      </c>
      <c r="B261" t="s">
        <v>2632</v>
      </c>
      <c r="C261" t="s">
        <v>3996</v>
      </c>
      <c r="D261" t="s">
        <v>3992</v>
      </c>
      <c r="E261" s="5">
        <v>1.0714435992221911</v>
      </c>
      <c r="F261" s="5">
        <v>2</v>
      </c>
    </row>
    <row r="262" spans="1:6">
      <c r="A262" t="s">
        <v>980</v>
      </c>
      <c r="B262" t="s">
        <v>2633</v>
      </c>
      <c r="C262" t="s">
        <v>3996</v>
      </c>
      <c r="D262" t="s">
        <v>3992</v>
      </c>
      <c r="E262" s="5">
        <v>1.8939470868462285</v>
      </c>
      <c r="F262" s="5">
        <v>2</v>
      </c>
    </row>
    <row r="263" spans="1:6">
      <c r="A263" t="s">
        <v>981</v>
      </c>
      <c r="B263" t="s">
        <v>2634</v>
      </c>
      <c r="C263" t="s">
        <v>3996</v>
      </c>
      <c r="D263" t="s">
        <v>3992</v>
      </c>
      <c r="E263" s="5">
        <v>0.8364885475883449</v>
      </c>
      <c r="F263" s="5">
        <v>2</v>
      </c>
    </row>
    <row r="264" spans="1:6">
      <c r="A264" t="s">
        <v>194</v>
      </c>
      <c r="B264" t="s">
        <v>2635</v>
      </c>
      <c r="C264" t="s">
        <v>3996</v>
      </c>
      <c r="D264" t="s">
        <v>3992</v>
      </c>
      <c r="E264" s="5">
        <v>3.6590106919419285</v>
      </c>
      <c r="F264" s="5">
        <v>2</v>
      </c>
    </row>
    <row r="265" spans="1:6">
      <c r="A265" t="s">
        <v>195</v>
      </c>
      <c r="B265" t="s">
        <v>2636</v>
      </c>
      <c r="C265" t="s">
        <v>3996</v>
      </c>
      <c r="D265" t="s">
        <v>3992</v>
      </c>
      <c r="E265" s="5">
        <v>1.2278868581593207</v>
      </c>
      <c r="F265" s="5">
        <v>2</v>
      </c>
    </row>
    <row r="266" spans="1:6">
      <c r="A266" t="s">
        <v>196</v>
      </c>
      <c r="B266" t="s">
        <v>904</v>
      </c>
      <c r="C266" t="s">
        <v>3996</v>
      </c>
      <c r="D266" t="s">
        <v>3992</v>
      </c>
      <c r="E266" s="5">
        <v>0.54575996752496259</v>
      </c>
      <c r="F266" s="5">
        <v>2</v>
      </c>
    </row>
    <row r="267" spans="1:6">
      <c r="A267" t="s">
        <v>197</v>
      </c>
      <c r="B267" t="s">
        <v>905</v>
      </c>
      <c r="C267" t="s">
        <v>3996</v>
      </c>
      <c r="D267" t="s">
        <v>3992</v>
      </c>
      <c r="E267" s="5">
        <v>0.53423332217375741</v>
      </c>
      <c r="F267" s="5">
        <v>2</v>
      </c>
    </row>
    <row r="268" spans="1:6">
      <c r="A268" t="s">
        <v>982</v>
      </c>
      <c r="B268" t="s">
        <v>906</v>
      </c>
      <c r="C268" t="s">
        <v>3996</v>
      </c>
      <c r="D268" t="s">
        <v>3992</v>
      </c>
      <c r="E268" s="5">
        <v>12.99984257076536</v>
      </c>
      <c r="F268" s="5">
        <v>2</v>
      </c>
    </row>
    <row r="269" spans="1:6">
      <c r="A269" t="s">
        <v>1983</v>
      </c>
      <c r="B269" t="s">
        <v>907</v>
      </c>
      <c r="C269" t="s">
        <v>3996</v>
      </c>
      <c r="D269" t="s">
        <v>3992</v>
      </c>
      <c r="E269" s="5">
        <v>2.9693439436412619</v>
      </c>
      <c r="F269" s="5">
        <v>2</v>
      </c>
    </row>
    <row r="270" spans="1:6">
      <c r="A270" t="s">
        <v>1984</v>
      </c>
      <c r="B270" t="s">
        <v>4426</v>
      </c>
      <c r="C270" t="s">
        <v>3996</v>
      </c>
      <c r="D270" t="s">
        <v>3992</v>
      </c>
      <c r="E270" s="5">
        <v>1.4097709793335602</v>
      </c>
      <c r="F270" s="5">
        <v>2</v>
      </c>
    </row>
    <row r="271" spans="1:6">
      <c r="A271" t="s">
        <v>1985</v>
      </c>
      <c r="B271" t="s">
        <v>4379</v>
      </c>
      <c r="C271" t="s">
        <v>3996</v>
      </c>
      <c r="D271" t="s">
        <v>3992</v>
      </c>
      <c r="E271" s="5">
        <v>3.0675658625997282</v>
      </c>
      <c r="F271" s="5">
        <v>2</v>
      </c>
    </row>
    <row r="272" spans="1:6">
      <c r="A272" t="s">
        <v>1986</v>
      </c>
      <c r="B272" t="s">
        <v>1535</v>
      </c>
      <c r="C272" t="s">
        <v>3996</v>
      </c>
      <c r="D272" t="s">
        <v>3992</v>
      </c>
      <c r="E272" s="5">
        <v>7.2707682187765128</v>
      </c>
      <c r="F272" s="5">
        <v>2</v>
      </c>
    </row>
    <row r="273" spans="1:6">
      <c r="A273" t="s">
        <v>1987</v>
      </c>
      <c r="B273" t="s">
        <v>1536</v>
      </c>
      <c r="C273" t="s">
        <v>3996</v>
      </c>
      <c r="D273" t="s">
        <v>3992</v>
      </c>
      <c r="E273" s="5">
        <v>4.1615849979001876E-2</v>
      </c>
      <c r="F273" s="5">
        <v>2</v>
      </c>
    </row>
    <row r="274" spans="1:6">
      <c r="A274" t="s">
        <v>2123</v>
      </c>
      <c r="B274" t="s">
        <v>1537</v>
      </c>
      <c r="C274" t="s">
        <v>3996</v>
      </c>
      <c r="D274" t="s">
        <v>3993</v>
      </c>
      <c r="E274" s="5">
        <v>1427.1393207488097</v>
      </c>
      <c r="F274" s="5">
        <v>2</v>
      </c>
    </row>
    <row r="275" spans="1:6">
      <c r="A275" t="s">
        <v>2246</v>
      </c>
      <c r="B275" t="s">
        <v>1538</v>
      </c>
      <c r="C275" t="s">
        <v>3996</v>
      </c>
      <c r="D275" t="s">
        <v>3992</v>
      </c>
      <c r="E275" s="5">
        <v>1.5095750411274844</v>
      </c>
      <c r="F275" s="5">
        <v>2</v>
      </c>
    </row>
    <row r="276" spans="1:6">
      <c r="A276" t="s">
        <v>2247</v>
      </c>
      <c r="B276" t="s">
        <v>1191</v>
      </c>
      <c r="C276" t="s">
        <v>3996</v>
      </c>
      <c r="D276" t="s">
        <v>3992</v>
      </c>
      <c r="E276" s="5">
        <v>0.23524313248317694</v>
      </c>
      <c r="F276" s="5">
        <v>2</v>
      </c>
    </row>
    <row r="277" spans="1:6">
      <c r="A277" t="s">
        <v>1410</v>
      </c>
      <c r="B277" t="s">
        <v>1192</v>
      </c>
      <c r="C277" t="s">
        <v>3996</v>
      </c>
      <c r="D277" t="s">
        <v>3992</v>
      </c>
      <c r="E277" s="5">
        <v>0.81082844863610659</v>
      </c>
      <c r="F277" s="5">
        <v>2</v>
      </c>
    </row>
    <row r="278" spans="1:6">
      <c r="A278" t="s">
        <v>715</v>
      </c>
      <c r="B278" t="s">
        <v>1193</v>
      </c>
      <c r="C278" t="s">
        <v>3996</v>
      </c>
      <c r="D278" t="s">
        <v>3992</v>
      </c>
      <c r="E278" s="5">
        <v>8.4766668987812395</v>
      </c>
      <c r="F278" s="5">
        <v>2</v>
      </c>
    </row>
    <row r="279" spans="1:6">
      <c r="A279" t="s">
        <v>716</v>
      </c>
      <c r="B279" t="s">
        <v>2880</v>
      </c>
      <c r="C279" t="s">
        <v>3996</v>
      </c>
      <c r="D279" t="s">
        <v>3992</v>
      </c>
      <c r="E279" s="5">
        <v>4.5078742013559543</v>
      </c>
      <c r="F279" s="5">
        <v>2</v>
      </c>
    </row>
    <row r="280" spans="1:6">
      <c r="A280" t="s">
        <v>717</v>
      </c>
      <c r="B280" t="s">
        <v>2881</v>
      </c>
      <c r="C280" t="s">
        <v>3996</v>
      </c>
      <c r="D280" t="s">
        <v>3992</v>
      </c>
      <c r="E280" s="5">
        <v>0.28030617697451965</v>
      </c>
      <c r="F280" s="5">
        <v>2</v>
      </c>
    </row>
    <row r="281" spans="1:6">
      <c r="A281" t="s">
        <v>2262</v>
      </c>
      <c r="B281" t="s">
        <v>2882</v>
      </c>
      <c r="C281" t="s">
        <v>3996</v>
      </c>
      <c r="D281" t="s">
        <v>3992</v>
      </c>
      <c r="E281" s="5">
        <v>0.9104268816987563</v>
      </c>
      <c r="F281" s="5">
        <v>2</v>
      </c>
    </row>
    <row r="282" spans="1:6">
      <c r="A282" t="s">
        <v>3243</v>
      </c>
      <c r="B282" t="s">
        <v>2883</v>
      </c>
      <c r="C282" t="s">
        <v>3996</v>
      </c>
      <c r="D282" t="s">
        <v>3992</v>
      </c>
      <c r="E282" s="5">
        <v>1.6934890255237971</v>
      </c>
      <c r="F282" s="5">
        <v>2</v>
      </c>
    </row>
    <row r="283" spans="1:6">
      <c r="A283" t="s">
        <v>3590</v>
      </c>
      <c r="B283" t="s">
        <v>2884</v>
      </c>
      <c r="C283" t="s">
        <v>3996</v>
      </c>
      <c r="D283" t="s">
        <v>3992</v>
      </c>
      <c r="E283" s="5">
        <v>3.245394562817419</v>
      </c>
      <c r="F283" s="5">
        <v>2</v>
      </c>
    </row>
    <row r="284" spans="1:6">
      <c r="A284" t="s">
        <v>3591</v>
      </c>
      <c r="B284" t="s">
        <v>2885</v>
      </c>
      <c r="C284" t="s">
        <v>3996</v>
      </c>
      <c r="D284" t="s">
        <v>3992</v>
      </c>
      <c r="E284" s="5">
        <v>20.620686442426098</v>
      </c>
      <c r="F284" s="5">
        <v>2</v>
      </c>
    </row>
    <row r="285" spans="1:6">
      <c r="A285" t="s">
        <v>3592</v>
      </c>
      <c r="B285" t="s">
        <v>2886</v>
      </c>
      <c r="C285" t="s">
        <v>3996</v>
      </c>
      <c r="D285" t="s">
        <v>3992</v>
      </c>
      <c r="E285" s="5">
        <v>0.76672134428373517</v>
      </c>
      <c r="F285" s="5">
        <v>2</v>
      </c>
    </row>
    <row r="286" spans="1:6">
      <c r="A286" t="s">
        <v>3593</v>
      </c>
      <c r="B286" t="s">
        <v>2887</v>
      </c>
      <c r="C286" t="s">
        <v>3996</v>
      </c>
      <c r="D286" t="s">
        <v>3992</v>
      </c>
      <c r="E286" s="5">
        <v>2.5938818337267369E-2</v>
      </c>
      <c r="F286" s="5">
        <v>2</v>
      </c>
    </row>
    <row r="287" spans="1:6">
      <c r="A287" t="s">
        <v>458</v>
      </c>
      <c r="B287" t="s">
        <v>671</v>
      </c>
      <c r="C287" t="s">
        <v>3996</v>
      </c>
      <c r="D287" t="s">
        <v>3992</v>
      </c>
      <c r="E287" s="5">
        <v>0.80749545954790569</v>
      </c>
      <c r="F287" s="5">
        <v>2</v>
      </c>
    </row>
    <row r="288" spans="1:6">
      <c r="A288" t="s">
        <v>459</v>
      </c>
      <c r="B288" t="s">
        <v>673</v>
      </c>
      <c r="C288" t="s">
        <v>3996</v>
      </c>
      <c r="D288" t="s">
        <v>3992</v>
      </c>
      <c r="E288" s="5">
        <v>2.1932334475910844</v>
      </c>
      <c r="F288" s="5">
        <v>2</v>
      </c>
    </row>
    <row r="289" spans="1:6">
      <c r="A289" t="s">
        <v>4536</v>
      </c>
      <c r="B289" t="s">
        <v>674</v>
      </c>
      <c r="C289" t="s">
        <v>3996</v>
      </c>
      <c r="D289" t="s">
        <v>3992</v>
      </c>
      <c r="E289" s="5">
        <v>0.81598139832089245</v>
      </c>
      <c r="F289" s="5">
        <v>2</v>
      </c>
    </row>
    <row r="290" spans="1:6">
      <c r="A290" t="s">
        <v>4537</v>
      </c>
      <c r="B290" t="s">
        <v>675</v>
      </c>
      <c r="C290" t="s">
        <v>3996</v>
      </c>
      <c r="D290" t="s">
        <v>3992</v>
      </c>
      <c r="E290" s="5">
        <v>0.44420880702372284</v>
      </c>
      <c r="F290" s="5">
        <v>2</v>
      </c>
    </row>
    <row r="291" spans="1:6">
      <c r="A291" t="s">
        <v>4538</v>
      </c>
      <c r="B291" t="s">
        <v>676</v>
      </c>
      <c r="C291" t="s">
        <v>3996</v>
      </c>
      <c r="D291" t="s">
        <v>3992</v>
      </c>
      <c r="E291" s="5">
        <v>0.43766287203725318</v>
      </c>
      <c r="F291" s="5">
        <v>2</v>
      </c>
    </row>
    <row r="292" spans="1:6">
      <c r="A292" t="s">
        <v>4539</v>
      </c>
      <c r="B292" t="s">
        <v>678</v>
      </c>
      <c r="C292" t="s">
        <v>3996</v>
      </c>
      <c r="D292" t="s">
        <v>3992</v>
      </c>
      <c r="E292" s="5">
        <v>11.784953651342137</v>
      </c>
      <c r="F292" s="5">
        <v>2</v>
      </c>
    </row>
    <row r="293" spans="1:6">
      <c r="A293" t="s">
        <v>2234</v>
      </c>
      <c r="B293" t="s">
        <v>1342</v>
      </c>
      <c r="C293" t="s">
        <v>3996</v>
      </c>
      <c r="D293" t="s">
        <v>3992</v>
      </c>
      <c r="E293" s="5">
        <v>1.5752877740448339</v>
      </c>
      <c r="F293" s="5">
        <v>2</v>
      </c>
    </row>
    <row r="294" spans="1:6">
      <c r="A294" t="s">
        <v>2363</v>
      </c>
      <c r="B294" t="s">
        <v>1343</v>
      </c>
      <c r="C294" t="s">
        <v>3996</v>
      </c>
      <c r="D294" t="s">
        <v>3992</v>
      </c>
      <c r="E294" s="5">
        <v>1.7925413500751632</v>
      </c>
      <c r="F294" s="5">
        <v>2</v>
      </c>
    </row>
    <row r="295" spans="1:6">
      <c r="A295" t="s">
        <v>1475</v>
      </c>
      <c r="B295" t="s">
        <v>2328</v>
      </c>
      <c r="C295" t="s">
        <v>3996</v>
      </c>
      <c r="D295" t="s">
        <v>3992</v>
      </c>
      <c r="E295" s="5">
        <v>0.43910493792723915</v>
      </c>
      <c r="F295" s="5">
        <v>2</v>
      </c>
    </row>
    <row r="296" spans="1:6">
      <c r="A296" t="s">
        <v>1476</v>
      </c>
      <c r="B296" t="s">
        <v>1116</v>
      </c>
      <c r="C296" t="s">
        <v>3996</v>
      </c>
      <c r="D296" t="s">
        <v>3992</v>
      </c>
      <c r="E296" s="5">
        <v>0.92925512550397626</v>
      </c>
      <c r="F296" s="5">
        <v>2</v>
      </c>
    </row>
    <row r="297" spans="1:6">
      <c r="A297" t="s">
        <v>1477</v>
      </c>
      <c r="B297" t="s">
        <v>1117</v>
      </c>
      <c r="C297" t="s">
        <v>3996</v>
      </c>
      <c r="D297" t="s">
        <v>3992</v>
      </c>
      <c r="E297" s="5">
        <v>1.7049704903597023</v>
      </c>
      <c r="F297" s="5">
        <v>2</v>
      </c>
    </row>
    <row r="298" spans="1:6">
      <c r="A298" t="s">
        <v>785</v>
      </c>
      <c r="B298" t="s">
        <v>1118</v>
      </c>
      <c r="C298" t="s">
        <v>3996</v>
      </c>
      <c r="D298" t="s">
        <v>3992</v>
      </c>
      <c r="E298" s="5">
        <v>0.68797599995319669</v>
      </c>
      <c r="F298" s="5">
        <v>2</v>
      </c>
    </row>
    <row r="299" spans="1:6">
      <c r="A299" t="s">
        <v>786</v>
      </c>
      <c r="B299" t="s">
        <v>4559</v>
      </c>
      <c r="C299" t="s">
        <v>3996</v>
      </c>
      <c r="D299" t="s">
        <v>3992</v>
      </c>
      <c r="E299" s="5">
        <v>3.4223340312291337</v>
      </c>
      <c r="F299" s="5">
        <v>2</v>
      </c>
    </row>
    <row r="300" spans="1:6">
      <c r="A300" t="s">
        <v>787</v>
      </c>
      <c r="B300" t="s">
        <v>3581</v>
      </c>
      <c r="C300" t="s">
        <v>3996</v>
      </c>
      <c r="D300" t="s">
        <v>3992</v>
      </c>
      <c r="E300" s="5">
        <v>1.1369275818727191</v>
      </c>
      <c r="F300" s="5">
        <v>2</v>
      </c>
    </row>
    <row r="301" spans="1:6">
      <c r="A301" t="s">
        <v>2233</v>
      </c>
      <c r="B301" t="s">
        <v>3582</v>
      </c>
      <c r="C301" t="s">
        <v>3996</v>
      </c>
      <c r="D301" t="s">
        <v>3992</v>
      </c>
      <c r="E301" s="5">
        <v>0.56544304289779701</v>
      </c>
      <c r="F301" s="5">
        <v>2</v>
      </c>
    </row>
    <row r="302" spans="1:6">
      <c r="A302" t="s">
        <v>221</v>
      </c>
      <c r="B302" t="s">
        <v>3583</v>
      </c>
      <c r="C302" t="s">
        <v>3996</v>
      </c>
      <c r="D302" t="s">
        <v>3992</v>
      </c>
      <c r="E302" s="5">
        <v>0.4955552849406239</v>
      </c>
      <c r="F302" s="5">
        <v>2</v>
      </c>
    </row>
    <row r="303" spans="1:6">
      <c r="A303" t="s">
        <v>222</v>
      </c>
      <c r="B303" t="s">
        <v>3584</v>
      </c>
      <c r="C303" t="s">
        <v>3996</v>
      </c>
      <c r="D303" t="s">
        <v>3992</v>
      </c>
      <c r="E303" s="5">
        <v>12.963449016476355</v>
      </c>
      <c r="F303" s="5">
        <v>2</v>
      </c>
    </row>
    <row r="304" spans="1:6">
      <c r="A304" t="s">
        <v>2199</v>
      </c>
      <c r="B304" t="s">
        <v>1831</v>
      </c>
      <c r="C304" t="s">
        <v>3996</v>
      </c>
      <c r="D304" t="s">
        <v>3992</v>
      </c>
      <c r="E304" s="5">
        <v>2.9579267169302401</v>
      </c>
      <c r="F304" s="5">
        <v>2</v>
      </c>
    </row>
    <row r="305" spans="1:6">
      <c r="A305" t="s">
        <v>2200</v>
      </c>
      <c r="B305" t="s">
        <v>3099</v>
      </c>
      <c r="C305" t="s">
        <v>3996</v>
      </c>
      <c r="D305" t="s">
        <v>3992</v>
      </c>
      <c r="E305" s="5">
        <v>1.4309768986168125</v>
      </c>
      <c r="F305" s="5">
        <v>2</v>
      </c>
    </row>
    <row r="306" spans="1:6">
      <c r="A306" t="s">
        <v>2711</v>
      </c>
      <c r="B306" t="s">
        <v>1625</v>
      </c>
      <c r="C306" t="s">
        <v>3996</v>
      </c>
      <c r="D306" t="s">
        <v>3992</v>
      </c>
      <c r="E306" s="5">
        <v>3.0466047261168132</v>
      </c>
      <c r="F306" s="5">
        <v>2</v>
      </c>
    </row>
    <row r="307" spans="1:6">
      <c r="A307" t="s">
        <v>2712</v>
      </c>
      <c r="B307" t="s">
        <v>3175</v>
      </c>
      <c r="C307" t="s">
        <v>3996</v>
      </c>
      <c r="D307" t="s">
        <v>3992</v>
      </c>
      <c r="E307" s="5">
        <v>7.2320022888037307</v>
      </c>
      <c r="F307" s="5">
        <v>2</v>
      </c>
    </row>
    <row r="308" spans="1:6">
      <c r="A308" t="s">
        <v>3724</v>
      </c>
      <c r="B308" t="s">
        <v>3176</v>
      </c>
      <c r="C308" t="s">
        <v>3996</v>
      </c>
      <c r="D308" t="s">
        <v>3992</v>
      </c>
      <c r="E308" s="5">
        <v>5.2958123943134941E-2</v>
      </c>
      <c r="F308" s="5">
        <v>2</v>
      </c>
    </row>
    <row r="309" spans="1:6">
      <c r="A309" t="s">
        <v>2124</v>
      </c>
      <c r="B309" t="s">
        <v>3177</v>
      </c>
      <c r="C309" t="s">
        <v>3996</v>
      </c>
      <c r="D309" t="s">
        <v>3993</v>
      </c>
      <c r="E309" s="5">
        <v>1495.8294825911998</v>
      </c>
      <c r="F309" s="5">
        <v>2</v>
      </c>
    </row>
    <row r="310" spans="1:6">
      <c r="A310" t="s">
        <v>3725</v>
      </c>
      <c r="B310" t="s">
        <v>3178</v>
      </c>
      <c r="C310" t="s">
        <v>3996</v>
      </c>
      <c r="D310" t="s">
        <v>3992</v>
      </c>
      <c r="E310" s="5">
        <v>1.4939147663638903</v>
      </c>
      <c r="F310" s="5">
        <v>2</v>
      </c>
    </row>
    <row r="311" spans="1:6">
      <c r="A311" t="s">
        <v>668</v>
      </c>
      <c r="B311" t="s">
        <v>3179</v>
      </c>
      <c r="C311" t="s">
        <v>3996</v>
      </c>
      <c r="D311" t="s">
        <v>3992</v>
      </c>
      <c r="E311" s="5">
        <v>0.28645700834843052</v>
      </c>
      <c r="F311" s="5">
        <v>2</v>
      </c>
    </row>
    <row r="312" spans="1:6">
      <c r="A312" t="s">
        <v>669</v>
      </c>
      <c r="B312" t="s">
        <v>2557</v>
      </c>
      <c r="C312" t="s">
        <v>3996</v>
      </c>
      <c r="D312" t="s">
        <v>3992</v>
      </c>
      <c r="E312" s="5">
        <v>0.77559099087938366</v>
      </c>
      <c r="F312" s="5">
        <v>2</v>
      </c>
    </row>
    <row r="313" spans="1:6">
      <c r="A313" t="s">
        <v>295</v>
      </c>
      <c r="B313" t="s">
        <v>2558</v>
      </c>
      <c r="C313" t="s">
        <v>3996</v>
      </c>
      <c r="D313" t="s">
        <v>3992</v>
      </c>
      <c r="E313" s="5">
        <v>8.5217018986463877</v>
      </c>
      <c r="F313" s="5">
        <v>2</v>
      </c>
    </row>
    <row r="314" spans="1:6">
      <c r="A314" t="s">
        <v>3040</v>
      </c>
      <c r="B314" t="s">
        <v>2559</v>
      </c>
      <c r="C314" t="s">
        <v>3996</v>
      </c>
      <c r="D314" t="s">
        <v>3992</v>
      </c>
      <c r="E314" s="5">
        <v>4.6711741313051691</v>
      </c>
      <c r="F314" s="5">
        <v>2</v>
      </c>
    </row>
    <row r="315" spans="1:6">
      <c r="A315" t="s">
        <v>3041</v>
      </c>
      <c r="B315" t="s">
        <v>2639</v>
      </c>
      <c r="C315" t="s">
        <v>3996</v>
      </c>
      <c r="D315" t="s">
        <v>3992</v>
      </c>
      <c r="E315" s="5">
        <v>0.26913819211891676</v>
      </c>
      <c r="F315" s="5">
        <v>2</v>
      </c>
    </row>
    <row r="316" spans="1:6">
      <c r="A316" t="s">
        <v>3473</v>
      </c>
      <c r="B316" t="s">
        <v>2640</v>
      </c>
      <c r="C316" t="s">
        <v>3996</v>
      </c>
      <c r="D316" t="s">
        <v>3992</v>
      </c>
      <c r="E316" s="5">
        <v>0.88345829467014958</v>
      </c>
      <c r="F316" s="5">
        <v>2</v>
      </c>
    </row>
    <row r="317" spans="1:6">
      <c r="A317" t="s">
        <v>3474</v>
      </c>
      <c r="B317" t="s">
        <v>2641</v>
      </c>
      <c r="C317" t="s">
        <v>3996</v>
      </c>
      <c r="D317" t="s">
        <v>3992</v>
      </c>
      <c r="E317" s="5">
        <v>1.675409288127039</v>
      </c>
      <c r="F317" s="5">
        <v>2</v>
      </c>
    </row>
    <row r="318" spans="1:6">
      <c r="A318" t="s">
        <v>4644</v>
      </c>
      <c r="B318" t="s">
        <v>2642</v>
      </c>
      <c r="C318" t="s">
        <v>3996</v>
      </c>
      <c r="D318" t="s">
        <v>3992</v>
      </c>
      <c r="E318" s="5">
        <v>3.1097421931172997</v>
      </c>
      <c r="F318" s="5">
        <v>2</v>
      </c>
    </row>
    <row r="319" spans="1:6">
      <c r="A319" t="s">
        <v>4645</v>
      </c>
      <c r="B319" t="s">
        <v>2643</v>
      </c>
      <c r="C319" t="s">
        <v>3996</v>
      </c>
      <c r="D319" t="s">
        <v>3992</v>
      </c>
      <c r="E319" s="5">
        <v>21.131625617219292</v>
      </c>
      <c r="F319" s="5">
        <v>2</v>
      </c>
    </row>
    <row r="320" spans="1:6">
      <c r="A320" t="s">
        <v>4656</v>
      </c>
      <c r="B320" t="s">
        <v>2644</v>
      </c>
      <c r="C320" t="s">
        <v>3996</v>
      </c>
      <c r="D320" t="s">
        <v>3992</v>
      </c>
      <c r="E320" s="5">
        <v>0.78728810574733854</v>
      </c>
      <c r="F320" s="5">
        <v>2</v>
      </c>
    </row>
    <row r="321" spans="1:6">
      <c r="A321" t="s">
        <v>4657</v>
      </c>
      <c r="B321" t="s">
        <v>2645</v>
      </c>
      <c r="C321" t="s">
        <v>3996</v>
      </c>
      <c r="D321" t="s">
        <v>3992</v>
      </c>
      <c r="E321" s="5">
        <v>2.4769156749727558E-2</v>
      </c>
      <c r="F321" s="5">
        <v>2</v>
      </c>
    </row>
    <row r="322" spans="1:6">
      <c r="A322" t="s">
        <v>4658</v>
      </c>
      <c r="B322" t="s">
        <v>2646</v>
      </c>
      <c r="C322" t="s">
        <v>3996</v>
      </c>
      <c r="D322" t="s">
        <v>3992</v>
      </c>
      <c r="E322" s="5">
        <v>0.79612826281346705</v>
      </c>
      <c r="F322" s="5">
        <v>2</v>
      </c>
    </row>
    <row r="323" spans="1:6">
      <c r="A323" t="s">
        <v>4659</v>
      </c>
      <c r="B323" t="s">
        <v>574</v>
      </c>
      <c r="C323" t="s">
        <v>3996</v>
      </c>
      <c r="D323" t="s">
        <v>3992</v>
      </c>
      <c r="E323" s="5">
        <v>2.1539343401302404</v>
      </c>
      <c r="F323" s="5">
        <v>2</v>
      </c>
    </row>
    <row r="324" spans="1:6">
      <c r="A324" t="s">
        <v>4660</v>
      </c>
      <c r="B324" t="s">
        <v>1102</v>
      </c>
      <c r="C324" t="s">
        <v>3996</v>
      </c>
      <c r="D324" t="s">
        <v>3992</v>
      </c>
      <c r="E324" s="5">
        <v>0.81330477338206542</v>
      </c>
      <c r="F324" s="5">
        <v>2</v>
      </c>
    </row>
    <row r="325" spans="1:6">
      <c r="A325" t="s">
        <v>382</v>
      </c>
      <c r="B325" t="s">
        <v>1009</v>
      </c>
      <c r="C325" t="s">
        <v>3996</v>
      </c>
      <c r="D325" t="s">
        <v>3992</v>
      </c>
      <c r="E325" s="5">
        <v>0.50705313010467579</v>
      </c>
      <c r="F325" s="5">
        <v>2</v>
      </c>
    </row>
    <row r="326" spans="1:6">
      <c r="A326" t="s">
        <v>383</v>
      </c>
      <c r="B326" t="s">
        <v>1010</v>
      </c>
      <c r="C326" t="s">
        <v>3996</v>
      </c>
      <c r="D326" t="s">
        <v>3992</v>
      </c>
      <c r="E326" s="5">
        <v>0.41957037581890066</v>
      </c>
      <c r="F326" s="5">
        <v>2</v>
      </c>
    </row>
    <row r="327" spans="1:6">
      <c r="A327" t="s">
        <v>384</v>
      </c>
      <c r="B327" t="s">
        <v>1011</v>
      </c>
      <c r="C327" t="s">
        <v>3996</v>
      </c>
      <c r="D327" t="s">
        <v>3992</v>
      </c>
      <c r="E327" s="5">
        <v>11.753783316031155</v>
      </c>
      <c r="F327" s="5">
        <v>2</v>
      </c>
    </row>
    <row r="328" spans="1:6">
      <c r="A328" t="s">
        <v>385</v>
      </c>
      <c r="B328" t="s">
        <v>1012</v>
      </c>
      <c r="C328" t="s">
        <v>3996</v>
      </c>
      <c r="D328" t="s">
        <v>3992</v>
      </c>
      <c r="E328" s="5">
        <v>1.553363734840006</v>
      </c>
      <c r="F328" s="5">
        <v>2</v>
      </c>
    </row>
    <row r="329" spans="1:6">
      <c r="A329" t="s">
        <v>396</v>
      </c>
      <c r="B329" t="s">
        <v>489</v>
      </c>
      <c r="C329" t="s">
        <v>3996</v>
      </c>
      <c r="D329" t="s">
        <v>3992</v>
      </c>
      <c r="E329" s="5">
        <v>1.7748669217966324</v>
      </c>
      <c r="F329" s="5">
        <v>2</v>
      </c>
    </row>
    <row r="330" spans="1:6">
      <c r="A330" t="s">
        <v>397</v>
      </c>
      <c r="B330" t="s">
        <v>994</v>
      </c>
      <c r="C330" t="s">
        <v>3996</v>
      </c>
      <c r="D330" t="s">
        <v>3992</v>
      </c>
      <c r="E330" s="5">
        <v>0.42112373021295163</v>
      </c>
      <c r="F330" s="5">
        <v>2</v>
      </c>
    </row>
    <row r="331" spans="1:6">
      <c r="A331" t="s">
        <v>398</v>
      </c>
      <c r="B331" t="s">
        <v>995</v>
      </c>
      <c r="C331" t="s">
        <v>3996</v>
      </c>
      <c r="D331" t="s">
        <v>3992</v>
      </c>
      <c r="E331" s="5">
        <v>0.84892196878780257</v>
      </c>
      <c r="F331" s="5">
        <v>2</v>
      </c>
    </row>
    <row r="332" spans="1:6">
      <c r="A332" t="s">
        <v>410</v>
      </c>
      <c r="B332" t="s">
        <v>996</v>
      </c>
      <c r="C332" t="s">
        <v>3996</v>
      </c>
      <c r="D332" t="s">
        <v>3992</v>
      </c>
      <c r="E332" s="5">
        <v>1.6246272560562449</v>
      </c>
      <c r="F332" s="5">
        <v>2</v>
      </c>
    </row>
    <row r="333" spans="1:6">
      <c r="A333" t="s">
        <v>411</v>
      </c>
      <c r="B333" t="s">
        <v>1672</v>
      </c>
      <c r="C333" t="s">
        <v>3996</v>
      </c>
      <c r="D333" t="s">
        <v>3992</v>
      </c>
      <c r="E333" s="5">
        <v>0.63348408150499269</v>
      </c>
      <c r="F333" s="5">
        <v>2</v>
      </c>
    </row>
    <row r="334" spans="1:6">
      <c r="A334" t="s">
        <v>412</v>
      </c>
      <c r="B334" t="s">
        <v>477</v>
      </c>
      <c r="C334" t="s">
        <v>3996</v>
      </c>
      <c r="D334" t="s">
        <v>3992</v>
      </c>
      <c r="E334" s="5">
        <v>3.347537314405642</v>
      </c>
      <c r="F334" s="5">
        <v>2</v>
      </c>
    </row>
    <row r="335" spans="1:6">
      <c r="A335" t="s">
        <v>413</v>
      </c>
      <c r="B335" t="s">
        <v>478</v>
      </c>
      <c r="C335" t="s">
        <v>3996</v>
      </c>
      <c r="D335" t="s">
        <v>3992</v>
      </c>
      <c r="E335" s="5">
        <v>1.0924549224283384</v>
      </c>
      <c r="F335" s="5">
        <v>2</v>
      </c>
    </row>
    <row r="336" spans="1:6">
      <c r="A336" t="s">
        <v>414</v>
      </c>
      <c r="B336" t="s">
        <v>3669</v>
      </c>
      <c r="C336" t="s">
        <v>3996</v>
      </c>
      <c r="D336" t="s">
        <v>3992</v>
      </c>
      <c r="E336" s="5">
        <v>0.57335675522434171</v>
      </c>
      <c r="F336" s="5">
        <v>2</v>
      </c>
    </row>
    <row r="337" spans="1:6">
      <c r="A337" t="s">
        <v>833</v>
      </c>
      <c r="B337" t="s">
        <v>3670</v>
      </c>
      <c r="C337" t="s">
        <v>3996</v>
      </c>
      <c r="D337" t="s">
        <v>3992</v>
      </c>
      <c r="E337" s="5">
        <v>0.46785456336666981</v>
      </c>
      <c r="F337" s="5">
        <v>2</v>
      </c>
    </row>
    <row r="338" spans="1:6">
      <c r="A338" t="s">
        <v>834</v>
      </c>
      <c r="B338" t="s">
        <v>3671</v>
      </c>
      <c r="C338" t="s">
        <v>3996</v>
      </c>
      <c r="D338" t="s">
        <v>3992</v>
      </c>
      <c r="E338" s="5">
        <v>12.92916164763427</v>
      </c>
      <c r="F338" s="5">
        <v>2</v>
      </c>
    </row>
    <row r="339" spans="1:6">
      <c r="A339" t="s">
        <v>835</v>
      </c>
      <c r="B339" t="s">
        <v>568</v>
      </c>
      <c r="C339" t="s">
        <v>3996</v>
      </c>
      <c r="D339" t="s">
        <v>3992</v>
      </c>
      <c r="E339" s="5">
        <v>2.9494607562081177</v>
      </c>
      <c r="F339" s="5">
        <v>2</v>
      </c>
    </row>
    <row r="340" spans="1:6">
      <c r="A340" t="s">
        <v>836</v>
      </c>
      <c r="B340" t="s">
        <v>569</v>
      </c>
      <c r="C340" t="s">
        <v>3996</v>
      </c>
      <c r="D340" t="s">
        <v>3992</v>
      </c>
      <c r="E340" s="5">
        <v>1.4359158565848751</v>
      </c>
      <c r="F340" s="5">
        <v>2</v>
      </c>
    </row>
    <row r="341" spans="1:6">
      <c r="A341" t="s">
        <v>837</v>
      </c>
      <c r="B341" t="s">
        <v>570</v>
      </c>
      <c r="C341" t="s">
        <v>3996</v>
      </c>
      <c r="D341" t="s">
        <v>3992</v>
      </c>
      <c r="E341" s="5">
        <v>3.0329284841322934</v>
      </c>
      <c r="F341" s="5">
        <v>2</v>
      </c>
    </row>
    <row r="342" spans="1:6">
      <c r="A342" t="s">
        <v>3301</v>
      </c>
      <c r="B342" t="s">
        <v>571</v>
      </c>
      <c r="C342" t="s">
        <v>3996</v>
      </c>
      <c r="D342" t="s">
        <v>3992</v>
      </c>
      <c r="E342" s="5">
        <v>7.1810246903682931</v>
      </c>
      <c r="F342" s="5">
        <v>2</v>
      </c>
    </row>
    <row r="343" spans="1:6">
      <c r="A343" t="s">
        <v>3302</v>
      </c>
      <c r="B343" t="s">
        <v>572</v>
      </c>
      <c r="C343" t="s">
        <v>3996</v>
      </c>
      <c r="D343" t="s">
        <v>3992</v>
      </c>
      <c r="E343" s="5">
        <v>5.9873474875009804E-2</v>
      </c>
      <c r="F343" s="5">
        <v>2</v>
      </c>
    </row>
    <row r="344" spans="1:6">
      <c r="A344" t="s">
        <v>2125</v>
      </c>
      <c r="B344" t="s">
        <v>573</v>
      </c>
      <c r="C344" t="s">
        <v>3996</v>
      </c>
      <c r="D344" t="s">
        <v>3993</v>
      </c>
      <c r="E344" s="5">
        <v>1515.2358710742444</v>
      </c>
      <c r="F344" s="5">
        <v>2</v>
      </c>
    </row>
    <row r="345" spans="1:6">
      <c r="A345" t="s">
        <v>3303</v>
      </c>
      <c r="B345" t="s">
        <v>1930</v>
      </c>
      <c r="C345" t="s">
        <v>3996</v>
      </c>
      <c r="D345" t="s">
        <v>3992</v>
      </c>
      <c r="E345" s="5">
        <v>0.62930765236630737</v>
      </c>
      <c r="F345" s="5">
        <v>2</v>
      </c>
    </row>
    <row r="346" spans="1:6">
      <c r="A346" t="s">
        <v>3304</v>
      </c>
      <c r="B346" t="s">
        <v>1931</v>
      </c>
      <c r="C346" t="s">
        <v>3996</v>
      </c>
      <c r="D346" t="s">
        <v>3992</v>
      </c>
      <c r="E346" s="5">
        <v>1.5167382531089085E-4</v>
      </c>
      <c r="F346" s="5">
        <v>2</v>
      </c>
    </row>
    <row r="347" spans="1:6">
      <c r="A347" t="s">
        <v>3305</v>
      </c>
      <c r="B347" t="s">
        <v>2039</v>
      </c>
      <c r="C347" t="s">
        <v>3996</v>
      </c>
      <c r="D347" t="s">
        <v>3992</v>
      </c>
      <c r="E347" s="5">
        <v>95.375633666464253</v>
      </c>
      <c r="F347" s="5">
        <v>2</v>
      </c>
    </row>
    <row r="348" spans="1:6">
      <c r="A348" t="s">
        <v>3306</v>
      </c>
      <c r="B348" t="s">
        <v>952</v>
      </c>
      <c r="C348" t="s">
        <v>3996</v>
      </c>
      <c r="D348" t="s">
        <v>3992</v>
      </c>
      <c r="E348" s="5">
        <v>0.50985786338329253</v>
      </c>
      <c r="F348" s="5">
        <v>2</v>
      </c>
    </row>
    <row r="349" spans="1:6">
      <c r="A349" t="s">
        <v>3307</v>
      </c>
      <c r="B349" t="s">
        <v>953</v>
      </c>
      <c r="C349" t="s">
        <v>3996</v>
      </c>
      <c r="D349" t="s">
        <v>3992</v>
      </c>
      <c r="E349" s="5">
        <v>1.068512117615821E-2</v>
      </c>
      <c r="F349" s="5">
        <v>2</v>
      </c>
    </row>
    <row r="350" spans="1:6">
      <c r="A350" t="s">
        <v>3308</v>
      </c>
      <c r="B350" t="s">
        <v>954</v>
      </c>
      <c r="C350" t="s">
        <v>3996</v>
      </c>
      <c r="D350" t="s">
        <v>3992</v>
      </c>
      <c r="E350" s="5">
        <v>1.2877106319042517</v>
      </c>
      <c r="F350" s="5">
        <v>2</v>
      </c>
    </row>
    <row r="351" spans="1:6">
      <c r="A351" t="s">
        <v>3309</v>
      </c>
      <c r="B351" t="s">
        <v>1932</v>
      </c>
      <c r="C351" t="s">
        <v>3996</v>
      </c>
      <c r="D351" t="s">
        <v>3992</v>
      </c>
      <c r="E351" s="5">
        <v>1.2486957358093147E-2</v>
      </c>
      <c r="F351" s="5">
        <v>2</v>
      </c>
    </row>
    <row r="352" spans="1:6">
      <c r="A352" t="s">
        <v>3310</v>
      </c>
      <c r="B352" t="s">
        <v>3726</v>
      </c>
      <c r="C352" t="s">
        <v>3996</v>
      </c>
      <c r="D352" t="s">
        <v>3992</v>
      </c>
      <c r="E352" s="5">
        <v>1.9158824977276383E-2</v>
      </c>
      <c r="F352" s="5">
        <v>2</v>
      </c>
    </row>
    <row r="353" spans="1:6">
      <c r="A353" t="s">
        <v>3311</v>
      </c>
      <c r="B353" t="s">
        <v>688</v>
      </c>
      <c r="C353" t="s">
        <v>3996</v>
      </c>
      <c r="D353" t="s">
        <v>3992</v>
      </c>
      <c r="E353" s="5">
        <v>2.15500760854504</v>
      </c>
      <c r="F353" s="5">
        <v>2</v>
      </c>
    </row>
    <row r="354" spans="1:6">
      <c r="A354" t="s">
        <v>3312</v>
      </c>
      <c r="B354" t="s">
        <v>689</v>
      </c>
      <c r="C354" t="s">
        <v>3996</v>
      </c>
      <c r="D354" t="s">
        <v>727</v>
      </c>
      <c r="E354" s="5">
        <v>184.14516515167716</v>
      </c>
      <c r="F354" s="5">
        <v>2</v>
      </c>
    </row>
    <row r="355" spans="1:6">
      <c r="A355" t="s">
        <v>3313</v>
      </c>
      <c r="B355" t="s">
        <v>690</v>
      </c>
      <c r="C355" t="s">
        <v>3996</v>
      </c>
      <c r="D355" t="s">
        <v>727</v>
      </c>
      <c r="E355" s="5">
        <v>338.96164625669195</v>
      </c>
      <c r="F355" s="5">
        <v>2</v>
      </c>
    </row>
    <row r="356" spans="1:6">
      <c r="A356" t="s">
        <v>3314</v>
      </c>
      <c r="B356" t="s">
        <v>691</v>
      </c>
      <c r="C356" t="s">
        <v>692</v>
      </c>
      <c r="D356" t="s">
        <v>727</v>
      </c>
      <c r="E356" s="5">
        <v>-7.9366479126615995E+30</v>
      </c>
      <c r="F356" s="5">
        <v>2</v>
      </c>
    </row>
    <row r="357" spans="1:6">
      <c r="A357" t="s">
        <v>3315</v>
      </c>
      <c r="B357" t="s">
        <v>2713</v>
      </c>
      <c r="C357" t="s">
        <v>3996</v>
      </c>
      <c r="D357" t="s">
        <v>727</v>
      </c>
      <c r="E357" s="5">
        <v>0.01</v>
      </c>
      <c r="F357" s="5">
        <v>2</v>
      </c>
    </row>
    <row r="358" spans="1:6">
      <c r="A358" t="s">
        <v>3316</v>
      </c>
      <c r="B358" t="s">
        <v>3171</v>
      </c>
      <c r="C358" t="s">
        <v>3996</v>
      </c>
      <c r="D358" t="s">
        <v>3992</v>
      </c>
      <c r="E358" s="5">
        <v>7.0853364541187819E-2</v>
      </c>
      <c r="F358" s="5">
        <v>2</v>
      </c>
    </row>
    <row r="359" spans="1:6">
      <c r="A359" t="s">
        <v>3317</v>
      </c>
      <c r="B359" t="s">
        <v>3172</v>
      </c>
      <c r="C359" t="s">
        <v>3996</v>
      </c>
      <c r="D359" t="s">
        <v>3992</v>
      </c>
      <c r="E359" s="5">
        <v>1.2916373272384203E-8</v>
      </c>
      <c r="F359" s="5">
        <v>2</v>
      </c>
    </row>
    <row r="360" spans="1:6">
      <c r="A360" t="s">
        <v>3318</v>
      </c>
      <c r="B360" t="s">
        <v>1561</v>
      </c>
      <c r="C360" t="s">
        <v>3996</v>
      </c>
      <c r="D360" t="s">
        <v>3992</v>
      </c>
      <c r="E360" s="5">
        <v>5.2697350400899309E-4</v>
      </c>
      <c r="F360" s="5">
        <v>2</v>
      </c>
    </row>
    <row r="361" spans="1:6">
      <c r="A361" t="s">
        <v>3319</v>
      </c>
      <c r="B361" t="s">
        <v>374</v>
      </c>
      <c r="C361" t="s">
        <v>3996</v>
      </c>
      <c r="D361" t="s">
        <v>3992</v>
      </c>
      <c r="E361" s="5">
        <v>1.5879538813011271E-3</v>
      </c>
      <c r="F361" s="5">
        <v>2</v>
      </c>
    </row>
    <row r="362" spans="1:6">
      <c r="A362" t="s">
        <v>3320</v>
      </c>
      <c r="B362" t="s">
        <v>375</v>
      </c>
      <c r="C362" t="s">
        <v>3996</v>
      </c>
      <c r="D362" t="s">
        <v>3992</v>
      </c>
      <c r="E362" s="5">
        <v>1.8852633101653439E-4</v>
      </c>
      <c r="F362" s="5">
        <v>2</v>
      </c>
    </row>
    <row r="363" spans="1:6">
      <c r="A363" t="s">
        <v>3321</v>
      </c>
      <c r="B363" t="s">
        <v>376</v>
      </c>
      <c r="C363" t="s">
        <v>3996</v>
      </c>
      <c r="D363" t="s">
        <v>3992</v>
      </c>
      <c r="E363" s="5">
        <v>5.7370218538877317E-5</v>
      </c>
      <c r="F363" s="5">
        <v>2</v>
      </c>
    </row>
    <row r="364" spans="1:6">
      <c r="A364" t="s">
        <v>3322</v>
      </c>
      <c r="B364" t="s">
        <v>377</v>
      </c>
      <c r="C364" t="s">
        <v>3996</v>
      </c>
      <c r="D364" t="s">
        <v>3992</v>
      </c>
      <c r="E364" s="5">
        <v>3.2612236077403362E-4</v>
      </c>
      <c r="F364" s="5">
        <v>2</v>
      </c>
    </row>
    <row r="365" spans="1:6">
      <c r="A365" t="s">
        <v>3323</v>
      </c>
      <c r="B365" t="s">
        <v>2327</v>
      </c>
      <c r="C365" t="s">
        <v>3996</v>
      </c>
      <c r="D365" t="s">
        <v>3992</v>
      </c>
      <c r="E365" s="5">
        <v>97.085978698433451</v>
      </c>
      <c r="F365" s="5">
        <v>2</v>
      </c>
    </row>
    <row r="366" spans="1:6">
      <c r="A366" t="s">
        <v>1933</v>
      </c>
      <c r="B366" t="s">
        <v>4019</v>
      </c>
      <c r="C366" t="s">
        <v>3996</v>
      </c>
      <c r="D366" t="s">
        <v>3992</v>
      </c>
      <c r="E366" s="5">
        <v>0.24418786874779286</v>
      </c>
      <c r="F366" s="5">
        <v>2</v>
      </c>
    </row>
    <row r="367" spans="1:6">
      <c r="A367" t="s">
        <v>1934</v>
      </c>
      <c r="B367" t="s">
        <v>4020</v>
      </c>
      <c r="C367" t="s">
        <v>3996</v>
      </c>
      <c r="D367" t="s">
        <v>3992</v>
      </c>
      <c r="E367" s="5">
        <v>1.2083952138056324E-9</v>
      </c>
      <c r="F367" s="5">
        <v>2</v>
      </c>
    </row>
    <row r="368" spans="1:6">
      <c r="A368" t="s">
        <v>1935</v>
      </c>
      <c r="B368" t="s">
        <v>2488</v>
      </c>
      <c r="C368" t="s">
        <v>3996</v>
      </c>
      <c r="D368" t="s">
        <v>3992</v>
      </c>
      <c r="E368" s="5">
        <v>4.2362247183921393E-6</v>
      </c>
      <c r="F368" s="5">
        <v>2</v>
      </c>
    </row>
    <row r="369" spans="1:6">
      <c r="A369" t="s">
        <v>2901</v>
      </c>
      <c r="B369" t="s">
        <v>4214</v>
      </c>
      <c r="C369" t="s">
        <v>3996</v>
      </c>
      <c r="D369" t="s">
        <v>3992</v>
      </c>
      <c r="E369" s="5">
        <v>1.5625942472303136E-4</v>
      </c>
      <c r="F369" s="5">
        <v>2</v>
      </c>
    </row>
    <row r="370" spans="1:6">
      <c r="A370" t="s">
        <v>1426</v>
      </c>
      <c r="B370" t="s">
        <v>4215</v>
      </c>
      <c r="C370" t="s">
        <v>3996</v>
      </c>
      <c r="D370" t="s">
        <v>3992</v>
      </c>
      <c r="E370" s="5">
        <v>0.76822182649771675</v>
      </c>
      <c r="F370" s="5">
        <v>2</v>
      </c>
    </row>
    <row r="371" spans="1:6">
      <c r="A371" t="s">
        <v>1427</v>
      </c>
      <c r="B371" t="s">
        <v>3183</v>
      </c>
      <c r="C371" t="s">
        <v>3996</v>
      </c>
      <c r="D371" t="s">
        <v>3992</v>
      </c>
      <c r="E371" s="5">
        <v>1.3264963658555926</v>
      </c>
      <c r="F371" s="5">
        <v>2</v>
      </c>
    </row>
    <row r="372" spans="1:6">
      <c r="A372" t="s">
        <v>1428</v>
      </c>
      <c r="B372" t="s">
        <v>3184</v>
      </c>
      <c r="C372" t="s">
        <v>3996</v>
      </c>
      <c r="D372" t="s">
        <v>3992</v>
      </c>
      <c r="E372" s="5">
        <v>0.50141441985439228</v>
      </c>
      <c r="F372" s="5">
        <v>2</v>
      </c>
    </row>
    <row r="373" spans="1:6">
      <c r="A373" t="s">
        <v>1429</v>
      </c>
      <c r="B373" t="s">
        <v>3185</v>
      </c>
      <c r="C373" t="s">
        <v>3996</v>
      </c>
      <c r="D373" t="s">
        <v>3992</v>
      </c>
      <c r="E373" s="5">
        <v>1.7727980176804058E-2</v>
      </c>
      <c r="F373" s="5">
        <v>2</v>
      </c>
    </row>
    <row r="374" spans="1:6">
      <c r="A374" t="s">
        <v>3409</v>
      </c>
      <c r="B374" t="s">
        <v>1547</v>
      </c>
      <c r="C374" t="s">
        <v>3996</v>
      </c>
      <c r="D374" t="s">
        <v>3992</v>
      </c>
      <c r="E374" s="5">
        <v>0.19693908884190245</v>
      </c>
      <c r="F374" s="5">
        <v>2</v>
      </c>
    </row>
    <row r="375" spans="1:6">
      <c r="A375" t="s">
        <v>3410</v>
      </c>
      <c r="B375" t="s">
        <v>4107</v>
      </c>
      <c r="C375" t="s">
        <v>3996</v>
      </c>
      <c r="D375" t="s">
        <v>3992</v>
      </c>
      <c r="E375" s="5">
        <v>3.5179239373964561</v>
      </c>
      <c r="F375" s="5">
        <v>2</v>
      </c>
    </row>
    <row r="376" spans="1:6">
      <c r="A376" t="s">
        <v>3411</v>
      </c>
      <c r="B376" t="s">
        <v>4108</v>
      </c>
      <c r="C376" t="s">
        <v>3996</v>
      </c>
      <c r="D376" t="s">
        <v>3992</v>
      </c>
      <c r="E376" s="5">
        <v>58.459016929782855</v>
      </c>
      <c r="F376" s="5">
        <v>2</v>
      </c>
    </row>
    <row r="377" spans="1:6">
      <c r="A377" t="s">
        <v>3412</v>
      </c>
      <c r="B377" t="s">
        <v>4535</v>
      </c>
      <c r="C377" t="s">
        <v>3996</v>
      </c>
      <c r="D377" t="s">
        <v>3992</v>
      </c>
      <c r="E377" s="5">
        <v>37.777378653510283</v>
      </c>
      <c r="F377" s="5">
        <v>2</v>
      </c>
    </row>
    <row r="378" spans="1:6">
      <c r="A378" t="s">
        <v>3413</v>
      </c>
      <c r="B378" t="s">
        <v>3701</v>
      </c>
      <c r="C378" t="s">
        <v>3996</v>
      </c>
      <c r="D378" t="s">
        <v>3992</v>
      </c>
      <c r="E378" s="5">
        <v>3.1013410291707341E-2</v>
      </c>
      <c r="F378" s="5">
        <v>2</v>
      </c>
    </row>
    <row r="379" spans="1:6">
      <c r="A379" t="s">
        <v>3414</v>
      </c>
      <c r="B379" t="s">
        <v>3702</v>
      </c>
      <c r="C379" t="s">
        <v>3996</v>
      </c>
      <c r="D379" t="s">
        <v>3992</v>
      </c>
      <c r="E379" s="5">
        <v>92.09651381480748</v>
      </c>
      <c r="F379" s="5">
        <v>2</v>
      </c>
    </row>
    <row r="380" spans="1:6">
      <c r="A380" t="s">
        <v>3415</v>
      </c>
      <c r="B380" t="s">
        <v>3703</v>
      </c>
      <c r="C380" t="s">
        <v>3996</v>
      </c>
      <c r="D380" t="s">
        <v>3992</v>
      </c>
      <c r="E380" s="5">
        <v>0.11455354764699208</v>
      </c>
      <c r="F380" s="5">
        <v>2</v>
      </c>
    </row>
    <row r="381" spans="1:6">
      <c r="A381" t="s">
        <v>3416</v>
      </c>
      <c r="B381" t="s">
        <v>1435</v>
      </c>
      <c r="C381" t="s">
        <v>3996</v>
      </c>
      <c r="D381" t="s">
        <v>3992</v>
      </c>
      <c r="E381" s="5">
        <v>1.4103328534902606</v>
      </c>
      <c r="F381" s="5">
        <v>2</v>
      </c>
    </row>
    <row r="382" spans="1:6">
      <c r="A382" t="s">
        <v>3417</v>
      </c>
      <c r="B382" t="s">
        <v>1436</v>
      </c>
      <c r="C382" t="s">
        <v>3996</v>
      </c>
      <c r="D382" t="s">
        <v>3992</v>
      </c>
      <c r="E382" s="5">
        <v>3.012846131568395E-2</v>
      </c>
      <c r="F382" s="5">
        <v>2</v>
      </c>
    </row>
    <row r="383" spans="1:6">
      <c r="A383" t="s">
        <v>3418</v>
      </c>
      <c r="B383" t="s">
        <v>1437</v>
      </c>
      <c r="C383" t="s">
        <v>3996</v>
      </c>
      <c r="D383" t="s">
        <v>3992</v>
      </c>
      <c r="E383" s="5">
        <v>1.1674984701708666</v>
      </c>
      <c r="F383" s="5">
        <v>2</v>
      </c>
    </row>
    <row r="384" spans="1:6">
      <c r="A384" t="s">
        <v>3419</v>
      </c>
      <c r="B384" t="s">
        <v>1438</v>
      </c>
      <c r="C384" t="s">
        <v>3996</v>
      </c>
      <c r="D384" t="s">
        <v>3992</v>
      </c>
      <c r="E384" s="5">
        <v>1.7027725071948849</v>
      </c>
      <c r="F384" s="5">
        <v>2</v>
      </c>
    </row>
    <row r="385" spans="1:6">
      <c r="A385" t="s">
        <v>3420</v>
      </c>
      <c r="B385" t="s">
        <v>1439</v>
      </c>
      <c r="C385" t="s">
        <v>3996</v>
      </c>
      <c r="D385" t="s">
        <v>3992</v>
      </c>
      <c r="E385" s="5">
        <v>0.20549046959243275</v>
      </c>
      <c r="F385" s="5">
        <v>2</v>
      </c>
    </row>
    <row r="386" spans="1:6">
      <c r="A386" t="s">
        <v>3421</v>
      </c>
      <c r="B386" t="s">
        <v>1627</v>
      </c>
      <c r="C386" t="s">
        <v>3996</v>
      </c>
      <c r="D386" t="s">
        <v>3992</v>
      </c>
      <c r="E386" s="5">
        <v>6.8646507707175952E-2</v>
      </c>
      <c r="F386" s="5">
        <v>2</v>
      </c>
    </row>
    <row r="387" spans="1:6">
      <c r="A387" t="s">
        <v>3422</v>
      </c>
      <c r="B387" t="s">
        <v>2074</v>
      </c>
      <c r="C387" t="s">
        <v>3996</v>
      </c>
      <c r="D387" t="s">
        <v>3992</v>
      </c>
      <c r="E387" s="5">
        <v>0.28567537373517593</v>
      </c>
      <c r="F387" s="5">
        <v>2</v>
      </c>
    </row>
    <row r="388" spans="1:6">
      <c r="A388" t="s">
        <v>3894</v>
      </c>
      <c r="B388" t="s">
        <v>2075</v>
      </c>
      <c r="C388" t="s">
        <v>3996</v>
      </c>
      <c r="D388" t="s">
        <v>3992</v>
      </c>
      <c r="E388" s="5">
        <v>25.850922446495193</v>
      </c>
      <c r="F388" s="5">
        <v>2</v>
      </c>
    </row>
    <row r="389" spans="1:6">
      <c r="A389" t="s">
        <v>3895</v>
      </c>
      <c r="B389" t="s">
        <v>3019</v>
      </c>
      <c r="C389" t="s">
        <v>3996</v>
      </c>
      <c r="D389" t="s">
        <v>3992</v>
      </c>
      <c r="E389" s="5">
        <v>56.017898275689333</v>
      </c>
      <c r="F389" s="5">
        <v>2</v>
      </c>
    </row>
    <row r="390" spans="1:6">
      <c r="A390" t="s">
        <v>3896</v>
      </c>
      <c r="B390" t="s">
        <v>3020</v>
      </c>
      <c r="C390" t="s">
        <v>3996</v>
      </c>
      <c r="D390" t="s">
        <v>3992</v>
      </c>
      <c r="E390" s="5">
        <v>4.5644106877948367</v>
      </c>
      <c r="F390" s="5">
        <v>2</v>
      </c>
    </row>
    <row r="391" spans="1:6">
      <c r="A391" t="s">
        <v>3802</v>
      </c>
      <c r="B391" t="s">
        <v>3021</v>
      </c>
      <c r="C391" t="s">
        <v>3996</v>
      </c>
      <c r="D391" t="s">
        <v>3992</v>
      </c>
      <c r="E391" s="5">
        <v>1.3859529551941034E-6</v>
      </c>
      <c r="F391" s="5">
        <v>2</v>
      </c>
    </row>
    <row r="392" spans="1:6">
      <c r="A392" t="s">
        <v>2813</v>
      </c>
      <c r="B392" t="s">
        <v>4430</v>
      </c>
      <c r="C392" t="s">
        <v>3996</v>
      </c>
      <c r="D392" t="s">
        <v>3992</v>
      </c>
      <c r="E392" s="5">
        <v>4.9043543353938851E-3</v>
      </c>
      <c r="F392" s="5">
        <v>2</v>
      </c>
    </row>
    <row r="393" spans="1:6">
      <c r="A393" t="s">
        <v>2814</v>
      </c>
      <c r="B393" t="s">
        <v>4431</v>
      </c>
      <c r="C393" t="s">
        <v>3996</v>
      </c>
      <c r="D393" t="s">
        <v>3992</v>
      </c>
      <c r="E393" s="5">
        <v>2.8414721791399753E-3</v>
      </c>
      <c r="F393" s="5">
        <v>2</v>
      </c>
    </row>
    <row r="394" spans="1:6">
      <c r="A394" t="s">
        <v>2815</v>
      </c>
      <c r="B394" t="s">
        <v>4432</v>
      </c>
      <c r="C394" t="s">
        <v>3996</v>
      </c>
      <c r="D394" t="s">
        <v>3992</v>
      </c>
      <c r="E394" s="5">
        <v>6.5303121661096308E-2</v>
      </c>
      <c r="F394" s="5">
        <v>2</v>
      </c>
    </row>
    <row r="395" spans="1:6">
      <c r="A395" t="s">
        <v>2816</v>
      </c>
      <c r="B395" t="s">
        <v>2443</v>
      </c>
      <c r="C395" t="s">
        <v>3996</v>
      </c>
      <c r="D395" t="s">
        <v>3992</v>
      </c>
      <c r="E395" s="5">
        <v>5.984665266291489</v>
      </c>
      <c r="F395" s="5">
        <v>2</v>
      </c>
    </row>
    <row r="396" spans="1:6">
      <c r="A396" t="s">
        <v>1916</v>
      </c>
      <c r="B396" t="s">
        <v>2533</v>
      </c>
      <c r="C396" t="s">
        <v>3996</v>
      </c>
      <c r="D396" t="s">
        <v>3992</v>
      </c>
      <c r="E396" s="5">
        <v>0.10444178366357176</v>
      </c>
      <c r="F396" s="5">
        <v>2</v>
      </c>
    </row>
    <row r="397" spans="1:6">
      <c r="A397" t="s">
        <v>1917</v>
      </c>
      <c r="B397" t="s">
        <v>1626</v>
      </c>
      <c r="C397" t="s">
        <v>3996</v>
      </c>
      <c r="D397" t="s">
        <v>3992</v>
      </c>
      <c r="E397" s="5">
        <v>2.6682936868272372E-2</v>
      </c>
      <c r="F397" s="5">
        <v>2</v>
      </c>
    </row>
    <row r="398" spans="1:6">
      <c r="A398" t="s">
        <v>1918</v>
      </c>
      <c r="B398" t="s">
        <v>997</v>
      </c>
      <c r="C398" t="s">
        <v>3996</v>
      </c>
      <c r="D398" t="s">
        <v>3992</v>
      </c>
      <c r="E398" s="5">
        <v>4.8507283880668437E-3</v>
      </c>
      <c r="F398" s="5">
        <v>2</v>
      </c>
    </row>
    <row r="399" spans="1:6">
      <c r="A399" t="s">
        <v>1919</v>
      </c>
      <c r="B399" t="s">
        <v>479</v>
      </c>
      <c r="C399" t="s">
        <v>3996</v>
      </c>
      <c r="D399" t="s">
        <v>3992</v>
      </c>
      <c r="E399" s="5">
        <v>0.29285337703036746</v>
      </c>
      <c r="F399" s="5">
        <v>2</v>
      </c>
    </row>
    <row r="400" spans="1:6">
      <c r="A400" t="s">
        <v>1920</v>
      </c>
      <c r="B400" t="s">
        <v>480</v>
      </c>
      <c r="C400" t="s">
        <v>3996</v>
      </c>
      <c r="D400" t="s">
        <v>3992</v>
      </c>
      <c r="E400" s="5">
        <v>4.3579938883807186E-2</v>
      </c>
      <c r="F400" s="5">
        <v>2</v>
      </c>
    </row>
    <row r="401" spans="1:6">
      <c r="A401" t="s">
        <v>1921</v>
      </c>
      <c r="B401" t="s">
        <v>1661</v>
      </c>
      <c r="C401" t="s">
        <v>3996</v>
      </c>
      <c r="D401" t="s">
        <v>3992</v>
      </c>
      <c r="E401" s="5">
        <v>0.26492097556596511</v>
      </c>
      <c r="F401" s="5">
        <v>2</v>
      </c>
    </row>
    <row r="402" spans="1:6">
      <c r="A402" t="s">
        <v>1922</v>
      </c>
      <c r="B402" t="s">
        <v>306</v>
      </c>
      <c r="C402" t="s">
        <v>3996</v>
      </c>
      <c r="D402" t="s">
        <v>3992</v>
      </c>
      <c r="E402" s="5">
        <v>1.2266915119069968</v>
      </c>
      <c r="F402" s="5">
        <v>2</v>
      </c>
    </row>
    <row r="403" spans="1:6">
      <c r="A403" t="s">
        <v>1923</v>
      </c>
      <c r="B403" t="s">
        <v>307</v>
      </c>
      <c r="C403" t="s">
        <v>3996</v>
      </c>
      <c r="D403" t="s">
        <v>3992</v>
      </c>
      <c r="E403" s="5">
        <v>0.10079079360137357</v>
      </c>
      <c r="F403" s="5">
        <v>2</v>
      </c>
    </row>
    <row r="404" spans="1:6">
      <c r="A404" t="s">
        <v>1198</v>
      </c>
      <c r="B404" t="s">
        <v>308</v>
      </c>
      <c r="C404" t="s">
        <v>3996</v>
      </c>
      <c r="D404" t="s">
        <v>3992</v>
      </c>
      <c r="E404" s="5">
        <v>0.11070912369313241</v>
      </c>
      <c r="F404" s="5">
        <v>2</v>
      </c>
    </row>
    <row r="405" spans="1:6">
      <c r="A405" t="s">
        <v>1199</v>
      </c>
      <c r="B405" t="s">
        <v>309</v>
      </c>
      <c r="C405" t="s">
        <v>3996</v>
      </c>
      <c r="D405" t="s">
        <v>3992</v>
      </c>
      <c r="E405" s="5">
        <v>0.18716532463459504</v>
      </c>
      <c r="F405" s="5">
        <v>2</v>
      </c>
    </row>
    <row r="406" spans="1:6">
      <c r="A406" t="s">
        <v>1200</v>
      </c>
      <c r="B406" t="s">
        <v>310</v>
      </c>
      <c r="C406" t="s">
        <v>3996</v>
      </c>
      <c r="D406" t="s">
        <v>3992</v>
      </c>
      <c r="E406" s="5">
        <v>0.16126830451094262</v>
      </c>
      <c r="F406" s="5">
        <v>2</v>
      </c>
    </row>
    <row r="407" spans="1:6">
      <c r="A407" t="s">
        <v>1201</v>
      </c>
      <c r="B407" t="s">
        <v>311</v>
      </c>
      <c r="C407" t="s">
        <v>3996</v>
      </c>
      <c r="D407" t="s">
        <v>727</v>
      </c>
      <c r="E407" s="5">
        <v>1.0000000000000001E-9</v>
      </c>
      <c r="F407" s="5">
        <v>2</v>
      </c>
    </row>
    <row r="408" spans="1:6">
      <c r="A408" t="s">
        <v>1202</v>
      </c>
      <c r="B408" t="s">
        <v>312</v>
      </c>
      <c r="C408" t="s">
        <v>3996</v>
      </c>
      <c r="D408" t="s">
        <v>3992</v>
      </c>
      <c r="E408" s="5">
        <v>30.072517261181769</v>
      </c>
      <c r="F408" s="5">
        <v>2</v>
      </c>
    </row>
    <row r="409" spans="1:6">
      <c r="A409" t="s">
        <v>1203</v>
      </c>
      <c r="B409" t="s">
        <v>313</v>
      </c>
      <c r="C409" t="s">
        <v>3996</v>
      </c>
      <c r="D409" t="s">
        <v>3992</v>
      </c>
      <c r="E409" s="5">
        <v>0.35</v>
      </c>
      <c r="F409" s="5">
        <v>2</v>
      </c>
    </row>
    <row r="410" spans="1:6">
      <c r="A410" t="s">
        <v>1204</v>
      </c>
      <c r="B410" t="s">
        <v>693</v>
      </c>
      <c r="C410" t="s">
        <v>3996</v>
      </c>
      <c r="D410" t="s">
        <v>3992</v>
      </c>
      <c r="E410" s="5">
        <v>17.594217923499656</v>
      </c>
      <c r="F410" s="5">
        <v>2</v>
      </c>
    </row>
    <row r="411" spans="1:6">
      <c r="A411" t="s">
        <v>1205</v>
      </c>
      <c r="B411" t="s">
        <v>694</v>
      </c>
      <c r="C411" t="s">
        <v>3996</v>
      </c>
      <c r="D411" t="s">
        <v>3992</v>
      </c>
      <c r="E411" s="5">
        <v>12.782175773842791</v>
      </c>
      <c r="F411" s="5">
        <v>2</v>
      </c>
    </row>
    <row r="412" spans="1:6">
      <c r="A412" t="s">
        <v>1206</v>
      </c>
      <c r="B412" t="s">
        <v>695</v>
      </c>
      <c r="C412" t="s">
        <v>3996</v>
      </c>
      <c r="D412" t="s">
        <v>3992</v>
      </c>
      <c r="E412" s="5">
        <v>0.26911802168361737</v>
      </c>
      <c r="F412" s="5">
        <v>2</v>
      </c>
    </row>
    <row r="413" spans="1:6">
      <c r="A413" t="s">
        <v>1207</v>
      </c>
      <c r="B413" t="s">
        <v>3810</v>
      </c>
      <c r="C413" t="s">
        <v>3996</v>
      </c>
      <c r="D413" t="s">
        <v>3992</v>
      </c>
      <c r="E413" s="5">
        <v>38.931971019792186</v>
      </c>
      <c r="F413" s="5">
        <v>2</v>
      </c>
    </row>
    <row r="414" spans="1:6">
      <c r="A414" t="s">
        <v>285</v>
      </c>
      <c r="B414" t="s">
        <v>129</v>
      </c>
      <c r="C414" t="s">
        <v>3996</v>
      </c>
      <c r="D414" t="s">
        <v>3992</v>
      </c>
      <c r="E414" s="5">
        <v>73.487460648698928</v>
      </c>
      <c r="F414" s="5">
        <v>2</v>
      </c>
    </row>
    <row r="415" spans="1:6">
      <c r="A415" t="s">
        <v>286</v>
      </c>
      <c r="B415" t="s">
        <v>130</v>
      </c>
      <c r="C415" t="s">
        <v>3996</v>
      </c>
      <c r="D415" t="s">
        <v>3992</v>
      </c>
      <c r="E415" s="5">
        <v>1.1360919176243589</v>
      </c>
      <c r="F415" s="5">
        <v>2</v>
      </c>
    </row>
    <row r="416" spans="1:6">
      <c r="A416" t="s">
        <v>287</v>
      </c>
      <c r="B416" t="s">
        <v>131</v>
      </c>
      <c r="C416" t="s">
        <v>3996</v>
      </c>
      <c r="D416" t="s">
        <v>3992</v>
      </c>
      <c r="E416" s="5">
        <v>25.376447433676717</v>
      </c>
      <c r="F416" s="5">
        <v>2</v>
      </c>
    </row>
    <row r="417" spans="1:6">
      <c r="A417" t="s">
        <v>288</v>
      </c>
      <c r="B417" t="s">
        <v>365</v>
      </c>
      <c r="C417" t="s">
        <v>3996</v>
      </c>
      <c r="D417" t="s">
        <v>3992</v>
      </c>
      <c r="E417" s="5">
        <v>72.022730971030768</v>
      </c>
      <c r="F417" s="5">
        <v>2</v>
      </c>
    </row>
    <row r="418" spans="1:6">
      <c r="A418" t="s">
        <v>4451</v>
      </c>
      <c r="B418" t="s">
        <v>366</v>
      </c>
      <c r="C418" t="s">
        <v>3996</v>
      </c>
      <c r="D418" t="s">
        <v>3992</v>
      </c>
      <c r="E418" s="5">
        <v>1.5983121895110755</v>
      </c>
      <c r="F418" s="5">
        <v>2</v>
      </c>
    </row>
    <row r="419" spans="1:6">
      <c r="A419" t="s">
        <v>4452</v>
      </c>
      <c r="B419" t="s">
        <v>481</v>
      </c>
      <c r="C419" t="s">
        <v>3996</v>
      </c>
      <c r="D419" t="s">
        <v>3992</v>
      </c>
      <c r="E419" s="5">
        <v>2.7424441374665744</v>
      </c>
      <c r="F419" s="5">
        <v>2</v>
      </c>
    </row>
    <row r="420" spans="1:6">
      <c r="A420" t="s">
        <v>4453</v>
      </c>
      <c r="B420" t="s">
        <v>3811</v>
      </c>
      <c r="C420" t="s">
        <v>3996</v>
      </c>
      <c r="D420" t="s">
        <v>3992</v>
      </c>
      <c r="E420" s="5">
        <v>12.316131459408499</v>
      </c>
      <c r="F420" s="5">
        <v>2</v>
      </c>
    </row>
    <row r="421" spans="1:6">
      <c r="A421" t="s">
        <v>1689</v>
      </c>
      <c r="B421" t="s">
        <v>3812</v>
      </c>
      <c r="C421" t="s">
        <v>3996</v>
      </c>
      <c r="D421" t="s">
        <v>3992</v>
      </c>
      <c r="E421" s="5">
        <v>4.075538021345035</v>
      </c>
      <c r="F421" s="5">
        <v>2</v>
      </c>
    </row>
    <row r="422" spans="1:6">
      <c r="A422" t="s">
        <v>1690</v>
      </c>
      <c r="B422" t="s">
        <v>3813</v>
      </c>
      <c r="C422" t="s">
        <v>3996</v>
      </c>
      <c r="D422" t="s">
        <v>3992</v>
      </c>
      <c r="E422" s="5">
        <v>1.8512081508402569</v>
      </c>
      <c r="F422" s="5">
        <v>2</v>
      </c>
    </row>
    <row r="423" spans="1:6">
      <c r="A423" t="s">
        <v>1691</v>
      </c>
      <c r="B423" t="s">
        <v>2154</v>
      </c>
      <c r="C423" t="s">
        <v>3996</v>
      </c>
      <c r="D423" t="s">
        <v>3992</v>
      </c>
      <c r="E423" s="5">
        <v>0.45292603792840902</v>
      </c>
      <c r="F423" s="5">
        <v>2</v>
      </c>
    </row>
    <row r="424" spans="1:6">
      <c r="A424" t="s">
        <v>1692</v>
      </c>
      <c r="B424" t="s">
        <v>2155</v>
      </c>
      <c r="C424" t="s">
        <v>3996</v>
      </c>
      <c r="D424" t="s">
        <v>3992</v>
      </c>
      <c r="E424" s="5">
        <v>2.1907245447363728</v>
      </c>
      <c r="F424" s="5">
        <v>2</v>
      </c>
    </row>
    <row r="425" spans="1:6">
      <c r="A425" t="s">
        <v>1693</v>
      </c>
      <c r="B425" t="s">
        <v>2156</v>
      </c>
      <c r="C425" t="s">
        <v>3996</v>
      </c>
      <c r="D425" t="s">
        <v>3992</v>
      </c>
      <c r="E425" s="5">
        <v>1.6471273028633582</v>
      </c>
      <c r="F425" s="5">
        <v>2</v>
      </c>
    </row>
    <row r="426" spans="1:6">
      <c r="A426" t="s">
        <v>1694</v>
      </c>
      <c r="B426" t="s">
        <v>3044</v>
      </c>
      <c r="C426" t="s">
        <v>3996</v>
      </c>
      <c r="D426" t="s">
        <v>3992</v>
      </c>
      <c r="E426" s="5">
        <v>1.096991017024965</v>
      </c>
      <c r="F426" s="5">
        <v>2</v>
      </c>
    </row>
    <row r="427" spans="1:6">
      <c r="A427" t="s">
        <v>1695</v>
      </c>
      <c r="B427" t="s">
        <v>3045</v>
      </c>
      <c r="C427" t="s">
        <v>3996</v>
      </c>
      <c r="D427" t="s">
        <v>3992</v>
      </c>
      <c r="E427" s="5">
        <v>5.2055192314093897E-4</v>
      </c>
      <c r="F427" s="5">
        <v>2</v>
      </c>
    </row>
    <row r="428" spans="1:6">
      <c r="A428" t="s">
        <v>1696</v>
      </c>
      <c r="B428" t="s">
        <v>3046</v>
      </c>
      <c r="C428" t="s">
        <v>3996</v>
      </c>
      <c r="D428" t="s">
        <v>3992</v>
      </c>
      <c r="E428" s="5">
        <v>5.3456159215774296E-3</v>
      </c>
      <c r="F428" s="5">
        <v>2</v>
      </c>
    </row>
    <row r="429" spans="1:6">
      <c r="A429" t="s">
        <v>1697</v>
      </c>
      <c r="B429" t="s">
        <v>3047</v>
      </c>
      <c r="C429" t="s">
        <v>3996</v>
      </c>
      <c r="D429" t="s">
        <v>3990</v>
      </c>
      <c r="E429" s="5">
        <v>0.81523893926206548</v>
      </c>
      <c r="F429" s="5">
        <v>2</v>
      </c>
    </row>
    <row r="430" spans="1:6">
      <c r="A430" t="s">
        <v>1698</v>
      </c>
      <c r="B430" t="s">
        <v>2434</v>
      </c>
      <c r="C430" t="s">
        <v>3996</v>
      </c>
      <c r="D430" t="s">
        <v>727</v>
      </c>
      <c r="E430" s="5">
        <v>6.4942436996293399E-3</v>
      </c>
      <c r="F430" s="5">
        <v>2</v>
      </c>
    </row>
    <row r="431" spans="1:6">
      <c r="A431" t="s">
        <v>3815</v>
      </c>
      <c r="B431" t="s">
        <v>2435</v>
      </c>
      <c r="C431" t="s">
        <v>3996</v>
      </c>
      <c r="D431" t="s">
        <v>3992</v>
      </c>
      <c r="E431" s="5">
        <v>-1.5E+35</v>
      </c>
      <c r="F431" s="5">
        <v>2</v>
      </c>
    </row>
    <row r="432" spans="1:6">
      <c r="A432" t="s">
        <v>3816</v>
      </c>
      <c r="B432" t="s">
        <v>2436</v>
      </c>
      <c r="C432" t="s">
        <v>3996</v>
      </c>
      <c r="D432" t="s">
        <v>3992</v>
      </c>
      <c r="E432" s="5">
        <v>-1.5E+35</v>
      </c>
      <c r="F432" s="5">
        <v>2</v>
      </c>
    </row>
    <row r="433" spans="1:6">
      <c r="A433" t="s">
        <v>3817</v>
      </c>
      <c r="B433" t="s">
        <v>3212</v>
      </c>
      <c r="C433" t="s">
        <v>3996</v>
      </c>
      <c r="D433" t="s">
        <v>727</v>
      </c>
      <c r="E433" s="5">
        <v>31</v>
      </c>
      <c r="F433" s="5">
        <v>2</v>
      </c>
    </row>
    <row r="434" spans="1:6">
      <c r="A434" t="s">
        <v>3818</v>
      </c>
      <c r="B434" t="s">
        <v>562</v>
      </c>
      <c r="C434" t="s">
        <v>3996</v>
      </c>
      <c r="D434" t="s">
        <v>727</v>
      </c>
      <c r="E434" s="5">
        <v>0.1</v>
      </c>
      <c r="F434" s="5">
        <v>2</v>
      </c>
    </row>
    <row r="435" spans="1:6">
      <c r="A435" t="s">
        <v>3819</v>
      </c>
      <c r="B435" t="s">
        <v>2437</v>
      </c>
      <c r="C435" t="s">
        <v>3996</v>
      </c>
      <c r="D435" t="s">
        <v>727</v>
      </c>
      <c r="E435" s="5">
        <v>0.10000100000000005</v>
      </c>
      <c r="F435" s="5">
        <v>2</v>
      </c>
    </row>
    <row r="436" spans="1:6">
      <c r="A436" t="s">
        <v>3820</v>
      </c>
      <c r="B436" t="s">
        <v>2438</v>
      </c>
      <c r="C436" t="s">
        <v>3996</v>
      </c>
      <c r="D436" t="s">
        <v>727</v>
      </c>
      <c r="E436" s="5">
        <v>0.1</v>
      </c>
      <c r="F436" s="5">
        <v>2</v>
      </c>
    </row>
    <row r="437" spans="1:6">
      <c r="A437" t="s">
        <v>2069</v>
      </c>
      <c r="B437" t="s">
        <v>4544</v>
      </c>
      <c r="C437" t="s">
        <v>3996</v>
      </c>
      <c r="D437" t="s">
        <v>727</v>
      </c>
      <c r="E437" s="5">
        <v>81.900170278629275</v>
      </c>
      <c r="F437" s="5">
        <v>2</v>
      </c>
    </row>
    <row r="438" spans="1:6">
      <c r="A438" t="s">
        <v>2070</v>
      </c>
      <c r="B438" t="s">
        <v>4545</v>
      </c>
      <c r="C438" t="s">
        <v>3996</v>
      </c>
      <c r="D438" t="s">
        <v>3992</v>
      </c>
      <c r="E438" s="5">
        <v>0.15843356777506293</v>
      </c>
      <c r="F438" s="5">
        <v>2</v>
      </c>
    </row>
    <row r="439" spans="1:6">
      <c r="A439" t="s">
        <v>2473</v>
      </c>
      <c r="B439" t="s">
        <v>4546</v>
      </c>
      <c r="C439" t="s">
        <v>3996</v>
      </c>
      <c r="D439" t="s">
        <v>3992</v>
      </c>
      <c r="E439" s="5">
        <v>1.8674480866837189E-2</v>
      </c>
      <c r="F439" s="5">
        <v>2</v>
      </c>
    </row>
    <row r="440" spans="1:6">
      <c r="A440" t="s">
        <v>2474</v>
      </c>
      <c r="B440" t="s">
        <v>4405</v>
      </c>
      <c r="C440" t="s">
        <v>3996</v>
      </c>
      <c r="D440" t="s">
        <v>3992</v>
      </c>
      <c r="E440" s="5">
        <v>32.581949960301152</v>
      </c>
      <c r="F440" s="5">
        <v>2</v>
      </c>
    </row>
    <row r="441" spans="1:6">
      <c r="A441" t="s">
        <v>2475</v>
      </c>
      <c r="B441" t="s">
        <v>3168</v>
      </c>
      <c r="C441" t="s">
        <v>3996</v>
      </c>
      <c r="D441" t="s">
        <v>3992</v>
      </c>
      <c r="E441" s="5">
        <v>53.20564725865399</v>
      </c>
      <c r="F441" s="5">
        <v>2</v>
      </c>
    </row>
    <row r="442" spans="1:6">
      <c r="A442" t="s">
        <v>2476</v>
      </c>
      <c r="B442" t="s">
        <v>3169</v>
      </c>
      <c r="C442" t="s">
        <v>3996</v>
      </c>
      <c r="D442" t="s">
        <v>3992</v>
      </c>
      <c r="E442" s="5">
        <v>14.035294732402956</v>
      </c>
      <c r="F442" s="5">
        <v>2</v>
      </c>
    </row>
    <row r="443" spans="1:6">
      <c r="A443" t="s">
        <v>2477</v>
      </c>
      <c r="B443" t="s">
        <v>3170</v>
      </c>
      <c r="C443" t="s">
        <v>3996</v>
      </c>
      <c r="D443" t="s">
        <v>1526</v>
      </c>
      <c r="E443" s="5">
        <v>20.336123764071978</v>
      </c>
      <c r="F443" s="5">
        <v>2</v>
      </c>
    </row>
    <row r="444" spans="1:6">
      <c r="A444" t="s">
        <v>2478</v>
      </c>
      <c r="B444" t="s">
        <v>2791</v>
      </c>
      <c r="C444" t="s">
        <v>3996</v>
      </c>
      <c r="D444" t="s">
        <v>3992</v>
      </c>
      <c r="E444" s="5">
        <v>80.868719765098191</v>
      </c>
      <c r="F444" s="5">
        <v>2</v>
      </c>
    </row>
    <row r="445" spans="1:6">
      <c r="A445" t="s">
        <v>2479</v>
      </c>
      <c r="B445" t="s">
        <v>2792</v>
      </c>
      <c r="C445" t="s">
        <v>3996</v>
      </c>
      <c r="D445" t="s">
        <v>2793</v>
      </c>
      <c r="E445" s="5">
        <v>-141470.31179049821</v>
      </c>
      <c r="F445" s="5">
        <v>2</v>
      </c>
    </row>
    <row r="446" spans="1:6">
      <c r="A446" t="s">
        <v>2480</v>
      </c>
      <c r="B446" t="s">
        <v>4667</v>
      </c>
      <c r="C446" t="s">
        <v>3996</v>
      </c>
      <c r="D446" t="s">
        <v>2745</v>
      </c>
      <c r="E446" s="5">
        <v>5.0037317976695794</v>
      </c>
      <c r="F446" s="5">
        <v>2</v>
      </c>
    </row>
    <row r="447" spans="1:6">
      <c r="A447" t="s">
        <v>2481</v>
      </c>
      <c r="B447" t="s">
        <v>4668</v>
      </c>
      <c r="C447" t="s">
        <v>3996</v>
      </c>
      <c r="D447" t="s">
        <v>2451</v>
      </c>
      <c r="E447" s="5">
        <v>-315.88529886841746</v>
      </c>
      <c r="F447" s="5">
        <v>2</v>
      </c>
    </row>
    <row r="448" spans="1:6">
      <c r="A448" t="s">
        <v>2126</v>
      </c>
      <c r="B448" t="s">
        <v>4669</v>
      </c>
      <c r="C448" t="s">
        <v>3996</v>
      </c>
      <c r="D448" t="s">
        <v>3991</v>
      </c>
      <c r="E448" s="5">
        <v>529.22687733624741</v>
      </c>
      <c r="F448" s="5">
        <v>2</v>
      </c>
    </row>
    <row r="449" spans="1:6">
      <c r="A449" t="s">
        <v>2127</v>
      </c>
      <c r="B449" t="s">
        <v>2936</v>
      </c>
      <c r="C449" t="s">
        <v>3996</v>
      </c>
      <c r="D449" t="s">
        <v>3993</v>
      </c>
      <c r="E449" s="5">
        <v>45.689999999999941</v>
      </c>
      <c r="F449" s="5">
        <v>2</v>
      </c>
    </row>
    <row r="450" spans="1:6">
      <c r="A450" t="s">
        <v>2128</v>
      </c>
      <c r="B450" t="s">
        <v>2937</v>
      </c>
      <c r="C450" t="s">
        <v>3996</v>
      </c>
      <c r="D450" t="s">
        <v>3993</v>
      </c>
      <c r="E450" s="5">
        <v>-147.56090001379647</v>
      </c>
      <c r="F450" s="5">
        <v>2</v>
      </c>
    </row>
    <row r="451" spans="1:6">
      <c r="A451" t="s">
        <v>2482</v>
      </c>
      <c r="B451" t="s">
        <v>2938</v>
      </c>
      <c r="C451" t="s">
        <v>3996</v>
      </c>
      <c r="D451" t="s">
        <v>727</v>
      </c>
      <c r="E451" s="5">
        <v>27.409456864859788</v>
      </c>
      <c r="F451" s="5">
        <v>2</v>
      </c>
    </row>
    <row r="452" spans="1:6">
      <c r="A452" t="s">
        <v>2129</v>
      </c>
      <c r="B452" t="s">
        <v>2939</v>
      </c>
      <c r="C452" t="s">
        <v>3996</v>
      </c>
      <c r="D452" t="s">
        <v>3991</v>
      </c>
      <c r="E452" s="5">
        <v>534.78499300952524</v>
      </c>
      <c r="F452" s="5">
        <v>2</v>
      </c>
    </row>
    <row r="453" spans="1:6">
      <c r="A453" t="s">
        <v>2130</v>
      </c>
      <c r="B453" t="s">
        <v>3426</v>
      </c>
      <c r="C453" t="s">
        <v>3996</v>
      </c>
      <c r="D453" t="s">
        <v>3993</v>
      </c>
      <c r="E453" s="5">
        <v>-207.43842480286219</v>
      </c>
      <c r="F453" s="5">
        <v>2</v>
      </c>
    </row>
    <row r="454" spans="1:6">
      <c r="A454" t="s">
        <v>2483</v>
      </c>
      <c r="B454" t="s">
        <v>3427</v>
      </c>
      <c r="C454" t="s">
        <v>3996</v>
      </c>
      <c r="D454" t="s">
        <v>727</v>
      </c>
      <c r="E454" s="5">
        <v>20.30945686485979</v>
      </c>
      <c r="F454" s="5">
        <v>2</v>
      </c>
    </row>
    <row r="455" spans="1:6">
      <c r="A455" t="s">
        <v>4213</v>
      </c>
      <c r="B455" t="s">
        <v>3088</v>
      </c>
      <c r="C455" t="s">
        <v>3996</v>
      </c>
      <c r="D455" t="s">
        <v>3993</v>
      </c>
      <c r="E455" s="5">
        <v>-147.56090001379647</v>
      </c>
      <c r="F455" s="5">
        <v>2</v>
      </c>
    </row>
    <row r="456" spans="1:6">
      <c r="A456" t="s">
        <v>2899</v>
      </c>
      <c r="B456" t="s">
        <v>3089</v>
      </c>
      <c r="C456" t="s">
        <v>3996</v>
      </c>
      <c r="D456" t="s">
        <v>3991</v>
      </c>
      <c r="E456" s="5">
        <v>532.00593517288621</v>
      </c>
      <c r="F456" s="5">
        <v>2</v>
      </c>
    </row>
    <row r="457" spans="1:6">
      <c r="A457" t="s">
        <v>2900</v>
      </c>
      <c r="B457" t="s">
        <v>3090</v>
      </c>
      <c r="C457" t="s">
        <v>3996</v>
      </c>
      <c r="D457" t="s">
        <v>3993</v>
      </c>
      <c r="E457" s="5">
        <v>-112.45423703493992</v>
      </c>
      <c r="F457" s="5">
        <v>2</v>
      </c>
    </row>
    <row r="458" spans="1:6">
      <c r="A458" t="s">
        <v>1492</v>
      </c>
      <c r="B458" t="s">
        <v>1293</v>
      </c>
      <c r="C458" t="s">
        <v>3996</v>
      </c>
      <c r="D458" t="s">
        <v>3993</v>
      </c>
      <c r="E458" s="5">
        <v>-78.747986735313702</v>
      </c>
      <c r="F458" s="5">
        <v>2</v>
      </c>
    </row>
    <row r="459" spans="1:6">
      <c r="A459" t="s">
        <v>1493</v>
      </c>
      <c r="B459" t="s">
        <v>3719</v>
      </c>
      <c r="C459" t="s">
        <v>3996</v>
      </c>
      <c r="D459" t="s">
        <v>3991</v>
      </c>
      <c r="E459" s="5">
        <v>530.61640625456687</v>
      </c>
      <c r="F459" s="5">
        <v>2</v>
      </c>
    </row>
    <row r="460" spans="1:6">
      <c r="A460" t="s">
        <v>1494</v>
      </c>
      <c r="B460" t="s">
        <v>4243</v>
      </c>
      <c r="C460" t="s">
        <v>3996</v>
      </c>
      <c r="D460" t="s">
        <v>3993</v>
      </c>
      <c r="E460" s="5">
        <v>-29.606900000000053</v>
      </c>
      <c r="F460" s="5">
        <v>2</v>
      </c>
    </row>
    <row r="461" spans="1:6">
      <c r="A461" t="s">
        <v>2484</v>
      </c>
      <c r="B461" t="s">
        <v>4244</v>
      </c>
      <c r="C461" t="s">
        <v>3996</v>
      </c>
      <c r="D461" t="s">
        <v>727</v>
      </c>
      <c r="E461" s="5">
        <v>0.16252784818011573</v>
      </c>
      <c r="F461" s="5">
        <v>2</v>
      </c>
    </row>
    <row r="462" spans="1:6">
      <c r="A462" t="s">
        <v>2485</v>
      </c>
      <c r="B462" t="s">
        <v>4245</v>
      </c>
      <c r="C462" t="s">
        <v>3996</v>
      </c>
      <c r="D462" t="s">
        <v>727</v>
      </c>
      <c r="E462" s="5">
        <v>0.95814291662294915</v>
      </c>
      <c r="F462" s="5">
        <v>2</v>
      </c>
    </row>
    <row r="463" spans="1:6">
      <c r="A463" t="s">
        <v>2486</v>
      </c>
      <c r="B463" t="s">
        <v>4614</v>
      </c>
      <c r="C463" t="s">
        <v>3996</v>
      </c>
      <c r="D463" t="s">
        <v>3992</v>
      </c>
      <c r="E463" s="5">
        <v>4.5208519854001341E-3</v>
      </c>
      <c r="F463" s="5">
        <v>2</v>
      </c>
    </row>
    <row r="464" spans="1:6">
      <c r="A464" t="s">
        <v>2487</v>
      </c>
      <c r="B464" t="s">
        <v>108</v>
      </c>
      <c r="C464" t="s">
        <v>3996</v>
      </c>
      <c r="D464" t="s">
        <v>3992</v>
      </c>
      <c r="E464" s="5">
        <v>16.263208171021585</v>
      </c>
      <c r="F464" s="5">
        <v>2</v>
      </c>
    </row>
    <row r="465" spans="1:6">
      <c r="A465" t="s">
        <v>4627</v>
      </c>
      <c r="B465" t="s">
        <v>109</v>
      </c>
      <c r="C465" t="s">
        <v>3996</v>
      </c>
      <c r="D465" t="s">
        <v>3992</v>
      </c>
      <c r="E465" s="5">
        <v>2.7562856126633839E-2</v>
      </c>
      <c r="F465" s="5">
        <v>2</v>
      </c>
    </row>
    <row r="466" spans="1:6">
      <c r="A466" t="s">
        <v>4628</v>
      </c>
      <c r="B466" t="s">
        <v>1235</v>
      </c>
      <c r="C466" t="s">
        <v>3996</v>
      </c>
      <c r="D466" t="s">
        <v>3992</v>
      </c>
      <c r="E466" s="5">
        <v>9.7411465922336016E-3</v>
      </c>
      <c r="F466" s="5">
        <v>2</v>
      </c>
    </row>
    <row r="467" spans="1:6">
      <c r="A467" t="s">
        <v>4629</v>
      </c>
      <c r="B467" t="s">
        <v>19</v>
      </c>
      <c r="C467" t="s">
        <v>3996</v>
      </c>
      <c r="D467" t="s">
        <v>3992</v>
      </c>
      <c r="E467" s="5">
        <v>2.6696456797670468E-2</v>
      </c>
      <c r="F467" s="5">
        <v>2</v>
      </c>
    </row>
    <row r="468" spans="1:6">
      <c r="A468" t="s">
        <v>4630</v>
      </c>
      <c r="B468" t="s">
        <v>49</v>
      </c>
      <c r="C468" t="s">
        <v>3996</v>
      </c>
      <c r="D468" t="s">
        <v>3992</v>
      </c>
      <c r="E468" s="5">
        <v>4.9647279250974821</v>
      </c>
      <c r="F468" s="5">
        <v>2</v>
      </c>
    </row>
    <row r="469" spans="1:6">
      <c r="A469" t="s">
        <v>4631</v>
      </c>
      <c r="B469" t="s">
        <v>50</v>
      </c>
      <c r="C469" t="s">
        <v>3996</v>
      </c>
      <c r="D469" t="s">
        <v>3992</v>
      </c>
      <c r="E469" s="5">
        <v>54.980811412230899</v>
      </c>
      <c r="F469" s="5">
        <v>2</v>
      </c>
    </row>
    <row r="470" spans="1:6">
      <c r="A470" t="s">
        <v>4632</v>
      </c>
      <c r="B470" t="s">
        <v>52</v>
      </c>
      <c r="C470" t="s">
        <v>3996</v>
      </c>
      <c r="D470" t="s">
        <v>3992</v>
      </c>
      <c r="E470" s="5">
        <v>11.905661995306987</v>
      </c>
      <c r="F470" s="5">
        <v>2</v>
      </c>
    </row>
    <row r="471" spans="1:6">
      <c r="A471" t="s">
        <v>4633</v>
      </c>
      <c r="B471" t="s">
        <v>451</v>
      </c>
      <c r="C471" t="s">
        <v>3996</v>
      </c>
      <c r="D471" t="s">
        <v>3992</v>
      </c>
      <c r="E471" s="5">
        <v>0.1686175424732877</v>
      </c>
      <c r="F471" s="5">
        <v>2</v>
      </c>
    </row>
    <row r="472" spans="1:6">
      <c r="A472" t="s">
        <v>4634</v>
      </c>
      <c r="B472" t="s">
        <v>452</v>
      </c>
      <c r="C472" t="s">
        <v>3996</v>
      </c>
      <c r="D472" t="s">
        <v>3990</v>
      </c>
      <c r="E472" s="5">
        <v>0.73046897518809251</v>
      </c>
      <c r="F472" s="5">
        <v>2</v>
      </c>
    </row>
    <row r="473" spans="1:6">
      <c r="A473" t="s">
        <v>4640</v>
      </c>
      <c r="B473" t="s">
        <v>453</v>
      </c>
      <c r="C473" t="s">
        <v>3996</v>
      </c>
      <c r="D473" t="s">
        <v>727</v>
      </c>
      <c r="E473" s="5">
        <v>7.1002515766159542</v>
      </c>
      <c r="F473" s="5">
        <v>2</v>
      </c>
    </row>
    <row r="474" spans="1:6">
      <c r="A474" t="s">
        <v>4641</v>
      </c>
      <c r="B474" t="s">
        <v>1728</v>
      </c>
      <c r="C474" t="s">
        <v>3996</v>
      </c>
      <c r="D474" t="s">
        <v>727</v>
      </c>
      <c r="E474" s="5">
        <v>58.763086411584574</v>
      </c>
      <c r="F474" s="5">
        <v>2</v>
      </c>
    </row>
    <row r="475" spans="1:6">
      <c r="A475" t="s">
        <v>4642</v>
      </c>
      <c r="B475" t="s">
        <v>4008</v>
      </c>
      <c r="C475" t="s">
        <v>3996</v>
      </c>
      <c r="D475" t="s">
        <v>3992</v>
      </c>
      <c r="E475" s="5">
        <v>0.45246243229240041</v>
      </c>
      <c r="F475" s="5">
        <v>2</v>
      </c>
    </row>
    <row r="476" spans="1:6">
      <c r="A476" t="s">
        <v>1901</v>
      </c>
      <c r="B476" t="s">
        <v>4009</v>
      </c>
      <c r="C476" t="s">
        <v>3996</v>
      </c>
      <c r="D476" t="s">
        <v>3992</v>
      </c>
      <c r="E476" s="5">
        <v>0.52591244313478058</v>
      </c>
      <c r="F476" s="5">
        <v>2</v>
      </c>
    </row>
    <row r="477" spans="1:6">
      <c r="A477" t="s">
        <v>1902</v>
      </c>
      <c r="B477" t="s">
        <v>1729</v>
      </c>
      <c r="C477" t="s">
        <v>3996</v>
      </c>
      <c r="D477" t="s">
        <v>3992</v>
      </c>
      <c r="E477" s="5">
        <v>0.22665784807425399</v>
      </c>
      <c r="F477" s="5">
        <v>2</v>
      </c>
    </row>
    <row r="478" spans="1:6">
      <c r="A478" t="s">
        <v>1903</v>
      </c>
      <c r="B478" t="s">
        <v>1730</v>
      </c>
      <c r="C478" t="s">
        <v>3996</v>
      </c>
      <c r="D478" t="s">
        <v>3992</v>
      </c>
      <c r="E478" s="5">
        <v>2.8206448331041369</v>
      </c>
      <c r="F478" s="5">
        <v>2</v>
      </c>
    </row>
    <row r="479" spans="1:6">
      <c r="A479" t="s">
        <v>1173</v>
      </c>
      <c r="B479" t="s">
        <v>2003</v>
      </c>
      <c r="C479" t="s">
        <v>3996</v>
      </c>
      <c r="D479" t="s">
        <v>3992</v>
      </c>
      <c r="E479" s="5">
        <v>1.9098952146536448</v>
      </c>
      <c r="F479" s="5">
        <v>2</v>
      </c>
    </row>
    <row r="480" spans="1:6">
      <c r="A480" t="s">
        <v>1174</v>
      </c>
      <c r="B480" t="s">
        <v>2878</v>
      </c>
      <c r="C480" t="s">
        <v>3996</v>
      </c>
      <c r="D480" t="s">
        <v>3992</v>
      </c>
      <c r="E480" s="5">
        <v>0.15579178685354539</v>
      </c>
      <c r="F480" s="5">
        <v>2</v>
      </c>
    </row>
    <row r="481" spans="1:6">
      <c r="A481" t="s">
        <v>1175</v>
      </c>
      <c r="B481" t="s">
        <v>3252</v>
      </c>
      <c r="C481" t="s">
        <v>3996</v>
      </c>
      <c r="D481" t="s">
        <v>3992</v>
      </c>
      <c r="E481" s="5">
        <v>0.31358988966550816</v>
      </c>
      <c r="F481" s="5">
        <v>2</v>
      </c>
    </row>
    <row r="482" spans="1:6">
      <c r="A482" t="s">
        <v>2043</v>
      </c>
      <c r="B482" t="s">
        <v>378</v>
      </c>
      <c r="C482" t="s">
        <v>3996</v>
      </c>
      <c r="D482" t="s">
        <v>3992</v>
      </c>
      <c r="E482" s="5">
        <v>0.56790654640030447</v>
      </c>
      <c r="F482" s="5">
        <v>2</v>
      </c>
    </row>
    <row r="483" spans="1:6">
      <c r="A483" t="s">
        <v>2689</v>
      </c>
      <c r="B483" t="s">
        <v>379</v>
      </c>
      <c r="C483" t="s">
        <v>3996</v>
      </c>
      <c r="D483" t="s">
        <v>3992</v>
      </c>
      <c r="E483" s="5">
        <v>9.7363245321671066</v>
      </c>
      <c r="F483" s="5">
        <v>2</v>
      </c>
    </row>
    <row r="484" spans="1:6">
      <c r="A484" t="s">
        <v>2690</v>
      </c>
      <c r="B484" t="s">
        <v>2895</v>
      </c>
      <c r="C484" t="s">
        <v>3996</v>
      </c>
      <c r="D484" t="s">
        <v>3992</v>
      </c>
      <c r="E484" s="5">
        <v>26.643150218233192</v>
      </c>
      <c r="F484" s="5">
        <v>2</v>
      </c>
    </row>
    <row r="485" spans="1:6">
      <c r="A485" t="s">
        <v>2691</v>
      </c>
      <c r="B485" t="s">
        <v>2511</v>
      </c>
      <c r="C485" t="s">
        <v>3996</v>
      </c>
      <c r="D485" t="s">
        <v>3992</v>
      </c>
      <c r="E485" s="5">
        <v>1.7903990105479619</v>
      </c>
      <c r="F485" s="5">
        <v>2</v>
      </c>
    </row>
    <row r="486" spans="1:6">
      <c r="A486" t="s">
        <v>2692</v>
      </c>
      <c r="B486" t="s">
        <v>2512</v>
      </c>
      <c r="C486" t="s">
        <v>3996</v>
      </c>
      <c r="D486" t="s">
        <v>3992</v>
      </c>
      <c r="E486" s="5">
        <v>34.174193275147928</v>
      </c>
      <c r="F486" s="5">
        <v>2</v>
      </c>
    </row>
    <row r="487" spans="1:6">
      <c r="A487" t="s">
        <v>2693</v>
      </c>
      <c r="B487" t="s">
        <v>2513</v>
      </c>
      <c r="C487" t="s">
        <v>3996</v>
      </c>
      <c r="D487" t="s">
        <v>3992</v>
      </c>
      <c r="E487" s="5">
        <v>0.14567239704121626</v>
      </c>
      <c r="F487" s="5">
        <v>2</v>
      </c>
    </row>
    <row r="488" spans="1:6">
      <c r="A488" t="s">
        <v>2694</v>
      </c>
      <c r="B488" t="s">
        <v>1560</v>
      </c>
      <c r="C488" t="s">
        <v>3996</v>
      </c>
      <c r="D488" t="s">
        <v>3992</v>
      </c>
      <c r="E488" s="5">
        <v>0.1963550830174754</v>
      </c>
      <c r="F488" s="5">
        <v>2</v>
      </c>
    </row>
    <row r="489" spans="1:6">
      <c r="A489" t="s">
        <v>2695</v>
      </c>
      <c r="B489" t="s">
        <v>575</v>
      </c>
      <c r="C489" t="s">
        <v>3996</v>
      </c>
      <c r="D489" t="s">
        <v>3992</v>
      </c>
      <c r="E489" s="5">
        <v>0.21580727334813476</v>
      </c>
      <c r="F489" s="5">
        <v>2</v>
      </c>
    </row>
    <row r="490" spans="1:6">
      <c r="A490" t="s">
        <v>2696</v>
      </c>
      <c r="B490" t="s">
        <v>576</v>
      </c>
      <c r="C490" t="s">
        <v>3996</v>
      </c>
      <c r="D490" t="s">
        <v>3992</v>
      </c>
      <c r="E490" s="5">
        <v>0.10853607891765429</v>
      </c>
      <c r="F490" s="5">
        <v>2</v>
      </c>
    </row>
    <row r="491" spans="1:6">
      <c r="A491" t="s">
        <v>1907</v>
      </c>
      <c r="B491" t="s">
        <v>577</v>
      </c>
      <c r="C491" t="s">
        <v>3996</v>
      </c>
      <c r="D491" t="s">
        <v>3992</v>
      </c>
      <c r="E491" s="5">
        <v>8.0360590622463128</v>
      </c>
      <c r="F491" s="5">
        <v>2</v>
      </c>
    </row>
    <row r="492" spans="1:6">
      <c r="A492" t="s">
        <v>1908</v>
      </c>
      <c r="B492" t="s">
        <v>578</v>
      </c>
      <c r="C492" t="s">
        <v>3996</v>
      </c>
      <c r="D492" t="s">
        <v>3992</v>
      </c>
      <c r="E492" s="5">
        <v>0.25057483169051542</v>
      </c>
      <c r="F492" s="5">
        <v>2</v>
      </c>
    </row>
    <row r="493" spans="1:6">
      <c r="A493" t="s">
        <v>3272</v>
      </c>
      <c r="B493" t="s">
        <v>579</v>
      </c>
      <c r="C493" t="s">
        <v>3996</v>
      </c>
      <c r="D493" t="s">
        <v>3992</v>
      </c>
      <c r="E493" s="5">
        <v>0.40402862204567791</v>
      </c>
      <c r="F493" s="5">
        <v>2</v>
      </c>
    </row>
    <row r="494" spans="1:6">
      <c r="A494" t="s">
        <v>3273</v>
      </c>
      <c r="B494" t="s">
        <v>580</v>
      </c>
      <c r="C494" t="s">
        <v>3996</v>
      </c>
      <c r="D494" t="s">
        <v>3992</v>
      </c>
      <c r="E494" s="5">
        <v>6.6231347544566388E-2</v>
      </c>
      <c r="F494" s="5">
        <v>2</v>
      </c>
    </row>
    <row r="495" spans="1:6">
      <c r="A495" t="s">
        <v>3274</v>
      </c>
      <c r="B495" t="s">
        <v>581</v>
      </c>
      <c r="C495" t="s">
        <v>3996</v>
      </c>
      <c r="D495" t="s">
        <v>3992</v>
      </c>
      <c r="E495" s="5">
        <v>0.42151057398374525</v>
      </c>
      <c r="F495" s="5">
        <v>2</v>
      </c>
    </row>
    <row r="496" spans="1:6">
      <c r="A496" t="s">
        <v>3275</v>
      </c>
      <c r="B496" t="s">
        <v>582</v>
      </c>
      <c r="C496" t="s">
        <v>3996</v>
      </c>
      <c r="D496" t="s">
        <v>3992</v>
      </c>
      <c r="E496" s="5">
        <v>0.37857136285256965</v>
      </c>
      <c r="F496" s="5">
        <v>2</v>
      </c>
    </row>
    <row r="497" spans="1:6">
      <c r="A497" t="s">
        <v>3276</v>
      </c>
      <c r="B497" t="s">
        <v>583</v>
      </c>
      <c r="C497" t="s">
        <v>3996</v>
      </c>
      <c r="D497" t="s">
        <v>3992</v>
      </c>
      <c r="E497" s="5">
        <v>0.14256974394953906</v>
      </c>
      <c r="F497" s="5">
        <v>2</v>
      </c>
    </row>
    <row r="498" spans="1:6">
      <c r="A498" t="s">
        <v>3277</v>
      </c>
      <c r="B498" t="s">
        <v>584</v>
      </c>
      <c r="C498" t="s">
        <v>3996</v>
      </c>
      <c r="D498" t="s">
        <v>3992</v>
      </c>
      <c r="E498" s="5">
        <v>0.80485337558589953</v>
      </c>
      <c r="F498" s="5">
        <v>2</v>
      </c>
    </row>
    <row r="499" spans="1:6">
      <c r="A499" t="s">
        <v>3278</v>
      </c>
      <c r="B499" t="s">
        <v>585</v>
      </c>
      <c r="C499" t="s">
        <v>3996</v>
      </c>
      <c r="D499" t="s">
        <v>3992</v>
      </c>
      <c r="E499" s="5">
        <v>0.15887116584531991</v>
      </c>
      <c r="F499" s="5">
        <v>2</v>
      </c>
    </row>
    <row r="500" spans="1:6">
      <c r="A500" t="s">
        <v>3279</v>
      </c>
      <c r="B500" t="s">
        <v>586</v>
      </c>
      <c r="C500" t="s">
        <v>3996</v>
      </c>
      <c r="D500" t="s">
        <v>3992</v>
      </c>
      <c r="E500" s="5">
        <v>0.16825976218490324</v>
      </c>
      <c r="F500" s="5">
        <v>2</v>
      </c>
    </row>
    <row r="501" spans="1:6">
      <c r="A501" t="s">
        <v>3727</v>
      </c>
      <c r="B501" t="s">
        <v>2131</v>
      </c>
      <c r="C501" t="s">
        <v>3996</v>
      </c>
      <c r="D501" t="s">
        <v>3992</v>
      </c>
      <c r="E501" s="5">
        <v>0.32272981585780736</v>
      </c>
      <c r="F501" s="5">
        <v>2</v>
      </c>
    </row>
    <row r="502" spans="1:6">
      <c r="A502" t="s">
        <v>3728</v>
      </c>
      <c r="B502" t="s">
        <v>2132</v>
      </c>
      <c r="C502" t="s">
        <v>3996</v>
      </c>
      <c r="D502" t="s">
        <v>3992</v>
      </c>
      <c r="E502" s="5">
        <v>4.974434512195911</v>
      </c>
      <c r="F502" s="5">
        <v>2</v>
      </c>
    </row>
    <row r="503" spans="1:6">
      <c r="A503" t="s">
        <v>3729</v>
      </c>
      <c r="B503" t="s">
        <v>2133</v>
      </c>
      <c r="C503" t="s">
        <v>3996</v>
      </c>
      <c r="D503" t="s">
        <v>3992</v>
      </c>
      <c r="E503" s="5">
        <v>0.60040551810151532</v>
      </c>
      <c r="F503" s="5">
        <v>2</v>
      </c>
    </row>
    <row r="504" spans="1:6">
      <c r="A504" t="s">
        <v>3730</v>
      </c>
      <c r="B504" t="s">
        <v>2134</v>
      </c>
      <c r="C504" t="s">
        <v>3996</v>
      </c>
      <c r="D504" t="s">
        <v>3992</v>
      </c>
      <c r="E504" s="5">
        <v>0.30764608416233563</v>
      </c>
      <c r="F504" s="5">
        <v>2</v>
      </c>
    </row>
    <row r="505" spans="1:6">
      <c r="A505" t="s">
        <v>749</v>
      </c>
      <c r="B505" t="s">
        <v>2143</v>
      </c>
      <c r="C505" t="s">
        <v>3996</v>
      </c>
      <c r="D505" t="s">
        <v>3992</v>
      </c>
      <c r="E505" s="5">
        <v>0.62815103202310529</v>
      </c>
      <c r="F505" s="5">
        <v>2</v>
      </c>
    </row>
    <row r="506" spans="1:6">
      <c r="A506" t="s">
        <v>750</v>
      </c>
      <c r="B506" t="s">
        <v>2144</v>
      </c>
      <c r="C506" t="s">
        <v>3996</v>
      </c>
      <c r="D506" t="s">
        <v>3992</v>
      </c>
      <c r="E506" s="5">
        <v>1.50218899912468</v>
      </c>
      <c r="F506" s="5">
        <v>2</v>
      </c>
    </row>
    <row r="507" spans="1:6">
      <c r="A507" t="s">
        <v>2048</v>
      </c>
      <c r="B507" t="s">
        <v>2145</v>
      </c>
      <c r="C507" t="s">
        <v>3996</v>
      </c>
      <c r="D507" t="s">
        <v>3992</v>
      </c>
      <c r="E507" s="5">
        <v>6.7524247162960363E-2</v>
      </c>
      <c r="F507" s="5">
        <v>2</v>
      </c>
    </row>
    <row r="508" spans="1:6">
      <c r="A508" t="s">
        <v>2049</v>
      </c>
      <c r="B508" t="s">
        <v>3096</v>
      </c>
      <c r="C508" t="s">
        <v>3996</v>
      </c>
      <c r="D508" t="s">
        <v>727</v>
      </c>
      <c r="E508" s="5">
        <v>1297.3777145474817</v>
      </c>
      <c r="F508" s="5">
        <v>2</v>
      </c>
    </row>
    <row r="509" spans="1:6">
      <c r="A509" t="s">
        <v>2050</v>
      </c>
      <c r="B509" t="s">
        <v>3097</v>
      </c>
      <c r="C509" t="s">
        <v>3996</v>
      </c>
      <c r="D509" t="s">
        <v>727</v>
      </c>
      <c r="E509" s="5">
        <v>389.61108765137004</v>
      </c>
      <c r="F509" s="5">
        <v>2</v>
      </c>
    </row>
    <row r="510" spans="1:6">
      <c r="A510" t="s">
        <v>2051</v>
      </c>
      <c r="B510" t="s">
        <v>492</v>
      </c>
      <c r="C510" t="s">
        <v>3996</v>
      </c>
      <c r="D510" t="s">
        <v>727</v>
      </c>
      <c r="E510" s="5">
        <v>1</v>
      </c>
      <c r="F510" s="5">
        <v>2</v>
      </c>
    </row>
    <row r="511" spans="1:6">
      <c r="A511" t="s">
        <v>2052</v>
      </c>
      <c r="B511" t="s">
        <v>493</v>
      </c>
      <c r="C511" t="s">
        <v>3996</v>
      </c>
      <c r="D511" t="s">
        <v>494</v>
      </c>
      <c r="E511" s="5">
        <v>147.07825458383542</v>
      </c>
      <c r="F511" s="5">
        <v>2</v>
      </c>
    </row>
    <row r="512" spans="1:6">
      <c r="A512" t="s">
        <v>1495</v>
      </c>
      <c r="B512" t="s">
        <v>495</v>
      </c>
      <c r="C512" t="s">
        <v>3996</v>
      </c>
      <c r="D512" t="s">
        <v>3991</v>
      </c>
      <c r="E512" s="5">
        <v>12</v>
      </c>
      <c r="F512" s="5">
        <v>2</v>
      </c>
    </row>
    <row r="513" spans="1:6">
      <c r="A513" t="s">
        <v>1496</v>
      </c>
      <c r="B513" t="s">
        <v>496</v>
      </c>
      <c r="C513" t="s">
        <v>3996</v>
      </c>
      <c r="D513" t="s">
        <v>3993</v>
      </c>
      <c r="E513" s="5">
        <v>92.200000000000102</v>
      </c>
      <c r="F513" s="5">
        <v>2</v>
      </c>
    </row>
    <row r="514" spans="1:6">
      <c r="A514" t="s">
        <v>1497</v>
      </c>
      <c r="B514" t="s">
        <v>497</v>
      </c>
      <c r="C514" t="s">
        <v>3996</v>
      </c>
      <c r="D514" t="s">
        <v>3991</v>
      </c>
      <c r="E514" s="5">
        <v>40.377544764160064</v>
      </c>
      <c r="F514" s="5">
        <v>2</v>
      </c>
    </row>
    <row r="515" spans="1:6">
      <c r="A515" t="s">
        <v>1498</v>
      </c>
      <c r="B515" t="s">
        <v>498</v>
      </c>
      <c r="C515" t="s">
        <v>3996</v>
      </c>
      <c r="D515" t="s">
        <v>3993</v>
      </c>
      <c r="E515" s="5">
        <v>197.46530340882003</v>
      </c>
      <c r="F515" s="5">
        <v>2</v>
      </c>
    </row>
    <row r="516" spans="1:6">
      <c r="A516" t="s">
        <v>2053</v>
      </c>
      <c r="B516" t="s">
        <v>499</v>
      </c>
      <c r="C516" t="s">
        <v>3996</v>
      </c>
      <c r="D516" t="s">
        <v>494</v>
      </c>
      <c r="E516" s="5">
        <v>78.300435259603219</v>
      </c>
      <c r="F516" s="5">
        <v>2</v>
      </c>
    </row>
    <row r="517" spans="1:6">
      <c r="A517" t="s">
        <v>1499</v>
      </c>
      <c r="B517" t="s">
        <v>1803</v>
      </c>
      <c r="C517" t="s">
        <v>3996</v>
      </c>
      <c r="D517" t="s">
        <v>3991</v>
      </c>
      <c r="E517" s="5">
        <v>36.429349734331737</v>
      </c>
      <c r="F517" s="5">
        <v>2</v>
      </c>
    </row>
    <row r="518" spans="1:6">
      <c r="A518" t="s">
        <v>1500</v>
      </c>
      <c r="B518" t="s">
        <v>1804</v>
      </c>
      <c r="C518" t="s">
        <v>3996</v>
      </c>
      <c r="D518" t="s">
        <v>3993</v>
      </c>
      <c r="E518" s="5">
        <v>86.800000000000125</v>
      </c>
      <c r="F518" s="5">
        <v>2</v>
      </c>
    </row>
    <row r="519" spans="1:6">
      <c r="A519" t="s">
        <v>4461</v>
      </c>
      <c r="B519" t="s">
        <v>752</v>
      </c>
      <c r="C519" t="s">
        <v>3996</v>
      </c>
      <c r="D519" t="s">
        <v>727</v>
      </c>
      <c r="E519" s="5">
        <v>893.58059300655987</v>
      </c>
      <c r="F519" s="5">
        <v>2</v>
      </c>
    </row>
    <row r="520" spans="1:6">
      <c r="A520" t="s">
        <v>1501</v>
      </c>
      <c r="B520" t="s">
        <v>753</v>
      </c>
      <c r="C520" t="s">
        <v>3996</v>
      </c>
      <c r="D520" t="s">
        <v>3991</v>
      </c>
      <c r="E520" s="5">
        <v>91.442293730300165</v>
      </c>
      <c r="F520" s="5">
        <v>2</v>
      </c>
    </row>
    <row r="521" spans="1:6">
      <c r="A521" t="s">
        <v>1502</v>
      </c>
      <c r="B521" t="s">
        <v>754</v>
      </c>
      <c r="C521" t="s">
        <v>3996</v>
      </c>
      <c r="D521" t="s">
        <v>3993</v>
      </c>
      <c r="E521" s="5">
        <v>192.45509025438224</v>
      </c>
      <c r="F521" s="5">
        <v>2</v>
      </c>
    </row>
    <row r="522" spans="1:6">
      <c r="A522" t="s">
        <v>4462</v>
      </c>
      <c r="B522" t="s">
        <v>755</v>
      </c>
      <c r="C522" t="s">
        <v>3996</v>
      </c>
      <c r="D522" t="s">
        <v>494</v>
      </c>
      <c r="E522" s="5">
        <v>40.969206491493701</v>
      </c>
      <c r="F522" s="5">
        <v>2</v>
      </c>
    </row>
    <row r="523" spans="1:6">
      <c r="A523" t="s">
        <v>1503</v>
      </c>
      <c r="B523" t="s">
        <v>756</v>
      </c>
      <c r="C523" t="s">
        <v>3996</v>
      </c>
      <c r="D523" t="s">
        <v>3991</v>
      </c>
      <c r="E523" s="5">
        <v>85.376196817171689</v>
      </c>
      <c r="F523" s="5">
        <v>2</v>
      </c>
    </row>
    <row r="524" spans="1:6">
      <c r="A524" t="s">
        <v>1504</v>
      </c>
      <c r="B524" t="s">
        <v>757</v>
      </c>
      <c r="C524" t="s">
        <v>3996</v>
      </c>
      <c r="D524" t="s">
        <v>3993</v>
      </c>
      <c r="E524" s="5">
        <v>93.900000000000148</v>
      </c>
      <c r="F524" s="5">
        <v>2</v>
      </c>
    </row>
    <row r="525" spans="1:6">
      <c r="A525" t="s">
        <v>4413</v>
      </c>
      <c r="B525" t="s">
        <v>1376</v>
      </c>
      <c r="C525" t="s">
        <v>3996</v>
      </c>
      <c r="D525" t="s">
        <v>727</v>
      </c>
      <c r="E525" s="5">
        <v>900.58745134388471</v>
      </c>
      <c r="F525" s="5">
        <v>2</v>
      </c>
    </row>
    <row r="526" spans="1:6">
      <c r="A526" t="s">
        <v>1212</v>
      </c>
      <c r="B526" t="s">
        <v>1377</v>
      </c>
      <c r="C526" t="s">
        <v>3996</v>
      </c>
      <c r="D526" t="s">
        <v>3991</v>
      </c>
      <c r="E526" s="5">
        <v>190.8918100932905</v>
      </c>
      <c r="F526" s="5">
        <v>2</v>
      </c>
    </row>
    <row r="527" spans="1:6">
      <c r="A527" t="s">
        <v>1213</v>
      </c>
      <c r="B527" t="s">
        <v>1378</v>
      </c>
      <c r="C527" t="s">
        <v>3996</v>
      </c>
      <c r="D527" t="s">
        <v>3993</v>
      </c>
      <c r="E527" s="5">
        <v>200.69023403207137</v>
      </c>
      <c r="F527" s="5">
        <v>2</v>
      </c>
    </row>
    <row r="528" spans="1:6">
      <c r="A528" t="s">
        <v>959</v>
      </c>
      <c r="B528" t="s">
        <v>1379</v>
      </c>
      <c r="C528" t="s">
        <v>3996</v>
      </c>
      <c r="D528" t="s">
        <v>494</v>
      </c>
      <c r="E528" s="5">
        <v>23.07809094511396</v>
      </c>
      <c r="F528" s="5">
        <v>2</v>
      </c>
    </row>
    <row r="529" spans="1:6">
      <c r="A529" t="s">
        <v>1214</v>
      </c>
      <c r="B529" t="s">
        <v>526</v>
      </c>
      <c r="C529" t="s">
        <v>3996</v>
      </c>
      <c r="D529" t="s">
        <v>3991</v>
      </c>
      <c r="E529" s="5">
        <v>176.6</v>
      </c>
      <c r="F529" s="5">
        <v>2</v>
      </c>
    </row>
    <row r="530" spans="1:6">
      <c r="A530" t="s">
        <v>1215</v>
      </c>
      <c r="B530" t="s">
        <v>951</v>
      </c>
      <c r="C530" t="s">
        <v>3996</v>
      </c>
      <c r="D530" t="s">
        <v>3993</v>
      </c>
      <c r="E530" s="5">
        <v>99.9</v>
      </c>
      <c r="F530" s="5">
        <v>2</v>
      </c>
    </row>
    <row r="531" spans="1:6">
      <c r="A531" t="s">
        <v>962</v>
      </c>
      <c r="B531" t="s">
        <v>627</v>
      </c>
      <c r="C531" t="s">
        <v>3996</v>
      </c>
      <c r="D531" t="s">
        <v>727</v>
      </c>
      <c r="E531" s="5">
        <v>982.38960463434842</v>
      </c>
      <c r="F531" s="5">
        <v>2</v>
      </c>
    </row>
    <row r="532" spans="1:6">
      <c r="A532" t="s">
        <v>2902</v>
      </c>
      <c r="B532" t="s">
        <v>1094</v>
      </c>
      <c r="C532" t="s">
        <v>3996</v>
      </c>
      <c r="D532" t="s">
        <v>3993</v>
      </c>
      <c r="E532" s="5">
        <v>190.92602160791631</v>
      </c>
      <c r="F532" s="5">
        <v>2</v>
      </c>
    </row>
    <row r="533" spans="1:6">
      <c r="A533" t="s">
        <v>963</v>
      </c>
      <c r="B533" t="s">
        <v>1095</v>
      </c>
      <c r="C533" t="s">
        <v>3996</v>
      </c>
      <c r="D533" t="s">
        <v>494</v>
      </c>
      <c r="E533" s="5">
        <v>12.77604941713374</v>
      </c>
      <c r="F533" s="5">
        <v>2</v>
      </c>
    </row>
    <row r="534" spans="1:6">
      <c r="A534" t="s">
        <v>2903</v>
      </c>
      <c r="B534" t="s">
        <v>1096</v>
      </c>
      <c r="C534" t="s">
        <v>3996</v>
      </c>
      <c r="D534" t="s">
        <v>3991</v>
      </c>
      <c r="E534" s="5">
        <v>319.71700834094327</v>
      </c>
      <c r="F534" s="5">
        <v>2</v>
      </c>
    </row>
    <row r="535" spans="1:6">
      <c r="A535" t="s">
        <v>4064</v>
      </c>
      <c r="B535" t="s">
        <v>1097</v>
      </c>
      <c r="C535" t="s">
        <v>3996</v>
      </c>
      <c r="D535" t="s">
        <v>3993</v>
      </c>
      <c r="E535" s="5">
        <v>102.1</v>
      </c>
      <c r="F535" s="5">
        <v>2</v>
      </c>
    </row>
    <row r="536" spans="1:6">
      <c r="A536" t="s">
        <v>964</v>
      </c>
      <c r="B536" t="s">
        <v>3642</v>
      </c>
      <c r="C536" t="s">
        <v>3996</v>
      </c>
      <c r="D536" t="s">
        <v>3992</v>
      </c>
      <c r="E536" s="5">
        <v>-1.5E+35</v>
      </c>
      <c r="F536" s="5">
        <v>2</v>
      </c>
    </row>
    <row r="537" spans="1:6">
      <c r="A537" t="s">
        <v>965</v>
      </c>
      <c r="B537" t="s">
        <v>3643</v>
      </c>
      <c r="C537" t="s">
        <v>3996</v>
      </c>
      <c r="D537" t="s">
        <v>3992</v>
      </c>
      <c r="E537" s="5">
        <v>-1.5E+35</v>
      </c>
      <c r="F537" s="5">
        <v>2</v>
      </c>
    </row>
    <row r="538" spans="1:6">
      <c r="A538" t="s">
        <v>966</v>
      </c>
      <c r="B538" t="s">
        <v>3644</v>
      </c>
      <c r="C538" t="s">
        <v>3996</v>
      </c>
      <c r="D538" t="s">
        <v>3992</v>
      </c>
      <c r="E538" s="5">
        <v>-1.5E+35</v>
      </c>
      <c r="F538" s="5">
        <v>2</v>
      </c>
    </row>
    <row r="539" spans="1:6">
      <c r="A539" t="s">
        <v>967</v>
      </c>
      <c r="B539" t="s">
        <v>3645</v>
      </c>
      <c r="C539" t="s">
        <v>3996</v>
      </c>
      <c r="D539" t="s">
        <v>3992</v>
      </c>
      <c r="E539" s="5">
        <v>-1.5E+35</v>
      </c>
      <c r="F539" s="5">
        <v>2</v>
      </c>
    </row>
    <row r="540" spans="1:6">
      <c r="A540" t="s">
        <v>968</v>
      </c>
      <c r="B540" t="s">
        <v>1811</v>
      </c>
      <c r="C540" t="s">
        <v>3996</v>
      </c>
      <c r="D540" t="s">
        <v>3992</v>
      </c>
      <c r="E540" s="5">
        <v>-1.5E+35</v>
      </c>
      <c r="F540" s="5">
        <v>2</v>
      </c>
    </row>
    <row r="541" spans="1:6">
      <c r="A541" t="s">
        <v>969</v>
      </c>
      <c r="B541" t="s">
        <v>1812</v>
      </c>
      <c r="C541" t="s">
        <v>3996</v>
      </c>
      <c r="D541" t="s">
        <v>3992</v>
      </c>
      <c r="E541" s="5">
        <v>-1.5E+35</v>
      </c>
      <c r="F541" s="5">
        <v>2</v>
      </c>
    </row>
    <row r="542" spans="1:6">
      <c r="A542" t="s">
        <v>970</v>
      </c>
      <c r="B542" t="s">
        <v>1813</v>
      </c>
      <c r="C542" t="s">
        <v>3996</v>
      </c>
      <c r="D542" t="s">
        <v>3992</v>
      </c>
      <c r="E542" s="5">
        <v>-1.5E+35</v>
      </c>
      <c r="F542" s="5">
        <v>2</v>
      </c>
    </row>
    <row r="543" spans="1:6">
      <c r="A543" t="s">
        <v>971</v>
      </c>
      <c r="B543" t="s">
        <v>1814</v>
      </c>
      <c r="C543" t="s">
        <v>3996</v>
      </c>
      <c r="D543" t="s">
        <v>3992</v>
      </c>
      <c r="E543" s="5">
        <v>-1.5E+35</v>
      </c>
      <c r="F543" s="5">
        <v>2</v>
      </c>
    </row>
    <row r="544" spans="1:6">
      <c r="A544" t="s">
        <v>972</v>
      </c>
      <c r="B544" t="s">
        <v>1815</v>
      </c>
      <c r="C544" t="s">
        <v>3996</v>
      </c>
      <c r="D544" t="s">
        <v>3992</v>
      </c>
      <c r="E544" s="5">
        <v>-1.5E+35</v>
      </c>
      <c r="F544" s="5">
        <v>2</v>
      </c>
    </row>
    <row r="545" spans="1:6">
      <c r="A545" t="s">
        <v>973</v>
      </c>
      <c r="B545" t="s">
        <v>527</v>
      </c>
      <c r="C545" t="s">
        <v>3996</v>
      </c>
      <c r="D545" t="s">
        <v>3992</v>
      </c>
      <c r="E545" s="5">
        <v>-1.5E+35</v>
      </c>
      <c r="F545" s="5">
        <v>2</v>
      </c>
    </row>
    <row r="546" spans="1:6">
      <c r="A546" t="s">
        <v>974</v>
      </c>
      <c r="B546" t="s">
        <v>506</v>
      </c>
      <c r="C546" t="s">
        <v>3996</v>
      </c>
      <c r="D546" t="s">
        <v>3992</v>
      </c>
      <c r="E546" s="5">
        <v>-1.5E+35</v>
      </c>
      <c r="F546" s="5">
        <v>2</v>
      </c>
    </row>
    <row r="547" spans="1:6">
      <c r="A547" t="s">
        <v>975</v>
      </c>
      <c r="B547" t="s">
        <v>507</v>
      </c>
      <c r="C547" t="s">
        <v>3996</v>
      </c>
      <c r="D547" t="s">
        <v>3992</v>
      </c>
      <c r="E547" s="5">
        <v>-1.5E+35</v>
      </c>
      <c r="F547" s="5">
        <v>2</v>
      </c>
    </row>
    <row r="548" spans="1:6">
      <c r="A548" t="s">
        <v>4307</v>
      </c>
      <c r="B548" t="s">
        <v>508</v>
      </c>
      <c r="C548" t="s">
        <v>3996</v>
      </c>
      <c r="D548" t="s">
        <v>3992</v>
      </c>
      <c r="E548" s="5">
        <v>-1.5E+35</v>
      </c>
      <c r="F548" s="5">
        <v>2</v>
      </c>
    </row>
    <row r="549" spans="1:6">
      <c r="A549" t="s">
        <v>3885</v>
      </c>
      <c r="B549" t="s">
        <v>204</v>
      </c>
      <c r="C549" t="s">
        <v>3996</v>
      </c>
      <c r="D549" t="s">
        <v>3992</v>
      </c>
      <c r="E549" s="5">
        <v>-1.5E+35</v>
      </c>
      <c r="F549" s="5">
        <v>2</v>
      </c>
    </row>
    <row r="550" spans="1:6">
      <c r="A550" t="s">
        <v>4345</v>
      </c>
      <c r="B550" t="s">
        <v>205</v>
      </c>
      <c r="C550" t="s">
        <v>3996</v>
      </c>
      <c r="D550" t="s">
        <v>3992</v>
      </c>
      <c r="E550" s="5">
        <v>-1.5E+35</v>
      </c>
      <c r="F550" s="5">
        <v>2</v>
      </c>
    </row>
    <row r="551" spans="1:6">
      <c r="A551" t="s">
        <v>4346</v>
      </c>
      <c r="B551" t="s">
        <v>2649</v>
      </c>
      <c r="C551" t="s">
        <v>3996</v>
      </c>
      <c r="D551" t="s">
        <v>3992</v>
      </c>
      <c r="E551" s="5">
        <v>-1.5E+35</v>
      </c>
      <c r="F551" s="5">
        <v>2</v>
      </c>
    </row>
    <row r="552" spans="1:6">
      <c r="A552" t="s">
        <v>2596</v>
      </c>
      <c r="B552" t="s">
        <v>2650</v>
      </c>
      <c r="C552" t="s">
        <v>3996</v>
      </c>
      <c r="D552" t="s">
        <v>3992</v>
      </c>
      <c r="E552" s="5">
        <v>-1.5E+35</v>
      </c>
      <c r="F552" s="5">
        <v>2</v>
      </c>
    </row>
    <row r="553" spans="1:6">
      <c r="A553" t="s">
        <v>2597</v>
      </c>
      <c r="B553" t="s">
        <v>2651</v>
      </c>
      <c r="C553" t="s">
        <v>3996</v>
      </c>
      <c r="D553" t="s">
        <v>3992</v>
      </c>
      <c r="E553" s="5">
        <v>-1.5E+35</v>
      </c>
      <c r="F553" s="5">
        <v>2</v>
      </c>
    </row>
    <row r="554" spans="1:6">
      <c r="A554" t="s">
        <v>2598</v>
      </c>
      <c r="B554" t="s">
        <v>2652</v>
      </c>
      <c r="C554" t="s">
        <v>3996</v>
      </c>
      <c r="D554" t="s">
        <v>3992</v>
      </c>
      <c r="E554" s="5">
        <v>-1.5E+35</v>
      </c>
      <c r="F554" s="5">
        <v>2</v>
      </c>
    </row>
    <row r="555" spans="1:6">
      <c r="A555" t="s">
        <v>2599</v>
      </c>
      <c r="B555" t="s">
        <v>2653</v>
      </c>
      <c r="C555" t="s">
        <v>3996</v>
      </c>
      <c r="D555" t="s">
        <v>3992</v>
      </c>
      <c r="E555" s="5">
        <v>-1.5E+35</v>
      </c>
      <c r="F555" s="5">
        <v>2</v>
      </c>
    </row>
    <row r="556" spans="1:6">
      <c r="A556" t="s">
        <v>2600</v>
      </c>
      <c r="B556" t="s">
        <v>2654</v>
      </c>
      <c r="C556" t="s">
        <v>3996</v>
      </c>
      <c r="D556" t="s">
        <v>3992</v>
      </c>
      <c r="E556" s="5">
        <v>-1.5E+35</v>
      </c>
      <c r="F556" s="5">
        <v>2</v>
      </c>
    </row>
    <row r="557" spans="1:6">
      <c r="A557" t="s">
        <v>2601</v>
      </c>
      <c r="B557" t="s">
        <v>2655</v>
      </c>
      <c r="C557" t="s">
        <v>3996</v>
      </c>
      <c r="D557" t="s">
        <v>3992</v>
      </c>
      <c r="E557" s="5">
        <v>-1.5E+35</v>
      </c>
      <c r="F557" s="5">
        <v>2</v>
      </c>
    </row>
    <row r="558" spans="1:6">
      <c r="A558" t="s">
        <v>2602</v>
      </c>
      <c r="B558" t="s">
        <v>2656</v>
      </c>
      <c r="C558" t="s">
        <v>3996</v>
      </c>
      <c r="D558" t="s">
        <v>3992</v>
      </c>
      <c r="E558" s="5">
        <v>-1.5E+35</v>
      </c>
      <c r="F558" s="5">
        <v>2</v>
      </c>
    </row>
    <row r="559" spans="1:6">
      <c r="A559" t="s">
        <v>2603</v>
      </c>
      <c r="B559" t="s">
        <v>2657</v>
      </c>
      <c r="C559" t="s">
        <v>3996</v>
      </c>
      <c r="D559" t="s">
        <v>3992</v>
      </c>
      <c r="E559" s="5">
        <v>-1.5E+35</v>
      </c>
      <c r="F559" s="5">
        <v>2</v>
      </c>
    </row>
    <row r="560" spans="1:6">
      <c r="A560" t="s">
        <v>2861</v>
      </c>
      <c r="B560" t="s">
        <v>2658</v>
      </c>
      <c r="C560" t="s">
        <v>3996</v>
      </c>
      <c r="D560" t="s">
        <v>3992</v>
      </c>
      <c r="E560" s="5">
        <v>-1.5E+35</v>
      </c>
      <c r="F560" s="5">
        <v>2</v>
      </c>
    </row>
    <row r="561" spans="1:6">
      <c r="A561" t="s">
        <v>1759</v>
      </c>
      <c r="B561" t="s">
        <v>3095</v>
      </c>
      <c r="C561" t="s">
        <v>3996</v>
      </c>
      <c r="D561" t="s">
        <v>3992</v>
      </c>
      <c r="E561" s="5">
        <v>-1.5E+35</v>
      </c>
      <c r="F561" s="5">
        <v>2</v>
      </c>
    </row>
    <row r="562" spans="1:6">
      <c r="A562" t="s">
        <v>1760</v>
      </c>
      <c r="B562" t="s">
        <v>2150</v>
      </c>
      <c r="C562" t="s">
        <v>3996</v>
      </c>
      <c r="D562" t="s">
        <v>3992</v>
      </c>
      <c r="E562" s="5">
        <v>-1.5E+35</v>
      </c>
      <c r="F562" s="5">
        <v>2</v>
      </c>
    </row>
    <row r="563" spans="1:6">
      <c r="A563" t="s">
        <v>1761</v>
      </c>
      <c r="B563" t="s">
        <v>2151</v>
      </c>
      <c r="C563" t="s">
        <v>3996</v>
      </c>
      <c r="D563" t="s">
        <v>3992</v>
      </c>
      <c r="E563" s="5">
        <v>-1.5E+35</v>
      </c>
      <c r="F563" s="5">
        <v>2</v>
      </c>
    </row>
    <row r="564" spans="1:6">
      <c r="A564" t="s">
        <v>1762</v>
      </c>
      <c r="B564" t="s">
        <v>4447</v>
      </c>
      <c r="C564" t="s">
        <v>3996</v>
      </c>
      <c r="D564" t="s">
        <v>3992</v>
      </c>
      <c r="E564" s="5">
        <v>-1.5E+35</v>
      </c>
      <c r="F564" s="5">
        <v>2</v>
      </c>
    </row>
    <row r="565" spans="1:6">
      <c r="A565" t="s">
        <v>1763</v>
      </c>
      <c r="B565" t="s">
        <v>4448</v>
      </c>
      <c r="C565" t="s">
        <v>3996</v>
      </c>
      <c r="D565" t="s">
        <v>3992</v>
      </c>
      <c r="E565" s="5">
        <v>-1.5E+35</v>
      </c>
      <c r="F565" s="5">
        <v>2</v>
      </c>
    </row>
    <row r="566" spans="1:6">
      <c r="A566" t="s">
        <v>1764</v>
      </c>
      <c r="B566" t="s">
        <v>3382</v>
      </c>
      <c r="C566" t="s">
        <v>3996</v>
      </c>
      <c r="D566" t="s">
        <v>3992</v>
      </c>
      <c r="E566" s="5">
        <v>-1.5E+35</v>
      </c>
      <c r="F566" s="5">
        <v>2</v>
      </c>
    </row>
    <row r="567" spans="1:6">
      <c r="A567" t="s">
        <v>1765</v>
      </c>
      <c r="B567" t="s">
        <v>3383</v>
      </c>
      <c r="C567" t="s">
        <v>3996</v>
      </c>
      <c r="D567" t="s">
        <v>3992</v>
      </c>
      <c r="E567" s="5">
        <v>-1.5E+35</v>
      </c>
      <c r="F567" s="5">
        <v>2</v>
      </c>
    </row>
    <row r="568" spans="1:6">
      <c r="A568" t="s">
        <v>4065</v>
      </c>
      <c r="B568" t="s">
        <v>3384</v>
      </c>
      <c r="C568" t="s">
        <v>3996</v>
      </c>
      <c r="D568" t="s">
        <v>3993</v>
      </c>
      <c r="E568" s="5">
        <v>195.70091153561515</v>
      </c>
      <c r="F568" s="5">
        <v>2</v>
      </c>
    </row>
    <row r="569" spans="1:6">
      <c r="A569" t="s">
        <v>1766</v>
      </c>
      <c r="B569" t="s">
        <v>3385</v>
      </c>
      <c r="C569" t="s">
        <v>3996</v>
      </c>
      <c r="D569" t="s">
        <v>727</v>
      </c>
      <c r="E569" s="5">
        <v>540.17160000000001</v>
      </c>
      <c r="F569" s="5">
        <v>2</v>
      </c>
    </row>
    <row r="570" spans="1:6">
      <c r="A570" t="s">
        <v>1767</v>
      </c>
      <c r="B570" t="s">
        <v>232</v>
      </c>
      <c r="C570" t="s">
        <v>3996</v>
      </c>
      <c r="D570" t="s">
        <v>727</v>
      </c>
      <c r="E570" s="5">
        <v>755.828140354575</v>
      </c>
      <c r="F570" s="5">
        <v>2</v>
      </c>
    </row>
    <row r="571" spans="1:6">
      <c r="A571" t="s">
        <v>4625</v>
      </c>
      <c r="B571" t="s">
        <v>233</v>
      </c>
      <c r="C571" t="s">
        <v>3996</v>
      </c>
      <c r="D571" t="s">
        <v>727</v>
      </c>
      <c r="E571" s="5">
        <v>351.73379999999997</v>
      </c>
      <c r="F571" s="5">
        <v>2</v>
      </c>
    </row>
    <row r="572" spans="1:6">
      <c r="A572" t="s">
        <v>4626</v>
      </c>
      <c r="B572" t="s">
        <v>234</v>
      </c>
      <c r="C572" t="s">
        <v>3996</v>
      </c>
      <c r="D572" t="s">
        <v>727</v>
      </c>
      <c r="E572" s="5">
        <v>475.43591796045172</v>
      </c>
      <c r="F572" s="5">
        <v>2</v>
      </c>
    </row>
    <row r="573" spans="1:6">
      <c r="A573" t="s">
        <v>2250</v>
      </c>
      <c r="B573" t="s">
        <v>235</v>
      </c>
      <c r="C573" t="s">
        <v>3996</v>
      </c>
      <c r="D573" t="s">
        <v>727</v>
      </c>
      <c r="E573" s="5">
        <v>9.9999999999999995E-7</v>
      </c>
      <c r="F573" s="5">
        <v>2</v>
      </c>
    </row>
    <row r="574" spans="1:6">
      <c r="A574" t="s">
        <v>2251</v>
      </c>
      <c r="B574" t="s">
        <v>236</v>
      </c>
      <c r="C574" t="s">
        <v>3996</v>
      </c>
      <c r="D574" t="s">
        <v>727</v>
      </c>
      <c r="E574" s="5">
        <v>7.5273403851418355</v>
      </c>
      <c r="F574" s="5">
        <v>2</v>
      </c>
    </row>
    <row r="575" spans="1:6">
      <c r="A575" t="s">
        <v>2252</v>
      </c>
      <c r="B575" t="s">
        <v>237</v>
      </c>
      <c r="C575" t="s">
        <v>3996</v>
      </c>
      <c r="D575" t="s">
        <v>727</v>
      </c>
      <c r="E575" s="5">
        <v>864.49435008858893</v>
      </c>
      <c r="F575" s="5">
        <v>2</v>
      </c>
    </row>
    <row r="576" spans="1:6">
      <c r="A576" t="s">
        <v>2253</v>
      </c>
      <c r="B576" t="s">
        <v>238</v>
      </c>
      <c r="C576" t="s">
        <v>3996</v>
      </c>
      <c r="D576" t="s">
        <v>727</v>
      </c>
      <c r="E576" s="5">
        <v>9.9999999999999995E-7</v>
      </c>
      <c r="F576" s="5">
        <v>2</v>
      </c>
    </row>
    <row r="577" spans="1:6">
      <c r="A577" t="s">
        <v>2254</v>
      </c>
      <c r="B577" t="s">
        <v>239</v>
      </c>
      <c r="C577" t="s">
        <v>3996</v>
      </c>
      <c r="D577" t="s">
        <v>727</v>
      </c>
      <c r="E577" s="5">
        <v>51.787200007187835</v>
      </c>
      <c r="F577" s="5">
        <v>2</v>
      </c>
    </row>
    <row r="578" spans="1:6">
      <c r="A578" t="s">
        <v>2255</v>
      </c>
      <c r="B578" t="s">
        <v>240</v>
      </c>
      <c r="C578" t="s">
        <v>3996</v>
      </c>
      <c r="D578" t="s">
        <v>727</v>
      </c>
      <c r="E578" s="5">
        <v>9.9999999999999995E-7</v>
      </c>
      <c r="F578" s="5">
        <v>2</v>
      </c>
    </row>
    <row r="579" spans="1:6">
      <c r="A579" t="s">
        <v>2256</v>
      </c>
      <c r="B579" t="s">
        <v>241</v>
      </c>
      <c r="C579" t="s">
        <v>3996</v>
      </c>
      <c r="D579" t="s">
        <v>727</v>
      </c>
      <c r="E579" s="5">
        <v>54.694537329410181</v>
      </c>
      <c r="F579" s="5">
        <v>2</v>
      </c>
    </row>
    <row r="580" spans="1:6">
      <c r="A580" t="s">
        <v>2257</v>
      </c>
      <c r="B580" t="s">
        <v>242</v>
      </c>
      <c r="C580" t="s">
        <v>3996</v>
      </c>
      <c r="D580" t="s">
        <v>727</v>
      </c>
      <c r="E580" s="5">
        <v>9.9999999999999995E-7</v>
      </c>
      <c r="F580" s="5">
        <v>2</v>
      </c>
    </row>
    <row r="581" spans="1:6">
      <c r="A581" t="s">
        <v>2258</v>
      </c>
      <c r="B581" t="s">
        <v>1685</v>
      </c>
      <c r="C581" t="s">
        <v>3996</v>
      </c>
      <c r="D581" t="s">
        <v>727</v>
      </c>
      <c r="E581" s="5">
        <v>44.55673391565891</v>
      </c>
      <c r="F581" s="5">
        <v>2</v>
      </c>
    </row>
    <row r="582" spans="1:6">
      <c r="A582" t="s">
        <v>2259</v>
      </c>
      <c r="B582" t="s">
        <v>1686</v>
      </c>
      <c r="C582" t="s">
        <v>3996</v>
      </c>
      <c r="D582" t="s">
        <v>727</v>
      </c>
      <c r="E582" s="5">
        <v>951.8849627289228</v>
      </c>
      <c r="F582" s="5">
        <v>2</v>
      </c>
    </row>
    <row r="583" spans="1:6">
      <c r="A583" t="s">
        <v>2260</v>
      </c>
      <c r="B583" t="s">
        <v>1687</v>
      </c>
      <c r="C583" t="s">
        <v>3996</v>
      </c>
      <c r="D583" t="s">
        <v>727</v>
      </c>
      <c r="E583" s="5">
        <v>9.9999999999999995E-7</v>
      </c>
      <c r="F583" s="5">
        <v>2</v>
      </c>
    </row>
    <row r="584" spans="1:6">
      <c r="A584" t="s">
        <v>2261</v>
      </c>
      <c r="B584" t="s">
        <v>1688</v>
      </c>
      <c r="C584" t="s">
        <v>3996</v>
      </c>
      <c r="D584" t="s">
        <v>3992</v>
      </c>
      <c r="E584" s="5">
        <v>30.701301812054005</v>
      </c>
      <c r="F584" s="5">
        <v>2</v>
      </c>
    </row>
    <row r="585" spans="1:6">
      <c r="A585" t="s">
        <v>3482</v>
      </c>
      <c r="B585" t="s">
        <v>1380</v>
      </c>
      <c r="C585" t="s">
        <v>3996</v>
      </c>
      <c r="D585" t="s">
        <v>3992</v>
      </c>
      <c r="E585" s="5">
        <v>30.627520744842656</v>
      </c>
      <c r="F585" s="5">
        <v>2</v>
      </c>
    </row>
    <row r="586" spans="1:6">
      <c r="A586" t="s">
        <v>2496</v>
      </c>
      <c r="B586" t="s">
        <v>1671</v>
      </c>
      <c r="C586" t="s">
        <v>3996</v>
      </c>
      <c r="D586" t="s">
        <v>3992</v>
      </c>
      <c r="E586" s="5">
        <v>0.5703475157586837</v>
      </c>
      <c r="F586" s="5">
        <v>2</v>
      </c>
    </row>
    <row r="587" spans="1:6">
      <c r="A587" t="s">
        <v>2497</v>
      </c>
      <c r="B587" t="s">
        <v>2661</v>
      </c>
      <c r="C587" t="s">
        <v>3996</v>
      </c>
      <c r="D587" t="s">
        <v>3992</v>
      </c>
      <c r="E587" s="5">
        <v>25.545969213301444</v>
      </c>
      <c r="F587" s="5">
        <v>2</v>
      </c>
    </row>
    <row r="588" spans="1:6">
      <c r="A588" t="s">
        <v>4465</v>
      </c>
      <c r="B588" t="s">
        <v>119</v>
      </c>
      <c r="C588" t="s">
        <v>3996</v>
      </c>
      <c r="D588" t="s">
        <v>3992</v>
      </c>
      <c r="E588" s="5">
        <v>6.7985602516497874</v>
      </c>
      <c r="F588" s="5">
        <v>2</v>
      </c>
    </row>
    <row r="589" spans="1:6">
      <c r="A589" t="s">
        <v>251</v>
      </c>
      <c r="B589" t="s">
        <v>120</v>
      </c>
      <c r="C589" t="s">
        <v>3996</v>
      </c>
      <c r="D589" t="s">
        <v>3992</v>
      </c>
      <c r="E589" s="5">
        <v>5.7255323240113798</v>
      </c>
      <c r="F589" s="5">
        <v>2</v>
      </c>
    </row>
    <row r="590" spans="1:6">
      <c r="A590" t="s">
        <v>252</v>
      </c>
      <c r="B590" t="s">
        <v>2917</v>
      </c>
      <c r="C590" t="s">
        <v>3996</v>
      </c>
      <c r="D590" t="s">
        <v>3992</v>
      </c>
      <c r="E590" s="5">
        <v>3.0768138382037995E-2</v>
      </c>
      <c r="F590" s="5">
        <v>2</v>
      </c>
    </row>
    <row r="591" spans="1:6">
      <c r="A591" t="s">
        <v>253</v>
      </c>
      <c r="B591" t="s">
        <v>2918</v>
      </c>
      <c r="C591" t="s">
        <v>3996</v>
      </c>
      <c r="D591" t="s">
        <v>3990</v>
      </c>
      <c r="E591" s="5">
        <v>0.62452729562702247</v>
      </c>
      <c r="F591" s="5">
        <v>2</v>
      </c>
    </row>
    <row r="592" spans="1:6">
      <c r="A592" t="s">
        <v>254</v>
      </c>
      <c r="B592" t="s">
        <v>2919</v>
      </c>
      <c r="C592" t="s">
        <v>3996</v>
      </c>
      <c r="D592" t="s">
        <v>727</v>
      </c>
      <c r="E592" s="5">
        <v>66.414791968945607</v>
      </c>
      <c r="F592" s="5">
        <v>2</v>
      </c>
    </row>
    <row r="593" spans="1:6">
      <c r="A593" t="s">
        <v>255</v>
      </c>
      <c r="B593" t="s">
        <v>2920</v>
      </c>
      <c r="C593" t="s">
        <v>3996</v>
      </c>
      <c r="D593" t="s">
        <v>727</v>
      </c>
      <c r="E593" s="5">
        <v>2.267871882468472</v>
      </c>
      <c r="F593" s="5">
        <v>2</v>
      </c>
    </row>
    <row r="594" spans="1:6">
      <c r="A594" t="s">
        <v>256</v>
      </c>
      <c r="B594" t="s">
        <v>2921</v>
      </c>
      <c r="C594" t="s">
        <v>3996</v>
      </c>
      <c r="D594" t="s">
        <v>3992</v>
      </c>
      <c r="E594" s="5">
        <v>2.2373593156062808E-5</v>
      </c>
      <c r="F594" s="5">
        <v>2</v>
      </c>
    </row>
    <row r="595" spans="1:6">
      <c r="A595" t="s">
        <v>3284</v>
      </c>
      <c r="B595" t="s">
        <v>2922</v>
      </c>
      <c r="C595" t="s">
        <v>3996</v>
      </c>
      <c r="D595" t="s">
        <v>3992</v>
      </c>
      <c r="E595" s="5">
        <v>8.2644768800161535E-3</v>
      </c>
      <c r="F595" s="5">
        <v>2</v>
      </c>
    </row>
    <row r="596" spans="1:6">
      <c r="A596" t="s">
        <v>3285</v>
      </c>
      <c r="B596" t="s">
        <v>2923</v>
      </c>
      <c r="C596" t="s">
        <v>3996</v>
      </c>
      <c r="D596" t="s">
        <v>3992</v>
      </c>
      <c r="E596" s="5">
        <v>1.0061240846678112</v>
      </c>
      <c r="F596" s="5">
        <v>2</v>
      </c>
    </row>
    <row r="597" spans="1:6">
      <c r="A597" t="s">
        <v>3777</v>
      </c>
      <c r="B597" t="s">
        <v>4109</v>
      </c>
      <c r="C597" t="s">
        <v>3996</v>
      </c>
      <c r="D597" t="s">
        <v>3992</v>
      </c>
      <c r="E597" s="5">
        <v>2.9887188959040607</v>
      </c>
      <c r="F597" s="5">
        <v>2</v>
      </c>
    </row>
    <row r="598" spans="1:6">
      <c r="A598" t="s">
        <v>2403</v>
      </c>
      <c r="B598" t="s">
        <v>4110</v>
      </c>
      <c r="C598" t="s">
        <v>3996</v>
      </c>
      <c r="D598" t="s">
        <v>3992</v>
      </c>
      <c r="E598" s="5">
        <v>1.3333665537181589</v>
      </c>
      <c r="F598" s="5">
        <v>2</v>
      </c>
    </row>
    <row r="599" spans="1:6">
      <c r="A599" t="s">
        <v>2404</v>
      </c>
      <c r="B599" t="s">
        <v>4111</v>
      </c>
      <c r="C599" t="s">
        <v>3996</v>
      </c>
      <c r="D599" t="s">
        <v>3992</v>
      </c>
      <c r="E599" s="5">
        <v>93.13196162888066</v>
      </c>
      <c r="F599" s="5">
        <v>2</v>
      </c>
    </row>
    <row r="600" spans="1:6">
      <c r="A600" t="s">
        <v>3916</v>
      </c>
      <c r="B600" t="s">
        <v>4112</v>
      </c>
      <c r="C600" t="s">
        <v>3996</v>
      </c>
      <c r="D600" t="s">
        <v>3992</v>
      </c>
      <c r="E600" s="5">
        <v>1.5308780486154117</v>
      </c>
      <c r="F600" s="5">
        <v>2</v>
      </c>
    </row>
    <row r="601" spans="1:6">
      <c r="A601" t="s">
        <v>3917</v>
      </c>
      <c r="B601" t="s">
        <v>4528</v>
      </c>
      <c r="C601" t="s">
        <v>3996</v>
      </c>
      <c r="D601" t="s">
        <v>3992</v>
      </c>
      <c r="E601" s="5">
        <v>3.5926522548097226E-6</v>
      </c>
      <c r="F601" s="5">
        <v>2</v>
      </c>
    </row>
    <row r="602" spans="1:6">
      <c r="A602" t="s">
        <v>3918</v>
      </c>
      <c r="B602" t="s">
        <v>4529</v>
      </c>
      <c r="C602" t="s">
        <v>3996</v>
      </c>
      <c r="D602" t="s">
        <v>3992</v>
      </c>
      <c r="E602" s="5">
        <v>6.6034508846914283E-4</v>
      </c>
      <c r="F602" s="5">
        <v>2</v>
      </c>
    </row>
    <row r="603" spans="1:6">
      <c r="A603" t="s">
        <v>3919</v>
      </c>
      <c r="B603" t="s">
        <v>4530</v>
      </c>
      <c r="C603" t="s">
        <v>3996</v>
      </c>
      <c r="D603" t="s">
        <v>494</v>
      </c>
      <c r="E603" s="5">
        <v>6.0263609797089348</v>
      </c>
      <c r="F603" s="5">
        <v>2</v>
      </c>
    </row>
    <row r="604" spans="1:6">
      <c r="A604" t="s">
        <v>4066</v>
      </c>
      <c r="B604" t="s">
        <v>1459</v>
      </c>
      <c r="C604" t="s">
        <v>3996</v>
      </c>
      <c r="D604" t="s">
        <v>3991</v>
      </c>
      <c r="E604" s="5">
        <v>71.659918261824203</v>
      </c>
      <c r="F604" s="5">
        <v>2</v>
      </c>
    </row>
    <row r="605" spans="1:6">
      <c r="A605" t="s">
        <v>3920</v>
      </c>
      <c r="B605" t="s">
        <v>1460</v>
      </c>
      <c r="C605" t="s">
        <v>3996</v>
      </c>
      <c r="D605" t="s">
        <v>2793</v>
      </c>
      <c r="E605" s="5">
        <v>-323162.15670824912</v>
      </c>
      <c r="F605" s="5">
        <v>2</v>
      </c>
    </row>
    <row r="606" spans="1:6">
      <c r="A606" t="s">
        <v>3921</v>
      </c>
      <c r="B606" t="s">
        <v>122</v>
      </c>
      <c r="C606" t="s">
        <v>3996</v>
      </c>
      <c r="D606" t="s">
        <v>2745</v>
      </c>
      <c r="E606" s="5">
        <v>15.011600831309973</v>
      </c>
      <c r="F606" s="5">
        <v>2</v>
      </c>
    </row>
    <row r="607" spans="1:6">
      <c r="A607" t="s">
        <v>4067</v>
      </c>
      <c r="B607" t="s">
        <v>123</v>
      </c>
      <c r="C607" t="s">
        <v>3996</v>
      </c>
      <c r="D607" t="s">
        <v>3993</v>
      </c>
      <c r="E607" s="5">
        <v>45.115587905250891</v>
      </c>
      <c r="F607" s="5">
        <v>2</v>
      </c>
    </row>
    <row r="608" spans="1:6">
      <c r="A608" t="s">
        <v>2819</v>
      </c>
      <c r="B608" t="s">
        <v>4599</v>
      </c>
      <c r="C608" t="s">
        <v>3996</v>
      </c>
      <c r="D608" t="s">
        <v>768</v>
      </c>
      <c r="E608" s="5">
        <v>-1882.5588997411953</v>
      </c>
      <c r="F608" s="5">
        <v>2</v>
      </c>
    </row>
    <row r="609" spans="1:6">
      <c r="A609" t="s">
        <v>4068</v>
      </c>
      <c r="B609" t="s">
        <v>3653</v>
      </c>
      <c r="C609" t="s">
        <v>3996</v>
      </c>
      <c r="D609" t="s">
        <v>3991</v>
      </c>
      <c r="E609" s="5">
        <v>98</v>
      </c>
      <c r="F609" s="5">
        <v>2</v>
      </c>
    </row>
    <row r="610" spans="1:6">
      <c r="A610" t="s">
        <v>4069</v>
      </c>
      <c r="B610" t="s">
        <v>4638</v>
      </c>
      <c r="C610" t="s">
        <v>3996</v>
      </c>
      <c r="D610" t="s">
        <v>3993</v>
      </c>
      <c r="E610" s="5">
        <v>88.25073639137014</v>
      </c>
      <c r="F610" s="5">
        <v>2</v>
      </c>
    </row>
    <row r="611" spans="1:6">
      <c r="A611" t="s">
        <v>4070</v>
      </c>
      <c r="B611" t="s">
        <v>4639</v>
      </c>
      <c r="C611" t="s">
        <v>3996</v>
      </c>
      <c r="D611" t="s">
        <v>3991</v>
      </c>
      <c r="E611" s="5">
        <v>135.9</v>
      </c>
      <c r="F611" s="5">
        <v>2</v>
      </c>
    </row>
    <row r="612" spans="1:6">
      <c r="A612" t="s">
        <v>4258</v>
      </c>
      <c r="B612" t="s">
        <v>2827</v>
      </c>
      <c r="C612" t="s">
        <v>3996</v>
      </c>
      <c r="D612" t="s">
        <v>3993</v>
      </c>
      <c r="E612" s="5">
        <v>97.679955501921484</v>
      </c>
      <c r="F612" s="5">
        <v>2</v>
      </c>
    </row>
    <row r="613" spans="1:6">
      <c r="A613" t="s">
        <v>2820</v>
      </c>
      <c r="B613" t="s">
        <v>2828</v>
      </c>
      <c r="C613" t="s">
        <v>3996</v>
      </c>
      <c r="D613" t="s">
        <v>1526</v>
      </c>
      <c r="E613" s="5">
        <v>2.1641318856610132</v>
      </c>
      <c r="F613" s="5">
        <v>2</v>
      </c>
    </row>
    <row r="614" spans="1:6">
      <c r="A614" t="s">
        <v>876</v>
      </c>
      <c r="B614" t="s">
        <v>2071</v>
      </c>
      <c r="C614" t="s">
        <v>3996</v>
      </c>
      <c r="D614" t="s">
        <v>727</v>
      </c>
      <c r="E614" s="5">
        <v>17.256665655241317</v>
      </c>
      <c r="F614" s="5">
        <v>2</v>
      </c>
    </row>
    <row r="615" spans="1:6">
      <c r="A615" t="s">
        <v>877</v>
      </c>
      <c r="B615" t="s">
        <v>2072</v>
      </c>
      <c r="C615" t="s">
        <v>3996</v>
      </c>
      <c r="D615" t="s">
        <v>3992</v>
      </c>
      <c r="E615" s="5">
        <v>1.3286466836143396E-2</v>
      </c>
      <c r="F615" s="5">
        <v>2</v>
      </c>
    </row>
    <row r="616" spans="1:6">
      <c r="A616" t="s">
        <v>878</v>
      </c>
      <c r="B616" t="s">
        <v>2073</v>
      </c>
      <c r="C616" t="s">
        <v>3996</v>
      </c>
      <c r="D616" t="s">
        <v>3992</v>
      </c>
      <c r="E616" s="5">
        <v>0.29387969564186894</v>
      </c>
      <c r="F616" s="5">
        <v>2</v>
      </c>
    </row>
    <row r="617" spans="1:6">
      <c r="A617" t="s">
        <v>879</v>
      </c>
      <c r="B617" t="s">
        <v>3952</v>
      </c>
      <c r="C617" t="s">
        <v>3996</v>
      </c>
      <c r="D617" t="s">
        <v>3992</v>
      </c>
      <c r="E617" s="5">
        <v>4.5821425067984043</v>
      </c>
      <c r="F617" s="5">
        <v>2</v>
      </c>
    </row>
    <row r="618" spans="1:6">
      <c r="A618" t="s">
        <v>880</v>
      </c>
      <c r="B618" t="s">
        <v>3953</v>
      </c>
      <c r="C618" t="s">
        <v>3996</v>
      </c>
      <c r="D618" t="s">
        <v>3992</v>
      </c>
      <c r="E618" s="5">
        <v>0.28941741439684598</v>
      </c>
      <c r="F618" s="5">
        <v>2</v>
      </c>
    </row>
    <row r="619" spans="1:6">
      <c r="A619" t="s">
        <v>881</v>
      </c>
      <c r="B619" t="s">
        <v>3955</v>
      </c>
      <c r="C619" t="s">
        <v>3996</v>
      </c>
      <c r="D619" t="s">
        <v>3992</v>
      </c>
      <c r="E619" s="5">
        <v>90.141689538681703</v>
      </c>
      <c r="F619" s="5">
        <v>2</v>
      </c>
    </row>
    <row r="620" spans="1:6">
      <c r="A620" t="s">
        <v>882</v>
      </c>
      <c r="B620" t="s">
        <v>3956</v>
      </c>
      <c r="C620" t="s">
        <v>3996</v>
      </c>
      <c r="D620" t="s">
        <v>3992</v>
      </c>
      <c r="E620" s="5">
        <v>4.6795843776450594</v>
      </c>
      <c r="F620" s="5">
        <v>2</v>
      </c>
    </row>
    <row r="621" spans="1:6">
      <c r="A621" t="s">
        <v>883</v>
      </c>
      <c r="B621" t="s">
        <v>3957</v>
      </c>
      <c r="C621" t="s">
        <v>3996</v>
      </c>
      <c r="D621" t="s">
        <v>727</v>
      </c>
      <c r="E621" s="5">
        <v>7.1898810022045847</v>
      </c>
      <c r="F621" s="5">
        <v>2</v>
      </c>
    </row>
    <row r="622" spans="1:6">
      <c r="A622" t="s">
        <v>4259</v>
      </c>
      <c r="B622" t="s">
        <v>3958</v>
      </c>
      <c r="C622" t="s">
        <v>3996</v>
      </c>
      <c r="D622" t="s">
        <v>3993</v>
      </c>
      <c r="E622" s="5">
        <v>59.8</v>
      </c>
      <c r="F622" s="5">
        <v>2</v>
      </c>
    </row>
    <row r="623" spans="1:6">
      <c r="A623" t="s">
        <v>4260</v>
      </c>
      <c r="B623" t="s">
        <v>3959</v>
      </c>
      <c r="C623" t="s">
        <v>3996</v>
      </c>
      <c r="D623" t="s">
        <v>3991</v>
      </c>
      <c r="E623" s="5">
        <v>371</v>
      </c>
      <c r="F623" s="5">
        <v>2</v>
      </c>
    </row>
    <row r="624" spans="1:6">
      <c r="A624" t="s">
        <v>4261</v>
      </c>
      <c r="B624" t="s">
        <v>3960</v>
      </c>
      <c r="C624" t="s">
        <v>3996</v>
      </c>
      <c r="D624" t="s">
        <v>3993</v>
      </c>
      <c r="E624" s="5">
        <v>-130.08226931032192</v>
      </c>
      <c r="F624" s="5">
        <v>2</v>
      </c>
    </row>
    <row r="625" spans="1:6">
      <c r="A625" t="s">
        <v>4262</v>
      </c>
      <c r="B625" t="s">
        <v>3961</v>
      </c>
      <c r="C625" t="s">
        <v>3996</v>
      </c>
      <c r="D625" t="s">
        <v>3991</v>
      </c>
      <c r="E625" s="5">
        <v>85.321837672368844</v>
      </c>
      <c r="F625" s="5">
        <v>2</v>
      </c>
    </row>
    <row r="626" spans="1:6">
      <c r="A626" t="s">
        <v>4263</v>
      </c>
      <c r="B626" t="s">
        <v>163</v>
      </c>
      <c r="C626" t="s">
        <v>3996</v>
      </c>
      <c r="D626" t="s">
        <v>3993</v>
      </c>
      <c r="E626" s="5">
        <v>-193.98126922173242</v>
      </c>
      <c r="F626" s="5">
        <v>2</v>
      </c>
    </row>
    <row r="627" spans="1:6">
      <c r="A627" t="s">
        <v>884</v>
      </c>
      <c r="B627" t="s">
        <v>164</v>
      </c>
      <c r="C627" t="s">
        <v>3996</v>
      </c>
      <c r="D627" t="s">
        <v>3992</v>
      </c>
      <c r="E627" s="5">
        <v>0</v>
      </c>
      <c r="F627" s="5">
        <v>2</v>
      </c>
    </row>
    <row r="628" spans="1:6">
      <c r="A628" t="s">
        <v>885</v>
      </c>
      <c r="B628" t="s">
        <v>415</v>
      </c>
      <c r="C628" t="s">
        <v>3996</v>
      </c>
      <c r="D628" t="s">
        <v>3992</v>
      </c>
      <c r="E628" s="5">
        <v>1.8928202252045761E-14</v>
      </c>
      <c r="F628" s="5">
        <v>2</v>
      </c>
    </row>
    <row r="629" spans="1:6">
      <c r="A629" t="s">
        <v>886</v>
      </c>
      <c r="B629" t="s">
        <v>416</v>
      </c>
      <c r="C629" t="s">
        <v>3996</v>
      </c>
      <c r="D629" t="s">
        <v>3992</v>
      </c>
      <c r="E629" s="5">
        <v>0</v>
      </c>
      <c r="F629" s="5">
        <v>2</v>
      </c>
    </row>
    <row r="630" spans="1:6">
      <c r="A630" t="s">
        <v>887</v>
      </c>
      <c r="B630" t="s">
        <v>417</v>
      </c>
      <c r="C630" t="s">
        <v>3996</v>
      </c>
      <c r="D630" t="s">
        <v>3992</v>
      </c>
      <c r="E630" s="5">
        <v>17.60851090882943</v>
      </c>
      <c r="F630" s="5">
        <v>2</v>
      </c>
    </row>
    <row r="631" spans="1:6">
      <c r="A631" t="s">
        <v>888</v>
      </c>
      <c r="B631" t="s">
        <v>3962</v>
      </c>
      <c r="C631" t="s">
        <v>3996</v>
      </c>
      <c r="D631" t="s">
        <v>3992</v>
      </c>
      <c r="E631" s="5">
        <v>57.07135844580754</v>
      </c>
      <c r="F631" s="5">
        <v>2</v>
      </c>
    </row>
    <row r="632" spans="1:6">
      <c r="A632" t="s">
        <v>889</v>
      </c>
      <c r="B632" t="s">
        <v>3963</v>
      </c>
      <c r="C632" t="s">
        <v>3996</v>
      </c>
      <c r="D632" t="s">
        <v>3992</v>
      </c>
      <c r="E632" s="5">
        <v>25.320130645363019</v>
      </c>
      <c r="F632" s="5">
        <v>2</v>
      </c>
    </row>
    <row r="633" spans="1:6">
      <c r="A633" t="s">
        <v>890</v>
      </c>
      <c r="B633" t="s">
        <v>3964</v>
      </c>
      <c r="C633" t="s">
        <v>3996</v>
      </c>
      <c r="D633" t="s">
        <v>2793</v>
      </c>
      <c r="E633" s="5">
        <v>-161792.20293372893</v>
      </c>
      <c r="F633" s="5">
        <v>2</v>
      </c>
    </row>
    <row r="634" spans="1:6">
      <c r="A634" t="s">
        <v>425</v>
      </c>
      <c r="B634" t="s">
        <v>3965</v>
      </c>
      <c r="C634" t="s">
        <v>3996</v>
      </c>
      <c r="D634" t="s">
        <v>2745</v>
      </c>
      <c r="E634" s="5">
        <v>7.5782546513991207</v>
      </c>
      <c r="F634" s="5">
        <v>2</v>
      </c>
    </row>
    <row r="635" spans="1:6">
      <c r="A635" t="s">
        <v>3253</v>
      </c>
      <c r="B635" t="s">
        <v>3966</v>
      </c>
      <c r="C635" t="s">
        <v>3996</v>
      </c>
      <c r="D635" t="s">
        <v>768</v>
      </c>
      <c r="E635" s="5">
        <v>-46.550362812974619</v>
      </c>
      <c r="F635" s="5">
        <v>2</v>
      </c>
    </row>
    <row r="636" spans="1:6">
      <c r="A636" t="s">
        <v>3254</v>
      </c>
      <c r="B636" t="s">
        <v>3967</v>
      </c>
      <c r="C636" t="s">
        <v>3996</v>
      </c>
      <c r="D636" t="s">
        <v>3992</v>
      </c>
      <c r="E636" s="5">
        <v>0</v>
      </c>
      <c r="F636" s="5">
        <v>2</v>
      </c>
    </row>
    <row r="637" spans="1:6">
      <c r="A637" t="s">
        <v>3255</v>
      </c>
      <c r="B637" t="s">
        <v>3968</v>
      </c>
      <c r="C637" t="s">
        <v>3996</v>
      </c>
      <c r="D637" t="s">
        <v>3992</v>
      </c>
      <c r="E637" s="5">
        <v>1.0613576672532584E-13</v>
      </c>
      <c r="F637" s="5">
        <v>2</v>
      </c>
    </row>
    <row r="638" spans="1:6">
      <c r="A638" t="s">
        <v>3256</v>
      </c>
      <c r="B638" t="s">
        <v>3070</v>
      </c>
      <c r="C638" t="s">
        <v>3996</v>
      </c>
      <c r="D638" t="s">
        <v>3992</v>
      </c>
      <c r="E638" s="5">
        <v>0</v>
      </c>
      <c r="F638" s="5">
        <v>2</v>
      </c>
    </row>
    <row r="639" spans="1:6">
      <c r="A639" t="s">
        <v>3257</v>
      </c>
      <c r="B639" t="s">
        <v>3071</v>
      </c>
      <c r="C639" t="s">
        <v>3996</v>
      </c>
      <c r="D639" t="s">
        <v>3992</v>
      </c>
      <c r="E639" s="5">
        <v>17.610227336588217</v>
      </c>
      <c r="F639" s="5">
        <v>2</v>
      </c>
    </row>
    <row r="640" spans="1:6">
      <c r="A640" t="s">
        <v>3258</v>
      </c>
      <c r="B640" t="s">
        <v>3072</v>
      </c>
      <c r="C640" t="s">
        <v>3996</v>
      </c>
      <c r="D640" t="s">
        <v>3992</v>
      </c>
      <c r="E640" s="5">
        <v>57.069706263334794</v>
      </c>
      <c r="F640" s="5">
        <v>2</v>
      </c>
    </row>
    <row r="641" spans="1:6">
      <c r="A641" t="s">
        <v>3259</v>
      </c>
      <c r="B641" t="s">
        <v>3073</v>
      </c>
      <c r="C641" t="s">
        <v>3996</v>
      </c>
      <c r="D641" t="s">
        <v>3992</v>
      </c>
      <c r="E641" s="5">
        <v>25.320066400076868</v>
      </c>
      <c r="F641" s="5">
        <v>2</v>
      </c>
    </row>
    <row r="642" spans="1:6">
      <c r="A642" t="s">
        <v>3260</v>
      </c>
      <c r="B642" t="s">
        <v>3074</v>
      </c>
      <c r="C642" t="s">
        <v>3996</v>
      </c>
      <c r="D642" t="s">
        <v>2793</v>
      </c>
      <c r="E642" s="5">
        <v>-161787.06770971898</v>
      </c>
      <c r="F642" s="5">
        <v>2</v>
      </c>
    </row>
    <row r="643" spans="1:6">
      <c r="A643" t="s">
        <v>3261</v>
      </c>
      <c r="B643" t="s">
        <v>3075</v>
      </c>
      <c r="C643" t="s">
        <v>3996</v>
      </c>
      <c r="D643" t="s">
        <v>2745</v>
      </c>
      <c r="E643" s="5">
        <v>7.5778261766811239</v>
      </c>
      <c r="F643" s="5">
        <v>2</v>
      </c>
    </row>
    <row r="644" spans="1:6">
      <c r="A644" t="s">
        <v>3262</v>
      </c>
      <c r="B644" t="s">
        <v>3076</v>
      </c>
      <c r="C644" t="s">
        <v>3996</v>
      </c>
      <c r="D644" t="s">
        <v>768</v>
      </c>
      <c r="E644" s="5">
        <v>-46.551635462306585</v>
      </c>
      <c r="F644" s="5">
        <v>2</v>
      </c>
    </row>
    <row r="645" spans="1:6">
      <c r="A645" t="s">
        <v>3263</v>
      </c>
      <c r="B645" t="s">
        <v>3077</v>
      </c>
      <c r="C645" t="s">
        <v>3996</v>
      </c>
      <c r="D645" t="s">
        <v>727</v>
      </c>
      <c r="E645" s="5">
        <v>35</v>
      </c>
      <c r="F645" s="5">
        <v>2</v>
      </c>
    </row>
    <row r="646" spans="1:6">
      <c r="A646" t="s">
        <v>3264</v>
      </c>
      <c r="B646" t="s">
        <v>3078</v>
      </c>
      <c r="C646" t="s">
        <v>3996</v>
      </c>
      <c r="D646" t="s">
        <v>727</v>
      </c>
      <c r="E646" s="5">
        <v>0</v>
      </c>
      <c r="F646" s="5">
        <v>2</v>
      </c>
    </row>
    <row r="647" spans="1:6">
      <c r="A647" t="s">
        <v>3265</v>
      </c>
      <c r="B647" t="s">
        <v>4459</v>
      </c>
      <c r="C647" t="s">
        <v>3996</v>
      </c>
      <c r="D647" t="s">
        <v>727</v>
      </c>
      <c r="E647" s="5">
        <v>14.265000000000001</v>
      </c>
      <c r="F647" s="5">
        <v>2</v>
      </c>
    </row>
    <row r="648" spans="1:6">
      <c r="A648" t="s">
        <v>3266</v>
      </c>
      <c r="B648" t="s">
        <v>4663</v>
      </c>
      <c r="C648" t="s">
        <v>3996</v>
      </c>
      <c r="D648" t="s">
        <v>727</v>
      </c>
      <c r="E648" s="5">
        <v>0.1</v>
      </c>
      <c r="F648" s="5">
        <v>2</v>
      </c>
    </row>
    <row r="649" spans="1:6">
      <c r="A649" t="s">
        <v>3267</v>
      </c>
      <c r="B649" t="s">
        <v>891</v>
      </c>
      <c r="C649" t="s">
        <v>3996</v>
      </c>
      <c r="D649" t="s">
        <v>727</v>
      </c>
      <c r="E649" s="5">
        <v>0.01</v>
      </c>
      <c r="F649" s="5">
        <v>2</v>
      </c>
    </row>
    <row r="650" spans="1:6">
      <c r="A650" t="s">
        <v>3268</v>
      </c>
      <c r="B650" t="s">
        <v>892</v>
      </c>
      <c r="C650" t="s">
        <v>3996</v>
      </c>
      <c r="D650" t="s">
        <v>727</v>
      </c>
      <c r="E650" s="5">
        <v>456.12260337496122</v>
      </c>
      <c r="F650" s="5">
        <v>2</v>
      </c>
    </row>
    <row r="651" spans="1:6">
      <c r="A651" t="s">
        <v>3269</v>
      </c>
      <c r="B651" t="s">
        <v>893</v>
      </c>
      <c r="C651" t="s">
        <v>3996</v>
      </c>
      <c r="D651" t="s">
        <v>727</v>
      </c>
      <c r="E651" s="5">
        <v>24.808000000000003</v>
      </c>
      <c r="F651" s="5">
        <v>2</v>
      </c>
    </row>
    <row r="652" spans="1:6">
      <c r="A652" t="s">
        <v>3270</v>
      </c>
      <c r="B652" t="s">
        <v>3475</v>
      </c>
      <c r="C652" t="s">
        <v>3996</v>
      </c>
      <c r="D652" t="s">
        <v>727</v>
      </c>
      <c r="E652" s="5">
        <v>75.019320524677923</v>
      </c>
      <c r="F652" s="5">
        <v>2</v>
      </c>
    </row>
    <row r="653" spans="1:6">
      <c r="A653" t="s">
        <v>4595</v>
      </c>
      <c r="B653" t="s">
        <v>3476</v>
      </c>
      <c r="C653" t="s">
        <v>3996</v>
      </c>
      <c r="D653" t="s">
        <v>727</v>
      </c>
      <c r="E653" s="5">
        <v>44.692981948986109</v>
      </c>
      <c r="F653" s="5">
        <v>2</v>
      </c>
    </row>
    <row r="654" spans="1:6">
      <c r="A654" t="s">
        <v>4596</v>
      </c>
      <c r="B654" t="s">
        <v>3477</v>
      </c>
      <c r="C654" t="s">
        <v>3996</v>
      </c>
      <c r="D654" t="s">
        <v>3992</v>
      </c>
      <c r="E654" s="5">
        <v>2.1395045608385623</v>
      </c>
      <c r="F654" s="5">
        <v>2</v>
      </c>
    </row>
    <row r="655" spans="1:6">
      <c r="A655" t="s">
        <v>4597</v>
      </c>
      <c r="B655" t="s">
        <v>3478</v>
      </c>
      <c r="C655" t="s">
        <v>3996</v>
      </c>
      <c r="D655" t="s">
        <v>3992</v>
      </c>
      <c r="E655" s="5">
        <v>37.5502372245112</v>
      </c>
      <c r="F655" s="5">
        <v>2</v>
      </c>
    </row>
    <row r="656" spans="1:6">
      <c r="A656" t="s">
        <v>1289</v>
      </c>
      <c r="B656" t="s">
        <v>3835</v>
      </c>
      <c r="C656" t="s">
        <v>3996</v>
      </c>
      <c r="D656" t="s">
        <v>3992</v>
      </c>
      <c r="E656" s="5">
        <v>0.43894291414511177</v>
      </c>
      <c r="F656" s="5">
        <v>2</v>
      </c>
    </row>
    <row r="657" spans="1:6">
      <c r="A657" t="s">
        <v>1290</v>
      </c>
      <c r="B657" t="s">
        <v>3836</v>
      </c>
      <c r="C657" t="s">
        <v>3996</v>
      </c>
      <c r="D657" t="s">
        <v>3992</v>
      </c>
      <c r="E657" s="5">
        <v>0.11501978284564268</v>
      </c>
      <c r="F657" s="5">
        <v>2</v>
      </c>
    </row>
    <row r="658" spans="1:6">
      <c r="A658" t="s">
        <v>4618</v>
      </c>
      <c r="B658" t="s">
        <v>3837</v>
      </c>
      <c r="C658" t="s">
        <v>3996</v>
      </c>
      <c r="D658" t="s">
        <v>3992</v>
      </c>
      <c r="E658" s="5">
        <v>5.2042545105381288</v>
      </c>
      <c r="F658" s="5">
        <v>2</v>
      </c>
    </row>
    <row r="659" spans="1:6">
      <c r="A659" t="s">
        <v>4619</v>
      </c>
      <c r="B659" t="s">
        <v>3838</v>
      </c>
      <c r="C659" t="s">
        <v>3996</v>
      </c>
      <c r="D659" t="s">
        <v>3992</v>
      </c>
      <c r="E659" s="5">
        <v>7.2626676852993108E-2</v>
      </c>
      <c r="F659" s="5">
        <v>2</v>
      </c>
    </row>
    <row r="660" spans="1:6">
      <c r="A660" t="s">
        <v>4620</v>
      </c>
      <c r="B660" t="s">
        <v>3839</v>
      </c>
      <c r="C660" t="s">
        <v>3996</v>
      </c>
      <c r="D660" t="s">
        <v>3992</v>
      </c>
      <c r="E660" s="5">
        <v>7.2914672972428036</v>
      </c>
      <c r="F660" s="5">
        <v>2</v>
      </c>
    </row>
    <row r="661" spans="1:6">
      <c r="A661" t="s">
        <v>4621</v>
      </c>
      <c r="B661" t="s">
        <v>3840</v>
      </c>
      <c r="C661" t="s">
        <v>3996</v>
      </c>
      <c r="D661" t="s">
        <v>3992</v>
      </c>
      <c r="E661" s="5">
        <v>0.14669936627821026</v>
      </c>
      <c r="F661" s="5">
        <v>2</v>
      </c>
    </row>
    <row r="662" spans="1:6">
      <c r="A662" t="s">
        <v>4622</v>
      </c>
      <c r="B662" t="s">
        <v>3841</v>
      </c>
      <c r="C662" t="s">
        <v>3996</v>
      </c>
      <c r="D662" t="s">
        <v>3992</v>
      </c>
      <c r="E662" s="5">
        <v>0.15658863527285963</v>
      </c>
      <c r="F662" s="5">
        <v>2</v>
      </c>
    </row>
    <row r="663" spans="1:6">
      <c r="A663" t="s">
        <v>4623</v>
      </c>
      <c r="B663" t="s">
        <v>3842</v>
      </c>
      <c r="C663" t="s">
        <v>3996</v>
      </c>
      <c r="D663" t="s">
        <v>3992</v>
      </c>
      <c r="E663" s="5">
        <v>46.103846302868092</v>
      </c>
      <c r="F663" s="5">
        <v>2</v>
      </c>
    </row>
    <row r="664" spans="1:6">
      <c r="A664" t="s">
        <v>4624</v>
      </c>
      <c r="B664" t="s">
        <v>3843</v>
      </c>
      <c r="C664" t="s">
        <v>3996</v>
      </c>
      <c r="D664" t="s">
        <v>3992</v>
      </c>
      <c r="E664" s="5">
        <v>0.78081272860639928</v>
      </c>
      <c r="F664" s="5">
        <v>2</v>
      </c>
    </row>
    <row r="665" spans="1:6">
      <c r="A665" t="s">
        <v>3853</v>
      </c>
      <c r="B665" t="s">
        <v>3844</v>
      </c>
      <c r="C665" t="s">
        <v>3996</v>
      </c>
      <c r="D665" t="s">
        <v>2745</v>
      </c>
      <c r="E665" s="5">
        <v>33.611219092359434</v>
      </c>
      <c r="F665" s="5">
        <v>2</v>
      </c>
    </row>
    <row r="666" spans="1:6">
      <c r="A666" t="s">
        <v>3854</v>
      </c>
      <c r="B666" t="s">
        <v>3845</v>
      </c>
      <c r="C666" t="s">
        <v>3996</v>
      </c>
      <c r="D666" t="s">
        <v>3992</v>
      </c>
      <c r="E666" s="5">
        <v>7.9999999999999993E-4</v>
      </c>
      <c r="F666" s="5">
        <v>2</v>
      </c>
    </row>
    <row r="667" spans="1:6">
      <c r="A667" t="s">
        <v>3855</v>
      </c>
      <c r="B667" t="s">
        <v>3846</v>
      </c>
      <c r="C667" t="s">
        <v>3996</v>
      </c>
      <c r="D667" t="s">
        <v>3992</v>
      </c>
      <c r="E667" s="5">
        <v>16.615447244133478</v>
      </c>
      <c r="F667" s="5">
        <v>2</v>
      </c>
    </row>
    <row r="668" spans="1:6">
      <c r="A668" t="s">
        <v>3856</v>
      </c>
      <c r="B668" t="s">
        <v>3847</v>
      </c>
      <c r="C668" t="s">
        <v>3996</v>
      </c>
      <c r="D668" t="s">
        <v>3992</v>
      </c>
      <c r="E668" s="5">
        <v>83.021844390626256</v>
      </c>
      <c r="F668" s="5">
        <v>2</v>
      </c>
    </row>
    <row r="669" spans="1:6">
      <c r="A669" t="s">
        <v>3160</v>
      </c>
      <c r="B669" t="s">
        <v>3848</v>
      </c>
      <c r="C669" t="s">
        <v>3996</v>
      </c>
      <c r="D669" t="s">
        <v>3992</v>
      </c>
      <c r="E669" s="5">
        <v>1.6886574116079793E-2</v>
      </c>
      <c r="F669" s="5">
        <v>2</v>
      </c>
    </row>
    <row r="670" spans="1:6">
      <c r="A670" t="s">
        <v>2697</v>
      </c>
      <c r="B670" t="s">
        <v>3849</v>
      </c>
      <c r="C670" t="s">
        <v>3996</v>
      </c>
      <c r="D670" t="s">
        <v>3992</v>
      </c>
      <c r="E670" s="5">
        <v>6.7685193003198555E-3</v>
      </c>
      <c r="F670" s="5">
        <v>2</v>
      </c>
    </row>
    <row r="671" spans="1:6">
      <c r="A671" t="s">
        <v>4374</v>
      </c>
      <c r="B671" t="s">
        <v>3850</v>
      </c>
      <c r="C671" t="s">
        <v>3996</v>
      </c>
      <c r="D671" t="s">
        <v>3992</v>
      </c>
      <c r="E671" s="5">
        <v>2.9092590965793197</v>
      </c>
      <c r="F671" s="5">
        <v>2</v>
      </c>
    </row>
    <row r="672" spans="1:6">
      <c r="A672" t="s">
        <v>4375</v>
      </c>
      <c r="B672" t="s">
        <v>3851</v>
      </c>
      <c r="C672" t="s">
        <v>3996</v>
      </c>
      <c r="D672" t="s">
        <v>3992</v>
      </c>
      <c r="E672" s="5">
        <v>13.626992545566033</v>
      </c>
      <c r="F672" s="5">
        <v>2</v>
      </c>
    </row>
    <row r="673" spans="1:6">
      <c r="A673" t="s">
        <v>4376</v>
      </c>
      <c r="B673" t="s">
        <v>3852</v>
      </c>
      <c r="C673" t="s">
        <v>3996</v>
      </c>
      <c r="D673" t="s">
        <v>3992</v>
      </c>
      <c r="E673" s="5">
        <v>83.440093264438275</v>
      </c>
      <c r="F673" s="5">
        <v>2</v>
      </c>
    </row>
    <row r="674" spans="1:6">
      <c r="A674" t="s">
        <v>3003</v>
      </c>
      <c r="B674" t="s">
        <v>3118</v>
      </c>
      <c r="C674" t="s">
        <v>3996</v>
      </c>
      <c r="D674" t="s">
        <v>3992</v>
      </c>
      <c r="E674" s="5">
        <v>16.656328033392516</v>
      </c>
      <c r="F674" s="5">
        <v>2</v>
      </c>
    </row>
    <row r="675" spans="1:6">
      <c r="A675" t="s">
        <v>132</v>
      </c>
      <c r="B675" t="s">
        <v>3119</v>
      </c>
      <c r="C675" t="s">
        <v>3996</v>
      </c>
      <c r="D675" t="s">
        <v>3992</v>
      </c>
      <c r="E675" s="5">
        <v>83.343671966607474</v>
      </c>
      <c r="F675" s="5">
        <v>2</v>
      </c>
    </row>
    <row r="676" spans="1:6">
      <c r="A676" t="s">
        <v>133</v>
      </c>
      <c r="B676" t="s">
        <v>2540</v>
      </c>
      <c r="C676" t="s">
        <v>3996</v>
      </c>
      <c r="D676" t="s">
        <v>727</v>
      </c>
      <c r="E676" s="5">
        <v>5</v>
      </c>
      <c r="F676" s="5">
        <v>2</v>
      </c>
    </row>
    <row r="677" spans="1:6">
      <c r="A677" t="s">
        <v>134</v>
      </c>
      <c r="B677" t="s">
        <v>2541</v>
      </c>
      <c r="C677" t="s">
        <v>3996</v>
      </c>
      <c r="D677" t="s">
        <v>727</v>
      </c>
      <c r="E677" s="5">
        <v>79.147255031562992</v>
      </c>
      <c r="F677" s="5">
        <v>2</v>
      </c>
    </row>
    <row r="678" spans="1:6">
      <c r="A678" t="s">
        <v>4264</v>
      </c>
      <c r="B678" t="s">
        <v>2542</v>
      </c>
      <c r="C678" t="s">
        <v>3996</v>
      </c>
      <c r="D678" t="s">
        <v>3991</v>
      </c>
      <c r="E678" s="5">
        <v>45.3</v>
      </c>
      <c r="F678" s="5">
        <v>2</v>
      </c>
    </row>
    <row r="679" spans="1:6">
      <c r="A679" t="s">
        <v>4265</v>
      </c>
      <c r="B679" t="s">
        <v>2543</v>
      </c>
      <c r="C679" t="s">
        <v>3996</v>
      </c>
      <c r="D679" t="s">
        <v>3993</v>
      </c>
      <c r="E679" s="5">
        <v>101.58443356593017</v>
      </c>
      <c r="F679" s="5">
        <v>2</v>
      </c>
    </row>
    <row r="680" spans="1:6">
      <c r="A680" t="s">
        <v>135</v>
      </c>
      <c r="B680" t="s">
        <v>2544</v>
      </c>
      <c r="C680" t="s">
        <v>3996</v>
      </c>
      <c r="D680" t="s">
        <v>727</v>
      </c>
      <c r="E680" s="5">
        <v>53.07384787141536</v>
      </c>
      <c r="F680" s="5">
        <v>2</v>
      </c>
    </row>
    <row r="681" spans="1:6">
      <c r="A681" t="s">
        <v>4266</v>
      </c>
      <c r="B681" t="s">
        <v>2545</v>
      </c>
      <c r="C681" t="s">
        <v>3996</v>
      </c>
      <c r="D681" t="s">
        <v>2546</v>
      </c>
      <c r="E681" s="5">
        <v>2978.5113960173312</v>
      </c>
      <c r="F681" s="5">
        <v>2</v>
      </c>
    </row>
    <row r="682" spans="1:6">
      <c r="A682" t="s">
        <v>136</v>
      </c>
      <c r="B682" t="s">
        <v>2547</v>
      </c>
      <c r="C682" t="s">
        <v>3996</v>
      </c>
      <c r="D682" t="s">
        <v>727</v>
      </c>
      <c r="E682" s="5">
        <v>53.073847871415353</v>
      </c>
      <c r="F682" s="5">
        <v>2</v>
      </c>
    </row>
    <row r="683" spans="1:6">
      <c r="A683" t="s">
        <v>4267</v>
      </c>
      <c r="B683" t="s">
        <v>4593</v>
      </c>
      <c r="C683" t="s">
        <v>3996</v>
      </c>
      <c r="D683" t="s">
        <v>2546</v>
      </c>
      <c r="E683" s="5">
        <v>2978.5113960173312</v>
      </c>
      <c r="F683" s="5">
        <v>2</v>
      </c>
    </row>
    <row r="684" spans="1:6">
      <c r="A684" t="s">
        <v>137</v>
      </c>
      <c r="B684" t="s">
        <v>4594</v>
      </c>
      <c r="C684" t="s">
        <v>3996</v>
      </c>
      <c r="D684" t="s">
        <v>727</v>
      </c>
      <c r="E684" s="5">
        <v>120.07384937141535</v>
      </c>
      <c r="F684" s="5">
        <v>2</v>
      </c>
    </row>
    <row r="685" spans="1:6">
      <c r="A685" t="s">
        <v>4071</v>
      </c>
      <c r="B685" t="s">
        <v>3634</v>
      </c>
      <c r="C685" t="s">
        <v>3996</v>
      </c>
      <c r="D685" t="s">
        <v>2546</v>
      </c>
      <c r="E685" s="5">
        <v>5646.2979107203828</v>
      </c>
      <c r="F685" s="5">
        <v>2</v>
      </c>
    </row>
    <row r="686" spans="1:6">
      <c r="A686" t="s">
        <v>138</v>
      </c>
      <c r="B686" t="s">
        <v>3635</v>
      </c>
      <c r="C686" t="s">
        <v>3996</v>
      </c>
      <c r="D686" t="s">
        <v>3992</v>
      </c>
      <c r="E686" s="5">
        <v>6.9225476638854061E-3</v>
      </c>
      <c r="F686" s="5">
        <v>2</v>
      </c>
    </row>
    <row r="687" spans="1:6">
      <c r="A687" t="s">
        <v>1154</v>
      </c>
      <c r="B687" t="s">
        <v>3636</v>
      </c>
      <c r="C687" t="s">
        <v>3996</v>
      </c>
      <c r="D687" t="s">
        <v>3992</v>
      </c>
      <c r="E687" s="5">
        <v>6.0741824065458703</v>
      </c>
      <c r="F687" s="5">
        <v>2</v>
      </c>
    </row>
    <row r="688" spans="1:6">
      <c r="A688" t="s">
        <v>3351</v>
      </c>
      <c r="B688" t="s">
        <v>3637</v>
      </c>
      <c r="C688" t="s">
        <v>3996</v>
      </c>
      <c r="D688" t="s">
        <v>3992</v>
      </c>
      <c r="E688" s="5">
        <v>93.918895045790251</v>
      </c>
      <c r="F688" s="5">
        <v>2</v>
      </c>
    </row>
    <row r="689" spans="1:6">
      <c r="A689" t="s">
        <v>3352</v>
      </c>
      <c r="B689" t="s">
        <v>3638</v>
      </c>
      <c r="C689" t="s">
        <v>3996</v>
      </c>
      <c r="D689" t="s">
        <v>2162</v>
      </c>
      <c r="E689" s="5">
        <v>15.7553775681146</v>
      </c>
      <c r="F689" s="5">
        <v>2</v>
      </c>
    </row>
    <row r="690" spans="1:6">
      <c r="A690" t="s">
        <v>4600</v>
      </c>
      <c r="B690" t="s">
        <v>1486</v>
      </c>
      <c r="C690" t="s">
        <v>3996</v>
      </c>
      <c r="D690" t="s">
        <v>3992</v>
      </c>
      <c r="E690" s="5">
        <v>7.9678442392651112E-3</v>
      </c>
      <c r="F690" s="5">
        <v>2</v>
      </c>
    </row>
    <row r="691" spans="1:6">
      <c r="A691" t="s">
        <v>4601</v>
      </c>
      <c r="B691" t="s">
        <v>1487</v>
      </c>
      <c r="C691" t="s">
        <v>3996</v>
      </c>
      <c r="D691" t="s">
        <v>3992</v>
      </c>
      <c r="E691" s="5">
        <v>0.21782022312134638</v>
      </c>
      <c r="F691" s="5">
        <v>2</v>
      </c>
    </row>
    <row r="692" spans="1:6">
      <c r="A692" t="s">
        <v>1731</v>
      </c>
      <c r="B692" t="s">
        <v>1488</v>
      </c>
      <c r="C692" t="s">
        <v>3996</v>
      </c>
      <c r="D692" t="s">
        <v>3992</v>
      </c>
      <c r="E692" s="5">
        <v>99.774211932639375</v>
      </c>
      <c r="F692" s="5">
        <v>2</v>
      </c>
    </row>
    <row r="693" spans="1:6">
      <c r="A693" t="s">
        <v>1732</v>
      </c>
      <c r="B693" t="s">
        <v>1489</v>
      </c>
      <c r="C693" t="s">
        <v>3996</v>
      </c>
      <c r="D693" t="s">
        <v>2162</v>
      </c>
      <c r="E693" s="5">
        <v>12.591878631473463</v>
      </c>
      <c r="F693" s="5">
        <v>2</v>
      </c>
    </row>
    <row r="694" spans="1:6">
      <c r="A694" t="s">
        <v>1768</v>
      </c>
      <c r="B694" t="s">
        <v>1490</v>
      </c>
      <c r="C694" t="s">
        <v>3996</v>
      </c>
      <c r="D694" t="s">
        <v>3992</v>
      </c>
      <c r="E694" s="5">
        <v>1.6548424048759831</v>
      </c>
      <c r="F694" s="5">
        <v>2</v>
      </c>
    </row>
    <row r="695" spans="1:6">
      <c r="A695" t="s">
        <v>1769</v>
      </c>
      <c r="B695" t="s">
        <v>4371</v>
      </c>
      <c r="C695" t="s">
        <v>3996</v>
      </c>
      <c r="D695" t="s">
        <v>3992</v>
      </c>
      <c r="E695" s="5">
        <v>3.0695809394435458</v>
      </c>
      <c r="F695" s="5">
        <v>2</v>
      </c>
    </row>
    <row r="696" spans="1:6">
      <c r="A696" t="s">
        <v>1770</v>
      </c>
      <c r="B696" t="s">
        <v>1054</v>
      </c>
      <c r="C696" t="s">
        <v>3996</v>
      </c>
      <c r="D696" t="s">
        <v>3992</v>
      </c>
      <c r="E696" s="5">
        <v>0.33577626817645406</v>
      </c>
      <c r="F696" s="5">
        <v>2</v>
      </c>
    </row>
    <row r="697" spans="1:6">
      <c r="A697" t="s">
        <v>3950</v>
      </c>
      <c r="B697" t="s">
        <v>2460</v>
      </c>
      <c r="C697" t="s">
        <v>3996</v>
      </c>
      <c r="D697" t="s">
        <v>3992</v>
      </c>
      <c r="E697" s="5">
        <v>1.2633430047619022E-8</v>
      </c>
      <c r="F697" s="5">
        <v>2</v>
      </c>
    </row>
    <row r="698" spans="1:6">
      <c r="A698" t="s">
        <v>147</v>
      </c>
      <c r="B698" t="s">
        <v>2461</v>
      </c>
      <c r="C698" t="s">
        <v>3996</v>
      </c>
      <c r="D698" t="s">
        <v>3992</v>
      </c>
      <c r="E698" s="5">
        <v>93.335051462316002</v>
      </c>
      <c r="F698" s="5">
        <v>2</v>
      </c>
    </row>
    <row r="699" spans="1:6">
      <c r="A699" t="s">
        <v>148</v>
      </c>
      <c r="B699" t="s">
        <v>2462</v>
      </c>
      <c r="C699" t="s">
        <v>3996</v>
      </c>
      <c r="D699" t="s">
        <v>3992</v>
      </c>
      <c r="E699" s="5">
        <v>1.6047489125545669</v>
      </c>
      <c r="F699" s="5">
        <v>2</v>
      </c>
    </row>
    <row r="700" spans="1:6">
      <c r="A700" t="s">
        <v>2004</v>
      </c>
      <c r="B700" t="s">
        <v>2463</v>
      </c>
      <c r="C700" t="s">
        <v>3996</v>
      </c>
      <c r="D700" t="s">
        <v>2162</v>
      </c>
      <c r="E700" s="5">
        <v>8.1017960471131349</v>
      </c>
      <c r="F700" s="5">
        <v>2</v>
      </c>
    </row>
    <row r="701" spans="1:6">
      <c r="A701" t="s">
        <v>2005</v>
      </c>
      <c r="B701" t="s">
        <v>2464</v>
      </c>
      <c r="C701" t="s">
        <v>3996</v>
      </c>
      <c r="D701" t="s">
        <v>727</v>
      </c>
      <c r="E701" s="5">
        <v>0.1</v>
      </c>
      <c r="F701" s="5">
        <v>2</v>
      </c>
    </row>
    <row r="702" spans="1:6">
      <c r="A702" t="s">
        <v>2006</v>
      </c>
      <c r="B702" t="s">
        <v>2465</v>
      </c>
      <c r="C702" t="s">
        <v>3996</v>
      </c>
      <c r="D702" t="s">
        <v>727</v>
      </c>
      <c r="E702" s="5">
        <v>0.1</v>
      </c>
      <c r="F702" s="5">
        <v>2</v>
      </c>
    </row>
    <row r="703" spans="1:6">
      <c r="A703" t="s">
        <v>2007</v>
      </c>
      <c r="B703" t="s">
        <v>2466</v>
      </c>
      <c r="C703" t="s">
        <v>3996</v>
      </c>
      <c r="D703" t="s">
        <v>727</v>
      </c>
      <c r="E703" s="5">
        <v>0.1</v>
      </c>
      <c r="F703" s="5">
        <v>2</v>
      </c>
    </row>
    <row r="704" spans="1:6">
      <c r="A704" t="s">
        <v>2008</v>
      </c>
      <c r="B704" t="s">
        <v>1790</v>
      </c>
      <c r="C704" t="s">
        <v>3996</v>
      </c>
      <c r="D704" t="s">
        <v>727</v>
      </c>
      <c r="E704" s="5">
        <v>0.1</v>
      </c>
      <c r="F704" s="5">
        <v>2</v>
      </c>
    </row>
    <row r="705" spans="1:6">
      <c r="A705" t="s">
        <v>2009</v>
      </c>
      <c r="B705" t="s">
        <v>1791</v>
      </c>
      <c r="C705" t="s">
        <v>3996</v>
      </c>
      <c r="D705" t="s">
        <v>727</v>
      </c>
      <c r="E705" s="5">
        <v>0.1</v>
      </c>
      <c r="F705" s="5">
        <v>2</v>
      </c>
    </row>
    <row r="706" spans="1:6">
      <c r="A706" t="s">
        <v>1752</v>
      </c>
      <c r="B706" t="s">
        <v>1792</v>
      </c>
      <c r="C706" t="s">
        <v>3996</v>
      </c>
      <c r="D706" t="s">
        <v>727</v>
      </c>
      <c r="E706" s="5">
        <v>0.1</v>
      </c>
      <c r="F706" s="5">
        <v>2</v>
      </c>
    </row>
    <row r="707" spans="1:6">
      <c r="A707" t="s">
        <v>1574</v>
      </c>
      <c r="B707" t="s">
        <v>1793</v>
      </c>
      <c r="C707" t="s">
        <v>3996</v>
      </c>
      <c r="D707" t="s">
        <v>727</v>
      </c>
      <c r="E707" s="5">
        <v>0.1</v>
      </c>
      <c r="F707" s="5">
        <v>2</v>
      </c>
    </row>
    <row r="708" spans="1:6">
      <c r="A708" t="s">
        <v>1575</v>
      </c>
      <c r="B708" t="s">
        <v>1794</v>
      </c>
      <c r="C708" t="s">
        <v>3996</v>
      </c>
      <c r="D708" t="s">
        <v>727</v>
      </c>
      <c r="E708" s="5">
        <v>0.1</v>
      </c>
      <c r="F708" s="5">
        <v>2</v>
      </c>
    </row>
    <row r="709" spans="1:6">
      <c r="A709" t="s">
        <v>1576</v>
      </c>
      <c r="B709" t="s">
        <v>1795</v>
      </c>
      <c r="C709" t="s">
        <v>3996</v>
      </c>
      <c r="D709" t="s">
        <v>727</v>
      </c>
      <c r="E709" s="5">
        <v>0.1</v>
      </c>
      <c r="F709" s="5">
        <v>2</v>
      </c>
    </row>
    <row r="710" spans="1:6">
      <c r="A710" t="s">
        <v>1577</v>
      </c>
      <c r="B710" t="s">
        <v>1796</v>
      </c>
      <c r="C710" t="s">
        <v>3996</v>
      </c>
      <c r="D710" t="s">
        <v>727</v>
      </c>
      <c r="E710" s="5">
        <v>0.1</v>
      </c>
      <c r="F710" s="5">
        <v>2</v>
      </c>
    </row>
    <row r="711" spans="1:6">
      <c r="A711" t="s">
        <v>186</v>
      </c>
      <c r="B711" t="s">
        <v>1797</v>
      </c>
      <c r="C711" t="s">
        <v>3996</v>
      </c>
      <c r="D711" t="s">
        <v>727</v>
      </c>
      <c r="E711" s="5">
        <v>0.7578339088038446</v>
      </c>
      <c r="F711" s="5">
        <v>2</v>
      </c>
    </row>
    <row r="712" spans="1:6">
      <c r="A712" t="s">
        <v>4104</v>
      </c>
      <c r="B712" t="s">
        <v>1798</v>
      </c>
      <c r="C712" t="s">
        <v>3996</v>
      </c>
      <c r="D712" t="s">
        <v>3991</v>
      </c>
      <c r="E712" s="5">
        <v>515.1</v>
      </c>
      <c r="F712" s="5">
        <v>2</v>
      </c>
    </row>
    <row r="713" spans="1:6">
      <c r="A713" t="s">
        <v>4105</v>
      </c>
      <c r="B713" t="s">
        <v>4460</v>
      </c>
      <c r="C713" t="s">
        <v>3996</v>
      </c>
      <c r="D713" t="s">
        <v>3993</v>
      </c>
      <c r="E713" s="5">
        <v>45.680046186312779</v>
      </c>
      <c r="F713" s="5">
        <v>2</v>
      </c>
    </row>
    <row r="714" spans="1:6">
      <c r="A714" t="s">
        <v>187</v>
      </c>
      <c r="B714" t="s">
        <v>2829</v>
      </c>
      <c r="C714" t="s">
        <v>3996</v>
      </c>
      <c r="D714" t="s">
        <v>727</v>
      </c>
      <c r="E714" s="5">
        <v>92.584418806970419</v>
      </c>
      <c r="F714" s="5">
        <v>2</v>
      </c>
    </row>
    <row r="715" spans="1:6">
      <c r="A715" t="s">
        <v>3576</v>
      </c>
      <c r="B715" t="s">
        <v>2830</v>
      </c>
      <c r="C715" t="s">
        <v>3996</v>
      </c>
      <c r="D715" t="s">
        <v>3992</v>
      </c>
      <c r="E715" s="5">
        <v>15.129451660721028</v>
      </c>
      <c r="F715" s="5">
        <v>2</v>
      </c>
    </row>
    <row r="716" spans="1:6">
      <c r="A716" t="s">
        <v>3577</v>
      </c>
      <c r="B716" t="s">
        <v>4591</v>
      </c>
      <c r="C716" t="s">
        <v>3996</v>
      </c>
      <c r="D716" t="s">
        <v>3992</v>
      </c>
      <c r="E716" s="5">
        <v>47.289317054294663</v>
      </c>
      <c r="F716" s="5">
        <v>2</v>
      </c>
    </row>
    <row r="717" spans="1:6">
      <c r="A717" t="s">
        <v>3578</v>
      </c>
      <c r="B717" t="s">
        <v>4592</v>
      </c>
      <c r="C717" t="s">
        <v>3996</v>
      </c>
      <c r="D717" t="s">
        <v>3992</v>
      </c>
      <c r="E717" s="5">
        <v>8.8516324479887789</v>
      </c>
      <c r="F717" s="5">
        <v>2</v>
      </c>
    </row>
    <row r="718" spans="1:6">
      <c r="A718" t="s">
        <v>3579</v>
      </c>
      <c r="B718" t="s">
        <v>1706</v>
      </c>
      <c r="C718" t="s">
        <v>3996</v>
      </c>
      <c r="D718" t="s">
        <v>3992</v>
      </c>
      <c r="E718" s="5">
        <v>6.5532470226437489</v>
      </c>
      <c r="F718" s="5">
        <v>2</v>
      </c>
    </row>
    <row r="719" spans="1:6">
      <c r="A719" t="s">
        <v>3580</v>
      </c>
      <c r="B719" t="s">
        <v>1707</v>
      </c>
      <c r="C719" t="s">
        <v>3996</v>
      </c>
      <c r="D719" t="s">
        <v>3992</v>
      </c>
      <c r="E719" s="5">
        <v>0.13539299237004274</v>
      </c>
      <c r="F719" s="5">
        <v>2</v>
      </c>
    </row>
    <row r="720" spans="1:6">
      <c r="A720" t="s">
        <v>4602</v>
      </c>
      <c r="B720" t="s">
        <v>2216</v>
      </c>
      <c r="C720" t="s">
        <v>3996</v>
      </c>
      <c r="D720" t="s">
        <v>3992</v>
      </c>
      <c r="E720" s="5">
        <v>19.586633486145043</v>
      </c>
      <c r="F720" s="5">
        <v>2</v>
      </c>
    </row>
    <row r="721" spans="1:6">
      <c r="A721" t="s">
        <v>4603</v>
      </c>
      <c r="B721" t="s">
        <v>2217</v>
      </c>
      <c r="C721" t="s">
        <v>3996</v>
      </c>
      <c r="D721" t="s">
        <v>3992</v>
      </c>
      <c r="E721" s="5">
        <v>0.15023365589685012</v>
      </c>
      <c r="F721" s="5">
        <v>2</v>
      </c>
    </row>
    <row r="722" spans="1:6">
      <c r="A722" t="s">
        <v>1194</v>
      </c>
      <c r="B722" t="s">
        <v>3662</v>
      </c>
      <c r="C722" t="s">
        <v>3996</v>
      </c>
      <c r="D722" t="s">
        <v>3992</v>
      </c>
      <c r="E722" s="5">
        <v>9.8732901453165933E-2</v>
      </c>
      <c r="F722" s="5">
        <v>2</v>
      </c>
    </row>
    <row r="723" spans="1:6">
      <c r="A723" t="s">
        <v>1195</v>
      </c>
      <c r="B723" t="s">
        <v>2467</v>
      </c>
      <c r="C723" t="s">
        <v>3996</v>
      </c>
      <c r="D723" t="s">
        <v>3992</v>
      </c>
      <c r="E723" s="5">
        <v>2.205358778486683</v>
      </c>
      <c r="F723" s="5">
        <v>2</v>
      </c>
    </row>
    <row r="724" spans="1:6">
      <c r="A724" t="s">
        <v>1909</v>
      </c>
      <c r="B724" t="s">
        <v>3004</v>
      </c>
      <c r="C724" t="s">
        <v>3996</v>
      </c>
      <c r="D724" t="s">
        <v>727</v>
      </c>
      <c r="E724" s="5">
        <v>2.3987572934331087</v>
      </c>
      <c r="F724" s="5">
        <v>2</v>
      </c>
    </row>
    <row r="725" spans="1:6">
      <c r="A725" t="s">
        <v>1910</v>
      </c>
      <c r="B725" t="s">
        <v>1800</v>
      </c>
      <c r="C725" t="s">
        <v>3996</v>
      </c>
      <c r="D725" t="s">
        <v>727</v>
      </c>
      <c r="E725" s="5">
        <v>18.466561248930166</v>
      </c>
      <c r="F725" s="5">
        <v>2</v>
      </c>
    </row>
    <row r="726" spans="1:6">
      <c r="A726" t="s">
        <v>1911</v>
      </c>
      <c r="B726" t="s">
        <v>1801</v>
      </c>
      <c r="C726" t="s">
        <v>3996</v>
      </c>
      <c r="D726" t="s">
        <v>727</v>
      </c>
      <c r="E726" s="5">
        <v>4.4330765131482569E-2</v>
      </c>
      <c r="F726" s="5">
        <v>2</v>
      </c>
    </row>
    <row r="727" spans="1:6">
      <c r="A727" t="s">
        <v>2010</v>
      </c>
      <c r="B727" t="s">
        <v>4382</v>
      </c>
      <c r="C727" t="s">
        <v>3996</v>
      </c>
      <c r="D727" t="s">
        <v>727</v>
      </c>
      <c r="E727" s="5">
        <v>75</v>
      </c>
      <c r="F727" s="5">
        <v>2</v>
      </c>
    </row>
    <row r="728" spans="1:6">
      <c r="A728" t="s">
        <v>2011</v>
      </c>
      <c r="B728" t="s">
        <v>4383</v>
      </c>
      <c r="C728" t="s">
        <v>3996</v>
      </c>
      <c r="D728" t="s">
        <v>727</v>
      </c>
      <c r="E728" s="5">
        <v>56.489107985938396</v>
      </c>
      <c r="F728" s="5">
        <v>2</v>
      </c>
    </row>
    <row r="729" spans="1:6">
      <c r="A729" t="s">
        <v>2012</v>
      </c>
      <c r="B729" t="s">
        <v>4384</v>
      </c>
      <c r="C729" t="s">
        <v>3996</v>
      </c>
      <c r="D729" t="s">
        <v>727</v>
      </c>
      <c r="E729" s="5">
        <v>613.29999999999995</v>
      </c>
      <c r="F729" s="5">
        <v>2</v>
      </c>
    </row>
    <row r="730" spans="1:6">
      <c r="A730" t="s">
        <v>1103</v>
      </c>
      <c r="B730" t="s">
        <v>4385</v>
      </c>
      <c r="C730" t="s">
        <v>3996</v>
      </c>
      <c r="D730" t="s">
        <v>727</v>
      </c>
      <c r="E730" s="5">
        <v>22.712044759757823</v>
      </c>
      <c r="F730" s="5">
        <v>2</v>
      </c>
    </row>
    <row r="731" spans="1:6">
      <c r="A731" t="s">
        <v>1104</v>
      </c>
      <c r="B731" t="s">
        <v>4386</v>
      </c>
      <c r="C731" t="s">
        <v>3996</v>
      </c>
      <c r="D731" t="s">
        <v>727</v>
      </c>
      <c r="E731" s="5">
        <v>38.622973215009182</v>
      </c>
      <c r="F731" s="5">
        <v>2</v>
      </c>
    </row>
    <row r="732" spans="1:6">
      <c r="A732" t="s">
        <v>1105</v>
      </c>
      <c r="B732" t="s">
        <v>4387</v>
      </c>
      <c r="C732" t="s">
        <v>3996</v>
      </c>
      <c r="D732" t="s">
        <v>727</v>
      </c>
      <c r="E732" s="5">
        <v>100.7362529017033</v>
      </c>
      <c r="F732" s="5">
        <v>2</v>
      </c>
    </row>
    <row r="733" spans="1:6">
      <c r="A733" t="s">
        <v>1106</v>
      </c>
      <c r="B733" t="s">
        <v>4388</v>
      </c>
      <c r="C733" t="s">
        <v>3996</v>
      </c>
      <c r="D733" t="s">
        <v>727</v>
      </c>
      <c r="E733" s="5">
        <v>39.401234926936439</v>
      </c>
      <c r="F733" s="5">
        <v>2</v>
      </c>
    </row>
    <row r="734" spans="1:6">
      <c r="A734" t="s">
        <v>1107</v>
      </c>
      <c r="B734" t="s">
        <v>4389</v>
      </c>
      <c r="C734" t="s">
        <v>3996</v>
      </c>
      <c r="D734" t="s">
        <v>727</v>
      </c>
      <c r="E734" s="5">
        <v>798.7377492576054</v>
      </c>
      <c r="F734" s="5">
        <v>2</v>
      </c>
    </row>
    <row r="735" spans="1:6">
      <c r="A735" t="s">
        <v>1108</v>
      </c>
      <c r="B735" t="s">
        <v>4390</v>
      </c>
      <c r="C735" t="s">
        <v>3996</v>
      </c>
      <c r="D735" t="s">
        <v>727</v>
      </c>
      <c r="E735" s="5">
        <v>19.299037636914957</v>
      </c>
      <c r="F735" s="5">
        <v>2</v>
      </c>
    </row>
    <row r="736" spans="1:6">
      <c r="A736" t="s">
        <v>1109</v>
      </c>
      <c r="B736" t="s">
        <v>4391</v>
      </c>
      <c r="C736" t="s">
        <v>3996</v>
      </c>
      <c r="D736" t="s">
        <v>727</v>
      </c>
      <c r="E736" s="5">
        <v>100.41593676643667</v>
      </c>
      <c r="F736" s="5">
        <v>2</v>
      </c>
    </row>
    <row r="737" spans="1:6">
      <c r="A737" t="s">
        <v>1110</v>
      </c>
      <c r="B737" t="s">
        <v>2943</v>
      </c>
      <c r="C737" t="s">
        <v>3996</v>
      </c>
      <c r="D737" t="s">
        <v>727</v>
      </c>
      <c r="E737" s="5">
        <v>81.116899129521741</v>
      </c>
      <c r="F737" s="5">
        <v>2</v>
      </c>
    </row>
    <row r="738" spans="1:6">
      <c r="A738" t="s">
        <v>1111</v>
      </c>
      <c r="B738" t="s">
        <v>2944</v>
      </c>
      <c r="C738" t="s">
        <v>3996</v>
      </c>
      <c r="D738" t="s">
        <v>727</v>
      </c>
      <c r="E738" s="5">
        <v>749.6049679614498</v>
      </c>
      <c r="F738" s="5">
        <v>2</v>
      </c>
    </row>
    <row r="739" spans="1:6">
      <c r="A739" t="s">
        <v>4106</v>
      </c>
      <c r="B739" t="s">
        <v>2945</v>
      </c>
      <c r="C739" t="s">
        <v>3996</v>
      </c>
      <c r="D739" t="s">
        <v>3991</v>
      </c>
      <c r="E739" s="5">
        <v>54.809048368406408</v>
      </c>
      <c r="F739" s="5">
        <v>2</v>
      </c>
    </row>
    <row r="740" spans="1:6">
      <c r="A740" t="s">
        <v>4072</v>
      </c>
      <c r="B740" t="s">
        <v>2946</v>
      </c>
      <c r="C740" t="s">
        <v>3996</v>
      </c>
      <c r="D740" t="s">
        <v>3993</v>
      </c>
      <c r="E740" s="5">
        <v>51.63999999999993</v>
      </c>
      <c r="F740" s="5">
        <v>2</v>
      </c>
    </row>
    <row r="741" spans="1:6">
      <c r="A741" t="s">
        <v>1112</v>
      </c>
      <c r="B741" t="s">
        <v>2947</v>
      </c>
      <c r="C741" t="s">
        <v>3996</v>
      </c>
      <c r="D741" t="s">
        <v>727</v>
      </c>
      <c r="E741" s="5">
        <v>20.202384864048259</v>
      </c>
      <c r="F741" s="5">
        <v>2</v>
      </c>
    </row>
    <row r="742" spans="1:6">
      <c r="A742" t="s">
        <v>4073</v>
      </c>
      <c r="B742" t="s">
        <v>2948</v>
      </c>
      <c r="C742" t="s">
        <v>3996</v>
      </c>
      <c r="D742" t="s">
        <v>3991</v>
      </c>
      <c r="E742" s="5">
        <v>60.073299413412485</v>
      </c>
      <c r="F742" s="5">
        <v>2</v>
      </c>
    </row>
    <row r="743" spans="1:6">
      <c r="A743" t="s">
        <v>4074</v>
      </c>
      <c r="B743" t="s">
        <v>3716</v>
      </c>
      <c r="C743" t="s">
        <v>3996</v>
      </c>
      <c r="D743" t="s">
        <v>3993</v>
      </c>
      <c r="E743" s="5">
        <v>-243.12667188247514</v>
      </c>
      <c r="F743" s="5">
        <v>2</v>
      </c>
    </row>
    <row r="744" spans="1:6">
      <c r="A744" t="s">
        <v>4075</v>
      </c>
      <c r="B744" t="s">
        <v>3717</v>
      </c>
      <c r="C744" t="s">
        <v>3996</v>
      </c>
      <c r="D744" t="s">
        <v>3991</v>
      </c>
      <c r="E744" s="5">
        <v>58.757236652160955</v>
      </c>
      <c r="F744" s="5">
        <v>2</v>
      </c>
    </row>
    <row r="745" spans="1:6">
      <c r="A745" t="s">
        <v>4076</v>
      </c>
      <c r="B745" t="s">
        <v>3718</v>
      </c>
      <c r="C745" t="s">
        <v>3996</v>
      </c>
      <c r="D745" t="s">
        <v>3993</v>
      </c>
      <c r="E745" s="5">
        <v>-147.56090001379647</v>
      </c>
      <c r="F745" s="5">
        <v>2</v>
      </c>
    </row>
    <row r="746" spans="1:6">
      <c r="A746" t="s">
        <v>4077</v>
      </c>
      <c r="B746" t="s">
        <v>532</v>
      </c>
      <c r="C746" t="s">
        <v>3996</v>
      </c>
      <c r="D746" t="s">
        <v>3991</v>
      </c>
      <c r="E746" s="5">
        <v>57.441173890909454</v>
      </c>
      <c r="F746" s="5">
        <v>2</v>
      </c>
    </row>
    <row r="747" spans="1:6">
      <c r="A747" t="s">
        <v>4078</v>
      </c>
      <c r="B747" t="s">
        <v>533</v>
      </c>
      <c r="C747" t="s">
        <v>3996</v>
      </c>
      <c r="D747" t="s">
        <v>3993</v>
      </c>
      <c r="E747" s="5">
        <v>-112.45423703493992</v>
      </c>
      <c r="F747" s="5">
        <v>2</v>
      </c>
    </row>
    <row r="748" spans="1:6">
      <c r="A748" t="s">
        <v>4079</v>
      </c>
      <c r="B748" t="s">
        <v>534</v>
      </c>
      <c r="C748" t="s">
        <v>3996</v>
      </c>
      <c r="D748" t="s">
        <v>3991</v>
      </c>
      <c r="E748" s="5">
        <v>56.783142510283696</v>
      </c>
      <c r="F748" s="5">
        <v>2</v>
      </c>
    </row>
    <row r="749" spans="1:6">
      <c r="A749" t="s">
        <v>4080</v>
      </c>
      <c r="B749" t="s">
        <v>535</v>
      </c>
      <c r="C749" t="s">
        <v>3996</v>
      </c>
      <c r="D749" t="s">
        <v>3993</v>
      </c>
      <c r="E749" s="5">
        <v>-78.747986735313702</v>
      </c>
      <c r="F749" s="5">
        <v>2</v>
      </c>
    </row>
    <row r="750" spans="1:6">
      <c r="A750" t="s">
        <v>4081</v>
      </c>
      <c r="B750" t="s">
        <v>536</v>
      </c>
      <c r="C750" t="s">
        <v>3996</v>
      </c>
      <c r="D750" t="s">
        <v>3991</v>
      </c>
      <c r="E750" s="5">
        <v>56.125111129657924</v>
      </c>
      <c r="F750" s="5">
        <v>2</v>
      </c>
    </row>
    <row r="751" spans="1:6">
      <c r="A751" t="s">
        <v>4082</v>
      </c>
      <c r="B751" t="s">
        <v>537</v>
      </c>
      <c r="C751" t="s">
        <v>3996</v>
      </c>
      <c r="D751" t="s">
        <v>3993</v>
      </c>
      <c r="E751" s="5">
        <v>-29.606900000000053</v>
      </c>
      <c r="F751" s="5">
        <v>2</v>
      </c>
    </row>
    <row r="752" spans="1:6">
      <c r="A752" t="s">
        <v>1113</v>
      </c>
      <c r="B752" t="s">
        <v>538</v>
      </c>
      <c r="C752" t="s">
        <v>3996</v>
      </c>
      <c r="D752" t="s">
        <v>727</v>
      </c>
      <c r="E752" s="5">
        <v>638.70869969409171</v>
      </c>
      <c r="F752" s="5">
        <v>2</v>
      </c>
    </row>
    <row r="753" spans="1:6">
      <c r="A753" t="s">
        <v>1114</v>
      </c>
      <c r="B753" t="s">
        <v>4100</v>
      </c>
      <c r="C753" t="s">
        <v>3996</v>
      </c>
      <c r="D753" t="s">
        <v>494</v>
      </c>
      <c r="E753" s="5">
        <v>35.641861739092413</v>
      </c>
      <c r="F753" s="5">
        <v>2</v>
      </c>
    </row>
    <row r="754" spans="1:6">
      <c r="A754" t="s">
        <v>4083</v>
      </c>
      <c r="B754" t="s">
        <v>4101</v>
      </c>
      <c r="C754" t="s">
        <v>3996</v>
      </c>
      <c r="D754" t="s">
        <v>3991</v>
      </c>
      <c r="E754" s="5">
        <v>16.948929592011929</v>
      </c>
      <c r="F754" s="5">
        <v>2</v>
      </c>
    </row>
    <row r="755" spans="1:6">
      <c r="A755" t="s">
        <v>661</v>
      </c>
      <c r="B755" t="s">
        <v>4102</v>
      </c>
      <c r="C755" t="s">
        <v>3996</v>
      </c>
      <c r="D755" t="s">
        <v>3993</v>
      </c>
      <c r="E755" s="5">
        <v>-20.4664846208737</v>
      </c>
      <c r="F755" s="5">
        <v>2</v>
      </c>
    </row>
    <row r="756" spans="1:6">
      <c r="A756" t="s">
        <v>662</v>
      </c>
      <c r="B756" t="s">
        <v>4103</v>
      </c>
      <c r="C756" t="s">
        <v>3996</v>
      </c>
      <c r="D756" t="s">
        <v>3991</v>
      </c>
      <c r="E756" s="5">
        <v>25.415737578720702</v>
      </c>
      <c r="F756" s="5">
        <v>2</v>
      </c>
    </row>
    <row r="757" spans="1:6">
      <c r="A757" t="s">
        <v>663</v>
      </c>
      <c r="B757" t="s">
        <v>616</v>
      </c>
      <c r="C757" t="s">
        <v>3996</v>
      </c>
      <c r="D757" t="s">
        <v>3993</v>
      </c>
      <c r="E757" s="5">
        <v>1.8113443516858183</v>
      </c>
      <c r="F757" s="5">
        <v>2</v>
      </c>
    </row>
    <row r="758" spans="1:6">
      <c r="A758" t="s">
        <v>1115</v>
      </c>
      <c r="B758" t="s">
        <v>617</v>
      </c>
      <c r="C758" t="s">
        <v>3996</v>
      </c>
      <c r="D758" t="s">
        <v>727</v>
      </c>
      <c r="E758" s="5">
        <v>865.92324876228531</v>
      </c>
      <c r="F758" s="5">
        <v>2</v>
      </c>
    </row>
    <row r="759" spans="1:6">
      <c r="A759" t="s">
        <v>4314</v>
      </c>
      <c r="B759" t="s">
        <v>618</v>
      </c>
      <c r="C759" t="s">
        <v>3996</v>
      </c>
      <c r="D759" t="s">
        <v>494</v>
      </c>
      <c r="E759" s="5">
        <v>40.036792506523888</v>
      </c>
      <c r="F759" s="5">
        <v>2</v>
      </c>
    </row>
    <row r="760" spans="1:6">
      <c r="A760" t="s">
        <v>664</v>
      </c>
      <c r="B760" t="s">
        <v>619</v>
      </c>
      <c r="C760" t="s">
        <v>3996</v>
      </c>
      <c r="D760" t="s">
        <v>3991</v>
      </c>
      <c r="E760" s="5">
        <v>24.915737578720709</v>
      </c>
      <c r="F760" s="5">
        <v>2</v>
      </c>
    </row>
    <row r="761" spans="1:6">
      <c r="A761" t="s">
        <v>665</v>
      </c>
      <c r="B761" t="s">
        <v>620</v>
      </c>
      <c r="C761" t="s">
        <v>3996</v>
      </c>
      <c r="D761" t="s">
        <v>3993</v>
      </c>
      <c r="E761" s="5">
        <v>-1.0439142618262736</v>
      </c>
      <c r="F761" s="5">
        <v>2</v>
      </c>
    </row>
    <row r="762" spans="1:6">
      <c r="A762" t="s">
        <v>666</v>
      </c>
      <c r="B762" t="s">
        <v>621</v>
      </c>
      <c r="C762" t="s">
        <v>3996</v>
      </c>
      <c r="D762" t="s">
        <v>3991</v>
      </c>
      <c r="E762" s="5">
        <v>83.5</v>
      </c>
      <c r="F762" s="5">
        <v>2</v>
      </c>
    </row>
    <row r="763" spans="1:6">
      <c r="A763" t="s">
        <v>667</v>
      </c>
      <c r="B763" t="s">
        <v>622</v>
      </c>
      <c r="C763" t="s">
        <v>3996</v>
      </c>
      <c r="D763" t="s">
        <v>3993</v>
      </c>
      <c r="E763" s="5">
        <v>78.274693945978527</v>
      </c>
      <c r="F763" s="5">
        <v>2</v>
      </c>
    </row>
    <row r="764" spans="1:6">
      <c r="A764" t="s">
        <v>4315</v>
      </c>
      <c r="B764" t="s">
        <v>623</v>
      </c>
      <c r="C764" t="s">
        <v>3996</v>
      </c>
      <c r="D764" t="s">
        <v>727</v>
      </c>
      <c r="E764" s="5">
        <v>1774.518086279224</v>
      </c>
      <c r="F764" s="5">
        <v>2</v>
      </c>
    </row>
    <row r="765" spans="1:6">
      <c r="A765" t="s">
        <v>773</v>
      </c>
      <c r="B765" t="s">
        <v>624</v>
      </c>
      <c r="C765" t="s">
        <v>3996</v>
      </c>
      <c r="D765" t="s">
        <v>3991</v>
      </c>
      <c r="E765" s="5">
        <v>83</v>
      </c>
      <c r="F765" s="5">
        <v>2</v>
      </c>
    </row>
    <row r="766" spans="1:6">
      <c r="A766" t="s">
        <v>774</v>
      </c>
      <c r="B766" t="s">
        <v>1937</v>
      </c>
      <c r="C766" t="s">
        <v>3996</v>
      </c>
      <c r="D766" t="s">
        <v>3993</v>
      </c>
      <c r="E766" s="5">
        <v>59.103783731354099</v>
      </c>
      <c r="F766" s="5">
        <v>2</v>
      </c>
    </row>
    <row r="767" spans="1:6">
      <c r="A767" t="s">
        <v>3286</v>
      </c>
      <c r="B767" t="s">
        <v>2950</v>
      </c>
      <c r="C767" t="s">
        <v>3996</v>
      </c>
      <c r="D767" t="s">
        <v>3991</v>
      </c>
      <c r="E767" s="5">
        <v>179.20923539479614</v>
      </c>
      <c r="F767" s="5">
        <v>2</v>
      </c>
    </row>
    <row r="768" spans="1:6">
      <c r="A768" t="s">
        <v>3287</v>
      </c>
      <c r="B768" t="s">
        <v>2951</v>
      </c>
      <c r="C768" t="s">
        <v>3996</v>
      </c>
      <c r="D768" t="s">
        <v>3993</v>
      </c>
      <c r="E768" s="5">
        <v>126.73510856249487</v>
      </c>
      <c r="F768" s="5">
        <v>2</v>
      </c>
    </row>
    <row r="769" spans="1:6">
      <c r="A769" t="s">
        <v>2621</v>
      </c>
      <c r="B769" t="s">
        <v>2952</v>
      </c>
      <c r="C769" t="s">
        <v>3996</v>
      </c>
      <c r="D769" t="s">
        <v>727</v>
      </c>
      <c r="E769" s="5">
        <v>1049.3122205691525</v>
      </c>
      <c r="F769" s="5">
        <v>2</v>
      </c>
    </row>
    <row r="770" spans="1:6">
      <c r="A770" t="s">
        <v>2622</v>
      </c>
      <c r="B770" t="s">
        <v>2953</v>
      </c>
      <c r="C770" t="s">
        <v>3996</v>
      </c>
      <c r="D770" t="s">
        <v>494</v>
      </c>
      <c r="E770" s="5">
        <v>11.353653839377534</v>
      </c>
      <c r="F770" s="5">
        <v>2</v>
      </c>
    </row>
    <row r="771" spans="1:6">
      <c r="A771" t="s">
        <v>3288</v>
      </c>
      <c r="B771" t="s">
        <v>2002</v>
      </c>
      <c r="C771" t="s">
        <v>3996</v>
      </c>
      <c r="D771" t="s">
        <v>3991</v>
      </c>
      <c r="E771" s="5">
        <v>179.20923539479614</v>
      </c>
      <c r="F771" s="5">
        <v>2</v>
      </c>
    </row>
    <row r="772" spans="1:6">
      <c r="A772" t="s">
        <v>3289</v>
      </c>
      <c r="B772" t="s">
        <v>1993</v>
      </c>
      <c r="C772" t="s">
        <v>3996</v>
      </c>
      <c r="D772" t="s">
        <v>3993</v>
      </c>
      <c r="E772" s="5">
        <v>126.73510856249487</v>
      </c>
      <c r="F772" s="5">
        <v>2</v>
      </c>
    </row>
    <row r="773" spans="1:6">
      <c r="A773" t="s">
        <v>3290</v>
      </c>
      <c r="B773" t="s">
        <v>1994</v>
      </c>
      <c r="C773" t="s">
        <v>3996</v>
      </c>
      <c r="D773" t="s">
        <v>3991</v>
      </c>
      <c r="E773" s="5">
        <v>230</v>
      </c>
      <c r="F773" s="5">
        <v>2</v>
      </c>
    </row>
    <row r="774" spans="1:6">
      <c r="A774" t="s">
        <v>3291</v>
      </c>
      <c r="B774" t="s">
        <v>1995</v>
      </c>
      <c r="C774" t="s">
        <v>3996</v>
      </c>
      <c r="D774" t="s">
        <v>3993</v>
      </c>
      <c r="E774" s="5">
        <v>150.40123102307513</v>
      </c>
      <c r="F774" s="5">
        <v>2</v>
      </c>
    </row>
    <row r="775" spans="1:6">
      <c r="A775" t="s">
        <v>3292</v>
      </c>
      <c r="B775" t="s">
        <v>1996</v>
      </c>
      <c r="C775" t="s">
        <v>3996</v>
      </c>
      <c r="D775" t="s">
        <v>3993</v>
      </c>
      <c r="E775" s="5">
        <v>721.31649572989772</v>
      </c>
      <c r="F775" s="5">
        <v>2</v>
      </c>
    </row>
    <row r="776" spans="1:6">
      <c r="A776" t="s">
        <v>3293</v>
      </c>
      <c r="B776" t="s">
        <v>1997</v>
      </c>
      <c r="C776" t="s">
        <v>3996</v>
      </c>
      <c r="D776" t="s">
        <v>3993</v>
      </c>
      <c r="E776" s="5">
        <v>349.04172311414101</v>
      </c>
      <c r="F776" s="5">
        <v>2</v>
      </c>
    </row>
    <row r="777" spans="1:6">
      <c r="A777" t="s">
        <v>4320</v>
      </c>
      <c r="B777" t="s">
        <v>1998</v>
      </c>
      <c r="C777" t="s">
        <v>3996</v>
      </c>
      <c r="D777" t="s">
        <v>727</v>
      </c>
      <c r="E777" s="5">
        <v>954.42849893623543</v>
      </c>
      <c r="F777" s="5">
        <v>2</v>
      </c>
    </row>
    <row r="778" spans="1:6">
      <c r="A778" t="s">
        <v>4321</v>
      </c>
      <c r="B778" t="s">
        <v>1999</v>
      </c>
      <c r="C778" t="s">
        <v>3996</v>
      </c>
      <c r="D778" t="s">
        <v>3992</v>
      </c>
      <c r="E778" s="5">
        <v>19.214478559501568</v>
      </c>
      <c r="F778" s="5">
        <v>2</v>
      </c>
    </row>
    <row r="779" spans="1:6">
      <c r="A779" t="s">
        <v>4322</v>
      </c>
      <c r="B779" t="s">
        <v>1285</v>
      </c>
      <c r="C779" t="s">
        <v>3996</v>
      </c>
      <c r="D779" t="s">
        <v>3992</v>
      </c>
      <c r="E779" s="5">
        <v>0.80641852171435702</v>
      </c>
      <c r="F779" s="5">
        <v>2</v>
      </c>
    </row>
    <row r="780" spans="1:6">
      <c r="A780" t="s">
        <v>4323</v>
      </c>
      <c r="B780" t="s">
        <v>1286</v>
      </c>
      <c r="C780" t="s">
        <v>3996</v>
      </c>
      <c r="D780" t="s">
        <v>3992</v>
      </c>
      <c r="E780" s="5">
        <v>3.3059437191879737</v>
      </c>
      <c r="F780" s="5">
        <v>2</v>
      </c>
    </row>
    <row r="781" spans="1:6">
      <c r="A781" t="s">
        <v>1308</v>
      </c>
      <c r="B781" t="s">
        <v>1287</v>
      </c>
      <c r="C781" t="s">
        <v>3996</v>
      </c>
      <c r="D781" t="s">
        <v>3992</v>
      </c>
      <c r="E781" s="5">
        <v>73.917558845091094</v>
      </c>
      <c r="F781" s="5">
        <v>2</v>
      </c>
    </row>
    <row r="782" spans="1:6">
      <c r="A782" t="s">
        <v>646</v>
      </c>
      <c r="B782" t="s">
        <v>1288</v>
      </c>
      <c r="C782" t="s">
        <v>3996</v>
      </c>
      <c r="D782" t="s">
        <v>3992</v>
      </c>
      <c r="E782" s="5">
        <v>2.7556003545049954</v>
      </c>
      <c r="F782" s="5">
        <v>2</v>
      </c>
    </row>
    <row r="783" spans="1:6">
      <c r="A783" t="s">
        <v>647</v>
      </c>
      <c r="B783" t="s">
        <v>2031</v>
      </c>
      <c r="C783" t="s">
        <v>3996</v>
      </c>
      <c r="D783" t="s">
        <v>2793</v>
      </c>
      <c r="E783" s="5">
        <v>-309204.01436414086</v>
      </c>
      <c r="F783" s="5">
        <v>2</v>
      </c>
    </row>
    <row r="784" spans="1:6">
      <c r="A784" t="s">
        <v>648</v>
      </c>
      <c r="B784" t="s">
        <v>2032</v>
      </c>
      <c r="C784" t="s">
        <v>3996</v>
      </c>
      <c r="D784" t="s">
        <v>2745</v>
      </c>
      <c r="E784" s="5">
        <v>14.258372042513633</v>
      </c>
      <c r="F784" s="5">
        <v>2</v>
      </c>
    </row>
    <row r="785" spans="1:6">
      <c r="A785" t="s">
        <v>649</v>
      </c>
      <c r="B785" t="s">
        <v>2033</v>
      </c>
      <c r="C785" t="s">
        <v>3996</v>
      </c>
      <c r="D785" t="s">
        <v>2451</v>
      </c>
      <c r="E785" s="5">
        <v>-364.80982731784957</v>
      </c>
      <c r="F785" s="5">
        <v>2</v>
      </c>
    </row>
    <row r="786" spans="1:6">
      <c r="A786" t="s">
        <v>3231</v>
      </c>
      <c r="B786" t="s">
        <v>2034</v>
      </c>
      <c r="C786" t="s">
        <v>3996</v>
      </c>
      <c r="D786" t="s">
        <v>3992</v>
      </c>
      <c r="E786" s="5">
        <v>1.3690711090561309E-4</v>
      </c>
      <c r="F786" s="5">
        <v>2</v>
      </c>
    </row>
    <row r="787" spans="1:6">
      <c r="A787" t="s">
        <v>1359</v>
      </c>
      <c r="B787" t="s">
        <v>3686</v>
      </c>
      <c r="C787" t="s">
        <v>3996</v>
      </c>
      <c r="D787" t="s">
        <v>3992</v>
      </c>
      <c r="E787" s="5">
        <v>2.0074902202113821E-2</v>
      </c>
      <c r="F787" s="5">
        <v>2</v>
      </c>
    </row>
    <row r="788" spans="1:6">
      <c r="A788" t="s">
        <v>1360</v>
      </c>
      <c r="B788" t="s">
        <v>3687</v>
      </c>
      <c r="C788" t="s">
        <v>3996</v>
      </c>
      <c r="D788" t="s">
        <v>3992</v>
      </c>
      <c r="E788" s="5">
        <v>3.48</v>
      </c>
      <c r="F788" s="5">
        <v>2</v>
      </c>
    </row>
    <row r="789" spans="1:6">
      <c r="A789" t="s">
        <v>1446</v>
      </c>
      <c r="B789" t="s">
        <v>3688</v>
      </c>
      <c r="C789" t="s">
        <v>3996</v>
      </c>
      <c r="D789" t="s">
        <v>3992</v>
      </c>
      <c r="E789" s="5">
        <v>4.8899999999999997</v>
      </c>
      <c r="F789" s="5">
        <v>2</v>
      </c>
    </row>
    <row r="790" spans="1:6">
      <c r="A790" t="s">
        <v>1447</v>
      </c>
      <c r="B790" t="s">
        <v>3689</v>
      </c>
      <c r="C790" t="s">
        <v>3996</v>
      </c>
      <c r="D790" t="s">
        <v>3992</v>
      </c>
      <c r="E790" s="5">
        <v>1.3687229371880556</v>
      </c>
      <c r="F790" s="5">
        <v>2</v>
      </c>
    </row>
    <row r="791" spans="1:6">
      <c r="A791" t="s">
        <v>4162</v>
      </c>
      <c r="B791" t="s">
        <v>3690</v>
      </c>
      <c r="C791" t="s">
        <v>3996</v>
      </c>
      <c r="D791" t="s">
        <v>3992</v>
      </c>
      <c r="E791" s="5">
        <v>89.870668962913612</v>
      </c>
      <c r="F791" s="5">
        <v>2</v>
      </c>
    </row>
    <row r="792" spans="1:6">
      <c r="A792" t="s">
        <v>4163</v>
      </c>
      <c r="B792" t="s">
        <v>3691</v>
      </c>
      <c r="C792" t="s">
        <v>3996</v>
      </c>
      <c r="D792" t="s">
        <v>3992</v>
      </c>
      <c r="E792" s="5">
        <v>0.36656331984305646</v>
      </c>
      <c r="F792" s="5">
        <v>2</v>
      </c>
    </row>
    <row r="793" spans="1:6">
      <c r="A793" t="s">
        <v>4164</v>
      </c>
      <c r="B793" t="s">
        <v>3692</v>
      </c>
      <c r="C793" t="s">
        <v>3996</v>
      </c>
      <c r="D793" t="s">
        <v>3992</v>
      </c>
      <c r="E793" s="5">
        <v>2.1358730361329938E-5</v>
      </c>
      <c r="F793" s="5">
        <v>2</v>
      </c>
    </row>
    <row r="794" spans="1:6">
      <c r="A794" t="s">
        <v>4165</v>
      </c>
      <c r="B794" t="s">
        <v>3693</v>
      </c>
      <c r="C794" t="s">
        <v>3996</v>
      </c>
      <c r="D794" t="s">
        <v>3992</v>
      </c>
      <c r="E794" s="5">
        <v>3.8116120119122071E-3</v>
      </c>
      <c r="F794" s="5">
        <v>2</v>
      </c>
    </row>
    <row r="795" spans="1:6">
      <c r="A795" t="s">
        <v>4166</v>
      </c>
      <c r="B795" t="s">
        <v>3694</v>
      </c>
      <c r="C795" t="s">
        <v>3996</v>
      </c>
      <c r="D795" t="s">
        <v>2793</v>
      </c>
      <c r="E795" s="5">
        <v>-330124.67248696263</v>
      </c>
      <c r="F795" s="5">
        <v>2</v>
      </c>
    </row>
    <row r="796" spans="1:6">
      <c r="A796" t="s">
        <v>4167</v>
      </c>
      <c r="B796" t="s">
        <v>3695</v>
      </c>
      <c r="C796" t="s">
        <v>3996</v>
      </c>
      <c r="D796" t="s">
        <v>2745</v>
      </c>
      <c r="E796" s="5">
        <v>15.186539795679794</v>
      </c>
      <c r="F796" s="5">
        <v>2</v>
      </c>
    </row>
    <row r="797" spans="1:6">
      <c r="A797" t="s">
        <v>4168</v>
      </c>
      <c r="B797" t="s">
        <v>3696</v>
      </c>
      <c r="C797" t="s">
        <v>3996</v>
      </c>
      <c r="D797" t="s">
        <v>2451</v>
      </c>
      <c r="E797" s="5">
        <v>-0.21737978297128283</v>
      </c>
      <c r="F797" s="5">
        <v>2</v>
      </c>
    </row>
    <row r="798" spans="1:6">
      <c r="A798" t="s">
        <v>4169</v>
      </c>
      <c r="B798" t="s">
        <v>3697</v>
      </c>
      <c r="C798" t="s">
        <v>3996</v>
      </c>
      <c r="D798" t="s">
        <v>727</v>
      </c>
      <c r="E798" s="5">
        <v>0.01</v>
      </c>
      <c r="F798" s="5">
        <v>2</v>
      </c>
    </row>
    <row r="799" spans="1:6">
      <c r="A799" t="s">
        <v>4170</v>
      </c>
      <c r="B799" t="s">
        <v>2017</v>
      </c>
      <c r="C799" t="s">
        <v>3996</v>
      </c>
      <c r="D799" t="s">
        <v>3992</v>
      </c>
      <c r="E799" s="5">
        <v>2.2373593156062808E-5</v>
      </c>
      <c r="F799" s="5">
        <v>2</v>
      </c>
    </row>
    <row r="800" spans="1:6">
      <c r="A800" t="s">
        <v>4171</v>
      </c>
      <c r="B800" t="s">
        <v>2018</v>
      </c>
      <c r="C800" t="s">
        <v>3996</v>
      </c>
      <c r="D800" t="s">
        <v>3992</v>
      </c>
      <c r="E800" s="5">
        <v>8.2644768800161535E-3</v>
      </c>
      <c r="F800" s="5">
        <v>2</v>
      </c>
    </row>
    <row r="801" spans="1:6">
      <c r="A801" t="s">
        <v>4172</v>
      </c>
      <c r="B801" t="s">
        <v>2019</v>
      </c>
      <c r="C801" t="s">
        <v>3996</v>
      </c>
      <c r="D801" t="s">
        <v>3992</v>
      </c>
      <c r="E801" s="5">
        <v>1.0061240846678112</v>
      </c>
      <c r="F801" s="5">
        <v>2</v>
      </c>
    </row>
    <row r="802" spans="1:6">
      <c r="A802" t="s">
        <v>4173</v>
      </c>
      <c r="B802" t="s">
        <v>2020</v>
      </c>
      <c r="C802" t="s">
        <v>3996</v>
      </c>
      <c r="D802" t="s">
        <v>3992</v>
      </c>
      <c r="E802" s="5">
        <v>2.9887188959040607</v>
      </c>
      <c r="F802" s="5">
        <v>2</v>
      </c>
    </row>
    <row r="803" spans="1:6">
      <c r="A803" t="s">
        <v>75</v>
      </c>
      <c r="B803" t="s">
        <v>2021</v>
      </c>
      <c r="C803" t="s">
        <v>3996</v>
      </c>
      <c r="D803" t="s">
        <v>3992</v>
      </c>
      <c r="E803" s="5">
        <v>1.3333665537181589</v>
      </c>
      <c r="F803" s="5">
        <v>2</v>
      </c>
    </row>
    <row r="804" spans="1:6">
      <c r="A804" t="s">
        <v>76</v>
      </c>
      <c r="B804" t="s">
        <v>2022</v>
      </c>
      <c r="C804" t="s">
        <v>3996</v>
      </c>
      <c r="D804" t="s">
        <v>3992</v>
      </c>
      <c r="E804" s="5">
        <v>93.13196162888066</v>
      </c>
      <c r="F804" s="5">
        <v>2</v>
      </c>
    </row>
    <row r="805" spans="1:6">
      <c r="A805" t="s">
        <v>77</v>
      </c>
      <c r="B805" t="s">
        <v>2023</v>
      </c>
      <c r="C805" t="s">
        <v>3996</v>
      </c>
      <c r="D805" t="s">
        <v>3992</v>
      </c>
      <c r="E805" s="5">
        <v>1.5308780486154117</v>
      </c>
      <c r="F805" s="5">
        <v>2</v>
      </c>
    </row>
    <row r="806" spans="1:6">
      <c r="A806" t="s">
        <v>78</v>
      </c>
      <c r="B806" t="s">
        <v>2024</v>
      </c>
      <c r="C806" t="s">
        <v>3996</v>
      </c>
      <c r="D806" t="s">
        <v>3992</v>
      </c>
      <c r="E806" s="5">
        <v>3.5926522548097226E-6</v>
      </c>
      <c r="F806" s="5">
        <v>2</v>
      </c>
    </row>
    <row r="807" spans="1:6">
      <c r="A807" t="s">
        <v>79</v>
      </c>
      <c r="B807" t="s">
        <v>2025</v>
      </c>
      <c r="C807" t="s">
        <v>3996</v>
      </c>
      <c r="D807" t="s">
        <v>3992</v>
      </c>
      <c r="E807" s="5">
        <v>6.6034508846914283E-4</v>
      </c>
      <c r="F807" s="5">
        <v>2</v>
      </c>
    </row>
    <row r="808" spans="1:6">
      <c r="A808" t="s">
        <v>2560</v>
      </c>
      <c r="B808" t="s">
        <v>2026</v>
      </c>
      <c r="C808" t="s">
        <v>3996</v>
      </c>
      <c r="D808" t="s">
        <v>3992</v>
      </c>
      <c r="E808" s="5">
        <v>0.56307482777089812</v>
      </c>
      <c r="F808" s="5">
        <v>2</v>
      </c>
    </row>
    <row r="809" spans="1:6">
      <c r="A809" t="s">
        <v>2561</v>
      </c>
      <c r="B809" t="s">
        <v>290</v>
      </c>
      <c r="C809" t="s">
        <v>3996</v>
      </c>
      <c r="D809" t="s">
        <v>3992</v>
      </c>
      <c r="E809" s="5">
        <v>0.11425085785564995</v>
      </c>
      <c r="F809" s="5">
        <v>2</v>
      </c>
    </row>
    <row r="810" spans="1:6">
      <c r="A810" t="s">
        <v>2562</v>
      </c>
      <c r="B810" t="s">
        <v>291</v>
      </c>
      <c r="C810" t="s">
        <v>3996</v>
      </c>
      <c r="D810" t="s">
        <v>3992</v>
      </c>
      <c r="E810" s="5">
        <v>8.9628173178419521E-3</v>
      </c>
      <c r="F810" s="5">
        <v>2</v>
      </c>
    </row>
    <row r="811" spans="1:6">
      <c r="A811" t="s">
        <v>3535</v>
      </c>
      <c r="B811" t="s">
        <v>292</v>
      </c>
      <c r="C811" t="s">
        <v>3996</v>
      </c>
      <c r="D811" t="s">
        <v>3992</v>
      </c>
      <c r="E811" s="5">
        <v>24.492718050458304</v>
      </c>
      <c r="F811" s="5">
        <v>2</v>
      </c>
    </row>
    <row r="812" spans="1:6">
      <c r="A812" t="s">
        <v>3536</v>
      </c>
      <c r="B812" t="s">
        <v>293</v>
      </c>
      <c r="C812" t="s">
        <v>3996</v>
      </c>
      <c r="D812" t="s">
        <v>3992</v>
      </c>
      <c r="E812" s="5">
        <v>74.820993446597299</v>
      </c>
      <c r="F812" s="5">
        <v>2</v>
      </c>
    </row>
    <row r="813" spans="1:6">
      <c r="A813" t="s">
        <v>3537</v>
      </c>
      <c r="B813" t="s">
        <v>2036</v>
      </c>
      <c r="C813" t="s">
        <v>3996</v>
      </c>
      <c r="D813" t="s">
        <v>727</v>
      </c>
      <c r="E813" s="5">
        <v>177.75008766814011</v>
      </c>
      <c r="F813" s="5">
        <v>2</v>
      </c>
    </row>
    <row r="814" spans="1:6">
      <c r="A814" t="s">
        <v>2426</v>
      </c>
      <c r="B814" t="s">
        <v>1083</v>
      </c>
      <c r="C814" t="s">
        <v>3996</v>
      </c>
      <c r="D814" t="s">
        <v>3992</v>
      </c>
      <c r="E814" s="5">
        <v>40.854643756812429</v>
      </c>
      <c r="F814" s="5">
        <v>2</v>
      </c>
    </row>
    <row r="815" spans="1:6">
      <c r="A815" t="s">
        <v>1787</v>
      </c>
      <c r="B815" t="s">
        <v>1084</v>
      </c>
      <c r="C815" t="s">
        <v>3996</v>
      </c>
      <c r="D815" t="s">
        <v>3992</v>
      </c>
      <c r="E815" s="5">
        <v>20.052220525622655</v>
      </c>
      <c r="F815" s="5">
        <v>2</v>
      </c>
    </row>
    <row r="816" spans="1:6">
      <c r="A816" t="s">
        <v>2266</v>
      </c>
      <c r="B816" t="s">
        <v>1085</v>
      </c>
      <c r="C816" t="s">
        <v>3996</v>
      </c>
      <c r="D816" t="s">
        <v>3992</v>
      </c>
      <c r="E816" s="5">
        <v>0.95185858548112423</v>
      </c>
      <c r="F816" s="5">
        <v>2</v>
      </c>
    </row>
    <row r="817" spans="1:6">
      <c r="A817" t="s">
        <v>2267</v>
      </c>
      <c r="B817" t="s">
        <v>1086</v>
      </c>
      <c r="C817" t="s">
        <v>3996</v>
      </c>
      <c r="D817" t="s">
        <v>3992</v>
      </c>
      <c r="E817" s="5">
        <v>0.51647681700288939</v>
      </c>
      <c r="F817" s="5">
        <v>2</v>
      </c>
    </row>
    <row r="818" spans="1:6">
      <c r="A818" t="s">
        <v>2268</v>
      </c>
      <c r="B818" t="s">
        <v>1087</v>
      </c>
      <c r="C818" t="s">
        <v>3996</v>
      </c>
      <c r="D818" t="s">
        <v>3992</v>
      </c>
      <c r="E818" s="5">
        <v>37.624800315080904</v>
      </c>
      <c r="F818" s="5">
        <v>2</v>
      </c>
    </row>
    <row r="819" spans="1:6">
      <c r="A819" t="s">
        <v>2269</v>
      </c>
      <c r="B819" t="s">
        <v>1088</v>
      </c>
      <c r="C819" t="s">
        <v>3996</v>
      </c>
      <c r="D819" t="s">
        <v>727</v>
      </c>
      <c r="E819" s="5">
        <v>6.2673728478448831</v>
      </c>
      <c r="F819" s="5">
        <v>2</v>
      </c>
    </row>
    <row r="820" spans="1:6">
      <c r="A820" t="s">
        <v>3294</v>
      </c>
      <c r="B820" t="s">
        <v>1089</v>
      </c>
      <c r="C820" t="s">
        <v>3996</v>
      </c>
      <c r="D820" t="s">
        <v>3991</v>
      </c>
      <c r="E820" s="5">
        <v>304</v>
      </c>
      <c r="F820" s="5">
        <v>2</v>
      </c>
    </row>
    <row r="821" spans="1:6">
      <c r="A821" t="s">
        <v>3295</v>
      </c>
      <c r="B821" t="s">
        <v>1090</v>
      </c>
      <c r="C821" t="s">
        <v>3996</v>
      </c>
      <c r="D821" t="s">
        <v>3993</v>
      </c>
      <c r="E821" s="5">
        <v>24.865088579950282</v>
      </c>
      <c r="F821" s="5">
        <v>2</v>
      </c>
    </row>
    <row r="822" spans="1:6">
      <c r="A822" t="s">
        <v>2270</v>
      </c>
      <c r="B822" t="s">
        <v>3216</v>
      </c>
      <c r="C822" t="s">
        <v>3996</v>
      </c>
      <c r="D822" t="s">
        <v>3992</v>
      </c>
      <c r="E822" s="5">
        <v>46.306877915567405</v>
      </c>
      <c r="F822" s="5">
        <v>2</v>
      </c>
    </row>
    <row r="823" spans="1:6">
      <c r="A823" t="s">
        <v>2271</v>
      </c>
      <c r="B823" t="s">
        <v>3217</v>
      </c>
      <c r="C823" t="s">
        <v>3996</v>
      </c>
      <c r="D823" t="s">
        <v>3992</v>
      </c>
      <c r="E823" s="5">
        <v>32.762473906187289</v>
      </c>
      <c r="F823" s="5">
        <v>2</v>
      </c>
    </row>
    <row r="824" spans="1:6">
      <c r="A824" t="s">
        <v>2272</v>
      </c>
      <c r="B824" t="s">
        <v>3218</v>
      </c>
      <c r="C824" t="s">
        <v>3996</v>
      </c>
      <c r="D824" t="s">
        <v>3992</v>
      </c>
      <c r="E824" s="5">
        <v>5.2425224543086992</v>
      </c>
      <c r="F824" s="5">
        <v>2</v>
      </c>
    </row>
    <row r="825" spans="1:6">
      <c r="A825" t="s">
        <v>2273</v>
      </c>
      <c r="B825" t="s">
        <v>3219</v>
      </c>
      <c r="C825" t="s">
        <v>3996</v>
      </c>
      <c r="D825" t="s">
        <v>3992</v>
      </c>
      <c r="E825" s="5">
        <v>0.18197650995214093</v>
      </c>
      <c r="F825" s="5">
        <v>2</v>
      </c>
    </row>
    <row r="826" spans="1:6">
      <c r="A826" t="s">
        <v>2274</v>
      </c>
      <c r="B826" t="s">
        <v>3220</v>
      </c>
      <c r="C826" t="s">
        <v>3996</v>
      </c>
      <c r="D826" t="s">
        <v>3992</v>
      </c>
      <c r="E826" s="5">
        <v>15.506149213984466</v>
      </c>
      <c r="F826" s="5">
        <v>2</v>
      </c>
    </row>
    <row r="827" spans="1:6">
      <c r="A827" t="s">
        <v>2275</v>
      </c>
      <c r="B827" t="s">
        <v>3221</v>
      </c>
      <c r="C827" t="s">
        <v>3996</v>
      </c>
      <c r="D827" t="s">
        <v>727</v>
      </c>
      <c r="E827" s="5">
        <v>15.992539484015095</v>
      </c>
      <c r="F827" s="5">
        <v>2</v>
      </c>
    </row>
    <row r="828" spans="1:6">
      <c r="A828" t="s">
        <v>2276</v>
      </c>
      <c r="B828" t="s">
        <v>3222</v>
      </c>
      <c r="C828" t="s">
        <v>3996</v>
      </c>
      <c r="D828" t="s">
        <v>727</v>
      </c>
      <c r="E828" s="5">
        <v>6.2673748478448825</v>
      </c>
      <c r="F828" s="5">
        <v>2</v>
      </c>
    </row>
    <row r="829" spans="1:6">
      <c r="A829" t="s">
        <v>2277</v>
      </c>
      <c r="B829" t="s">
        <v>3223</v>
      </c>
      <c r="C829" t="s">
        <v>3996</v>
      </c>
      <c r="D829" t="s">
        <v>727</v>
      </c>
      <c r="E829" s="5">
        <v>114.64573200000001</v>
      </c>
      <c r="F829" s="5">
        <v>2</v>
      </c>
    </row>
    <row r="830" spans="1:6">
      <c r="A830" t="s">
        <v>3296</v>
      </c>
      <c r="B830" t="s">
        <v>3224</v>
      </c>
      <c r="C830" t="s">
        <v>3996</v>
      </c>
      <c r="D830" t="s">
        <v>3991</v>
      </c>
      <c r="E830" s="5">
        <v>289.10000000000002</v>
      </c>
      <c r="F830" s="5">
        <v>2</v>
      </c>
    </row>
    <row r="831" spans="1:6">
      <c r="A831" t="s">
        <v>3297</v>
      </c>
      <c r="B831" t="s">
        <v>3225</v>
      </c>
      <c r="C831" t="s">
        <v>3996</v>
      </c>
      <c r="D831" t="s">
        <v>3993</v>
      </c>
      <c r="E831" s="5">
        <v>124.02733192311376</v>
      </c>
      <c r="F831" s="5">
        <v>2</v>
      </c>
    </row>
    <row r="832" spans="1:6">
      <c r="A832" t="s">
        <v>2278</v>
      </c>
      <c r="B832" t="s">
        <v>3226</v>
      </c>
      <c r="C832" t="s">
        <v>3996</v>
      </c>
      <c r="D832" t="s">
        <v>3992</v>
      </c>
      <c r="E832" s="5">
        <v>31.38750603247329</v>
      </c>
      <c r="F832" s="5">
        <v>2</v>
      </c>
    </row>
    <row r="833" spans="1:6">
      <c r="A833" t="s">
        <v>2320</v>
      </c>
      <c r="B833" t="s">
        <v>3227</v>
      </c>
      <c r="C833" t="s">
        <v>3996</v>
      </c>
      <c r="D833" t="s">
        <v>3992</v>
      </c>
      <c r="E833" s="5">
        <v>67.600867817228178</v>
      </c>
      <c r="F833" s="5">
        <v>2</v>
      </c>
    </row>
    <row r="834" spans="1:6">
      <c r="A834" t="s">
        <v>2321</v>
      </c>
      <c r="B834" t="s">
        <v>3228</v>
      </c>
      <c r="C834" t="s">
        <v>3996</v>
      </c>
      <c r="D834" t="s">
        <v>727</v>
      </c>
      <c r="E834" s="5">
        <v>40.97290180148952</v>
      </c>
      <c r="F834" s="5">
        <v>2</v>
      </c>
    </row>
    <row r="835" spans="1:6">
      <c r="A835" t="s">
        <v>2322</v>
      </c>
      <c r="B835" t="s">
        <v>1296</v>
      </c>
      <c r="C835" t="s">
        <v>3996</v>
      </c>
      <c r="D835" t="s">
        <v>727</v>
      </c>
      <c r="E835" s="5">
        <v>23.174019284988066</v>
      </c>
      <c r="F835" s="5">
        <v>2</v>
      </c>
    </row>
    <row r="836" spans="1:6">
      <c r="A836" t="s">
        <v>2323</v>
      </c>
      <c r="B836" t="s">
        <v>1297</v>
      </c>
      <c r="C836" t="s">
        <v>3996</v>
      </c>
      <c r="D836" t="s">
        <v>727</v>
      </c>
      <c r="E836" s="5">
        <v>0.54759671541817578</v>
      </c>
      <c r="F836" s="5">
        <v>2</v>
      </c>
    </row>
    <row r="837" spans="1:6">
      <c r="A837" t="s">
        <v>2324</v>
      </c>
      <c r="B837" t="s">
        <v>1298</v>
      </c>
      <c r="C837" t="s">
        <v>3996</v>
      </c>
      <c r="D837" t="s">
        <v>727</v>
      </c>
      <c r="E837" s="5">
        <v>240.20736043935293</v>
      </c>
      <c r="F837" s="5">
        <v>2</v>
      </c>
    </row>
    <row r="838" spans="1:6">
      <c r="A838" t="s">
        <v>2325</v>
      </c>
      <c r="B838" t="s">
        <v>1299</v>
      </c>
      <c r="C838" t="s">
        <v>3996</v>
      </c>
      <c r="D838" t="s">
        <v>727</v>
      </c>
      <c r="E838" s="5">
        <v>86.371721674791146</v>
      </c>
      <c r="F838" s="5">
        <v>2</v>
      </c>
    </row>
    <row r="839" spans="1:6">
      <c r="A839" t="s">
        <v>2441</v>
      </c>
      <c r="B839" t="s">
        <v>1300</v>
      </c>
      <c r="C839" t="s">
        <v>3996</v>
      </c>
      <c r="D839" t="s">
        <v>727</v>
      </c>
      <c r="E839" s="5">
        <v>1.5309532317236954</v>
      </c>
      <c r="F839" s="5">
        <v>2</v>
      </c>
    </row>
    <row r="840" spans="1:6">
      <c r="A840" t="s">
        <v>4397</v>
      </c>
      <c r="B840" t="s">
        <v>1301</v>
      </c>
      <c r="C840" t="s">
        <v>3996</v>
      </c>
      <c r="D840" t="s">
        <v>2793</v>
      </c>
      <c r="E840" s="5">
        <v>-184563.82136567906</v>
      </c>
      <c r="F840" s="5">
        <v>2</v>
      </c>
    </row>
    <row r="841" spans="1:6">
      <c r="A841" t="s">
        <v>4398</v>
      </c>
      <c r="B841" t="s">
        <v>1302</v>
      </c>
      <c r="C841" t="s">
        <v>3996</v>
      </c>
      <c r="D841" t="s">
        <v>2745</v>
      </c>
      <c r="E841" s="5">
        <v>6.8927170611659374</v>
      </c>
      <c r="F841" s="5">
        <v>2</v>
      </c>
    </row>
    <row r="842" spans="1:6">
      <c r="A842" t="s">
        <v>4399</v>
      </c>
      <c r="B842" t="s">
        <v>3372</v>
      </c>
      <c r="C842" t="s">
        <v>3996</v>
      </c>
      <c r="D842" t="s">
        <v>2451</v>
      </c>
      <c r="E842" s="5">
        <v>-56.450878168443737</v>
      </c>
      <c r="F842" s="5">
        <v>2</v>
      </c>
    </row>
    <row r="843" spans="1:6">
      <c r="A843" t="s">
        <v>4400</v>
      </c>
      <c r="B843" t="s">
        <v>330</v>
      </c>
      <c r="C843" t="s">
        <v>3996</v>
      </c>
      <c r="D843" t="s">
        <v>3992</v>
      </c>
      <c r="E843" s="5">
        <v>3.2614614949687648</v>
      </c>
      <c r="F843" s="5">
        <v>2</v>
      </c>
    </row>
    <row r="844" spans="1:6">
      <c r="A844" t="s">
        <v>4401</v>
      </c>
      <c r="B844" t="s">
        <v>331</v>
      </c>
      <c r="C844" t="s">
        <v>3996</v>
      </c>
      <c r="D844" t="s">
        <v>3992</v>
      </c>
      <c r="E844" s="5">
        <v>1.9081261295979901</v>
      </c>
      <c r="F844" s="5">
        <v>2</v>
      </c>
    </row>
    <row r="845" spans="1:6">
      <c r="A845" t="s">
        <v>4402</v>
      </c>
      <c r="B845" t="s">
        <v>332</v>
      </c>
      <c r="C845" t="s">
        <v>3996</v>
      </c>
      <c r="D845" t="s">
        <v>3992</v>
      </c>
      <c r="E845" s="5">
        <v>83.849901531856688</v>
      </c>
      <c r="F845" s="5">
        <v>2</v>
      </c>
    </row>
    <row r="846" spans="1:6">
      <c r="A846" t="s">
        <v>2225</v>
      </c>
      <c r="B846" t="s">
        <v>333</v>
      </c>
      <c r="C846" t="s">
        <v>3996</v>
      </c>
      <c r="D846" t="s">
        <v>3992</v>
      </c>
      <c r="E846" s="5">
        <v>10.342775307693449</v>
      </c>
      <c r="F846" s="5">
        <v>2</v>
      </c>
    </row>
    <row r="847" spans="1:6">
      <c r="A847" t="s">
        <v>2226</v>
      </c>
      <c r="B847" t="s">
        <v>3538</v>
      </c>
      <c r="C847" t="s">
        <v>3996</v>
      </c>
      <c r="D847" t="s">
        <v>3992</v>
      </c>
      <c r="E847" s="5">
        <v>0.63770584880594827</v>
      </c>
      <c r="F847" s="5">
        <v>2</v>
      </c>
    </row>
    <row r="848" spans="1:6">
      <c r="A848" t="s">
        <v>2227</v>
      </c>
      <c r="B848" t="s">
        <v>3539</v>
      </c>
      <c r="C848" t="s">
        <v>3996</v>
      </c>
      <c r="D848" t="s">
        <v>3992</v>
      </c>
      <c r="E848" s="5">
        <v>2.9687077171139652E-5</v>
      </c>
      <c r="F848" s="5">
        <v>2</v>
      </c>
    </row>
    <row r="849" spans="1:6">
      <c r="A849" t="s">
        <v>2228</v>
      </c>
      <c r="B849" t="s">
        <v>3540</v>
      </c>
      <c r="C849" t="s">
        <v>3996</v>
      </c>
      <c r="D849" t="s">
        <v>727</v>
      </c>
      <c r="E849" s="5">
        <v>1.4837407234993335E-3</v>
      </c>
      <c r="F849" s="5">
        <v>2</v>
      </c>
    </row>
    <row r="850" spans="1:6">
      <c r="A850" t="s">
        <v>3404</v>
      </c>
      <c r="B850" t="s">
        <v>4664</v>
      </c>
      <c r="C850" t="s">
        <v>3996</v>
      </c>
      <c r="D850" t="s">
        <v>2162</v>
      </c>
      <c r="E850" s="5">
        <v>0.20179182120800385</v>
      </c>
      <c r="F850" s="5">
        <v>2</v>
      </c>
    </row>
    <row r="851" spans="1:6">
      <c r="A851" t="s">
        <v>3405</v>
      </c>
      <c r="B851" t="s">
        <v>4665</v>
      </c>
      <c r="C851" t="s">
        <v>3996</v>
      </c>
      <c r="D851" t="s">
        <v>3990</v>
      </c>
      <c r="E851" s="5">
        <v>1.0069163196585491</v>
      </c>
      <c r="F851" s="5">
        <v>2</v>
      </c>
    </row>
    <row r="852" spans="1:6">
      <c r="A852" t="s">
        <v>3406</v>
      </c>
      <c r="B852" t="s">
        <v>4666</v>
      </c>
      <c r="C852" t="s">
        <v>3996</v>
      </c>
      <c r="D852" t="s">
        <v>3992</v>
      </c>
      <c r="E852" s="5">
        <v>0.79288762625331854</v>
      </c>
      <c r="F852" s="5">
        <v>2</v>
      </c>
    </row>
    <row r="853" spans="1:6">
      <c r="A853" t="s">
        <v>3407</v>
      </c>
      <c r="B853" t="s">
        <v>1388</v>
      </c>
      <c r="C853" t="s">
        <v>3996</v>
      </c>
      <c r="D853" t="s">
        <v>3992</v>
      </c>
      <c r="E853" s="5">
        <v>3.3355428063061328</v>
      </c>
      <c r="F853" s="5">
        <v>2</v>
      </c>
    </row>
    <row r="854" spans="1:6">
      <c r="A854" t="s">
        <v>3408</v>
      </c>
      <c r="B854" t="s">
        <v>1389</v>
      </c>
      <c r="C854" t="s">
        <v>3996</v>
      </c>
      <c r="D854" t="s">
        <v>3992</v>
      </c>
      <c r="E854" s="5">
        <v>6.1035262871158293</v>
      </c>
      <c r="F854" s="5">
        <v>2</v>
      </c>
    </row>
    <row r="855" spans="1:6">
      <c r="A855" t="s">
        <v>4193</v>
      </c>
      <c r="B855" t="s">
        <v>1390</v>
      </c>
      <c r="C855" t="s">
        <v>3996</v>
      </c>
      <c r="D855" t="s">
        <v>3992</v>
      </c>
      <c r="E855" s="5">
        <v>5.4736902834908632</v>
      </c>
      <c r="F855" s="5">
        <v>2</v>
      </c>
    </row>
    <row r="856" spans="1:6">
      <c r="A856" t="s">
        <v>4194</v>
      </c>
      <c r="B856" t="s">
        <v>1391</v>
      </c>
      <c r="C856" t="s">
        <v>3996</v>
      </c>
      <c r="D856" t="s">
        <v>3992</v>
      </c>
      <c r="E856" s="5">
        <v>1.1349414644818889</v>
      </c>
      <c r="F856" s="5">
        <v>2</v>
      </c>
    </row>
    <row r="857" spans="1:6">
      <c r="A857" t="s">
        <v>3180</v>
      </c>
      <c r="B857" t="s">
        <v>1392</v>
      </c>
      <c r="C857" t="s">
        <v>3996</v>
      </c>
      <c r="D857" t="s">
        <v>3992</v>
      </c>
      <c r="E857" s="5">
        <v>0.11308980269772131</v>
      </c>
      <c r="F857" s="5">
        <v>2</v>
      </c>
    </row>
    <row r="858" spans="1:6">
      <c r="A858" t="s">
        <v>3181</v>
      </c>
      <c r="B858" t="s">
        <v>1393</v>
      </c>
      <c r="C858" t="s">
        <v>3996</v>
      </c>
      <c r="D858" t="s">
        <v>3992</v>
      </c>
      <c r="E858" s="5">
        <v>3.6512157033945001</v>
      </c>
      <c r="F858" s="5">
        <v>2</v>
      </c>
    </row>
    <row r="859" spans="1:6">
      <c r="A859" t="s">
        <v>3182</v>
      </c>
      <c r="B859" t="s">
        <v>1394</v>
      </c>
      <c r="C859" t="s">
        <v>3996</v>
      </c>
      <c r="D859" t="s">
        <v>3992</v>
      </c>
      <c r="E859" s="5">
        <v>22.807687989380764</v>
      </c>
      <c r="F859" s="5">
        <v>2</v>
      </c>
    </row>
    <row r="860" spans="1:6">
      <c r="A860" t="s">
        <v>2037</v>
      </c>
      <c r="B860" t="s">
        <v>1644</v>
      </c>
      <c r="C860" t="s">
        <v>3996</v>
      </c>
      <c r="D860" t="s">
        <v>3992</v>
      </c>
      <c r="E860" s="5">
        <v>4.1212907500540412</v>
      </c>
      <c r="F860" s="5">
        <v>2</v>
      </c>
    </row>
    <row r="861" spans="1:6">
      <c r="A861" t="s">
        <v>2038</v>
      </c>
      <c r="B861" t="s">
        <v>4403</v>
      </c>
      <c r="C861" t="s">
        <v>3996</v>
      </c>
      <c r="D861" t="s">
        <v>3992</v>
      </c>
      <c r="E861" s="5">
        <v>1.957541567653911E-8</v>
      </c>
      <c r="F861" s="5">
        <v>2</v>
      </c>
    </row>
    <row r="862" spans="1:6">
      <c r="A862" t="s">
        <v>1975</v>
      </c>
      <c r="B862" t="s">
        <v>4404</v>
      </c>
      <c r="C862" t="s">
        <v>3996</v>
      </c>
      <c r="D862" t="s">
        <v>3992</v>
      </c>
      <c r="E862" s="5">
        <v>8.776917172336967</v>
      </c>
      <c r="F862" s="5">
        <v>2</v>
      </c>
    </row>
    <row r="863" spans="1:6">
      <c r="A863" t="s">
        <v>1976</v>
      </c>
      <c r="B863" t="s">
        <v>2244</v>
      </c>
      <c r="C863" t="s">
        <v>3996</v>
      </c>
      <c r="D863" t="s">
        <v>3992</v>
      </c>
      <c r="E863" s="5">
        <v>43.689210094912546</v>
      </c>
      <c r="F863" s="5">
        <v>2</v>
      </c>
    </row>
    <row r="864" spans="1:6">
      <c r="A864" t="s">
        <v>1977</v>
      </c>
      <c r="B864" t="s">
        <v>2245</v>
      </c>
      <c r="C864" t="s">
        <v>3996</v>
      </c>
      <c r="D864" t="s">
        <v>727</v>
      </c>
      <c r="E864" s="5">
        <v>45.458002604035862</v>
      </c>
      <c r="F864" s="5">
        <v>2</v>
      </c>
    </row>
    <row r="865" spans="1:6">
      <c r="A865" t="s">
        <v>1978</v>
      </c>
      <c r="B865" t="s">
        <v>779</v>
      </c>
      <c r="C865" t="s">
        <v>3996</v>
      </c>
      <c r="D865" t="s">
        <v>3990</v>
      </c>
      <c r="E865" s="5">
        <v>0.88400179388839151</v>
      </c>
      <c r="F865" s="5">
        <v>2</v>
      </c>
    </row>
    <row r="866" spans="1:6">
      <c r="A866" t="s">
        <v>1979</v>
      </c>
      <c r="B866" t="s">
        <v>782</v>
      </c>
      <c r="C866" t="s">
        <v>3996</v>
      </c>
      <c r="D866" t="s">
        <v>727</v>
      </c>
      <c r="E866" s="5">
        <v>4.8327462252958198E-2</v>
      </c>
      <c r="F866" s="5">
        <v>2</v>
      </c>
    </row>
    <row r="867" spans="1:6">
      <c r="A867" t="s">
        <v>1980</v>
      </c>
      <c r="B867" t="s">
        <v>783</v>
      </c>
      <c r="C867" t="s">
        <v>3996</v>
      </c>
      <c r="D867" t="s">
        <v>727</v>
      </c>
      <c r="E867" s="5">
        <v>4.3157278470541127E-2</v>
      </c>
      <c r="F867" s="5">
        <v>2</v>
      </c>
    </row>
    <row r="868" spans="1:6">
      <c r="A868" t="s">
        <v>1981</v>
      </c>
      <c r="B868" t="s">
        <v>784</v>
      </c>
      <c r="C868" t="s">
        <v>3996</v>
      </c>
      <c r="D868" t="s">
        <v>3992</v>
      </c>
      <c r="E868" s="5">
        <v>3.0617548358674155E-3</v>
      </c>
      <c r="F868" s="5">
        <v>2</v>
      </c>
    </row>
    <row r="869" spans="1:6">
      <c r="A869" t="s">
        <v>1982</v>
      </c>
      <c r="B869" t="s">
        <v>3750</v>
      </c>
      <c r="C869" t="s">
        <v>3996</v>
      </c>
      <c r="D869" t="s">
        <v>3992</v>
      </c>
      <c r="E869" s="5">
        <v>5.7456274030118655</v>
      </c>
      <c r="F869" s="5">
        <v>2</v>
      </c>
    </row>
    <row r="870" spans="1:6">
      <c r="A870" t="s">
        <v>4458</v>
      </c>
      <c r="B870" t="s">
        <v>3751</v>
      </c>
      <c r="C870" t="s">
        <v>3996</v>
      </c>
      <c r="D870" t="s">
        <v>3992</v>
      </c>
      <c r="E870" s="5">
        <v>2.1614641738422761E-2</v>
      </c>
      <c r="F870" s="5">
        <v>2</v>
      </c>
    </row>
    <row r="871" spans="1:6">
      <c r="A871" t="s">
        <v>1416</v>
      </c>
      <c r="B871" t="s">
        <v>2362</v>
      </c>
      <c r="C871" t="s">
        <v>3996</v>
      </c>
      <c r="D871" t="s">
        <v>3992</v>
      </c>
      <c r="E871" s="5">
        <v>4.7085929775834623E-3</v>
      </c>
      <c r="F871" s="5">
        <v>2</v>
      </c>
    </row>
    <row r="872" spans="1:6">
      <c r="A872" t="s">
        <v>1417</v>
      </c>
      <c r="B872" t="s">
        <v>2580</v>
      </c>
      <c r="C872" t="s">
        <v>3996</v>
      </c>
      <c r="D872" t="s">
        <v>3992</v>
      </c>
      <c r="E872" s="5">
        <v>1.2325963830085137E-2</v>
      </c>
      <c r="F872" s="5">
        <v>2</v>
      </c>
    </row>
    <row r="873" spans="1:6">
      <c r="A873" t="s">
        <v>1418</v>
      </c>
      <c r="B873" t="s">
        <v>2581</v>
      </c>
      <c r="C873" t="s">
        <v>3996</v>
      </c>
      <c r="D873" t="s">
        <v>3992</v>
      </c>
      <c r="E873" s="5">
        <v>7.2530726250737318</v>
      </c>
      <c r="F873" s="5">
        <v>2</v>
      </c>
    </row>
    <row r="874" spans="1:6">
      <c r="A874" t="s">
        <v>1419</v>
      </c>
      <c r="B874" t="s">
        <v>2582</v>
      </c>
      <c r="C874" t="s">
        <v>3996</v>
      </c>
      <c r="D874" t="s">
        <v>3992</v>
      </c>
      <c r="E874" s="5">
        <v>1.7046571260121977</v>
      </c>
      <c r="F874" s="5">
        <v>2</v>
      </c>
    </row>
    <row r="875" spans="1:6">
      <c r="A875" t="s">
        <v>1420</v>
      </c>
      <c r="B875" t="s">
        <v>2583</v>
      </c>
      <c r="C875" t="s">
        <v>3996</v>
      </c>
      <c r="D875" t="s">
        <v>3992</v>
      </c>
      <c r="E875" s="5">
        <v>0.28957266972810886</v>
      </c>
      <c r="F875" s="5">
        <v>2</v>
      </c>
    </row>
    <row r="876" spans="1:6">
      <c r="A876" t="s">
        <v>1421</v>
      </c>
      <c r="B876" t="s">
        <v>2584</v>
      </c>
      <c r="C876" t="s">
        <v>3996</v>
      </c>
      <c r="D876" t="s">
        <v>3992</v>
      </c>
      <c r="E876" s="5">
        <v>36.820383637242529</v>
      </c>
      <c r="F876" s="5">
        <v>2</v>
      </c>
    </row>
    <row r="877" spans="1:6">
      <c r="A877" t="s">
        <v>1422</v>
      </c>
      <c r="B877" t="s">
        <v>2585</v>
      </c>
      <c r="C877" t="s">
        <v>3996</v>
      </c>
      <c r="D877" t="s">
        <v>3992</v>
      </c>
      <c r="E877" s="5">
        <v>45.049273444919251</v>
      </c>
      <c r="F877" s="5">
        <v>2</v>
      </c>
    </row>
    <row r="878" spans="1:6">
      <c r="A878" t="s">
        <v>1423</v>
      </c>
      <c r="B878" t="s">
        <v>2586</v>
      </c>
      <c r="C878" t="s">
        <v>3996</v>
      </c>
      <c r="D878" t="s">
        <v>3992</v>
      </c>
      <c r="E878" s="5">
        <v>2.4320600202987097</v>
      </c>
      <c r="F878" s="5">
        <v>2</v>
      </c>
    </row>
    <row r="879" spans="1:6">
      <c r="A879" t="s">
        <v>1424</v>
      </c>
      <c r="B879" t="s">
        <v>2587</v>
      </c>
      <c r="C879" t="s">
        <v>3996</v>
      </c>
      <c r="D879" t="s">
        <v>3992</v>
      </c>
      <c r="E879" s="5">
        <v>0.15250112833020127</v>
      </c>
      <c r="F879" s="5">
        <v>2</v>
      </c>
    </row>
    <row r="880" spans="1:6">
      <c r="A880" t="s">
        <v>3525</v>
      </c>
      <c r="B880" t="s">
        <v>2588</v>
      </c>
      <c r="C880" t="s">
        <v>3996</v>
      </c>
      <c r="D880" t="s">
        <v>3990</v>
      </c>
      <c r="E880" s="5">
        <v>0.79500995391520757</v>
      </c>
      <c r="F880" s="5">
        <v>2</v>
      </c>
    </row>
    <row r="881" spans="1:6">
      <c r="A881" t="s">
        <v>3235</v>
      </c>
      <c r="B881" t="s">
        <v>2589</v>
      </c>
      <c r="C881" t="s">
        <v>3996</v>
      </c>
      <c r="D881" t="s">
        <v>727</v>
      </c>
      <c r="E881" s="5">
        <v>95.746989825476319</v>
      </c>
      <c r="F881" s="5">
        <v>2</v>
      </c>
    </row>
    <row r="882" spans="1:6">
      <c r="A882" t="s">
        <v>3236</v>
      </c>
      <c r="B882" t="s">
        <v>2590</v>
      </c>
      <c r="C882" t="s">
        <v>3996</v>
      </c>
      <c r="D882" t="s">
        <v>727</v>
      </c>
      <c r="E882" s="5">
        <v>0.41054620120477364</v>
      </c>
      <c r="F882" s="5">
        <v>2</v>
      </c>
    </row>
    <row r="883" spans="1:6">
      <c r="A883" t="s">
        <v>3237</v>
      </c>
      <c r="B883" t="s">
        <v>2591</v>
      </c>
      <c r="C883" t="s">
        <v>3996</v>
      </c>
      <c r="D883" t="s">
        <v>727</v>
      </c>
      <c r="E883" s="5">
        <v>64.942436996293381</v>
      </c>
      <c r="F883" s="5">
        <v>2</v>
      </c>
    </row>
    <row r="884" spans="1:6">
      <c r="A884" t="s">
        <v>3328</v>
      </c>
      <c r="B884" t="s">
        <v>5</v>
      </c>
      <c r="C884" t="s">
        <v>3996</v>
      </c>
      <c r="D884" t="s">
        <v>727</v>
      </c>
      <c r="E884" s="5">
        <v>2.3404298311801517</v>
      </c>
      <c r="F884" s="5">
        <v>2</v>
      </c>
    </row>
    <row r="885" spans="1:6">
      <c r="A885" t="s">
        <v>3329</v>
      </c>
      <c r="B885" t="s">
        <v>6</v>
      </c>
      <c r="C885" t="s">
        <v>3996</v>
      </c>
      <c r="D885" t="s">
        <v>727</v>
      </c>
      <c r="E885" s="5">
        <v>99.500223369359389</v>
      </c>
      <c r="F885" s="5">
        <v>2</v>
      </c>
    </row>
    <row r="886" spans="1:6">
      <c r="A886" t="s">
        <v>3330</v>
      </c>
      <c r="B886" t="s">
        <v>262</v>
      </c>
      <c r="C886" t="s">
        <v>3996</v>
      </c>
      <c r="D886" t="s">
        <v>3992</v>
      </c>
      <c r="E886" s="5">
        <v>4.2674679403156827E-2</v>
      </c>
      <c r="F886" s="5">
        <v>2</v>
      </c>
    </row>
    <row r="887" spans="1:6">
      <c r="A887" t="s">
        <v>3331</v>
      </c>
      <c r="B887" t="s">
        <v>2843</v>
      </c>
      <c r="C887" t="s">
        <v>3996</v>
      </c>
      <c r="D887" t="s">
        <v>3992</v>
      </c>
      <c r="E887" s="5">
        <v>55.046879251191939</v>
      </c>
      <c r="F887" s="5">
        <v>2</v>
      </c>
    </row>
    <row r="888" spans="1:6">
      <c r="A888" t="s">
        <v>3332</v>
      </c>
      <c r="B888" t="s">
        <v>1802</v>
      </c>
      <c r="C888" t="s">
        <v>3996</v>
      </c>
      <c r="D888" t="s">
        <v>3992</v>
      </c>
      <c r="E888" s="5">
        <v>11.443679425583413</v>
      </c>
      <c r="F888" s="5">
        <v>2</v>
      </c>
    </row>
    <row r="889" spans="1:6">
      <c r="A889" t="s">
        <v>3333</v>
      </c>
      <c r="B889" t="s">
        <v>223</v>
      </c>
      <c r="C889" t="s">
        <v>3996</v>
      </c>
      <c r="D889" t="s">
        <v>3992</v>
      </c>
      <c r="E889" s="5">
        <v>0.26099896761095942</v>
      </c>
      <c r="F889" s="5">
        <v>2</v>
      </c>
    </row>
    <row r="890" spans="1:6">
      <c r="A890" t="s">
        <v>3334</v>
      </c>
      <c r="B890" t="s">
        <v>224</v>
      </c>
      <c r="C890" t="s">
        <v>3996</v>
      </c>
      <c r="D890" t="s">
        <v>3992</v>
      </c>
      <c r="E890" s="5">
        <v>0.43648240033969116</v>
      </c>
      <c r="F890" s="5">
        <v>2</v>
      </c>
    </row>
    <row r="891" spans="1:6">
      <c r="A891" t="s">
        <v>3344</v>
      </c>
      <c r="B891" t="s">
        <v>225</v>
      </c>
      <c r="C891" t="s">
        <v>3996</v>
      </c>
      <c r="D891" t="s">
        <v>3992</v>
      </c>
      <c r="E891" s="5">
        <v>1.9598203583413683</v>
      </c>
      <c r="F891" s="5">
        <v>2</v>
      </c>
    </row>
    <row r="892" spans="1:6">
      <c r="A892" t="s">
        <v>3345</v>
      </c>
      <c r="B892" t="s">
        <v>226</v>
      </c>
      <c r="C892" t="s">
        <v>3996</v>
      </c>
      <c r="D892" t="s">
        <v>3992</v>
      </c>
      <c r="E892" s="5">
        <v>0.68408247878128248</v>
      </c>
      <c r="F892" s="5">
        <v>2</v>
      </c>
    </row>
    <row r="893" spans="1:6">
      <c r="A893" t="s">
        <v>3346</v>
      </c>
      <c r="B893" t="s">
        <v>227</v>
      </c>
      <c r="C893" t="s">
        <v>3996</v>
      </c>
      <c r="D893" t="s">
        <v>3992</v>
      </c>
      <c r="E893" s="5">
        <v>0.29593925853661174</v>
      </c>
      <c r="F893" s="5">
        <v>2</v>
      </c>
    </row>
    <row r="894" spans="1:6">
      <c r="A894" t="s">
        <v>3347</v>
      </c>
      <c r="B894" t="s">
        <v>228</v>
      </c>
      <c r="C894" t="s">
        <v>3996</v>
      </c>
      <c r="D894" t="s">
        <v>3992</v>
      </c>
      <c r="E894" s="5">
        <v>7.4605363152127555E-2</v>
      </c>
      <c r="F894" s="5">
        <v>2</v>
      </c>
    </row>
    <row r="895" spans="1:6">
      <c r="A895" t="s">
        <v>3348</v>
      </c>
      <c r="B895" t="s">
        <v>229</v>
      </c>
      <c r="C895" t="s">
        <v>3996</v>
      </c>
      <c r="D895" t="s">
        <v>3992</v>
      </c>
      <c r="E895" s="5">
        <v>0.53882345571615375</v>
      </c>
      <c r="F895" s="5">
        <v>2</v>
      </c>
    </row>
    <row r="896" spans="1:6">
      <c r="A896" t="s">
        <v>2318</v>
      </c>
      <c r="B896" t="s">
        <v>1001</v>
      </c>
      <c r="C896" t="s">
        <v>3996</v>
      </c>
      <c r="D896" t="s">
        <v>3992</v>
      </c>
      <c r="E896" s="5">
        <v>7.0286595093614368</v>
      </c>
      <c r="F896" s="5">
        <v>2</v>
      </c>
    </row>
    <row r="897" spans="1:6">
      <c r="A897" t="s">
        <v>3247</v>
      </c>
      <c r="B897" t="s">
        <v>2525</v>
      </c>
      <c r="C897" t="s">
        <v>3996</v>
      </c>
      <c r="D897" t="s">
        <v>3992</v>
      </c>
      <c r="E897" s="5">
        <v>2.3130124442967528</v>
      </c>
      <c r="F897" s="5">
        <v>2</v>
      </c>
    </row>
    <row r="898" spans="1:6">
      <c r="A898" t="s">
        <v>3248</v>
      </c>
      <c r="B898" t="s">
        <v>2526</v>
      </c>
      <c r="C898" t="s">
        <v>3996</v>
      </c>
      <c r="D898" t="s">
        <v>3992</v>
      </c>
      <c r="E898" s="5">
        <v>3.633392230226784</v>
      </c>
      <c r="F898" s="5">
        <v>2</v>
      </c>
    </row>
    <row r="899" spans="1:6">
      <c r="A899" t="s">
        <v>3249</v>
      </c>
      <c r="B899" t="s">
        <v>2527</v>
      </c>
      <c r="C899" t="s">
        <v>3996</v>
      </c>
      <c r="D899" t="s">
        <v>3992</v>
      </c>
      <c r="E899" s="5">
        <v>0.44192521432349252</v>
      </c>
      <c r="F899" s="5">
        <v>2</v>
      </c>
    </row>
    <row r="900" spans="1:6">
      <c r="A900" t="s">
        <v>3250</v>
      </c>
      <c r="B900" t="s">
        <v>2528</v>
      </c>
      <c r="C900" t="s">
        <v>3996</v>
      </c>
      <c r="D900" t="s">
        <v>3992</v>
      </c>
      <c r="E900" s="5">
        <v>0.17538566629695065</v>
      </c>
      <c r="F900" s="5">
        <v>2</v>
      </c>
    </row>
    <row r="901" spans="1:6">
      <c r="A901" t="s">
        <v>3251</v>
      </c>
      <c r="B901" t="s">
        <v>4565</v>
      </c>
      <c r="C901" t="s">
        <v>3996</v>
      </c>
      <c r="D901" t="s">
        <v>3992</v>
      </c>
      <c r="E901" s="5">
        <v>8.4071201702075115E-5</v>
      </c>
      <c r="F901" s="5">
        <v>2</v>
      </c>
    </row>
    <row r="902" spans="1:6">
      <c r="A902" t="s">
        <v>4195</v>
      </c>
      <c r="B902" t="s">
        <v>4566</v>
      </c>
      <c r="C902" t="s">
        <v>3996</v>
      </c>
      <c r="D902" t="s">
        <v>3992</v>
      </c>
      <c r="E902" s="5">
        <v>1.4155868497962087</v>
      </c>
      <c r="F902" s="5">
        <v>2</v>
      </c>
    </row>
    <row r="903" spans="1:6">
      <c r="A903" t="s">
        <v>4196</v>
      </c>
      <c r="B903" t="s">
        <v>514</v>
      </c>
      <c r="C903" t="s">
        <v>3996</v>
      </c>
      <c r="D903" t="s">
        <v>3992</v>
      </c>
      <c r="E903" s="5">
        <v>14.207968375839979</v>
      </c>
      <c r="F903" s="5">
        <v>2</v>
      </c>
    </row>
    <row r="904" spans="1:6">
      <c r="A904" t="s">
        <v>4197</v>
      </c>
      <c r="B904" t="s">
        <v>515</v>
      </c>
      <c r="C904" t="s">
        <v>3996</v>
      </c>
      <c r="D904" t="s">
        <v>727</v>
      </c>
      <c r="E904" s="5">
        <v>64.93594275259376</v>
      </c>
      <c r="F904" s="5">
        <v>2</v>
      </c>
    </row>
    <row r="905" spans="1:6">
      <c r="A905" t="s">
        <v>80</v>
      </c>
      <c r="B905" t="s">
        <v>3649</v>
      </c>
      <c r="C905" t="s">
        <v>3996</v>
      </c>
      <c r="D905" t="s">
        <v>3992</v>
      </c>
      <c r="E905" s="5">
        <v>5.0736001093233431E-2</v>
      </c>
      <c r="F905" s="5">
        <v>2</v>
      </c>
    </row>
    <row r="906" spans="1:6">
      <c r="A906" t="s">
        <v>81</v>
      </c>
      <c r="B906" t="s">
        <v>3650</v>
      </c>
      <c r="C906" t="s">
        <v>3996</v>
      </c>
      <c r="D906" t="s">
        <v>3992</v>
      </c>
      <c r="E906" s="5">
        <v>65.445331164238112</v>
      </c>
      <c r="F906" s="5">
        <v>2</v>
      </c>
    </row>
    <row r="907" spans="1:6">
      <c r="A907" t="s">
        <v>82</v>
      </c>
      <c r="B907" t="s">
        <v>3651</v>
      </c>
      <c r="C907" t="s">
        <v>3996</v>
      </c>
      <c r="D907" t="s">
        <v>3992</v>
      </c>
      <c r="E907" s="5">
        <v>1.9047574720050159E-4</v>
      </c>
      <c r="F907" s="5">
        <v>2</v>
      </c>
    </row>
    <row r="908" spans="1:6">
      <c r="A908" t="s">
        <v>83</v>
      </c>
      <c r="B908" t="s">
        <v>3652</v>
      </c>
      <c r="C908" t="s">
        <v>3996</v>
      </c>
      <c r="D908" t="s">
        <v>3992</v>
      </c>
      <c r="E908" s="5">
        <v>8.3781575037557097E-3</v>
      </c>
      <c r="F908" s="5">
        <v>2</v>
      </c>
    </row>
    <row r="909" spans="1:6">
      <c r="A909" t="s">
        <v>192</v>
      </c>
      <c r="B909" t="s">
        <v>2821</v>
      </c>
      <c r="C909" t="s">
        <v>3996</v>
      </c>
      <c r="D909" t="s">
        <v>3992</v>
      </c>
      <c r="E909" s="5">
        <v>8.8218897355313167E-4</v>
      </c>
      <c r="F909" s="5">
        <v>2</v>
      </c>
    </row>
    <row r="910" spans="1:6">
      <c r="A910" t="s">
        <v>193</v>
      </c>
      <c r="B910" t="s">
        <v>2822</v>
      </c>
      <c r="C910" t="s">
        <v>3996</v>
      </c>
      <c r="D910" t="s">
        <v>3992</v>
      </c>
      <c r="E910" s="5">
        <v>3.4950507854074986E-3</v>
      </c>
      <c r="F910" s="5">
        <v>2</v>
      </c>
    </row>
    <row r="911" spans="1:6">
      <c r="A911" t="s">
        <v>3857</v>
      </c>
      <c r="B911" t="s">
        <v>2823</v>
      </c>
      <c r="C911" t="s">
        <v>3996</v>
      </c>
      <c r="D911" t="s">
        <v>3992</v>
      </c>
      <c r="E911" s="5">
        <v>4.3430586179277031E-2</v>
      </c>
      <c r="F911" s="5">
        <v>2</v>
      </c>
    </row>
    <row r="912" spans="1:6">
      <c r="A912" t="s">
        <v>3858</v>
      </c>
      <c r="B912" t="s">
        <v>2824</v>
      </c>
      <c r="C912" t="s">
        <v>3996</v>
      </c>
      <c r="D912" t="s">
        <v>3992</v>
      </c>
      <c r="E912" s="5">
        <v>2.1462404874290331E-3</v>
      </c>
      <c r="F912" s="5">
        <v>2</v>
      </c>
    </row>
    <row r="913" spans="1:6">
      <c r="A913" t="s">
        <v>3859</v>
      </c>
      <c r="B913" t="s">
        <v>2405</v>
      </c>
      <c r="C913" t="s">
        <v>3996</v>
      </c>
      <c r="D913" t="s">
        <v>3992</v>
      </c>
      <c r="E913" s="5">
        <v>3.1399250213299292E-3</v>
      </c>
      <c r="F913" s="5">
        <v>2</v>
      </c>
    </row>
    <row r="914" spans="1:6">
      <c r="A914" t="s">
        <v>3860</v>
      </c>
      <c r="B914" t="s">
        <v>2406</v>
      </c>
      <c r="C914" t="s">
        <v>3996</v>
      </c>
      <c r="D914" t="s">
        <v>3992</v>
      </c>
      <c r="E914" s="5">
        <v>0.64060815032747753</v>
      </c>
      <c r="F914" s="5">
        <v>2</v>
      </c>
    </row>
    <row r="915" spans="1:6">
      <c r="A915" t="s">
        <v>3861</v>
      </c>
      <c r="B915" t="s">
        <v>2407</v>
      </c>
      <c r="C915" t="s">
        <v>3996</v>
      </c>
      <c r="D915" t="s">
        <v>3992</v>
      </c>
      <c r="E915" s="5">
        <v>8.356385602384206</v>
      </c>
      <c r="F915" s="5">
        <v>2</v>
      </c>
    </row>
    <row r="916" spans="1:6">
      <c r="A916" t="s">
        <v>3862</v>
      </c>
      <c r="B916" t="s">
        <v>2408</v>
      </c>
      <c r="C916" t="s">
        <v>3996</v>
      </c>
      <c r="D916" t="s">
        <v>3992</v>
      </c>
      <c r="E916" s="5">
        <v>2.7499445465972658</v>
      </c>
      <c r="F916" s="5">
        <v>2</v>
      </c>
    </row>
    <row r="917" spans="1:6">
      <c r="A917" t="s">
        <v>3863</v>
      </c>
      <c r="B917" t="s">
        <v>2409</v>
      </c>
      <c r="C917" t="s">
        <v>3996</v>
      </c>
      <c r="D917" t="s">
        <v>3992</v>
      </c>
      <c r="E917" s="5">
        <v>3.9059146830538487</v>
      </c>
      <c r="F917" s="5">
        <v>2</v>
      </c>
    </row>
    <row r="918" spans="1:6">
      <c r="A918" t="s">
        <v>2430</v>
      </c>
      <c r="B918" t="s">
        <v>2410</v>
      </c>
      <c r="C918" t="s">
        <v>3996</v>
      </c>
      <c r="D918" t="s">
        <v>3992</v>
      </c>
      <c r="E918" s="5">
        <v>0.21426042871993761</v>
      </c>
      <c r="F918" s="5">
        <v>2</v>
      </c>
    </row>
    <row r="919" spans="1:6">
      <c r="A919" t="s">
        <v>1805</v>
      </c>
      <c r="B919" t="s">
        <v>2411</v>
      </c>
      <c r="C919" t="s">
        <v>3996</v>
      </c>
      <c r="D919" t="s">
        <v>3992</v>
      </c>
      <c r="E919" s="5">
        <v>1.292801220416244E-3</v>
      </c>
      <c r="F919" s="5">
        <v>2</v>
      </c>
    </row>
    <row r="920" spans="1:6">
      <c r="A920" t="s">
        <v>2758</v>
      </c>
      <c r="B920" t="s">
        <v>3101</v>
      </c>
      <c r="C920" t="s">
        <v>3996</v>
      </c>
      <c r="D920" t="s">
        <v>3992</v>
      </c>
      <c r="E920" s="5">
        <v>1.6192288638786305E-6</v>
      </c>
      <c r="F920" s="5">
        <v>2</v>
      </c>
    </row>
    <row r="921" spans="1:6">
      <c r="A921" t="s">
        <v>2759</v>
      </c>
      <c r="B921" t="s">
        <v>4268</v>
      </c>
      <c r="C921" t="s">
        <v>3996</v>
      </c>
      <c r="D921" t="s">
        <v>3992</v>
      </c>
      <c r="E921" s="5">
        <v>1.6819838891138035</v>
      </c>
      <c r="F921" s="5">
        <v>2</v>
      </c>
    </row>
    <row r="922" spans="1:6">
      <c r="A922" t="s">
        <v>2760</v>
      </c>
      <c r="B922" t="s">
        <v>1091</v>
      </c>
      <c r="C922" t="s">
        <v>3996</v>
      </c>
      <c r="D922" t="s">
        <v>3992</v>
      </c>
      <c r="E922" s="5">
        <v>16.89187848932486</v>
      </c>
      <c r="F922" s="5">
        <v>2</v>
      </c>
    </row>
    <row r="923" spans="1:6">
      <c r="A923" t="s">
        <v>2761</v>
      </c>
      <c r="B923" t="s">
        <v>243</v>
      </c>
      <c r="C923" t="s">
        <v>3996</v>
      </c>
      <c r="D923" t="s">
        <v>727</v>
      </c>
      <c r="E923" s="5">
        <v>1691.5816361935142</v>
      </c>
      <c r="F923" s="5">
        <v>2</v>
      </c>
    </row>
    <row r="924" spans="1:6">
      <c r="A924" t="s">
        <v>1367</v>
      </c>
      <c r="B924" t="s">
        <v>244</v>
      </c>
      <c r="C924" t="s">
        <v>3996</v>
      </c>
      <c r="D924" t="s">
        <v>3991</v>
      </c>
      <c r="E924" s="5">
        <v>7.5</v>
      </c>
      <c r="F924" s="5">
        <v>2</v>
      </c>
    </row>
    <row r="925" spans="1:6">
      <c r="A925" t="s">
        <v>1368</v>
      </c>
      <c r="B925" t="s">
        <v>539</v>
      </c>
      <c r="C925" t="s">
        <v>3996</v>
      </c>
      <c r="D925" t="s">
        <v>3993</v>
      </c>
      <c r="E925" s="5">
        <v>-31.089438772022618</v>
      </c>
      <c r="F925" s="5">
        <v>2</v>
      </c>
    </row>
    <row r="926" spans="1:6">
      <c r="A926" t="s">
        <v>1369</v>
      </c>
      <c r="B926" t="s">
        <v>1053</v>
      </c>
      <c r="C926" t="s">
        <v>3996</v>
      </c>
      <c r="D926" t="s">
        <v>3991</v>
      </c>
      <c r="E926" s="5">
        <v>24.215823722403911</v>
      </c>
      <c r="F926" s="5">
        <v>2</v>
      </c>
    </row>
    <row r="927" spans="1:6">
      <c r="A927" t="s">
        <v>1370</v>
      </c>
      <c r="B927" t="s">
        <v>509</v>
      </c>
      <c r="C927" t="s">
        <v>3996</v>
      </c>
      <c r="D927" t="s">
        <v>3993</v>
      </c>
      <c r="E927" s="5">
        <v>20.431588091820856</v>
      </c>
      <c r="F927" s="5">
        <v>2</v>
      </c>
    </row>
    <row r="928" spans="1:6">
      <c r="A928" t="s">
        <v>2762</v>
      </c>
      <c r="B928" t="s">
        <v>510</v>
      </c>
      <c r="C928" t="s">
        <v>3996</v>
      </c>
      <c r="D928" t="s">
        <v>727</v>
      </c>
      <c r="E928" s="5">
        <v>2326.6530302284737</v>
      </c>
      <c r="F928" s="5">
        <v>2</v>
      </c>
    </row>
    <row r="929" spans="1:6">
      <c r="A929" t="s">
        <v>1371</v>
      </c>
      <c r="B929" t="s">
        <v>511</v>
      </c>
      <c r="C929" t="s">
        <v>3996</v>
      </c>
      <c r="D929" t="s">
        <v>3991</v>
      </c>
      <c r="E929" s="5">
        <v>24.015823722403901</v>
      </c>
      <c r="F929" s="5">
        <v>2</v>
      </c>
    </row>
    <row r="930" spans="1:6">
      <c r="A930" t="s">
        <v>1372</v>
      </c>
      <c r="B930" t="s">
        <v>512</v>
      </c>
      <c r="C930" t="s">
        <v>3996</v>
      </c>
      <c r="D930" t="s">
        <v>3993</v>
      </c>
      <c r="E930" s="5">
        <v>12.295831135627679</v>
      </c>
      <c r="F930" s="5">
        <v>2</v>
      </c>
    </row>
    <row r="931" spans="1:6">
      <c r="A931" t="s">
        <v>3298</v>
      </c>
      <c r="B931" t="s">
        <v>513</v>
      </c>
      <c r="C931" t="s">
        <v>3996</v>
      </c>
      <c r="D931" t="s">
        <v>3991</v>
      </c>
      <c r="E931" s="5">
        <v>51.265554240985139</v>
      </c>
      <c r="F931" s="5">
        <v>2</v>
      </c>
    </row>
    <row r="932" spans="1:6">
      <c r="A932" t="s">
        <v>3737</v>
      </c>
      <c r="B932" t="s">
        <v>4277</v>
      </c>
      <c r="C932" t="s">
        <v>3996</v>
      </c>
      <c r="D932" t="s">
        <v>3993</v>
      </c>
      <c r="E932" s="5">
        <v>59.042011524296584</v>
      </c>
      <c r="F932" s="5">
        <v>2</v>
      </c>
    </row>
    <row r="933" spans="1:6">
      <c r="A933" t="s">
        <v>2763</v>
      </c>
      <c r="B933" t="s">
        <v>4278</v>
      </c>
      <c r="C933" t="s">
        <v>3996</v>
      </c>
      <c r="D933" t="s">
        <v>727</v>
      </c>
      <c r="E933" s="5">
        <v>2393.2976284404358</v>
      </c>
      <c r="F933" s="5">
        <v>2</v>
      </c>
    </row>
    <row r="934" spans="1:6">
      <c r="A934" t="s">
        <v>3738</v>
      </c>
      <c r="B934" t="s">
        <v>4279</v>
      </c>
      <c r="C934" t="s">
        <v>3996</v>
      </c>
      <c r="D934" t="s">
        <v>3991</v>
      </c>
      <c r="E934" s="5">
        <v>50.765554240985125</v>
      </c>
      <c r="F934" s="5">
        <v>2</v>
      </c>
    </row>
    <row r="935" spans="1:6">
      <c r="A935" t="s">
        <v>3739</v>
      </c>
      <c r="B935" t="s">
        <v>4492</v>
      </c>
      <c r="C935" t="s">
        <v>3996</v>
      </c>
      <c r="D935" t="s">
        <v>3993</v>
      </c>
      <c r="E935" s="5">
        <v>57.82106275331256</v>
      </c>
      <c r="F935" s="5">
        <v>2</v>
      </c>
    </row>
    <row r="936" spans="1:6">
      <c r="A936" t="s">
        <v>3353</v>
      </c>
      <c r="B936" t="s">
        <v>4493</v>
      </c>
      <c r="C936" t="s">
        <v>3996</v>
      </c>
      <c r="D936" t="s">
        <v>3991</v>
      </c>
      <c r="E936" s="5">
        <v>83.351545553357909</v>
      </c>
      <c r="F936" s="5">
        <v>2</v>
      </c>
    </row>
    <row r="937" spans="1:6">
      <c r="A937" t="s">
        <v>3354</v>
      </c>
      <c r="B937" t="s">
        <v>4494</v>
      </c>
      <c r="C937" t="s">
        <v>3996</v>
      </c>
      <c r="D937" t="s">
        <v>3993</v>
      </c>
      <c r="E937" s="5">
        <v>95.144267963926211</v>
      </c>
      <c r="F937" s="5">
        <v>2</v>
      </c>
    </row>
    <row r="938" spans="1:6">
      <c r="A938" t="s">
        <v>2764</v>
      </c>
      <c r="B938" t="s">
        <v>4495</v>
      </c>
      <c r="C938" t="s">
        <v>3996</v>
      </c>
      <c r="D938" t="s">
        <v>727</v>
      </c>
      <c r="E938" s="5">
        <v>2603.5233625171545</v>
      </c>
      <c r="F938" s="5">
        <v>2</v>
      </c>
    </row>
    <row r="939" spans="1:6">
      <c r="A939" t="s">
        <v>3355</v>
      </c>
      <c r="B939" t="s">
        <v>4496</v>
      </c>
      <c r="C939" t="s">
        <v>3996</v>
      </c>
      <c r="D939" t="s">
        <v>3991</v>
      </c>
      <c r="E939" s="5">
        <v>82.351545553357923</v>
      </c>
      <c r="F939" s="5">
        <v>2</v>
      </c>
    </row>
    <row r="940" spans="1:6">
      <c r="A940" t="s">
        <v>3356</v>
      </c>
      <c r="B940" t="s">
        <v>4497</v>
      </c>
      <c r="C940" t="s">
        <v>3996</v>
      </c>
      <c r="D940" t="s">
        <v>3993</v>
      </c>
      <c r="E940" s="5">
        <v>90.704849445910156</v>
      </c>
      <c r="F940" s="5">
        <v>2</v>
      </c>
    </row>
    <row r="941" spans="1:6">
      <c r="A941" t="s">
        <v>3357</v>
      </c>
      <c r="B941" t="s">
        <v>4498</v>
      </c>
      <c r="C941" t="s">
        <v>3996</v>
      </c>
      <c r="D941" t="s">
        <v>3993</v>
      </c>
      <c r="E941" s="5">
        <v>172.84085967276695</v>
      </c>
      <c r="F941" s="5">
        <v>2</v>
      </c>
    </row>
    <row r="942" spans="1:6">
      <c r="A942" t="s">
        <v>2765</v>
      </c>
      <c r="B942" t="s">
        <v>2962</v>
      </c>
      <c r="C942" t="s">
        <v>3996</v>
      </c>
      <c r="D942" t="s">
        <v>727</v>
      </c>
      <c r="E942" s="5">
        <v>139.26829941478118</v>
      </c>
      <c r="F942" s="5">
        <v>2</v>
      </c>
    </row>
    <row r="943" spans="1:6">
      <c r="A943" t="s">
        <v>3358</v>
      </c>
      <c r="B943" t="s">
        <v>2963</v>
      </c>
      <c r="C943" t="s">
        <v>3996</v>
      </c>
      <c r="D943" t="s">
        <v>3991</v>
      </c>
      <c r="E943" s="5">
        <v>8.8456174725303942</v>
      </c>
      <c r="F943" s="5">
        <v>2</v>
      </c>
    </row>
    <row r="944" spans="1:6">
      <c r="A944" t="s">
        <v>3359</v>
      </c>
      <c r="B944" t="s">
        <v>2964</v>
      </c>
      <c r="C944" t="s">
        <v>3996</v>
      </c>
      <c r="D944" t="s">
        <v>3993</v>
      </c>
      <c r="E944" s="5">
        <v>-138.68045603677905</v>
      </c>
      <c r="F944" s="5">
        <v>2</v>
      </c>
    </row>
    <row r="945" spans="1:6">
      <c r="A945" t="s">
        <v>3360</v>
      </c>
      <c r="B945" t="s">
        <v>2965</v>
      </c>
      <c r="C945" t="s">
        <v>3996</v>
      </c>
      <c r="D945" t="s">
        <v>3991</v>
      </c>
      <c r="E945" s="5">
        <v>44.033789041261429</v>
      </c>
      <c r="F945" s="5">
        <v>2</v>
      </c>
    </row>
    <row r="946" spans="1:6">
      <c r="A946" t="s">
        <v>3361</v>
      </c>
      <c r="B946" t="s">
        <v>2966</v>
      </c>
      <c r="C946" t="s">
        <v>3996</v>
      </c>
      <c r="D946" t="s">
        <v>3993</v>
      </c>
      <c r="E946" s="5">
        <v>-36.514147614775766</v>
      </c>
      <c r="F946" s="5">
        <v>2</v>
      </c>
    </row>
    <row r="947" spans="1:6">
      <c r="A947" t="s">
        <v>2766</v>
      </c>
      <c r="B947" t="s">
        <v>3518</v>
      </c>
      <c r="C947" t="s">
        <v>3996</v>
      </c>
      <c r="D947" t="s">
        <v>727</v>
      </c>
      <c r="E947" s="5">
        <v>349.19805230510747</v>
      </c>
      <c r="F947" s="5">
        <v>2</v>
      </c>
    </row>
    <row r="948" spans="1:6">
      <c r="A948" t="s">
        <v>3362</v>
      </c>
      <c r="B948" t="s">
        <v>3519</v>
      </c>
      <c r="C948" t="s">
        <v>3996</v>
      </c>
      <c r="D948" t="s">
        <v>3991</v>
      </c>
      <c r="E948" s="5">
        <v>44.033789041261429</v>
      </c>
      <c r="F948" s="5">
        <v>2</v>
      </c>
    </row>
    <row r="949" spans="1:6">
      <c r="A949" t="s">
        <v>3363</v>
      </c>
      <c r="B949" t="s">
        <v>1620</v>
      </c>
      <c r="C949" t="s">
        <v>3996</v>
      </c>
      <c r="D949" t="s">
        <v>3993</v>
      </c>
      <c r="E949" s="5">
        <v>-76.88677926040242</v>
      </c>
      <c r="F949" s="5">
        <v>2</v>
      </c>
    </row>
    <row r="950" spans="1:6">
      <c r="A950" t="s">
        <v>3364</v>
      </c>
      <c r="B950" t="s">
        <v>1621</v>
      </c>
      <c r="C950" t="s">
        <v>3996</v>
      </c>
      <c r="D950" t="s">
        <v>3991</v>
      </c>
      <c r="E950" s="5">
        <v>120.72113116861273</v>
      </c>
      <c r="F950" s="5">
        <v>2</v>
      </c>
    </row>
    <row r="951" spans="1:6">
      <c r="A951" t="s">
        <v>2993</v>
      </c>
      <c r="B951" t="s">
        <v>1622</v>
      </c>
      <c r="C951" t="s">
        <v>3996</v>
      </c>
      <c r="D951" t="s">
        <v>3993</v>
      </c>
      <c r="E951" s="5">
        <v>26.223816084377404</v>
      </c>
      <c r="F951" s="5">
        <v>2</v>
      </c>
    </row>
    <row r="952" spans="1:6">
      <c r="A952" t="s">
        <v>2767</v>
      </c>
      <c r="B952" t="s">
        <v>1623</v>
      </c>
      <c r="C952" t="s">
        <v>3996</v>
      </c>
      <c r="D952" t="s">
        <v>727</v>
      </c>
      <c r="E952" s="5">
        <v>574.19746310901598</v>
      </c>
      <c r="F952" s="5">
        <v>2</v>
      </c>
    </row>
    <row r="953" spans="1:6">
      <c r="A953" t="s">
        <v>2994</v>
      </c>
      <c r="B953" t="s">
        <v>1624</v>
      </c>
      <c r="C953" t="s">
        <v>3996</v>
      </c>
      <c r="D953" t="s">
        <v>3991</v>
      </c>
      <c r="E953" s="5">
        <v>120.72113116861273</v>
      </c>
      <c r="F953" s="5">
        <v>2</v>
      </c>
    </row>
    <row r="954" spans="1:6">
      <c r="A954" t="s">
        <v>2995</v>
      </c>
      <c r="B954" t="s">
        <v>3524</v>
      </c>
      <c r="C954" t="s">
        <v>3996</v>
      </c>
      <c r="D954" t="s">
        <v>3993</v>
      </c>
      <c r="E954" s="5">
        <v>-9.2505592966720087</v>
      </c>
      <c r="F954" s="5">
        <v>2</v>
      </c>
    </row>
    <row r="955" spans="1:6">
      <c r="A955" t="s">
        <v>2996</v>
      </c>
      <c r="B955" t="s">
        <v>4671</v>
      </c>
      <c r="C955" t="s">
        <v>3996</v>
      </c>
      <c r="D955" t="s">
        <v>3993</v>
      </c>
      <c r="E955" s="5">
        <v>118.1533115912394</v>
      </c>
      <c r="F955" s="5">
        <v>2</v>
      </c>
    </row>
    <row r="956" spans="1:6">
      <c r="A956" t="s">
        <v>2768</v>
      </c>
      <c r="B956" t="s">
        <v>4672</v>
      </c>
      <c r="C956" t="s">
        <v>3996</v>
      </c>
      <c r="D956" t="s">
        <v>727</v>
      </c>
      <c r="E956" s="5">
        <v>203.1328</v>
      </c>
      <c r="F956" s="5">
        <v>2</v>
      </c>
    </row>
    <row r="957" spans="1:6">
      <c r="A957" t="s">
        <v>2769</v>
      </c>
      <c r="B957" t="s">
        <v>4673</v>
      </c>
      <c r="C957" t="s">
        <v>3996</v>
      </c>
      <c r="D957" t="s">
        <v>727</v>
      </c>
      <c r="E957" s="5">
        <v>477.74322898212017</v>
      </c>
      <c r="F957" s="5">
        <v>2</v>
      </c>
    </row>
    <row r="958" spans="1:6">
      <c r="A958" t="s">
        <v>2997</v>
      </c>
      <c r="B958" t="s">
        <v>3507</v>
      </c>
      <c r="C958" t="s">
        <v>3996</v>
      </c>
      <c r="D958" t="s">
        <v>3993</v>
      </c>
      <c r="E958" s="5">
        <v>98.000000000000057</v>
      </c>
      <c r="F958" s="5">
        <v>2</v>
      </c>
    </row>
    <row r="959" spans="1:6">
      <c r="A959" t="s">
        <v>2998</v>
      </c>
      <c r="B959" t="s">
        <v>3508</v>
      </c>
      <c r="C959" t="s">
        <v>3996</v>
      </c>
      <c r="D959" t="s">
        <v>3993</v>
      </c>
      <c r="E959" s="5">
        <v>-10.98071561576694</v>
      </c>
      <c r="F959" s="5">
        <v>2</v>
      </c>
    </row>
    <row r="960" spans="1:6">
      <c r="A960" t="s">
        <v>2999</v>
      </c>
      <c r="B960" t="s">
        <v>3509</v>
      </c>
      <c r="C960" t="s">
        <v>3996</v>
      </c>
      <c r="D960" t="s">
        <v>3993</v>
      </c>
      <c r="E960" s="5">
        <v>172.84085967276695</v>
      </c>
      <c r="F960" s="5">
        <v>2</v>
      </c>
    </row>
    <row r="961" spans="1:6">
      <c r="A961" t="s">
        <v>3000</v>
      </c>
      <c r="B961" t="s">
        <v>401</v>
      </c>
      <c r="C961" t="s">
        <v>3996</v>
      </c>
      <c r="D961" t="s">
        <v>3993</v>
      </c>
      <c r="E961" s="5">
        <v>101.36180855744504</v>
      </c>
      <c r="F961" s="5">
        <v>2</v>
      </c>
    </row>
    <row r="962" spans="1:6">
      <c r="A962" t="s">
        <v>631</v>
      </c>
      <c r="B962" t="s">
        <v>402</v>
      </c>
      <c r="C962" t="s">
        <v>3996</v>
      </c>
      <c r="D962" t="s">
        <v>3993</v>
      </c>
      <c r="E962" s="5">
        <v>118.1533115912394</v>
      </c>
      <c r="F962" s="5">
        <v>2</v>
      </c>
    </row>
    <row r="963" spans="1:6">
      <c r="A963" t="s">
        <v>632</v>
      </c>
      <c r="B963" t="s">
        <v>403</v>
      </c>
      <c r="C963" t="s">
        <v>3996</v>
      </c>
      <c r="D963" t="s">
        <v>3993</v>
      </c>
      <c r="E963" s="5">
        <v>118</v>
      </c>
      <c r="F963" s="5">
        <v>2</v>
      </c>
    </row>
    <row r="964" spans="1:6">
      <c r="A964" t="s">
        <v>633</v>
      </c>
      <c r="B964" t="s">
        <v>404</v>
      </c>
      <c r="C964" t="s">
        <v>3996</v>
      </c>
      <c r="D964" t="s">
        <v>3993</v>
      </c>
      <c r="E964" s="5">
        <v>63.696489455422636</v>
      </c>
      <c r="F964" s="5">
        <v>2</v>
      </c>
    </row>
    <row r="965" spans="1:6">
      <c r="A965" t="s">
        <v>634</v>
      </c>
      <c r="B965" t="s">
        <v>405</v>
      </c>
      <c r="C965" t="s">
        <v>3996</v>
      </c>
      <c r="D965" t="s">
        <v>3993</v>
      </c>
      <c r="E965" s="5">
        <v>30.091144363808382</v>
      </c>
      <c r="F965" s="5">
        <v>2</v>
      </c>
    </row>
    <row r="966" spans="1:6">
      <c r="A966" t="s">
        <v>635</v>
      </c>
      <c r="B966" t="s">
        <v>3510</v>
      </c>
      <c r="C966" t="s">
        <v>3996</v>
      </c>
      <c r="D966" t="s">
        <v>3993</v>
      </c>
      <c r="E966" s="5">
        <v>10.887768749771965</v>
      </c>
      <c r="F966" s="5">
        <v>2</v>
      </c>
    </row>
    <row r="967" spans="1:6">
      <c r="A967" t="s">
        <v>2770</v>
      </c>
      <c r="B967" t="s">
        <v>3511</v>
      </c>
      <c r="C967" t="s">
        <v>3996</v>
      </c>
      <c r="D967" t="s">
        <v>1526</v>
      </c>
      <c r="E967" s="5">
        <v>1.4834171684322732E-2</v>
      </c>
      <c r="F967" s="5">
        <v>2</v>
      </c>
    </row>
    <row r="968" spans="1:6">
      <c r="A968" t="s">
        <v>2771</v>
      </c>
      <c r="B968" t="s">
        <v>3512</v>
      </c>
      <c r="C968" t="s">
        <v>3996</v>
      </c>
      <c r="D968" t="s">
        <v>727</v>
      </c>
      <c r="E968" s="5">
        <v>0.01</v>
      </c>
      <c r="F968" s="5">
        <v>2</v>
      </c>
    </row>
    <row r="969" spans="1:6">
      <c r="A969" t="s">
        <v>2772</v>
      </c>
      <c r="B969" t="s">
        <v>3513</v>
      </c>
      <c r="C969" t="s">
        <v>3996</v>
      </c>
      <c r="D969" t="s">
        <v>727</v>
      </c>
      <c r="E969" s="5">
        <v>1</v>
      </c>
      <c r="F969" s="5">
        <v>2</v>
      </c>
    </row>
    <row r="970" spans="1:6">
      <c r="A970" t="s">
        <v>636</v>
      </c>
      <c r="B970" t="s">
        <v>3514</v>
      </c>
      <c r="C970" t="s">
        <v>3996</v>
      </c>
      <c r="D970" t="s">
        <v>3991</v>
      </c>
      <c r="E970" s="5">
        <v>9</v>
      </c>
      <c r="F970" s="5">
        <v>2</v>
      </c>
    </row>
    <row r="971" spans="1:6">
      <c r="A971" t="s">
        <v>637</v>
      </c>
      <c r="B971" t="s">
        <v>3515</v>
      </c>
      <c r="C971" t="s">
        <v>3996</v>
      </c>
      <c r="D971" t="s">
        <v>3993</v>
      </c>
      <c r="E971" s="5">
        <v>93.207315063476642</v>
      </c>
      <c r="F971" s="5">
        <v>2</v>
      </c>
    </row>
    <row r="972" spans="1:6">
      <c r="A972" t="s">
        <v>2773</v>
      </c>
      <c r="B972" t="s">
        <v>3516</v>
      </c>
      <c r="C972" t="s">
        <v>3996</v>
      </c>
      <c r="D972" t="s">
        <v>727</v>
      </c>
      <c r="E972" s="5">
        <v>395.9058494433541</v>
      </c>
      <c r="F972" s="5">
        <v>2</v>
      </c>
    </row>
    <row r="973" spans="1:6">
      <c r="A973" t="s">
        <v>638</v>
      </c>
      <c r="B973" t="s">
        <v>3517</v>
      </c>
      <c r="C973" t="s">
        <v>3996</v>
      </c>
      <c r="D973" t="s">
        <v>3991</v>
      </c>
      <c r="E973" s="5">
        <v>32.180171537017081</v>
      </c>
      <c r="F973" s="5">
        <v>2</v>
      </c>
    </row>
    <row r="974" spans="1:6">
      <c r="A974" t="s">
        <v>639</v>
      </c>
      <c r="B974" t="s">
        <v>3120</v>
      </c>
      <c r="C974" t="s">
        <v>3996</v>
      </c>
      <c r="D974" t="s">
        <v>3993</v>
      </c>
      <c r="E974" s="5">
        <v>186.23850341470467</v>
      </c>
      <c r="F974" s="5">
        <v>2</v>
      </c>
    </row>
    <row r="975" spans="1:6">
      <c r="A975" t="s">
        <v>640</v>
      </c>
      <c r="B975" t="s">
        <v>3121</v>
      </c>
      <c r="C975" t="s">
        <v>3996</v>
      </c>
      <c r="D975" t="s">
        <v>3991</v>
      </c>
      <c r="E975" s="5">
        <v>30.427618885950267</v>
      </c>
      <c r="F975" s="5">
        <v>2</v>
      </c>
    </row>
    <row r="976" spans="1:6">
      <c r="A976" t="s">
        <v>641</v>
      </c>
      <c r="B976" t="s">
        <v>3122</v>
      </c>
      <c r="C976" t="s">
        <v>3996</v>
      </c>
      <c r="D976" t="s">
        <v>3993</v>
      </c>
      <c r="E976" s="5">
        <v>95.807315063476665</v>
      </c>
      <c r="F976" s="5">
        <v>2</v>
      </c>
    </row>
    <row r="977" spans="1:6">
      <c r="A977" t="s">
        <v>2774</v>
      </c>
      <c r="B977" t="s">
        <v>3123</v>
      </c>
      <c r="C977" t="s">
        <v>3996</v>
      </c>
      <c r="D977" t="s">
        <v>727</v>
      </c>
      <c r="E977" s="5">
        <v>407.83630745958999</v>
      </c>
      <c r="F977" s="5">
        <v>2</v>
      </c>
    </row>
    <row r="978" spans="1:6">
      <c r="A978" t="s">
        <v>642</v>
      </c>
      <c r="B978" t="s">
        <v>3124</v>
      </c>
      <c r="C978" t="s">
        <v>3996</v>
      </c>
      <c r="D978" t="s">
        <v>3991</v>
      </c>
      <c r="E978" s="5">
        <v>72.614861618990631</v>
      </c>
      <c r="F978" s="5">
        <v>2</v>
      </c>
    </row>
    <row r="979" spans="1:6">
      <c r="A979" t="s">
        <v>643</v>
      </c>
      <c r="B979" t="s">
        <v>3125</v>
      </c>
      <c r="C979" t="s">
        <v>3996</v>
      </c>
      <c r="D979" t="s">
        <v>3993</v>
      </c>
      <c r="E979" s="5">
        <v>186.92766761174124</v>
      </c>
      <c r="F979" s="5">
        <v>2</v>
      </c>
    </row>
    <row r="980" spans="1:6">
      <c r="A980" t="s">
        <v>2913</v>
      </c>
      <c r="B980" t="s">
        <v>3126</v>
      </c>
      <c r="C980" t="s">
        <v>3996</v>
      </c>
      <c r="D980" t="s">
        <v>3991</v>
      </c>
      <c r="E980" s="5">
        <v>71.381856853651627</v>
      </c>
      <c r="F980" s="5">
        <v>2</v>
      </c>
    </row>
    <row r="981" spans="1:6">
      <c r="A981" t="s">
        <v>1938</v>
      </c>
      <c r="B981" t="s">
        <v>4515</v>
      </c>
      <c r="C981" t="s">
        <v>3996</v>
      </c>
      <c r="D981" t="s">
        <v>3993</v>
      </c>
      <c r="E981" s="5">
        <v>98.907315063476574</v>
      </c>
      <c r="F981" s="5">
        <v>2</v>
      </c>
    </row>
    <row r="982" spans="1:6">
      <c r="A982" t="s">
        <v>2775</v>
      </c>
      <c r="B982" t="s">
        <v>4516</v>
      </c>
      <c r="C982" t="s">
        <v>3996</v>
      </c>
      <c r="D982" t="s">
        <v>727</v>
      </c>
      <c r="E982" s="5">
        <v>407.03066496855672</v>
      </c>
      <c r="F982" s="5">
        <v>2</v>
      </c>
    </row>
    <row r="983" spans="1:6">
      <c r="A983" t="s">
        <v>1939</v>
      </c>
      <c r="B983" t="s">
        <v>4517</v>
      </c>
      <c r="C983" t="s">
        <v>3996</v>
      </c>
      <c r="D983" t="s">
        <v>3993</v>
      </c>
      <c r="E983" s="5">
        <v>203.03395143209303</v>
      </c>
      <c r="F983" s="5">
        <v>2</v>
      </c>
    </row>
    <row r="984" spans="1:6">
      <c r="A984" t="s">
        <v>2776</v>
      </c>
      <c r="B984" t="s">
        <v>4217</v>
      </c>
      <c r="C984" t="s">
        <v>3996</v>
      </c>
      <c r="D984" t="s">
        <v>3992</v>
      </c>
      <c r="E984" s="5">
        <v>0.11084190091163947</v>
      </c>
      <c r="F984" s="5">
        <v>2</v>
      </c>
    </row>
    <row r="985" spans="1:6">
      <c r="A985" t="s">
        <v>2777</v>
      </c>
      <c r="B985" t="s">
        <v>4218</v>
      </c>
      <c r="C985" t="s">
        <v>3996</v>
      </c>
      <c r="D985" t="s">
        <v>3992</v>
      </c>
      <c r="E985" s="5">
        <v>1.3324816091406155</v>
      </c>
      <c r="F985" s="5">
        <v>2</v>
      </c>
    </row>
    <row r="986" spans="1:6">
      <c r="A986" t="s">
        <v>2778</v>
      </c>
      <c r="B986" t="s">
        <v>4219</v>
      </c>
      <c r="C986" t="s">
        <v>3996</v>
      </c>
      <c r="D986" t="s">
        <v>3992</v>
      </c>
      <c r="E986" s="5">
        <v>3.0810484846692021E-2</v>
      </c>
      <c r="F986" s="5">
        <v>2</v>
      </c>
    </row>
    <row r="987" spans="1:6">
      <c r="A987" t="s">
        <v>2779</v>
      </c>
      <c r="B987" t="s">
        <v>2675</v>
      </c>
      <c r="C987" t="s">
        <v>3996</v>
      </c>
      <c r="D987" t="s">
        <v>3992</v>
      </c>
      <c r="E987" s="5">
        <v>3.1863730902959246</v>
      </c>
      <c r="F987" s="5">
        <v>2</v>
      </c>
    </row>
    <row r="988" spans="1:6">
      <c r="A988" t="s">
        <v>3888</v>
      </c>
      <c r="B988" t="s">
        <v>2676</v>
      </c>
      <c r="C988" t="s">
        <v>3996</v>
      </c>
      <c r="D988" t="s">
        <v>3992</v>
      </c>
      <c r="E988" s="5">
        <v>1.6530611597806548</v>
      </c>
      <c r="F988" s="5">
        <v>2</v>
      </c>
    </row>
    <row r="989" spans="1:6">
      <c r="A989" t="s">
        <v>3889</v>
      </c>
      <c r="B989" t="s">
        <v>2677</v>
      </c>
      <c r="C989" t="s">
        <v>3996</v>
      </c>
      <c r="D989" t="s">
        <v>3992</v>
      </c>
      <c r="E989" s="5">
        <v>0.19905717647550636</v>
      </c>
      <c r="F989" s="5">
        <v>2</v>
      </c>
    </row>
    <row r="990" spans="1:6">
      <c r="A990" t="s">
        <v>3890</v>
      </c>
      <c r="B990" t="s">
        <v>2678</v>
      </c>
      <c r="C990" t="s">
        <v>3996</v>
      </c>
      <c r="D990" t="s">
        <v>3992</v>
      </c>
      <c r="E990" s="5">
        <v>6.7207258356504068E-2</v>
      </c>
      <c r="F990" s="5">
        <v>2</v>
      </c>
    </row>
    <row r="991" spans="1:6">
      <c r="A991" t="s">
        <v>3891</v>
      </c>
      <c r="B991" t="s">
        <v>2679</v>
      </c>
      <c r="C991" t="s">
        <v>3996</v>
      </c>
      <c r="D991" t="s">
        <v>3992</v>
      </c>
      <c r="E991" s="5">
        <v>0.31813630820417133</v>
      </c>
      <c r="F991" s="5">
        <v>2</v>
      </c>
    </row>
    <row r="992" spans="1:6">
      <c r="A992" t="s">
        <v>3892</v>
      </c>
      <c r="B992" t="s">
        <v>2680</v>
      </c>
      <c r="C992" t="s">
        <v>3996</v>
      </c>
      <c r="D992" t="s">
        <v>3992</v>
      </c>
      <c r="E992" s="5">
        <v>24.429900785980436</v>
      </c>
      <c r="F992" s="5">
        <v>2</v>
      </c>
    </row>
    <row r="993" spans="1:6">
      <c r="A993" t="s">
        <v>3893</v>
      </c>
      <c r="B993" t="s">
        <v>2681</v>
      </c>
      <c r="C993" t="s">
        <v>3996</v>
      </c>
      <c r="D993" t="s">
        <v>3992</v>
      </c>
      <c r="E993" s="5">
        <v>52.902460008028875</v>
      </c>
      <c r="F993" s="5">
        <v>2</v>
      </c>
    </row>
    <row r="994" spans="1:6">
      <c r="A994" t="s">
        <v>201</v>
      </c>
      <c r="B994" t="s">
        <v>2682</v>
      </c>
      <c r="C994" t="s">
        <v>3996</v>
      </c>
      <c r="D994" t="s">
        <v>3992</v>
      </c>
      <c r="E994" s="5">
        <v>4.3042841597017842</v>
      </c>
      <c r="F994" s="5">
        <v>2</v>
      </c>
    </row>
    <row r="995" spans="1:6">
      <c r="A995" t="s">
        <v>202</v>
      </c>
      <c r="B995" t="s">
        <v>2683</v>
      </c>
      <c r="C995" t="s">
        <v>3996</v>
      </c>
      <c r="D995" t="s">
        <v>3992</v>
      </c>
      <c r="E995" s="5">
        <v>1.3317498810604444E-6</v>
      </c>
      <c r="F995" s="5">
        <v>2</v>
      </c>
    </row>
    <row r="996" spans="1:6">
      <c r="A996" t="s">
        <v>203</v>
      </c>
      <c r="B996" t="s">
        <v>2684</v>
      </c>
      <c r="C996" t="s">
        <v>3996</v>
      </c>
      <c r="D996" t="s">
        <v>3992</v>
      </c>
      <c r="E996" s="5">
        <v>4.7565157072098681E-3</v>
      </c>
      <c r="F996" s="5">
        <v>2</v>
      </c>
    </row>
    <row r="997" spans="1:6">
      <c r="A997" t="s">
        <v>488</v>
      </c>
      <c r="B997" t="s">
        <v>1708</v>
      </c>
      <c r="C997" t="s">
        <v>3996</v>
      </c>
      <c r="D997" t="s">
        <v>3992</v>
      </c>
      <c r="E997" s="5">
        <v>2.947198099590583E-3</v>
      </c>
      <c r="F997" s="5">
        <v>2</v>
      </c>
    </row>
    <row r="998" spans="1:6">
      <c r="A998" t="s">
        <v>2207</v>
      </c>
      <c r="B998" t="s">
        <v>4269</v>
      </c>
      <c r="C998" t="s">
        <v>3996</v>
      </c>
      <c r="D998" t="s">
        <v>3992</v>
      </c>
      <c r="E998" s="5">
        <v>6.2606637144364055E-2</v>
      </c>
      <c r="F998" s="5">
        <v>2</v>
      </c>
    </row>
    <row r="999" spans="1:6">
      <c r="A999" t="s">
        <v>2208</v>
      </c>
      <c r="B999" t="s">
        <v>1832</v>
      </c>
      <c r="C999" t="s">
        <v>3996</v>
      </c>
      <c r="D999" t="s">
        <v>3992</v>
      </c>
      <c r="E999" s="5">
        <v>5.6468447010925367</v>
      </c>
      <c r="F999" s="5">
        <v>2</v>
      </c>
    </row>
    <row r="1000" spans="1:6">
      <c r="A1000" t="s">
        <v>2209</v>
      </c>
      <c r="B1000" t="s">
        <v>2818</v>
      </c>
      <c r="C1000" t="s">
        <v>3996</v>
      </c>
      <c r="D1000" t="s">
        <v>3992</v>
      </c>
      <c r="E1000" s="5">
        <v>2.4952152578471983E-3</v>
      </c>
      <c r="F1000" s="5">
        <v>2</v>
      </c>
    </row>
    <row r="1001" spans="1:6">
      <c r="A1001" t="s">
        <v>2210</v>
      </c>
      <c r="B1001" t="s">
        <v>2817</v>
      </c>
      <c r="C1001" t="s">
        <v>3996</v>
      </c>
      <c r="D1001" t="s">
        <v>3992</v>
      </c>
      <c r="E1001" s="5">
        <v>0.11924455559437737</v>
      </c>
      <c r="F1001" s="5">
        <v>2</v>
      </c>
    </row>
    <row r="1002" spans="1:6">
      <c r="A1002" t="s">
        <v>2211</v>
      </c>
      <c r="B1002" t="s">
        <v>1092</v>
      </c>
      <c r="C1002" t="s">
        <v>3996</v>
      </c>
      <c r="D1002" t="s">
        <v>3992</v>
      </c>
      <c r="E1002" s="5">
        <v>8.0168659504186029E-2</v>
      </c>
      <c r="F1002" s="5">
        <v>2</v>
      </c>
    </row>
    <row r="1003" spans="1:6">
      <c r="A1003" t="s">
        <v>2212</v>
      </c>
      <c r="B1003" t="s">
        <v>1093</v>
      </c>
      <c r="C1003" t="s">
        <v>3996</v>
      </c>
      <c r="D1003" t="s">
        <v>3992</v>
      </c>
      <c r="E1003" s="5">
        <v>1.6703819940319206E-2</v>
      </c>
      <c r="F1003" s="5">
        <v>2</v>
      </c>
    </row>
    <row r="1004" spans="1:6">
      <c r="A1004" t="s">
        <v>2213</v>
      </c>
      <c r="B1004" t="s">
        <v>3042</v>
      </c>
      <c r="C1004" t="s">
        <v>3996</v>
      </c>
      <c r="D1004" t="s">
        <v>3992</v>
      </c>
      <c r="E1004" s="5">
        <v>0.84728081945664335</v>
      </c>
      <c r="F1004" s="5">
        <v>2</v>
      </c>
    </row>
    <row r="1005" spans="1:6">
      <c r="A1005" t="s">
        <v>1008</v>
      </c>
      <c r="B1005" t="s">
        <v>3043</v>
      </c>
      <c r="C1005" t="s">
        <v>3996</v>
      </c>
      <c r="D1005" t="s">
        <v>3992</v>
      </c>
      <c r="E1005" s="5">
        <v>4.7517508034403216E-2</v>
      </c>
      <c r="F1005" s="5">
        <v>2</v>
      </c>
    </row>
    <row r="1006" spans="1:6">
      <c r="A1006" t="s">
        <v>4088</v>
      </c>
      <c r="B1006" t="s">
        <v>1014</v>
      </c>
      <c r="C1006" t="s">
        <v>3996</v>
      </c>
      <c r="D1006" t="s">
        <v>3992</v>
      </c>
      <c r="E1006" s="5">
        <v>0.25174768107731854</v>
      </c>
      <c r="F1006" s="5">
        <v>2</v>
      </c>
    </row>
    <row r="1007" spans="1:6">
      <c r="A1007" t="s">
        <v>4199</v>
      </c>
      <c r="B1007" t="s">
        <v>7</v>
      </c>
      <c r="C1007" t="s">
        <v>3996</v>
      </c>
      <c r="D1007" t="s">
        <v>3992</v>
      </c>
      <c r="E1007" s="5">
        <v>1.1660353767631608</v>
      </c>
      <c r="F1007" s="5">
        <v>2</v>
      </c>
    </row>
    <row r="1008" spans="1:6">
      <c r="A1008" t="s">
        <v>3922</v>
      </c>
      <c r="B1008" t="s">
        <v>8</v>
      </c>
      <c r="C1008" t="s">
        <v>3996</v>
      </c>
      <c r="D1008" t="s">
        <v>3992</v>
      </c>
      <c r="E1008" s="5">
        <v>2.0047239960566112</v>
      </c>
      <c r="F1008" s="5">
        <v>2</v>
      </c>
    </row>
    <row r="1009" spans="1:6">
      <c r="A1009" t="s">
        <v>1857</v>
      </c>
      <c r="B1009" t="s">
        <v>3745</v>
      </c>
      <c r="C1009" t="s">
        <v>3996</v>
      </c>
      <c r="D1009" t="s">
        <v>3992</v>
      </c>
      <c r="E1009" s="5">
        <v>0.15892614400182561</v>
      </c>
      <c r="F1009" s="5">
        <v>2</v>
      </c>
    </row>
    <row r="1010" spans="1:6">
      <c r="A1010" t="s">
        <v>1940</v>
      </c>
      <c r="B1010" t="s">
        <v>3746</v>
      </c>
      <c r="C1010" t="s">
        <v>3996</v>
      </c>
      <c r="D1010" t="s">
        <v>3991</v>
      </c>
      <c r="E1010" s="5">
        <v>166.43947666370678</v>
      </c>
      <c r="F1010" s="5">
        <v>2</v>
      </c>
    </row>
    <row r="1011" spans="1:6">
      <c r="A1011" t="s">
        <v>1941</v>
      </c>
      <c r="B1011" t="s">
        <v>3747</v>
      </c>
      <c r="C1011" t="s">
        <v>3996</v>
      </c>
      <c r="D1011" t="s">
        <v>3993</v>
      </c>
      <c r="E1011" s="5">
        <v>98.907315063476574</v>
      </c>
      <c r="F1011" s="5">
        <v>2</v>
      </c>
    </row>
    <row r="1012" spans="1:6">
      <c r="A1012" t="s">
        <v>1858</v>
      </c>
      <c r="B1012" t="s">
        <v>3748</v>
      </c>
      <c r="C1012" t="s">
        <v>3996</v>
      </c>
      <c r="D1012" t="s">
        <v>727</v>
      </c>
      <c r="E1012" s="5">
        <v>383.78310080179904</v>
      </c>
      <c r="F1012" s="5">
        <v>2</v>
      </c>
    </row>
    <row r="1013" spans="1:6">
      <c r="A1013" t="s">
        <v>1942</v>
      </c>
      <c r="B1013" t="s">
        <v>3749</v>
      </c>
      <c r="C1013" t="s">
        <v>3996</v>
      </c>
      <c r="D1013" t="s">
        <v>3991</v>
      </c>
      <c r="E1013" s="5">
        <v>303.50843510510197</v>
      </c>
      <c r="F1013" s="5">
        <v>2</v>
      </c>
    </row>
    <row r="1014" spans="1:6">
      <c r="A1014" t="s">
        <v>1943</v>
      </c>
      <c r="B1014" t="s">
        <v>3365</v>
      </c>
      <c r="C1014" t="s">
        <v>3996</v>
      </c>
      <c r="D1014" t="s">
        <v>3993</v>
      </c>
      <c r="E1014" s="5">
        <v>183.60886206799506</v>
      </c>
      <c r="F1014" s="5">
        <v>2</v>
      </c>
    </row>
    <row r="1015" spans="1:6">
      <c r="A1015" t="s">
        <v>1944</v>
      </c>
      <c r="B1015" t="s">
        <v>3366</v>
      </c>
      <c r="C1015" t="s">
        <v>3996</v>
      </c>
      <c r="D1015" t="s">
        <v>3991</v>
      </c>
      <c r="E1015" s="5">
        <v>294.96590484094708</v>
      </c>
      <c r="F1015" s="5">
        <v>2</v>
      </c>
    </row>
    <row r="1016" spans="1:6">
      <c r="A1016" t="s">
        <v>1945</v>
      </c>
      <c r="B1016" t="s">
        <v>3367</v>
      </c>
      <c r="C1016" t="s">
        <v>3996</v>
      </c>
      <c r="D1016" t="s">
        <v>3993</v>
      </c>
      <c r="E1016" s="5">
        <v>99.507315063476597</v>
      </c>
      <c r="F1016" s="5">
        <v>2</v>
      </c>
    </row>
    <row r="1017" spans="1:6">
      <c r="A1017" t="s">
        <v>1859</v>
      </c>
      <c r="B1017" t="s">
        <v>3368</v>
      </c>
      <c r="C1017" t="s">
        <v>3996</v>
      </c>
      <c r="D1017" t="s">
        <v>727</v>
      </c>
      <c r="E1017" s="5">
        <v>383.45201410458469</v>
      </c>
      <c r="F1017" s="5">
        <v>2</v>
      </c>
    </row>
    <row r="1018" spans="1:6">
      <c r="A1018" t="s">
        <v>1236</v>
      </c>
      <c r="B1018" t="s">
        <v>3369</v>
      </c>
      <c r="C1018" t="s">
        <v>3996</v>
      </c>
      <c r="D1018" t="s">
        <v>3993</v>
      </c>
      <c r="E1018" s="5">
        <v>193.48359280017286</v>
      </c>
      <c r="F1018" s="5">
        <v>2</v>
      </c>
    </row>
    <row r="1019" spans="1:6">
      <c r="A1019" t="s">
        <v>1860</v>
      </c>
      <c r="B1019" t="s">
        <v>2364</v>
      </c>
      <c r="C1019" t="s">
        <v>3996</v>
      </c>
      <c r="D1019" t="s">
        <v>727</v>
      </c>
      <c r="E1019" s="5">
        <v>842.42784493120053</v>
      </c>
      <c r="F1019" s="5">
        <v>2</v>
      </c>
    </row>
    <row r="1020" spans="1:6">
      <c r="A1020" t="s">
        <v>1237</v>
      </c>
      <c r="B1020" t="s">
        <v>2365</v>
      </c>
      <c r="C1020" t="s">
        <v>3996</v>
      </c>
      <c r="D1020" t="s">
        <v>3993</v>
      </c>
      <c r="E1020" s="5">
        <v>715.90155583334263</v>
      </c>
      <c r="F1020" s="5">
        <v>2</v>
      </c>
    </row>
    <row r="1021" spans="1:6">
      <c r="A1021" t="s">
        <v>1861</v>
      </c>
      <c r="B1021" t="s">
        <v>2366</v>
      </c>
      <c r="C1021" t="s">
        <v>3996</v>
      </c>
      <c r="D1021" t="s">
        <v>727</v>
      </c>
      <c r="E1021" s="5">
        <v>124.07784493120046</v>
      </c>
      <c r="F1021" s="5">
        <v>2</v>
      </c>
    </row>
    <row r="1022" spans="1:6">
      <c r="A1022" t="s">
        <v>4178</v>
      </c>
      <c r="B1022" t="s">
        <v>2367</v>
      </c>
      <c r="C1022" t="s">
        <v>3996</v>
      </c>
      <c r="D1022" t="s">
        <v>727</v>
      </c>
      <c r="E1022" s="5">
        <v>14.529925223807092</v>
      </c>
      <c r="F1022" s="5">
        <v>2</v>
      </c>
    </row>
    <row r="1023" spans="1:6">
      <c r="A1023" t="s">
        <v>1238</v>
      </c>
      <c r="B1023" t="s">
        <v>2368</v>
      </c>
      <c r="C1023" t="s">
        <v>3996</v>
      </c>
      <c r="D1023" t="s">
        <v>3991</v>
      </c>
      <c r="E1023" s="5">
        <v>466.91</v>
      </c>
      <c r="F1023" s="5">
        <v>2</v>
      </c>
    </row>
    <row r="1024" spans="1:6">
      <c r="A1024" t="s">
        <v>1239</v>
      </c>
      <c r="B1024" t="s">
        <v>2369</v>
      </c>
      <c r="C1024" t="s">
        <v>3996</v>
      </c>
      <c r="D1024" t="s">
        <v>3993</v>
      </c>
      <c r="E1024" s="5">
        <v>-153.83676157272345</v>
      </c>
      <c r="F1024" s="5">
        <v>2</v>
      </c>
    </row>
    <row r="1025" spans="1:6">
      <c r="A1025" t="s">
        <v>1240</v>
      </c>
      <c r="B1025" t="s">
        <v>4224</v>
      </c>
      <c r="C1025" t="s">
        <v>3996</v>
      </c>
      <c r="D1025" t="s">
        <v>3993</v>
      </c>
      <c r="E1025" s="5">
        <v>-209.26916599757988</v>
      </c>
      <c r="F1025" s="5">
        <v>2</v>
      </c>
    </row>
    <row r="1026" spans="1:6">
      <c r="A1026" t="s">
        <v>4179</v>
      </c>
      <c r="B1026" t="s">
        <v>1558</v>
      </c>
      <c r="C1026" t="s">
        <v>3996</v>
      </c>
      <c r="D1026" t="s">
        <v>727</v>
      </c>
      <c r="E1026" s="5">
        <v>19.306342795201306</v>
      </c>
      <c r="F1026" s="5">
        <v>2</v>
      </c>
    </row>
    <row r="1027" spans="1:6">
      <c r="A1027" t="s">
        <v>1241</v>
      </c>
      <c r="B1027" t="s">
        <v>1559</v>
      </c>
      <c r="C1027" t="s">
        <v>3996</v>
      </c>
      <c r="D1027" t="s">
        <v>3993</v>
      </c>
      <c r="E1027" s="5">
        <v>-244.86</v>
      </c>
      <c r="F1027" s="5">
        <v>2</v>
      </c>
    </row>
    <row r="1028" spans="1:6">
      <c r="A1028" t="s">
        <v>4180</v>
      </c>
      <c r="B1028" t="s">
        <v>2489</v>
      </c>
      <c r="C1028" t="s">
        <v>3996</v>
      </c>
      <c r="D1028" t="s">
        <v>727</v>
      </c>
      <c r="E1028" s="5">
        <v>40.264069679582555</v>
      </c>
      <c r="F1028" s="5">
        <v>2</v>
      </c>
    </row>
    <row r="1029" spans="1:6">
      <c r="A1029" t="s">
        <v>4181</v>
      </c>
      <c r="B1029" t="s">
        <v>1823</v>
      </c>
      <c r="C1029" t="s">
        <v>3996</v>
      </c>
      <c r="D1029" t="s">
        <v>727</v>
      </c>
      <c r="E1029" s="5">
        <v>1.8E-3</v>
      </c>
      <c r="F1029" s="5">
        <v>2</v>
      </c>
    </row>
    <row r="1030" spans="1:6">
      <c r="A1030" t="s">
        <v>4182</v>
      </c>
      <c r="B1030" t="s">
        <v>1824</v>
      </c>
      <c r="C1030" t="s">
        <v>3996</v>
      </c>
      <c r="D1030" t="s">
        <v>727</v>
      </c>
      <c r="E1030" s="5">
        <v>201.06178915342804</v>
      </c>
      <c r="F1030" s="5">
        <v>2</v>
      </c>
    </row>
    <row r="1031" spans="1:6">
      <c r="A1031" t="s">
        <v>4183</v>
      </c>
      <c r="B1031" t="s">
        <v>1825</v>
      </c>
      <c r="C1031" t="s">
        <v>3996</v>
      </c>
      <c r="D1031" t="s">
        <v>727</v>
      </c>
      <c r="E1031" s="5">
        <v>0.86424206884694343</v>
      </c>
      <c r="F1031" s="5">
        <v>2</v>
      </c>
    </row>
    <row r="1032" spans="1:6">
      <c r="A1032" t="s">
        <v>1242</v>
      </c>
      <c r="B1032" t="s">
        <v>1826</v>
      </c>
      <c r="C1032" t="s">
        <v>3996</v>
      </c>
      <c r="D1032" t="s">
        <v>3991</v>
      </c>
      <c r="E1032" s="5">
        <v>379.75</v>
      </c>
      <c r="F1032" s="5">
        <v>2</v>
      </c>
    </row>
    <row r="1033" spans="1:6">
      <c r="A1033" t="s">
        <v>1243</v>
      </c>
      <c r="B1033" t="s">
        <v>1827</v>
      </c>
      <c r="C1033" t="s">
        <v>3996</v>
      </c>
      <c r="D1033" t="s">
        <v>3993</v>
      </c>
      <c r="E1033" s="5">
        <v>14.455252321268517</v>
      </c>
      <c r="F1033" s="5">
        <v>2</v>
      </c>
    </row>
    <row r="1034" spans="1:6">
      <c r="A1034" t="s">
        <v>1244</v>
      </c>
      <c r="B1034" t="s">
        <v>1828</v>
      </c>
      <c r="C1034" t="s">
        <v>3996</v>
      </c>
      <c r="D1034" t="s">
        <v>3993</v>
      </c>
      <c r="E1034" s="5">
        <v>57.23</v>
      </c>
      <c r="F1034" s="5">
        <v>2</v>
      </c>
    </row>
    <row r="1035" spans="1:6">
      <c r="A1035" t="s">
        <v>1245</v>
      </c>
      <c r="B1035" t="s">
        <v>1829</v>
      </c>
      <c r="C1035" t="s">
        <v>3996</v>
      </c>
      <c r="D1035" t="s">
        <v>3991</v>
      </c>
      <c r="E1035" s="5">
        <v>549.34319954410421</v>
      </c>
      <c r="F1035" s="5">
        <v>2</v>
      </c>
    </row>
    <row r="1036" spans="1:6">
      <c r="A1036" t="s">
        <v>1246</v>
      </c>
      <c r="B1036" t="s">
        <v>2799</v>
      </c>
      <c r="C1036" t="s">
        <v>3996</v>
      </c>
      <c r="D1036" t="s">
        <v>3993</v>
      </c>
      <c r="E1036" s="5">
        <v>18.298561051353545</v>
      </c>
      <c r="F1036" s="5">
        <v>2</v>
      </c>
    </row>
    <row r="1037" spans="1:6">
      <c r="A1037" t="s">
        <v>1247</v>
      </c>
      <c r="B1037" t="s">
        <v>2800</v>
      </c>
      <c r="C1037" t="s">
        <v>3996</v>
      </c>
      <c r="D1037" t="s">
        <v>3991</v>
      </c>
      <c r="E1037" s="5">
        <v>549.34319954410432</v>
      </c>
      <c r="F1037" s="5">
        <v>2</v>
      </c>
    </row>
    <row r="1038" spans="1:6">
      <c r="A1038" t="s">
        <v>1248</v>
      </c>
      <c r="B1038" t="s">
        <v>2801</v>
      </c>
      <c r="C1038" t="s">
        <v>3996</v>
      </c>
      <c r="D1038" t="s">
        <v>3993</v>
      </c>
      <c r="E1038" s="5">
        <v>7.5257524481354494</v>
      </c>
      <c r="F1038" s="5">
        <v>2</v>
      </c>
    </row>
    <row r="1039" spans="1:6">
      <c r="A1039" t="s">
        <v>1249</v>
      </c>
      <c r="B1039" t="s">
        <v>2802</v>
      </c>
      <c r="C1039" t="s">
        <v>3996</v>
      </c>
      <c r="D1039" t="s">
        <v>3991</v>
      </c>
      <c r="E1039" s="5">
        <v>72.838531561245844</v>
      </c>
      <c r="F1039" s="5">
        <v>2</v>
      </c>
    </row>
    <row r="1040" spans="1:6">
      <c r="A1040" t="s">
        <v>1250</v>
      </c>
      <c r="B1040" t="s">
        <v>2803</v>
      </c>
      <c r="C1040" t="s">
        <v>3996</v>
      </c>
      <c r="D1040" t="s">
        <v>3993</v>
      </c>
      <c r="E1040" s="5">
        <v>116.18529056320375</v>
      </c>
      <c r="F1040" s="5">
        <v>2</v>
      </c>
    </row>
    <row r="1041" spans="1:6">
      <c r="A1041" t="s">
        <v>1251</v>
      </c>
      <c r="B1041" t="s">
        <v>2804</v>
      </c>
      <c r="C1041" t="s">
        <v>3996</v>
      </c>
      <c r="D1041" t="s">
        <v>3993</v>
      </c>
      <c r="E1041" s="5">
        <v>100</v>
      </c>
      <c r="F1041" s="5">
        <v>2</v>
      </c>
    </row>
    <row r="1042" spans="1:6">
      <c r="A1042" t="s">
        <v>1252</v>
      </c>
      <c r="B1042" t="s">
        <v>658</v>
      </c>
      <c r="C1042" t="s">
        <v>3996</v>
      </c>
      <c r="D1042" t="s">
        <v>3991</v>
      </c>
      <c r="E1042" s="5">
        <v>548.00052402031781</v>
      </c>
      <c r="F1042" s="5">
        <v>2</v>
      </c>
    </row>
    <row r="1043" spans="1:6">
      <c r="A1043" t="s">
        <v>1253</v>
      </c>
      <c r="B1043" t="s">
        <v>659</v>
      </c>
      <c r="C1043" t="s">
        <v>3996</v>
      </c>
      <c r="D1043" t="s">
        <v>3993</v>
      </c>
      <c r="E1043" s="5">
        <v>-13.989242384466763</v>
      </c>
      <c r="F1043" s="5">
        <v>2</v>
      </c>
    </row>
    <row r="1044" spans="1:6">
      <c r="A1044" t="s">
        <v>4184</v>
      </c>
      <c r="B1044" t="s">
        <v>1474</v>
      </c>
      <c r="C1044" t="s">
        <v>3996</v>
      </c>
      <c r="D1044" t="s">
        <v>727</v>
      </c>
      <c r="E1044" s="5">
        <v>163.36948361218668</v>
      </c>
      <c r="F1044" s="5">
        <v>2</v>
      </c>
    </row>
    <row r="1045" spans="1:6">
      <c r="A1045" t="s">
        <v>1254</v>
      </c>
      <c r="B1045" t="s">
        <v>2343</v>
      </c>
      <c r="C1045" t="s">
        <v>3996</v>
      </c>
      <c r="D1045" t="s">
        <v>3993</v>
      </c>
      <c r="E1045" s="5">
        <v>-72.847986735313668</v>
      </c>
      <c r="F1045" s="5">
        <v>2</v>
      </c>
    </row>
    <row r="1046" spans="1:6">
      <c r="A1046" t="s">
        <v>1255</v>
      </c>
      <c r="B1046" t="s">
        <v>2344</v>
      </c>
      <c r="C1046" t="s">
        <v>3996</v>
      </c>
      <c r="D1046" t="s">
        <v>3993</v>
      </c>
      <c r="E1046" s="5">
        <v>57.23</v>
      </c>
      <c r="F1046" s="5">
        <v>2</v>
      </c>
    </row>
    <row r="1047" spans="1:6">
      <c r="A1047" t="s">
        <v>1256</v>
      </c>
      <c r="B1047" t="s">
        <v>2345</v>
      </c>
      <c r="C1047" t="s">
        <v>3996</v>
      </c>
      <c r="D1047" t="s">
        <v>3991</v>
      </c>
      <c r="E1047" s="5">
        <v>549.34319954410432</v>
      </c>
      <c r="F1047" s="5">
        <v>2</v>
      </c>
    </row>
    <row r="1048" spans="1:6">
      <c r="A1048" t="s">
        <v>1257</v>
      </c>
      <c r="B1048" t="s">
        <v>2346</v>
      </c>
      <c r="C1048" t="s">
        <v>3996</v>
      </c>
      <c r="D1048" t="s">
        <v>3993</v>
      </c>
      <c r="E1048" s="5">
        <v>0.3000000000001819</v>
      </c>
      <c r="F1048" s="5">
        <v>2</v>
      </c>
    </row>
    <row r="1049" spans="1:6">
      <c r="A1049" t="s">
        <v>1258</v>
      </c>
      <c r="B1049" t="s">
        <v>2347</v>
      </c>
      <c r="C1049" t="s">
        <v>3996</v>
      </c>
      <c r="D1049" t="s">
        <v>3993</v>
      </c>
      <c r="E1049" s="5">
        <v>150</v>
      </c>
      <c r="F1049" s="5">
        <v>2</v>
      </c>
    </row>
    <row r="1050" spans="1:6">
      <c r="A1050" t="s">
        <v>4185</v>
      </c>
      <c r="B1050" t="s">
        <v>2348</v>
      </c>
      <c r="C1050" t="s">
        <v>3996</v>
      </c>
      <c r="D1050" t="s">
        <v>727</v>
      </c>
      <c r="E1050" s="5">
        <v>439.89690148605712</v>
      </c>
      <c r="F1050" s="5">
        <v>2</v>
      </c>
    </row>
    <row r="1051" spans="1:6">
      <c r="A1051" t="s">
        <v>1259</v>
      </c>
      <c r="B1051" t="s">
        <v>3282</v>
      </c>
      <c r="C1051" t="s">
        <v>3996</v>
      </c>
      <c r="D1051" t="s">
        <v>3991</v>
      </c>
      <c r="E1051" s="5">
        <v>70.176657204703091</v>
      </c>
      <c r="F1051" s="5">
        <v>2</v>
      </c>
    </row>
    <row r="1052" spans="1:6">
      <c r="A1052" t="s">
        <v>2329</v>
      </c>
      <c r="B1052" t="s">
        <v>3283</v>
      </c>
      <c r="C1052" t="s">
        <v>3996</v>
      </c>
      <c r="D1052" t="s">
        <v>3993</v>
      </c>
      <c r="E1052" s="5">
        <v>31.723586012136479</v>
      </c>
      <c r="F1052" s="5">
        <v>2</v>
      </c>
    </row>
    <row r="1053" spans="1:6">
      <c r="A1053" t="s">
        <v>4186</v>
      </c>
      <c r="B1053" t="s">
        <v>3462</v>
      </c>
      <c r="C1053" t="s">
        <v>3996</v>
      </c>
      <c r="D1053" t="s">
        <v>3992</v>
      </c>
      <c r="E1053" s="5">
        <v>2.6600000000000002E-2</v>
      </c>
      <c r="F1053" s="5">
        <v>2</v>
      </c>
    </row>
    <row r="1054" spans="1:6">
      <c r="A1054" t="s">
        <v>4187</v>
      </c>
      <c r="B1054" t="s">
        <v>3654</v>
      </c>
      <c r="C1054" t="s">
        <v>3996</v>
      </c>
      <c r="D1054" t="s">
        <v>727</v>
      </c>
      <c r="E1054" s="5">
        <v>305.10104061595035</v>
      </c>
      <c r="F1054" s="5">
        <v>2</v>
      </c>
    </row>
    <row r="1055" spans="1:6">
      <c r="A1055" t="s">
        <v>2330</v>
      </c>
      <c r="B1055" t="s">
        <v>3655</v>
      </c>
      <c r="C1055" t="s">
        <v>3996</v>
      </c>
      <c r="D1055" t="s">
        <v>3991</v>
      </c>
      <c r="E1055" s="5">
        <v>312.75</v>
      </c>
      <c r="F1055" s="5">
        <v>2</v>
      </c>
    </row>
    <row r="1056" spans="1:6">
      <c r="A1056" t="s">
        <v>2331</v>
      </c>
      <c r="B1056" t="s">
        <v>2832</v>
      </c>
      <c r="C1056" t="s">
        <v>3996</v>
      </c>
      <c r="D1056" t="s">
        <v>3993</v>
      </c>
      <c r="E1056" s="5">
        <v>175</v>
      </c>
      <c r="F1056" s="5">
        <v>2</v>
      </c>
    </row>
    <row r="1057" spans="1:6">
      <c r="A1057" t="s">
        <v>2332</v>
      </c>
      <c r="B1057" t="s">
        <v>322</v>
      </c>
      <c r="C1057" t="s">
        <v>3996</v>
      </c>
      <c r="D1057" t="s">
        <v>3991</v>
      </c>
      <c r="E1057" s="5">
        <v>475.41</v>
      </c>
      <c r="F1057" s="5">
        <v>2</v>
      </c>
    </row>
    <row r="1058" spans="1:6">
      <c r="A1058" t="s">
        <v>2333</v>
      </c>
      <c r="B1058" t="s">
        <v>323</v>
      </c>
      <c r="C1058" t="s">
        <v>3996</v>
      </c>
      <c r="D1058" t="s">
        <v>3993</v>
      </c>
      <c r="E1058" s="5">
        <v>30.838021339668842</v>
      </c>
      <c r="F1058" s="5">
        <v>2</v>
      </c>
    </row>
    <row r="1059" spans="1:6">
      <c r="A1059" t="s">
        <v>4188</v>
      </c>
      <c r="B1059" t="s">
        <v>348</v>
      </c>
      <c r="C1059" t="s">
        <v>3996</v>
      </c>
      <c r="D1059" t="s">
        <v>727</v>
      </c>
      <c r="E1059" s="5">
        <v>0.03</v>
      </c>
      <c r="F1059" s="5">
        <v>2</v>
      </c>
    </row>
    <row r="1060" spans="1:6">
      <c r="A1060" t="s">
        <v>2334</v>
      </c>
      <c r="B1060" t="s">
        <v>349</v>
      </c>
      <c r="C1060" t="s">
        <v>3996</v>
      </c>
      <c r="D1060" t="s">
        <v>3991</v>
      </c>
      <c r="E1060" s="5">
        <v>466.91</v>
      </c>
      <c r="F1060" s="5">
        <v>2</v>
      </c>
    </row>
    <row r="1061" spans="1:6">
      <c r="A1061" t="s">
        <v>2287</v>
      </c>
      <c r="B1061" t="s">
        <v>350</v>
      </c>
      <c r="C1061" t="s">
        <v>3996</v>
      </c>
      <c r="D1061" t="s">
        <v>3993</v>
      </c>
      <c r="E1061" s="5">
        <v>-145.3781411419148</v>
      </c>
      <c r="F1061" s="5">
        <v>2</v>
      </c>
    </row>
    <row r="1062" spans="1:6">
      <c r="A1062" t="s">
        <v>4189</v>
      </c>
      <c r="B1062" t="s">
        <v>4143</v>
      </c>
      <c r="C1062" t="s">
        <v>3996</v>
      </c>
      <c r="D1062" t="s">
        <v>727</v>
      </c>
      <c r="E1062" s="5">
        <v>31.219210123917364</v>
      </c>
      <c r="F1062" s="5">
        <v>2</v>
      </c>
    </row>
    <row r="1063" spans="1:6">
      <c r="A1063" t="s">
        <v>2288</v>
      </c>
      <c r="B1063" t="s">
        <v>4144</v>
      </c>
      <c r="C1063" t="s">
        <v>3996</v>
      </c>
      <c r="D1063" t="s">
        <v>3991</v>
      </c>
      <c r="E1063" s="5">
        <v>369.15</v>
      </c>
      <c r="F1063" s="5">
        <v>2</v>
      </c>
    </row>
    <row r="1064" spans="1:6">
      <c r="A1064" t="s">
        <v>2289</v>
      </c>
      <c r="B1064" t="s">
        <v>4145</v>
      </c>
      <c r="C1064" t="s">
        <v>3996</v>
      </c>
      <c r="D1064" t="s">
        <v>3993</v>
      </c>
      <c r="E1064" s="5">
        <v>184.47402303787288</v>
      </c>
      <c r="F1064" s="5">
        <v>2</v>
      </c>
    </row>
    <row r="1065" spans="1:6">
      <c r="A1065" t="s">
        <v>4190</v>
      </c>
      <c r="B1065" t="s">
        <v>4146</v>
      </c>
      <c r="C1065" t="s">
        <v>3996</v>
      </c>
      <c r="D1065" t="s">
        <v>3992</v>
      </c>
      <c r="E1065" s="5">
        <v>1.3331242880252903</v>
      </c>
      <c r="F1065" s="5">
        <v>2</v>
      </c>
    </row>
    <row r="1066" spans="1:6">
      <c r="A1066" t="s">
        <v>4191</v>
      </c>
      <c r="B1066" t="s">
        <v>4147</v>
      </c>
      <c r="C1066" t="s">
        <v>3996</v>
      </c>
      <c r="D1066" t="s">
        <v>3992</v>
      </c>
      <c r="E1066" s="5">
        <v>1.6099904595740752E-4</v>
      </c>
      <c r="F1066" s="5">
        <v>2</v>
      </c>
    </row>
    <row r="1067" spans="1:6">
      <c r="A1067" t="s">
        <v>4192</v>
      </c>
      <c r="B1067" t="s">
        <v>4148</v>
      </c>
      <c r="C1067" t="s">
        <v>3996</v>
      </c>
      <c r="D1067" t="s">
        <v>3992</v>
      </c>
      <c r="E1067" s="5">
        <v>0.34918237469704516</v>
      </c>
      <c r="F1067" s="5">
        <v>2</v>
      </c>
    </row>
    <row r="1068" spans="1:6">
      <c r="A1068" t="s">
        <v>605</v>
      </c>
      <c r="B1068" t="s">
        <v>4149</v>
      </c>
      <c r="C1068" t="s">
        <v>3996</v>
      </c>
      <c r="D1068" t="s">
        <v>3992</v>
      </c>
      <c r="E1068" s="5">
        <v>12.552634601175152</v>
      </c>
      <c r="F1068" s="5">
        <v>2</v>
      </c>
    </row>
    <row r="1069" spans="1:6">
      <c r="A1069" t="s">
        <v>606</v>
      </c>
      <c r="B1069" t="s">
        <v>4150</v>
      </c>
      <c r="C1069" t="s">
        <v>3996</v>
      </c>
      <c r="D1069" t="s">
        <v>3992</v>
      </c>
      <c r="E1069" s="5">
        <v>19.814962454418968</v>
      </c>
      <c r="F1069" s="5">
        <v>2</v>
      </c>
    </row>
    <row r="1070" spans="1:6">
      <c r="A1070" t="s">
        <v>607</v>
      </c>
      <c r="B1070" t="s">
        <v>4151</v>
      </c>
      <c r="C1070" t="s">
        <v>3996</v>
      </c>
      <c r="D1070" t="s">
        <v>3992</v>
      </c>
      <c r="E1070" s="5">
        <v>2.3910774499139502</v>
      </c>
      <c r="F1070" s="5">
        <v>2</v>
      </c>
    </row>
    <row r="1071" spans="1:6">
      <c r="A1071" t="s">
        <v>608</v>
      </c>
      <c r="B1071" t="s">
        <v>2249</v>
      </c>
      <c r="C1071" t="s">
        <v>3996</v>
      </c>
      <c r="D1071" t="s">
        <v>3992</v>
      </c>
      <c r="E1071" s="5">
        <v>0.79807233634760844</v>
      </c>
      <c r="F1071" s="5">
        <v>2</v>
      </c>
    </row>
    <row r="1072" spans="1:6">
      <c r="A1072" t="s">
        <v>609</v>
      </c>
      <c r="B1072" t="s">
        <v>2248</v>
      </c>
      <c r="C1072" t="s">
        <v>3996</v>
      </c>
      <c r="D1072" t="s">
        <v>3992</v>
      </c>
      <c r="E1072" s="5">
        <v>3.2915486675013601</v>
      </c>
      <c r="F1072" s="5">
        <v>2</v>
      </c>
    </row>
    <row r="1073" spans="1:6">
      <c r="A1073" t="s">
        <v>610</v>
      </c>
      <c r="B1073" t="s">
        <v>1411</v>
      </c>
      <c r="C1073" t="s">
        <v>3996</v>
      </c>
      <c r="D1073" t="s">
        <v>3992</v>
      </c>
      <c r="E1073" s="5">
        <v>3.1600000000000013E-3</v>
      </c>
      <c r="F1073" s="5">
        <v>2</v>
      </c>
    </row>
    <row r="1074" spans="1:6">
      <c r="A1074" t="s">
        <v>611</v>
      </c>
      <c r="B1074" t="s">
        <v>1412</v>
      </c>
      <c r="C1074" t="s">
        <v>3996</v>
      </c>
      <c r="D1074" t="s">
        <v>3992</v>
      </c>
      <c r="E1074" s="5">
        <v>1.9527371482201813E-3</v>
      </c>
      <c r="F1074" s="5">
        <v>2</v>
      </c>
    </row>
    <row r="1075" spans="1:6">
      <c r="A1075" t="s">
        <v>1196</v>
      </c>
      <c r="B1075" t="s">
        <v>1413</v>
      </c>
      <c r="C1075" t="s">
        <v>3996</v>
      </c>
      <c r="D1075" t="s">
        <v>3992</v>
      </c>
      <c r="E1075" s="5">
        <v>1.6135274501961787E-5</v>
      </c>
      <c r="F1075" s="5">
        <v>2</v>
      </c>
    </row>
    <row r="1076" spans="1:6">
      <c r="A1076" t="s">
        <v>1197</v>
      </c>
      <c r="B1076" t="s">
        <v>3103</v>
      </c>
      <c r="C1076" t="s">
        <v>3996</v>
      </c>
      <c r="D1076" t="s">
        <v>3992</v>
      </c>
      <c r="E1076" s="5">
        <v>5.7251059319751239E-2</v>
      </c>
      <c r="F1076" s="5">
        <v>2</v>
      </c>
    </row>
    <row r="1077" spans="1:6">
      <c r="A1077" t="s">
        <v>1912</v>
      </c>
      <c r="B1077" t="s">
        <v>3389</v>
      </c>
      <c r="C1077" t="s">
        <v>3996</v>
      </c>
      <c r="D1077" t="s">
        <v>3992</v>
      </c>
      <c r="E1077" s="5">
        <v>3.2903844893936239E-2</v>
      </c>
      <c r="F1077" s="5">
        <v>2</v>
      </c>
    </row>
    <row r="1078" spans="1:6">
      <c r="A1078" t="s">
        <v>1913</v>
      </c>
      <c r="B1078" t="s">
        <v>9</v>
      </c>
      <c r="C1078" t="s">
        <v>3996</v>
      </c>
      <c r="D1078" t="s">
        <v>3992</v>
      </c>
      <c r="E1078" s="5">
        <v>2.0421800748804793</v>
      </c>
      <c r="F1078" s="5">
        <v>2</v>
      </c>
    </row>
    <row r="1079" spans="1:6">
      <c r="A1079" t="s">
        <v>1914</v>
      </c>
      <c r="B1079" t="s">
        <v>10</v>
      </c>
      <c r="C1079" t="s">
        <v>3996</v>
      </c>
      <c r="D1079" t="s">
        <v>3992</v>
      </c>
      <c r="E1079" s="5">
        <v>1.2011499690083769</v>
      </c>
      <c r="F1079" s="5">
        <v>2</v>
      </c>
    </row>
    <row r="1080" spans="1:6">
      <c r="A1080" t="s">
        <v>1915</v>
      </c>
      <c r="B1080" t="s">
        <v>11</v>
      </c>
      <c r="C1080" t="s">
        <v>3996</v>
      </c>
      <c r="D1080" t="s">
        <v>3992</v>
      </c>
      <c r="E1080" s="5">
        <v>0.32332173478887288</v>
      </c>
      <c r="F1080" s="5">
        <v>2</v>
      </c>
    </row>
    <row r="1081" spans="1:6">
      <c r="A1081" t="s">
        <v>630</v>
      </c>
      <c r="B1081" t="s">
        <v>12</v>
      </c>
      <c r="C1081" t="s">
        <v>3996</v>
      </c>
      <c r="D1081" t="s">
        <v>3992</v>
      </c>
      <c r="E1081" s="5">
        <v>0.50256715837372756</v>
      </c>
      <c r="F1081" s="5">
        <v>2</v>
      </c>
    </row>
    <row r="1082" spans="1:6">
      <c r="A1082" t="s">
        <v>3110</v>
      </c>
      <c r="B1082" t="s">
        <v>13</v>
      </c>
      <c r="C1082" t="s">
        <v>3996</v>
      </c>
      <c r="D1082" t="s">
        <v>3992</v>
      </c>
      <c r="E1082" s="5">
        <v>8.4553486033387273</v>
      </c>
      <c r="F1082" s="5">
        <v>2</v>
      </c>
    </row>
    <row r="1083" spans="1:6">
      <c r="A1083" t="s">
        <v>3111</v>
      </c>
      <c r="B1083" t="s">
        <v>14</v>
      </c>
      <c r="C1083" t="s">
        <v>3996</v>
      </c>
      <c r="D1083" t="s">
        <v>3992</v>
      </c>
      <c r="E1083" s="5">
        <v>44.975343345553725</v>
      </c>
      <c r="F1083" s="5">
        <v>2</v>
      </c>
    </row>
    <row r="1084" spans="1:6">
      <c r="A1084" t="s">
        <v>3112</v>
      </c>
      <c r="B1084" t="s">
        <v>15</v>
      </c>
      <c r="C1084" t="s">
        <v>3996</v>
      </c>
      <c r="D1084" t="s">
        <v>3992</v>
      </c>
      <c r="E1084" s="5">
        <v>1.8740421662943663</v>
      </c>
      <c r="F1084" s="5">
        <v>2</v>
      </c>
    </row>
    <row r="1085" spans="1:6">
      <c r="A1085" t="s">
        <v>1366</v>
      </c>
      <c r="B1085" t="s">
        <v>16</v>
      </c>
      <c r="C1085" t="s">
        <v>3996</v>
      </c>
      <c r="D1085" t="s">
        <v>727</v>
      </c>
      <c r="E1085" s="5">
        <v>13.763292358947751</v>
      </c>
      <c r="F1085" s="5">
        <v>2</v>
      </c>
    </row>
    <row r="1086" spans="1:6">
      <c r="A1086" t="s">
        <v>2350</v>
      </c>
      <c r="B1086" t="s">
        <v>17</v>
      </c>
      <c r="C1086" t="s">
        <v>3996</v>
      </c>
      <c r="D1086" t="s">
        <v>727</v>
      </c>
      <c r="E1086" s="5">
        <v>335.5624168310639</v>
      </c>
      <c r="F1086" s="5">
        <v>2</v>
      </c>
    </row>
    <row r="1087" spans="1:6">
      <c r="A1087" t="s">
        <v>2290</v>
      </c>
      <c r="B1087" t="s">
        <v>4329</v>
      </c>
      <c r="C1087" t="s">
        <v>3996</v>
      </c>
      <c r="D1087" t="s">
        <v>3993</v>
      </c>
      <c r="E1087" s="5">
        <v>35.10000000000008</v>
      </c>
      <c r="F1087" s="5">
        <v>2</v>
      </c>
    </row>
    <row r="1088" spans="1:6">
      <c r="A1088" t="s">
        <v>2351</v>
      </c>
      <c r="B1088" t="s">
        <v>4330</v>
      </c>
      <c r="C1088" t="s">
        <v>3996</v>
      </c>
      <c r="D1088" t="s">
        <v>727</v>
      </c>
      <c r="E1088" s="5">
        <v>304.34320670714652</v>
      </c>
      <c r="F1088" s="5">
        <v>2</v>
      </c>
    </row>
    <row r="1089" spans="1:6">
      <c r="A1089" t="s">
        <v>2291</v>
      </c>
      <c r="B1089" t="s">
        <v>4331</v>
      </c>
      <c r="C1089" t="s">
        <v>3996</v>
      </c>
      <c r="D1089" t="s">
        <v>3991</v>
      </c>
      <c r="E1089" s="5">
        <v>364.75</v>
      </c>
      <c r="F1089" s="5">
        <v>2</v>
      </c>
    </row>
    <row r="1090" spans="1:6">
      <c r="A1090" t="s">
        <v>2292</v>
      </c>
      <c r="B1090" t="s">
        <v>4332</v>
      </c>
      <c r="C1090" t="s">
        <v>3996</v>
      </c>
      <c r="D1090" t="s">
        <v>3993</v>
      </c>
      <c r="E1090" s="5">
        <v>11.33498430236267</v>
      </c>
      <c r="F1090" s="5">
        <v>2</v>
      </c>
    </row>
    <row r="1091" spans="1:6">
      <c r="A1091" t="s">
        <v>2352</v>
      </c>
      <c r="B1091" t="s">
        <v>4333</v>
      </c>
      <c r="C1091" t="s">
        <v>3996</v>
      </c>
      <c r="D1091" t="s">
        <v>727</v>
      </c>
      <c r="E1091" s="5">
        <v>110.84834652630632</v>
      </c>
      <c r="F1091" s="5">
        <v>2</v>
      </c>
    </row>
    <row r="1092" spans="1:6">
      <c r="A1092" t="s">
        <v>2293</v>
      </c>
      <c r="B1092" t="s">
        <v>4334</v>
      </c>
      <c r="C1092" t="s">
        <v>3996</v>
      </c>
      <c r="D1092" t="s">
        <v>3991</v>
      </c>
      <c r="E1092" s="5">
        <v>361.75</v>
      </c>
      <c r="F1092" s="5">
        <v>2</v>
      </c>
    </row>
    <row r="1093" spans="1:6">
      <c r="A1093" t="s">
        <v>2294</v>
      </c>
      <c r="B1093" t="s">
        <v>4335</v>
      </c>
      <c r="C1093" t="s">
        <v>3996</v>
      </c>
      <c r="D1093" t="s">
        <v>3993</v>
      </c>
      <c r="E1093" s="5">
        <v>7.3115280128161544</v>
      </c>
      <c r="F1093" s="5">
        <v>2</v>
      </c>
    </row>
    <row r="1094" spans="1:6">
      <c r="A1094" t="s">
        <v>2353</v>
      </c>
      <c r="B1094" t="s">
        <v>4336</v>
      </c>
      <c r="C1094" t="s">
        <v>3996</v>
      </c>
      <c r="D1094" t="s">
        <v>727</v>
      </c>
      <c r="E1094" s="5">
        <v>415.19155323345285</v>
      </c>
      <c r="F1094" s="5">
        <v>2</v>
      </c>
    </row>
    <row r="1095" spans="1:6">
      <c r="A1095" t="s">
        <v>2354</v>
      </c>
      <c r="B1095" t="s">
        <v>4337</v>
      </c>
      <c r="C1095" t="s">
        <v>3996</v>
      </c>
      <c r="D1095" t="s">
        <v>3992</v>
      </c>
      <c r="E1095" s="5">
        <v>4.26722E-2</v>
      </c>
      <c r="F1095" s="5">
        <v>2</v>
      </c>
    </row>
    <row r="1096" spans="1:6">
      <c r="A1096" t="s">
        <v>2355</v>
      </c>
      <c r="B1096" t="s">
        <v>4338</v>
      </c>
      <c r="C1096" t="s">
        <v>3996</v>
      </c>
      <c r="D1096" t="s">
        <v>3992</v>
      </c>
      <c r="E1096" s="5">
        <v>0.42672200000000005</v>
      </c>
      <c r="F1096" s="5">
        <v>2</v>
      </c>
    </row>
    <row r="1097" spans="1:6">
      <c r="A1097" t="s">
        <v>2295</v>
      </c>
      <c r="B1097" t="s">
        <v>4339</v>
      </c>
      <c r="C1097" t="s">
        <v>3996</v>
      </c>
      <c r="D1097" t="s">
        <v>3991</v>
      </c>
      <c r="E1097" s="5">
        <v>364.75</v>
      </c>
      <c r="F1097" s="5">
        <v>2</v>
      </c>
    </row>
    <row r="1098" spans="1:6">
      <c r="A1098" t="s">
        <v>2296</v>
      </c>
      <c r="B1098" t="s">
        <v>4340</v>
      </c>
      <c r="C1098" t="s">
        <v>3996</v>
      </c>
      <c r="D1098" t="s">
        <v>3993</v>
      </c>
      <c r="E1098" s="5">
        <v>11.33498430236267</v>
      </c>
      <c r="F1098" s="5">
        <v>2</v>
      </c>
    </row>
    <row r="1099" spans="1:6">
      <c r="A1099" t="s">
        <v>2356</v>
      </c>
      <c r="B1099" t="s">
        <v>4341</v>
      </c>
      <c r="C1099" t="s">
        <v>3996</v>
      </c>
      <c r="D1099" t="s">
        <v>3992</v>
      </c>
      <c r="E1099" s="5">
        <v>0.91</v>
      </c>
      <c r="F1099" s="5">
        <v>2</v>
      </c>
    </row>
    <row r="1100" spans="1:6">
      <c r="A1100" t="s">
        <v>2357</v>
      </c>
      <c r="B1100" t="s">
        <v>4060</v>
      </c>
      <c r="C1100" t="s">
        <v>3996</v>
      </c>
      <c r="D1100" t="s">
        <v>727</v>
      </c>
      <c r="E1100" s="5">
        <v>102.70778566062985</v>
      </c>
      <c r="F1100" s="5">
        <v>2</v>
      </c>
    </row>
    <row r="1101" spans="1:6">
      <c r="A1101" t="s">
        <v>2297</v>
      </c>
      <c r="B1101" t="s">
        <v>4061</v>
      </c>
      <c r="C1101" t="s">
        <v>3996</v>
      </c>
      <c r="D1101" t="s">
        <v>3991</v>
      </c>
      <c r="E1101" s="5">
        <v>287.79000000000002</v>
      </c>
      <c r="F1101" s="5">
        <v>2</v>
      </c>
    </row>
    <row r="1102" spans="1:6">
      <c r="A1102" t="s">
        <v>2298</v>
      </c>
      <c r="B1102" t="s">
        <v>4062</v>
      </c>
      <c r="C1102" t="s">
        <v>3996</v>
      </c>
      <c r="D1102" t="s">
        <v>3993</v>
      </c>
      <c r="E1102" s="5">
        <v>21.723586012136536</v>
      </c>
      <c r="F1102" s="5">
        <v>2</v>
      </c>
    </row>
    <row r="1103" spans="1:6">
      <c r="A1103" t="s">
        <v>2299</v>
      </c>
      <c r="B1103" t="s">
        <v>4063</v>
      </c>
      <c r="C1103" t="s">
        <v>3996</v>
      </c>
      <c r="D1103" t="s">
        <v>3991</v>
      </c>
      <c r="E1103" s="5">
        <v>123</v>
      </c>
      <c r="F1103" s="5">
        <v>2</v>
      </c>
    </row>
    <row r="1104" spans="1:6">
      <c r="A1104" t="s">
        <v>2300</v>
      </c>
      <c r="B1104" t="s">
        <v>3541</v>
      </c>
      <c r="C1104" t="s">
        <v>3996</v>
      </c>
      <c r="D1104" t="s">
        <v>3993</v>
      </c>
      <c r="E1104" s="5">
        <v>49.579999999999927</v>
      </c>
      <c r="F1104" s="5">
        <v>2</v>
      </c>
    </row>
    <row r="1105" spans="1:6">
      <c r="A1105" t="s">
        <v>2604</v>
      </c>
      <c r="B1105" t="s">
        <v>3542</v>
      </c>
      <c r="C1105" t="s">
        <v>3996</v>
      </c>
      <c r="D1105" t="s">
        <v>3991</v>
      </c>
      <c r="E1105" s="5">
        <v>125</v>
      </c>
      <c r="F1105" s="5">
        <v>2</v>
      </c>
    </row>
    <row r="1106" spans="1:6">
      <c r="A1106" t="s">
        <v>2605</v>
      </c>
      <c r="B1106" t="s">
        <v>3543</v>
      </c>
      <c r="C1106" t="s">
        <v>3996</v>
      </c>
      <c r="D1106" t="s">
        <v>3993</v>
      </c>
      <c r="E1106" s="5">
        <v>-22.133935703185443</v>
      </c>
      <c r="F1106" s="5">
        <v>2</v>
      </c>
    </row>
    <row r="1107" spans="1:6">
      <c r="A1107" t="s">
        <v>2358</v>
      </c>
      <c r="B1107" t="s">
        <v>3544</v>
      </c>
      <c r="C1107" t="s">
        <v>3996</v>
      </c>
      <c r="D1107" t="s">
        <v>727</v>
      </c>
      <c r="E1107" s="5">
        <v>305.10104061595018</v>
      </c>
      <c r="F1107" s="5">
        <v>2</v>
      </c>
    </row>
    <row r="1108" spans="1:6">
      <c r="A1108" t="s">
        <v>2606</v>
      </c>
      <c r="B1108" t="s">
        <v>3545</v>
      </c>
      <c r="C1108" t="s">
        <v>3996</v>
      </c>
      <c r="D1108" t="s">
        <v>3993</v>
      </c>
      <c r="E1108" s="5">
        <v>24.655615376554522</v>
      </c>
      <c r="F1108" s="5">
        <v>2</v>
      </c>
    </row>
    <row r="1109" spans="1:6">
      <c r="A1109" t="s">
        <v>2359</v>
      </c>
      <c r="B1109" t="s">
        <v>3546</v>
      </c>
      <c r="C1109" t="s">
        <v>3996</v>
      </c>
      <c r="D1109" t="s">
        <v>727</v>
      </c>
      <c r="E1109" s="5">
        <v>1.3409999999999997</v>
      </c>
      <c r="F1109" s="5">
        <v>2</v>
      </c>
    </row>
    <row r="1110" spans="1:6">
      <c r="A1110" t="s">
        <v>2607</v>
      </c>
      <c r="B1110" t="s">
        <v>3547</v>
      </c>
      <c r="C1110" t="s">
        <v>3996</v>
      </c>
      <c r="D1110" t="s">
        <v>3991</v>
      </c>
      <c r="E1110" s="5">
        <v>275.66000000000003</v>
      </c>
      <c r="F1110" s="5">
        <v>2</v>
      </c>
    </row>
    <row r="1111" spans="1:6">
      <c r="A1111" t="s">
        <v>1260</v>
      </c>
      <c r="B1111" t="s">
        <v>3548</v>
      </c>
      <c r="C1111" t="s">
        <v>3996</v>
      </c>
      <c r="D1111" t="s">
        <v>3993</v>
      </c>
      <c r="E1111" s="5">
        <v>-22.993793030372444</v>
      </c>
      <c r="F1111" s="5">
        <v>2</v>
      </c>
    </row>
    <row r="1112" spans="1:6">
      <c r="A1112" t="s">
        <v>1261</v>
      </c>
      <c r="B1112" t="s">
        <v>3549</v>
      </c>
      <c r="C1112" t="s">
        <v>3996</v>
      </c>
      <c r="D1112" t="s">
        <v>3993</v>
      </c>
      <c r="E1112" s="5">
        <v>55.309999999999889</v>
      </c>
      <c r="F1112" s="5">
        <v>2</v>
      </c>
    </row>
    <row r="1113" spans="1:6">
      <c r="A1113" t="s">
        <v>1262</v>
      </c>
      <c r="B1113" t="s">
        <v>4089</v>
      </c>
      <c r="C1113" t="s">
        <v>3996</v>
      </c>
      <c r="D1113" t="s">
        <v>3991</v>
      </c>
      <c r="E1113" s="5">
        <v>275.66000000000003</v>
      </c>
      <c r="F1113" s="5">
        <v>2</v>
      </c>
    </row>
    <row r="1114" spans="1:6">
      <c r="A1114" t="s">
        <v>1263</v>
      </c>
      <c r="B1114" t="s">
        <v>3472</v>
      </c>
      <c r="C1114" t="s">
        <v>3996</v>
      </c>
      <c r="D1114" t="s">
        <v>3993</v>
      </c>
      <c r="E1114" s="5">
        <v>-22.993793030372444</v>
      </c>
      <c r="F1114" s="5">
        <v>2</v>
      </c>
    </row>
    <row r="1115" spans="1:6">
      <c r="A1115" t="s">
        <v>1264</v>
      </c>
      <c r="B1115" t="s">
        <v>776</v>
      </c>
      <c r="C1115" t="s">
        <v>3996</v>
      </c>
      <c r="D1115" t="s">
        <v>3993</v>
      </c>
      <c r="E1115" s="5">
        <v>-22.993793030372444</v>
      </c>
      <c r="F1115" s="5">
        <v>2</v>
      </c>
    </row>
    <row r="1116" spans="1:6">
      <c r="A1116" t="s">
        <v>260</v>
      </c>
      <c r="B1116" t="s">
        <v>1862</v>
      </c>
      <c r="C1116" t="s">
        <v>3996</v>
      </c>
      <c r="D1116" t="s">
        <v>727</v>
      </c>
      <c r="E1116" s="5">
        <v>1</v>
      </c>
      <c r="F1116" s="5">
        <v>2</v>
      </c>
    </row>
    <row r="1117" spans="1:6">
      <c r="A1117" t="s">
        <v>261</v>
      </c>
      <c r="B1117" t="s">
        <v>1863</v>
      </c>
      <c r="C1117" t="s">
        <v>3996</v>
      </c>
      <c r="D1117" t="s">
        <v>727</v>
      </c>
      <c r="E1117" s="5">
        <v>674.84924871443729</v>
      </c>
      <c r="F1117" s="5">
        <v>2</v>
      </c>
    </row>
    <row r="1118" spans="1:6">
      <c r="A1118" t="s">
        <v>4469</v>
      </c>
      <c r="B1118" t="s">
        <v>1864</v>
      </c>
      <c r="C1118" t="s">
        <v>3996</v>
      </c>
      <c r="D1118" t="s">
        <v>727</v>
      </c>
      <c r="E1118" s="5">
        <v>675.84924871443752</v>
      </c>
      <c r="F1118" s="5">
        <v>2</v>
      </c>
    </row>
    <row r="1119" spans="1:6">
      <c r="A1119" t="s">
        <v>1265</v>
      </c>
      <c r="B1119" t="s">
        <v>1865</v>
      </c>
      <c r="C1119" t="s">
        <v>3996</v>
      </c>
      <c r="D1119" t="s">
        <v>3991</v>
      </c>
      <c r="E1119" s="5">
        <v>105.04199159585527</v>
      </c>
      <c r="F1119" s="5">
        <v>2</v>
      </c>
    </row>
    <row r="1120" spans="1:6">
      <c r="A1120" t="s">
        <v>284</v>
      </c>
      <c r="B1120" t="s">
        <v>1866</v>
      </c>
      <c r="C1120" t="s">
        <v>3996</v>
      </c>
      <c r="D1120" t="s">
        <v>3993</v>
      </c>
      <c r="E1120" s="5">
        <v>94.215567016619559</v>
      </c>
      <c r="F1120" s="5">
        <v>2</v>
      </c>
    </row>
    <row r="1121" spans="1:6">
      <c r="A1121" t="s">
        <v>4470</v>
      </c>
      <c r="B1121" t="s">
        <v>1867</v>
      </c>
      <c r="C1121" t="s">
        <v>3996</v>
      </c>
      <c r="D1121" t="s">
        <v>727</v>
      </c>
      <c r="E1121" s="5">
        <v>675.84924871443752</v>
      </c>
      <c r="F1121" s="5">
        <v>2</v>
      </c>
    </row>
    <row r="1122" spans="1:6">
      <c r="A1122" t="s">
        <v>2412</v>
      </c>
      <c r="B1122" t="s">
        <v>1868</v>
      </c>
      <c r="C1122" t="s">
        <v>3996</v>
      </c>
      <c r="D1122" t="s">
        <v>727</v>
      </c>
      <c r="E1122" s="5">
        <v>12.059090386022229</v>
      </c>
      <c r="F1122" s="5">
        <v>2</v>
      </c>
    </row>
    <row r="1123" spans="1:6">
      <c r="A1123" t="s">
        <v>838</v>
      </c>
      <c r="B1123" t="s">
        <v>4646</v>
      </c>
      <c r="C1123" t="s">
        <v>3996</v>
      </c>
      <c r="D1123" t="s">
        <v>3991</v>
      </c>
      <c r="E1123" s="5">
        <v>0.20000000000000107</v>
      </c>
      <c r="F1123" s="5">
        <v>2</v>
      </c>
    </row>
    <row r="1124" spans="1:6">
      <c r="A1124" t="s">
        <v>839</v>
      </c>
      <c r="B1124" t="s">
        <v>4647</v>
      </c>
      <c r="C1124" t="s">
        <v>3996</v>
      </c>
      <c r="D1124" t="s">
        <v>3993</v>
      </c>
      <c r="E1124" s="5">
        <v>-142.23825013343685</v>
      </c>
      <c r="F1124" s="5">
        <v>2</v>
      </c>
    </row>
    <row r="1125" spans="1:6">
      <c r="A1125" t="s">
        <v>840</v>
      </c>
      <c r="B1125" t="s">
        <v>4648</v>
      </c>
      <c r="C1125" t="s">
        <v>3996</v>
      </c>
      <c r="D1125" t="s">
        <v>3991</v>
      </c>
      <c r="E1125" s="5">
        <v>27.342827335903955</v>
      </c>
      <c r="F1125" s="5">
        <v>2</v>
      </c>
    </row>
    <row r="1126" spans="1:6">
      <c r="A1126" t="s">
        <v>841</v>
      </c>
      <c r="B1126" t="s">
        <v>4649</v>
      </c>
      <c r="C1126" t="s">
        <v>3996</v>
      </c>
      <c r="D1126" t="s">
        <v>3993</v>
      </c>
      <c r="E1126" s="5">
        <v>-84.619992549387973</v>
      </c>
      <c r="F1126" s="5">
        <v>2</v>
      </c>
    </row>
    <row r="1127" spans="1:6">
      <c r="A1127" t="s">
        <v>842</v>
      </c>
      <c r="B1127" t="s">
        <v>4650</v>
      </c>
      <c r="C1127" t="s">
        <v>3996</v>
      </c>
      <c r="D1127" t="s">
        <v>3991</v>
      </c>
      <c r="E1127" s="5">
        <v>88.085724049508599</v>
      </c>
      <c r="F1127" s="5">
        <v>2</v>
      </c>
    </row>
    <row r="1128" spans="1:6">
      <c r="A1128" t="s">
        <v>843</v>
      </c>
      <c r="B1128" t="s">
        <v>4651</v>
      </c>
      <c r="C1128" t="s">
        <v>3996</v>
      </c>
      <c r="D1128" t="s">
        <v>3993</v>
      </c>
      <c r="E1128" s="5">
        <v>-43.962001831689975</v>
      </c>
      <c r="F1128" s="5">
        <v>2</v>
      </c>
    </row>
    <row r="1129" spans="1:6">
      <c r="A1129" t="s">
        <v>2413</v>
      </c>
      <c r="B1129" t="s">
        <v>4652</v>
      </c>
      <c r="C1129" t="s">
        <v>3996</v>
      </c>
      <c r="D1129" t="s">
        <v>727</v>
      </c>
      <c r="E1129" s="5">
        <v>148</v>
      </c>
      <c r="F1129" s="5">
        <v>2</v>
      </c>
    </row>
    <row r="1130" spans="1:6">
      <c r="A1130" t="s">
        <v>932</v>
      </c>
      <c r="B1130" t="s">
        <v>4653</v>
      </c>
      <c r="C1130" t="s">
        <v>3996</v>
      </c>
      <c r="D1130" t="s">
        <v>727</v>
      </c>
      <c r="E1130" s="5">
        <v>310.54330691676773</v>
      </c>
      <c r="F1130" s="5">
        <v>2</v>
      </c>
    </row>
    <row r="1131" spans="1:6">
      <c r="A1131" t="s">
        <v>933</v>
      </c>
      <c r="B1131" t="s">
        <v>4654</v>
      </c>
      <c r="C1131" t="s">
        <v>3996</v>
      </c>
      <c r="D1131" t="s">
        <v>727</v>
      </c>
      <c r="E1131" s="5">
        <v>185.46996237885529</v>
      </c>
      <c r="F1131" s="5">
        <v>2</v>
      </c>
    </row>
    <row r="1132" spans="1:6">
      <c r="A1132" t="s">
        <v>934</v>
      </c>
      <c r="B1132" t="s">
        <v>4655</v>
      </c>
      <c r="C1132" t="s">
        <v>3996</v>
      </c>
      <c r="D1132" t="s">
        <v>727</v>
      </c>
      <c r="E1132" s="5">
        <v>1323.301240694507</v>
      </c>
      <c r="F1132" s="5">
        <v>2</v>
      </c>
    </row>
    <row r="1133" spans="1:6">
      <c r="A1133" t="s">
        <v>935</v>
      </c>
      <c r="B1133" t="s">
        <v>1639</v>
      </c>
      <c r="C1133" t="s">
        <v>3996</v>
      </c>
      <c r="D1133" t="s">
        <v>727</v>
      </c>
      <c r="E1133" s="5">
        <v>245.77624521537967</v>
      </c>
      <c r="F1133" s="5">
        <v>2</v>
      </c>
    </row>
    <row r="1134" spans="1:6">
      <c r="A1134" t="s">
        <v>844</v>
      </c>
      <c r="B1134" t="s">
        <v>3566</v>
      </c>
      <c r="C1134" t="s">
        <v>3996</v>
      </c>
      <c r="D1134" t="s">
        <v>3993</v>
      </c>
      <c r="E1134" s="5">
        <v>-76.347986735313725</v>
      </c>
      <c r="F1134" s="5">
        <v>2</v>
      </c>
    </row>
    <row r="1135" spans="1:6">
      <c r="A1135" t="s">
        <v>936</v>
      </c>
      <c r="B1135" t="s">
        <v>3567</v>
      </c>
      <c r="C1135" t="s">
        <v>3996</v>
      </c>
      <c r="D1135" t="s">
        <v>727</v>
      </c>
      <c r="E1135" s="5">
        <v>78.774939361272217</v>
      </c>
      <c r="F1135" s="5">
        <v>2</v>
      </c>
    </row>
    <row r="1136" spans="1:6">
      <c r="A1136" t="s">
        <v>845</v>
      </c>
      <c r="B1136" t="s">
        <v>3568</v>
      </c>
      <c r="C1136" t="s">
        <v>3996</v>
      </c>
      <c r="D1136" t="s">
        <v>3993</v>
      </c>
      <c r="E1136" s="5">
        <v>-114.47423703493996</v>
      </c>
      <c r="F1136" s="5">
        <v>2</v>
      </c>
    </row>
    <row r="1137" spans="1:6">
      <c r="A1137" t="s">
        <v>937</v>
      </c>
      <c r="B1137" t="s">
        <v>3569</v>
      </c>
      <c r="C1137" t="s">
        <v>3996</v>
      </c>
      <c r="D1137" t="s">
        <v>727</v>
      </c>
      <c r="E1137" s="5">
        <v>50.71554363691795</v>
      </c>
      <c r="F1137" s="5">
        <v>2</v>
      </c>
    </row>
    <row r="1138" spans="1:6">
      <c r="A1138" t="s">
        <v>846</v>
      </c>
      <c r="B1138" t="s">
        <v>2979</v>
      </c>
      <c r="C1138" t="s">
        <v>3996</v>
      </c>
      <c r="D1138" t="s">
        <v>3991</v>
      </c>
      <c r="E1138" s="5">
        <v>237.86906386164759</v>
      </c>
      <c r="F1138" s="5">
        <v>2</v>
      </c>
    </row>
    <row r="1139" spans="1:6">
      <c r="A1139" t="s">
        <v>847</v>
      </c>
      <c r="B1139" t="s">
        <v>2980</v>
      </c>
      <c r="C1139" t="s">
        <v>3996</v>
      </c>
      <c r="D1139" t="s">
        <v>3993</v>
      </c>
      <c r="E1139" s="5">
        <v>167.3434417929771</v>
      </c>
      <c r="F1139" s="5">
        <v>2</v>
      </c>
    </row>
    <row r="1140" spans="1:6">
      <c r="A1140" t="s">
        <v>3909</v>
      </c>
      <c r="B1140" t="s">
        <v>2981</v>
      </c>
      <c r="C1140" t="s">
        <v>3996</v>
      </c>
      <c r="D1140" t="s">
        <v>727</v>
      </c>
      <c r="E1140" s="5">
        <v>197.26025937117677</v>
      </c>
      <c r="F1140" s="5">
        <v>2</v>
      </c>
    </row>
    <row r="1141" spans="1:6">
      <c r="A1141" t="s">
        <v>1216</v>
      </c>
      <c r="B1141" t="s">
        <v>2982</v>
      </c>
      <c r="C1141" t="s">
        <v>3996</v>
      </c>
      <c r="D1141" t="s">
        <v>3991</v>
      </c>
      <c r="E1141" s="5">
        <v>102.04199159585527</v>
      </c>
      <c r="F1141" s="5">
        <v>2</v>
      </c>
    </row>
    <row r="1142" spans="1:6">
      <c r="A1142" t="s">
        <v>1217</v>
      </c>
      <c r="B1142" t="s">
        <v>2983</v>
      </c>
      <c r="C1142" t="s">
        <v>3996</v>
      </c>
      <c r="D1142" t="s">
        <v>3993</v>
      </c>
      <c r="E1142" s="5">
        <v>51.460808400361884</v>
      </c>
      <c r="F1142" s="5">
        <v>2</v>
      </c>
    </row>
    <row r="1143" spans="1:6">
      <c r="A1143" t="s">
        <v>1218</v>
      </c>
      <c r="B1143" t="s">
        <v>2984</v>
      </c>
      <c r="C1143" t="s">
        <v>3996</v>
      </c>
      <c r="D1143" t="s">
        <v>3993</v>
      </c>
      <c r="E1143" s="5">
        <v>-25.393735754255999</v>
      </c>
      <c r="F1143" s="5">
        <v>2</v>
      </c>
    </row>
    <row r="1144" spans="1:6">
      <c r="A1144" t="s">
        <v>1219</v>
      </c>
      <c r="B1144" t="s">
        <v>386</v>
      </c>
      <c r="C1144" t="s">
        <v>3996</v>
      </c>
      <c r="D1144" t="s">
        <v>3991</v>
      </c>
      <c r="E1144" s="5">
        <v>117.3</v>
      </c>
      <c r="F1144" s="5">
        <v>2</v>
      </c>
    </row>
    <row r="1145" spans="1:6">
      <c r="A1145" t="s">
        <v>1220</v>
      </c>
      <c r="B1145" t="s">
        <v>387</v>
      </c>
      <c r="C1145" t="s">
        <v>3996</v>
      </c>
      <c r="D1145" t="s">
        <v>3993</v>
      </c>
      <c r="E1145" s="5">
        <v>47.720808400361761</v>
      </c>
      <c r="F1145" s="5">
        <v>2</v>
      </c>
    </row>
    <row r="1146" spans="1:6">
      <c r="A1146" t="s">
        <v>3910</v>
      </c>
      <c r="B1146" t="s">
        <v>388</v>
      </c>
      <c r="C1146" t="s">
        <v>3996</v>
      </c>
      <c r="D1146" t="s">
        <v>727</v>
      </c>
      <c r="E1146" s="5">
        <v>375.26672821356993</v>
      </c>
      <c r="F1146" s="5">
        <v>2</v>
      </c>
    </row>
    <row r="1147" spans="1:6">
      <c r="A1147" t="s">
        <v>2529</v>
      </c>
      <c r="B1147" t="s">
        <v>389</v>
      </c>
      <c r="C1147" t="s">
        <v>3996</v>
      </c>
      <c r="D1147" t="s">
        <v>3991</v>
      </c>
      <c r="E1147" s="5">
        <v>312.58999999999997</v>
      </c>
      <c r="F1147" s="5">
        <v>2</v>
      </c>
    </row>
    <row r="1148" spans="1:6">
      <c r="A1148" t="s">
        <v>2530</v>
      </c>
      <c r="B1148" t="s">
        <v>390</v>
      </c>
      <c r="C1148" t="s">
        <v>3996</v>
      </c>
      <c r="D1148" t="s">
        <v>3993</v>
      </c>
      <c r="E1148" s="5">
        <v>96.218939494037556</v>
      </c>
      <c r="F1148" s="5">
        <v>2</v>
      </c>
    </row>
    <row r="1149" spans="1:6">
      <c r="A1149" t="s">
        <v>3911</v>
      </c>
      <c r="B1149" t="s">
        <v>391</v>
      </c>
      <c r="C1149" t="s">
        <v>3996</v>
      </c>
      <c r="D1149" t="s">
        <v>727</v>
      </c>
      <c r="E1149" s="5">
        <v>223.40222195068353</v>
      </c>
      <c r="F1149" s="5">
        <v>2</v>
      </c>
    </row>
    <row r="1150" spans="1:6">
      <c r="A1150" t="s">
        <v>2531</v>
      </c>
      <c r="B1150" t="s">
        <v>392</v>
      </c>
      <c r="C1150" t="s">
        <v>3996</v>
      </c>
      <c r="D1150" t="s">
        <v>3991</v>
      </c>
      <c r="E1150" s="5">
        <v>308.58999999999997</v>
      </c>
      <c r="F1150" s="5">
        <v>2</v>
      </c>
    </row>
    <row r="1151" spans="1:6">
      <c r="A1151" t="s">
        <v>2532</v>
      </c>
      <c r="B1151" t="s">
        <v>393</v>
      </c>
      <c r="C1151" t="s">
        <v>3996</v>
      </c>
      <c r="D1151" t="s">
        <v>3993</v>
      </c>
      <c r="E1151" s="5">
        <v>-13.500931108071882</v>
      </c>
      <c r="F1151" s="5">
        <v>2</v>
      </c>
    </row>
    <row r="1152" spans="1:6">
      <c r="A1152" t="s">
        <v>2501</v>
      </c>
      <c r="B1152" t="s">
        <v>394</v>
      </c>
      <c r="C1152" t="s">
        <v>3996</v>
      </c>
      <c r="D1152" t="s">
        <v>3993</v>
      </c>
      <c r="E1152" s="5">
        <v>-29.746932271495211</v>
      </c>
      <c r="F1152" s="5">
        <v>2</v>
      </c>
    </row>
    <row r="1153" spans="1:6">
      <c r="A1153" t="s">
        <v>3912</v>
      </c>
      <c r="B1153" t="s">
        <v>1363</v>
      </c>
      <c r="C1153" t="s">
        <v>3996</v>
      </c>
      <c r="D1153" t="s">
        <v>727</v>
      </c>
      <c r="E1153" s="5">
        <v>32.395309889503963</v>
      </c>
      <c r="F1153" s="5">
        <v>2</v>
      </c>
    </row>
    <row r="1154" spans="1:6">
      <c r="A1154" t="s">
        <v>2502</v>
      </c>
      <c r="B1154" t="s">
        <v>1364</v>
      </c>
      <c r="C1154" t="s">
        <v>3996</v>
      </c>
      <c r="D1154" t="s">
        <v>3991</v>
      </c>
      <c r="E1154" s="5">
        <v>57</v>
      </c>
      <c r="F1154" s="5">
        <v>2</v>
      </c>
    </row>
    <row r="1155" spans="1:6">
      <c r="A1155" t="s">
        <v>2503</v>
      </c>
      <c r="B1155" t="s">
        <v>1365</v>
      </c>
      <c r="C1155" t="s">
        <v>3996</v>
      </c>
      <c r="D1155" t="s">
        <v>3993</v>
      </c>
      <c r="E1155" s="5">
        <v>-15.132488480619088</v>
      </c>
      <c r="F1155" s="5">
        <v>2</v>
      </c>
    </row>
    <row r="1156" spans="1:6">
      <c r="A1156" t="s">
        <v>2504</v>
      </c>
      <c r="B1156" t="s">
        <v>2157</v>
      </c>
      <c r="C1156" t="s">
        <v>3996</v>
      </c>
      <c r="D1156" t="s">
        <v>3991</v>
      </c>
      <c r="E1156" s="5">
        <v>125.3</v>
      </c>
      <c r="F1156" s="5">
        <v>2</v>
      </c>
    </row>
    <row r="1157" spans="1:6">
      <c r="A1157" t="s">
        <v>2505</v>
      </c>
      <c r="B1157" t="s">
        <v>2158</v>
      </c>
      <c r="C1157" t="s">
        <v>3996</v>
      </c>
      <c r="D1157" t="s">
        <v>3993</v>
      </c>
      <c r="E1157" s="5">
        <v>-31.222725743576063</v>
      </c>
      <c r="F1157" s="5">
        <v>2</v>
      </c>
    </row>
    <row r="1158" spans="1:6">
      <c r="A1158" t="s">
        <v>3913</v>
      </c>
      <c r="B1158" t="s">
        <v>3108</v>
      </c>
      <c r="C1158" t="s">
        <v>3996</v>
      </c>
      <c r="D1158" t="s">
        <v>727</v>
      </c>
      <c r="E1158" s="5">
        <v>139.80541587686415</v>
      </c>
      <c r="F1158" s="5">
        <v>2</v>
      </c>
    </row>
    <row r="1159" spans="1:6">
      <c r="A1159" t="s">
        <v>2506</v>
      </c>
      <c r="B1159" t="s">
        <v>3109</v>
      </c>
      <c r="C1159" t="s">
        <v>3996</v>
      </c>
      <c r="D1159" t="s">
        <v>3991</v>
      </c>
      <c r="E1159" s="5">
        <v>308.58999999999997</v>
      </c>
      <c r="F1159" s="5">
        <v>2</v>
      </c>
    </row>
    <row r="1160" spans="1:6">
      <c r="A1160" t="s">
        <v>2507</v>
      </c>
      <c r="B1160" t="s">
        <v>925</v>
      </c>
      <c r="C1160" t="s">
        <v>3996</v>
      </c>
      <c r="D1160" t="s">
        <v>3993</v>
      </c>
      <c r="E1160" s="5">
        <v>-13.500931108071995</v>
      </c>
      <c r="F1160" s="5">
        <v>2</v>
      </c>
    </row>
    <row r="1161" spans="1:6">
      <c r="A1161" t="s">
        <v>2508</v>
      </c>
      <c r="B1161" t="s">
        <v>926</v>
      </c>
      <c r="C1161" t="s">
        <v>3996</v>
      </c>
      <c r="D1161" t="s">
        <v>3993</v>
      </c>
      <c r="E1161" s="5">
        <v>-26.893735754256056</v>
      </c>
      <c r="F1161" s="5">
        <v>2</v>
      </c>
    </row>
    <row r="1162" spans="1:6">
      <c r="A1162" t="s">
        <v>2509</v>
      </c>
      <c r="B1162" t="s">
        <v>927</v>
      </c>
      <c r="C1162" t="s">
        <v>3996</v>
      </c>
      <c r="D1162" t="s">
        <v>3991</v>
      </c>
      <c r="E1162" s="5">
        <v>117</v>
      </c>
      <c r="F1162" s="5">
        <v>2</v>
      </c>
    </row>
    <row r="1163" spans="1:6">
      <c r="A1163" t="s">
        <v>2510</v>
      </c>
      <c r="B1163" t="s">
        <v>928</v>
      </c>
      <c r="C1163" t="s">
        <v>3996</v>
      </c>
      <c r="D1163" t="s">
        <v>3993</v>
      </c>
      <c r="E1163" s="5">
        <v>53.490199611934315</v>
      </c>
      <c r="F1163" s="5">
        <v>2</v>
      </c>
    </row>
    <row r="1164" spans="1:6">
      <c r="A1164" t="s">
        <v>4532</v>
      </c>
      <c r="B1164" t="s">
        <v>929</v>
      </c>
      <c r="C1164" t="s">
        <v>3996</v>
      </c>
      <c r="D1164" t="s">
        <v>3991</v>
      </c>
      <c r="E1164" s="5">
        <v>1015</v>
      </c>
      <c r="F1164" s="5">
        <v>2</v>
      </c>
    </row>
    <row r="1165" spans="1:6">
      <c r="A1165" t="s">
        <v>4533</v>
      </c>
      <c r="B1165" t="s">
        <v>930</v>
      </c>
      <c r="C1165" t="s">
        <v>3996</v>
      </c>
      <c r="D1165" t="s">
        <v>3993</v>
      </c>
      <c r="E1165" s="5">
        <v>65.090199611934338</v>
      </c>
      <c r="F1165" s="5">
        <v>2</v>
      </c>
    </row>
    <row r="1166" spans="1:6">
      <c r="A1166" t="s">
        <v>4534</v>
      </c>
      <c r="B1166" t="s">
        <v>438</v>
      </c>
      <c r="C1166" t="s">
        <v>3996</v>
      </c>
      <c r="D1166" t="s">
        <v>3991</v>
      </c>
      <c r="E1166" s="5">
        <v>1015</v>
      </c>
      <c r="F1166" s="5">
        <v>2</v>
      </c>
    </row>
    <row r="1167" spans="1:6">
      <c r="A1167" t="s">
        <v>3186</v>
      </c>
      <c r="B1167" t="s">
        <v>863</v>
      </c>
      <c r="C1167" t="s">
        <v>3996</v>
      </c>
      <c r="D1167" t="s">
        <v>3993</v>
      </c>
      <c r="E1167" s="5">
        <v>24.626047081344041</v>
      </c>
      <c r="F1167" s="5">
        <v>2</v>
      </c>
    </row>
    <row r="1168" spans="1:6">
      <c r="A1168" t="s">
        <v>3914</v>
      </c>
      <c r="B1168" t="s">
        <v>864</v>
      </c>
      <c r="C1168" t="s">
        <v>3996</v>
      </c>
      <c r="D1168" t="s">
        <v>3992</v>
      </c>
      <c r="E1168" s="5">
        <v>0.46196497967153116</v>
      </c>
      <c r="F1168" s="5">
        <v>2</v>
      </c>
    </row>
    <row r="1169" spans="1:6">
      <c r="A1169" t="s">
        <v>3915</v>
      </c>
      <c r="B1169" t="s">
        <v>865</v>
      </c>
      <c r="C1169" t="s">
        <v>3996</v>
      </c>
      <c r="D1169" t="s">
        <v>3992</v>
      </c>
      <c r="E1169" s="5">
        <v>0.13719706155356803</v>
      </c>
      <c r="F1169" s="5">
        <v>2</v>
      </c>
    </row>
    <row r="1170" spans="1:6">
      <c r="A1170" t="s">
        <v>3969</v>
      </c>
      <c r="B1170" t="s">
        <v>918</v>
      </c>
      <c r="C1170" t="s">
        <v>3996</v>
      </c>
      <c r="D1170" t="s">
        <v>3992</v>
      </c>
      <c r="E1170" s="5">
        <v>6.0528077319192928</v>
      </c>
      <c r="F1170" s="5">
        <v>2</v>
      </c>
    </row>
    <row r="1171" spans="1:6">
      <c r="A1171" t="s">
        <v>3970</v>
      </c>
      <c r="B1171" t="s">
        <v>919</v>
      </c>
      <c r="C1171" t="s">
        <v>3996</v>
      </c>
      <c r="D1171" t="s">
        <v>3992</v>
      </c>
      <c r="E1171" s="5">
        <v>23.591213562299377</v>
      </c>
      <c r="F1171" s="5">
        <v>2</v>
      </c>
    </row>
    <row r="1172" spans="1:6">
      <c r="A1172" t="s">
        <v>3971</v>
      </c>
      <c r="B1172" t="s">
        <v>420</v>
      </c>
      <c r="C1172" t="s">
        <v>3996</v>
      </c>
      <c r="D1172" t="s">
        <v>3992</v>
      </c>
      <c r="E1172" s="5">
        <v>69.738552188490658</v>
      </c>
      <c r="F1172" s="5">
        <v>2</v>
      </c>
    </row>
    <row r="1173" spans="1:6">
      <c r="A1173" t="s">
        <v>3972</v>
      </c>
      <c r="B1173" t="s">
        <v>421</v>
      </c>
      <c r="C1173" t="s">
        <v>3996</v>
      </c>
      <c r="D1173" t="s">
        <v>3992</v>
      </c>
      <c r="E1173" s="5">
        <v>1.8264476065551441E-2</v>
      </c>
      <c r="F1173" s="5">
        <v>2</v>
      </c>
    </row>
    <row r="1174" spans="1:6">
      <c r="A1174" t="s">
        <v>3187</v>
      </c>
      <c r="B1174" t="s">
        <v>422</v>
      </c>
      <c r="C1174" t="s">
        <v>3996</v>
      </c>
      <c r="D1174" t="s">
        <v>3991</v>
      </c>
      <c r="E1174" s="5">
        <v>67.95</v>
      </c>
      <c r="F1174" s="5">
        <v>2</v>
      </c>
    </row>
    <row r="1175" spans="1:6">
      <c r="A1175" t="s">
        <v>1897</v>
      </c>
      <c r="B1175" t="s">
        <v>424</v>
      </c>
      <c r="C1175" t="s">
        <v>3996</v>
      </c>
      <c r="D1175" t="s">
        <v>2793</v>
      </c>
      <c r="E1175" s="5">
        <v>-175.02898875049678</v>
      </c>
      <c r="F1175" s="5">
        <v>2</v>
      </c>
    </row>
    <row r="1176" spans="1:6">
      <c r="A1176" t="s">
        <v>2872</v>
      </c>
      <c r="B1176" t="s">
        <v>871</v>
      </c>
      <c r="C1176" t="s">
        <v>3996</v>
      </c>
      <c r="D1176" t="s">
        <v>2745</v>
      </c>
      <c r="E1176" s="5">
        <v>6.1396098107570936</v>
      </c>
      <c r="F1176" s="5">
        <v>2</v>
      </c>
    </row>
    <row r="1177" spans="1:6">
      <c r="A1177" t="s">
        <v>2873</v>
      </c>
      <c r="B1177" t="s">
        <v>872</v>
      </c>
      <c r="C1177" t="s">
        <v>3996</v>
      </c>
      <c r="D1177" t="s">
        <v>768</v>
      </c>
      <c r="E1177" s="5">
        <v>-603.29019044317477</v>
      </c>
      <c r="F1177" s="5">
        <v>2</v>
      </c>
    </row>
    <row r="1178" spans="1:6">
      <c r="A1178" t="s">
        <v>2874</v>
      </c>
      <c r="B1178" t="s">
        <v>2787</v>
      </c>
      <c r="C1178" t="s">
        <v>3996</v>
      </c>
      <c r="D1178" t="s">
        <v>727</v>
      </c>
      <c r="E1178" s="5">
        <v>0.01</v>
      </c>
      <c r="F1178" s="5">
        <v>2</v>
      </c>
    </row>
    <row r="1179" spans="1:6">
      <c r="A1179" t="s">
        <v>2394</v>
      </c>
      <c r="B1179" t="s">
        <v>1127</v>
      </c>
      <c r="C1179" t="s">
        <v>3996</v>
      </c>
      <c r="D1179" t="s">
        <v>3990</v>
      </c>
      <c r="E1179" s="5">
        <v>1.031319628368436</v>
      </c>
      <c r="F1179" s="5">
        <v>2</v>
      </c>
    </row>
    <row r="1180" spans="1:6">
      <c r="A1180" t="s">
        <v>2395</v>
      </c>
      <c r="B1180" t="s">
        <v>1128</v>
      </c>
      <c r="C1180" t="s">
        <v>3996</v>
      </c>
      <c r="D1180" t="s">
        <v>1129</v>
      </c>
      <c r="E1180" s="5">
        <v>4.1901629951999988</v>
      </c>
      <c r="F1180" s="5">
        <v>2</v>
      </c>
    </row>
    <row r="1181" spans="1:6">
      <c r="A1181" t="s">
        <v>2396</v>
      </c>
      <c r="B1181" t="s">
        <v>1130</v>
      </c>
      <c r="C1181" t="s">
        <v>3996</v>
      </c>
      <c r="D1181" t="s">
        <v>1129</v>
      </c>
      <c r="E1181" s="5">
        <v>0.876000000000001</v>
      </c>
      <c r="F1181" s="5">
        <v>2</v>
      </c>
    </row>
    <row r="1182" spans="1:6">
      <c r="A1182" t="s">
        <v>2397</v>
      </c>
      <c r="B1182" t="s">
        <v>1131</v>
      </c>
      <c r="C1182" t="s">
        <v>3996</v>
      </c>
      <c r="D1182" t="s">
        <v>1129</v>
      </c>
      <c r="E1182" s="5">
        <v>2.2961720150598328</v>
      </c>
      <c r="F1182" s="5">
        <v>2</v>
      </c>
    </row>
    <row r="1183" spans="1:6">
      <c r="A1183" t="s">
        <v>2398</v>
      </c>
      <c r="B1183" t="s">
        <v>1132</v>
      </c>
      <c r="C1183" t="s">
        <v>3996</v>
      </c>
      <c r="D1183" t="s">
        <v>3990</v>
      </c>
      <c r="E1183" s="5">
        <v>1</v>
      </c>
      <c r="F1183" s="5">
        <v>2</v>
      </c>
    </row>
    <row r="1184" spans="1:6">
      <c r="A1184" t="s">
        <v>2399</v>
      </c>
      <c r="B1184" t="s">
        <v>1133</v>
      </c>
      <c r="C1184" t="s">
        <v>3996</v>
      </c>
      <c r="D1184" t="s">
        <v>1129</v>
      </c>
      <c r="E1184" s="5">
        <v>1.8240000000000003</v>
      </c>
      <c r="F1184" s="5">
        <v>2</v>
      </c>
    </row>
    <row r="1185" spans="1:6">
      <c r="A1185" t="s">
        <v>3684</v>
      </c>
      <c r="B1185" t="s">
        <v>543</v>
      </c>
      <c r="C1185" t="s">
        <v>3996</v>
      </c>
      <c r="D1185" t="s">
        <v>3990</v>
      </c>
      <c r="E1185" s="5">
        <v>1</v>
      </c>
      <c r="F1185" s="5">
        <v>2</v>
      </c>
    </row>
    <row r="1186" spans="1:6">
      <c r="A1186" t="s">
        <v>3685</v>
      </c>
      <c r="B1186" t="s">
        <v>544</v>
      </c>
      <c r="C1186" t="s">
        <v>3996</v>
      </c>
      <c r="D1186" t="s">
        <v>3992</v>
      </c>
      <c r="E1186" s="5">
        <v>0</v>
      </c>
      <c r="F1186" s="5">
        <v>2</v>
      </c>
    </row>
    <row r="1187" spans="1:6">
      <c r="A1187" t="s">
        <v>3674</v>
      </c>
      <c r="B1187" t="s">
        <v>545</v>
      </c>
      <c r="C1187" t="s">
        <v>3996</v>
      </c>
      <c r="D1187" t="s">
        <v>3992</v>
      </c>
      <c r="E1187" s="5">
        <v>99.99</v>
      </c>
      <c r="F1187" s="5">
        <v>2</v>
      </c>
    </row>
    <row r="1188" spans="1:6">
      <c r="A1188" t="s">
        <v>1789</v>
      </c>
      <c r="B1188" t="s">
        <v>546</v>
      </c>
      <c r="C1188" t="s">
        <v>3996</v>
      </c>
      <c r="D1188" t="s">
        <v>2451</v>
      </c>
      <c r="E1188" s="5">
        <v>69.505625706562654</v>
      </c>
      <c r="F1188" s="5">
        <v>2</v>
      </c>
    </row>
    <row r="1189" spans="1:6">
      <c r="A1189" t="s">
        <v>1051</v>
      </c>
      <c r="B1189" t="s">
        <v>547</v>
      </c>
      <c r="C1189" t="s">
        <v>3996</v>
      </c>
      <c r="D1189" t="s">
        <v>2451</v>
      </c>
      <c r="E1189" s="5">
        <v>55.038628781232006</v>
      </c>
      <c r="F1189" s="5">
        <v>2</v>
      </c>
    </row>
    <row r="1190" spans="1:6">
      <c r="A1190" t="s">
        <v>1052</v>
      </c>
      <c r="B1190" t="s">
        <v>548</v>
      </c>
      <c r="C1190" t="s">
        <v>3996</v>
      </c>
      <c r="D1190" t="s">
        <v>2449</v>
      </c>
      <c r="E1190" s="5">
        <v>-21.737978297128286</v>
      </c>
      <c r="F1190" s="5">
        <v>2</v>
      </c>
    </row>
    <row r="1191" spans="1:6">
      <c r="A1191" t="s">
        <v>1854</v>
      </c>
      <c r="B1191" t="s">
        <v>1817</v>
      </c>
      <c r="C1191" t="s">
        <v>3996</v>
      </c>
      <c r="D1191" t="s">
        <v>729</v>
      </c>
      <c r="E1191" s="5">
        <v>13220.378959976979</v>
      </c>
      <c r="F1191" s="5">
        <v>2</v>
      </c>
    </row>
    <row r="1192" spans="1:6">
      <c r="A1192" t="s">
        <v>2875</v>
      </c>
      <c r="B1192" t="s">
        <v>2780</v>
      </c>
      <c r="C1192" t="s">
        <v>3996</v>
      </c>
      <c r="D1192" t="s">
        <v>1146</v>
      </c>
      <c r="E1192" s="5">
        <v>1.7491250000000028E-2</v>
      </c>
      <c r="F1192" s="5">
        <v>2</v>
      </c>
    </row>
    <row r="1193" spans="1:6">
      <c r="A1193" t="s">
        <v>1855</v>
      </c>
      <c r="B1193" t="s">
        <v>2781</v>
      </c>
      <c r="C1193" t="s">
        <v>3996</v>
      </c>
      <c r="D1193" t="s">
        <v>729</v>
      </c>
      <c r="E1193" s="5">
        <v>8315.9685000257632</v>
      </c>
      <c r="F1193" s="5">
        <v>2</v>
      </c>
    </row>
    <row r="1194" spans="1:6">
      <c r="A1194" t="s">
        <v>2841</v>
      </c>
      <c r="B1194" t="s">
        <v>1609</v>
      </c>
      <c r="C1194" t="s">
        <v>3996</v>
      </c>
      <c r="D1194" t="s">
        <v>1146</v>
      </c>
      <c r="E1194" s="5">
        <v>1.7491250000000028E-2</v>
      </c>
      <c r="F1194" s="5">
        <v>2</v>
      </c>
    </row>
    <row r="1195" spans="1:6">
      <c r="A1195" t="s">
        <v>1856</v>
      </c>
      <c r="B1195" t="s">
        <v>1610</v>
      </c>
      <c r="C1195" t="s">
        <v>3996</v>
      </c>
      <c r="D1195" t="s">
        <v>729</v>
      </c>
      <c r="E1195" s="5">
        <v>4584.7660801236598</v>
      </c>
      <c r="F1195" s="5">
        <v>2</v>
      </c>
    </row>
    <row r="1196" spans="1:6">
      <c r="A1196" t="s">
        <v>2842</v>
      </c>
      <c r="B1196" t="s">
        <v>1611</v>
      </c>
      <c r="C1196" t="s">
        <v>3996</v>
      </c>
      <c r="D1196" t="s">
        <v>1146</v>
      </c>
      <c r="E1196" s="5">
        <v>1.7491250000000031E-2</v>
      </c>
      <c r="F1196" s="5">
        <v>2</v>
      </c>
    </row>
    <row r="1197" spans="1:6">
      <c r="A1197" t="s">
        <v>2577</v>
      </c>
      <c r="B1197" t="s">
        <v>1612</v>
      </c>
      <c r="C1197" t="s">
        <v>3996</v>
      </c>
      <c r="D1197" t="s">
        <v>3991</v>
      </c>
      <c r="E1197" s="5">
        <v>1500</v>
      </c>
      <c r="F1197" s="5">
        <v>2</v>
      </c>
    </row>
    <row r="1198" spans="1:6">
      <c r="A1198" t="s">
        <v>2578</v>
      </c>
      <c r="B1198" t="s">
        <v>3156</v>
      </c>
      <c r="C1198" t="s">
        <v>3996</v>
      </c>
      <c r="D1198" t="s">
        <v>3993</v>
      </c>
      <c r="E1198" s="5">
        <v>927</v>
      </c>
      <c r="F1198" s="5">
        <v>2</v>
      </c>
    </row>
    <row r="1199" spans="1:6">
      <c r="A1199" t="s">
        <v>3743</v>
      </c>
      <c r="B1199" t="s">
        <v>3157</v>
      </c>
      <c r="C1199" t="s">
        <v>3996</v>
      </c>
      <c r="D1199" t="s">
        <v>729</v>
      </c>
      <c r="E1199" s="5">
        <v>8356.3262539335246</v>
      </c>
      <c r="F1199" s="5">
        <v>2</v>
      </c>
    </row>
    <row r="1200" spans="1:6">
      <c r="A1200" t="s">
        <v>4092</v>
      </c>
      <c r="B1200" t="s">
        <v>3158</v>
      </c>
      <c r="C1200" t="s">
        <v>3996</v>
      </c>
      <c r="D1200" t="s">
        <v>1146</v>
      </c>
      <c r="E1200" s="5">
        <v>1.7491250000000031E-2</v>
      </c>
      <c r="F1200" s="5">
        <v>2</v>
      </c>
    </row>
    <row r="1201" spans="1:6">
      <c r="A1201" t="s">
        <v>3744</v>
      </c>
      <c r="B1201" t="s">
        <v>3159</v>
      </c>
      <c r="C1201" t="s">
        <v>3996</v>
      </c>
      <c r="D1201" t="s">
        <v>729</v>
      </c>
      <c r="E1201" s="5">
        <v>14735.116042652884</v>
      </c>
      <c r="F1201" s="5">
        <v>2</v>
      </c>
    </row>
    <row r="1202" spans="1:6">
      <c r="A1202" t="s">
        <v>4093</v>
      </c>
      <c r="B1202" t="s">
        <v>2201</v>
      </c>
      <c r="C1202" t="s">
        <v>3996</v>
      </c>
      <c r="D1202" t="s">
        <v>1146</v>
      </c>
      <c r="E1202" s="5">
        <v>1.7491250000000028E-2</v>
      </c>
      <c r="F1202" s="5">
        <v>2</v>
      </c>
    </row>
    <row r="1203" spans="1:6">
      <c r="A1203" t="s">
        <v>2579</v>
      </c>
      <c r="B1203" t="s">
        <v>2221</v>
      </c>
      <c r="C1203" t="s">
        <v>3996</v>
      </c>
      <c r="D1203" t="s">
        <v>3991</v>
      </c>
      <c r="E1203" s="5">
        <v>1504.45</v>
      </c>
      <c r="F1203" s="5">
        <v>2</v>
      </c>
    </row>
    <row r="1204" spans="1:6">
      <c r="A1204" t="s">
        <v>4449</v>
      </c>
      <c r="B1204" t="s">
        <v>2222</v>
      </c>
      <c r="C1204" t="s">
        <v>3996</v>
      </c>
      <c r="D1204" t="s">
        <v>3993</v>
      </c>
      <c r="E1204" s="5">
        <v>910.55</v>
      </c>
      <c r="F1204" s="5">
        <v>2</v>
      </c>
    </row>
    <row r="1205" spans="1:6">
      <c r="A1205" t="s">
        <v>1408</v>
      </c>
      <c r="B1205" t="s">
        <v>102</v>
      </c>
      <c r="C1205" t="s">
        <v>3996</v>
      </c>
      <c r="D1205" t="s">
        <v>729</v>
      </c>
      <c r="E1205" s="5">
        <v>631.01152388026571</v>
      </c>
      <c r="F1205" s="5">
        <v>2</v>
      </c>
    </row>
    <row r="1206" spans="1:6">
      <c r="A1206" t="s">
        <v>4094</v>
      </c>
      <c r="B1206" t="s">
        <v>103</v>
      </c>
      <c r="C1206" t="s">
        <v>3996</v>
      </c>
      <c r="D1206" t="s">
        <v>1146</v>
      </c>
      <c r="E1206" s="5">
        <v>1.0950709782798456E-2</v>
      </c>
      <c r="F1206" s="5">
        <v>2</v>
      </c>
    </row>
    <row r="1207" spans="1:6">
      <c r="A1207" t="s">
        <v>1409</v>
      </c>
      <c r="B1207" t="s">
        <v>3079</v>
      </c>
      <c r="C1207" t="s">
        <v>3996</v>
      </c>
      <c r="D1207" t="s">
        <v>729</v>
      </c>
      <c r="E1207" s="5">
        <v>153.63493148771701</v>
      </c>
      <c r="F1207" s="5">
        <v>2</v>
      </c>
    </row>
    <row r="1208" spans="1:6">
      <c r="A1208" t="s">
        <v>4488</v>
      </c>
      <c r="B1208" t="s">
        <v>4051</v>
      </c>
      <c r="C1208" t="s">
        <v>3996</v>
      </c>
      <c r="D1208" t="s">
        <v>1146</v>
      </c>
      <c r="E1208" s="5">
        <v>1.0950709782798456E-2</v>
      </c>
      <c r="F1208" s="5">
        <v>2</v>
      </c>
    </row>
    <row r="1209" spans="1:6">
      <c r="A1209" t="s">
        <v>430</v>
      </c>
      <c r="B1209" t="s">
        <v>4294</v>
      </c>
      <c r="C1209" t="s">
        <v>3996</v>
      </c>
      <c r="D1209" t="s">
        <v>729</v>
      </c>
      <c r="E1209" s="5">
        <v>669.45163505020798</v>
      </c>
      <c r="F1209" s="5">
        <v>2</v>
      </c>
    </row>
    <row r="1210" spans="1:6">
      <c r="A1210" t="s">
        <v>4489</v>
      </c>
      <c r="B1210" t="s">
        <v>4295</v>
      </c>
      <c r="C1210" t="s">
        <v>3996</v>
      </c>
      <c r="D1210" t="s">
        <v>1146</v>
      </c>
      <c r="E1210" s="5">
        <v>1.0950709782798456E-2</v>
      </c>
      <c r="F1210" s="5">
        <v>2</v>
      </c>
    </row>
    <row r="1211" spans="1:6">
      <c r="A1211" t="s">
        <v>431</v>
      </c>
      <c r="B1211" t="s">
        <v>4296</v>
      </c>
      <c r="C1211" t="s">
        <v>3996</v>
      </c>
      <c r="D1211" t="s">
        <v>729</v>
      </c>
      <c r="E1211" s="5">
        <v>188.97273740933318</v>
      </c>
      <c r="F1211" s="5">
        <v>2</v>
      </c>
    </row>
    <row r="1212" spans="1:6">
      <c r="A1212" t="s">
        <v>4490</v>
      </c>
      <c r="B1212" t="s">
        <v>983</v>
      </c>
      <c r="C1212" t="s">
        <v>3996</v>
      </c>
      <c r="D1212" t="s">
        <v>1146</v>
      </c>
      <c r="E1212" s="5">
        <v>1.0950709782798456E-2</v>
      </c>
      <c r="F1212" s="5">
        <v>2</v>
      </c>
    </row>
    <row r="1213" spans="1:6">
      <c r="A1213" t="s">
        <v>432</v>
      </c>
      <c r="B1213" t="s">
        <v>984</v>
      </c>
      <c r="C1213" t="s">
        <v>3996</v>
      </c>
      <c r="D1213" t="s">
        <v>729</v>
      </c>
      <c r="E1213" s="5">
        <v>4410.7755395726945</v>
      </c>
      <c r="F1213" s="5">
        <v>2</v>
      </c>
    </row>
    <row r="1214" spans="1:6">
      <c r="A1214" t="s">
        <v>4491</v>
      </c>
      <c r="B1214" t="s">
        <v>985</v>
      </c>
      <c r="C1214" t="s">
        <v>3996</v>
      </c>
      <c r="D1214" t="s">
        <v>1146</v>
      </c>
      <c r="E1214" s="5">
        <v>1.4203415244608308E-2</v>
      </c>
      <c r="F1214" s="5">
        <v>2</v>
      </c>
    </row>
    <row r="1215" spans="1:6">
      <c r="A1215" t="s">
        <v>4450</v>
      </c>
      <c r="B1215" t="s">
        <v>1303</v>
      </c>
      <c r="C1215" t="s">
        <v>3996</v>
      </c>
      <c r="D1215" t="s">
        <v>3991</v>
      </c>
      <c r="E1215" s="5">
        <v>655.91</v>
      </c>
      <c r="F1215" s="5">
        <v>2</v>
      </c>
    </row>
    <row r="1216" spans="1:6">
      <c r="A1216" t="s">
        <v>3144</v>
      </c>
      <c r="B1216" t="s">
        <v>1304</v>
      </c>
      <c r="C1216" t="s">
        <v>3996</v>
      </c>
      <c r="D1216" t="s">
        <v>3993</v>
      </c>
      <c r="E1216" s="5">
        <v>715.9</v>
      </c>
      <c r="F1216" s="5">
        <v>2</v>
      </c>
    </row>
    <row r="1217" spans="1:6">
      <c r="A1217" t="s">
        <v>433</v>
      </c>
      <c r="B1217" t="s">
        <v>744</v>
      </c>
      <c r="C1217" t="s">
        <v>3996</v>
      </c>
      <c r="D1217" t="s">
        <v>1146</v>
      </c>
      <c r="E1217" s="5">
        <v>2.9733959999999997E-3</v>
      </c>
      <c r="F1217" s="5">
        <v>2</v>
      </c>
    </row>
    <row r="1218" spans="1:6">
      <c r="A1218" t="s">
        <v>434</v>
      </c>
      <c r="B1218" t="s">
        <v>1305</v>
      </c>
      <c r="C1218" t="s">
        <v>3996</v>
      </c>
      <c r="D1218" t="s">
        <v>729</v>
      </c>
      <c r="E1218" s="5">
        <v>2.9733959999999997E-2</v>
      </c>
      <c r="F1218" s="5">
        <v>2</v>
      </c>
    </row>
    <row r="1219" spans="1:6">
      <c r="A1219" t="s">
        <v>1556</v>
      </c>
      <c r="B1219" t="s">
        <v>1401</v>
      </c>
      <c r="C1219" t="s">
        <v>3996</v>
      </c>
      <c r="D1219" t="s">
        <v>1146</v>
      </c>
      <c r="E1219" s="5">
        <v>0.24105239999999994</v>
      </c>
      <c r="F1219" s="5">
        <v>2</v>
      </c>
    </row>
    <row r="1220" spans="1:6">
      <c r="A1220" t="s">
        <v>1557</v>
      </c>
      <c r="B1220" t="s">
        <v>1306</v>
      </c>
      <c r="C1220" t="s">
        <v>3996</v>
      </c>
      <c r="D1220" t="s">
        <v>729</v>
      </c>
      <c r="E1220" s="5">
        <v>2.4105239999999997</v>
      </c>
      <c r="F1220" s="5">
        <v>2</v>
      </c>
    </row>
    <row r="1221" spans="1:6">
      <c r="A1221" t="s">
        <v>2721</v>
      </c>
      <c r="B1221" t="s">
        <v>743</v>
      </c>
      <c r="C1221" t="s">
        <v>3996</v>
      </c>
      <c r="D1221" t="s">
        <v>1146</v>
      </c>
      <c r="E1221" s="5">
        <v>0.25456089999999998</v>
      </c>
      <c r="F1221" s="5">
        <v>2</v>
      </c>
    </row>
    <row r="1222" spans="1:6">
      <c r="A1222" t="s">
        <v>1753</v>
      </c>
      <c r="B1222" t="s">
        <v>321</v>
      </c>
      <c r="C1222" t="s">
        <v>3996</v>
      </c>
      <c r="D1222" t="s">
        <v>729</v>
      </c>
      <c r="E1222" s="5">
        <v>25.456089999999989</v>
      </c>
      <c r="F1222" s="5">
        <v>2</v>
      </c>
    </row>
    <row r="1223" spans="1:6">
      <c r="A1223" t="s">
        <v>1754</v>
      </c>
      <c r="B1223" t="s">
        <v>742</v>
      </c>
      <c r="C1223" t="s">
        <v>3996</v>
      </c>
      <c r="D1223" t="s">
        <v>1146</v>
      </c>
      <c r="E1223" s="5">
        <v>0.22756309999999996</v>
      </c>
      <c r="F1223" s="5">
        <v>2</v>
      </c>
    </row>
    <row r="1224" spans="1:6">
      <c r="A1224" t="s">
        <v>1755</v>
      </c>
      <c r="B1224" t="s">
        <v>777</v>
      </c>
      <c r="C1224" t="s">
        <v>3996</v>
      </c>
      <c r="D1224" t="s">
        <v>729</v>
      </c>
      <c r="E1224" s="5">
        <v>2.2756309999999997</v>
      </c>
      <c r="F1224" s="5">
        <v>2</v>
      </c>
    </row>
    <row r="1225" spans="1:6">
      <c r="A1225" t="s">
        <v>1756</v>
      </c>
      <c r="B1225" t="s">
        <v>328</v>
      </c>
      <c r="C1225" t="s">
        <v>3996</v>
      </c>
      <c r="D1225" t="s">
        <v>1146</v>
      </c>
      <c r="E1225" s="5">
        <v>0.49099999999999999</v>
      </c>
      <c r="F1225" s="5">
        <v>2</v>
      </c>
    </row>
    <row r="1226" spans="1:6">
      <c r="A1226" t="s">
        <v>1757</v>
      </c>
      <c r="B1226" t="s">
        <v>778</v>
      </c>
      <c r="C1226" t="s">
        <v>3996</v>
      </c>
      <c r="D1226" t="s">
        <v>729</v>
      </c>
      <c r="E1226" s="5">
        <v>13222.74766029953</v>
      </c>
      <c r="F1226" s="5">
        <v>2</v>
      </c>
    </row>
    <row r="1227" spans="1:6">
      <c r="A1227" t="s">
        <v>1758</v>
      </c>
      <c r="B1227" t="s">
        <v>329</v>
      </c>
      <c r="C1227" t="s">
        <v>3996</v>
      </c>
      <c r="D1227" t="s">
        <v>1146</v>
      </c>
      <c r="E1227" s="5">
        <v>8.8136481313335902E-2</v>
      </c>
      <c r="F1227" s="5">
        <v>2</v>
      </c>
    </row>
    <row r="1228" spans="1:6">
      <c r="A1228" t="s">
        <v>1481</v>
      </c>
      <c r="B1228" t="s">
        <v>4297</v>
      </c>
      <c r="C1228" t="s">
        <v>3996</v>
      </c>
      <c r="D1228" t="s">
        <v>729</v>
      </c>
      <c r="E1228" s="5">
        <v>20.700467830012641</v>
      </c>
      <c r="F1228" s="5">
        <v>2</v>
      </c>
    </row>
    <row r="1229" spans="1:6">
      <c r="A1229" t="s">
        <v>3145</v>
      </c>
      <c r="B1229" t="s">
        <v>4298</v>
      </c>
      <c r="C1229" t="s">
        <v>3996</v>
      </c>
      <c r="D1229" t="s">
        <v>3992</v>
      </c>
      <c r="E1229" s="5">
        <v>100</v>
      </c>
      <c r="F1229" s="5">
        <v>2</v>
      </c>
    </row>
    <row r="1230" spans="1:6">
      <c r="A1230" t="s">
        <v>3146</v>
      </c>
      <c r="B1230" t="s">
        <v>4299</v>
      </c>
      <c r="C1230" t="s">
        <v>3996</v>
      </c>
      <c r="D1230" t="s">
        <v>4300</v>
      </c>
      <c r="E1230" s="5">
        <v>972.48420844374346</v>
      </c>
      <c r="F1230" s="5">
        <v>2</v>
      </c>
    </row>
    <row r="1231" spans="1:6">
      <c r="A1231" t="s">
        <v>2360</v>
      </c>
      <c r="B1231" t="s">
        <v>4301</v>
      </c>
      <c r="C1231" t="s">
        <v>3996</v>
      </c>
      <c r="D1231" t="s">
        <v>729</v>
      </c>
      <c r="E1231" s="5">
        <v>38.899367468281092</v>
      </c>
      <c r="F1231" s="5">
        <v>2</v>
      </c>
    </row>
    <row r="1232" spans="1:6">
      <c r="A1232" t="s">
        <v>2191</v>
      </c>
      <c r="B1232" t="s">
        <v>1506</v>
      </c>
      <c r="C1232" t="s">
        <v>3996</v>
      </c>
      <c r="D1232" t="s">
        <v>3992</v>
      </c>
      <c r="E1232" s="5">
        <v>89.0536037506252</v>
      </c>
      <c r="F1232" s="5">
        <v>2</v>
      </c>
    </row>
    <row r="1233" spans="1:6">
      <c r="A1233" t="s">
        <v>65</v>
      </c>
      <c r="B1233" t="s">
        <v>2627</v>
      </c>
      <c r="C1233" t="s">
        <v>3996</v>
      </c>
      <c r="D1233" t="s">
        <v>3992</v>
      </c>
      <c r="E1233" s="5">
        <v>1.2363123932586269E-2</v>
      </c>
      <c r="F1233" s="5">
        <v>2</v>
      </c>
    </row>
    <row r="1234" spans="1:6">
      <c r="A1234" t="s">
        <v>66</v>
      </c>
      <c r="B1234" t="s">
        <v>2628</v>
      </c>
      <c r="C1234" t="s">
        <v>3996</v>
      </c>
      <c r="D1234" t="s">
        <v>3992</v>
      </c>
      <c r="E1234" s="5">
        <v>0.29112701805041785</v>
      </c>
      <c r="F1234" s="5">
        <v>2</v>
      </c>
    </row>
    <row r="1235" spans="1:6">
      <c r="A1235" t="s">
        <v>67</v>
      </c>
      <c r="B1235" t="s">
        <v>2629</v>
      </c>
      <c r="C1235" t="s">
        <v>3996</v>
      </c>
      <c r="D1235" t="s">
        <v>3992</v>
      </c>
      <c r="E1235" s="5">
        <v>6.2114644599300439E-2</v>
      </c>
      <c r="F1235" s="5">
        <v>2</v>
      </c>
    </row>
    <row r="1236" spans="1:6">
      <c r="A1236" t="s">
        <v>68</v>
      </c>
      <c r="B1236" t="s">
        <v>2630</v>
      </c>
      <c r="C1236" t="s">
        <v>3996</v>
      </c>
      <c r="D1236" t="s">
        <v>3992</v>
      </c>
      <c r="E1236" s="5">
        <v>10.159210781918999</v>
      </c>
      <c r="F1236" s="5">
        <v>2</v>
      </c>
    </row>
    <row r="1237" spans="1:6">
      <c r="A1237" t="s">
        <v>69</v>
      </c>
      <c r="B1237" t="s">
        <v>2988</v>
      </c>
      <c r="C1237" t="s">
        <v>3996</v>
      </c>
      <c r="D1237" t="s">
        <v>3992</v>
      </c>
      <c r="E1237" s="5">
        <v>0.40632094233264698</v>
      </c>
      <c r="F1237" s="5">
        <v>2</v>
      </c>
    </row>
    <row r="1238" spans="1:6">
      <c r="A1238" t="s">
        <v>70</v>
      </c>
      <c r="B1238" t="s">
        <v>2989</v>
      </c>
      <c r="C1238" t="s">
        <v>3996</v>
      </c>
      <c r="D1238" t="s">
        <v>3992</v>
      </c>
      <c r="E1238" s="5">
        <v>4.2337368891994893E-3</v>
      </c>
      <c r="F1238" s="5">
        <v>2</v>
      </c>
    </row>
    <row r="1239" spans="1:6">
      <c r="A1239" t="s">
        <v>71</v>
      </c>
      <c r="B1239" t="s">
        <v>2990</v>
      </c>
      <c r="C1239" t="s">
        <v>3996</v>
      </c>
      <c r="D1239" t="s">
        <v>3992</v>
      </c>
      <c r="E1239" s="5">
        <v>1.0479066487550995E-2</v>
      </c>
      <c r="F1239" s="5">
        <v>2</v>
      </c>
    </row>
    <row r="1240" spans="1:6">
      <c r="A1240" t="s">
        <v>2361</v>
      </c>
      <c r="B1240" t="s">
        <v>2991</v>
      </c>
      <c r="C1240" t="s">
        <v>3996</v>
      </c>
      <c r="D1240" t="s">
        <v>729</v>
      </c>
      <c r="E1240" s="5">
        <v>13112.096985300042</v>
      </c>
      <c r="F1240" s="5">
        <v>2</v>
      </c>
    </row>
    <row r="1241" spans="1:6">
      <c r="A1241" t="s">
        <v>72</v>
      </c>
      <c r="B1241" t="s">
        <v>3100</v>
      </c>
      <c r="C1241" t="s">
        <v>3995</v>
      </c>
      <c r="D1241" t="s">
        <v>1145</v>
      </c>
      <c r="E1241" s="5">
        <v>2.1969999508932232</v>
      </c>
      <c r="F1241" s="5">
        <v>2</v>
      </c>
    </row>
    <row r="1242" spans="1:6">
      <c r="A1242" t="s">
        <v>2044</v>
      </c>
      <c r="B1242" t="s">
        <v>660</v>
      </c>
      <c r="C1242" t="s">
        <v>3995</v>
      </c>
      <c r="D1242" t="s">
        <v>1145</v>
      </c>
      <c r="E1242" s="5">
        <v>1.4659999672323465</v>
      </c>
      <c r="F1242" s="5">
        <v>2</v>
      </c>
    </row>
    <row r="1243" spans="1:6">
      <c r="A1243" t="s">
        <v>2045</v>
      </c>
      <c r="B1243" t="s">
        <v>4670</v>
      </c>
      <c r="C1243" t="s">
        <v>3995</v>
      </c>
      <c r="D1243" t="s">
        <v>1145</v>
      </c>
      <c r="E1243" s="5">
        <v>1.4659999672323465</v>
      </c>
      <c r="F1243" s="5">
        <v>2</v>
      </c>
    </row>
    <row r="1244" spans="1:6">
      <c r="A1244" t="s">
        <v>2046</v>
      </c>
      <c r="B1244" t="s">
        <v>4137</v>
      </c>
      <c r="C1244" t="s">
        <v>3995</v>
      </c>
      <c r="D1244" t="s">
        <v>1145</v>
      </c>
      <c r="E1244" s="5">
        <v>1.4659999672323465</v>
      </c>
      <c r="F1244" s="5">
        <v>2</v>
      </c>
    </row>
    <row r="1245" spans="1:6">
      <c r="A1245" t="s">
        <v>2047</v>
      </c>
      <c r="B1245" t="s">
        <v>4138</v>
      </c>
      <c r="C1245" t="s">
        <v>3995</v>
      </c>
      <c r="D1245" t="s">
        <v>1145</v>
      </c>
      <c r="E1245" s="5">
        <v>1.4659999672323465</v>
      </c>
      <c r="F1245" s="5">
        <v>2</v>
      </c>
    </row>
    <row r="1246" spans="1:6">
      <c r="A1246" t="s">
        <v>4466</v>
      </c>
      <c r="B1246" t="s">
        <v>4139</v>
      </c>
      <c r="C1246" t="s">
        <v>3995</v>
      </c>
      <c r="D1246" t="s">
        <v>1145</v>
      </c>
      <c r="E1246" s="5">
        <v>1.4659999672323465</v>
      </c>
      <c r="F1246" s="5">
        <v>2</v>
      </c>
    </row>
    <row r="1247" spans="1:6">
      <c r="A1247" t="s">
        <v>4467</v>
      </c>
      <c r="B1247" t="s">
        <v>941</v>
      </c>
      <c r="C1247" t="s">
        <v>3995</v>
      </c>
      <c r="D1247" t="s">
        <v>1145</v>
      </c>
      <c r="E1247" s="5">
        <v>1.4659999672323465</v>
      </c>
      <c r="F1247" s="5">
        <v>2</v>
      </c>
    </row>
    <row r="1248" spans="1:6">
      <c r="A1248" t="s">
        <v>4468</v>
      </c>
      <c r="B1248" t="s">
        <v>942</v>
      </c>
      <c r="C1248" t="s">
        <v>3995</v>
      </c>
      <c r="D1248" t="s">
        <v>1145</v>
      </c>
      <c r="E1248" s="5">
        <v>1.4659999672323465</v>
      </c>
      <c r="F1248" s="5">
        <v>2</v>
      </c>
    </row>
    <row r="1249" spans="1:6">
      <c r="A1249" t="s">
        <v>1414</v>
      </c>
      <c r="B1249" t="s">
        <v>943</v>
      </c>
      <c r="C1249" t="s">
        <v>3995</v>
      </c>
      <c r="D1249" t="s">
        <v>1145</v>
      </c>
      <c r="E1249" s="5">
        <v>2.0299999546259642</v>
      </c>
      <c r="F1249" s="5">
        <v>2</v>
      </c>
    </row>
    <row r="1250" spans="1:6">
      <c r="A1250" t="s">
        <v>1482</v>
      </c>
      <c r="B1250" t="s">
        <v>2992</v>
      </c>
      <c r="C1250" t="s">
        <v>3996</v>
      </c>
      <c r="D1250" t="s">
        <v>729</v>
      </c>
      <c r="E1250" s="5">
        <v>0</v>
      </c>
      <c r="F1250" s="5">
        <v>2</v>
      </c>
    </row>
    <row r="1251" spans="1:6">
      <c r="A1251" t="s">
        <v>2490</v>
      </c>
      <c r="B1251" t="s">
        <v>3271</v>
      </c>
      <c r="C1251" t="s">
        <v>3996</v>
      </c>
      <c r="D1251" t="s">
        <v>729</v>
      </c>
      <c r="E1251" s="5">
        <v>1.9033700081876814</v>
      </c>
      <c r="F1251" s="5">
        <v>2</v>
      </c>
    </row>
    <row r="1252" spans="1:6">
      <c r="A1252" t="s">
        <v>2491</v>
      </c>
      <c r="B1252" t="s">
        <v>3215</v>
      </c>
      <c r="C1252" t="s">
        <v>3996</v>
      </c>
      <c r="D1252" t="s">
        <v>729</v>
      </c>
      <c r="E1252" s="5">
        <v>0.76654968479589181</v>
      </c>
      <c r="F1252" s="5">
        <v>2</v>
      </c>
    </row>
    <row r="1253" spans="1:6">
      <c r="A1253" t="s">
        <v>2492</v>
      </c>
      <c r="B1253" t="s">
        <v>113</v>
      </c>
      <c r="C1253" t="s">
        <v>3996</v>
      </c>
      <c r="D1253" t="s">
        <v>729</v>
      </c>
      <c r="E1253" s="5">
        <v>7.8112247120252931</v>
      </c>
      <c r="F1253" s="5">
        <v>2</v>
      </c>
    </row>
    <row r="1254" spans="1:6">
      <c r="A1254" t="s">
        <v>2493</v>
      </c>
      <c r="B1254" t="s">
        <v>114</v>
      </c>
      <c r="C1254" t="s">
        <v>3996</v>
      </c>
      <c r="D1254" t="s">
        <v>729</v>
      </c>
      <c r="E1254" s="5">
        <v>32.6117920652216</v>
      </c>
      <c r="F1254" s="5">
        <v>2</v>
      </c>
    </row>
    <row r="1255" spans="1:6">
      <c r="A1255" t="s">
        <v>1415</v>
      </c>
      <c r="B1255" t="s">
        <v>218</v>
      </c>
      <c r="C1255" t="s">
        <v>3995</v>
      </c>
      <c r="D1255" t="s">
        <v>364</v>
      </c>
      <c r="E1255" s="5">
        <v>0.28345359999999997</v>
      </c>
      <c r="F1255" s="5">
        <v>2</v>
      </c>
    </row>
    <row r="1256" spans="1:6">
      <c r="A1256" t="s">
        <v>2698</v>
      </c>
      <c r="B1256" t="s">
        <v>1647</v>
      </c>
      <c r="C1256" t="s">
        <v>3995</v>
      </c>
      <c r="D1256" t="s">
        <v>364</v>
      </c>
      <c r="E1256" s="5">
        <v>0.31</v>
      </c>
      <c r="F1256" s="5">
        <v>2</v>
      </c>
    </row>
    <row r="1257" spans="1:6">
      <c r="A1257" t="s">
        <v>317</v>
      </c>
      <c r="B1257" t="s">
        <v>4140</v>
      </c>
      <c r="C1257" t="s">
        <v>3995</v>
      </c>
      <c r="D1257" t="s">
        <v>364</v>
      </c>
      <c r="E1257" s="5">
        <v>0.28345359999999997</v>
      </c>
      <c r="F1257" s="5">
        <v>2</v>
      </c>
    </row>
    <row r="1258" spans="1:6">
      <c r="A1258" t="s">
        <v>314</v>
      </c>
      <c r="B1258" t="s">
        <v>4661</v>
      </c>
      <c r="C1258" t="s">
        <v>3995</v>
      </c>
      <c r="D1258" t="s">
        <v>364</v>
      </c>
      <c r="E1258" s="5">
        <v>0.28345359999999997</v>
      </c>
      <c r="F1258" s="5">
        <v>2</v>
      </c>
    </row>
    <row r="1259" spans="1:6">
      <c r="A1259" t="s">
        <v>95</v>
      </c>
      <c r="B1259" t="s">
        <v>4662</v>
      </c>
      <c r="C1259" t="s">
        <v>3995</v>
      </c>
      <c r="D1259" t="s">
        <v>364</v>
      </c>
      <c r="E1259" s="5">
        <v>0.28345359999999997</v>
      </c>
      <c r="F1259" s="5">
        <v>2</v>
      </c>
    </row>
    <row r="1260" spans="1:6">
      <c r="A1260" t="s">
        <v>96</v>
      </c>
      <c r="B1260" t="s">
        <v>217</v>
      </c>
      <c r="C1260" t="s">
        <v>3995</v>
      </c>
      <c r="D1260" t="s">
        <v>364</v>
      </c>
      <c r="E1260" s="5">
        <v>0.28345359999999997</v>
      </c>
      <c r="F1260" s="5">
        <v>2</v>
      </c>
    </row>
    <row r="1261" spans="1:6">
      <c r="A1261" t="s">
        <v>97</v>
      </c>
      <c r="B1261" t="s">
        <v>4141</v>
      </c>
      <c r="C1261" t="s">
        <v>3995</v>
      </c>
      <c r="D1261" t="s">
        <v>364</v>
      </c>
      <c r="E1261" s="5">
        <v>0.28345359999999997</v>
      </c>
      <c r="F1261" s="5">
        <v>2</v>
      </c>
    </row>
    <row r="1262" spans="1:6">
      <c r="A1262" t="s">
        <v>98</v>
      </c>
      <c r="B1262" t="s">
        <v>1645</v>
      </c>
      <c r="C1262" t="s">
        <v>3995</v>
      </c>
      <c r="D1262" t="s">
        <v>364</v>
      </c>
      <c r="E1262" s="5">
        <v>0.28345359999999997</v>
      </c>
      <c r="F1262" s="5">
        <v>2</v>
      </c>
    </row>
    <row r="1263" spans="1:6">
      <c r="A1263" t="s">
        <v>324</v>
      </c>
      <c r="B1263" t="s">
        <v>1646</v>
      </c>
      <c r="C1263" t="s">
        <v>3995</v>
      </c>
      <c r="D1263" t="s">
        <v>364</v>
      </c>
      <c r="E1263" s="5">
        <v>0.28345359999999997</v>
      </c>
      <c r="F1263" s="5">
        <v>2</v>
      </c>
    </row>
    <row r="1264" spans="1:6">
      <c r="A1264" t="s">
        <v>2494</v>
      </c>
      <c r="B1264" t="s">
        <v>115</v>
      </c>
      <c r="C1264" t="s">
        <v>3996</v>
      </c>
      <c r="D1264" t="s">
        <v>729</v>
      </c>
      <c r="E1264" s="5">
        <v>0</v>
      </c>
      <c r="F1264" s="5">
        <v>2</v>
      </c>
    </row>
    <row r="1265" spans="1:6">
      <c r="A1265" t="s">
        <v>2495</v>
      </c>
      <c r="B1265" t="s">
        <v>121</v>
      </c>
      <c r="C1265" t="s">
        <v>3996</v>
      </c>
      <c r="D1265" t="s">
        <v>729</v>
      </c>
      <c r="E1265" s="5">
        <v>15.913203542797056</v>
      </c>
      <c r="F1265" s="5">
        <v>2</v>
      </c>
    </row>
    <row r="1266" spans="1:6">
      <c r="A1266" t="s">
        <v>2666</v>
      </c>
      <c r="B1266" t="s">
        <v>780</v>
      </c>
      <c r="C1266" t="s">
        <v>3996</v>
      </c>
      <c r="D1266" t="s">
        <v>729</v>
      </c>
      <c r="E1266" s="5">
        <v>2.0362236379728111</v>
      </c>
      <c r="F1266" s="5">
        <v>2</v>
      </c>
    </row>
    <row r="1267" spans="1:6">
      <c r="A1267" t="s">
        <v>2667</v>
      </c>
      <c r="B1267" t="s">
        <v>781</v>
      </c>
      <c r="C1267" t="s">
        <v>3996</v>
      </c>
      <c r="D1267" t="s">
        <v>729</v>
      </c>
      <c r="E1267" s="5">
        <v>11.521341222161679</v>
      </c>
      <c r="F1267" s="5">
        <v>2</v>
      </c>
    </row>
    <row r="1268" spans="1:6">
      <c r="A1268" t="s">
        <v>2668</v>
      </c>
      <c r="B1268" t="s">
        <v>771</v>
      </c>
      <c r="C1268" t="s">
        <v>3996</v>
      </c>
      <c r="D1268" t="s">
        <v>729</v>
      </c>
      <c r="E1268" s="5">
        <v>12626.009759250885</v>
      </c>
      <c r="F1268" s="5">
        <v>2</v>
      </c>
    </row>
    <row r="1269" spans="1:6">
      <c r="A1269" t="s">
        <v>325</v>
      </c>
      <c r="B1269" t="s">
        <v>772</v>
      </c>
      <c r="C1269" t="s">
        <v>3996</v>
      </c>
      <c r="D1269" t="s">
        <v>1146</v>
      </c>
      <c r="E1269" s="5">
        <v>1.0008281264415166</v>
      </c>
      <c r="F1269" s="5">
        <v>2</v>
      </c>
    </row>
    <row r="1270" spans="1:6">
      <c r="A1270" t="s">
        <v>2669</v>
      </c>
      <c r="B1270" t="s">
        <v>275</v>
      </c>
      <c r="C1270" t="s">
        <v>3996</v>
      </c>
      <c r="D1270" t="s">
        <v>729</v>
      </c>
      <c r="E1270" s="5">
        <v>0</v>
      </c>
      <c r="F1270" s="5">
        <v>2</v>
      </c>
    </row>
    <row r="1271" spans="1:6">
      <c r="A1271" t="s">
        <v>2670</v>
      </c>
      <c r="B1271" t="s">
        <v>1281</v>
      </c>
      <c r="C1271" t="s">
        <v>3996</v>
      </c>
      <c r="D1271" t="s">
        <v>729</v>
      </c>
      <c r="E1271" s="5">
        <v>385.18470441945686</v>
      </c>
      <c r="F1271" s="5">
        <v>2</v>
      </c>
    </row>
    <row r="1272" spans="1:6">
      <c r="A1272" t="s">
        <v>2671</v>
      </c>
      <c r="B1272" t="s">
        <v>625</v>
      </c>
      <c r="C1272" t="s">
        <v>3996</v>
      </c>
      <c r="D1272" t="s">
        <v>729</v>
      </c>
      <c r="E1272" s="5">
        <v>203.22770620217935</v>
      </c>
      <c r="F1272" s="5">
        <v>2</v>
      </c>
    </row>
    <row r="1273" spans="1:6">
      <c r="A1273" t="s">
        <v>2672</v>
      </c>
      <c r="B1273" t="s">
        <v>626</v>
      </c>
      <c r="C1273" t="s">
        <v>3996</v>
      </c>
      <c r="D1273" t="s">
        <v>729</v>
      </c>
      <c r="E1273" s="5">
        <v>1335.5685627789517</v>
      </c>
      <c r="F1273" s="5">
        <v>2</v>
      </c>
    </row>
    <row r="1274" spans="1:6">
      <c r="A1274" t="s">
        <v>2673</v>
      </c>
      <c r="B1274" t="s">
        <v>2159</v>
      </c>
      <c r="C1274" t="s">
        <v>3996</v>
      </c>
      <c r="D1274" t="s">
        <v>729</v>
      </c>
      <c r="E1274" s="5">
        <v>0</v>
      </c>
      <c r="F1274" s="5">
        <v>2</v>
      </c>
    </row>
    <row r="1275" spans="1:6">
      <c r="A1275" t="s">
        <v>2674</v>
      </c>
      <c r="B1275" t="s">
        <v>3594</v>
      </c>
      <c r="C1275" t="s">
        <v>3996</v>
      </c>
      <c r="D1275" t="s">
        <v>729</v>
      </c>
      <c r="E1275" s="5">
        <v>1395.1213068980826</v>
      </c>
      <c r="F1275" s="5">
        <v>2</v>
      </c>
    </row>
    <row r="1276" spans="1:6">
      <c r="A1276" t="s">
        <v>4216</v>
      </c>
      <c r="B1276" t="s">
        <v>3595</v>
      </c>
      <c r="C1276" t="s">
        <v>3996</v>
      </c>
      <c r="D1276" t="s">
        <v>729</v>
      </c>
      <c r="E1276" s="5">
        <v>193.67183912288053</v>
      </c>
      <c r="F1276" s="5">
        <v>2</v>
      </c>
    </row>
    <row r="1277" spans="1:6">
      <c r="A1277" t="s">
        <v>2137</v>
      </c>
      <c r="B1277" t="s">
        <v>3232</v>
      </c>
      <c r="C1277" t="s">
        <v>3996</v>
      </c>
      <c r="D1277" t="s">
        <v>729</v>
      </c>
      <c r="E1277" s="5">
        <v>1080.9156133982212</v>
      </c>
      <c r="F1277" s="5">
        <v>2</v>
      </c>
    </row>
    <row r="1278" spans="1:6">
      <c r="A1278" t="s">
        <v>3872</v>
      </c>
      <c r="B1278" t="s">
        <v>1534</v>
      </c>
      <c r="C1278" t="s">
        <v>3996</v>
      </c>
      <c r="D1278" t="s">
        <v>3992</v>
      </c>
      <c r="E1278" s="5">
        <v>33</v>
      </c>
      <c r="F1278" s="5">
        <v>2</v>
      </c>
    </row>
    <row r="1279" spans="1:6">
      <c r="A1279" t="s">
        <v>3873</v>
      </c>
      <c r="B1279" t="s">
        <v>0</v>
      </c>
      <c r="C1279" t="s">
        <v>3996</v>
      </c>
      <c r="D1279" t="s">
        <v>3992</v>
      </c>
      <c r="E1279" s="5">
        <v>42.7</v>
      </c>
      <c r="F1279" s="5">
        <v>2</v>
      </c>
    </row>
    <row r="1280" spans="1:6">
      <c r="A1280" t="s">
        <v>3874</v>
      </c>
      <c r="B1280" t="s">
        <v>1</v>
      </c>
      <c r="C1280" t="s">
        <v>3996</v>
      </c>
      <c r="D1280" t="s">
        <v>3992</v>
      </c>
      <c r="E1280" s="5">
        <v>24.3</v>
      </c>
      <c r="F1280" s="5">
        <v>2</v>
      </c>
    </row>
    <row r="1281" spans="1:6">
      <c r="A1281" t="s">
        <v>2138</v>
      </c>
      <c r="B1281" t="s">
        <v>3233</v>
      </c>
      <c r="C1281" t="s">
        <v>3996</v>
      </c>
      <c r="D1281" t="s">
        <v>729</v>
      </c>
      <c r="E1281" s="5">
        <v>1047.670804672523</v>
      </c>
      <c r="F1281" s="5">
        <v>2</v>
      </c>
    </row>
    <row r="1282" spans="1:6">
      <c r="A1282" t="s">
        <v>2139</v>
      </c>
      <c r="B1282" t="s">
        <v>3234</v>
      </c>
      <c r="C1282" t="s">
        <v>3996</v>
      </c>
      <c r="D1282" t="s">
        <v>729</v>
      </c>
      <c r="E1282" s="5">
        <v>10230.194703936884</v>
      </c>
      <c r="F1282" s="5">
        <v>2</v>
      </c>
    </row>
    <row r="1283" spans="1:6">
      <c r="A1283" t="s">
        <v>2140</v>
      </c>
      <c r="B1283" t="s">
        <v>3882</v>
      </c>
      <c r="C1283" t="s">
        <v>3996</v>
      </c>
      <c r="D1283" t="s">
        <v>729</v>
      </c>
      <c r="E1283" s="5">
        <v>0</v>
      </c>
      <c r="F1283" s="5">
        <v>2</v>
      </c>
    </row>
    <row r="1284" spans="1:6">
      <c r="A1284" t="s">
        <v>2141</v>
      </c>
      <c r="B1284" t="s">
        <v>3883</v>
      </c>
      <c r="C1284" t="s">
        <v>3996</v>
      </c>
      <c r="D1284" t="s">
        <v>729</v>
      </c>
      <c r="E1284" s="5">
        <v>3436.1550140777053</v>
      </c>
      <c r="F1284" s="5">
        <v>2</v>
      </c>
    </row>
    <row r="1285" spans="1:6">
      <c r="A1285" t="s">
        <v>2142</v>
      </c>
      <c r="B1285" t="s">
        <v>3884</v>
      </c>
      <c r="C1285" t="s">
        <v>3996</v>
      </c>
      <c r="D1285" t="s">
        <v>729</v>
      </c>
      <c r="E1285" s="5">
        <v>0</v>
      </c>
      <c r="F1285" s="5">
        <v>2</v>
      </c>
    </row>
    <row r="1286" spans="1:6">
      <c r="A1286" t="s">
        <v>4617</v>
      </c>
      <c r="B1286" t="s">
        <v>1271</v>
      </c>
      <c r="C1286" t="s">
        <v>3996</v>
      </c>
      <c r="D1286" t="s">
        <v>729</v>
      </c>
      <c r="E1286" s="5">
        <v>10112.484703480524</v>
      </c>
      <c r="F1286" s="5">
        <v>2</v>
      </c>
    </row>
    <row r="1287" spans="1:6">
      <c r="A1287" t="s">
        <v>986</v>
      </c>
      <c r="B1287" t="s">
        <v>1272</v>
      </c>
      <c r="C1287" t="s">
        <v>3996</v>
      </c>
      <c r="D1287" t="s">
        <v>729</v>
      </c>
      <c r="E1287" s="5">
        <v>1204.772091481095</v>
      </c>
      <c r="F1287" s="5">
        <v>2</v>
      </c>
    </row>
    <row r="1288" spans="1:6">
      <c r="A1288" t="s">
        <v>463</v>
      </c>
      <c r="B1288" t="s">
        <v>1273</v>
      </c>
      <c r="C1288" t="s">
        <v>3996</v>
      </c>
      <c r="D1288" t="s">
        <v>729</v>
      </c>
      <c r="E1288" s="5">
        <v>6891.3875831061205</v>
      </c>
      <c r="F1288" s="5">
        <v>2</v>
      </c>
    </row>
    <row r="1289" spans="1:6">
      <c r="A1289" t="s">
        <v>1733</v>
      </c>
      <c r="B1289" t="s">
        <v>1530</v>
      </c>
      <c r="C1289" t="s">
        <v>3996</v>
      </c>
      <c r="D1289" t="s">
        <v>3992</v>
      </c>
      <c r="E1289" s="5">
        <v>0.1</v>
      </c>
      <c r="F1289" s="5">
        <v>2</v>
      </c>
    </row>
    <row r="1290" spans="1:6">
      <c r="A1290" t="s">
        <v>1734</v>
      </c>
      <c r="B1290" t="s">
        <v>1531</v>
      </c>
      <c r="C1290" t="s">
        <v>3996</v>
      </c>
      <c r="D1290" t="s">
        <v>3992</v>
      </c>
      <c r="E1290" s="5">
        <v>0.1</v>
      </c>
      <c r="F1290" s="5">
        <v>2</v>
      </c>
    </row>
    <row r="1291" spans="1:6">
      <c r="A1291" t="s">
        <v>74</v>
      </c>
      <c r="B1291" t="s">
        <v>2232</v>
      </c>
      <c r="C1291" t="s">
        <v>3996</v>
      </c>
      <c r="D1291" t="s">
        <v>3992</v>
      </c>
      <c r="E1291" s="5">
        <v>99.8</v>
      </c>
      <c r="F1291" s="5">
        <v>2</v>
      </c>
    </row>
    <row r="1292" spans="1:6">
      <c r="A1292" t="s">
        <v>464</v>
      </c>
      <c r="B1292" t="s">
        <v>1274</v>
      </c>
      <c r="C1292" t="s">
        <v>3996</v>
      </c>
      <c r="D1292" t="s">
        <v>729</v>
      </c>
      <c r="E1292" s="5">
        <v>610.90302041744337</v>
      </c>
      <c r="F1292" s="5">
        <v>2</v>
      </c>
    </row>
    <row r="1293" spans="1:6">
      <c r="A1293" t="s">
        <v>465</v>
      </c>
      <c r="B1293" t="s">
        <v>1275</v>
      </c>
      <c r="C1293" t="s">
        <v>3996</v>
      </c>
      <c r="D1293" t="s">
        <v>729</v>
      </c>
      <c r="E1293" s="5">
        <v>65.804106512758594</v>
      </c>
      <c r="F1293" s="5">
        <v>2</v>
      </c>
    </row>
    <row r="1294" spans="1:6">
      <c r="A1294" t="s">
        <v>466</v>
      </c>
      <c r="B1294" t="s">
        <v>939</v>
      </c>
      <c r="C1294" t="s">
        <v>3996</v>
      </c>
      <c r="D1294" t="s">
        <v>729</v>
      </c>
      <c r="E1294" s="5">
        <v>300.90860431215646</v>
      </c>
      <c r="F1294" s="5">
        <v>2</v>
      </c>
    </row>
    <row r="1295" spans="1:6">
      <c r="A1295" t="s">
        <v>467</v>
      </c>
      <c r="B1295" t="s">
        <v>940</v>
      </c>
      <c r="C1295" t="s">
        <v>3996</v>
      </c>
      <c r="D1295" t="s">
        <v>729</v>
      </c>
      <c r="E1295" s="5">
        <v>5684.079539711126</v>
      </c>
      <c r="F1295" s="5">
        <v>2</v>
      </c>
    </row>
    <row r="1296" spans="1:6">
      <c r="A1296" t="s">
        <v>468</v>
      </c>
      <c r="B1296" t="s">
        <v>2825</v>
      </c>
      <c r="C1296" t="s">
        <v>3996</v>
      </c>
      <c r="D1296" t="s">
        <v>729</v>
      </c>
      <c r="E1296" s="5">
        <v>846.79448170133492</v>
      </c>
      <c r="F1296" s="5">
        <v>2</v>
      </c>
    </row>
    <row r="1297" spans="1:6">
      <c r="A1297" t="s">
        <v>469</v>
      </c>
      <c r="B1297" t="s">
        <v>2826</v>
      </c>
      <c r="C1297" t="s">
        <v>3996</v>
      </c>
      <c r="D1297" t="s">
        <v>729</v>
      </c>
      <c r="E1297" s="5">
        <v>645.61931639367378</v>
      </c>
      <c r="F1297" s="5">
        <v>2</v>
      </c>
    </row>
    <row r="1298" spans="1:6">
      <c r="A1298" t="s">
        <v>3699</v>
      </c>
      <c r="B1298" t="s">
        <v>1307</v>
      </c>
      <c r="C1298" t="s">
        <v>3996</v>
      </c>
      <c r="D1298" t="s">
        <v>729</v>
      </c>
      <c r="E1298" s="5">
        <v>84.60527980211819</v>
      </c>
      <c r="F1298" s="5">
        <v>2</v>
      </c>
    </row>
    <row r="1299" spans="1:6">
      <c r="A1299" t="s">
        <v>3700</v>
      </c>
      <c r="B1299" t="s">
        <v>3764</v>
      </c>
      <c r="C1299" t="s">
        <v>3996</v>
      </c>
      <c r="D1299" t="s">
        <v>729</v>
      </c>
      <c r="E1299" s="5">
        <v>29.299918810974521</v>
      </c>
      <c r="F1299" s="5">
        <v>2</v>
      </c>
    </row>
    <row r="1300" spans="1:6">
      <c r="A1300" t="s">
        <v>3102</v>
      </c>
      <c r="B1300" t="s">
        <v>3765</v>
      </c>
      <c r="C1300" t="s">
        <v>3996</v>
      </c>
      <c r="D1300" t="s">
        <v>729</v>
      </c>
      <c r="E1300" s="5">
        <v>7.0369261064262885</v>
      </c>
      <c r="F1300" s="5">
        <v>2</v>
      </c>
    </row>
    <row r="1301" spans="1:6">
      <c r="A1301" t="s">
        <v>2146</v>
      </c>
      <c r="B1301" t="s">
        <v>3766</v>
      </c>
      <c r="C1301" t="s">
        <v>3996</v>
      </c>
      <c r="D1301" t="s">
        <v>729</v>
      </c>
      <c r="E1301" s="5">
        <v>28.715790730079789</v>
      </c>
      <c r="F1301" s="5">
        <v>2</v>
      </c>
    </row>
    <row r="1302" spans="1:6">
      <c r="A1302" t="s">
        <v>2147</v>
      </c>
      <c r="B1302" t="s">
        <v>3767</v>
      </c>
      <c r="C1302" t="s">
        <v>3996</v>
      </c>
      <c r="D1302" t="s">
        <v>729</v>
      </c>
      <c r="E1302" s="5">
        <v>6.7609682198997678</v>
      </c>
      <c r="F1302" s="5">
        <v>2</v>
      </c>
    </row>
    <row r="1303" spans="1:6">
      <c r="A1303" t="s">
        <v>2148</v>
      </c>
      <c r="B1303" t="s">
        <v>3768</v>
      </c>
      <c r="C1303" t="s">
        <v>3996</v>
      </c>
      <c r="D1303" t="s">
        <v>729</v>
      </c>
      <c r="E1303" s="5">
        <v>11847.74588073941</v>
      </c>
      <c r="F1303" s="5">
        <v>2</v>
      </c>
    </row>
    <row r="1304" spans="1:6">
      <c r="A1304" t="s">
        <v>439</v>
      </c>
      <c r="B1304" t="s">
        <v>3769</v>
      </c>
      <c r="C1304" t="s">
        <v>3996</v>
      </c>
      <c r="D1304" t="s">
        <v>1146</v>
      </c>
      <c r="E1304" s="5">
        <v>1.0008281264415166</v>
      </c>
      <c r="F1304" s="5">
        <v>2</v>
      </c>
    </row>
    <row r="1305" spans="1:6">
      <c r="A1305" t="s">
        <v>2149</v>
      </c>
      <c r="B1305" t="s">
        <v>2896</v>
      </c>
      <c r="C1305" t="s">
        <v>3996</v>
      </c>
      <c r="D1305" t="s">
        <v>729</v>
      </c>
      <c r="E1305" s="5">
        <v>12408.853740767296</v>
      </c>
      <c r="F1305" s="5">
        <v>2</v>
      </c>
    </row>
    <row r="1306" spans="1:6">
      <c r="A1306" t="s">
        <v>183</v>
      </c>
      <c r="B1306" t="s">
        <v>2897</v>
      </c>
      <c r="C1306" t="s">
        <v>3996</v>
      </c>
      <c r="D1306" t="s">
        <v>1146</v>
      </c>
      <c r="E1306" s="5">
        <v>0.29295346403320927</v>
      </c>
      <c r="F1306" s="5">
        <v>2</v>
      </c>
    </row>
    <row r="1307" spans="1:6">
      <c r="A1307" t="s">
        <v>3053</v>
      </c>
      <c r="B1307" t="s">
        <v>1810</v>
      </c>
      <c r="C1307" t="s">
        <v>3996</v>
      </c>
      <c r="D1307" t="s">
        <v>729</v>
      </c>
      <c r="E1307" s="5">
        <v>0</v>
      </c>
      <c r="F1307" s="5">
        <v>2</v>
      </c>
    </row>
    <row r="1308" spans="1:6">
      <c r="A1308" t="s">
        <v>3054</v>
      </c>
      <c r="B1308" t="s">
        <v>4319</v>
      </c>
      <c r="C1308" t="s">
        <v>3996</v>
      </c>
      <c r="D1308" t="s">
        <v>729</v>
      </c>
      <c r="E1308" s="5">
        <v>119.48538709288802</v>
      </c>
      <c r="F1308" s="5">
        <v>2</v>
      </c>
    </row>
    <row r="1309" spans="1:6">
      <c r="A1309" t="s">
        <v>3055</v>
      </c>
      <c r="B1309" t="s">
        <v>1458</v>
      </c>
      <c r="C1309" t="s">
        <v>3996</v>
      </c>
      <c r="D1309" t="s">
        <v>729</v>
      </c>
      <c r="E1309" s="5">
        <v>23.832358221597779</v>
      </c>
      <c r="F1309" s="5">
        <v>2</v>
      </c>
    </row>
    <row r="1310" spans="1:6">
      <c r="A1310" t="s">
        <v>3056</v>
      </c>
      <c r="B1310" t="s">
        <v>2831</v>
      </c>
      <c r="C1310" t="s">
        <v>3996</v>
      </c>
      <c r="D1310" t="s">
        <v>729</v>
      </c>
      <c r="E1310" s="5">
        <v>63.453854824538382</v>
      </c>
      <c r="F1310" s="5">
        <v>2</v>
      </c>
    </row>
    <row r="1311" spans="1:6">
      <c r="A1311" t="s">
        <v>3057</v>
      </c>
      <c r="B1311" t="s">
        <v>1837</v>
      </c>
      <c r="C1311" t="s">
        <v>3996</v>
      </c>
      <c r="D1311" t="s">
        <v>729</v>
      </c>
      <c r="E1311" s="5">
        <v>3056.7719157466436</v>
      </c>
      <c r="F1311" s="5">
        <v>2</v>
      </c>
    </row>
    <row r="1312" spans="1:6">
      <c r="A1312" t="s">
        <v>106</v>
      </c>
      <c r="B1312" t="s">
        <v>1838</v>
      </c>
      <c r="C1312" t="s">
        <v>3996</v>
      </c>
      <c r="D1312" t="s">
        <v>729</v>
      </c>
      <c r="E1312" s="5">
        <v>691.13838842633561</v>
      </c>
      <c r="F1312" s="5">
        <v>2</v>
      </c>
    </row>
    <row r="1313" spans="1:6">
      <c r="A1313" t="s">
        <v>107</v>
      </c>
      <c r="B1313" t="s">
        <v>1223</v>
      </c>
      <c r="C1313" t="s">
        <v>3996</v>
      </c>
      <c r="D1313" t="s">
        <v>729</v>
      </c>
      <c r="E1313" s="5">
        <v>2400.1137913398379</v>
      </c>
      <c r="F1313" s="5">
        <v>2</v>
      </c>
    </row>
    <row r="1314" spans="1:6">
      <c r="A1314" t="s">
        <v>1514</v>
      </c>
      <c r="B1314" t="s">
        <v>612</v>
      </c>
      <c r="C1314" t="s">
        <v>3996</v>
      </c>
      <c r="D1314" t="s">
        <v>729</v>
      </c>
      <c r="E1314" s="5">
        <v>475.45554652087583</v>
      </c>
      <c r="F1314" s="5">
        <v>2</v>
      </c>
    </row>
    <row r="1315" spans="1:6">
      <c r="A1315" t="s">
        <v>3048</v>
      </c>
      <c r="B1315" t="s">
        <v>4309</v>
      </c>
      <c r="C1315" t="s">
        <v>3996</v>
      </c>
      <c r="D1315" t="s">
        <v>727</v>
      </c>
      <c r="E1315" s="5">
        <v>75</v>
      </c>
      <c r="F1315" s="5">
        <v>2</v>
      </c>
    </row>
    <row r="1316" spans="1:6">
      <c r="A1316" t="s">
        <v>3049</v>
      </c>
      <c r="B1316" t="s">
        <v>1841</v>
      </c>
      <c r="C1316" t="s">
        <v>3996</v>
      </c>
      <c r="D1316" t="s">
        <v>727</v>
      </c>
      <c r="E1316" s="5">
        <v>85.203936766436669</v>
      </c>
      <c r="F1316" s="5">
        <v>2</v>
      </c>
    </row>
    <row r="1317" spans="1:6">
      <c r="A1317" t="s">
        <v>1515</v>
      </c>
      <c r="B1317" t="s">
        <v>613</v>
      </c>
      <c r="C1317" t="s">
        <v>3996</v>
      </c>
      <c r="D1317" t="s">
        <v>729</v>
      </c>
      <c r="E1317" s="5">
        <v>0.38921201258319038</v>
      </c>
      <c r="F1317" s="5">
        <v>2</v>
      </c>
    </row>
    <row r="1318" spans="1:6">
      <c r="A1318" t="s">
        <v>1516</v>
      </c>
      <c r="B1318" t="s">
        <v>614</v>
      </c>
      <c r="C1318" t="s">
        <v>3996</v>
      </c>
      <c r="D1318" t="s">
        <v>729</v>
      </c>
      <c r="E1318" s="5">
        <v>3.8327484239794603E-2</v>
      </c>
      <c r="F1318" s="5">
        <v>2</v>
      </c>
    </row>
    <row r="1319" spans="1:6">
      <c r="A1319" t="s">
        <v>1517</v>
      </c>
      <c r="B1319" t="s">
        <v>4357</v>
      </c>
      <c r="C1319" t="s">
        <v>3996</v>
      </c>
      <c r="D1319" t="s">
        <v>1146</v>
      </c>
      <c r="E1319" s="5">
        <v>0.24645389999999998</v>
      </c>
      <c r="F1319" s="5">
        <v>2</v>
      </c>
    </row>
    <row r="1320" spans="1:6">
      <c r="A1320" t="s">
        <v>4577</v>
      </c>
      <c r="B1320" t="s">
        <v>615</v>
      </c>
      <c r="C1320" t="s">
        <v>3996</v>
      </c>
      <c r="D1320" t="s">
        <v>729</v>
      </c>
      <c r="E1320" s="5">
        <v>2.4645389999999998</v>
      </c>
      <c r="F1320" s="5">
        <v>2</v>
      </c>
    </row>
    <row r="1321" spans="1:6">
      <c r="A1321" t="s">
        <v>3886</v>
      </c>
      <c r="B1321" t="s">
        <v>1224</v>
      </c>
      <c r="C1321" t="s">
        <v>3996</v>
      </c>
      <c r="D1321" t="s">
        <v>1146</v>
      </c>
      <c r="E1321" s="5">
        <v>0.28303018104643568</v>
      </c>
      <c r="F1321" s="5">
        <v>2</v>
      </c>
    </row>
    <row r="1322" spans="1:6">
      <c r="A1322" t="s">
        <v>3887</v>
      </c>
      <c r="B1322" t="s">
        <v>3520</v>
      </c>
      <c r="C1322" t="s">
        <v>3996</v>
      </c>
      <c r="D1322" t="s">
        <v>729</v>
      </c>
      <c r="E1322" s="5">
        <v>5.2135932796178786</v>
      </c>
      <c r="F1322" s="5">
        <v>2</v>
      </c>
    </row>
    <row r="1323" spans="1:6">
      <c r="A1323" t="s">
        <v>4570</v>
      </c>
      <c r="B1323" t="s">
        <v>3521</v>
      </c>
      <c r="C1323" t="s">
        <v>3996</v>
      </c>
      <c r="D1323" t="s">
        <v>729</v>
      </c>
      <c r="E1323" s="5">
        <v>0</v>
      </c>
      <c r="F1323" s="5">
        <v>2</v>
      </c>
    </row>
    <row r="1324" spans="1:6">
      <c r="A1324" t="s">
        <v>4571</v>
      </c>
      <c r="B1324" t="s">
        <v>736</v>
      </c>
      <c r="C1324" t="s">
        <v>3996</v>
      </c>
      <c r="D1324" t="s">
        <v>1146</v>
      </c>
      <c r="E1324" s="5">
        <v>1</v>
      </c>
      <c r="F1324" s="5">
        <v>2</v>
      </c>
    </row>
    <row r="1325" spans="1:6">
      <c r="A1325" t="s">
        <v>4572</v>
      </c>
      <c r="B1325" t="s">
        <v>3522</v>
      </c>
      <c r="C1325" t="s">
        <v>3996</v>
      </c>
      <c r="D1325" t="s">
        <v>729</v>
      </c>
      <c r="E1325" s="5">
        <v>100</v>
      </c>
      <c r="F1325" s="5">
        <v>2</v>
      </c>
    </row>
    <row r="1326" spans="1:6">
      <c r="A1326" t="s">
        <v>4573</v>
      </c>
      <c r="B1326" t="s">
        <v>3523</v>
      </c>
      <c r="C1326" t="s">
        <v>3996</v>
      </c>
      <c r="D1326" t="s">
        <v>729</v>
      </c>
      <c r="E1326" s="5">
        <v>4.7274439378110804</v>
      </c>
      <c r="F1326" s="5">
        <v>2</v>
      </c>
    </row>
    <row r="1327" spans="1:6">
      <c r="A1327" t="s">
        <v>4574</v>
      </c>
      <c r="B1327" t="s">
        <v>1149</v>
      </c>
      <c r="C1327" t="s">
        <v>3996</v>
      </c>
      <c r="D1327" t="s">
        <v>729</v>
      </c>
      <c r="E1327" s="5">
        <v>0.49278194022593075</v>
      </c>
      <c r="F1327" s="5">
        <v>2</v>
      </c>
    </row>
    <row r="1328" spans="1:6">
      <c r="A1328" t="s">
        <v>2623</v>
      </c>
      <c r="B1328" t="s">
        <v>1150</v>
      </c>
      <c r="C1328" t="s">
        <v>3996</v>
      </c>
      <c r="D1328" t="s">
        <v>729</v>
      </c>
      <c r="E1328" s="5">
        <v>1.89486681428952</v>
      </c>
      <c r="F1328" s="5">
        <v>2</v>
      </c>
    </row>
    <row r="1329" spans="1:6">
      <c r="A1329" t="s">
        <v>2624</v>
      </c>
      <c r="B1329" t="s">
        <v>1151</v>
      </c>
      <c r="C1329" t="s">
        <v>3996</v>
      </c>
      <c r="D1329" t="s">
        <v>729</v>
      </c>
      <c r="E1329" s="5">
        <v>0.52725672275378666</v>
      </c>
      <c r="F1329" s="5">
        <v>2</v>
      </c>
    </row>
    <row r="1330" spans="1:6">
      <c r="A1330" t="s">
        <v>2625</v>
      </c>
      <c r="B1330" t="s">
        <v>1152</v>
      </c>
      <c r="C1330" t="s">
        <v>3996</v>
      </c>
      <c r="D1330" t="s">
        <v>729</v>
      </c>
      <c r="E1330" s="5">
        <v>0</v>
      </c>
      <c r="F1330" s="5">
        <v>2</v>
      </c>
    </row>
    <row r="1331" spans="1:6">
      <c r="A1331" t="s">
        <v>2626</v>
      </c>
      <c r="B1331" t="s">
        <v>4142</v>
      </c>
      <c r="C1331" t="s">
        <v>3996</v>
      </c>
      <c r="D1331" t="s">
        <v>1146</v>
      </c>
      <c r="E1331" s="5">
        <v>1</v>
      </c>
      <c r="F1331" s="5">
        <v>2</v>
      </c>
    </row>
    <row r="1332" spans="1:6">
      <c r="A1332" t="s">
        <v>1491</v>
      </c>
      <c r="B1332" t="s">
        <v>1153</v>
      </c>
      <c r="C1332" t="s">
        <v>3996</v>
      </c>
      <c r="D1332" t="s">
        <v>729</v>
      </c>
      <c r="E1332" s="5">
        <v>100</v>
      </c>
      <c r="F1332" s="5">
        <v>2</v>
      </c>
    </row>
    <row r="1333" spans="1:6">
      <c r="A1333" t="s">
        <v>2439</v>
      </c>
      <c r="B1333" t="s">
        <v>124</v>
      </c>
      <c r="C1333" t="s">
        <v>3996</v>
      </c>
      <c r="D1333" t="s">
        <v>729</v>
      </c>
      <c r="E1333" s="5">
        <v>3.7036195390321782</v>
      </c>
      <c r="F1333" s="5">
        <v>2</v>
      </c>
    </row>
    <row r="1334" spans="1:6">
      <c r="A1334" t="s">
        <v>2440</v>
      </c>
      <c r="B1334" t="s">
        <v>2534</v>
      </c>
      <c r="C1334" t="s">
        <v>3996</v>
      </c>
      <c r="D1334" t="s">
        <v>729</v>
      </c>
      <c r="E1334" s="5">
        <v>0.38327484239794596</v>
      </c>
      <c r="F1334" s="5">
        <v>2</v>
      </c>
    </row>
    <row r="1335" spans="1:6">
      <c r="A1335" t="s">
        <v>2370</v>
      </c>
      <c r="B1335" t="s">
        <v>2535</v>
      </c>
      <c r="C1335" t="s">
        <v>3996</v>
      </c>
      <c r="D1335" t="s">
        <v>729</v>
      </c>
      <c r="E1335" s="5">
        <v>0</v>
      </c>
      <c r="F1335" s="5">
        <v>2</v>
      </c>
    </row>
    <row r="1336" spans="1:6">
      <c r="A1336" t="s">
        <v>184</v>
      </c>
      <c r="B1336" t="s">
        <v>1819</v>
      </c>
      <c r="C1336" t="s">
        <v>3996</v>
      </c>
      <c r="D1336" t="s">
        <v>3992</v>
      </c>
      <c r="E1336" s="5">
        <v>15</v>
      </c>
      <c r="F1336" s="5">
        <v>2</v>
      </c>
    </row>
    <row r="1337" spans="1:6">
      <c r="A1337" t="s">
        <v>185</v>
      </c>
      <c r="B1337" t="s">
        <v>1634</v>
      </c>
      <c r="C1337" t="s">
        <v>3996</v>
      </c>
      <c r="D1337" t="s">
        <v>3992</v>
      </c>
      <c r="E1337" s="5">
        <v>23.927600000000002</v>
      </c>
      <c r="F1337" s="5">
        <v>2</v>
      </c>
    </row>
    <row r="1338" spans="1:6">
      <c r="A1338" t="s">
        <v>1699</v>
      </c>
      <c r="B1338" t="s">
        <v>1818</v>
      </c>
      <c r="C1338" t="s">
        <v>3996</v>
      </c>
      <c r="D1338" t="s">
        <v>3992</v>
      </c>
      <c r="E1338" s="5">
        <v>61.072400000000002</v>
      </c>
      <c r="F1338" s="5">
        <v>2</v>
      </c>
    </row>
    <row r="1339" spans="1:6">
      <c r="A1339" t="s">
        <v>2371</v>
      </c>
      <c r="B1339" t="s">
        <v>2536</v>
      </c>
      <c r="C1339" t="s">
        <v>3996</v>
      </c>
      <c r="D1339" t="s">
        <v>729</v>
      </c>
      <c r="E1339" s="5">
        <v>21697.357330949293</v>
      </c>
      <c r="F1339" s="5">
        <v>2</v>
      </c>
    </row>
    <row r="1340" spans="1:6">
      <c r="A1340" t="s">
        <v>3147</v>
      </c>
      <c r="B1340" t="s">
        <v>2537</v>
      </c>
      <c r="C1340" t="s">
        <v>3996</v>
      </c>
      <c r="D1340" t="s">
        <v>3991</v>
      </c>
      <c r="E1340" s="5">
        <v>12.589213149563252</v>
      </c>
      <c r="F1340" s="5">
        <v>2</v>
      </c>
    </row>
    <row r="1341" spans="1:6">
      <c r="A1341" t="s">
        <v>3148</v>
      </c>
      <c r="B1341" t="s">
        <v>2538</v>
      </c>
      <c r="C1341" t="s">
        <v>3996</v>
      </c>
      <c r="D1341" t="s">
        <v>3993</v>
      </c>
      <c r="E1341" s="5">
        <v>1665.667907281153</v>
      </c>
      <c r="F1341" s="5">
        <v>2</v>
      </c>
    </row>
    <row r="1342" spans="1:6">
      <c r="A1342" t="s">
        <v>3149</v>
      </c>
      <c r="B1342" t="s">
        <v>2539</v>
      </c>
      <c r="C1342" t="s">
        <v>3996</v>
      </c>
      <c r="D1342" t="s">
        <v>3993</v>
      </c>
      <c r="E1342" s="5">
        <v>1635.2567224981167</v>
      </c>
      <c r="F1342" s="5">
        <v>2</v>
      </c>
    </row>
    <row r="1343" spans="1:6">
      <c r="A1343" t="s">
        <v>3150</v>
      </c>
      <c r="B1343" t="s">
        <v>4437</v>
      </c>
      <c r="C1343" t="s">
        <v>3996</v>
      </c>
      <c r="D1343" t="s">
        <v>3990</v>
      </c>
      <c r="E1343" s="5">
        <v>0.99960019637257147</v>
      </c>
      <c r="F1343" s="5">
        <v>2</v>
      </c>
    </row>
    <row r="1344" spans="1:6">
      <c r="A1344" t="s">
        <v>1478</v>
      </c>
      <c r="B1344" t="s">
        <v>4438</v>
      </c>
      <c r="C1344" t="s">
        <v>3996</v>
      </c>
      <c r="D1344" t="s">
        <v>729</v>
      </c>
      <c r="E1344" s="5">
        <v>10871.2601098549</v>
      </c>
      <c r="F1344" s="5">
        <v>2</v>
      </c>
    </row>
    <row r="1345" spans="1:6">
      <c r="A1345" t="s">
        <v>1700</v>
      </c>
      <c r="B1345" t="s">
        <v>4439</v>
      </c>
      <c r="C1345" t="s">
        <v>3996</v>
      </c>
      <c r="D1345" t="s">
        <v>1146</v>
      </c>
      <c r="E1345" s="5">
        <v>1.0008281264415166</v>
      </c>
      <c r="F1345" s="5">
        <v>2</v>
      </c>
    </row>
    <row r="1346" spans="1:6">
      <c r="A1346" t="s">
        <v>1479</v>
      </c>
      <c r="B1346" t="s">
        <v>4198</v>
      </c>
      <c r="C1346" t="s">
        <v>3996</v>
      </c>
      <c r="D1346" t="s">
        <v>729</v>
      </c>
      <c r="E1346" s="5">
        <v>2288.3766979788979</v>
      </c>
      <c r="F1346" s="5">
        <v>2</v>
      </c>
    </row>
    <row r="1347" spans="1:6">
      <c r="A1347" t="s">
        <v>1701</v>
      </c>
      <c r="B1347" t="s">
        <v>1124</v>
      </c>
      <c r="C1347" t="s">
        <v>3996</v>
      </c>
      <c r="D1347" t="s">
        <v>1146</v>
      </c>
      <c r="E1347" s="5">
        <v>0.2964707620090935</v>
      </c>
      <c r="F1347" s="5">
        <v>2</v>
      </c>
    </row>
    <row r="1348" spans="1:6">
      <c r="A1348" t="s">
        <v>1480</v>
      </c>
      <c r="B1348" t="s">
        <v>1125</v>
      </c>
      <c r="C1348" t="s">
        <v>3996</v>
      </c>
      <c r="D1348" t="s">
        <v>729</v>
      </c>
      <c r="E1348" s="5">
        <v>2630.0821342961576</v>
      </c>
      <c r="F1348" s="5">
        <v>2</v>
      </c>
    </row>
    <row r="1349" spans="1:6">
      <c r="A1349" t="s">
        <v>3299</v>
      </c>
      <c r="B1349" t="s">
        <v>1400</v>
      </c>
      <c r="C1349" t="s">
        <v>3996</v>
      </c>
      <c r="D1349" t="s">
        <v>1146</v>
      </c>
      <c r="E1349" s="5">
        <v>0.25946900000000001</v>
      </c>
      <c r="F1349" s="5">
        <v>2</v>
      </c>
    </row>
    <row r="1350" spans="1:6">
      <c r="A1350" t="s">
        <v>3300</v>
      </c>
      <c r="B1350" t="s">
        <v>1126</v>
      </c>
      <c r="C1350" t="s">
        <v>3996</v>
      </c>
      <c r="D1350" t="s">
        <v>729</v>
      </c>
      <c r="E1350" s="5">
        <v>2.5946899999999999</v>
      </c>
      <c r="F1350" s="5">
        <v>2</v>
      </c>
    </row>
    <row r="1351" spans="1:6">
      <c r="A1351" t="s">
        <v>21</v>
      </c>
      <c r="B1351" t="s">
        <v>1402</v>
      </c>
      <c r="C1351" t="s">
        <v>3996</v>
      </c>
      <c r="D1351" t="s">
        <v>1146</v>
      </c>
      <c r="E1351" s="5">
        <v>0.254969</v>
      </c>
      <c r="F1351" s="5">
        <v>2</v>
      </c>
    </row>
    <row r="1352" spans="1:6">
      <c r="A1352" t="s">
        <v>22</v>
      </c>
      <c r="B1352" t="s">
        <v>4576</v>
      </c>
      <c r="C1352" t="s">
        <v>3996</v>
      </c>
      <c r="D1352" t="s">
        <v>729</v>
      </c>
      <c r="E1352" s="5">
        <v>2.5496899999999991</v>
      </c>
      <c r="F1352" s="5">
        <v>2</v>
      </c>
    </row>
    <row r="1353" spans="1:6">
      <c r="A1353" t="s">
        <v>23</v>
      </c>
      <c r="B1353" t="s">
        <v>4359</v>
      </c>
      <c r="C1353" t="s">
        <v>3996</v>
      </c>
      <c r="D1353" t="s">
        <v>1146</v>
      </c>
      <c r="E1353" s="5">
        <v>0.25805620000000001</v>
      </c>
      <c r="F1353" s="5">
        <v>2</v>
      </c>
    </row>
    <row r="1354" spans="1:6">
      <c r="A1354" t="s">
        <v>24</v>
      </c>
      <c r="B1354" t="s">
        <v>2301</v>
      </c>
      <c r="C1354" t="s">
        <v>3996</v>
      </c>
      <c r="D1354" t="s">
        <v>729</v>
      </c>
      <c r="E1354" s="5">
        <v>25.805620000000001</v>
      </c>
      <c r="F1354" s="5">
        <v>2</v>
      </c>
    </row>
    <row r="1355" spans="1:6">
      <c r="A1355" t="s">
        <v>1896</v>
      </c>
      <c r="B1355" t="s">
        <v>2214</v>
      </c>
      <c r="C1355" t="s">
        <v>3996</v>
      </c>
      <c r="D1355" t="s">
        <v>3992</v>
      </c>
      <c r="E1355" s="5">
        <v>0.1</v>
      </c>
      <c r="F1355" s="5">
        <v>2</v>
      </c>
    </row>
    <row r="1356" spans="1:6">
      <c r="A1356" t="s">
        <v>18</v>
      </c>
      <c r="B1356" t="s">
        <v>2215</v>
      </c>
      <c r="C1356" t="s">
        <v>3996</v>
      </c>
      <c r="D1356" t="s">
        <v>3992</v>
      </c>
      <c r="E1356" s="5">
        <v>99.89</v>
      </c>
      <c r="F1356" s="5">
        <v>2</v>
      </c>
    </row>
    <row r="1357" spans="1:6">
      <c r="A1357" t="s">
        <v>1895</v>
      </c>
      <c r="B1357" t="s">
        <v>1822</v>
      </c>
      <c r="C1357" t="s">
        <v>3996</v>
      </c>
      <c r="D1357" t="s">
        <v>3992</v>
      </c>
      <c r="E1357" s="5">
        <v>0.01</v>
      </c>
      <c r="F1357" s="5">
        <v>2</v>
      </c>
    </row>
    <row r="1358" spans="1:6">
      <c r="A1358" t="s">
        <v>25</v>
      </c>
      <c r="B1358" t="s">
        <v>2302</v>
      </c>
      <c r="C1358" t="s">
        <v>3996</v>
      </c>
      <c r="D1358" t="s">
        <v>729</v>
      </c>
      <c r="E1358" s="5">
        <v>350.2495896059649</v>
      </c>
      <c r="F1358" s="5">
        <v>2</v>
      </c>
    </row>
    <row r="1359" spans="1:6">
      <c r="A1359" t="s">
        <v>3864</v>
      </c>
      <c r="B1359" t="s">
        <v>2303</v>
      </c>
      <c r="C1359" t="s">
        <v>3996</v>
      </c>
      <c r="D1359" t="s">
        <v>1146</v>
      </c>
      <c r="E1359" s="5">
        <v>0.31840871782360447</v>
      </c>
      <c r="F1359" s="5">
        <v>2</v>
      </c>
    </row>
    <row r="1360" spans="1:6">
      <c r="A1360" t="s">
        <v>26</v>
      </c>
      <c r="B1360" t="s">
        <v>2304</v>
      </c>
      <c r="C1360" t="s">
        <v>3996</v>
      </c>
      <c r="D1360" t="s">
        <v>729</v>
      </c>
      <c r="E1360" s="5">
        <v>9954.656883246802</v>
      </c>
      <c r="F1360" s="5">
        <v>2</v>
      </c>
    </row>
    <row r="1361" spans="1:6">
      <c r="A1361" t="s">
        <v>3865</v>
      </c>
      <c r="B1361" t="s">
        <v>2305</v>
      </c>
      <c r="C1361" t="s">
        <v>3996</v>
      </c>
      <c r="D1361" t="s">
        <v>1146</v>
      </c>
      <c r="E1361" s="5">
        <v>0.29863476049450188</v>
      </c>
      <c r="F1361" s="5">
        <v>2</v>
      </c>
    </row>
    <row r="1362" spans="1:6">
      <c r="A1362" t="s">
        <v>3866</v>
      </c>
      <c r="B1362" t="s">
        <v>3349</v>
      </c>
      <c r="C1362" t="s">
        <v>3995</v>
      </c>
      <c r="D1362" t="s">
        <v>364</v>
      </c>
      <c r="E1362" s="5">
        <v>0.23565000000000003</v>
      </c>
      <c r="F1362" s="5">
        <v>2</v>
      </c>
    </row>
    <row r="1363" spans="1:6">
      <c r="A1363" t="s">
        <v>3867</v>
      </c>
      <c r="B1363" t="s">
        <v>3350</v>
      </c>
      <c r="C1363" t="s">
        <v>3995</v>
      </c>
      <c r="D1363" t="s">
        <v>364</v>
      </c>
      <c r="E1363" s="5">
        <v>0.25923649999999998</v>
      </c>
      <c r="F1363" s="5">
        <v>2</v>
      </c>
    </row>
    <row r="1364" spans="1:6">
      <c r="A1364" t="s">
        <v>3868</v>
      </c>
      <c r="B1364" t="s">
        <v>3742</v>
      </c>
      <c r="C1364" t="s">
        <v>3995</v>
      </c>
      <c r="D1364" t="s">
        <v>364</v>
      </c>
      <c r="E1364" s="5">
        <v>0.25923649999999998</v>
      </c>
      <c r="F1364" s="5">
        <v>2</v>
      </c>
    </row>
    <row r="1365" spans="1:6">
      <c r="A1365" t="s">
        <v>3869</v>
      </c>
      <c r="B1365" t="s">
        <v>565</v>
      </c>
      <c r="C1365" t="s">
        <v>3995</v>
      </c>
      <c r="D1365" t="s">
        <v>364</v>
      </c>
      <c r="E1365" s="5">
        <v>0.32847549999999998</v>
      </c>
      <c r="F1365" s="5">
        <v>2</v>
      </c>
    </row>
    <row r="1366" spans="1:6">
      <c r="A1366" t="s">
        <v>3870</v>
      </c>
      <c r="B1366" t="s">
        <v>566</v>
      </c>
      <c r="C1366" t="s">
        <v>3995</v>
      </c>
      <c r="D1366" t="s">
        <v>364</v>
      </c>
      <c r="E1366" s="5">
        <v>0.2710554</v>
      </c>
      <c r="F1366" s="5">
        <v>2</v>
      </c>
    </row>
    <row r="1367" spans="1:6">
      <c r="A1367" t="s">
        <v>2192</v>
      </c>
      <c r="B1367" t="s">
        <v>567</v>
      </c>
      <c r="C1367" t="s">
        <v>3995</v>
      </c>
      <c r="D1367" t="s">
        <v>364</v>
      </c>
      <c r="E1367" s="5">
        <v>0.35583900000000002</v>
      </c>
      <c r="F1367" s="5">
        <v>2</v>
      </c>
    </row>
    <row r="1368" spans="1:6">
      <c r="A1368" t="s">
        <v>27</v>
      </c>
      <c r="B1368" t="s">
        <v>2306</v>
      </c>
      <c r="C1368" t="s">
        <v>3996</v>
      </c>
      <c r="D1368" t="s">
        <v>729</v>
      </c>
      <c r="E1368" s="5">
        <v>1537.1479519236457</v>
      </c>
      <c r="F1368" s="5">
        <v>2</v>
      </c>
    </row>
    <row r="1369" spans="1:6">
      <c r="A1369" t="s">
        <v>2193</v>
      </c>
      <c r="B1369" t="s">
        <v>2307</v>
      </c>
      <c r="C1369" t="s">
        <v>3996</v>
      </c>
      <c r="D1369" t="s">
        <v>1146</v>
      </c>
      <c r="E1369" s="5">
        <v>0.2669529401515634</v>
      </c>
      <c r="F1369" s="5">
        <v>2</v>
      </c>
    </row>
    <row r="1370" spans="1:6">
      <c r="A1370" t="s">
        <v>28</v>
      </c>
      <c r="B1370" t="s">
        <v>2308</v>
      </c>
      <c r="C1370" t="s">
        <v>3996</v>
      </c>
      <c r="D1370" t="s">
        <v>729</v>
      </c>
      <c r="E1370" s="5">
        <v>15522.184514123206</v>
      </c>
      <c r="F1370" s="5">
        <v>2</v>
      </c>
    </row>
    <row r="1371" spans="1:6">
      <c r="A1371" t="s">
        <v>2194</v>
      </c>
      <c r="B1371" t="s">
        <v>2309</v>
      </c>
      <c r="C1371" t="s">
        <v>3996</v>
      </c>
      <c r="D1371" t="s">
        <v>1146</v>
      </c>
      <c r="E1371" s="5">
        <v>0.28222153662042193</v>
      </c>
      <c r="F1371" s="5">
        <v>2</v>
      </c>
    </row>
    <row r="1372" spans="1:6">
      <c r="A1372" t="s">
        <v>29</v>
      </c>
      <c r="B1372" t="s">
        <v>4159</v>
      </c>
      <c r="C1372" t="s">
        <v>3996</v>
      </c>
      <c r="D1372" t="s">
        <v>729</v>
      </c>
      <c r="E1372" s="5">
        <v>27511.829859626359</v>
      </c>
      <c r="F1372" s="5">
        <v>2</v>
      </c>
    </row>
    <row r="1373" spans="1:6">
      <c r="A1373" t="s">
        <v>2195</v>
      </c>
      <c r="B1373" t="s">
        <v>2431</v>
      </c>
      <c r="C1373" t="s">
        <v>3996</v>
      </c>
      <c r="D1373" t="s">
        <v>1146</v>
      </c>
      <c r="E1373" s="5">
        <v>0.27511829859626363</v>
      </c>
      <c r="F1373" s="5">
        <v>2</v>
      </c>
    </row>
    <row r="1374" spans="1:6">
      <c r="A1374" t="s">
        <v>30</v>
      </c>
      <c r="B1374" t="s">
        <v>1956</v>
      </c>
      <c r="C1374" t="s">
        <v>3996</v>
      </c>
      <c r="D1374" t="s">
        <v>729</v>
      </c>
      <c r="E1374" s="5">
        <v>22824.830614646085</v>
      </c>
      <c r="F1374" s="5">
        <v>2</v>
      </c>
    </row>
    <row r="1375" spans="1:6">
      <c r="A1375" t="s">
        <v>2196</v>
      </c>
      <c r="B1375" t="s">
        <v>1638</v>
      </c>
      <c r="C1375" t="s">
        <v>3995</v>
      </c>
      <c r="D1375" t="s">
        <v>364</v>
      </c>
      <c r="E1375" s="5">
        <v>0.25923649999999998</v>
      </c>
      <c r="F1375" s="5">
        <v>2</v>
      </c>
    </row>
    <row r="1376" spans="1:6">
      <c r="A1376" t="s">
        <v>2197</v>
      </c>
      <c r="B1376" t="s">
        <v>1635</v>
      </c>
      <c r="C1376" t="s">
        <v>3995</v>
      </c>
      <c r="D1376" t="s">
        <v>364</v>
      </c>
      <c r="E1376" s="5">
        <v>0.2660516</v>
      </c>
      <c r="F1376" s="5">
        <v>2</v>
      </c>
    </row>
    <row r="1377" spans="1:6">
      <c r="A1377" t="s">
        <v>2198</v>
      </c>
      <c r="B1377" t="s">
        <v>1637</v>
      </c>
      <c r="C1377" t="s">
        <v>3995</v>
      </c>
      <c r="D1377" t="s">
        <v>364</v>
      </c>
      <c r="E1377" s="5">
        <v>0.24645389999999998</v>
      </c>
      <c r="F1377" s="5">
        <v>2</v>
      </c>
    </row>
    <row r="1378" spans="1:6">
      <c r="A1378" t="s">
        <v>139</v>
      </c>
      <c r="B1378" t="s">
        <v>1636</v>
      </c>
      <c r="C1378" t="s">
        <v>3995</v>
      </c>
      <c r="D1378" t="s">
        <v>364</v>
      </c>
      <c r="E1378" s="5">
        <v>0.36258620000000003</v>
      </c>
      <c r="F1378" s="5">
        <v>2</v>
      </c>
    </row>
    <row r="1379" spans="1:6">
      <c r="A1379" t="s">
        <v>140</v>
      </c>
      <c r="B1379" t="s">
        <v>1957</v>
      </c>
      <c r="C1379" t="s">
        <v>3996</v>
      </c>
      <c r="D1379" t="s">
        <v>3992</v>
      </c>
      <c r="E1379" s="5">
        <v>0</v>
      </c>
      <c r="F1379" s="5">
        <v>2</v>
      </c>
    </row>
    <row r="1380" spans="1:6">
      <c r="A1380" t="s">
        <v>141</v>
      </c>
      <c r="B1380" t="s">
        <v>2229</v>
      </c>
      <c r="C1380" t="s">
        <v>3996</v>
      </c>
      <c r="D1380" t="s">
        <v>3992</v>
      </c>
      <c r="E1380" s="5">
        <v>0</v>
      </c>
      <c r="F1380" s="5">
        <v>2</v>
      </c>
    </row>
    <row r="1381" spans="1:6">
      <c r="A1381" t="s">
        <v>142</v>
      </c>
      <c r="B1381" t="s">
        <v>2230</v>
      </c>
      <c r="C1381" t="s">
        <v>3996</v>
      </c>
      <c r="D1381" t="s">
        <v>3992</v>
      </c>
      <c r="E1381" s="5">
        <v>0</v>
      </c>
      <c r="F1381" s="5">
        <v>2</v>
      </c>
    </row>
    <row r="1382" spans="1:6">
      <c r="A1382" t="s">
        <v>143</v>
      </c>
      <c r="B1382" t="s">
        <v>1344</v>
      </c>
      <c r="C1382" t="s">
        <v>3996</v>
      </c>
      <c r="D1382" t="s">
        <v>3992</v>
      </c>
      <c r="E1382" s="5">
        <v>0</v>
      </c>
      <c r="F1382" s="5">
        <v>2</v>
      </c>
    </row>
    <row r="1383" spans="1:6">
      <c r="A1383" t="s">
        <v>2468</v>
      </c>
      <c r="B1383" t="s">
        <v>1345</v>
      </c>
      <c r="C1383" t="s">
        <v>3996</v>
      </c>
      <c r="D1383" t="s">
        <v>3992</v>
      </c>
      <c r="E1383" s="5">
        <v>0</v>
      </c>
      <c r="F1383" s="5">
        <v>2</v>
      </c>
    </row>
    <row r="1384" spans="1:6">
      <c r="A1384" t="s">
        <v>2469</v>
      </c>
      <c r="B1384" t="s">
        <v>454</v>
      </c>
      <c r="C1384" t="s">
        <v>3996</v>
      </c>
      <c r="D1384" t="s">
        <v>3992</v>
      </c>
      <c r="E1384" s="5">
        <v>0</v>
      </c>
      <c r="F1384" s="5">
        <v>2</v>
      </c>
    </row>
    <row r="1385" spans="1:6">
      <c r="A1385" t="s">
        <v>2470</v>
      </c>
      <c r="B1385" t="s">
        <v>455</v>
      </c>
      <c r="C1385" t="s">
        <v>3996</v>
      </c>
      <c r="D1385" t="s">
        <v>3992</v>
      </c>
      <c r="E1385" s="5">
        <v>0</v>
      </c>
      <c r="F1385" s="5">
        <v>2</v>
      </c>
    </row>
    <row r="1386" spans="1:6">
      <c r="A1386" t="s">
        <v>2471</v>
      </c>
      <c r="B1386" t="s">
        <v>4026</v>
      </c>
      <c r="C1386" t="s">
        <v>3996</v>
      </c>
      <c r="D1386" t="s">
        <v>3992</v>
      </c>
      <c r="E1386" s="5">
        <v>0</v>
      </c>
      <c r="F1386" s="5">
        <v>2</v>
      </c>
    </row>
    <row r="1387" spans="1:6">
      <c r="A1387" t="s">
        <v>2472</v>
      </c>
      <c r="B1387" t="s">
        <v>4249</v>
      </c>
      <c r="C1387" t="s">
        <v>3996</v>
      </c>
      <c r="D1387" t="s">
        <v>3992</v>
      </c>
      <c r="E1387" s="5">
        <v>0</v>
      </c>
      <c r="F1387" s="5">
        <v>2</v>
      </c>
    </row>
    <row r="1388" spans="1:6">
      <c r="A1388" t="s">
        <v>4428</v>
      </c>
      <c r="B1388" t="s">
        <v>4250</v>
      </c>
      <c r="C1388" t="s">
        <v>3996</v>
      </c>
      <c r="D1388" t="s">
        <v>3992</v>
      </c>
      <c r="E1388" s="5">
        <v>0</v>
      </c>
      <c r="F1388" s="5">
        <v>2</v>
      </c>
    </row>
    <row r="1389" spans="1:6">
      <c r="A1389" t="s">
        <v>4429</v>
      </c>
      <c r="B1389" t="s">
        <v>540</v>
      </c>
      <c r="C1389" t="s">
        <v>3996</v>
      </c>
      <c r="D1389" t="s">
        <v>3992</v>
      </c>
      <c r="E1389" s="5">
        <v>0</v>
      </c>
      <c r="F1389" s="5">
        <v>2</v>
      </c>
    </row>
    <row r="1390" spans="1:6">
      <c r="A1390" t="s">
        <v>3656</v>
      </c>
      <c r="B1390" t="s">
        <v>319</v>
      </c>
      <c r="C1390" t="s">
        <v>3996</v>
      </c>
      <c r="D1390" t="s">
        <v>3992</v>
      </c>
      <c r="E1390" s="5">
        <v>100</v>
      </c>
      <c r="F1390" s="5">
        <v>2</v>
      </c>
    </row>
    <row r="1391" spans="1:6">
      <c r="A1391" t="s">
        <v>3657</v>
      </c>
      <c r="B1391" t="s">
        <v>4251</v>
      </c>
      <c r="C1391" t="s">
        <v>3996</v>
      </c>
      <c r="D1391" t="s">
        <v>3992</v>
      </c>
      <c r="E1391" s="5">
        <v>0</v>
      </c>
      <c r="F1391" s="5">
        <v>2</v>
      </c>
    </row>
    <row r="1392" spans="1:6">
      <c r="A1392" t="s">
        <v>3658</v>
      </c>
      <c r="B1392" t="s">
        <v>4252</v>
      </c>
      <c r="C1392" t="s">
        <v>3996</v>
      </c>
      <c r="D1392" t="s">
        <v>3992</v>
      </c>
      <c r="E1392" s="5">
        <v>0</v>
      </c>
      <c r="F1392" s="5">
        <v>2</v>
      </c>
    </row>
    <row r="1393" spans="1:6">
      <c r="A1393" t="s">
        <v>3659</v>
      </c>
      <c r="B1393" t="s">
        <v>4253</v>
      </c>
      <c r="C1393" t="s">
        <v>3996</v>
      </c>
      <c r="D1393" t="s">
        <v>3992</v>
      </c>
      <c r="E1393" s="5">
        <v>0</v>
      </c>
      <c r="F1393" s="5">
        <v>2</v>
      </c>
    </row>
    <row r="1394" spans="1:6">
      <c r="A1394" t="s">
        <v>3660</v>
      </c>
      <c r="B1394" t="s">
        <v>4254</v>
      </c>
      <c r="C1394" t="s">
        <v>3996</v>
      </c>
      <c r="D1394" t="s">
        <v>3992</v>
      </c>
      <c r="E1394" s="5">
        <v>0</v>
      </c>
      <c r="F1394" s="5">
        <v>2</v>
      </c>
    </row>
    <row r="1395" spans="1:6">
      <c r="A1395" t="s">
        <v>3661</v>
      </c>
      <c r="B1395" t="s">
        <v>4255</v>
      </c>
      <c r="C1395" t="s">
        <v>3996</v>
      </c>
      <c r="D1395" t="s">
        <v>3992</v>
      </c>
      <c r="E1395" s="5">
        <v>0</v>
      </c>
      <c r="F1395" s="5">
        <v>2</v>
      </c>
    </row>
    <row r="1396" spans="1:6">
      <c r="A1396" t="s">
        <v>2576</v>
      </c>
      <c r="B1396" t="s">
        <v>4256</v>
      </c>
      <c r="C1396" t="s">
        <v>3996</v>
      </c>
      <c r="D1396" t="s">
        <v>3992</v>
      </c>
      <c r="E1396" s="5">
        <v>0</v>
      </c>
      <c r="F1396" s="5">
        <v>2</v>
      </c>
    </row>
    <row r="1397" spans="1:6">
      <c r="A1397" t="s">
        <v>3442</v>
      </c>
      <c r="B1397" t="s">
        <v>4257</v>
      </c>
      <c r="C1397" t="s">
        <v>3996</v>
      </c>
      <c r="D1397" t="s">
        <v>3992</v>
      </c>
      <c r="E1397" s="5">
        <v>0</v>
      </c>
      <c r="F1397" s="5">
        <v>2</v>
      </c>
    </row>
    <row r="1398" spans="1:6">
      <c r="A1398" t="s">
        <v>3188</v>
      </c>
      <c r="B1398" t="s">
        <v>1442</v>
      </c>
      <c r="C1398" t="s">
        <v>3996</v>
      </c>
      <c r="D1398" t="s">
        <v>3992</v>
      </c>
      <c r="E1398" s="5">
        <v>0</v>
      </c>
      <c r="F1398" s="5">
        <v>2</v>
      </c>
    </row>
    <row r="1399" spans="1:6">
      <c r="A1399" t="s">
        <v>3189</v>
      </c>
      <c r="B1399" t="s">
        <v>1443</v>
      </c>
      <c r="C1399" t="s">
        <v>3996</v>
      </c>
      <c r="D1399" t="s">
        <v>3992</v>
      </c>
      <c r="E1399" s="5">
        <v>0</v>
      </c>
      <c r="F1399" s="5">
        <v>2</v>
      </c>
    </row>
    <row r="1400" spans="1:6">
      <c r="A1400" t="s">
        <v>3190</v>
      </c>
      <c r="B1400" t="s">
        <v>1444</v>
      </c>
      <c r="C1400" t="s">
        <v>3996</v>
      </c>
      <c r="D1400" t="s">
        <v>3992</v>
      </c>
      <c r="E1400" s="5">
        <v>0</v>
      </c>
      <c r="F1400" s="5">
        <v>2</v>
      </c>
    </row>
    <row r="1401" spans="1:6">
      <c r="A1401" t="s">
        <v>747</v>
      </c>
      <c r="B1401" t="s">
        <v>2747</v>
      </c>
      <c r="C1401" t="s">
        <v>3996</v>
      </c>
      <c r="D1401" t="s">
        <v>3992</v>
      </c>
      <c r="E1401" s="5">
        <v>0</v>
      </c>
      <c r="F1401" s="5">
        <v>2</v>
      </c>
    </row>
    <row r="1402" spans="1:6">
      <c r="A1402" t="s">
        <v>748</v>
      </c>
      <c r="B1402" t="s">
        <v>2748</v>
      </c>
      <c r="C1402" t="s">
        <v>3996</v>
      </c>
      <c r="D1402" t="s">
        <v>3992</v>
      </c>
      <c r="E1402" s="5">
        <v>0</v>
      </c>
      <c r="F1402" s="5">
        <v>2</v>
      </c>
    </row>
    <row r="1403" spans="1:6">
      <c r="A1403" t="s">
        <v>4226</v>
      </c>
      <c r="B1403" t="s">
        <v>2749</v>
      </c>
      <c r="C1403" t="s">
        <v>3996</v>
      </c>
      <c r="D1403" t="s">
        <v>3992</v>
      </c>
      <c r="E1403" s="5">
        <v>0</v>
      </c>
      <c r="F1403" s="5">
        <v>2</v>
      </c>
    </row>
    <row r="1404" spans="1:6">
      <c r="A1404" t="s">
        <v>4227</v>
      </c>
      <c r="B1404" t="s">
        <v>2750</v>
      </c>
      <c r="C1404" t="s">
        <v>3996</v>
      </c>
      <c r="D1404" t="s">
        <v>3992</v>
      </c>
      <c r="E1404" s="5">
        <v>0</v>
      </c>
      <c r="F1404" s="5">
        <v>2</v>
      </c>
    </row>
    <row r="1405" spans="1:6">
      <c r="A1405" t="s">
        <v>4228</v>
      </c>
      <c r="B1405" t="s">
        <v>3436</v>
      </c>
      <c r="C1405" t="s">
        <v>3996</v>
      </c>
      <c r="D1405" t="s">
        <v>3992</v>
      </c>
      <c r="E1405" s="5">
        <v>0</v>
      </c>
      <c r="F1405" s="5">
        <v>2</v>
      </c>
    </row>
    <row r="1406" spans="1:6">
      <c r="A1406" t="s">
        <v>4229</v>
      </c>
      <c r="B1406" t="s">
        <v>210</v>
      </c>
      <c r="C1406" t="s">
        <v>3996</v>
      </c>
      <c r="D1406" t="s">
        <v>3992</v>
      </c>
      <c r="E1406" s="5">
        <v>0</v>
      </c>
      <c r="F1406" s="5">
        <v>2</v>
      </c>
    </row>
    <row r="1407" spans="1:6">
      <c r="A1407" t="s">
        <v>4230</v>
      </c>
      <c r="B1407" t="s">
        <v>3138</v>
      </c>
      <c r="C1407" t="s">
        <v>3996</v>
      </c>
      <c r="D1407" t="s">
        <v>3992</v>
      </c>
      <c r="E1407" s="5">
        <v>0</v>
      </c>
      <c r="F1407" s="5">
        <v>2</v>
      </c>
    </row>
    <row r="1408" spans="1:6">
      <c r="A1408" t="s">
        <v>4231</v>
      </c>
      <c r="B1408" t="s">
        <v>3139</v>
      </c>
      <c r="C1408" t="s">
        <v>3996</v>
      </c>
      <c r="D1408" t="s">
        <v>3992</v>
      </c>
      <c r="E1408" s="5">
        <v>0</v>
      </c>
      <c r="F1408" s="5">
        <v>2</v>
      </c>
    </row>
    <row r="1409" spans="1:6">
      <c r="A1409" t="s">
        <v>4232</v>
      </c>
      <c r="B1409" t="s">
        <v>3140</v>
      </c>
      <c r="C1409" t="s">
        <v>3996</v>
      </c>
      <c r="D1409" t="s">
        <v>3992</v>
      </c>
      <c r="E1409" s="5">
        <v>0</v>
      </c>
      <c r="F1409" s="5">
        <v>2</v>
      </c>
    </row>
    <row r="1410" spans="1:6">
      <c r="A1410" t="s">
        <v>4233</v>
      </c>
      <c r="B1410" t="s">
        <v>3141</v>
      </c>
      <c r="C1410" t="s">
        <v>3996</v>
      </c>
      <c r="D1410" t="s">
        <v>3992</v>
      </c>
      <c r="E1410" s="5">
        <v>0</v>
      </c>
      <c r="F1410" s="5">
        <v>2</v>
      </c>
    </row>
    <row r="1411" spans="1:6">
      <c r="A1411" t="s">
        <v>4234</v>
      </c>
      <c r="B1411" t="s">
        <v>3142</v>
      </c>
      <c r="C1411" t="s">
        <v>3996</v>
      </c>
      <c r="D1411" t="s">
        <v>3992</v>
      </c>
      <c r="E1411" s="5">
        <v>0</v>
      </c>
      <c r="F1411" s="5">
        <v>2</v>
      </c>
    </row>
    <row r="1412" spans="1:6">
      <c r="A1412" t="s">
        <v>4235</v>
      </c>
      <c r="B1412" t="s">
        <v>3143</v>
      </c>
      <c r="C1412" t="s">
        <v>3996</v>
      </c>
      <c r="D1412" t="s">
        <v>3992</v>
      </c>
      <c r="E1412" s="5">
        <v>0</v>
      </c>
      <c r="F1412" s="5">
        <v>2</v>
      </c>
    </row>
    <row r="1413" spans="1:6">
      <c r="A1413" t="s">
        <v>4236</v>
      </c>
      <c r="B1413" t="s">
        <v>1664</v>
      </c>
      <c r="C1413" t="s">
        <v>3996</v>
      </c>
      <c r="D1413" t="s">
        <v>3992</v>
      </c>
      <c r="E1413" s="5">
        <v>0</v>
      </c>
      <c r="F1413" s="5">
        <v>2</v>
      </c>
    </row>
    <row r="1414" spans="1:6">
      <c r="A1414" t="s">
        <v>31</v>
      </c>
      <c r="B1414" t="s">
        <v>1665</v>
      </c>
      <c r="C1414" t="s">
        <v>3996</v>
      </c>
      <c r="D1414" t="s">
        <v>729</v>
      </c>
      <c r="E1414" s="5">
        <v>3839.7282715463398</v>
      </c>
      <c r="F1414" s="5">
        <v>2</v>
      </c>
    </row>
    <row r="1415" spans="1:6">
      <c r="A1415" t="s">
        <v>4237</v>
      </c>
      <c r="B1415" t="s">
        <v>4303</v>
      </c>
      <c r="C1415" t="s">
        <v>3995</v>
      </c>
      <c r="D1415" t="s">
        <v>364</v>
      </c>
      <c r="E1415" s="5">
        <v>0.24</v>
      </c>
      <c r="F1415" s="5">
        <v>2</v>
      </c>
    </row>
    <row r="1416" spans="1:6">
      <c r="A1416" t="s">
        <v>4238</v>
      </c>
      <c r="B1416" t="s">
        <v>3752</v>
      </c>
      <c r="C1416" t="s">
        <v>3995</v>
      </c>
      <c r="D1416" t="s">
        <v>364</v>
      </c>
      <c r="E1416" s="5">
        <v>0.27492499999999997</v>
      </c>
      <c r="F1416" s="5">
        <v>2</v>
      </c>
    </row>
    <row r="1417" spans="1:6">
      <c r="A1417" t="s">
        <v>4239</v>
      </c>
      <c r="B1417" t="s">
        <v>4304</v>
      </c>
      <c r="C1417" t="s">
        <v>3995</v>
      </c>
      <c r="D1417" t="s">
        <v>364</v>
      </c>
      <c r="E1417" s="5">
        <v>0.27492499999999997</v>
      </c>
      <c r="F1417" s="5">
        <v>2</v>
      </c>
    </row>
    <row r="1418" spans="1:6">
      <c r="A1418" t="s">
        <v>4240</v>
      </c>
      <c r="B1418" t="s">
        <v>4578</v>
      </c>
      <c r="C1418" t="s">
        <v>3995</v>
      </c>
      <c r="D1418" t="s">
        <v>364</v>
      </c>
      <c r="E1418" s="5">
        <v>1.27</v>
      </c>
      <c r="F1418" s="5">
        <v>2</v>
      </c>
    </row>
    <row r="1419" spans="1:6">
      <c r="A1419" t="s">
        <v>2135</v>
      </c>
      <c r="B1419" t="s">
        <v>3753</v>
      </c>
      <c r="C1419" t="s">
        <v>3995</v>
      </c>
      <c r="D1419" t="s">
        <v>364</v>
      </c>
      <c r="E1419" s="5">
        <v>0.27492499999999997</v>
      </c>
      <c r="F1419" s="5">
        <v>2</v>
      </c>
    </row>
    <row r="1420" spans="1:6">
      <c r="A1420" t="s">
        <v>2136</v>
      </c>
      <c r="B1420" t="s">
        <v>3740</v>
      </c>
      <c r="C1420" t="s">
        <v>3995</v>
      </c>
      <c r="D1420" t="s">
        <v>364</v>
      </c>
      <c r="E1420" s="5">
        <v>0.27492499999999997</v>
      </c>
      <c r="F1420" s="5">
        <v>2</v>
      </c>
    </row>
    <row r="1421" spans="1:6">
      <c r="A1421" t="s">
        <v>3022</v>
      </c>
      <c r="B1421" t="s">
        <v>3741</v>
      </c>
      <c r="C1421" t="s">
        <v>3995</v>
      </c>
      <c r="D1421" t="s">
        <v>364</v>
      </c>
      <c r="E1421" s="5">
        <v>0.27492499999999997</v>
      </c>
      <c r="F1421" s="5">
        <v>2</v>
      </c>
    </row>
    <row r="1422" spans="1:6">
      <c r="A1422" t="s">
        <v>3575</v>
      </c>
      <c r="B1422" t="s">
        <v>4047</v>
      </c>
      <c r="C1422" t="s">
        <v>3995</v>
      </c>
      <c r="D1422" t="s">
        <v>364</v>
      </c>
      <c r="E1422" s="5">
        <v>0.27492499999999997</v>
      </c>
      <c r="F1422" s="5">
        <v>2</v>
      </c>
    </row>
    <row r="1423" spans="1:6">
      <c r="A1423" t="s">
        <v>1629</v>
      </c>
      <c r="B1423" t="s">
        <v>4048</v>
      </c>
      <c r="C1423" t="s">
        <v>3995</v>
      </c>
      <c r="D1423" t="s">
        <v>364</v>
      </c>
      <c r="E1423" s="5">
        <v>0.27492499999999997</v>
      </c>
      <c r="F1423" s="5">
        <v>2</v>
      </c>
    </row>
    <row r="1424" spans="1:6">
      <c r="A1424" t="s">
        <v>1630</v>
      </c>
      <c r="B1424" t="s">
        <v>4560</v>
      </c>
      <c r="C1424" t="s">
        <v>3995</v>
      </c>
      <c r="D1424" t="s">
        <v>364</v>
      </c>
      <c r="E1424" s="5">
        <v>0.25946900000000001</v>
      </c>
      <c r="F1424" s="5">
        <v>2</v>
      </c>
    </row>
    <row r="1425" spans="1:6">
      <c r="A1425" t="s">
        <v>2906</v>
      </c>
      <c r="B1425" t="s">
        <v>4049</v>
      </c>
      <c r="C1425" t="s">
        <v>3995</v>
      </c>
      <c r="D1425" t="s">
        <v>364</v>
      </c>
      <c r="E1425" s="5">
        <v>0.27492499999999997</v>
      </c>
      <c r="F1425" s="5">
        <v>2</v>
      </c>
    </row>
    <row r="1426" spans="1:6">
      <c r="A1426" t="s">
        <v>2907</v>
      </c>
      <c r="B1426" t="s">
        <v>4050</v>
      </c>
      <c r="C1426" t="s">
        <v>3995</v>
      </c>
      <c r="D1426" t="s">
        <v>364</v>
      </c>
      <c r="E1426" s="5">
        <v>0.27492499999999997</v>
      </c>
      <c r="F1426" s="5">
        <v>2</v>
      </c>
    </row>
    <row r="1427" spans="1:6">
      <c r="A1427" t="s">
        <v>32</v>
      </c>
      <c r="B1427" t="s">
        <v>318</v>
      </c>
      <c r="C1427" t="s">
        <v>3996</v>
      </c>
      <c r="D1427" t="s">
        <v>1146</v>
      </c>
      <c r="E1427" s="5">
        <v>0.27492499999999997</v>
      </c>
      <c r="F1427" s="5">
        <v>2</v>
      </c>
    </row>
    <row r="1428" spans="1:6">
      <c r="A1428" t="s">
        <v>33</v>
      </c>
      <c r="B1428" t="s">
        <v>2898</v>
      </c>
      <c r="C1428" t="s">
        <v>3996</v>
      </c>
      <c r="D1428" t="s">
        <v>729</v>
      </c>
      <c r="E1428" s="5">
        <v>27.4925</v>
      </c>
      <c r="F1428" s="5">
        <v>2</v>
      </c>
    </row>
    <row r="1429" spans="1:6">
      <c r="A1429" t="s">
        <v>34</v>
      </c>
      <c r="B1429" t="s">
        <v>746</v>
      </c>
      <c r="C1429" t="s">
        <v>3996</v>
      </c>
      <c r="D1429" t="s">
        <v>1146</v>
      </c>
      <c r="E1429" s="5">
        <v>0.23968979999999998</v>
      </c>
      <c r="F1429" s="5">
        <v>2</v>
      </c>
    </row>
    <row r="1430" spans="1:6">
      <c r="A1430" t="s">
        <v>35</v>
      </c>
      <c r="B1430" t="s">
        <v>2891</v>
      </c>
      <c r="C1430" t="s">
        <v>3996</v>
      </c>
      <c r="D1430" t="s">
        <v>729</v>
      </c>
      <c r="E1430" s="5">
        <v>49376.0988</v>
      </c>
      <c r="F1430" s="5">
        <v>2</v>
      </c>
    </row>
    <row r="1431" spans="1:6">
      <c r="A1431" t="s">
        <v>36</v>
      </c>
      <c r="B1431" t="s">
        <v>4358</v>
      </c>
      <c r="C1431" t="s">
        <v>3996</v>
      </c>
      <c r="D1431" t="s">
        <v>1146</v>
      </c>
      <c r="E1431" s="5">
        <v>0.25923649999999998</v>
      </c>
      <c r="F1431" s="5">
        <v>2</v>
      </c>
    </row>
    <row r="1432" spans="1:6">
      <c r="A1432" t="s">
        <v>37</v>
      </c>
      <c r="B1432" t="s">
        <v>3</v>
      </c>
      <c r="C1432" t="s">
        <v>3996</v>
      </c>
      <c r="D1432" t="s">
        <v>729</v>
      </c>
      <c r="E1432" s="5">
        <v>25.923649999999995</v>
      </c>
      <c r="F1432" s="5">
        <v>2</v>
      </c>
    </row>
    <row r="1433" spans="1:6">
      <c r="A1433" t="s">
        <v>2908</v>
      </c>
      <c r="B1433" t="s">
        <v>4</v>
      </c>
      <c r="C1433" t="s">
        <v>3996</v>
      </c>
      <c r="D1433" t="s">
        <v>3992</v>
      </c>
      <c r="E1433" s="5">
        <v>-1.5E+35</v>
      </c>
      <c r="F1433" s="5">
        <v>2</v>
      </c>
    </row>
    <row r="1434" spans="1:6">
      <c r="A1434" t="s">
        <v>4002</v>
      </c>
      <c r="B1434" t="s">
        <v>3001</v>
      </c>
      <c r="C1434" t="s">
        <v>3996</v>
      </c>
      <c r="D1434" t="s">
        <v>3992</v>
      </c>
      <c r="E1434" s="5">
        <v>-1.5E+35</v>
      </c>
      <c r="F1434" s="5">
        <v>2</v>
      </c>
    </row>
    <row r="1435" spans="1:6">
      <c r="A1435" t="s">
        <v>4003</v>
      </c>
      <c r="B1435" t="s">
        <v>3002</v>
      </c>
      <c r="C1435" t="s">
        <v>3996</v>
      </c>
      <c r="D1435" t="s">
        <v>3992</v>
      </c>
      <c r="E1435" s="5">
        <v>-1.5E+35</v>
      </c>
      <c r="F1435" s="5">
        <v>2</v>
      </c>
    </row>
    <row r="1436" spans="1:6">
      <c r="A1436" t="s">
        <v>4004</v>
      </c>
      <c r="B1436" t="s">
        <v>3343</v>
      </c>
      <c r="C1436" t="s">
        <v>3996</v>
      </c>
      <c r="D1436" t="s">
        <v>3992</v>
      </c>
      <c r="E1436" s="5">
        <v>-1.5E+35</v>
      </c>
      <c r="F1436" s="5">
        <v>2</v>
      </c>
    </row>
    <row r="1437" spans="1:6">
      <c r="A1437" t="s">
        <v>2400</v>
      </c>
      <c r="B1437" t="s">
        <v>2013</v>
      </c>
      <c r="C1437" t="s">
        <v>3996</v>
      </c>
      <c r="D1437" t="s">
        <v>3992</v>
      </c>
      <c r="E1437" s="5">
        <v>-1.5E+35</v>
      </c>
      <c r="F1437" s="5">
        <v>2</v>
      </c>
    </row>
    <row r="1438" spans="1:6">
      <c r="A1438" t="s">
        <v>2401</v>
      </c>
      <c r="B1438" t="s">
        <v>2014</v>
      </c>
      <c r="C1438" t="s">
        <v>3996</v>
      </c>
      <c r="D1438" t="s">
        <v>3992</v>
      </c>
      <c r="E1438" s="5">
        <v>-1.5E+35</v>
      </c>
      <c r="F1438" s="5">
        <v>2</v>
      </c>
    </row>
    <row r="1439" spans="1:6">
      <c r="A1439" t="s">
        <v>38</v>
      </c>
      <c r="B1439" t="s">
        <v>4355</v>
      </c>
      <c r="C1439" t="s">
        <v>3996</v>
      </c>
      <c r="D1439" t="s">
        <v>1146</v>
      </c>
      <c r="E1439" s="5">
        <v>0.25777</v>
      </c>
      <c r="F1439" s="5">
        <v>2</v>
      </c>
    </row>
    <row r="1440" spans="1:6">
      <c r="A1440" t="s">
        <v>39</v>
      </c>
      <c r="B1440" t="s">
        <v>351</v>
      </c>
      <c r="C1440" t="s">
        <v>3996</v>
      </c>
      <c r="D1440" t="s">
        <v>729</v>
      </c>
      <c r="E1440" s="5">
        <v>5.1553999999999993</v>
      </c>
      <c r="F1440" s="5">
        <v>2</v>
      </c>
    </row>
    <row r="1441" spans="1:6">
      <c r="A1441" t="s">
        <v>2402</v>
      </c>
      <c r="B1441" t="s">
        <v>352</v>
      </c>
      <c r="C1441" t="s">
        <v>3996</v>
      </c>
      <c r="D1441" t="s">
        <v>3992</v>
      </c>
      <c r="E1441" s="5">
        <v>-1.5E+35</v>
      </c>
      <c r="F1441" s="5">
        <v>2</v>
      </c>
    </row>
    <row r="1442" spans="1:6">
      <c r="A1442" t="s">
        <v>2909</v>
      </c>
      <c r="B1442" t="s">
        <v>1455</v>
      </c>
      <c r="C1442" t="s">
        <v>3996</v>
      </c>
      <c r="D1442" t="s">
        <v>3992</v>
      </c>
      <c r="E1442" s="5">
        <v>-1.5E+35</v>
      </c>
      <c r="F1442" s="5">
        <v>2</v>
      </c>
    </row>
    <row r="1443" spans="1:6">
      <c r="A1443" t="s">
        <v>2910</v>
      </c>
      <c r="B1443" t="s">
        <v>1456</v>
      </c>
      <c r="C1443" t="s">
        <v>3996</v>
      </c>
      <c r="D1443" t="s">
        <v>3992</v>
      </c>
      <c r="E1443" s="5">
        <v>-1.5E+35</v>
      </c>
      <c r="F1443" s="5">
        <v>2</v>
      </c>
    </row>
    <row r="1444" spans="1:6">
      <c r="A1444" t="s">
        <v>4113</v>
      </c>
      <c r="B1444" t="s">
        <v>1457</v>
      </c>
      <c r="C1444" t="s">
        <v>3996</v>
      </c>
      <c r="D1444" t="s">
        <v>3992</v>
      </c>
      <c r="E1444" s="5">
        <v>-1.5E+35</v>
      </c>
      <c r="F1444" s="5">
        <v>2</v>
      </c>
    </row>
    <row r="1445" spans="1:6">
      <c r="A1445" t="s">
        <v>4114</v>
      </c>
      <c r="B1445" t="s">
        <v>4153</v>
      </c>
      <c r="C1445" t="s">
        <v>3996</v>
      </c>
      <c r="D1445" t="s">
        <v>3992</v>
      </c>
      <c r="E1445" s="5">
        <v>-1.5E+35</v>
      </c>
      <c r="F1445" s="5">
        <v>2</v>
      </c>
    </row>
    <row r="1446" spans="1:6">
      <c r="A1446" t="s">
        <v>4115</v>
      </c>
      <c r="B1446" t="s">
        <v>4154</v>
      </c>
      <c r="C1446" t="s">
        <v>3996</v>
      </c>
      <c r="D1446" t="s">
        <v>3992</v>
      </c>
      <c r="E1446" s="5">
        <v>-1.5E+35</v>
      </c>
      <c r="F1446" s="5">
        <v>2</v>
      </c>
    </row>
    <row r="1447" spans="1:6">
      <c r="A1447" t="s">
        <v>125</v>
      </c>
      <c r="B1447" t="s">
        <v>4354</v>
      </c>
      <c r="C1447" t="s">
        <v>3996</v>
      </c>
      <c r="D1447" t="s">
        <v>1146</v>
      </c>
      <c r="E1447" s="5">
        <v>0.2660516</v>
      </c>
      <c r="F1447" s="5">
        <v>2</v>
      </c>
    </row>
    <row r="1448" spans="1:6">
      <c r="A1448" t="s">
        <v>126</v>
      </c>
      <c r="B1448" t="s">
        <v>4155</v>
      </c>
      <c r="C1448" t="s">
        <v>3996</v>
      </c>
      <c r="D1448" t="s">
        <v>729</v>
      </c>
      <c r="E1448" s="5">
        <v>135686.31599999996</v>
      </c>
      <c r="F1448" s="5">
        <v>2</v>
      </c>
    </row>
    <row r="1449" spans="1:6">
      <c r="A1449" t="s">
        <v>3151</v>
      </c>
      <c r="B1449" t="s">
        <v>4156</v>
      </c>
      <c r="C1449" t="s">
        <v>3996</v>
      </c>
      <c r="D1449" t="s">
        <v>3991</v>
      </c>
      <c r="E1449" s="5">
        <v>1015</v>
      </c>
      <c r="F1449" s="5">
        <v>2</v>
      </c>
    </row>
    <row r="1450" spans="1:6">
      <c r="A1450" t="s">
        <v>3152</v>
      </c>
      <c r="B1450" t="s">
        <v>4157</v>
      </c>
      <c r="C1450" t="s">
        <v>3996</v>
      </c>
      <c r="D1450" t="s">
        <v>3993</v>
      </c>
      <c r="E1450" s="5">
        <v>65.09</v>
      </c>
      <c r="F1450" s="5">
        <v>2</v>
      </c>
    </row>
    <row r="1451" spans="1:6">
      <c r="A1451" t="s">
        <v>127</v>
      </c>
      <c r="B1451" t="s">
        <v>737</v>
      </c>
      <c r="C1451" t="s">
        <v>3996</v>
      </c>
      <c r="D1451" t="s">
        <v>1146</v>
      </c>
      <c r="E1451" s="5">
        <v>0.68</v>
      </c>
      <c r="F1451" s="5">
        <v>2</v>
      </c>
    </row>
    <row r="1452" spans="1:6">
      <c r="A1452" t="s">
        <v>128</v>
      </c>
      <c r="B1452" t="s">
        <v>4158</v>
      </c>
      <c r="C1452" t="s">
        <v>3996</v>
      </c>
      <c r="D1452" t="s">
        <v>729</v>
      </c>
      <c r="E1452" s="5">
        <v>396077.77600067563</v>
      </c>
      <c r="F1452" s="5">
        <v>2</v>
      </c>
    </row>
    <row r="1453" spans="1:6">
      <c r="A1453" t="s">
        <v>3386</v>
      </c>
      <c r="B1453" t="s">
        <v>738</v>
      </c>
      <c r="C1453" t="s">
        <v>3996</v>
      </c>
      <c r="D1453" t="s">
        <v>1146</v>
      </c>
      <c r="E1453" s="5">
        <v>0.56977460000000002</v>
      </c>
      <c r="F1453" s="5">
        <v>2</v>
      </c>
    </row>
    <row r="1454" spans="1:6">
      <c r="A1454" t="s">
        <v>2863</v>
      </c>
      <c r="B1454" t="s">
        <v>4588</v>
      </c>
      <c r="C1454" t="s">
        <v>3996</v>
      </c>
      <c r="D1454" t="s">
        <v>729</v>
      </c>
      <c r="E1454" s="5">
        <v>-1.8839727078755156E-18</v>
      </c>
      <c r="F1454" s="5">
        <v>2</v>
      </c>
    </row>
    <row r="1455" spans="1:6">
      <c r="A1455" t="s">
        <v>2864</v>
      </c>
      <c r="B1455" t="s">
        <v>1472</v>
      </c>
      <c r="C1455" t="s">
        <v>3996</v>
      </c>
      <c r="D1455" t="s">
        <v>729</v>
      </c>
      <c r="E1455" s="5">
        <v>27.023942268322525</v>
      </c>
      <c r="F1455" s="5">
        <v>2</v>
      </c>
    </row>
    <row r="1456" spans="1:6">
      <c r="A1456" t="s">
        <v>4116</v>
      </c>
      <c r="B1456" t="s">
        <v>1473</v>
      </c>
      <c r="C1456" t="s">
        <v>3996</v>
      </c>
      <c r="D1456" t="s">
        <v>1146</v>
      </c>
      <c r="E1456" s="5">
        <v>0.27023942268322521</v>
      </c>
      <c r="F1456" s="5">
        <v>2</v>
      </c>
    </row>
    <row r="1457" spans="1:6">
      <c r="A1457" t="s">
        <v>2865</v>
      </c>
      <c r="B1457" t="s">
        <v>4518</v>
      </c>
      <c r="C1457" t="s">
        <v>3996</v>
      </c>
      <c r="D1457" t="s">
        <v>729</v>
      </c>
      <c r="E1457" s="5">
        <v>5866.9017716079015</v>
      </c>
      <c r="F1457" s="5">
        <v>2</v>
      </c>
    </row>
    <row r="1458" spans="1:6">
      <c r="A1458" t="s">
        <v>4117</v>
      </c>
      <c r="B1458" t="s">
        <v>211</v>
      </c>
      <c r="C1458" t="s">
        <v>3996</v>
      </c>
      <c r="D1458" t="s">
        <v>1146</v>
      </c>
      <c r="E1458" s="5">
        <v>0.27937627483847155</v>
      </c>
      <c r="F1458" s="5">
        <v>2</v>
      </c>
    </row>
    <row r="1459" spans="1:6">
      <c r="A1459" t="s">
        <v>2866</v>
      </c>
      <c r="B1459" t="s">
        <v>212</v>
      </c>
      <c r="C1459" t="s">
        <v>3996</v>
      </c>
      <c r="D1459" t="s">
        <v>729</v>
      </c>
      <c r="E1459" s="5">
        <v>8394.5856335393692</v>
      </c>
      <c r="F1459" s="5">
        <v>2</v>
      </c>
    </row>
    <row r="1460" spans="1:6">
      <c r="A1460" t="s">
        <v>2915</v>
      </c>
      <c r="B1460" t="s">
        <v>213</v>
      </c>
      <c r="C1460" t="s">
        <v>3996</v>
      </c>
      <c r="D1460" t="s">
        <v>1146</v>
      </c>
      <c r="E1460" s="5">
        <v>0.26992236763792188</v>
      </c>
      <c r="F1460" s="5">
        <v>2</v>
      </c>
    </row>
    <row r="1461" spans="1:6">
      <c r="A1461" t="s">
        <v>482</v>
      </c>
      <c r="B1461" t="s">
        <v>3550</v>
      </c>
      <c r="C1461" t="s">
        <v>3996</v>
      </c>
      <c r="D1461" t="s">
        <v>1146</v>
      </c>
      <c r="E1461" s="5">
        <v>0.26089390000000001</v>
      </c>
      <c r="F1461" s="5">
        <v>2</v>
      </c>
    </row>
    <row r="1462" spans="1:6">
      <c r="A1462" t="s">
        <v>483</v>
      </c>
      <c r="B1462" t="s">
        <v>214</v>
      </c>
      <c r="C1462" t="s">
        <v>3996</v>
      </c>
      <c r="D1462" t="s">
        <v>729</v>
      </c>
      <c r="E1462" s="5">
        <v>26.089389999999998</v>
      </c>
      <c r="F1462" s="5">
        <v>2</v>
      </c>
    </row>
    <row r="1463" spans="1:6">
      <c r="A1463" t="s">
        <v>3324</v>
      </c>
      <c r="B1463" t="s">
        <v>519</v>
      </c>
      <c r="C1463" t="s">
        <v>3996</v>
      </c>
      <c r="D1463" t="s">
        <v>1146</v>
      </c>
      <c r="E1463" s="5">
        <v>0.18902690000000003</v>
      </c>
      <c r="F1463" s="5">
        <v>2</v>
      </c>
    </row>
    <row r="1464" spans="1:6">
      <c r="A1464" t="s">
        <v>3325</v>
      </c>
      <c r="B1464" t="s">
        <v>215</v>
      </c>
      <c r="C1464" t="s">
        <v>3996</v>
      </c>
      <c r="D1464" t="s">
        <v>729</v>
      </c>
      <c r="E1464" s="5">
        <v>18.90269</v>
      </c>
      <c r="F1464" s="5">
        <v>2</v>
      </c>
    </row>
    <row r="1465" spans="1:6">
      <c r="A1465" t="s">
        <v>3326</v>
      </c>
      <c r="B1465" t="s">
        <v>1403</v>
      </c>
      <c r="C1465" t="s">
        <v>3996</v>
      </c>
      <c r="D1465" t="s">
        <v>1146</v>
      </c>
      <c r="E1465" s="5">
        <v>0.26089390000000001</v>
      </c>
      <c r="F1465" s="5">
        <v>2</v>
      </c>
    </row>
    <row r="1466" spans="1:6">
      <c r="A1466" t="s">
        <v>3932</v>
      </c>
      <c r="B1466" t="s">
        <v>216</v>
      </c>
      <c r="C1466" t="s">
        <v>3996</v>
      </c>
      <c r="D1466" t="s">
        <v>729</v>
      </c>
      <c r="E1466" s="5">
        <v>2.6089389999999999</v>
      </c>
      <c r="F1466" s="5">
        <v>2</v>
      </c>
    </row>
    <row r="1467" spans="1:6">
      <c r="A1467" t="s">
        <v>3933</v>
      </c>
      <c r="B1467" t="s">
        <v>745</v>
      </c>
      <c r="C1467" t="s">
        <v>3996</v>
      </c>
      <c r="D1467" t="s">
        <v>1146</v>
      </c>
      <c r="E1467" s="5">
        <v>0.22756309999999996</v>
      </c>
      <c r="F1467" s="5">
        <v>2</v>
      </c>
    </row>
    <row r="1468" spans="1:6">
      <c r="A1468" t="s">
        <v>3934</v>
      </c>
      <c r="B1468" t="s">
        <v>3675</v>
      </c>
      <c r="C1468" t="s">
        <v>3996</v>
      </c>
      <c r="D1468" t="s">
        <v>729</v>
      </c>
      <c r="E1468" s="5">
        <v>2.2756309999999997</v>
      </c>
      <c r="F1468" s="5">
        <v>2</v>
      </c>
    </row>
    <row r="1469" spans="1:6">
      <c r="A1469" t="s">
        <v>3935</v>
      </c>
      <c r="B1469" t="s">
        <v>521</v>
      </c>
      <c r="C1469" t="s">
        <v>3996</v>
      </c>
      <c r="D1469" t="s">
        <v>1146</v>
      </c>
      <c r="E1469" s="5">
        <v>0.18519530000000001</v>
      </c>
      <c r="F1469" s="5">
        <v>2</v>
      </c>
    </row>
    <row r="1470" spans="1:6">
      <c r="A1470" t="s">
        <v>3936</v>
      </c>
      <c r="B1470" t="s">
        <v>4242</v>
      </c>
      <c r="C1470" t="s">
        <v>3996</v>
      </c>
      <c r="D1470" t="s">
        <v>729</v>
      </c>
      <c r="E1470" s="5">
        <v>18.51953</v>
      </c>
      <c r="F1470" s="5">
        <v>2</v>
      </c>
    </row>
    <row r="1471" spans="1:6">
      <c r="A1471" t="s">
        <v>3937</v>
      </c>
      <c r="B1471" t="s">
        <v>520</v>
      </c>
      <c r="C1471" t="s">
        <v>3996</v>
      </c>
      <c r="D1471" t="s">
        <v>1146</v>
      </c>
      <c r="E1471" s="5">
        <v>0.2</v>
      </c>
      <c r="F1471" s="5">
        <v>2</v>
      </c>
    </row>
    <row r="1472" spans="1:6">
      <c r="A1472" t="s">
        <v>1155</v>
      </c>
      <c r="B1472" t="s">
        <v>2862</v>
      </c>
      <c r="C1472" t="s">
        <v>3996</v>
      </c>
      <c r="D1472" t="s">
        <v>729</v>
      </c>
      <c r="E1472" s="5">
        <v>20</v>
      </c>
      <c r="F1472" s="5">
        <v>2</v>
      </c>
    </row>
    <row r="1473" spans="1:6">
      <c r="A1473" t="s">
        <v>1156</v>
      </c>
      <c r="B1473" t="s">
        <v>741</v>
      </c>
      <c r="C1473" t="s">
        <v>3996</v>
      </c>
      <c r="D1473" t="s">
        <v>1146</v>
      </c>
      <c r="E1473" s="5">
        <v>0.26159289999999996</v>
      </c>
      <c r="F1473" s="5">
        <v>2</v>
      </c>
    </row>
    <row r="1474" spans="1:6">
      <c r="A1474" t="s">
        <v>1157</v>
      </c>
      <c r="B1474" t="s">
        <v>3698</v>
      </c>
      <c r="C1474" t="s">
        <v>3996</v>
      </c>
      <c r="D1474" t="s">
        <v>729</v>
      </c>
      <c r="E1474" s="5">
        <v>26.159289999999995</v>
      </c>
      <c r="F1474" s="5">
        <v>2</v>
      </c>
    </row>
    <row r="1475" spans="1:6">
      <c r="A1475" t="s">
        <v>1158</v>
      </c>
      <c r="B1475" t="s">
        <v>696</v>
      </c>
      <c r="C1475" t="s">
        <v>3996</v>
      </c>
      <c r="D1475" t="s">
        <v>1146</v>
      </c>
      <c r="E1475" s="5">
        <v>0.26159289999999996</v>
      </c>
      <c r="F1475" s="5">
        <v>2</v>
      </c>
    </row>
    <row r="1476" spans="1:6">
      <c r="A1476" t="s">
        <v>1159</v>
      </c>
      <c r="B1476" t="s">
        <v>1776</v>
      </c>
      <c r="C1476" t="s">
        <v>3996</v>
      </c>
      <c r="D1476" t="s">
        <v>729</v>
      </c>
      <c r="E1476" s="5">
        <v>2.6159289999999999</v>
      </c>
      <c r="F1476" s="5">
        <v>2</v>
      </c>
    </row>
    <row r="1477" spans="1:6">
      <c r="A1477" t="s">
        <v>1160</v>
      </c>
      <c r="B1477" t="s">
        <v>1777</v>
      </c>
      <c r="C1477" t="s">
        <v>3996</v>
      </c>
      <c r="D1477" t="s">
        <v>729</v>
      </c>
      <c r="E1477" s="5">
        <v>32888.41118529821</v>
      </c>
      <c r="F1477" s="5">
        <v>2</v>
      </c>
    </row>
    <row r="1478" spans="1:6">
      <c r="A1478" t="s">
        <v>2916</v>
      </c>
      <c r="B1478" t="s">
        <v>1361</v>
      </c>
      <c r="C1478" t="s">
        <v>3995</v>
      </c>
      <c r="D1478" t="s">
        <v>364</v>
      </c>
      <c r="E1478" s="5">
        <v>0.28345359999999997</v>
      </c>
      <c r="F1478" s="5">
        <v>2</v>
      </c>
    </row>
    <row r="1479" spans="1:6">
      <c r="A1479" t="s">
        <v>3770</v>
      </c>
      <c r="B1479" t="s">
        <v>1362</v>
      </c>
      <c r="C1479" t="s">
        <v>3995</v>
      </c>
      <c r="D1479" t="s">
        <v>364</v>
      </c>
      <c r="E1479" s="5">
        <v>0.28345359999999997</v>
      </c>
      <c r="F1479" s="5">
        <v>2</v>
      </c>
    </row>
    <row r="1480" spans="1:6">
      <c r="A1480" t="s">
        <v>3771</v>
      </c>
      <c r="B1480" t="s">
        <v>525</v>
      </c>
      <c r="C1480" t="s">
        <v>3995</v>
      </c>
      <c r="D1480" t="s">
        <v>364</v>
      </c>
      <c r="E1480" s="5">
        <v>0.30532139999999997</v>
      </c>
      <c r="F1480" s="5">
        <v>2</v>
      </c>
    </row>
    <row r="1481" spans="1:6">
      <c r="A1481" t="s">
        <v>3772</v>
      </c>
      <c r="B1481" t="s">
        <v>524</v>
      </c>
      <c r="C1481" t="s">
        <v>3995</v>
      </c>
      <c r="D1481" t="s">
        <v>364</v>
      </c>
      <c r="E1481" s="5">
        <v>0.30532139999999997</v>
      </c>
      <c r="F1481" s="5">
        <v>2</v>
      </c>
    </row>
    <row r="1482" spans="1:6">
      <c r="A1482" t="s">
        <v>3773</v>
      </c>
      <c r="B1482" t="s">
        <v>523</v>
      </c>
      <c r="C1482" t="s">
        <v>3995</v>
      </c>
      <c r="D1482" t="s">
        <v>364</v>
      </c>
      <c r="E1482" s="5">
        <v>0.30532139999999997</v>
      </c>
      <c r="F1482" s="5">
        <v>2</v>
      </c>
    </row>
    <row r="1483" spans="1:6">
      <c r="A1483" t="s">
        <v>3774</v>
      </c>
      <c r="B1483" t="s">
        <v>1870</v>
      </c>
      <c r="C1483" t="s">
        <v>3995</v>
      </c>
      <c r="D1483" t="s">
        <v>364</v>
      </c>
      <c r="E1483" s="5">
        <v>0.24645389999999998</v>
      </c>
      <c r="F1483" s="5">
        <v>2</v>
      </c>
    </row>
    <row r="1484" spans="1:6">
      <c r="A1484" t="s">
        <v>3775</v>
      </c>
      <c r="B1484" t="s">
        <v>1869</v>
      </c>
      <c r="C1484" t="s">
        <v>3995</v>
      </c>
      <c r="D1484" t="s">
        <v>364</v>
      </c>
      <c r="E1484" s="5">
        <v>0.36258620000000003</v>
      </c>
      <c r="F1484" s="5">
        <v>2</v>
      </c>
    </row>
    <row r="1485" spans="1:6">
      <c r="A1485" t="s">
        <v>1161</v>
      </c>
      <c r="B1485" t="s">
        <v>3833</v>
      </c>
      <c r="C1485" t="s">
        <v>3996</v>
      </c>
      <c r="D1485" t="s">
        <v>1146</v>
      </c>
      <c r="E1485" s="5">
        <v>0.19445800000000002</v>
      </c>
      <c r="F1485" s="5">
        <v>2</v>
      </c>
    </row>
    <row r="1486" spans="1:6">
      <c r="A1486" t="s">
        <v>1162</v>
      </c>
      <c r="B1486" t="s">
        <v>3721</v>
      </c>
      <c r="C1486" t="s">
        <v>3996</v>
      </c>
      <c r="D1486" t="s">
        <v>729</v>
      </c>
      <c r="E1486" s="5">
        <v>1.9445800000000002</v>
      </c>
      <c r="F1486" s="5">
        <v>2</v>
      </c>
    </row>
    <row r="1487" spans="1:6">
      <c r="A1487" t="s">
        <v>1163</v>
      </c>
      <c r="B1487" t="s">
        <v>3722</v>
      </c>
      <c r="C1487" t="s">
        <v>3996</v>
      </c>
      <c r="D1487" t="s">
        <v>729</v>
      </c>
      <c r="E1487" s="5">
        <v>6698.1389162340893</v>
      </c>
      <c r="F1487" s="5">
        <v>2</v>
      </c>
    </row>
    <row r="1488" spans="1:6">
      <c r="A1488" t="s">
        <v>3776</v>
      </c>
      <c r="B1488" t="s">
        <v>3735</v>
      </c>
      <c r="C1488" t="s">
        <v>3995</v>
      </c>
      <c r="D1488" t="s">
        <v>364</v>
      </c>
      <c r="E1488" s="5">
        <v>0.27492499999999997</v>
      </c>
      <c r="F1488" s="5">
        <v>2</v>
      </c>
    </row>
    <row r="1489" spans="1:6">
      <c r="A1489" t="s">
        <v>2954</v>
      </c>
      <c r="B1489" t="s">
        <v>2732</v>
      </c>
      <c r="C1489" t="s">
        <v>3995</v>
      </c>
      <c r="D1489" t="s">
        <v>364</v>
      </c>
      <c r="E1489" s="5">
        <v>0.26089390000000001</v>
      </c>
      <c r="F1489" s="5">
        <v>2</v>
      </c>
    </row>
    <row r="1490" spans="1:6">
      <c r="A1490" t="s">
        <v>2955</v>
      </c>
      <c r="B1490" t="s">
        <v>3736</v>
      </c>
      <c r="C1490" t="s">
        <v>3995</v>
      </c>
      <c r="D1490" t="s">
        <v>364</v>
      </c>
      <c r="E1490" s="5">
        <v>0.27492499999999997</v>
      </c>
      <c r="F1490" s="5">
        <v>2</v>
      </c>
    </row>
    <row r="1491" spans="1:6">
      <c r="A1491" t="s">
        <v>2956</v>
      </c>
      <c r="B1491" t="s">
        <v>3080</v>
      </c>
      <c r="C1491" t="s">
        <v>3995</v>
      </c>
      <c r="D1491" t="s">
        <v>364</v>
      </c>
      <c r="E1491" s="5">
        <v>0.27492499999999997</v>
      </c>
      <c r="F1491" s="5">
        <v>2</v>
      </c>
    </row>
    <row r="1492" spans="1:6">
      <c r="A1492" t="s">
        <v>2957</v>
      </c>
      <c r="B1492" t="s">
        <v>4118</v>
      </c>
      <c r="C1492" t="s">
        <v>3995</v>
      </c>
      <c r="D1492" t="s">
        <v>364</v>
      </c>
      <c r="E1492" s="5">
        <v>0.27492499999999997</v>
      </c>
      <c r="F1492" s="5">
        <v>2</v>
      </c>
    </row>
    <row r="1493" spans="1:6">
      <c r="A1493" t="s">
        <v>2958</v>
      </c>
      <c r="B1493" t="s">
        <v>2733</v>
      </c>
      <c r="C1493" t="s">
        <v>3995</v>
      </c>
      <c r="D1493" t="s">
        <v>364</v>
      </c>
      <c r="E1493" s="5">
        <v>0.27492499999999997</v>
      </c>
      <c r="F1493" s="5">
        <v>2</v>
      </c>
    </row>
    <row r="1494" spans="1:6">
      <c r="A1494" t="s">
        <v>2959</v>
      </c>
      <c r="B1494" t="s">
        <v>1522</v>
      </c>
      <c r="C1494" t="s">
        <v>3995</v>
      </c>
      <c r="D1494" t="s">
        <v>364</v>
      </c>
      <c r="E1494" s="5">
        <v>1.0390000000000001</v>
      </c>
      <c r="F1494" s="5">
        <v>2</v>
      </c>
    </row>
    <row r="1495" spans="1:6">
      <c r="A1495" t="s">
        <v>2960</v>
      </c>
      <c r="B1495" t="s">
        <v>1521</v>
      </c>
      <c r="C1495" t="s">
        <v>3995</v>
      </c>
      <c r="D1495" t="s">
        <v>364</v>
      </c>
      <c r="E1495" s="5">
        <v>0.27492499999999997</v>
      </c>
      <c r="F1495" s="5">
        <v>2</v>
      </c>
    </row>
    <row r="1496" spans="1:6">
      <c r="A1496" t="s">
        <v>3244</v>
      </c>
      <c r="B1496" t="s">
        <v>491</v>
      </c>
      <c r="C1496" t="s">
        <v>3995</v>
      </c>
      <c r="D1496" t="s">
        <v>364</v>
      </c>
      <c r="E1496" s="5">
        <v>0.27492499999999997</v>
      </c>
      <c r="F1496" s="5">
        <v>2</v>
      </c>
    </row>
    <row r="1497" spans="1:6">
      <c r="A1497" t="s">
        <v>4463</v>
      </c>
      <c r="B1497" t="s">
        <v>4302</v>
      </c>
      <c r="C1497" t="s">
        <v>3995</v>
      </c>
      <c r="D1497" t="s">
        <v>364</v>
      </c>
      <c r="E1497" s="5">
        <v>0.27492499999999997</v>
      </c>
      <c r="F1497" s="5">
        <v>2</v>
      </c>
    </row>
    <row r="1498" spans="1:6">
      <c r="A1498" t="s">
        <v>2892</v>
      </c>
      <c r="B1498" t="s">
        <v>3723</v>
      </c>
      <c r="C1498" t="s">
        <v>3996</v>
      </c>
      <c r="D1498" t="s">
        <v>729</v>
      </c>
      <c r="E1498" s="5">
        <v>3711.8706156566273</v>
      </c>
      <c r="F1498" s="5">
        <v>2</v>
      </c>
    </row>
    <row r="1499" spans="1:6">
      <c r="A1499" t="s">
        <v>3370</v>
      </c>
      <c r="B1499" t="s">
        <v>2685</v>
      </c>
      <c r="C1499" t="s">
        <v>3996</v>
      </c>
      <c r="D1499" t="s">
        <v>363</v>
      </c>
      <c r="E1499" s="5">
        <v>1.0950709782798456E-2</v>
      </c>
      <c r="F1499" s="5">
        <v>2</v>
      </c>
    </row>
    <row r="1500" spans="1:6">
      <c r="A1500" t="s">
        <v>2893</v>
      </c>
      <c r="B1500" t="s">
        <v>1483</v>
      </c>
      <c r="C1500" t="s">
        <v>3996</v>
      </c>
      <c r="D1500" t="s">
        <v>729</v>
      </c>
      <c r="E1500" s="5">
        <v>643.4975052347703</v>
      </c>
      <c r="F1500" s="5">
        <v>2</v>
      </c>
    </row>
    <row r="1501" spans="1:6">
      <c r="A1501" t="s">
        <v>3371</v>
      </c>
      <c r="B1501" t="s">
        <v>1484</v>
      </c>
      <c r="C1501" t="s">
        <v>3996</v>
      </c>
      <c r="D1501" t="s">
        <v>363</v>
      </c>
      <c r="E1501" s="5">
        <v>1.0950709782798457E-2</v>
      </c>
      <c r="F1501" s="5">
        <v>2</v>
      </c>
    </row>
    <row r="1502" spans="1:6">
      <c r="A1502" t="s">
        <v>2894</v>
      </c>
      <c r="B1502" t="s">
        <v>723</v>
      </c>
      <c r="C1502" t="s">
        <v>3996</v>
      </c>
      <c r="D1502" t="s">
        <v>1146</v>
      </c>
      <c r="E1502" s="5">
        <v>0.2588664</v>
      </c>
      <c r="F1502" s="5">
        <v>2</v>
      </c>
    </row>
    <row r="1503" spans="1:6">
      <c r="A1503" t="s">
        <v>4212</v>
      </c>
      <c r="B1503" t="s">
        <v>1485</v>
      </c>
      <c r="C1503" t="s">
        <v>3996</v>
      </c>
      <c r="D1503" t="s">
        <v>729</v>
      </c>
      <c r="E1503" s="5">
        <v>51.773280000000007</v>
      </c>
      <c r="F1503" s="5">
        <v>2</v>
      </c>
    </row>
    <row r="1504" spans="1:6">
      <c r="A1504" t="s">
        <v>3153</v>
      </c>
      <c r="B1504" t="s">
        <v>4479</v>
      </c>
      <c r="C1504" t="s">
        <v>3996</v>
      </c>
      <c r="D1504" t="s">
        <v>2451</v>
      </c>
      <c r="E1504" s="5">
        <v>-148.71724469977534</v>
      </c>
      <c r="F1504" s="5">
        <v>2</v>
      </c>
    </row>
    <row r="1505" spans="1:6">
      <c r="A1505" t="s">
        <v>3154</v>
      </c>
      <c r="B1505" t="s">
        <v>4480</v>
      </c>
      <c r="C1505" t="s">
        <v>3996</v>
      </c>
      <c r="D1505" t="s">
        <v>2451</v>
      </c>
      <c r="E1505" s="5">
        <v>-412.04482145798175</v>
      </c>
      <c r="F1505" s="5">
        <v>2</v>
      </c>
    </row>
    <row r="1506" spans="1:6">
      <c r="A1506" t="s">
        <v>2085</v>
      </c>
      <c r="B1506" t="s">
        <v>4481</v>
      </c>
      <c r="C1506" t="s">
        <v>3996</v>
      </c>
      <c r="D1506" t="s">
        <v>729</v>
      </c>
      <c r="E1506" s="5">
        <v>0</v>
      </c>
      <c r="F1506" s="5">
        <v>2</v>
      </c>
    </row>
    <row r="1507" spans="1:6">
      <c r="A1507" t="s">
        <v>2241</v>
      </c>
      <c r="B1507" t="s">
        <v>4482</v>
      </c>
      <c r="C1507" t="s">
        <v>3996</v>
      </c>
      <c r="D1507" t="s">
        <v>4483</v>
      </c>
      <c r="E1507" s="5">
        <v>40988.007224572582</v>
      </c>
      <c r="F1507" s="5">
        <v>2</v>
      </c>
    </row>
    <row r="1508" spans="1:6">
      <c r="A1508" t="s">
        <v>2242</v>
      </c>
      <c r="B1508" t="s">
        <v>4484</v>
      </c>
      <c r="C1508" t="s">
        <v>3996</v>
      </c>
      <c r="D1508" t="s">
        <v>3012</v>
      </c>
      <c r="E1508" s="5">
        <v>17.659434890058556</v>
      </c>
      <c r="F1508" s="5">
        <v>2</v>
      </c>
    </row>
    <row r="1509" spans="1:6">
      <c r="A1509" t="s">
        <v>2243</v>
      </c>
      <c r="B1509" t="s">
        <v>3013</v>
      </c>
      <c r="C1509" t="s">
        <v>3996</v>
      </c>
      <c r="D1509" t="s">
        <v>494</v>
      </c>
      <c r="E1509" s="5">
        <v>141.90193768132764</v>
      </c>
      <c r="F1509" s="5">
        <v>2</v>
      </c>
    </row>
    <row r="1510" spans="1:6">
      <c r="A1510" t="s">
        <v>1018</v>
      </c>
      <c r="B1510" t="s">
        <v>3014</v>
      </c>
      <c r="C1510" t="s">
        <v>3996</v>
      </c>
      <c r="D1510" t="s">
        <v>3992</v>
      </c>
      <c r="E1510" s="5">
        <v>76.809501481745926</v>
      </c>
      <c r="F1510" s="5">
        <v>2</v>
      </c>
    </row>
    <row r="1511" spans="1:6">
      <c r="A1511" t="s">
        <v>1019</v>
      </c>
      <c r="B1511" t="s">
        <v>3015</v>
      </c>
      <c r="C1511" t="s">
        <v>3996</v>
      </c>
      <c r="D1511" t="s">
        <v>3992</v>
      </c>
      <c r="E1511" s="5">
        <v>76.809501481745926</v>
      </c>
      <c r="F1511" s="5">
        <v>2</v>
      </c>
    </row>
    <row r="1512" spans="1:6">
      <c r="A1512" t="s">
        <v>1020</v>
      </c>
      <c r="B1512" t="s">
        <v>3016</v>
      </c>
      <c r="C1512" t="s">
        <v>3996</v>
      </c>
      <c r="D1512" t="s">
        <v>4483</v>
      </c>
      <c r="E1512" s="5">
        <v>31482.684016496154</v>
      </c>
      <c r="F1512" s="5">
        <v>2</v>
      </c>
    </row>
    <row r="1513" spans="1:6">
      <c r="A1513" t="s">
        <v>1021</v>
      </c>
      <c r="B1513" t="s">
        <v>3017</v>
      </c>
      <c r="C1513" t="s">
        <v>3996</v>
      </c>
      <c r="D1513" t="s">
        <v>3012</v>
      </c>
      <c r="E1513" s="5">
        <v>13.564123903547507</v>
      </c>
      <c r="F1513" s="5">
        <v>2</v>
      </c>
    </row>
    <row r="1514" spans="1:6">
      <c r="A1514" t="s">
        <v>1022</v>
      </c>
      <c r="B1514" t="s">
        <v>4406</v>
      </c>
      <c r="C1514" t="s">
        <v>3996</v>
      </c>
      <c r="D1514" t="s">
        <v>3990</v>
      </c>
      <c r="E1514" s="5">
        <v>2.0629909105585669</v>
      </c>
      <c r="F1514" s="5">
        <v>2</v>
      </c>
    </row>
    <row r="1515" spans="1:6">
      <c r="A1515" t="s">
        <v>1023</v>
      </c>
      <c r="B1515" t="s">
        <v>4407</v>
      </c>
      <c r="C1515" t="s">
        <v>3996</v>
      </c>
      <c r="D1515" t="s">
        <v>3994</v>
      </c>
      <c r="E1515" s="5">
        <v>28.377544764160056</v>
      </c>
      <c r="F1515" s="5">
        <v>2</v>
      </c>
    </row>
    <row r="1516" spans="1:6">
      <c r="A1516" t="s">
        <v>1024</v>
      </c>
      <c r="B1516" t="s">
        <v>4408</v>
      </c>
      <c r="C1516" t="s">
        <v>3996</v>
      </c>
      <c r="D1516" t="s">
        <v>4483</v>
      </c>
      <c r="E1516" s="5">
        <v>40429.977899994024</v>
      </c>
      <c r="F1516" s="5">
        <v>2</v>
      </c>
    </row>
    <row r="1517" spans="1:6">
      <c r="A1517" t="s">
        <v>1025</v>
      </c>
      <c r="B1517" t="s">
        <v>4409</v>
      </c>
      <c r="C1517" t="s">
        <v>3996</v>
      </c>
      <c r="D1517" t="s">
        <v>3012</v>
      </c>
      <c r="E1517" s="5">
        <v>18.24623903008419</v>
      </c>
      <c r="F1517" s="5">
        <v>2</v>
      </c>
    </row>
    <row r="1518" spans="1:6">
      <c r="A1518" t="s">
        <v>1026</v>
      </c>
      <c r="B1518" t="s">
        <v>4410</v>
      </c>
      <c r="C1518" t="s">
        <v>3996</v>
      </c>
      <c r="D1518" t="s">
        <v>494</v>
      </c>
      <c r="E1518" s="5">
        <v>75.544705885095894</v>
      </c>
      <c r="F1518" s="5">
        <v>2</v>
      </c>
    </row>
    <row r="1519" spans="1:6">
      <c r="A1519" t="s">
        <v>1027</v>
      </c>
      <c r="B1519" t="s">
        <v>4411</v>
      </c>
      <c r="C1519" t="s">
        <v>3996</v>
      </c>
      <c r="D1519" t="s">
        <v>3992</v>
      </c>
      <c r="E1519" s="5">
        <v>76.521641126658764</v>
      </c>
      <c r="F1519" s="5">
        <v>2</v>
      </c>
    </row>
    <row r="1520" spans="1:6">
      <c r="A1520" t="s">
        <v>1028</v>
      </c>
      <c r="B1520" t="s">
        <v>4412</v>
      </c>
      <c r="C1520" t="s">
        <v>3996</v>
      </c>
      <c r="D1520" t="s">
        <v>3992</v>
      </c>
      <c r="E1520" s="5">
        <v>76.521641126658764</v>
      </c>
      <c r="F1520" s="5">
        <v>2</v>
      </c>
    </row>
    <row r="1521" spans="1:6">
      <c r="A1521" t="s">
        <v>1029</v>
      </c>
      <c r="B1521" t="s">
        <v>4442</v>
      </c>
      <c r="C1521" t="s">
        <v>3996</v>
      </c>
      <c r="D1521" t="s">
        <v>4483</v>
      </c>
      <c r="E1521" s="5">
        <v>30937.682596220897</v>
      </c>
      <c r="F1521" s="5">
        <v>2</v>
      </c>
    </row>
    <row r="1522" spans="1:6">
      <c r="A1522" t="s">
        <v>1030</v>
      </c>
      <c r="B1522" t="s">
        <v>4443</v>
      </c>
      <c r="C1522" t="s">
        <v>3996</v>
      </c>
      <c r="D1522" t="s">
        <v>3012</v>
      </c>
      <c r="E1522" s="5">
        <v>13.962321549713428</v>
      </c>
      <c r="F1522" s="5">
        <v>2</v>
      </c>
    </row>
    <row r="1523" spans="1:6">
      <c r="A1523" t="s">
        <v>1031</v>
      </c>
      <c r="B1523" t="s">
        <v>4444</v>
      </c>
      <c r="C1523" t="s">
        <v>3996</v>
      </c>
      <c r="D1523" t="s">
        <v>3990</v>
      </c>
      <c r="E1523" s="5">
        <v>2.076041642937672</v>
      </c>
      <c r="F1523" s="5">
        <v>2</v>
      </c>
    </row>
    <row r="1524" spans="1:6">
      <c r="A1524" t="s">
        <v>1032</v>
      </c>
      <c r="B1524" t="s">
        <v>4445</v>
      </c>
      <c r="C1524" t="s">
        <v>3996</v>
      </c>
      <c r="D1524" t="s">
        <v>3994</v>
      </c>
      <c r="E1524" s="5">
        <v>55.012943995968442</v>
      </c>
      <c r="F1524" s="5">
        <v>2</v>
      </c>
    </row>
    <row r="1525" spans="1:6">
      <c r="A1525" t="s">
        <v>1033</v>
      </c>
      <c r="B1525" t="s">
        <v>4446</v>
      </c>
      <c r="C1525" t="s">
        <v>3996</v>
      </c>
      <c r="D1525" t="s">
        <v>4483</v>
      </c>
      <c r="E1525" s="5">
        <v>40843.319035966917</v>
      </c>
      <c r="F1525" s="5">
        <v>2</v>
      </c>
    </row>
    <row r="1526" spans="1:6">
      <c r="A1526" t="s">
        <v>1034</v>
      </c>
      <c r="B1526" t="s">
        <v>1952</v>
      </c>
      <c r="C1526" t="s">
        <v>3996</v>
      </c>
      <c r="D1526" t="s">
        <v>3012</v>
      </c>
      <c r="E1526" s="5">
        <v>18.577319311682764</v>
      </c>
      <c r="F1526" s="5">
        <v>2</v>
      </c>
    </row>
    <row r="1527" spans="1:6">
      <c r="A1527" t="s">
        <v>1035</v>
      </c>
      <c r="B1527" t="s">
        <v>1953</v>
      </c>
      <c r="C1527" t="s">
        <v>3996</v>
      </c>
      <c r="D1527" t="s">
        <v>494</v>
      </c>
      <c r="E1527" s="5">
        <v>39.527323756045917</v>
      </c>
      <c r="F1527" s="5">
        <v>2</v>
      </c>
    </row>
    <row r="1528" spans="1:6">
      <c r="A1528" t="s">
        <v>1036</v>
      </c>
      <c r="B1528" t="s">
        <v>1954</v>
      </c>
      <c r="C1528" t="s">
        <v>3996</v>
      </c>
      <c r="D1528" t="s">
        <v>3992</v>
      </c>
      <c r="E1528" s="5">
        <v>75.848906067216646</v>
      </c>
      <c r="F1528" s="5">
        <v>2</v>
      </c>
    </row>
    <row r="1529" spans="1:6">
      <c r="A1529" t="s">
        <v>1037</v>
      </c>
      <c r="B1529" t="s">
        <v>1955</v>
      </c>
      <c r="C1529" t="s">
        <v>3996</v>
      </c>
      <c r="D1529" t="s">
        <v>3992</v>
      </c>
      <c r="E1529" s="5">
        <v>75.848906067216646</v>
      </c>
      <c r="F1529" s="5">
        <v>2</v>
      </c>
    </row>
    <row r="1530" spans="1:6">
      <c r="A1530" t="s">
        <v>1038</v>
      </c>
      <c r="B1530" t="s">
        <v>2807</v>
      </c>
      <c r="C1530" t="s">
        <v>3996</v>
      </c>
      <c r="D1530" t="s">
        <v>4483</v>
      </c>
      <c r="E1530" s="5">
        <v>30979.210690324158</v>
      </c>
      <c r="F1530" s="5">
        <v>2</v>
      </c>
    </row>
    <row r="1531" spans="1:6">
      <c r="A1531" t="s">
        <v>1039</v>
      </c>
      <c r="B1531" t="s">
        <v>2808</v>
      </c>
      <c r="C1531" t="s">
        <v>3996</v>
      </c>
      <c r="D1531" t="s">
        <v>3012</v>
      </c>
      <c r="E1531" s="5">
        <v>14.090693474525185</v>
      </c>
      <c r="F1531" s="5">
        <v>2</v>
      </c>
    </row>
    <row r="1532" spans="1:6">
      <c r="A1532" t="s">
        <v>1040</v>
      </c>
      <c r="B1532" t="s">
        <v>2809</v>
      </c>
      <c r="C1532" t="s">
        <v>3996</v>
      </c>
      <c r="D1532" t="s">
        <v>3990</v>
      </c>
      <c r="E1532" s="5">
        <v>2.0543954937165632</v>
      </c>
      <c r="F1532" s="5">
        <v>2</v>
      </c>
    </row>
    <row r="1533" spans="1:6">
      <c r="A1533" t="s">
        <v>1041</v>
      </c>
      <c r="B1533" t="s">
        <v>3900</v>
      </c>
      <c r="C1533" t="s">
        <v>3996</v>
      </c>
      <c r="D1533" t="s">
        <v>3994</v>
      </c>
      <c r="E1533" s="5">
        <v>105.51561327611881</v>
      </c>
      <c r="F1533" s="5">
        <v>2</v>
      </c>
    </row>
    <row r="1534" spans="1:6">
      <c r="A1534" t="s">
        <v>1042</v>
      </c>
      <c r="B1534" t="s">
        <v>3901</v>
      </c>
      <c r="C1534" t="s">
        <v>3996</v>
      </c>
      <c r="D1534" t="s">
        <v>4483</v>
      </c>
      <c r="E1534" s="5">
        <v>33416.210964717189</v>
      </c>
      <c r="F1534" s="5">
        <v>2</v>
      </c>
    </row>
    <row r="1535" spans="1:6">
      <c r="A1535" t="s">
        <v>1043</v>
      </c>
      <c r="B1535" t="s">
        <v>3902</v>
      </c>
      <c r="C1535" t="s">
        <v>3996</v>
      </c>
      <c r="D1535" t="s">
        <v>3012</v>
      </c>
      <c r="E1535" s="5">
        <v>16.579716118854595</v>
      </c>
      <c r="F1535" s="5">
        <v>2</v>
      </c>
    </row>
    <row r="1536" spans="1:6">
      <c r="A1536" t="s">
        <v>1044</v>
      </c>
      <c r="B1536" t="s">
        <v>3903</v>
      </c>
      <c r="C1536" t="s">
        <v>3996</v>
      </c>
      <c r="D1536" t="s">
        <v>494</v>
      </c>
      <c r="E1536" s="5">
        <v>21.807101505718915</v>
      </c>
      <c r="F1536" s="5">
        <v>2</v>
      </c>
    </row>
    <row r="1537" spans="1:6">
      <c r="A1537" t="s">
        <v>1045</v>
      </c>
      <c r="B1537" t="s">
        <v>3904</v>
      </c>
      <c r="C1537" t="s">
        <v>3996</v>
      </c>
      <c r="D1537" t="s">
        <v>3992</v>
      </c>
      <c r="E1537" s="5">
        <v>81.321944095249663</v>
      </c>
      <c r="F1537" s="5">
        <v>2</v>
      </c>
    </row>
    <row r="1538" spans="1:6">
      <c r="A1538" t="s">
        <v>1046</v>
      </c>
      <c r="B1538" t="s">
        <v>3905</v>
      </c>
      <c r="C1538" t="s">
        <v>3996</v>
      </c>
      <c r="D1538" t="s">
        <v>3992</v>
      </c>
      <c r="E1538" s="5">
        <v>81.321944095249663</v>
      </c>
      <c r="F1538" s="5">
        <v>2</v>
      </c>
    </row>
    <row r="1539" spans="1:6">
      <c r="A1539" t="s">
        <v>1047</v>
      </c>
      <c r="B1539" t="s">
        <v>3906</v>
      </c>
      <c r="C1539" t="s">
        <v>3996</v>
      </c>
      <c r="D1539" t="s">
        <v>4483</v>
      </c>
      <c r="E1539" s="5">
        <v>27174.71239947799</v>
      </c>
      <c r="F1539" s="5">
        <v>2</v>
      </c>
    </row>
    <row r="1540" spans="1:6">
      <c r="A1540" t="s">
        <v>1048</v>
      </c>
      <c r="B1540" t="s">
        <v>3907</v>
      </c>
      <c r="C1540" t="s">
        <v>3996</v>
      </c>
      <c r="D1540" t="s">
        <v>3012</v>
      </c>
      <c r="E1540" s="5">
        <v>13.482947473326044</v>
      </c>
      <c r="F1540" s="5">
        <v>2</v>
      </c>
    </row>
    <row r="1541" spans="1:6">
      <c r="A1541" t="s">
        <v>1049</v>
      </c>
      <c r="B1541" t="s">
        <v>3908</v>
      </c>
      <c r="C1541" t="s">
        <v>3996</v>
      </c>
      <c r="D1541" t="s">
        <v>3990</v>
      </c>
      <c r="E1541" s="5">
        <v>1.9134072381074247</v>
      </c>
      <c r="F1541" s="5">
        <v>2</v>
      </c>
    </row>
    <row r="1542" spans="1:6">
      <c r="A1542" t="s">
        <v>1050</v>
      </c>
      <c r="B1542" t="s">
        <v>2876</v>
      </c>
      <c r="C1542" t="s">
        <v>3996</v>
      </c>
      <c r="D1542" t="s">
        <v>3994</v>
      </c>
      <c r="E1542" s="5">
        <v>174.73109896225921</v>
      </c>
      <c r="F1542" s="5">
        <v>2</v>
      </c>
    </row>
    <row r="1543" spans="1:6">
      <c r="A1543" t="s">
        <v>504</v>
      </c>
      <c r="B1543" t="s">
        <v>2877</v>
      </c>
      <c r="C1543" t="s">
        <v>3996</v>
      </c>
      <c r="D1543" t="s">
        <v>4483</v>
      </c>
      <c r="E1543" s="5">
        <v>33345.343634829434</v>
      </c>
      <c r="F1543" s="5">
        <v>2</v>
      </c>
    </row>
    <row r="1544" spans="1:6">
      <c r="A1544" t="s">
        <v>505</v>
      </c>
      <c r="B1544" t="s">
        <v>3098</v>
      </c>
      <c r="C1544" t="s">
        <v>3996</v>
      </c>
      <c r="D1544" t="s">
        <v>3012</v>
      </c>
      <c r="E1544" s="5">
        <v>16.030821980665987</v>
      </c>
      <c r="F1544" s="5">
        <v>2</v>
      </c>
    </row>
    <row r="1545" spans="1:6">
      <c r="A1545" t="s">
        <v>45</v>
      </c>
      <c r="B1545" t="s">
        <v>2860</v>
      </c>
      <c r="C1545" t="s">
        <v>3996</v>
      </c>
      <c r="D1545" t="s">
        <v>494</v>
      </c>
      <c r="E1545" s="5">
        <v>12.072428657297703</v>
      </c>
      <c r="F1545" s="5">
        <v>2</v>
      </c>
    </row>
    <row r="1546" spans="1:6">
      <c r="A1546" t="s">
        <v>46</v>
      </c>
      <c r="B1546" t="s">
        <v>1520</v>
      </c>
      <c r="C1546" t="s">
        <v>3996</v>
      </c>
      <c r="D1546" t="s">
        <v>3992</v>
      </c>
      <c r="E1546" s="5">
        <v>82.62528237358778</v>
      </c>
      <c r="F1546" s="5">
        <v>2</v>
      </c>
    </row>
    <row r="1547" spans="1:6">
      <c r="A1547" t="s">
        <v>47</v>
      </c>
      <c r="B1547" t="s">
        <v>3445</v>
      </c>
      <c r="C1547" t="s">
        <v>3996</v>
      </c>
      <c r="D1547" t="s">
        <v>3992</v>
      </c>
      <c r="E1547" s="5">
        <v>82.62528237358778</v>
      </c>
      <c r="F1547" s="5">
        <v>2</v>
      </c>
    </row>
    <row r="1548" spans="1:6">
      <c r="A1548" t="s">
        <v>48</v>
      </c>
      <c r="B1548" t="s">
        <v>3446</v>
      </c>
      <c r="C1548" t="s">
        <v>3996</v>
      </c>
      <c r="D1548" t="s">
        <v>4483</v>
      </c>
      <c r="E1548" s="5">
        <v>27551.684336721006</v>
      </c>
      <c r="F1548" s="5">
        <v>2</v>
      </c>
    </row>
    <row r="1549" spans="1:6">
      <c r="A1549" t="s">
        <v>1542</v>
      </c>
      <c r="B1549" t="s">
        <v>3447</v>
      </c>
      <c r="C1549" t="s">
        <v>3996</v>
      </c>
      <c r="D1549" t="s">
        <v>3012</v>
      </c>
      <c r="E1549" s="5">
        <v>13.245511928332462</v>
      </c>
      <c r="F1549" s="5">
        <v>2</v>
      </c>
    </row>
    <row r="1550" spans="1:6">
      <c r="A1550" t="s">
        <v>1543</v>
      </c>
      <c r="B1550" t="s">
        <v>3448</v>
      </c>
      <c r="C1550" t="s">
        <v>3996</v>
      </c>
      <c r="D1550" t="s">
        <v>3990</v>
      </c>
      <c r="E1550" s="5">
        <v>1.9291187057330657</v>
      </c>
      <c r="F1550" s="5">
        <v>2</v>
      </c>
    </row>
    <row r="1551" spans="1:6">
      <c r="A1551" t="s">
        <v>1544</v>
      </c>
      <c r="B1551" t="s">
        <v>3449</v>
      </c>
      <c r="C1551" t="s">
        <v>3996</v>
      </c>
      <c r="D1551" t="s">
        <v>3994</v>
      </c>
      <c r="E1551" s="5">
        <v>310.70932853584009</v>
      </c>
      <c r="F1551" s="5">
        <v>2</v>
      </c>
    </row>
    <row r="1552" spans="1:6">
      <c r="A1552" t="s">
        <v>1518</v>
      </c>
      <c r="B1552" t="s">
        <v>2240</v>
      </c>
      <c r="C1552" t="s">
        <v>3996</v>
      </c>
      <c r="D1552" t="s">
        <v>729</v>
      </c>
      <c r="E1552" s="5">
        <v>7665.5135638354523</v>
      </c>
      <c r="F1552" s="5">
        <v>2</v>
      </c>
    </row>
    <row r="1553" spans="1:6">
      <c r="A1553" t="s">
        <v>1703</v>
      </c>
      <c r="B1553" t="s">
        <v>2616</v>
      </c>
      <c r="C1553" t="s">
        <v>3996</v>
      </c>
      <c r="D1553" t="s">
        <v>1146</v>
      </c>
      <c r="E1553" s="5">
        <v>1.4190885940385343E-2</v>
      </c>
      <c r="F1553" s="5">
        <v>2</v>
      </c>
    </row>
    <row r="1554" spans="1:6">
      <c r="A1554" t="s">
        <v>1519</v>
      </c>
      <c r="B1554" t="s">
        <v>2617</v>
      </c>
      <c r="C1554" t="s">
        <v>3996</v>
      </c>
      <c r="D1554" t="s">
        <v>729</v>
      </c>
      <c r="E1554" s="5">
        <v>4991.4142371783073</v>
      </c>
      <c r="F1554" s="5">
        <v>2</v>
      </c>
    </row>
    <row r="1555" spans="1:6">
      <c r="A1555" t="s">
        <v>1704</v>
      </c>
      <c r="B1555" t="s">
        <v>2618</v>
      </c>
      <c r="C1555" t="s">
        <v>3996</v>
      </c>
      <c r="D1555" t="s">
        <v>1146</v>
      </c>
      <c r="E1555" s="5">
        <v>1.4190885940385339E-2</v>
      </c>
      <c r="F1555" s="5">
        <v>2</v>
      </c>
    </row>
    <row r="1556" spans="1:6">
      <c r="A1556" t="s">
        <v>1527</v>
      </c>
      <c r="B1556" t="s">
        <v>4205</v>
      </c>
      <c r="C1556" t="s">
        <v>3996</v>
      </c>
      <c r="D1556" t="s">
        <v>3991</v>
      </c>
      <c r="E1556" s="5">
        <v>12</v>
      </c>
      <c r="F1556" s="5">
        <v>2</v>
      </c>
    </row>
    <row r="1557" spans="1:6">
      <c r="A1557" t="s">
        <v>1578</v>
      </c>
      <c r="B1557" t="s">
        <v>1397</v>
      </c>
      <c r="C1557" t="s">
        <v>3996</v>
      </c>
      <c r="D1557" t="s">
        <v>1146</v>
      </c>
      <c r="E1557" s="5">
        <v>0.23072099999999995</v>
      </c>
      <c r="F1557" s="5">
        <v>2</v>
      </c>
    </row>
    <row r="1558" spans="1:6">
      <c r="A1558" t="s">
        <v>1579</v>
      </c>
      <c r="B1558" t="s">
        <v>2619</v>
      </c>
      <c r="C1558" t="s">
        <v>3996</v>
      </c>
      <c r="D1558" t="s">
        <v>729</v>
      </c>
      <c r="E1558" s="5">
        <v>23.072099999999995</v>
      </c>
      <c r="F1558" s="5">
        <v>2</v>
      </c>
    </row>
    <row r="1559" spans="1:6">
      <c r="A1559" t="s">
        <v>1580</v>
      </c>
      <c r="B1559" t="s">
        <v>4360</v>
      </c>
      <c r="C1559" t="s">
        <v>3996</v>
      </c>
      <c r="D1559" t="s">
        <v>1146</v>
      </c>
      <c r="E1559" s="5">
        <v>0.25456089999999998</v>
      </c>
      <c r="F1559" s="5">
        <v>2</v>
      </c>
    </row>
    <row r="1560" spans="1:6">
      <c r="A1560" t="s">
        <v>1581</v>
      </c>
      <c r="B1560" t="s">
        <v>3026</v>
      </c>
      <c r="C1560" t="s">
        <v>3996</v>
      </c>
      <c r="D1560" t="s">
        <v>729</v>
      </c>
      <c r="E1560" s="5">
        <v>2.5456089999999993</v>
      </c>
      <c r="F1560" s="5">
        <v>2</v>
      </c>
    </row>
    <row r="1561" spans="1:6">
      <c r="A1561" t="s">
        <v>1528</v>
      </c>
      <c r="B1561" t="s">
        <v>3027</v>
      </c>
      <c r="C1561" t="s">
        <v>3996</v>
      </c>
      <c r="D1561" t="s">
        <v>3992</v>
      </c>
      <c r="E1561" s="5">
        <v>95</v>
      </c>
      <c r="F1561" s="5">
        <v>2</v>
      </c>
    </row>
    <row r="1562" spans="1:6">
      <c r="A1562" t="s">
        <v>1529</v>
      </c>
      <c r="B1562" t="s">
        <v>3028</v>
      </c>
      <c r="C1562" t="s">
        <v>3996</v>
      </c>
      <c r="D1562" t="s">
        <v>4300</v>
      </c>
      <c r="E1562" s="5">
        <v>3751.381755758664</v>
      </c>
      <c r="F1562" s="5">
        <v>2</v>
      </c>
    </row>
    <row r="1563" spans="1:6">
      <c r="A1563" t="s">
        <v>4604</v>
      </c>
      <c r="B1563" t="s">
        <v>3029</v>
      </c>
      <c r="C1563" t="s">
        <v>3996</v>
      </c>
      <c r="D1563" t="s">
        <v>728</v>
      </c>
      <c r="E1563" s="5">
        <v>574.46237909345928</v>
      </c>
      <c r="F1563" s="5">
        <v>2</v>
      </c>
    </row>
    <row r="1564" spans="1:6">
      <c r="A1564" t="s">
        <v>1582</v>
      </c>
      <c r="B1564" t="s">
        <v>3030</v>
      </c>
      <c r="C1564" t="s">
        <v>3996</v>
      </c>
      <c r="D1564" t="s">
        <v>729</v>
      </c>
      <c r="E1564" s="5">
        <v>150.05526687634986</v>
      </c>
      <c r="F1564" s="5">
        <v>2</v>
      </c>
    </row>
    <row r="1565" spans="1:6">
      <c r="A1565" t="s">
        <v>4605</v>
      </c>
      <c r="B1565" t="s">
        <v>3031</v>
      </c>
      <c r="C1565" t="s">
        <v>3996</v>
      </c>
      <c r="D1565" t="s">
        <v>3991</v>
      </c>
      <c r="E1565" s="5">
        <v>567.30307169195805</v>
      </c>
      <c r="F1565" s="5">
        <v>2</v>
      </c>
    </row>
    <row r="1566" spans="1:6">
      <c r="A1566" t="s">
        <v>4606</v>
      </c>
      <c r="B1566" t="s">
        <v>3032</v>
      </c>
      <c r="C1566" t="s">
        <v>3996</v>
      </c>
      <c r="D1566" t="s">
        <v>3993</v>
      </c>
      <c r="E1566" s="5">
        <v>50.600403259694474</v>
      </c>
      <c r="F1566" s="5">
        <v>2</v>
      </c>
    </row>
    <row r="1567" spans="1:6">
      <c r="A1567" t="s">
        <v>4607</v>
      </c>
      <c r="B1567" t="s">
        <v>3033</v>
      </c>
      <c r="C1567" t="s">
        <v>3996</v>
      </c>
      <c r="D1567" t="s">
        <v>3991</v>
      </c>
      <c r="E1567" s="5">
        <v>534.59947902129386</v>
      </c>
      <c r="F1567" s="5">
        <v>2</v>
      </c>
    </row>
    <row r="1568" spans="1:6">
      <c r="A1568" t="s">
        <v>4608</v>
      </c>
      <c r="B1568" t="s">
        <v>3034</v>
      </c>
      <c r="C1568" t="s">
        <v>3996</v>
      </c>
      <c r="D1568" t="s">
        <v>3993</v>
      </c>
      <c r="E1568" s="5">
        <v>-33.956776017002483</v>
      </c>
      <c r="F1568" s="5">
        <v>2</v>
      </c>
    </row>
    <row r="1569" spans="1:6">
      <c r="A1569" t="s">
        <v>4609</v>
      </c>
      <c r="B1569" t="s">
        <v>3035</v>
      </c>
      <c r="C1569" t="s">
        <v>3996</v>
      </c>
      <c r="D1569" t="s">
        <v>3991</v>
      </c>
      <c r="E1569" s="5">
        <v>498.11808936611021</v>
      </c>
      <c r="F1569" s="5">
        <v>2</v>
      </c>
    </row>
    <row r="1570" spans="1:6">
      <c r="A1570" t="s">
        <v>4610</v>
      </c>
      <c r="B1570" t="s">
        <v>3036</v>
      </c>
      <c r="C1570" t="s">
        <v>3996</v>
      </c>
      <c r="D1570" t="s">
        <v>3993</v>
      </c>
      <c r="E1570" s="5">
        <v>-129.56096191887343</v>
      </c>
      <c r="F1570" s="5">
        <v>2</v>
      </c>
    </row>
    <row r="1571" spans="1:6">
      <c r="A1571" t="s">
        <v>4611</v>
      </c>
      <c r="B1571" t="s">
        <v>2521</v>
      </c>
      <c r="C1571" t="s">
        <v>3996</v>
      </c>
      <c r="D1571" t="s">
        <v>3991</v>
      </c>
      <c r="E1571" s="5">
        <v>481.55793668388264</v>
      </c>
      <c r="F1571" s="5">
        <v>2</v>
      </c>
    </row>
    <row r="1572" spans="1:6">
      <c r="A1572" t="s">
        <v>4612</v>
      </c>
      <c r="B1572" t="s">
        <v>2500</v>
      </c>
      <c r="C1572" t="s">
        <v>3996</v>
      </c>
      <c r="D1572" t="s">
        <v>3993</v>
      </c>
      <c r="E1572" s="5">
        <v>-175.77285038170896</v>
      </c>
      <c r="F1572" s="5">
        <v>2</v>
      </c>
    </row>
    <row r="1573" spans="1:6">
      <c r="A1573" t="s">
        <v>3923</v>
      </c>
      <c r="B1573" t="s">
        <v>894</v>
      </c>
      <c r="C1573" t="s">
        <v>3996</v>
      </c>
      <c r="D1573" t="s">
        <v>3991</v>
      </c>
      <c r="E1573" s="5">
        <v>478.82204547118886</v>
      </c>
      <c r="F1573" s="5">
        <v>2</v>
      </c>
    </row>
    <row r="1574" spans="1:6">
      <c r="A1574" t="s">
        <v>3924</v>
      </c>
      <c r="B1574" t="s">
        <v>895</v>
      </c>
      <c r="C1574" t="s">
        <v>3996</v>
      </c>
      <c r="D1574" t="s">
        <v>3993</v>
      </c>
      <c r="E1574" s="5">
        <v>-194.73827462177417</v>
      </c>
      <c r="F1574" s="5">
        <v>2</v>
      </c>
    </row>
    <row r="1575" spans="1:6">
      <c r="A1575" t="s">
        <v>1583</v>
      </c>
      <c r="B1575" t="s">
        <v>896</v>
      </c>
      <c r="C1575" t="s">
        <v>3996</v>
      </c>
      <c r="D1575" t="s">
        <v>729</v>
      </c>
      <c r="E1575" s="5">
        <v>32460.286665465108</v>
      </c>
      <c r="F1575" s="5">
        <v>2</v>
      </c>
    </row>
    <row r="1576" spans="1:6">
      <c r="A1576" t="s">
        <v>1705</v>
      </c>
      <c r="B1576" t="s">
        <v>897</v>
      </c>
      <c r="C1576" t="s">
        <v>3996</v>
      </c>
      <c r="D1576" t="s">
        <v>1146</v>
      </c>
      <c r="E1576" s="5">
        <v>0.2987848449164946</v>
      </c>
      <c r="F1576" s="5">
        <v>2</v>
      </c>
    </row>
    <row r="1577" spans="1:6">
      <c r="A1577" t="s">
        <v>3925</v>
      </c>
      <c r="B1577" t="s">
        <v>898</v>
      </c>
      <c r="C1577" t="s">
        <v>3996</v>
      </c>
      <c r="D1577" t="s">
        <v>3991</v>
      </c>
      <c r="E1577" s="5">
        <v>81.321837672368829</v>
      </c>
      <c r="F1577" s="5">
        <v>2</v>
      </c>
    </row>
    <row r="1578" spans="1:6">
      <c r="A1578" t="s">
        <v>3926</v>
      </c>
      <c r="B1578" t="s">
        <v>899</v>
      </c>
      <c r="C1578" t="s">
        <v>3996</v>
      </c>
      <c r="D1578" t="s">
        <v>3993</v>
      </c>
      <c r="E1578" s="5">
        <v>-203.82460562722204</v>
      </c>
      <c r="F1578" s="5">
        <v>2</v>
      </c>
    </row>
    <row r="1579" spans="1:6">
      <c r="A1579" t="s">
        <v>3927</v>
      </c>
      <c r="B1579" t="s">
        <v>900</v>
      </c>
      <c r="C1579" t="s">
        <v>3996</v>
      </c>
      <c r="D1579" t="s">
        <v>3991</v>
      </c>
      <c r="E1579" s="5">
        <v>520.29999999999995</v>
      </c>
      <c r="F1579" s="5">
        <v>2</v>
      </c>
    </row>
    <row r="1580" spans="1:6">
      <c r="A1580" t="s">
        <v>3928</v>
      </c>
      <c r="B1580" t="s">
        <v>901</v>
      </c>
      <c r="C1580" t="s">
        <v>3996</v>
      </c>
      <c r="D1580" t="s">
        <v>3993</v>
      </c>
      <c r="E1580" s="5">
        <v>-149.86460252700391</v>
      </c>
      <c r="F1580" s="5">
        <v>2</v>
      </c>
    </row>
    <row r="1581" spans="1:6">
      <c r="A1581" t="s">
        <v>1684</v>
      </c>
      <c r="B1581" t="s">
        <v>4308</v>
      </c>
      <c r="C1581" t="s">
        <v>3996</v>
      </c>
      <c r="D1581" t="s">
        <v>727</v>
      </c>
      <c r="E1581" s="5">
        <v>0.35825955778168572</v>
      </c>
      <c r="F1581" s="5">
        <v>2</v>
      </c>
    </row>
    <row r="1582" spans="1:6">
      <c r="A1582" t="s">
        <v>3929</v>
      </c>
      <c r="B1582" t="s">
        <v>902</v>
      </c>
      <c r="C1582" t="s">
        <v>3996</v>
      </c>
      <c r="D1582" t="s">
        <v>3991</v>
      </c>
      <c r="E1582" s="5">
        <v>83.321837672368858</v>
      </c>
      <c r="F1582" s="5">
        <v>2</v>
      </c>
    </row>
    <row r="1583" spans="1:6">
      <c r="A1583" t="s">
        <v>3930</v>
      </c>
      <c r="B1583" t="s">
        <v>903</v>
      </c>
      <c r="C1583" t="s">
        <v>3996</v>
      </c>
      <c r="D1583" t="s">
        <v>3993</v>
      </c>
      <c r="E1583" s="5">
        <v>-194.52003764341754</v>
      </c>
      <c r="F1583" s="5">
        <v>2</v>
      </c>
    </row>
    <row r="1584" spans="1:6">
      <c r="A1584" t="s">
        <v>3931</v>
      </c>
      <c r="B1584" t="s">
        <v>1851</v>
      </c>
      <c r="C1584" t="s">
        <v>3996</v>
      </c>
      <c r="D1584" t="s">
        <v>3993</v>
      </c>
      <c r="E1584" s="5">
        <v>-130.08226931032192</v>
      </c>
      <c r="F1584" s="5">
        <v>2</v>
      </c>
    </row>
    <row r="1585" spans="1:6">
      <c r="A1585" t="s">
        <v>1683</v>
      </c>
      <c r="B1585" t="s">
        <v>435</v>
      </c>
      <c r="C1585" t="s">
        <v>3996</v>
      </c>
      <c r="D1585" t="s">
        <v>727</v>
      </c>
      <c r="E1585" s="5">
        <v>2</v>
      </c>
      <c r="F1585" s="5">
        <v>2</v>
      </c>
    </row>
    <row r="1586" spans="1:6">
      <c r="A1586" t="s">
        <v>2699</v>
      </c>
      <c r="B1586" t="s">
        <v>1833</v>
      </c>
      <c r="C1586" t="s">
        <v>3996</v>
      </c>
      <c r="D1586" t="s">
        <v>3993</v>
      </c>
      <c r="E1586" s="5">
        <v>22.935693884742307</v>
      </c>
      <c r="F1586" s="5">
        <v>2</v>
      </c>
    </row>
    <row r="1587" spans="1:6">
      <c r="A1587" t="s">
        <v>1735</v>
      </c>
      <c r="B1587" t="s">
        <v>1834</v>
      </c>
      <c r="C1587" t="s">
        <v>3996</v>
      </c>
      <c r="D1587" t="s">
        <v>3991</v>
      </c>
      <c r="E1587" s="5">
        <v>299.60000000000002</v>
      </c>
      <c r="F1587" s="5">
        <v>2</v>
      </c>
    </row>
    <row r="1588" spans="1:6">
      <c r="A1588" t="s">
        <v>1736</v>
      </c>
      <c r="B1588" t="s">
        <v>1835</v>
      </c>
      <c r="C1588" t="s">
        <v>3996</v>
      </c>
      <c r="D1588" t="s">
        <v>3993</v>
      </c>
      <c r="E1588" s="5">
        <v>-15.451530867174711</v>
      </c>
      <c r="F1588" s="5">
        <v>2</v>
      </c>
    </row>
    <row r="1589" spans="1:6">
      <c r="A1589" t="s">
        <v>1584</v>
      </c>
      <c r="B1589" t="s">
        <v>4362</v>
      </c>
      <c r="C1589" t="s">
        <v>3996</v>
      </c>
      <c r="D1589" t="s">
        <v>1146</v>
      </c>
      <c r="E1589" s="5">
        <v>0.22145439999999997</v>
      </c>
      <c r="F1589" s="5">
        <v>2</v>
      </c>
    </row>
    <row r="1590" spans="1:6">
      <c r="A1590" t="s">
        <v>399</v>
      </c>
      <c r="B1590" t="s">
        <v>1225</v>
      </c>
      <c r="C1590" t="s">
        <v>3996</v>
      </c>
      <c r="D1590" t="s">
        <v>729</v>
      </c>
      <c r="E1590" s="5">
        <v>2.2145439999999992</v>
      </c>
      <c r="F1590" s="5">
        <v>2</v>
      </c>
    </row>
    <row r="1591" spans="1:6">
      <c r="A1591" t="s">
        <v>1737</v>
      </c>
      <c r="B1591" t="s">
        <v>1226</v>
      </c>
      <c r="C1591" t="s">
        <v>3996</v>
      </c>
      <c r="D1591" t="s">
        <v>3992</v>
      </c>
      <c r="E1591" s="5">
        <v>96</v>
      </c>
      <c r="F1591" s="5">
        <v>2</v>
      </c>
    </row>
    <row r="1592" spans="1:6">
      <c r="A1592" t="s">
        <v>1738</v>
      </c>
      <c r="B1592" t="s">
        <v>719</v>
      </c>
      <c r="C1592" t="s">
        <v>3996</v>
      </c>
      <c r="D1592" t="s">
        <v>4300</v>
      </c>
      <c r="E1592" s="5">
        <v>970.02552563341624</v>
      </c>
      <c r="F1592" s="5">
        <v>2</v>
      </c>
    </row>
    <row r="1593" spans="1:6">
      <c r="A1593" t="s">
        <v>400</v>
      </c>
      <c r="B1593" t="s">
        <v>257</v>
      </c>
      <c r="C1593" t="s">
        <v>3996</v>
      </c>
      <c r="D1593" t="s">
        <v>729</v>
      </c>
      <c r="E1593" s="5">
        <v>38.801020158066244</v>
      </c>
      <c r="F1593" s="5">
        <v>2</v>
      </c>
    </row>
    <row r="1594" spans="1:6">
      <c r="A1594" t="s">
        <v>1739</v>
      </c>
      <c r="B1594" t="s">
        <v>258</v>
      </c>
      <c r="C1594" t="s">
        <v>3996</v>
      </c>
      <c r="D1594" t="s">
        <v>3991</v>
      </c>
      <c r="E1594" s="5">
        <v>404.4</v>
      </c>
      <c r="F1594" s="5">
        <v>2</v>
      </c>
    </row>
    <row r="1595" spans="1:6">
      <c r="A1595" t="s">
        <v>1740</v>
      </c>
      <c r="B1595" t="s">
        <v>259</v>
      </c>
      <c r="C1595" t="s">
        <v>3996</v>
      </c>
      <c r="D1595" t="s">
        <v>3993</v>
      </c>
      <c r="E1595" s="5">
        <v>17.214642023575607</v>
      </c>
      <c r="F1595" s="5">
        <v>2</v>
      </c>
    </row>
    <row r="1596" spans="1:6">
      <c r="A1596" t="s">
        <v>1741</v>
      </c>
      <c r="B1596" t="s">
        <v>2456</v>
      </c>
      <c r="C1596" t="s">
        <v>3996</v>
      </c>
      <c r="D1596" t="s">
        <v>3991</v>
      </c>
      <c r="E1596" s="5">
        <v>371</v>
      </c>
      <c r="F1596" s="5">
        <v>2</v>
      </c>
    </row>
    <row r="1597" spans="1:6">
      <c r="A1597" t="s">
        <v>1742</v>
      </c>
      <c r="B1597" t="s">
        <v>2457</v>
      </c>
      <c r="C1597" t="s">
        <v>3996</v>
      </c>
      <c r="D1597" t="s">
        <v>3993</v>
      </c>
      <c r="E1597" s="5">
        <v>-102.15794293910653</v>
      </c>
      <c r="F1597" s="5">
        <v>2</v>
      </c>
    </row>
    <row r="1598" spans="1:6">
      <c r="A1598" t="s">
        <v>1743</v>
      </c>
      <c r="B1598" t="s">
        <v>2458</v>
      </c>
      <c r="C1598" t="s">
        <v>3996</v>
      </c>
      <c r="D1598" t="s">
        <v>3991</v>
      </c>
      <c r="E1598" s="5">
        <v>450</v>
      </c>
      <c r="F1598" s="5">
        <v>2</v>
      </c>
    </row>
    <row r="1599" spans="1:6">
      <c r="A1599" t="s">
        <v>1744</v>
      </c>
      <c r="B1599" t="s">
        <v>2459</v>
      </c>
      <c r="C1599" t="s">
        <v>3996</v>
      </c>
      <c r="D1599" t="s">
        <v>3993</v>
      </c>
      <c r="E1599" s="5">
        <v>24.966493369220984</v>
      </c>
      <c r="F1599" s="5">
        <v>2</v>
      </c>
    </row>
    <row r="1600" spans="1:6">
      <c r="A1600" t="s">
        <v>1745</v>
      </c>
      <c r="B1600" t="s">
        <v>848</v>
      </c>
      <c r="C1600" t="s">
        <v>3996</v>
      </c>
      <c r="D1600" t="s">
        <v>3991</v>
      </c>
      <c r="E1600" s="5">
        <v>313.8</v>
      </c>
      <c r="F1600" s="5">
        <v>2</v>
      </c>
    </row>
    <row r="1601" spans="1:6">
      <c r="A1601" t="s">
        <v>1746</v>
      </c>
      <c r="B1601" t="s">
        <v>849</v>
      </c>
      <c r="C1601" t="s">
        <v>3996</v>
      </c>
      <c r="D1601" t="s">
        <v>3993</v>
      </c>
      <c r="E1601" s="5">
        <v>28.388120817561628</v>
      </c>
      <c r="F1601" s="5">
        <v>2</v>
      </c>
    </row>
    <row r="1602" spans="1:6">
      <c r="A1602" t="s">
        <v>3245</v>
      </c>
      <c r="B1602" t="s">
        <v>4204</v>
      </c>
      <c r="C1602" t="s">
        <v>3996</v>
      </c>
      <c r="D1602" t="s">
        <v>727</v>
      </c>
      <c r="E1602" s="5">
        <v>160</v>
      </c>
      <c r="F1602" s="5">
        <v>2</v>
      </c>
    </row>
    <row r="1603" spans="1:6">
      <c r="A1603" t="s">
        <v>1747</v>
      </c>
      <c r="B1603" t="s">
        <v>4342</v>
      </c>
      <c r="C1603" t="s">
        <v>3996</v>
      </c>
      <c r="D1603" t="s">
        <v>3993</v>
      </c>
      <c r="E1603" s="5">
        <v>-15.308322779433297</v>
      </c>
      <c r="F1603" s="5">
        <v>2</v>
      </c>
    </row>
    <row r="1604" spans="1:6">
      <c r="A1604" t="s">
        <v>1748</v>
      </c>
      <c r="B1604" t="s">
        <v>4343</v>
      </c>
      <c r="C1604" t="s">
        <v>3996</v>
      </c>
      <c r="D1604" t="s">
        <v>3991</v>
      </c>
      <c r="E1604" s="5">
        <v>477.3</v>
      </c>
      <c r="F1604" s="5">
        <v>2</v>
      </c>
    </row>
    <row r="1605" spans="1:6">
      <c r="A1605" t="s">
        <v>1749</v>
      </c>
      <c r="B1605" t="s">
        <v>4344</v>
      </c>
      <c r="C1605" t="s">
        <v>3996</v>
      </c>
      <c r="D1605" t="s">
        <v>3993</v>
      </c>
      <c r="E1605" s="5">
        <v>63.895081043862717</v>
      </c>
      <c r="F1605" s="5">
        <v>2</v>
      </c>
    </row>
    <row r="1606" spans="1:6">
      <c r="A1606" t="s">
        <v>1750</v>
      </c>
      <c r="B1606" t="s">
        <v>4586</v>
      </c>
      <c r="C1606" t="s">
        <v>3996</v>
      </c>
      <c r="D1606" t="s">
        <v>3991</v>
      </c>
      <c r="E1606" s="5">
        <v>473.3</v>
      </c>
      <c r="F1606" s="5">
        <v>2</v>
      </c>
    </row>
    <row r="1607" spans="1:6">
      <c r="A1607" t="s">
        <v>1751</v>
      </c>
      <c r="B1607" t="s">
        <v>4587</v>
      </c>
      <c r="C1607" t="s">
        <v>3996</v>
      </c>
      <c r="D1607" t="s">
        <v>3993</v>
      </c>
      <c r="E1607" s="5">
        <v>-5.4057774720035923E-2</v>
      </c>
      <c r="F1607" s="5">
        <v>2</v>
      </c>
    </row>
    <row r="1608" spans="1:6">
      <c r="A1608" t="s">
        <v>460</v>
      </c>
      <c r="B1608" t="s">
        <v>4288</v>
      </c>
      <c r="C1608" t="s">
        <v>3996</v>
      </c>
      <c r="D1608" t="s">
        <v>729</v>
      </c>
      <c r="E1608" s="5">
        <v>13328.280519798293</v>
      </c>
      <c r="F1608" s="5">
        <v>2</v>
      </c>
    </row>
    <row r="1609" spans="1:6">
      <c r="A1609" t="s">
        <v>1960</v>
      </c>
      <c r="B1609" t="s">
        <v>4289</v>
      </c>
      <c r="C1609" t="s">
        <v>3996</v>
      </c>
      <c r="D1609" t="s">
        <v>2451</v>
      </c>
      <c r="E1609" s="5">
        <v>-45.112922915801491</v>
      </c>
      <c r="F1609" s="5">
        <v>2</v>
      </c>
    </row>
    <row r="1610" spans="1:6">
      <c r="A1610" t="s">
        <v>1961</v>
      </c>
      <c r="B1610" t="s">
        <v>4290</v>
      </c>
      <c r="C1610" t="s">
        <v>3996</v>
      </c>
      <c r="D1610" t="s">
        <v>3991</v>
      </c>
      <c r="E1610" s="5">
        <v>113.3</v>
      </c>
      <c r="F1610" s="5">
        <v>2</v>
      </c>
    </row>
    <row r="1611" spans="1:6">
      <c r="A1611" t="s">
        <v>1962</v>
      </c>
      <c r="B1611" t="s">
        <v>4291</v>
      </c>
      <c r="C1611" t="s">
        <v>3996</v>
      </c>
      <c r="D1611" t="s">
        <v>3993</v>
      </c>
      <c r="E1611" s="5">
        <v>59.340596918478639</v>
      </c>
      <c r="F1611" s="5">
        <v>2</v>
      </c>
    </row>
    <row r="1612" spans="1:6">
      <c r="A1612" t="s">
        <v>1963</v>
      </c>
      <c r="B1612" t="s">
        <v>4292</v>
      </c>
      <c r="C1612" t="s">
        <v>3996</v>
      </c>
      <c r="D1612" t="s">
        <v>3991</v>
      </c>
      <c r="E1612" s="5">
        <v>135.30000000000001</v>
      </c>
      <c r="F1612" s="5">
        <v>2</v>
      </c>
    </row>
    <row r="1613" spans="1:6">
      <c r="A1613" t="s">
        <v>4454</v>
      </c>
      <c r="B1613" t="s">
        <v>3800</v>
      </c>
      <c r="C1613" t="s">
        <v>3996</v>
      </c>
      <c r="D1613" t="s">
        <v>727</v>
      </c>
      <c r="E1613" s="5">
        <v>13.763291358947754</v>
      </c>
      <c r="F1613" s="5">
        <v>2</v>
      </c>
    </row>
    <row r="1614" spans="1:6">
      <c r="A1614" t="s">
        <v>461</v>
      </c>
      <c r="B1614" t="s">
        <v>4293</v>
      </c>
      <c r="C1614" t="s">
        <v>3996</v>
      </c>
      <c r="D1614" t="s">
        <v>729</v>
      </c>
      <c r="E1614" s="5">
        <v>0.22282312032149448</v>
      </c>
      <c r="F1614" s="5">
        <v>2</v>
      </c>
    </row>
    <row r="1615" spans="1:6">
      <c r="A1615" t="s">
        <v>4455</v>
      </c>
      <c r="B1615" t="s">
        <v>2788</v>
      </c>
      <c r="C1615" t="s">
        <v>3995</v>
      </c>
      <c r="D1615" t="s">
        <v>364</v>
      </c>
      <c r="E1615" s="5">
        <v>0.18</v>
      </c>
      <c r="F1615" s="5">
        <v>2</v>
      </c>
    </row>
    <row r="1616" spans="1:6">
      <c r="A1616" t="s">
        <v>4456</v>
      </c>
      <c r="B1616" t="s">
        <v>2789</v>
      </c>
      <c r="C1616" t="s">
        <v>3995</v>
      </c>
      <c r="D1616" t="s">
        <v>364</v>
      </c>
      <c r="E1616" s="5">
        <v>0.13785</v>
      </c>
      <c r="F1616" s="5">
        <v>2</v>
      </c>
    </row>
    <row r="1617" spans="1:6">
      <c r="A1617" t="s">
        <v>4457</v>
      </c>
      <c r="B1617" t="s">
        <v>2790</v>
      </c>
      <c r="C1617" t="s">
        <v>3995</v>
      </c>
      <c r="D1617" t="s">
        <v>364</v>
      </c>
      <c r="E1617" s="5">
        <v>0.13622899999999999</v>
      </c>
      <c r="F1617" s="5">
        <v>2</v>
      </c>
    </row>
    <row r="1618" spans="1:6">
      <c r="A1618" t="s">
        <v>1899</v>
      </c>
      <c r="B1618" t="s">
        <v>2805</v>
      </c>
      <c r="C1618" t="s">
        <v>3995</v>
      </c>
      <c r="D1618" t="s">
        <v>364</v>
      </c>
      <c r="E1618" s="5">
        <v>0.13622899999999999</v>
      </c>
      <c r="F1618" s="5">
        <v>2</v>
      </c>
    </row>
    <row r="1619" spans="1:6">
      <c r="A1619" t="s">
        <v>1900</v>
      </c>
      <c r="B1619" t="s">
        <v>2806</v>
      </c>
      <c r="C1619" t="s">
        <v>3995</v>
      </c>
      <c r="D1619" t="s">
        <v>364</v>
      </c>
      <c r="E1619" s="5">
        <v>0.24</v>
      </c>
      <c r="F1619" s="5">
        <v>2</v>
      </c>
    </row>
    <row r="1620" spans="1:6">
      <c r="A1620" t="s">
        <v>1964</v>
      </c>
      <c r="B1620" t="s">
        <v>4097</v>
      </c>
      <c r="C1620" t="s">
        <v>3996</v>
      </c>
      <c r="D1620" t="s">
        <v>3991</v>
      </c>
      <c r="E1620" s="5">
        <v>113.3</v>
      </c>
      <c r="F1620" s="5">
        <v>2</v>
      </c>
    </row>
    <row r="1621" spans="1:6">
      <c r="A1621" t="s">
        <v>1965</v>
      </c>
      <c r="B1621" t="s">
        <v>4098</v>
      </c>
      <c r="C1621" t="s">
        <v>3996</v>
      </c>
      <c r="D1621" t="s">
        <v>3993</v>
      </c>
      <c r="E1621" s="5">
        <v>59.692007288933553</v>
      </c>
      <c r="F1621" s="5">
        <v>2</v>
      </c>
    </row>
    <row r="1622" spans="1:6">
      <c r="A1622" t="s">
        <v>406</v>
      </c>
      <c r="B1622" t="s">
        <v>4099</v>
      </c>
      <c r="C1622" t="s">
        <v>3996</v>
      </c>
      <c r="D1622" t="s">
        <v>729</v>
      </c>
      <c r="E1622" s="5">
        <v>2.0786063845363903E-4</v>
      </c>
      <c r="F1622" s="5">
        <v>2</v>
      </c>
    </row>
    <row r="1623" spans="1:6">
      <c r="A1623" t="s">
        <v>353</v>
      </c>
      <c r="B1623" t="s">
        <v>4519</v>
      </c>
      <c r="C1623" t="s">
        <v>3995</v>
      </c>
      <c r="D1623" t="s">
        <v>364</v>
      </c>
      <c r="E1623" s="5">
        <v>0.1221</v>
      </c>
      <c r="F1623" s="5">
        <v>2</v>
      </c>
    </row>
    <row r="1624" spans="1:6">
      <c r="A1624" t="s">
        <v>354</v>
      </c>
      <c r="B1624" t="s">
        <v>4520</v>
      </c>
      <c r="C1624" t="s">
        <v>3995</v>
      </c>
      <c r="D1624" t="s">
        <v>364</v>
      </c>
      <c r="E1624" s="5">
        <v>0.22500000000000001</v>
      </c>
      <c r="F1624" s="5">
        <v>2</v>
      </c>
    </row>
    <row r="1625" spans="1:6">
      <c r="A1625" t="s">
        <v>3488</v>
      </c>
      <c r="B1625" t="s">
        <v>359</v>
      </c>
      <c r="C1625" t="s">
        <v>3996</v>
      </c>
      <c r="D1625" t="s">
        <v>727</v>
      </c>
      <c r="E1625" s="5">
        <v>9.9999999999999995E-7</v>
      </c>
      <c r="F1625" s="5">
        <v>2</v>
      </c>
    </row>
    <row r="1626" spans="1:6">
      <c r="A1626" t="s">
        <v>2647</v>
      </c>
      <c r="B1626" t="s">
        <v>4521</v>
      </c>
      <c r="C1626" t="s">
        <v>3996</v>
      </c>
      <c r="D1626" t="s">
        <v>727</v>
      </c>
      <c r="E1626" s="5">
        <v>66.798000179437949</v>
      </c>
      <c r="F1626" s="5">
        <v>2</v>
      </c>
    </row>
    <row r="1627" spans="1:6">
      <c r="A1627" t="s">
        <v>1966</v>
      </c>
      <c r="B1627" t="s">
        <v>4522</v>
      </c>
      <c r="C1627" t="s">
        <v>3996</v>
      </c>
      <c r="D1627" t="s">
        <v>3998</v>
      </c>
      <c r="E1627" s="5">
        <v>1378.4516192197063</v>
      </c>
      <c r="F1627" s="5">
        <v>2</v>
      </c>
    </row>
    <row r="1628" spans="1:6">
      <c r="A1628" t="s">
        <v>1967</v>
      </c>
      <c r="B1628" t="s">
        <v>4523</v>
      </c>
      <c r="C1628" t="s">
        <v>3996</v>
      </c>
      <c r="D1628" t="s">
        <v>3998</v>
      </c>
      <c r="E1628" s="5">
        <v>1402.956846001983</v>
      </c>
      <c r="F1628" s="5">
        <v>2</v>
      </c>
    </row>
    <row r="1629" spans="1:6">
      <c r="A1629" t="s">
        <v>1968</v>
      </c>
      <c r="B1629" t="s">
        <v>4524</v>
      </c>
      <c r="C1629" t="s">
        <v>3996</v>
      </c>
      <c r="D1629" t="s">
        <v>3998</v>
      </c>
      <c r="E1629" s="5">
        <v>4457.9453884499344</v>
      </c>
      <c r="F1629" s="5">
        <v>2</v>
      </c>
    </row>
    <row r="1630" spans="1:6">
      <c r="A1630" t="s">
        <v>1969</v>
      </c>
      <c r="B1630" t="s">
        <v>4525</v>
      </c>
      <c r="C1630" t="s">
        <v>3996</v>
      </c>
      <c r="D1630" t="s">
        <v>3992</v>
      </c>
      <c r="E1630" s="5">
        <v>95</v>
      </c>
      <c r="F1630" s="5">
        <v>2</v>
      </c>
    </row>
    <row r="1631" spans="1:6">
      <c r="A1631" t="s">
        <v>1970</v>
      </c>
      <c r="B1631" t="s">
        <v>4526</v>
      </c>
      <c r="C1631" t="s">
        <v>3996</v>
      </c>
      <c r="D1631" t="s">
        <v>4300</v>
      </c>
      <c r="E1631" s="5">
        <v>2183.2504718846508</v>
      </c>
      <c r="F1631" s="5">
        <v>2</v>
      </c>
    </row>
    <row r="1632" spans="1:6">
      <c r="A1632" t="s">
        <v>407</v>
      </c>
      <c r="B1632" t="s">
        <v>4527</v>
      </c>
      <c r="C1632" t="s">
        <v>3996</v>
      </c>
      <c r="D1632" t="s">
        <v>729</v>
      </c>
      <c r="E1632" s="5">
        <v>87.330016923407982</v>
      </c>
      <c r="F1632" s="5">
        <v>2</v>
      </c>
    </row>
    <row r="1633" spans="1:6">
      <c r="A1633" t="s">
        <v>1971</v>
      </c>
      <c r="B1633" t="s">
        <v>650</v>
      </c>
      <c r="C1633" t="s">
        <v>3996</v>
      </c>
      <c r="D1633" t="s">
        <v>3998</v>
      </c>
      <c r="E1633" s="5">
        <v>2781.4084652216898</v>
      </c>
      <c r="F1633" s="5">
        <v>2</v>
      </c>
    </row>
    <row r="1634" spans="1:6">
      <c r="A1634" t="s">
        <v>1972</v>
      </c>
      <c r="B1634" t="s">
        <v>651</v>
      </c>
      <c r="C1634" t="s">
        <v>3996</v>
      </c>
      <c r="D1634" t="s">
        <v>3992</v>
      </c>
      <c r="E1634" s="5">
        <v>95</v>
      </c>
      <c r="F1634" s="5">
        <v>2</v>
      </c>
    </row>
    <row r="1635" spans="1:6">
      <c r="A1635" t="s">
        <v>1973</v>
      </c>
      <c r="B1635" t="s">
        <v>652</v>
      </c>
      <c r="C1635" t="s">
        <v>3996</v>
      </c>
      <c r="D1635" t="s">
        <v>4300</v>
      </c>
      <c r="E1635" s="5">
        <v>3499.2384235062641</v>
      </c>
      <c r="F1635" s="5">
        <v>2</v>
      </c>
    </row>
    <row r="1636" spans="1:6">
      <c r="A1636" t="s">
        <v>408</v>
      </c>
      <c r="B1636" t="s">
        <v>653</v>
      </c>
      <c r="C1636" t="s">
        <v>3996</v>
      </c>
      <c r="D1636" t="s">
        <v>729</v>
      </c>
      <c r="E1636" s="5">
        <v>139.96953381168757</v>
      </c>
      <c r="F1636" s="5">
        <v>2</v>
      </c>
    </row>
    <row r="1637" spans="1:6">
      <c r="A1637" t="s">
        <v>1974</v>
      </c>
      <c r="B1637" t="s">
        <v>654</v>
      </c>
      <c r="C1637" t="s">
        <v>3996</v>
      </c>
      <c r="D1637" t="s">
        <v>3998</v>
      </c>
      <c r="E1637" s="5">
        <v>4457.9453884499344</v>
      </c>
      <c r="F1637" s="5">
        <v>2</v>
      </c>
    </row>
    <row r="1638" spans="1:6">
      <c r="A1638" t="s">
        <v>1381</v>
      </c>
      <c r="B1638" t="s">
        <v>655</v>
      </c>
      <c r="C1638" t="s">
        <v>3996</v>
      </c>
      <c r="D1638" t="s">
        <v>3992</v>
      </c>
      <c r="E1638" s="5">
        <v>96.5</v>
      </c>
      <c r="F1638" s="5">
        <v>2</v>
      </c>
    </row>
    <row r="1639" spans="1:6">
      <c r="A1639" t="s">
        <v>1382</v>
      </c>
      <c r="B1639" t="s">
        <v>656</v>
      </c>
      <c r="C1639" t="s">
        <v>3996</v>
      </c>
      <c r="D1639" t="s">
        <v>4300</v>
      </c>
      <c r="E1639" s="5">
        <v>2860.3080773962442</v>
      </c>
      <c r="F1639" s="5">
        <v>2</v>
      </c>
    </row>
    <row r="1640" spans="1:6">
      <c r="A1640" t="s">
        <v>409</v>
      </c>
      <c r="B1640" t="s">
        <v>4133</v>
      </c>
      <c r="C1640" t="s">
        <v>3996</v>
      </c>
      <c r="D1640" t="s">
        <v>729</v>
      </c>
      <c r="E1640" s="5">
        <v>114.41232053853506</v>
      </c>
      <c r="F1640" s="5">
        <v>2</v>
      </c>
    </row>
    <row r="1641" spans="1:6">
      <c r="A1641" t="s">
        <v>1383</v>
      </c>
      <c r="B1641" t="s">
        <v>4134</v>
      </c>
      <c r="C1641" t="s">
        <v>3996</v>
      </c>
      <c r="D1641" t="s">
        <v>3998</v>
      </c>
      <c r="E1641" s="5">
        <v>3701.4997977561607</v>
      </c>
      <c r="F1641" s="5">
        <v>2</v>
      </c>
    </row>
    <row r="1642" spans="1:6">
      <c r="A1642" t="s">
        <v>1384</v>
      </c>
      <c r="B1642" t="s">
        <v>155</v>
      </c>
      <c r="C1642" t="s">
        <v>3996</v>
      </c>
      <c r="D1642" t="s">
        <v>3992</v>
      </c>
      <c r="E1642" s="5">
        <v>96.5</v>
      </c>
      <c r="F1642" s="5">
        <v>2</v>
      </c>
    </row>
    <row r="1643" spans="1:6">
      <c r="A1643" t="s">
        <v>1385</v>
      </c>
      <c r="B1643" t="s">
        <v>156</v>
      </c>
      <c r="C1643" t="s">
        <v>3996</v>
      </c>
      <c r="D1643" t="s">
        <v>4300</v>
      </c>
      <c r="E1643" s="5">
        <v>3725.152512510721</v>
      </c>
      <c r="F1643" s="5">
        <v>2</v>
      </c>
    </row>
    <row r="1644" spans="1:6">
      <c r="A1644" t="s">
        <v>4022</v>
      </c>
      <c r="B1644" t="s">
        <v>157</v>
      </c>
      <c r="C1644" t="s">
        <v>3996</v>
      </c>
      <c r="D1644" t="s">
        <v>729</v>
      </c>
      <c r="E1644" s="5">
        <v>149.00609716988291</v>
      </c>
      <c r="F1644" s="5">
        <v>2</v>
      </c>
    </row>
    <row r="1645" spans="1:6">
      <c r="A1645" t="s">
        <v>1386</v>
      </c>
      <c r="B1645" t="s">
        <v>158</v>
      </c>
      <c r="C1645" t="s">
        <v>3996</v>
      </c>
      <c r="D1645" t="s">
        <v>3998</v>
      </c>
      <c r="E1645" s="5">
        <v>4820.6874569333741</v>
      </c>
      <c r="F1645" s="5">
        <v>2</v>
      </c>
    </row>
    <row r="1646" spans="1:6">
      <c r="A1646" t="s">
        <v>2202</v>
      </c>
      <c r="B1646" t="s">
        <v>159</v>
      </c>
      <c r="C1646" t="s">
        <v>3996</v>
      </c>
      <c r="D1646" t="s">
        <v>3992</v>
      </c>
      <c r="E1646" s="5">
        <v>93.8</v>
      </c>
      <c r="F1646" s="5">
        <v>2</v>
      </c>
    </row>
    <row r="1647" spans="1:6">
      <c r="A1647" t="s">
        <v>3585</v>
      </c>
      <c r="B1647" t="s">
        <v>160</v>
      </c>
      <c r="C1647" t="s">
        <v>3996</v>
      </c>
      <c r="D1647" t="s">
        <v>4300</v>
      </c>
      <c r="E1647" s="5">
        <v>3613.7487554369986</v>
      </c>
      <c r="F1647" s="5">
        <v>2</v>
      </c>
    </row>
    <row r="1648" spans="1:6">
      <c r="A1648" t="s">
        <v>4014</v>
      </c>
      <c r="B1648" t="s">
        <v>161</v>
      </c>
      <c r="C1648" t="s">
        <v>3996</v>
      </c>
      <c r="D1648" t="s">
        <v>729</v>
      </c>
      <c r="E1648" s="5">
        <v>144.54994698653672</v>
      </c>
      <c r="F1648" s="5">
        <v>2</v>
      </c>
    </row>
    <row r="1649" spans="1:6">
      <c r="A1649" t="s">
        <v>3586</v>
      </c>
      <c r="B1649" t="s">
        <v>162</v>
      </c>
      <c r="C1649" t="s">
        <v>3996</v>
      </c>
      <c r="D1649" t="s">
        <v>3998</v>
      </c>
      <c r="E1649" s="5">
        <v>4545.6751637728248</v>
      </c>
      <c r="F1649" s="5">
        <v>2</v>
      </c>
    </row>
    <row r="1650" spans="1:6">
      <c r="A1650" t="s">
        <v>4015</v>
      </c>
      <c r="B1650" t="s">
        <v>751</v>
      </c>
      <c r="C1650" t="s">
        <v>3996</v>
      </c>
      <c r="D1650" t="s">
        <v>1146</v>
      </c>
      <c r="E1650" s="5">
        <v>0.44500000000000001</v>
      </c>
      <c r="F1650" s="5">
        <v>2</v>
      </c>
    </row>
    <row r="1651" spans="1:6">
      <c r="A1651" t="s">
        <v>4016</v>
      </c>
      <c r="B1651" t="s">
        <v>1775</v>
      </c>
      <c r="C1651" t="s">
        <v>3996</v>
      </c>
      <c r="D1651" t="s">
        <v>729</v>
      </c>
      <c r="E1651" s="5">
        <v>53303.970383799759</v>
      </c>
      <c r="F1651" s="5">
        <v>2</v>
      </c>
    </row>
    <row r="1652" spans="1:6">
      <c r="A1652" t="s">
        <v>4017</v>
      </c>
      <c r="B1652" t="s">
        <v>740</v>
      </c>
      <c r="C1652" t="s">
        <v>3996</v>
      </c>
      <c r="D1652" t="s">
        <v>1146</v>
      </c>
      <c r="E1652" s="5">
        <v>0.46</v>
      </c>
      <c r="F1652" s="5">
        <v>2</v>
      </c>
    </row>
    <row r="1653" spans="1:6">
      <c r="A1653" t="s">
        <v>4018</v>
      </c>
      <c r="B1653" t="s">
        <v>4420</v>
      </c>
      <c r="C1653" t="s">
        <v>3996</v>
      </c>
      <c r="D1653" t="s">
        <v>729</v>
      </c>
      <c r="E1653" s="5">
        <v>44109.55773992242</v>
      </c>
      <c r="F1653" s="5">
        <v>2</v>
      </c>
    </row>
    <row r="1654" spans="1:6">
      <c r="A1654" t="s">
        <v>1875</v>
      </c>
      <c r="B1654" t="s">
        <v>327</v>
      </c>
      <c r="C1654" t="s">
        <v>3996</v>
      </c>
      <c r="D1654" t="s">
        <v>1146</v>
      </c>
      <c r="E1654" s="5">
        <v>0.24645389999999998</v>
      </c>
      <c r="F1654" s="5">
        <v>2</v>
      </c>
    </row>
    <row r="1655" spans="1:6">
      <c r="A1655" t="s">
        <v>1780</v>
      </c>
      <c r="B1655" t="s">
        <v>4421</v>
      </c>
      <c r="C1655" t="s">
        <v>3996</v>
      </c>
      <c r="D1655" t="s">
        <v>729</v>
      </c>
      <c r="E1655" s="5">
        <v>14904.951139269062</v>
      </c>
      <c r="F1655" s="5">
        <v>2</v>
      </c>
    </row>
    <row r="1656" spans="1:6">
      <c r="A1656" t="s">
        <v>3587</v>
      </c>
      <c r="B1656" t="s">
        <v>4380</v>
      </c>
      <c r="C1656" t="s">
        <v>3996</v>
      </c>
      <c r="D1656" t="s">
        <v>3991</v>
      </c>
      <c r="E1656" s="5">
        <v>450.00552235643676</v>
      </c>
      <c r="F1656" s="5">
        <v>2</v>
      </c>
    </row>
    <row r="1657" spans="1:6">
      <c r="A1657" t="s">
        <v>3588</v>
      </c>
      <c r="B1657" t="s">
        <v>4381</v>
      </c>
      <c r="C1657" t="s">
        <v>3996</v>
      </c>
      <c r="D1657" t="s">
        <v>3993</v>
      </c>
      <c r="E1657" s="5">
        <v>-124.41054067047963</v>
      </c>
      <c r="F1657" s="5">
        <v>2</v>
      </c>
    </row>
    <row r="1658" spans="1:6">
      <c r="A1658" t="s">
        <v>3589</v>
      </c>
      <c r="B1658" t="s">
        <v>4005</v>
      </c>
      <c r="C1658" t="s">
        <v>3996</v>
      </c>
      <c r="D1658" t="s">
        <v>2451</v>
      </c>
      <c r="E1658" s="5">
        <v>-6.9410978267265273</v>
      </c>
      <c r="F1658" s="5">
        <v>2</v>
      </c>
    </row>
    <row r="1659" spans="1:6">
      <c r="A1659" t="s">
        <v>4311</v>
      </c>
      <c r="B1659" t="s">
        <v>762</v>
      </c>
      <c r="C1659" t="s">
        <v>3996</v>
      </c>
      <c r="D1659" t="s">
        <v>3993</v>
      </c>
      <c r="E1659" s="5">
        <v>59.02</v>
      </c>
      <c r="F1659" s="5">
        <v>2</v>
      </c>
    </row>
    <row r="1660" spans="1:6">
      <c r="A1660" t="s">
        <v>4312</v>
      </c>
      <c r="B1660" t="s">
        <v>763</v>
      </c>
      <c r="C1660" t="s">
        <v>3996</v>
      </c>
      <c r="D1660" t="s">
        <v>2451</v>
      </c>
      <c r="E1660" s="5">
        <v>-4.395035011191478</v>
      </c>
      <c r="F1660" s="5">
        <v>2</v>
      </c>
    </row>
    <row r="1661" spans="1:6">
      <c r="A1661" t="s">
        <v>4313</v>
      </c>
      <c r="B1661" t="s">
        <v>764</v>
      </c>
      <c r="C1661" t="s">
        <v>3996</v>
      </c>
      <c r="D1661" t="s">
        <v>3991</v>
      </c>
      <c r="E1661" s="5">
        <v>451.23964486761668</v>
      </c>
      <c r="F1661" s="5">
        <v>2</v>
      </c>
    </row>
    <row r="1662" spans="1:6">
      <c r="A1662" t="s">
        <v>3336</v>
      </c>
      <c r="B1662" t="s">
        <v>1448</v>
      </c>
      <c r="C1662" t="s">
        <v>3996</v>
      </c>
      <c r="D1662" t="s">
        <v>3993</v>
      </c>
      <c r="E1662" s="5">
        <v>-97.810137619592069</v>
      </c>
      <c r="F1662" s="5">
        <v>2</v>
      </c>
    </row>
    <row r="1663" spans="1:6">
      <c r="A1663" t="s">
        <v>1781</v>
      </c>
      <c r="B1663" t="s">
        <v>1449</v>
      </c>
      <c r="C1663" t="s">
        <v>3996</v>
      </c>
      <c r="D1663" t="s">
        <v>729</v>
      </c>
      <c r="E1663" s="5">
        <v>3.2608931934579446</v>
      </c>
      <c r="F1663" s="5">
        <v>2</v>
      </c>
    </row>
    <row r="1664" spans="1:6">
      <c r="A1664" t="s">
        <v>3489</v>
      </c>
      <c r="B1664" t="s">
        <v>1282</v>
      </c>
      <c r="C1664" t="s">
        <v>3996</v>
      </c>
      <c r="D1664" t="s">
        <v>1146</v>
      </c>
      <c r="E1664" s="5">
        <v>1.0008281264415166</v>
      </c>
      <c r="F1664" s="5">
        <v>2</v>
      </c>
    </row>
    <row r="1665" spans="1:6">
      <c r="A1665" t="s">
        <v>1782</v>
      </c>
      <c r="B1665" t="s">
        <v>1283</v>
      </c>
      <c r="C1665" t="s">
        <v>3996</v>
      </c>
      <c r="D1665" t="s">
        <v>729</v>
      </c>
      <c r="E1665" s="5">
        <v>1.5917024177770212</v>
      </c>
      <c r="F1665" s="5">
        <v>2</v>
      </c>
    </row>
    <row r="1666" spans="1:6">
      <c r="A1666" t="s">
        <v>3490</v>
      </c>
      <c r="B1666" t="s">
        <v>4160</v>
      </c>
      <c r="C1666" t="s">
        <v>3996</v>
      </c>
      <c r="D1666" t="s">
        <v>1146</v>
      </c>
      <c r="E1666" s="5">
        <v>0.23609440154969677</v>
      </c>
      <c r="F1666" s="5">
        <v>2</v>
      </c>
    </row>
    <row r="1667" spans="1:6">
      <c r="A1667" t="s">
        <v>249</v>
      </c>
      <c r="B1667" t="s">
        <v>4415</v>
      </c>
      <c r="C1667" t="s">
        <v>3996</v>
      </c>
      <c r="D1667" t="s">
        <v>3993</v>
      </c>
      <c r="E1667" s="5">
        <v>-220</v>
      </c>
      <c r="F1667" s="5">
        <v>2</v>
      </c>
    </row>
    <row r="1668" spans="1:6">
      <c r="A1668" t="s">
        <v>790</v>
      </c>
      <c r="B1668" t="s">
        <v>4416</v>
      </c>
      <c r="C1668" t="s">
        <v>3996</v>
      </c>
      <c r="D1668" t="s">
        <v>2451</v>
      </c>
      <c r="E1668" s="5">
        <v>-0.75217581788236321</v>
      </c>
      <c r="F1668" s="5">
        <v>2</v>
      </c>
    </row>
    <row r="1669" spans="1:6">
      <c r="A1669" t="s">
        <v>3491</v>
      </c>
      <c r="B1669" t="s">
        <v>3107</v>
      </c>
      <c r="C1669" t="s">
        <v>3996</v>
      </c>
      <c r="D1669" t="s">
        <v>727</v>
      </c>
      <c r="E1669" s="5">
        <v>29.848299999999995</v>
      </c>
      <c r="F1669" s="5">
        <v>2</v>
      </c>
    </row>
    <row r="1670" spans="1:6">
      <c r="A1670" t="s">
        <v>1783</v>
      </c>
      <c r="B1670" t="s">
        <v>326</v>
      </c>
      <c r="C1670" t="s">
        <v>3996</v>
      </c>
      <c r="D1670" t="s">
        <v>1146</v>
      </c>
      <c r="E1670" s="5">
        <v>0.24645389999999998</v>
      </c>
      <c r="F1670" s="5">
        <v>2</v>
      </c>
    </row>
    <row r="1671" spans="1:6">
      <c r="A1671" t="s">
        <v>1784</v>
      </c>
      <c r="B1671" t="s">
        <v>4417</v>
      </c>
      <c r="C1671" t="s">
        <v>3996</v>
      </c>
      <c r="D1671" t="s">
        <v>729</v>
      </c>
      <c r="E1671" s="5">
        <v>2699.9893895094547</v>
      </c>
      <c r="F1671" s="5">
        <v>2</v>
      </c>
    </row>
    <row r="1672" spans="1:6">
      <c r="A1672" t="s">
        <v>1785</v>
      </c>
      <c r="B1672" t="s">
        <v>739</v>
      </c>
      <c r="C1672" t="s">
        <v>3996</v>
      </c>
      <c r="D1672" t="s">
        <v>1146</v>
      </c>
      <c r="E1672" s="5">
        <v>0.46</v>
      </c>
      <c r="F1672" s="5">
        <v>2</v>
      </c>
    </row>
    <row r="1673" spans="1:6">
      <c r="A1673" t="s">
        <v>1786</v>
      </c>
      <c r="B1673" t="s">
        <v>4418</v>
      </c>
      <c r="C1673" t="s">
        <v>3996</v>
      </c>
      <c r="D1673" t="s">
        <v>729</v>
      </c>
      <c r="E1673" s="5">
        <v>25687.617857864348</v>
      </c>
      <c r="F1673" s="5">
        <v>2</v>
      </c>
    </row>
    <row r="1674" spans="1:6">
      <c r="A1674" t="s">
        <v>1843</v>
      </c>
      <c r="B1674" t="s">
        <v>4221</v>
      </c>
      <c r="C1674" t="s">
        <v>3996</v>
      </c>
      <c r="D1674" t="s">
        <v>1146</v>
      </c>
      <c r="E1674" s="5">
        <v>0.17254410000000001</v>
      </c>
      <c r="F1674" s="5">
        <v>2</v>
      </c>
    </row>
    <row r="1675" spans="1:6">
      <c r="A1675" t="s">
        <v>1147</v>
      </c>
      <c r="B1675" t="s">
        <v>4419</v>
      </c>
      <c r="C1675" t="s">
        <v>3996</v>
      </c>
      <c r="D1675" t="s">
        <v>729</v>
      </c>
      <c r="E1675" s="5">
        <v>17.25441</v>
      </c>
      <c r="F1675" s="5">
        <v>2</v>
      </c>
    </row>
    <row r="1676" spans="1:6">
      <c r="A1676" t="s">
        <v>1148</v>
      </c>
      <c r="B1676" t="s">
        <v>518</v>
      </c>
      <c r="C1676" t="s">
        <v>3996</v>
      </c>
      <c r="D1676" t="s">
        <v>1146</v>
      </c>
      <c r="E1676" s="5">
        <v>0.17254410000000001</v>
      </c>
      <c r="F1676" s="5">
        <v>2</v>
      </c>
    </row>
    <row r="1677" spans="1:6">
      <c r="A1677" t="s">
        <v>1988</v>
      </c>
      <c r="B1677" t="s">
        <v>2848</v>
      </c>
      <c r="C1677" t="s">
        <v>3996</v>
      </c>
      <c r="D1677" t="s">
        <v>729</v>
      </c>
      <c r="E1677" s="5">
        <v>17.25441</v>
      </c>
      <c r="F1677" s="5">
        <v>2</v>
      </c>
    </row>
    <row r="1678" spans="1:6">
      <c r="A1678" t="s">
        <v>1989</v>
      </c>
      <c r="B1678" t="s">
        <v>4222</v>
      </c>
      <c r="C1678" t="s">
        <v>3996</v>
      </c>
      <c r="D1678" t="s">
        <v>1146</v>
      </c>
      <c r="E1678" s="5">
        <v>0.17254410000000001</v>
      </c>
      <c r="F1678" s="5">
        <v>2</v>
      </c>
    </row>
    <row r="1679" spans="1:6">
      <c r="A1679" t="s">
        <v>1990</v>
      </c>
      <c r="B1679" t="s">
        <v>2615</v>
      </c>
      <c r="C1679" t="s">
        <v>3996</v>
      </c>
      <c r="D1679" t="s">
        <v>729</v>
      </c>
      <c r="E1679" s="5">
        <v>17.25441</v>
      </c>
      <c r="F1679" s="5">
        <v>2</v>
      </c>
    </row>
    <row r="1680" spans="1:6">
      <c r="A1680" t="s">
        <v>1991</v>
      </c>
      <c r="B1680" t="s">
        <v>4220</v>
      </c>
      <c r="C1680" t="s">
        <v>3996</v>
      </c>
      <c r="D1680" t="s">
        <v>1146</v>
      </c>
      <c r="E1680" s="5">
        <v>0.2400139</v>
      </c>
      <c r="F1680" s="5">
        <v>2</v>
      </c>
    </row>
    <row r="1681" spans="1:6">
      <c r="A1681" t="s">
        <v>1992</v>
      </c>
      <c r="B1681" t="s">
        <v>1003</v>
      </c>
      <c r="C1681" t="s">
        <v>3996</v>
      </c>
      <c r="D1681" t="s">
        <v>729</v>
      </c>
      <c r="E1681" s="5">
        <v>24.001390000000001</v>
      </c>
      <c r="F1681" s="5">
        <v>2</v>
      </c>
    </row>
    <row r="1682" spans="1:6">
      <c r="A1682" t="s">
        <v>355</v>
      </c>
      <c r="B1682" t="s">
        <v>724</v>
      </c>
      <c r="C1682" t="s">
        <v>3996</v>
      </c>
      <c r="D1682" t="s">
        <v>1146</v>
      </c>
      <c r="E1682" s="5">
        <v>0.17254410000000001</v>
      </c>
      <c r="F1682" s="5">
        <v>2</v>
      </c>
    </row>
    <row r="1683" spans="1:6">
      <c r="A1683" t="s">
        <v>1469</v>
      </c>
      <c r="B1683" t="s">
        <v>1004</v>
      </c>
      <c r="C1683" t="s">
        <v>3996</v>
      </c>
      <c r="D1683" t="s">
        <v>729</v>
      </c>
      <c r="E1683" s="5">
        <v>17.25441</v>
      </c>
      <c r="F1683" s="5">
        <v>2</v>
      </c>
    </row>
    <row r="1684" spans="1:6">
      <c r="A1684" t="s">
        <v>1470</v>
      </c>
      <c r="B1684" t="s">
        <v>3104</v>
      </c>
      <c r="C1684" t="s">
        <v>3996</v>
      </c>
      <c r="D1684" t="s">
        <v>1146</v>
      </c>
      <c r="E1684" s="5">
        <v>0.17254410000000001</v>
      </c>
      <c r="F1684" s="5">
        <v>2</v>
      </c>
    </row>
    <row r="1685" spans="1:6">
      <c r="A1685" t="s">
        <v>1471</v>
      </c>
      <c r="B1685" t="s">
        <v>1005</v>
      </c>
      <c r="C1685" t="s">
        <v>3996</v>
      </c>
      <c r="D1685" t="s">
        <v>729</v>
      </c>
      <c r="E1685" s="5">
        <v>17.25441</v>
      </c>
      <c r="F1685" s="5">
        <v>2</v>
      </c>
    </row>
    <row r="1686" spans="1:6">
      <c r="A1686" t="s">
        <v>3130</v>
      </c>
      <c r="B1686" t="s">
        <v>775</v>
      </c>
      <c r="C1686" t="s">
        <v>3996</v>
      </c>
      <c r="D1686" t="s">
        <v>1146</v>
      </c>
      <c r="E1686" s="5">
        <v>0.2400139</v>
      </c>
      <c r="F1686" s="5">
        <v>2</v>
      </c>
    </row>
    <row r="1687" spans="1:6">
      <c r="A1687" t="s">
        <v>3131</v>
      </c>
      <c r="B1687" t="s">
        <v>1006</v>
      </c>
      <c r="C1687" t="s">
        <v>3996</v>
      </c>
      <c r="D1687" t="s">
        <v>729</v>
      </c>
      <c r="E1687" s="5">
        <v>24.001390000000001</v>
      </c>
      <c r="F1687" s="5">
        <v>2</v>
      </c>
    </row>
    <row r="1688" spans="1:6">
      <c r="A1688" t="s">
        <v>3132</v>
      </c>
      <c r="B1688" t="s">
        <v>105</v>
      </c>
      <c r="C1688" t="s">
        <v>3996</v>
      </c>
      <c r="D1688" t="s">
        <v>1146</v>
      </c>
      <c r="E1688" s="5">
        <v>0.17254410000000001</v>
      </c>
      <c r="F1688" s="5">
        <v>2</v>
      </c>
    </row>
    <row r="1689" spans="1:6">
      <c r="A1689" t="s">
        <v>3133</v>
      </c>
      <c r="B1689" t="s">
        <v>1007</v>
      </c>
      <c r="C1689" t="s">
        <v>3996</v>
      </c>
      <c r="D1689" t="s">
        <v>729</v>
      </c>
      <c r="E1689" s="5">
        <v>17.25441</v>
      </c>
      <c r="F1689" s="5">
        <v>2</v>
      </c>
    </row>
    <row r="1690" spans="1:6">
      <c r="A1690" t="s">
        <v>3134</v>
      </c>
      <c r="B1690" t="s">
        <v>104</v>
      </c>
      <c r="C1690" t="s">
        <v>3996</v>
      </c>
      <c r="D1690" t="s">
        <v>1146</v>
      </c>
      <c r="E1690" s="5">
        <v>0.17254410000000001</v>
      </c>
      <c r="F1690" s="5">
        <v>2</v>
      </c>
    </row>
    <row r="1691" spans="1:6">
      <c r="A1691" t="s">
        <v>3135</v>
      </c>
      <c r="B1691" t="s">
        <v>3025</v>
      </c>
      <c r="C1691" t="s">
        <v>3996</v>
      </c>
      <c r="D1691" t="s">
        <v>729</v>
      </c>
      <c r="E1691" s="5">
        <v>17.25441</v>
      </c>
      <c r="F1691" s="5">
        <v>2</v>
      </c>
    </row>
    <row r="1692" spans="1:6">
      <c r="A1692" t="s">
        <v>3136</v>
      </c>
      <c r="B1692" t="s">
        <v>373</v>
      </c>
      <c r="C1692" t="s">
        <v>3996</v>
      </c>
      <c r="D1692" t="s">
        <v>1146</v>
      </c>
      <c r="E1692" s="5">
        <v>0.17254410000000001</v>
      </c>
      <c r="F1692" s="5">
        <v>2</v>
      </c>
    </row>
    <row r="1693" spans="1:6">
      <c r="A1693" t="s">
        <v>3137</v>
      </c>
      <c r="B1693" t="s">
        <v>3068</v>
      </c>
      <c r="C1693" t="s">
        <v>3996</v>
      </c>
      <c r="D1693" t="s">
        <v>729</v>
      </c>
      <c r="E1693" s="5">
        <v>17.25441</v>
      </c>
      <c r="F1693" s="5">
        <v>2</v>
      </c>
    </row>
    <row r="1694" spans="1:6">
      <c r="A1694" t="s">
        <v>219</v>
      </c>
      <c r="B1694" t="s">
        <v>3069</v>
      </c>
      <c r="C1694" t="s">
        <v>3996</v>
      </c>
      <c r="D1694" t="s">
        <v>1146</v>
      </c>
      <c r="E1694" s="5">
        <v>0.12825300000000001</v>
      </c>
      <c r="F1694" s="5">
        <v>2</v>
      </c>
    </row>
    <row r="1695" spans="1:6">
      <c r="A1695" t="s">
        <v>220</v>
      </c>
      <c r="B1695" t="s">
        <v>2326</v>
      </c>
      <c r="C1695" t="s">
        <v>3996</v>
      </c>
      <c r="D1695" t="s">
        <v>729</v>
      </c>
      <c r="E1695" s="5">
        <v>12.8253</v>
      </c>
      <c r="F1695" s="5">
        <v>2</v>
      </c>
    </row>
    <row r="1696" spans="1:6">
      <c r="A1696" t="s">
        <v>2849</v>
      </c>
      <c r="B1696" t="s">
        <v>2015</v>
      </c>
      <c r="C1696" t="s">
        <v>3996</v>
      </c>
      <c r="D1696" t="s">
        <v>729</v>
      </c>
      <c r="E1696" s="5">
        <v>8321.8876337689271</v>
      </c>
      <c r="F1696" s="5">
        <v>2</v>
      </c>
    </row>
    <row r="1697" spans="1:6">
      <c r="A1697" t="s">
        <v>3492</v>
      </c>
      <c r="B1697" t="s">
        <v>1524</v>
      </c>
      <c r="C1697" t="s">
        <v>3995</v>
      </c>
      <c r="D1697" t="s">
        <v>364</v>
      </c>
      <c r="E1697" s="5">
        <v>0.25923649999999998</v>
      </c>
      <c r="F1697" s="5">
        <v>2</v>
      </c>
    </row>
    <row r="1698" spans="1:6">
      <c r="A1698" t="s">
        <v>3493</v>
      </c>
      <c r="B1698" t="s">
        <v>1387</v>
      </c>
      <c r="C1698" t="s">
        <v>3995</v>
      </c>
      <c r="D1698" t="s">
        <v>364</v>
      </c>
      <c r="E1698" s="5">
        <v>0.2710554</v>
      </c>
      <c r="F1698" s="5">
        <v>2</v>
      </c>
    </row>
    <row r="1699" spans="1:6">
      <c r="A1699" t="s">
        <v>3494</v>
      </c>
      <c r="B1699" t="s">
        <v>712</v>
      </c>
      <c r="C1699" t="s">
        <v>3995</v>
      </c>
      <c r="D1699" t="s">
        <v>364</v>
      </c>
      <c r="E1699" s="5">
        <v>0.35583900000000002</v>
      </c>
      <c r="F1699" s="5">
        <v>2</v>
      </c>
    </row>
    <row r="1700" spans="1:6">
      <c r="A1700" t="s">
        <v>3495</v>
      </c>
      <c r="B1700" t="s">
        <v>713</v>
      </c>
      <c r="C1700" t="s">
        <v>3995</v>
      </c>
      <c r="D1700" t="s">
        <v>364</v>
      </c>
      <c r="E1700" s="5">
        <v>0.26089390000000001</v>
      </c>
      <c r="F1700" s="5">
        <v>2</v>
      </c>
    </row>
    <row r="1701" spans="1:6">
      <c r="A1701" t="s">
        <v>3496</v>
      </c>
      <c r="B1701" t="s">
        <v>714</v>
      </c>
      <c r="C1701" t="s">
        <v>3995</v>
      </c>
      <c r="D1701" t="s">
        <v>364</v>
      </c>
      <c r="E1701" s="5">
        <v>0.25252809999999998</v>
      </c>
      <c r="F1701" s="5">
        <v>2</v>
      </c>
    </row>
    <row r="1702" spans="1:6">
      <c r="A1702" t="s">
        <v>3497</v>
      </c>
      <c r="B1702" t="s">
        <v>769</v>
      </c>
      <c r="C1702" t="s">
        <v>3995</v>
      </c>
      <c r="D1702" t="s">
        <v>364</v>
      </c>
      <c r="E1702" s="5">
        <v>0.24645389999999998</v>
      </c>
      <c r="F1702" s="5">
        <v>2</v>
      </c>
    </row>
    <row r="1703" spans="1:6">
      <c r="A1703" t="s">
        <v>820</v>
      </c>
      <c r="B1703" t="s">
        <v>770</v>
      </c>
      <c r="C1703" t="s">
        <v>3995</v>
      </c>
      <c r="D1703" t="s">
        <v>364</v>
      </c>
      <c r="E1703" s="5">
        <v>0.36258620000000003</v>
      </c>
      <c r="F1703" s="5">
        <v>2</v>
      </c>
    </row>
    <row r="1704" spans="1:6">
      <c r="A1704" t="s">
        <v>821</v>
      </c>
      <c r="B1704" t="s">
        <v>296</v>
      </c>
      <c r="C1704" t="s">
        <v>3996</v>
      </c>
      <c r="D1704" t="s">
        <v>3992</v>
      </c>
      <c r="E1704" s="5">
        <v>0.1</v>
      </c>
      <c r="F1704" s="5">
        <v>2</v>
      </c>
    </row>
    <row r="1705" spans="1:6">
      <c r="A1705" t="s">
        <v>2850</v>
      </c>
      <c r="B1705" t="s">
        <v>4556</v>
      </c>
      <c r="C1705" t="s">
        <v>3996</v>
      </c>
      <c r="D1705" t="s">
        <v>729</v>
      </c>
      <c r="E1705" s="5">
        <v>18867.903298160814</v>
      </c>
      <c r="F1705" s="5">
        <v>2</v>
      </c>
    </row>
    <row r="1706" spans="1:6">
      <c r="A1706" t="s">
        <v>822</v>
      </c>
      <c r="B1706" t="s">
        <v>4557</v>
      </c>
      <c r="C1706" t="s">
        <v>3996</v>
      </c>
      <c r="D1706" t="s">
        <v>1146</v>
      </c>
      <c r="E1706" s="5">
        <v>0.28579071945108775</v>
      </c>
      <c r="F1706" s="5">
        <v>2</v>
      </c>
    </row>
    <row r="1707" spans="1:6">
      <c r="A1707" t="s">
        <v>2851</v>
      </c>
      <c r="B1707" t="s">
        <v>4558</v>
      </c>
      <c r="C1707" t="s">
        <v>3996</v>
      </c>
      <c r="D1707" t="s">
        <v>729</v>
      </c>
      <c r="E1707" s="5">
        <v>15621.391559164704</v>
      </c>
      <c r="F1707" s="5">
        <v>2</v>
      </c>
    </row>
    <row r="1708" spans="1:6">
      <c r="A1708" t="s">
        <v>823</v>
      </c>
      <c r="B1708" t="s">
        <v>2949</v>
      </c>
      <c r="C1708" t="s">
        <v>3996</v>
      </c>
      <c r="D1708" t="s">
        <v>1146</v>
      </c>
      <c r="E1708" s="5">
        <v>0.29468763552470673</v>
      </c>
      <c r="F1708" s="5">
        <v>2</v>
      </c>
    </row>
    <row r="1709" spans="1:6">
      <c r="A1709" t="s">
        <v>2852</v>
      </c>
      <c r="B1709" t="s">
        <v>1399</v>
      </c>
      <c r="C1709" t="s">
        <v>3996</v>
      </c>
      <c r="D1709" t="s">
        <v>1146</v>
      </c>
      <c r="E1709" s="5">
        <v>0.2147589</v>
      </c>
      <c r="F1709" s="5">
        <v>2</v>
      </c>
    </row>
    <row r="1710" spans="1:6">
      <c r="A1710" t="s">
        <v>2853</v>
      </c>
      <c r="B1710" t="s">
        <v>4531</v>
      </c>
      <c r="C1710" t="s">
        <v>3996</v>
      </c>
      <c r="D1710" t="s">
        <v>729</v>
      </c>
      <c r="E1710" s="5">
        <v>35864.736300000004</v>
      </c>
      <c r="F1710" s="5">
        <v>2</v>
      </c>
    </row>
    <row r="1711" spans="1:6">
      <c r="A1711" t="s">
        <v>2854</v>
      </c>
      <c r="B1711" t="s">
        <v>1632</v>
      </c>
      <c r="C1711" t="s">
        <v>3996</v>
      </c>
      <c r="D1711" t="s">
        <v>1146</v>
      </c>
      <c r="E1711" s="5">
        <v>0.16252179999999999</v>
      </c>
      <c r="F1711" s="5">
        <v>2</v>
      </c>
    </row>
    <row r="1712" spans="1:6">
      <c r="A1712" t="s">
        <v>2855</v>
      </c>
      <c r="B1712" t="s">
        <v>788</v>
      </c>
      <c r="C1712" t="s">
        <v>3996</v>
      </c>
      <c r="D1712" t="s">
        <v>729</v>
      </c>
      <c r="E1712" s="5">
        <v>1266.8860009926379</v>
      </c>
      <c r="F1712" s="5">
        <v>2</v>
      </c>
    </row>
    <row r="1713" spans="1:6">
      <c r="A1713" t="s">
        <v>110</v>
      </c>
      <c r="B1713" t="s">
        <v>944</v>
      </c>
      <c r="C1713" t="s">
        <v>3996</v>
      </c>
      <c r="D1713" t="s">
        <v>1146</v>
      </c>
      <c r="E1713" s="5">
        <v>0.25252809999999998</v>
      </c>
      <c r="F1713" s="5">
        <v>2</v>
      </c>
    </row>
    <row r="1714" spans="1:6">
      <c r="A1714" t="s">
        <v>111</v>
      </c>
      <c r="B1714" t="s">
        <v>789</v>
      </c>
      <c r="C1714" t="s">
        <v>3996</v>
      </c>
      <c r="D1714" t="s">
        <v>729</v>
      </c>
      <c r="E1714" s="5">
        <v>11877.671405318259</v>
      </c>
      <c r="F1714" s="5">
        <v>2</v>
      </c>
    </row>
    <row r="1715" spans="1:6">
      <c r="A1715" t="s">
        <v>112</v>
      </c>
      <c r="B1715" t="s">
        <v>4361</v>
      </c>
      <c r="C1715" t="s">
        <v>3996</v>
      </c>
      <c r="D1715" t="s">
        <v>1146</v>
      </c>
      <c r="E1715" s="5">
        <v>0.22139800000000001</v>
      </c>
      <c r="F1715" s="5">
        <v>2</v>
      </c>
    </row>
    <row r="1716" spans="1:6">
      <c r="A1716" t="s">
        <v>3443</v>
      </c>
      <c r="B1716" t="s">
        <v>824</v>
      </c>
      <c r="C1716" t="s">
        <v>3996</v>
      </c>
      <c r="D1716" t="s">
        <v>729</v>
      </c>
      <c r="E1716" s="5">
        <v>2.2139800000000003</v>
      </c>
      <c r="F1716" s="5">
        <v>2</v>
      </c>
    </row>
    <row r="1717" spans="1:6">
      <c r="A1717" t="s">
        <v>1445</v>
      </c>
      <c r="B1717" t="s">
        <v>726</v>
      </c>
      <c r="C1717" t="s">
        <v>3996</v>
      </c>
      <c r="D1717" t="s">
        <v>1146</v>
      </c>
      <c r="E1717" s="5">
        <v>0.17254410000000001</v>
      </c>
      <c r="F1717" s="5">
        <v>2</v>
      </c>
    </row>
    <row r="1718" spans="1:6">
      <c r="A1718" t="s">
        <v>53</v>
      </c>
      <c r="B1718" t="s">
        <v>825</v>
      </c>
      <c r="C1718" t="s">
        <v>3996</v>
      </c>
      <c r="D1718" t="s">
        <v>729</v>
      </c>
      <c r="E1718" s="5">
        <v>17.25441</v>
      </c>
      <c r="F1718" s="5">
        <v>2</v>
      </c>
    </row>
    <row r="1719" spans="1:6">
      <c r="A1719" t="s">
        <v>54</v>
      </c>
      <c r="B1719" t="s">
        <v>722</v>
      </c>
      <c r="C1719" t="s">
        <v>3996</v>
      </c>
      <c r="D1719" t="s">
        <v>1146</v>
      </c>
      <c r="E1719" s="5">
        <v>0.18902690000000003</v>
      </c>
      <c r="F1719" s="5">
        <v>2</v>
      </c>
    </row>
    <row r="1720" spans="1:6">
      <c r="A1720" t="s">
        <v>55</v>
      </c>
      <c r="B1720" t="s">
        <v>826</v>
      </c>
      <c r="C1720" t="s">
        <v>3996</v>
      </c>
      <c r="D1720" t="s">
        <v>729</v>
      </c>
      <c r="E1720" s="5">
        <v>18.90269</v>
      </c>
      <c r="F1720" s="5">
        <v>2</v>
      </c>
    </row>
    <row r="1721" spans="1:6">
      <c r="A1721" t="s">
        <v>644</v>
      </c>
      <c r="B1721" t="s">
        <v>720</v>
      </c>
      <c r="C1721" t="s">
        <v>3996</v>
      </c>
      <c r="D1721" t="s">
        <v>1146</v>
      </c>
      <c r="E1721" s="5">
        <v>0.2400139</v>
      </c>
      <c r="F1721" s="5">
        <v>2</v>
      </c>
    </row>
    <row r="1722" spans="1:6">
      <c r="A1722" t="s">
        <v>645</v>
      </c>
      <c r="B1722" t="s">
        <v>827</v>
      </c>
      <c r="C1722" t="s">
        <v>3996</v>
      </c>
      <c r="D1722" t="s">
        <v>729</v>
      </c>
      <c r="E1722" s="5">
        <v>24.001390000000001</v>
      </c>
      <c r="F1722" s="5">
        <v>2</v>
      </c>
    </row>
    <row r="1723" spans="1:6">
      <c r="A1723" t="s">
        <v>276</v>
      </c>
      <c r="B1723" t="s">
        <v>721</v>
      </c>
      <c r="C1723" t="s">
        <v>3996</v>
      </c>
      <c r="D1723" t="s">
        <v>1146</v>
      </c>
      <c r="E1723" s="5">
        <v>0.24168059999999997</v>
      </c>
      <c r="F1723" s="5">
        <v>2</v>
      </c>
    </row>
    <row r="1724" spans="1:6">
      <c r="A1724" t="s">
        <v>277</v>
      </c>
      <c r="B1724" t="s">
        <v>3335</v>
      </c>
      <c r="C1724" t="s">
        <v>3996</v>
      </c>
      <c r="D1724" t="s">
        <v>729</v>
      </c>
      <c r="E1724" s="5">
        <v>24.168059999999997</v>
      </c>
      <c r="F1724" s="5">
        <v>2</v>
      </c>
    </row>
    <row r="1725" spans="1:6">
      <c r="A1725" t="s">
        <v>278</v>
      </c>
      <c r="B1725" t="s">
        <v>725</v>
      </c>
      <c r="C1725" t="s">
        <v>3996</v>
      </c>
      <c r="D1725" t="s">
        <v>1146</v>
      </c>
      <c r="E1725" s="5">
        <v>0.24066100000000001</v>
      </c>
      <c r="F1725" s="5">
        <v>2</v>
      </c>
    </row>
    <row r="1726" spans="1:6">
      <c r="A1726" t="s">
        <v>279</v>
      </c>
      <c r="B1726" t="s">
        <v>1788</v>
      </c>
      <c r="C1726" t="s">
        <v>3996</v>
      </c>
      <c r="D1726" t="s">
        <v>729</v>
      </c>
      <c r="E1726" s="5">
        <v>24.066099999999999</v>
      </c>
      <c r="F1726" s="5">
        <v>2</v>
      </c>
    </row>
    <row r="1727" spans="1:6">
      <c r="A1727" t="s">
        <v>2082</v>
      </c>
      <c r="B1727" t="s">
        <v>1015</v>
      </c>
      <c r="C1727" t="s">
        <v>3996</v>
      </c>
      <c r="D1727" t="s">
        <v>3992</v>
      </c>
      <c r="E1727" s="5">
        <v>-1.5E+35</v>
      </c>
      <c r="F1727" s="5">
        <v>2</v>
      </c>
    </row>
    <row r="1728" spans="1:6">
      <c r="A1728" t="s">
        <v>2083</v>
      </c>
      <c r="B1728" t="s">
        <v>516</v>
      </c>
      <c r="C1728" t="s">
        <v>3996</v>
      </c>
      <c r="D1728" t="s">
        <v>3992</v>
      </c>
      <c r="E1728" s="5">
        <v>-1.5E+35</v>
      </c>
      <c r="F1728" s="5">
        <v>2</v>
      </c>
    </row>
    <row r="1729" spans="1:6">
      <c r="A1729" t="s">
        <v>2084</v>
      </c>
      <c r="B1729" t="s">
        <v>1016</v>
      </c>
      <c r="C1729" t="s">
        <v>3996</v>
      </c>
      <c r="D1729" t="s">
        <v>3992</v>
      </c>
      <c r="E1729" s="5">
        <v>-1.5E+35</v>
      </c>
      <c r="F1729" s="5">
        <v>2</v>
      </c>
    </row>
    <row r="1730" spans="1:6">
      <c r="A1730" t="s">
        <v>1072</v>
      </c>
      <c r="B1730" t="s">
        <v>1017</v>
      </c>
      <c r="C1730" t="s">
        <v>3996</v>
      </c>
      <c r="D1730" t="s">
        <v>3992</v>
      </c>
      <c r="E1730" s="5">
        <v>-1.5E+35</v>
      </c>
      <c r="F1730" s="5">
        <v>2</v>
      </c>
    </row>
    <row r="1731" spans="1:6">
      <c r="A1731" t="s">
        <v>1073</v>
      </c>
      <c r="B1731" t="s">
        <v>145</v>
      </c>
      <c r="C1731" t="s">
        <v>3996</v>
      </c>
      <c r="D1731" t="s">
        <v>3992</v>
      </c>
      <c r="E1731" s="5">
        <v>-1.5E+35</v>
      </c>
      <c r="F1731" s="5">
        <v>2</v>
      </c>
    </row>
    <row r="1732" spans="1:6">
      <c r="A1732" t="s">
        <v>1074</v>
      </c>
      <c r="B1732" t="s">
        <v>146</v>
      </c>
      <c r="C1732" t="s">
        <v>3996</v>
      </c>
      <c r="D1732" t="s">
        <v>3992</v>
      </c>
      <c r="E1732" s="5">
        <v>-1.5E+35</v>
      </c>
      <c r="F1732" s="5">
        <v>2</v>
      </c>
    </row>
    <row r="1733" spans="1:6">
      <c r="A1733" t="s">
        <v>280</v>
      </c>
      <c r="B1733" t="s">
        <v>4356</v>
      </c>
      <c r="C1733" t="s">
        <v>3996</v>
      </c>
      <c r="D1733" t="s">
        <v>1146</v>
      </c>
      <c r="E1733" s="5">
        <v>0.2660516</v>
      </c>
      <c r="F1733" s="5">
        <v>2</v>
      </c>
    </row>
    <row r="1734" spans="1:6">
      <c r="A1734" t="s">
        <v>281</v>
      </c>
      <c r="B1734" t="s">
        <v>502</v>
      </c>
      <c r="C1734" t="s">
        <v>3996</v>
      </c>
      <c r="D1734" t="s">
        <v>729</v>
      </c>
      <c r="E1734" s="5">
        <v>5.3210319999999998</v>
      </c>
      <c r="F1734" s="5">
        <v>2</v>
      </c>
    </row>
    <row r="1735" spans="1:6">
      <c r="A1735" t="s">
        <v>356</v>
      </c>
      <c r="B1735" t="s">
        <v>503</v>
      </c>
      <c r="C1735" t="s">
        <v>3996</v>
      </c>
      <c r="D1735" t="s">
        <v>3991</v>
      </c>
      <c r="E1735" s="5">
        <v>1015</v>
      </c>
      <c r="F1735" s="5">
        <v>2</v>
      </c>
    </row>
    <row r="1736" spans="1:6">
      <c r="A1736" t="s">
        <v>357</v>
      </c>
      <c r="B1736" t="s">
        <v>1726</v>
      </c>
      <c r="C1736" t="s">
        <v>3996</v>
      </c>
      <c r="D1736" t="s">
        <v>3993</v>
      </c>
      <c r="E1736" s="5">
        <v>65.92</v>
      </c>
      <c r="F1736" s="5">
        <v>2</v>
      </c>
    </row>
    <row r="1737" spans="1:6">
      <c r="A1737" t="s">
        <v>1075</v>
      </c>
      <c r="B1737" t="s">
        <v>1727</v>
      </c>
      <c r="C1737" t="s">
        <v>3996</v>
      </c>
      <c r="D1737" t="s">
        <v>727</v>
      </c>
      <c r="E1737" s="5">
        <v>1E-3</v>
      </c>
      <c r="F1737" s="5">
        <v>2</v>
      </c>
    </row>
    <row r="1738" spans="1:6">
      <c r="A1738" t="s">
        <v>282</v>
      </c>
      <c r="B1738" t="s">
        <v>1633</v>
      </c>
      <c r="C1738" t="s">
        <v>3996</v>
      </c>
      <c r="D1738" t="s">
        <v>1146</v>
      </c>
      <c r="E1738" s="5">
        <v>0.11017060000000001</v>
      </c>
      <c r="F1738" s="5">
        <v>2</v>
      </c>
    </row>
    <row r="1739" spans="1:6">
      <c r="A1739" t="s">
        <v>283</v>
      </c>
      <c r="B1739" t="s">
        <v>2279</v>
      </c>
      <c r="C1739" t="s">
        <v>3996</v>
      </c>
      <c r="D1739" t="s">
        <v>729</v>
      </c>
      <c r="E1739" s="5">
        <v>897.83436859889753</v>
      </c>
      <c r="F1739" s="5">
        <v>2</v>
      </c>
    </row>
    <row r="1740" spans="1:6">
      <c r="A1740" t="s">
        <v>3877</v>
      </c>
      <c r="B1740" t="s">
        <v>3762</v>
      </c>
      <c r="C1740" t="s">
        <v>3996</v>
      </c>
      <c r="D1740" t="s">
        <v>1146</v>
      </c>
      <c r="E1740" s="5">
        <v>0.11017060000000001</v>
      </c>
      <c r="F1740" s="5">
        <v>2</v>
      </c>
    </row>
    <row r="1741" spans="1:6">
      <c r="A1741" t="s">
        <v>3878</v>
      </c>
      <c r="B1741" t="s">
        <v>2280</v>
      </c>
      <c r="C1741" t="s">
        <v>3996</v>
      </c>
      <c r="D1741" t="s">
        <v>729</v>
      </c>
      <c r="E1741" s="5">
        <v>4.9519676489752791E-21</v>
      </c>
      <c r="F1741" s="5">
        <v>2</v>
      </c>
    </row>
    <row r="1742" spans="1:6">
      <c r="A1742" t="s">
        <v>358</v>
      </c>
      <c r="B1742" t="s">
        <v>2281</v>
      </c>
      <c r="C1742" t="s">
        <v>3996</v>
      </c>
      <c r="D1742" t="s">
        <v>3997</v>
      </c>
      <c r="E1742" s="5">
        <v>4106.5272965632939</v>
      </c>
      <c r="F1742" s="5">
        <v>2</v>
      </c>
    </row>
    <row r="1743" spans="1:6">
      <c r="A1743" t="s">
        <v>1076</v>
      </c>
      <c r="B1743" t="s">
        <v>2282</v>
      </c>
      <c r="C1743" t="s">
        <v>3996</v>
      </c>
      <c r="D1743" t="s">
        <v>3992</v>
      </c>
      <c r="E1743" s="5">
        <v>0</v>
      </c>
      <c r="F1743" s="5">
        <v>2</v>
      </c>
    </row>
    <row r="1744" spans="1:6">
      <c r="A1744" t="s">
        <v>1077</v>
      </c>
      <c r="B1744" t="s">
        <v>2283</v>
      </c>
      <c r="C1744" t="s">
        <v>3996</v>
      </c>
      <c r="D1744" t="s">
        <v>4483</v>
      </c>
      <c r="E1744" s="5">
        <v>0</v>
      </c>
      <c r="F1744" s="5">
        <v>2</v>
      </c>
    </row>
    <row r="1745" spans="1:6">
      <c r="A1745" t="s">
        <v>1078</v>
      </c>
      <c r="B1745" t="s">
        <v>2284</v>
      </c>
      <c r="C1745" t="s">
        <v>3996</v>
      </c>
      <c r="D1745" t="s">
        <v>3992</v>
      </c>
      <c r="E1745" s="5">
        <v>0</v>
      </c>
      <c r="F1745" s="5">
        <v>2</v>
      </c>
    </row>
    <row r="1746" spans="1:6">
      <c r="A1746" t="s">
        <v>1079</v>
      </c>
      <c r="B1746" t="s">
        <v>2285</v>
      </c>
      <c r="C1746" t="s">
        <v>3996</v>
      </c>
      <c r="D1746" t="s">
        <v>4483</v>
      </c>
      <c r="E1746" s="5">
        <v>0</v>
      </c>
      <c r="F1746" s="5">
        <v>2</v>
      </c>
    </row>
    <row r="1747" spans="1:6">
      <c r="A1747" t="s">
        <v>1080</v>
      </c>
      <c r="B1747" t="s">
        <v>2286</v>
      </c>
      <c r="C1747" t="s">
        <v>3996</v>
      </c>
      <c r="D1747" t="s">
        <v>3992</v>
      </c>
      <c r="E1747" s="5">
        <v>0</v>
      </c>
      <c r="F1747" s="5">
        <v>2</v>
      </c>
    </row>
    <row r="1748" spans="1:6">
      <c r="A1748" t="s">
        <v>1081</v>
      </c>
      <c r="B1748" t="s">
        <v>3672</v>
      </c>
      <c r="C1748" t="s">
        <v>3996</v>
      </c>
      <c r="D1748" t="s">
        <v>4483</v>
      </c>
      <c r="E1748" s="5">
        <v>0</v>
      </c>
      <c r="F1748" s="5">
        <v>2</v>
      </c>
    </row>
    <row r="1749" spans="1:6">
      <c r="A1749" t="s">
        <v>3246</v>
      </c>
      <c r="B1749" t="s">
        <v>3106</v>
      </c>
      <c r="C1749" t="s">
        <v>3996</v>
      </c>
      <c r="D1749" t="s">
        <v>3991</v>
      </c>
      <c r="E1749" s="5">
        <v>230</v>
      </c>
      <c r="F1749" s="5">
        <v>2</v>
      </c>
    </row>
    <row r="1750" spans="1:6">
      <c r="A1750" t="s">
        <v>1082</v>
      </c>
      <c r="B1750" t="s">
        <v>3673</v>
      </c>
      <c r="C1750" t="s">
        <v>3996</v>
      </c>
      <c r="D1750" t="s">
        <v>3992</v>
      </c>
      <c r="E1750" s="5">
        <v>0</v>
      </c>
      <c r="F1750" s="5">
        <v>2</v>
      </c>
    </row>
    <row r="1751" spans="1:6">
      <c r="A1751" t="s">
        <v>1461</v>
      </c>
      <c r="B1751" t="s">
        <v>2553</v>
      </c>
      <c r="C1751" t="s">
        <v>3996</v>
      </c>
      <c r="D1751" t="s">
        <v>4483</v>
      </c>
      <c r="E1751" s="5">
        <v>0</v>
      </c>
      <c r="F1751" s="5">
        <v>2</v>
      </c>
    </row>
    <row r="1752" spans="1:6">
      <c r="A1752" t="s">
        <v>3879</v>
      </c>
      <c r="B1752" t="s">
        <v>2554</v>
      </c>
      <c r="C1752" t="s">
        <v>3996</v>
      </c>
      <c r="D1752" t="s">
        <v>729</v>
      </c>
      <c r="E1752" s="5">
        <v>0</v>
      </c>
      <c r="F1752" s="5">
        <v>2</v>
      </c>
    </row>
    <row r="1753" spans="1:6">
      <c r="A1753" t="s">
        <v>3880</v>
      </c>
      <c r="B1753" t="s">
        <v>2555</v>
      </c>
      <c r="C1753" t="s">
        <v>3996</v>
      </c>
      <c r="D1753" t="s">
        <v>729</v>
      </c>
      <c r="E1753" s="5">
        <v>760.56130554728952</v>
      </c>
      <c r="F1753" s="5">
        <v>2</v>
      </c>
    </row>
    <row r="1754" spans="1:6">
      <c r="A1754" t="s">
        <v>1462</v>
      </c>
      <c r="B1754" t="s">
        <v>2556</v>
      </c>
      <c r="C1754" t="s">
        <v>3996</v>
      </c>
      <c r="D1754" t="s">
        <v>1146</v>
      </c>
      <c r="E1754" s="5">
        <v>6.0362008376769012E-3</v>
      </c>
      <c r="F1754" s="5">
        <v>2</v>
      </c>
    </row>
    <row r="1755" spans="1:6">
      <c r="A1755" t="s">
        <v>3881</v>
      </c>
      <c r="B1755" t="s">
        <v>1613</v>
      </c>
      <c r="C1755" t="s">
        <v>3996</v>
      </c>
      <c r="D1755" t="s">
        <v>729</v>
      </c>
      <c r="E1755" s="5">
        <v>472.17726090827358</v>
      </c>
      <c r="F1755" s="5">
        <v>2</v>
      </c>
    </row>
    <row r="1756" spans="1:6">
      <c r="A1756" t="s">
        <v>1463</v>
      </c>
      <c r="B1756" t="s">
        <v>1614</v>
      </c>
      <c r="C1756" t="s">
        <v>3996</v>
      </c>
      <c r="D1756" t="s">
        <v>1146</v>
      </c>
      <c r="E1756" s="5">
        <v>1.3490778883093532E-2</v>
      </c>
      <c r="F1756" s="5">
        <v>2</v>
      </c>
    </row>
    <row r="1757" spans="1:6">
      <c r="A1757" t="s">
        <v>336</v>
      </c>
      <c r="B1757" t="s">
        <v>1615</v>
      </c>
      <c r="C1757" t="s">
        <v>3996</v>
      </c>
      <c r="D1757" t="s">
        <v>3992</v>
      </c>
      <c r="E1757" s="5">
        <v>77.400000000000006</v>
      </c>
      <c r="F1757" s="5">
        <v>2</v>
      </c>
    </row>
    <row r="1758" spans="1:6">
      <c r="A1758" t="s">
        <v>337</v>
      </c>
      <c r="B1758" t="s">
        <v>1616</v>
      </c>
      <c r="C1758" t="s">
        <v>3996</v>
      </c>
      <c r="D1758" t="s">
        <v>3991</v>
      </c>
      <c r="E1758" s="5">
        <v>660</v>
      </c>
      <c r="F1758" s="5">
        <v>2</v>
      </c>
    </row>
    <row r="1759" spans="1:6">
      <c r="A1759" t="s">
        <v>1464</v>
      </c>
      <c r="B1759" t="s">
        <v>1617</v>
      </c>
      <c r="C1759" t="s">
        <v>3996</v>
      </c>
      <c r="D1759" t="s">
        <v>727</v>
      </c>
      <c r="E1759" s="5">
        <v>35</v>
      </c>
      <c r="F1759" s="5">
        <v>2</v>
      </c>
    </row>
    <row r="1760" spans="1:6">
      <c r="A1760" t="s">
        <v>338</v>
      </c>
      <c r="B1760" t="s">
        <v>1618</v>
      </c>
      <c r="C1760" t="s">
        <v>3996</v>
      </c>
      <c r="D1760" t="s">
        <v>3992</v>
      </c>
      <c r="E1760" s="5">
        <v>66.8</v>
      </c>
      <c r="F1760" s="5">
        <v>2</v>
      </c>
    </row>
    <row r="1761" spans="1:6">
      <c r="A1761" t="s">
        <v>339</v>
      </c>
      <c r="B1761" t="s">
        <v>1619</v>
      </c>
      <c r="C1761" t="s">
        <v>3996</v>
      </c>
      <c r="D1761" t="s">
        <v>3991</v>
      </c>
      <c r="E1761" s="5">
        <v>50</v>
      </c>
      <c r="F1761" s="5">
        <v>2</v>
      </c>
    </row>
    <row r="1762" spans="1:6">
      <c r="A1762" t="s">
        <v>1465</v>
      </c>
      <c r="B1762" t="s">
        <v>931</v>
      </c>
      <c r="C1762" t="s">
        <v>3996</v>
      </c>
      <c r="D1762" t="s">
        <v>727</v>
      </c>
      <c r="E1762" s="5">
        <v>126</v>
      </c>
      <c r="F1762" s="5">
        <v>2</v>
      </c>
    </row>
    <row r="1763" spans="1:6">
      <c r="A1763" t="s">
        <v>340</v>
      </c>
      <c r="B1763" t="s">
        <v>447</v>
      </c>
      <c r="C1763" t="s">
        <v>3996</v>
      </c>
      <c r="D1763" t="s">
        <v>3992</v>
      </c>
      <c r="E1763" s="5">
        <v>55</v>
      </c>
      <c r="F1763" s="5">
        <v>2</v>
      </c>
    </row>
    <row r="1764" spans="1:6">
      <c r="A1764" t="s">
        <v>341</v>
      </c>
      <c r="B1764" t="s">
        <v>448</v>
      </c>
      <c r="C1764" t="s">
        <v>3996</v>
      </c>
      <c r="D1764" t="s">
        <v>1505</v>
      </c>
      <c r="E1764" s="5">
        <v>-24.1403</v>
      </c>
      <c r="F1764" s="5">
        <v>2</v>
      </c>
    </row>
    <row r="1765" spans="1:6">
      <c r="A1765" t="s">
        <v>342</v>
      </c>
      <c r="B1765" t="s">
        <v>449</v>
      </c>
      <c r="C1765" t="s">
        <v>3996</v>
      </c>
      <c r="D1765" t="s">
        <v>3991</v>
      </c>
      <c r="E1765" s="5">
        <v>16.948929592011929</v>
      </c>
      <c r="F1765" s="5">
        <v>2</v>
      </c>
    </row>
    <row r="1766" spans="1:6">
      <c r="A1766" t="s">
        <v>343</v>
      </c>
      <c r="B1766" t="s">
        <v>450</v>
      </c>
      <c r="C1766" t="s">
        <v>3996</v>
      </c>
      <c r="D1766" t="s">
        <v>3991</v>
      </c>
      <c r="E1766" s="5">
        <v>25.915737578720709</v>
      </c>
      <c r="F1766" s="5">
        <v>2</v>
      </c>
    </row>
    <row r="1767" spans="1:6">
      <c r="A1767" t="s">
        <v>344</v>
      </c>
      <c r="B1767" t="s">
        <v>2427</v>
      </c>
      <c r="C1767" t="s">
        <v>3996</v>
      </c>
      <c r="D1767" t="s">
        <v>3991</v>
      </c>
      <c r="E1767" s="5">
        <v>84</v>
      </c>
      <c r="F1767" s="5">
        <v>2</v>
      </c>
    </row>
    <row r="1768" spans="1:6">
      <c r="A1768" t="s">
        <v>345</v>
      </c>
      <c r="B1768" t="s">
        <v>2428</v>
      </c>
      <c r="C1768" t="s">
        <v>3996</v>
      </c>
      <c r="D1768" t="s">
        <v>3991</v>
      </c>
      <c r="E1768" s="5">
        <v>180.20923539479608</v>
      </c>
      <c r="F1768" s="5">
        <v>2</v>
      </c>
    </row>
    <row r="1769" spans="1:6">
      <c r="A1769" t="s">
        <v>250</v>
      </c>
      <c r="B1769" t="s">
        <v>2429</v>
      </c>
      <c r="C1769" t="s">
        <v>3996</v>
      </c>
      <c r="D1769" t="s">
        <v>2451</v>
      </c>
      <c r="E1769" s="5">
        <v>-4.1429329269254467</v>
      </c>
      <c r="F1769" s="5">
        <v>2</v>
      </c>
    </row>
    <row r="1770" spans="1:6">
      <c r="A1770" t="s">
        <v>346</v>
      </c>
      <c r="B1770" t="s">
        <v>1450</v>
      </c>
      <c r="C1770" t="s">
        <v>3996</v>
      </c>
      <c r="D1770" t="s">
        <v>2451</v>
      </c>
      <c r="E1770" s="5">
        <v>-18.48558072329396</v>
      </c>
      <c r="F1770" s="5">
        <v>2</v>
      </c>
    </row>
    <row r="1771" spans="1:6">
      <c r="A1771" t="s">
        <v>347</v>
      </c>
      <c r="B1771" t="s">
        <v>1451</v>
      </c>
      <c r="C1771" t="s">
        <v>3996</v>
      </c>
      <c r="D1771" t="s">
        <v>3991</v>
      </c>
      <c r="E1771" s="5">
        <v>289</v>
      </c>
      <c r="F1771" s="5">
        <v>2</v>
      </c>
    </row>
    <row r="1772" spans="1:6">
      <c r="A1772" t="s">
        <v>1061</v>
      </c>
      <c r="B1772" t="s">
        <v>1452</v>
      </c>
      <c r="C1772" t="s">
        <v>3996</v>
      </c>
      <c r="D1772" t="s">
        <v>3993</v>
      </c>
      <c r="E1772" s="5">
        <v>-17.729254475424511</v>
      </c>
      <c r="F1772" s="5">
        <v>2</v>
      </c>
    </row>
    <row r="1773" spans="1:6">
      <c r="A1773" t="s">
        <v>1353</v>
      </c>
      <c r="B1773" t="s">
        <v>1453</v>
      </c>
      <c r="C1773" t="s">
        <v>3996</v>
      </c>
      <c r="D1773" t="s">
        <v>729</v>
      </c>
      <c r="E1773" s="5">
        <v>0</v>
      </c>
      <c r="F1773" s="5">
        <v>2</v>
      </c>
    </row>
    <row r="1774" spans="1:6">
      <c r="A1774" t="s">
        <v>1062</v>
      </c>
      <c r="B1774" t="s">
        <v>3483</v>
      </c>
      <c r="C1774" t="s">
        <v>3996</v>
      </c>
      <c r="D1774" t="s">
        <v>3991</v>
      </c>
      <c r="E1774" s="5">
        <v>105</v>
      </c>
      <c r="F1774" s="5">
        <v>2</v>
      </c>
    </row>
    <row r="1775" spans="1:6">
      <c r="A1775" t="s">
        <v>1063</v>
      </c>
      <c r="B1775" t="s">
        <v>3484</v>
      </c>
      <c r="C1775" t="s">
        <v>3996</v>
      </c>
      <c r="D1775" t="s">
        <v>3993</v>
      </c>
      <c r="E1775" s="5">
        <v>66.342906782992884</v>
      </c>
      <c r="F1775" s="5">
        <v>2</v>
      </c>
    </row>
    <row r="1776" spans="1:6">
      <c r="A1776" t="s">
        <v>1064</v>
      </c>
      <c r="B1776" t="s">
        <v>2728</v>
      </c>
      <c r="C1776" t="s">
        <v>3996</v>
      </c>
      <c r="D1776" t="s">
        <v>3991</v>
      </c>
      <c r="E1776" s="5">
        <v>85</v>
      </c>
      <c r="F1776" s="5">
        <v>2</v>
      </c>
    </row>
    <row r="1777" spans="1:6">
      <c r="A1777" t="s">
        <v>1065</v>
      </c>
      <c r="B1777" t="s">
        <v>2729</v>
      </c>
      <c r="C1777" t="s">
        <v>3996</v>
      </c>
      <c r="D1777" t="s">
        <v>3993</v>
      </c>
      <c r="E1777" s="5">
        <v>41.531344978435129</v>
      </c>
      <c r="F1777" s="5">
        <v>2</v>
      </c>
    </row>
    <row r="1778" spans="1:6">
      <c r="A1778" t="s">
        <v>1066</v>
      </c>
      <c r="B1778" t="s">
        <v>2730</v>
      </c>
      <c r="C1778" t="s">
        <v>3996</v>
      </c>
      <c r="D1778" t="s">
        <v>3991</v>
      </c>
      <c r="E1778" s="5">
        <v>289</v>
      </c>
      <c r="F1778" s="5">
        <v>2</v>
      </c>
    </row>
    <row r="1779" spans="1:6">
      <c r="A1779" t="s">
        <v>1067</v>
      </c>
      <c r="B1779" t="s">
        <v>2731</v>
      </c>
      <c r="C1779" t="s">
        <v>3996</v>
      </c>
      <c r="D1779" t="s">
        <v>3993</v>
      </c>
      <c r="E1779" s="5">
        <v>-17.585825725266375</v>
      </c>
      <c r="F1779" s="5">
        <v>2</v>
      </c>
    </row>
    <row r="1780" spans="1:6">
      <c r="A1780" t="s">
        <v>1068</v>
      </c>
      <c r="B1780" t="s">
        <v>2101</v>
      </c>
      <c r="C1780" t="s">
        <v>3996</v>
      </c>
      <c r="D1780" t="s">
        <v>3992</v>
      </c>
      <c r="E1780" s="5">
        <v>0.54100554378318122</v>
      </c>
      <c r="F1780" s="5">
        <v>2</v>
      </c>
    </row>
    <row r="1781" spans="1:6">
      <c r="A1781" t="s">
        <v>1069</v>
      </c>
      <c r="B1781" t="s">
        <v>2102</v>
      </c>
      <c r="C1781" t="s">
        <v>3996</v>
      </c>
      <c r="D1781" t="s">
        <v>3991</v>
      </c>
      <c r="E1781" s="5">
        <v>500</v>
      </c>
      <c r="F1781" s="5">
        <v>2</v>
      </c>
    </row>
    <row r="1782" spans="1:6">
      <c r="A1782" t="s">
        <v>1354</v>
      </c>
      <c r="B1782" t="s">
        <v>1099</v>
      </c>
      <c r="C1782" t="s">
        <v>3996</v>
      </c>
      <c r="D1782" t="s">
        <v>729</v>
      </c>
      <c r="E1782" s="5">
        <v>782.86430661986128</v>
      </c>
      <c r="F1782" s="5">
        <v>2</v>
      </c>
    </row>
    <row r="1783" spans="1:6">
      <c r="A1783" t="s">
        <v>1466</v>
      </c>
      <c r="B1783" t="s">
        <v>1100</v>
      </c>
      <c r="C1783" t="s">
        <v>3996</v>
      </c>
      <c r="D1783" t="s">
        <v>1146</v>
      </c>
      <c r="E1783" s="5">
        <v>0.37134015326966485</v>
      </c>
      <c r="F1783" s="5">
        <v>2</v>
      </c>
    </row>
    <row r="1784" spans="1:6">
      <c r="A1784" t="s">
        <v>1355</v>
      </c>
      <c r="B1784" t="s">
        <v>945</v>
      </c>
      <c r="C1784" t="s">
        <v>3996</v>
      </c>
      <c r="D1784" t="s">
        <v>1146</v>
      </c>
      <c r="E1784" s="5">
        <v>0.16252179999999999</v>
      </c>
      <c r="F1784" s="5">
        <v>2</v>
      </c>
    </row>
    <row r="1785" spans="1:6">
      <c r="A1785" t="s">
        <v>1356</v>
      </c>
      <c r="B1785" t="s">
        <v>4207</v>
      </c>
      <c r="C1785" t="s">
        <v>3996</v>
      </c>
      <c r="D1785" t="s">
        <v>729</v>
      </c>
      <c r="E1785" s="5">
        <v>481.79814580659519</v>
      </c>
      <c r="F1785" s="5">
        <v>2</v>
      </c>
    </row>
    <row r="1786" spans="1:6">
      <c r="A1786" t="s">
        <v>1357</v>
      </c>
      <c r="B1786" t="s">
        <v>1398</v>
      </c>
      <c r="C1786" t="s">
        <v>3996</v>
      </c>
      <c r="D1786" t="s">
        <v>1146</v>
      </c>
      <c r="E1786" s="5">
        <v>0.25456089999999998</v>
      </c>
      <c r="F1786" s="5">
        <v>2</v>
      </c>
    </row>
    <row r="1787" spans="1:6">
      <c r="A1787" t="s">
        <v>1358</v>
      </c>
      <c r="B1787" t="s">
        <v>4208</v>
      </c>
      <c r="C1787" t="s">
        <v>3996</v>
      </c>
      <c r="D1787" t="s">
        <v>729</v>
      </c>
      <c r="E1787" s="5">
        <v>2.5456089999999993</v>
      </c>
      <c r="F1787" s="5">
        <v>2</v>
      </c>
    </row>
    <row r="1788" spans="1:6">
      <c r="A1788" t="s">
        <v>1070</v>
      </c>
      <c r="B1788" t="s">
        <v>4209</v>
      </c>
      <c r="C1788" t="s">
        <v>3996</v>
      </c>
      <c r="D1788" t="s">
        <v>3997</v>
      </c>
      <c r="E1788" s="5">
        <v>3558.8751253421988</v>
      </c>
      <c r="F1788" s="5">
        <v>2</v>
      </c>
    </row>
    <row r="1789" spans="1:6">
      <c r="A1789" t="s">
        <v>2498</v>
      </c>
      <c r="B1789" t="s">
        <v>4210</v>
      </c>
      <c r="C1789" t="s">
        <v>3996</v>
      </c>
      <c r="D1789" t="s">
        <v>729</v>
      </c>
      <c r="E1789" s="5">
        <v>0</v>
      </c>
      <c r="F1789" s="5">
        <v>2</v>
      </c>
    </row>
    <row r="1790" spans="1:6">
      <c r="A1790" t="s">
        <v>2499</v>
      </c>
      <c r="B1790" t="s">
        <v>4211</v>
      </c>
      <c r="C1790" t="s">
        <v>3996</v>
      </c>
      <c r="D1790" t="s">
        <v>729</v>
      </c>
      <c r="E1790" s="5">
        <v>0</v>
      </c>
      <c r="F1790" s="5">
        <v>2</v>
      </c>
    </row>
    <row r="1791" spans="1:6">
      <c r="A1791" t="s">
        <v>1071</v>
      </c>
      <c r="B1791" t="s">
        <v>2097</v>
      </c>
      <c r="C1791" t="s">
        <v>3996</v>
      </c>
      <c r="D1791" t="s">
        <v>3992</v>
      </c>
      <c r="E1791" s="5">
        <v>96.2</v>
      </c>
      <c r="F1791" s="5">
        <v>2</v>
      </c>
    </row>
    <row r="1792" spans="1:6">
      <c r="A1792" t="s">
        <v>3938</v>
      </c>
      <c r="B1792" t="s">
        <v>2098</v>
      </c>
      <c r="C1792" t="s">
        <v>3996</v>
      </c>
      <c r="D1792" t="s">
        <v>4300</v>
      </c>
      <c r="E1792" s="5">
        <v>11510.531532839499</v>
      </c>
      <c r="F1792" s="5">
        <v>2</v>
      </c>
    </row>
    <row r="1793" spans="1:6">
      <c r="A1793" t="s">
        <v>3939</v>
      </c>
      <c r="B1793" t="s">
        <v>2099</v>
      </c>
      <c r="C1793" t="s">
        <v>3996</v>
      </c>
      <c r="D1793" t="s">
        <v>728</v>
      </c>
      <c r="E1793" s="5">
        <v>531.34910535090626</v>
      </c>
      <c r="F1793" s="5">
        <v>2</v>
      </c>
    </row>
    <row r="1794" spans="1:6">
      <c r="A1794" t="s">
        <v>245</v>
      </c>
      <c r="B1794" t="s">
        <v>2100</v>
      </c>
      <c r="C1794" t="s">
        <v>3996</v>
      </c>
      <c r="D1794" t="s">
        <v>729</v>
      </c>
      <c r="E1794" s="5">
        <v>460.42125102236264</v>
      </c>
      <c r="F1794" s="5">
        <v>2</v>
      </c>
    </row>
    <row r="1795" spans="1:6">
      <c r="A1795" t="s">
        <v>246</v>
      </c>
      <c r="B1795" t="s">
        <v>1101</v>
      </c>
      <c r="C1795" t="s">
        <v>3996</v>
      </c>
      <c r="D1795" t="s">
        <v>729</v>
      </c>
      <c r="E1795" s="5">
        <v>2203.0884831755407</v>
      </c>
      <c r="F1795" s="5">
        <v>2</v>
      </c>
    </row>
    <row r="1796" spans="1:6">
      <c r="A1796" t="s">
        <v>1467</v>
      </c>
      <c r="B1796" t="s">
        <v>3238</v>
      </c>
      <c r="C1796" t="s">
        <v>3996</v>
      </c>
      <c r="D1796" t="s">
        <v>1146</v>
      </c>
      <c r="E1796" s="5">
        <v>1.0845557601606146E-2</v>
      </c>
      <c r="F1796" s="5">
        <v>2</v>
      </c>
    </row>
    <row r="1797" spans="1:6">
      <c r="A1797" t="s">
        <v>3940</v>
      </c>
      <c r="B1797" t="s">
        <v>3239</v>
      </c>
      <c r="C1797" t="s">
        <v>3996</v>
      </c>
      <c r="D1797" t="s">
        <v>3991</v>
      </c>
      <c r="E1797" s="5">
        <v>85.851545553357909</v>
      </c>
      <c r="F1797" s="5">
        <v>2</v>
      </c>
    </row>
    <row r="1798" spans="1:6">
      <c r="A1798" t="s">
        <v>3941</v>
      </c>
      <c r="B1798" t="s">
        <v>3240</v>
      </c>
      <c r="C1798" t="s">
        <v>3996</v>
      </c>
      <c r="D1798" t="s">
        <v>3991</v>
      </c>
      <c r="E1798" s="5">
        <v>53.265554240985125</v>
      </c>
      <c r="F1798" s="5">
        <v>2</v>
      </c>
    </row>
    <row r="1799" spans="1:6">
      <c r="A1799" t="s">
        <v>3942</v>
      </c>
      <c r="B1799" t="s">
        <v>4471</v>
      </c>
      <c r="C1799" t="s">
        <v>3996</v>
      </c>
      <c r="D1799" t="s">
        <v>3991</v>
      </c>
      <c r="E1799" s="5">
        <v>25.215823722403904</v>
      </c>
      <c r="F1799" s="5">
        <v>2</v>
      </c>
    </row>
    <row r="1800" spans="1:6">
      <c r="A1800" t="s">
        <v>3943</v>
      </c>
      <c r="B1800" t="s">
        <v>3052</v>
      </c>
      <c r="C1800" t="s">
        <v>3996</v>
      </c>
      <c r="D1800" t="s">
        <v>3991</v>
      </c>
      <c r="E1800" s="5">
        <v>11</v>
      </c>
      <c r="F1800" s="5">
        <v>2</v>
      </c>
    </row>
    <row r="1801" spans="1:6">
      <c r="A1801" t="s">
        <v>3944</v>
      </c>
      <c r="B1801" t="s">
        <v>4472</v>
      </c>
      <c r="C1801" t="s">
        <v>3996</v>
      </c>
      <c r="D1801" t="s">
        <v>3991</v>
      </c>
      <c r="E1801" s="5">
        <v>122.22113116861273</v>
      </c>
      <c r="F1801" s="5">
        <v>2</v>
      </c>
    </row>
    <row r="1802" spans="1:6">
      <c r="A1802" t="s">
        <v>3945</v>
      </c>
      <c r="B1802" t="s">
        <v>3037</v>
      </c>
      <c r="C1802" t="s">
        <v>3996</v>
      </c>
      <c r="D1802" t="s">
        <v>3991</v>
      </c>
      <c r="E1802" s="5">
        <v>45.033789041261429</v>
      </c>
      <c r="F1802" s="5">
        <v>2</v>
      </c>
    </row>
    <row r="1803" spans="1:6">
      <c r="A1803" t="s">
        <v>3946</v>
      </c>
      <c r="B1803" t="s">
        <v>3051</v>
      </c>
      <c r="C1803" t="s">
        <v>3996</v>
      </c>
      <c r="D1803" t="s">
        <v>3991</v>
      </c>
      <c r="E1803" s="5">
        <v>9.4</v>
      </c>
      <c r="F1803" s="5">
        <v>2</v>
      </c>
    </row>
    <row r="1804" spans="1:6">
      <c r="A1804" t="s">
        <v>4161</v>
      </c>
      <c r="B1804" t="s">
        <v>1631</v>
      </c>
      <c r="C1804" t="s">
        <v>3996</v>
      </c>
      <c r="D1804" t="s">
        <v>1146</v>
      </c>
      <c r="E1804" s="5">
        <v>0.11017060000000001</v>
      </c>
      <c r="F1804" s="5">
        <v>2</v>
      </c>
    </row>
    <row r="1805" spans="1:6">
      <c r="A1805" t="s">
        <v>3081</v>
      </c>
      <c r="B1805" t="s">
        <v>2310</v>
      </c>
      <c r="C1805" t="s">
        <v>3996</v>
      </c>
      <c r="D1805" t="s">
        <v>729</v>
      </c>
      <c r="E1805" s="5">
        <v>91.16924676530833</v>
      </c>
      <c r="F1805" s="5">
        <v>2</v>
      </c>
    </row>
    <row r="1806" spans="1:6">
      <c r="A1806" t="s">
        <v>541</v>
      </c>
      <c r="B1806" t="s">
        <v>2311</v>
      </c>
      <c r="C1806" t="s">
        <v>3996</v>
      </c>
      <c r="D1806" t="s">
        <v>3993</v>
      </c>
      <c r="E1806" s="5">
        <v>710</v>
      </c>
      <c r="F1806" s="5">
        <v>2</v>
      </c>
    </row>
    <row r="1807" spans="1:6">
      <c r="A1807" t="s">
        <v>3082</v>
      </c>
      <c r="B1807" t="s">
        <v>2312</v>
      </c>
      <c r="C1807" t="s">
        <v>3996</v>
      </c>
      <c r="D1807" t="s">
        <v>729</v>
      </c>
      <c r="E1807" s="5">
        <v>12278.927733921999</v>
      </c>
      <c r="F1807" s="5">
        <v>2</v>
      </c>
    </row>
    <row r="1808" spans="1:6">
      <c r="A1808" t="s">
        <v>542</v>
      </c>
      <c r="B1808" t="s">
        <v>2313</v>
      </c>
      <c r="C1808" t="s">
        <v>3996</v>
      </c>
      <c r="D1808" t="s">
        <v>3993</v>
      </c>
      <c r="E1808" s="5">
        <v>400</v>
      </c>
      <c r="F1808" s="5">
        <v>2</v>
      </c>
    </row>
    <row r="1809" spans="1:6">
      <c r="A1809" t="s">
        <v>3083</v>
      </c>
      <c r="B1809" t="s">
        <v>2314</v>
      </c>
      <c r="C1809" t="s">
        <v>3996</v>
      </c>
      <c r="D1809" t="s">
        <v>1146</v>
      </c>
      <c r="E1809" s="5">
        <v>0</v>
      </c>
      <c r="F1809" s="5">
        <v>2</v>
      </c>
    </row>
    <row r="1810" spans="1:6">
      <c r="A1810" t="s">
        <v>3084</v>
      </c>
      <c r="B1810" t="s">
        <v>3444</v>
      </c>
      <c r="C1810" t="s">
        <v>3996</v>
      </c>
      <c r="D1810" t="s">
        <v>729</v>
      </c>
      <c r="E1810" s="5">
        <v>0</v>
      </c>
      <c r="F1810" s="5">
        <v>2</v>
      </c>
    </row>
    <row r="1811" spans="1:6">
      <c r="A1811" t="s">
        <v>3947</v>
      </c>
      <c r="B1811" t="s">
        <v>2563</v>
      </c>
      <c r="C1811" t="s">
        <v>3996</v>
      </c>
      <c r="D1811" t="s">
        <v>3991</v>
      </c>
      <c r="E1811" s="5">
        <v>117</v>
      </c>
      <c r="F1811" s="5">
        <v>2</v>
      </c>
    </row>
    <row r="1812" spans="1:6">
      <c r="A1812" t="s">
        <v>3948</v>
      </c>
      <c r="B1812" t="s">
        <v>2564</v>
      </c>
      <c r="C1812" t="s">
        <v>3996</v>
      </c>
      <c r="D1812" t="s">
        <v>3993</v>
      </c>
      <c r="E1812" s="5">
        <v>93.207315063476642</v>
      </c>
      <c r="F1812" s="5">
        <v>2</v>
      </c>
    </row>
    <row r="1813" spans="1:6">
      <c r="A1813" t="s">
        <v>3085</v>
      </c>
      <c r="B1813" t="s">
        <v>2565</v>
      </c>
      <c r="C1813" t="s">
        <v>3996</v>
      </c>
      <c r="D1813" t="s">
        <v>729</v>
      </c>
      <c r="E1813" s="5">
        <v>0</v>
      </c>
      <c r="F1813" s="5">
        <v>2</v>
      </c>
    </row>
    <row r="1814" spans="1:6">
      <c r="A1814" t="s">
        <v>3949</v>
      </c>
      <c r="B1814" t="s">
        <v>2566</v>
      </c>
      <c r="C1814" t="s">
        <v>3996</v>
      </c>
      <c r="D1814" t="s">
        <v>3998</v>
      </c>
      <c r="E1814" s="5">
        <v>8027.066892516933</v>
      </c>
      <c r="F1814" s="5">
        <v>2</v>
      </c>
    </row>
    <row r="1815" spans="1:6">
      <c r="A1815" t="s">
        <v>2076</v>
      </c>
      <c r="B1815" t="s">
        <v>2567</v>
      </c>
      <c r="C1815" t="s">
        <v>3996</v>
      </c>
      <c r="D1815" t="s">
        <v>3992</v>
      </c>
      <c r="E1815" s="5">
        <v>88.718898659197023</v>
      </c>
      <c r="F1815" s="5">
        <v>2</v>
      </c>
    </row>
    <row r="1816" spans="1:6">
      <c r="A1816" t="s">
        <v>2077</v>
      </c>
      <c r="B1816" t="s">
        <v>2568</v>
      </c>
      <c r="C1816" t="s">
        <v>3996</v>
      </c>
      <c r="D1816" t="s">
        <v>4483</v>
      </c>
      <c r="E1816" s="5">
        <v>35615.986474784215</v>
      </c>
      <c r="F1816" s="5">
        <v>2</v>
      </c>
    </row>
    <row r="1817" spans="1:6">
      <c r="A1817" t="s">
        <v>2078</v>
      </c>
      <c r="B1817" t="s">
        <v>2569</v>
      </c>
      <c r="C1817" t="s">
        <v>3996</v>
      </c>
      <c r="D1817" t="s">
        <v>3997</v>
      </c>
      <c r="E1817" s="5">
        <v>4510.5431144989961</v>
      </c>
      <c r="F1817" s="5">
        <v>2</v>
      </c>
    </row>
    <row r="1818" spans="1:6">
      <c r="A1818" t="s">
        <v>2079</v>
      </c>
      <c r="B1818" t="s">
        <v>2570</v>
      </c>
      <c r="C1818" t="s">
        <v>3996</v>
      </c>
      <c r="D1818" t="s">
        <v>3998</v>
      </c>
      <c r="E1818" s="5">
        <v>7930.8134614575793</v>
      </c>
      <c r="F1818" s="5">
        <v>2</v>
      </c>
    </row>
    <row r="1819" spans="1:6">
      <c r="A1819" t="s">
        <v>2080</v>
      </c>
      <c r="B1819" t="s">
        <v>2571</v>
      </c>
      <c r="C1819" t="s">
        <v>3996</v>
      </c>
      <c r="D1819" t="s">
        <v>3992</v>
      </c>
      <c r="E1819" s="5">
        <v>86.385444807574217</v>
      </c>
      <c r="F1819" s="5">
        <v>2</v>
      </c>
    </row>
    <row r="1820" spans="1:6">
      <c r="A1820" t="s">
        <v>2081</v>
      </c>
      <c r="B1820" t="s">
        <v>2572</v>
      </c>
      <c r="C1820" t="s">
        <v>3996</v>
      </c>
      <c r="D1820" t="s">
        <v>4483</v>
      </c>
      <c r="E1820" s="5">
        <v>33261.076027566785</v>
      </c>
      <c r="F1820" s="5">
        <v>2</v>
      </c>
    </row>
    <row r="1821" spans="1:6">
      <c r="A1821" t="s">
        <v>795</v>
      </c>
      <c r="B1821" t="s">
        <v>2573</v>
      </c>
      <c r="C1821" t="s">
        <v>3996</v>
      </c>
      <c r="D1821" t="s">
        <v>3998</v>
      </c>
      <c r="E1821" s="5">
        <v>8991.4027706197685</v>
      </c>
      <c r="F1821" s="5">
        <v>2</v>
      </c>
    </row>
    <row r="1822" spans="1:6">
      <c r="A1822" t="s">
        <v>796</v>
      </c>
      <c r="B1822" t="s">
        <v>2574</v>
      </c>
      <c r="C1822" t="s">
        <v>3996</v>
      </c>
      <c r="D1822" t="s">
        <v>3992</v>
      </c>
      <c r="E1822" s="5">
        <v>86.713734382163011</v>
      </c>
      <c r="F1822" s="5">
        <v>2</v>
      </c>
    </row>
    <row r="1823" spans="1:6">
      <c r="A1823" t="s">
        <v>797</v>
      </c>
      <c r="B1823" t="s">
        <v>2575</v>
      </c>
      <c r="C1823" t="s">
        <v>3996</v>
      </c>
      <c r="D1823" t="s">
        <v>4483</v>
      </c>
      <c r="E1823" s="5">
        <v>37927.31379312955</v>
      </c>
      <c r="F1823" s="5">
        <v>2</v>
      </c>
    </row>
    <row r="1824" spans="1:6">
      <c r="A1824" t="s">
        <v>3086</v>
      </c>
      <c r="B1824" t="s">
        <v>4473</v>
      </c>
      <c r="C1824" t="s">
        <v>3996</v>
      </c>
      <c r="D1824" t="s">
        <v>1146</v>
      </c>
      <c r="E1824" s="5">
        <v>0.16</v>
      </c>
      <c r="F1824" s="5">
        <v>2</v>
      </c>
    </row>
    <row r="1825" spans="1:6">
      <c r="A1825" t="s">
        <v>798</v>
      </c>
      <c r="B1825" t="s">
        <v>4474</v>
      </c>
      <c r="C1825" t="s">
        <v>3996</v>
      </c>
      <c r="D1825" t="s">
        <v>3998</v>
      </c>
      <c r="E1825" s="5">
        <v>6737.526918985629</v>
      </c>
      <c r="F1825" s="5">
        <v>2</v>
      </c>
    </row>
    <row r="1826" spans="1:6">
      <c r="A1826" t="s">
        <v>799</v>
      </c>
      <c r="B1826" t="s">
        <v>4475</v>
      </c>
      <c r="C1826" t="s">
        <v>3996</v>
      </c>
      <c r="D1826" t="s">
        <v>3992</v>
      </c>
      <c r="E1826" s="5">
        <v>80.372612136409785</v>
      </c>
      <c r="F1826" s="5">
        <v>2</v>
      </c>
    </row>
    <row r="1827" spans="1:6">
      <c r="A1827" t="s">
        <v>800</v>
      </c>
      <c r="B1827" t="s">
        <v>4476</v>
      </c>
      <c r="C1827" t="s">
        <v>3996</v>
      </c>
      <c r="D1827" t="s">
        <v>4483</v>
      </c>
      <c r="E1827" s="5">
        <v>27937.440871423536</v>
      </c>
      <c r="F1827" s="5">
        <v>2</v>
      </c>
    </row>
    <row r="1828" spans="1:6">
      <c r="A1828" t="s">
        <v>801</v>
      </c>
      <c r="B1828" t="s">
        <v>4477</v>
      </c>
      <c r="C1828" t="s">
        <v>3996</v>
      </c>
      <c r="D1828" t="s">
        <v>3998</v>
      </c>
      <c r="E1828" s="5">
        <v>7304.9370586753548</v>
      </c>
      <c r="F1828" s="5">
        <v>2</v>
      </c>
    </row>
    <row r="1829" spans="1:6">
      <c r="A1829" t="s">
        <v>802</v>
      </c>
      <c r="B1829" t="s">
        <v>4478</v>
      </c>
      <c r="C1829" t="s">
        <v>3996</v>
      </c>
      <c r="D1829" t="s">
        <v>3992</v>
      </c>
      <c r="E1829" s="5">
        <v>81.211475055258362</v>
      </c>
      <c r="F1829" s="5">
        <v>2</v>
      </c>
    </row>
    <row r="1830" spans="1:6">
      <c r="A1830" t="s">
        <v>803</v>
      </c>
      <c r="B1830" t="s">
        <v>3340</v>
      </c>
      <c r="C1830" t="s">
        <v>3996</v>
      </c>
      <c r="D1830" t="s">
        <v>4483</v>
      </c>
      <c r="E1830" s="5">
        <v>30632.802144790738</v>
      </c>
      <c r="F1830" s="5">
        <v>2</v>
      </c>
    </row>
    <row r="1831" spans="1:6">
      <c r="A1831" t="s">
        <v>3481</v>
      </c>
      <c r="B1831" t="s">
        <v>3341</v>
      </c>
      <c r="C1831" t="s">
        <v>3996</v>
      </c>
      <c r="D1831" t="s">
        <v>729</v>
      </c>
      <c r="E1831" s="5">
        <v>10239.140567712104</v>
      </c>
      <c r="F1831" s="5">
        <v>2</v>
      </c>
    </row>
    <row r="1832" spans="1:6">
      <c r="A1832" t="s">
        <v>1468</v>
      </c>
      <c r="B1832" t="s">
        <v>3342</v>
      </c>
      <c r="C1832" t="s">
        <v>3996</v>
      </c>
      <c r="D1832" t="s">
        <v>1146</v>
      </c>
      <c r="E1832" s="5">
        <v>1.4253693280033555E-2</v>
      </c>
      <c r="F1832" s="5">
        <v>2</v>
      </c>
    </row>
    <row r="1833" spans="1:6">
      <c r="A1833" t="s">
        <v>3602</v>
      </c>
      <c r="B1833" t="s">
        <v>3799</v>
      </c>
      <c r="C1833" t="s">
        <v>3996</v>
      </c>
      <c r="D1833" t="s">
        <v>727</v>
      </c>
      <c r="E1833" s="5">
        <v>718.35</v>
      </c>
      <c r="F1833" s="5">
        <v>2</v>
      </c>
    </row>
    <row r="1834" spans="1:6">
      <c r="A1834" t="s">
        <v>804</v>
      </c>
      <c r="B1834" t="s">
        <v>4598</v>
      </c>
      <c r="C1834" t="s">
        <v>3996</v>
      </c>
      <c r="D1834" t="s">
        <v>3991</v>
      </c>
      <c r="E1834" s="5">
        <v>655.91</v>
      </c>
      <c r="F1834" s="5">
        <v>2</v>
      </c>
    </row>
    <row r="1835" spans="1:6">
      <c r="A1835" t="s">
        <v>805</v>
      </c>
      <c r="B1835" t="s">
        <v>1002</v>
      </c>
      <c r="C1835" t="s">
        <v>3996</v>
      </c>
      <c r="D1835" t="s">
        <v>1505</v>
      </c>
      <c r="E1835" s="5">
        <v>3.2</v>
      </c>
      <c r="F1835" s="5">
        <v>2</v>
      </c>
    </row>
    <row r="1836" spans="1:6">
      <c r="A1836" t="s">
        <v>806</v>
      </c>
      <c r="B1836" t="s">
        <v>149</v>
      </c>
      <c r="C1836" t="s">
        <v>3996</v>
      </c>
      <c r="D1836" t="s">
        <v>3998</v>
      </c>
      <c r="E1836" s="5">
        <v>766.20370038024248</v>
      </c>
      <c r="F1836" s="5">
        <v>2</v>
      </c>
    </row>
    <row r="1837" spans="1:6">
      <c r="A1837" t="s">
        <v>807</v>
      </c>
      <c r="B1837" t="s">
        <v>3954</v>
      </c>
      <c r="C1837" t="s">
        <v>3996</v>
      </c>
      <c r="D1837" t="s">
        <v>3992</v>
      </c>
      <c r="E1837" s="5">
        <v>75.634100000000004</v>
      </c>
      <c r="F1837" s="5">
        <v>2</v>
      </c>
    </row>
    <row r="1838" spans="1:6">
      <c r="A1838" t="s">
        <v>808</v>
      </c>
      <c r="B1838" t="s">
        <v>150</v>
      </c>
      <c r="C1838" t="s">
        <v>3996</v>
      </c>
      <c r="D1838" t="s">
        <v>3991</v>
      </c>
      <c r="E1838" s="5">
        <v>72.838531561245844</v>
      </c>
      <c r="F1838" s="5">
        <v>2</v>
      </c>
    </row>
    <row r="1839" spans="1:6">
      <c r="A1839" t="s">
        <v>3603</v>
      </c>
      <c r="B1839" t="s">
        <v>151</v>
      </c>
      <c r="C1839" t="s">
        <v>3996</v>
      </c>
      <c r="D1839" t="s">
        <v>3993</v>
      </c>
      <c r="E1839" s="5">
        <v>-244.86</v>
      </c>
      <c r="F1839" s="5">
        <v>2</v>
      </c>
    </row>
    <row r="1840" spans="1:6">
      <c r="A1840" t="s">
        <v>809</v>
      </c>
      <c r="B1840" t="s">
        <v>152</v>
      </c>
      <c r="C1840" t="s">
        <v>3996</v>
      </c>
      <c r="D1840" t="s">
        <v>3998</v>
      </c>
      <c r="E1840" s="5">
        <v>460.27676643197765</v>
      </c>
      <c r="F1840" s="5">
        <v>2</v>
      </c>
    </row>
    <row r="1841" spans="1:6">
      <c r="A1841" t="s">
        <v>810</v>
      </c>
      <c r="B1841" t="s">
        <v>153</v>
      </c>
      <c r="C1841" t="s">
        <v>3996</v>
      </c>
      <c r="D1841" t="s">
        <v>3992</v>
      </c>
      <c r="E1841" s="5">
        <v>74.705299999999994</v>
      </c>
      <c r="F1841" s="5">
        <v>2</v>
      </c>
    </row>
    <row r="1842" spans="1:6">
      <c r="A1842" t="s">
        <v>811</v>
      </c>
      <c r="B1842" t="s">
        <v>154</v>
      </c>
      <c r="C1842" t="s">
        <v>3996</v>
      </c>
      <c r="D1842" t="s">
        <v>3991</v>
      </c>
      <c r="E1842" s="5">
        <v>173.01</v>
      </c>
      <c r="F1842" s="5">
        <v>2</v>
      </c>
    </row>
    <row r="1843" spans="1:6">
      <c r="A1843" t="s">
        <v>812</v>
      </c>
      <c r="B1843" t="s">
        <v>2152</v>
      </c>
      <c r="C1843" t="s">
        <v>3996</v>
      </c>
      <c r="D1843" t="s">
        <v>3998</v>
      </c>
      <c r="E1843" s="5">
        <v>382.05999843284741</v>
      </c>
      <c r="F1843" s="5">
        <v>2</v>
      </c>
    </row>
    <row r="1844" spans="1:6">
      <c r="A1844" t="s">
        <v>813</v>
      </c>
      <c r="B1844" t="s">
        <v>2153</v>
      </c>
      <c r="C1844" t="s">
        <v>3996</v>
      </c>
      <c r="D1844" t="s">
        <v>3992</v>
      </c>
      <c r="E1844" s="5">
        <v>74.705299999999994</v>
      </c>
      <c r="F1844" s="5">
        <v>2</v>
      </c>
    </row>
    <row r="1845" spans="1:6">
      <c r="A1845" t="s">
        <v>814</v>
      </c>
      <c r="B1845" t="s">
        <v>679</v>
      </c>
      <c r="C1845" t="s">
        <v>3996</v>
      </c>
      <c r="D1845" t="s">
        <v>3991</v>
      </c>
      <c r="E1845" s="5">
        <v>60.073299413412485</v>
      </c>
      <c r="F1845" s="5">
        <v>2</v>
      </c>
    </row>
    <row r="1846" spans="1:6">
      <c r="A1846" t="s">
        <v>3604</v>
      </c>
      <c r="B1846" t="s">
        <v>680</v>
      </c>
      <c r="C1846" t="s">
        <v>3996</v>
      </c>
      <c r="D1846" t="s">
        <v>727</v>
      </c>
      <c r="E1846" s="5">
        <v>0.03</v>
      </c>
      <c r="F1846" s="5">
        <v>2</v>
      </c>
    </row>
    <row r="1847" spans="1:6">
      <c r="A1847" t="s">
        <v>815</v>
      </c>
      <c r="B1847" t="s">
        <v>681</v>
      </c>
      <c r="C1847" t="s">
        <v>3996</v>
      </c>
      <c r="D1847" t="s">
        <v>3991</v>
      </c>
      <c r="E1847" s="5">
        <v>173.01</v>
      </c>
      <c r="F1847" s="5">
        <v>2</v>
      </c>
    </row>
    <row r="1848" spans="1:6">
      <c r="A1848" t="s">
        <v>816</v>
      </c>
      <c r="B1848" t="s">
        <v>682</v>
      </c>
      <c r="C1848" t="s">
        <v>3996</v>
      </c>
      <c r="D1848" t="s">
        <v>3993</v>
      </c>
      <c r="E1848" s="5">
        <v>-206.41250388895628</v>
      </c>
      <c r="F1848" s="5">
        <v>2</v>
      </c>
    </row>
    <row r="1849" spans="1:6">
      <c r="A1849" t="s">
        <v>206</v>
      </c>
      <c r="B1849" t="s">
        <v>683</v>
      </c>
      <c r="C1849" t="s">
        <v>3996</v>
      </c>
      <c r="D1849" t="s">
        <v>3993</v>
      </c>
      <c r="E1849" s="5">
        <v>14.617639116382179</v>
      </c>
      <c r="F1849" s="5">
        <v>2</v>
      </c>
    </row>
    <row r="1850" spans="1:6">
      <c r="A1850" t="s">
        <v>817</v>
      </c>
      <c r="B1850" t="s">
        <v>684</v>
      </c>
      <c r="C1850" t="s">
        <v>3996</v>
      </c>
      <c r="D1850" t="s">
        <v>685</v>
      </c>
      <c r="E1850" s="5">
        <v>56.234299999999998</v>
      </c>
      <c r="F1850" s="5">
        <v>2</v>
      </c>
    </row>
    <row r="1851" spans="1:6">
      <c r="A1851" t="s">
        <v>4248</v>
      </c>
      <c r="B1851" t="s">
        <v>4310</v>
      </c>
      <c r="C1851" t="s">
        <v>3996</v>
      </c>
      <c r="D1851" t="s">
        <v>727</v>
      </c>
      <c r="E1851" s="5">
        <v>0.01</v>
      </c>
      <c r="F1851" s="5">
        <v>2</v>
      </c>
    </row>
    <row r="1852" spans="1:6">
      <c r="A1852" t="s">
        <v>207</v>
      </c>
      <c r="B1852" t="s">
        <v>686</v>
      </c>
      <c r="C1852" t="s">
        <v>3996</v>
      </c>
      <c r="D1852" t="s">
        <v>3993</v>
      </c>
      <c r="E1852" s="5">
        <v>2</v>
      </c>
      <c r="F1852" s="5">
        <v>2</v>
      </c>
    </row>
    <row r="1853" spans="1:6">
      <c r="A1853" t="s">
        <v>40</v>
      </c>
      <c r="B1853" t="s">
        <v>687</v>
      </c>
      <c r="C1853" t="s">
        <v>3996</v>
      </c>
      <c r="D1853" t="s">
        <v>2451</v>
      </c>
      <c r="E1853" s="5">
        <v>13.954306404684951</v>
      </c>
      <c r="F1853" s="5">
        <v>2</v>
      </c>
    </row>
    <row r="1854" spans="1:6">
      <c r="A1854" t="s">
        <v>41</v>
      </c>
      <c r="B1854" t="s">
        <v>3173</v>
      </c>
      <c r="C1854" t="s">
        <v>3996</v>
      </c>
      <c r="D1854" t="s">
        <v>3991</v>
      </c>
      <c r="E1854" s="5">
        <v>125</v>
      </c>
      <c r="F1854" s="5">
        <v>2</v>
      </c>
    </row>
    <row r="1855" spans="1:6">
      <c r="A1855" t="s">
        <v>42</v>
      </c>
      <c r="B1855" t="s">
        <v>3174</v>
      </c>
      <c r="C1855" t="s">
        <v>3996</v>
      </c>
      <c r="D1855" t="s">
        <v>3993</v>
      </c>
      <c r="E1855" s="5">
        <v>-22.133935703185443</v>
      </c>
      <c r="F1855" s="5">
        <v>2</v>
      </c>
    </row>
    <row r="1856" spans="1:6">
      <c r="A1856" t="s">
        <v>43</v>
      </c>
      <c r="B1856" t="s">
        <v>3424</v>
      </c>
      <c r="C1856" t="s">
        <v>3996</v>
      </c>
      <c r="D1856" t="s">
        <v>2451</v>
      </c>
      <c r="E1856" s="5">
        <v>-28.329630173879384</v>
      </c>
      <c r="F1856" s="5">
        <v>2</v>
      </c>
    </row>
    <row r="1857" spans="1:6">
      <c r="A1857" t="s">
        <v>1562</v>
      </c>
      <c r="B1857" t="s">
        <v>3425</v>
      </c>
      <c r="C1857" t="s">
        <v>3996</v>
      </c>
      <c r="D1857" t="s">
        <v>3991</v>
      </c>
      <c r="E1857" s="5">
        <v>105.04199159585527</v>
      </c>
      <c r="F1857" s="5">
        <v>2</v>
      </c>
    </row>
    <row r="1858" spans="1:6">
      <c r="A1858" t="s">
        <v>1563</v>
      </c>
      <c r="B1858" t="s">
        <v>3428</v>
      </c>
      <c r="C1858" t="s">
        <v>3996</v>
      </c>
      <c r="D1858" t="s">
        <v>3993</v>
      </c>
      <c r="E1858" s="5">
        <v>53.112938145097644</v>
      </c>
      <c r="F1858" s="5">
        <v>2</v>
      </c>
    </row>
    <row r="1859" spans="1:6">
      <c r="A1859" t="s">
        <v>818</v>
      </c>
      <c r="B1859" t="s">
        <v>987</v>
      </c>
      <c r="C1859" t="s">
        <v>3996</v>
      </c>
      <c r="D1859" t="s">
        <v>3991</v>
      </c>
      <c r="E1859" s="5">
        <v>534.78499300952524</v>
      </c>
      <c r="F1859" s="5">
        <v>2</v>
      </c>
    </row>
    <row r="1860" spans="1:6">
      <c r="A1860" t="s">
        <v>819</v>
      </c>
      <c r="B1860" t="s">
        <v>988</v>
      </c>
      <c r="C1860" t="s">
        <v>3996</v>
      </c>
      <c r="D1860" t="s">
        <v>3993</v>
      </c>
      <c r="E1860" s="5">
        <v>-207.43842480286219</v>
      </c>
      <c r="F1860" s="5">
        <v>2</v>
      </c>
    </row>
    <row r="1861" spans="1:6">
      <c r="A1861" t="s">
        <v>3781</v>
      </c>
      <c r="B1861" t="s">
        <v>989</v>
      </c>
      <c r="C1861" t="s">
        <v>3996</v>
      </c>
      <c r="D1861" t="s">
        <v>3991</v>
      </c>
      <c r="E1861" s="5">
        <v>538.64280493318313</v>
      </c>
      <c r="F1861" s="5">
        <v>2</v>
      </c>
    </row>
    <row r="1862" spans="1:6">
      <c r="A1862" t="s">
        <v>3782</v>
      </c>
      <c r="B1862" t="s">
        <v>990</v>
      </c>
      <c r="C1862" t="s">
        <v>3996</v>
      </c>
      <c r="D1862" t="s">
        <v>3993</v>
      </c>
      <c r="E1862" s="5">
        <v>-143.77480001379644</v>
      </c>
      <c r="F1862" s="5">
        <v>2</v>
      </c>
    </row>
    <row r="1863" spans="1:6">
      <c r="A1863" t="s">
        <v>3783</v>
      </c>
      <c r="B1863" t="s">
        <v>2714</v>
      </c>
      <c r="C1863" t="s">
        <v>3996</v>
      </c>
      <c r="D1863" t="s">
        <v>3991</v>
      </c>
      <c r="E1863" s="5">
        <v>542.41825968534158</v>
      </c>
      <c r="F1863" s="5">
        <v>2</v>
      </c>
    </row>
    <row r="1864" spans="1:6">
      <c r="A1864" t="s">
        <v>3337</v>
      </c>
      <c r="B1864" t="s">
        <v>4246</v>
      </c>
      <c r="C1864" t="s">
        <v>3996</v>
      </c>
      <c r="D1864" t="s">
        <v>3993</v>
      </c>
      <c r="E1864" s="5">
        <v>-108.45423703493998</v>
      </c>
      <c r="F1864" s="5">
        <v>2</v>
      </c>
    </row>
    <row r="1865" spans="1:6">
      <c r="A1865" t="s">
        <v>3338</v>
      </c>
      <c r="B1865" t="s">
        <v>2715</v>
      </c>
      <c r="C1865" t="s">
        <v>3996</v>
      </c>
      <c r="D1865" t="s">
        <v>2451</v>
      </c>
      <c r="E1865" s="5">
        <v>-13.942217319281648</v>
      </c>
      <c r="F1865" s="5">
        <v>2</v>
      </c>
    </row>
    <row r="1866" spans="1:6">
      <c r="A1866" t="s">
        <v>1564</v>
      </c>
      <c r="B1866" t="s">
        <v>2716</v>
      </c>
      <c r="C1866" t="s">
        <v>3996</v>
      </c>
      <c r="D1866" t="s">
        <v>2451</v>
      </c>
      <c r="E1866" s="5">
        <v>17.830114476682311</v>
      </c>
      <c r="F1866" s="5">
        <v>2</v>
      </c>
    </row>
    <row r="1867" spans="1:6">
      <c r="A1867" t="s">
        <v>1565</v>
      </c>
      <c r="B1867" t="s">
        <v>2717</v>
      </c>
      <c r="C1867" t="s">
        <v>3996</v>
      </c>
      <c r="D1867" t="s">
        <v>3991</v>
      </c>
      <c r="E1867" s="5">
        <v>362.75</v>
      </c>
      <c r="F1867" s="5">
        <v>2</v>
      </c>
    </row>
    <row r="1868" spans="1:6">
      <c r="A1868" t="s">
        <v>1566</v>
      </c>
      <c r="B1868" t="s">
        <v>2718</v>
      </c>
      <c r="C1868" t="s">
        <v>3996</v>
      </c>
      <c r="D1868" t="s">
        <v>3993</v>
      </c>
      <c r="E1868" s="5">
        <v>127.91085052983175</v>
      </c>
      <c r="F1868" s="5">
        <v>2</v>
      </c>
    </row>
    <row r="1869" spans="1:6">
      <c r="A1869" t="s">
        <v>1567</v>
      </c>
      <c r="B1869" t="s">
        <v>2719</v>
      </c>
      <c r="C1869" t="s">
        <v>3996</v>
      </c>
      <c r="D1869" t="s">
        <v>3991</v>
      </c>
      <c r="E1869" s="5">
        <v>308.75</v>
      </c>
      <c r="F1869" s="5">
        <v>2</v>
      </c>
    </row>
    <row r="1870" spans="1:6">
      <c r="A1870" t="s">
        <v>1568</v>
      </c>
      <c r="B1870" t="s">
        <v>2720</v>
      </c>
      <c r="C1870" t="s">
        <v>3996</v>
      </c>
      <c r="D1870" t="s">
        <v>3993</v>
      </c>
      <c r="E1870" s="5">
        <v>24.655615376554522</v>
      </c>
      <c r="F1870" s="5">
        <v>2</v>
      </c>
    </row>
    <row r="1871" spans="1:6">
      <c r="A1871" t="s">
        <v>3339</v>
      </c>
      <c r="B1871" t="s">
        <v>1178</v>
      </c>
      <c r="C1871" t="s">
        <v>3996</v>
      </c>
      <c r="D1871" t="s">
        <v>685</v>
      </c>
      <c r="E1871" s="5">
        <v>62.330599999999997</v>
      </c>
      <c r="F1871" s="5">
        <v>2</v>
      </c>
    </row>
    <row r="1872" spans="1:6">
      <c r="A1872" t="s">
        <v>2835</v>
      </c>
      <c r="B1872" t="s">
        <v>1179</v>
      </c>
      <c r="C1872" t="s">
        <v>3996</v>
      </c>
      <c r="D1872" t="s">
        <v>2451</v>
      </c>
      <c r="E1872" s="5">
        <v>-140.21706683065489</v>
      </c>
      <c r="F1872" s="5">
        <v>2</v>
      </c>
    </row>
    <row r="1873" spans="1:6">
      <c r="A1873" t="s">
        <v>2836</v>
      </c>
      <c r="B1873" t="s">
        <v>1180</v>
      </c>
      <c r="C1873" t="s">
        <v>3996</v>
      </c>
      <c r="D1873" t="s">
        <v>3991</v>
      </c>
      <c r="E1873" s="5">
        <v>275.66000000000003</v>
      </c>
      <c r="F1873" s="5">
        <v>2</v>
      </c>
    </row>
    <row r="1874" spans="1:6">
      <c r="A1874" t="s">
        <v>1208</v>
      </c>
      <c r="B1874" t="s">
        <v>1181</v>
      </c>
      <c r="C1874" t="s">
        <v>3996</v>
      </c>
      <c r="D1874" t="s">
        <v>3993</v>
      </c>
      <c r="E1874" s="5">
        <v>-20.905791670257599</v>
      </c>
      <c r="F1874" s="5">
        <v>2</v>
      </c>
    </row>
    <row r="1875" spans="1:6">
      <c r="A1875" t="s">
        <v>1569</v>
      </c>
      <c r="B1875" t="s">
        <v>1659</v>
      </c>
      <c r="C1875" t="s">
        <v>3996</v>
      </c>
      <c r="D1875" t="s">
        <v>3993</v>
      </c>
      <c r="E1875" s="5">
        <v>35.10000000000008</v>
      </c>
      <c r="F1875" s="5">
        <v>2</v>
      </c>
    </row>
    <row r="1876" spans="1:6">
      <c r="A1876" t="s">
        <v>1209</v>
      </c>
      <c r="B1876" t="s">
        <v>3648</v>
      </c>
      <c r="C1876" t="s">
        <v>3996</v>
      </c>
      <c r="D1876" t="s">
        <v>3991</v>
      </c>
      <c r="E1876" s="5">
        <v>150</v>
      </c>
      <c r="F1876" s="5">
        <v>2</v>
      </c>
    </row>
    <row r="1877" spans="1:6">
      <c r="A1877" t="s">
        <v>1210</v>
      </c>
      <c r="B1877" t="s">
        <v>4084</v>
      </c>
      <c r="C1877" t="s">
        <v>3996</v>
      </c>
      <c r="D1877" t="s">
        <v>3992</v>
      </c>
      <c r="E1877" s="5">
        <v>90</v>
      </c>
      <c r="F1877" s="5">
        <v>2</v>
      </c>
    </row>
    <row r="1878" spans="1:6">
      <c r="A1878" t="s">
        <v>1211</v>
      </c>
      <c r="B1878" t="s">
        <v>4085</v>
      </c>
      <c r="C1878" t="s">
        <v>3996</v>
      </c>
      <c r="D1878" t="s">
        <v>3992</v>
      </c>
      <c r="E1878" s="5">
        <v>95</v>
      </c>
      <c r="F1878" s="5">
        <v>2</v>
      </c>
    </row>
    <row r="1879" spans="1:6">
      <c r="A1879" t="s">
        <v>1585</v>
      </c>
      <c r="B1879" t="s">
        <v>4086</v>
      </c>
      <c r="C1879" t="s">
        <v>3996</v>
      </c>
      <c r="D1879" t="s">
        <v>4300</v>
      </c>
      <c r="E1879" s="5">
        <v>497.09264785716653</v>
      </c>
      <c r="F1879" s="5">
        <v>2</v>
      </c>
    </row>
    <row r="1880" spans="1:6">
      <c r="A1880" t="s">
        <v>1335</v>
      </c>
      <c r="B1880" t="s">
        <v>4087</v>
      </c>
      <c r="C1880" t="s">
        <v>3996</v>
      </c>
      <c r="D1880" t="s">
        <v>729</v>
      </c>
      <c r="E1880" s="5">
        <v>19.883705469851193</v>
      </c>
      <c r="F1880" s="5">
        <v>2</v>
      </c>
    </row>
    <row r="1881" spans="1:6">
      <c r="A1881" t="s">
        <v>1586</v>
      </c>
      <c r="B1881" t="s">
        <v>1820</v>
      </c>
      <c r="C1881" t="s">
        <v>3996</v>
      </c>
      <c r="D1881" t="s">
        <v>3991</v>
      </c>
      <c r="E1881" s="5">
        <v>469.91</v>
      </c>
      <c r="F1881" s="5">
        <v>2</v>
      </c>
    </row>
    <row r="1882" spans="1:6">
      <c r="A1882" t="s">
        <v>1336</v>
      </c>
      <c r="B1882" t="s">
        <v>3091</v>
      </c>
      <c r="C1882" t="s">
        <v>3996</v>
      </c>
      <c r="D1882" t="s">
        <v>729</v>
      </c>
      <c r="E1882" s="5">
        <v>0.73199874353096095</v>
      </c>
      <c r="F1882" s="5">
        <v>2</v>
      </c>
    </row>
    <row r="1883" spans="1:6">
      <c r="A1883" t="s">
        <v>2722</v>
      </c>
      <c r="B1883" t="s">
        <v>3092</v>
      </c>
      <c r="C1883" t="s">
        <v>3995</v>
      </c>
      <c r="D1883" t="s">
        <v>364</v>
      </c>
      <c r="E1883" s="5">
        <v>0.18928800000000001</v>
      </c>
      <c r="F1883" s="5">
        <v>2</v>
      </c>
    </row>
    <row r="1884" spans="1:6">
      <c r="A1884" t="s">
        <v>528</v>
      </c>
      <c r="B1884" t="s">
        <v>991</v>
      </c>
      <c r="C1884" t="s">
        <v>3995</v>
      </c>
      <c r="D1884" t="s">
        <v>364</v>
      </c>
      <c r="E1884" s="5">
        <v>0.13785</v>
      </c>
      <c r="F1884" s="5">
        <v>2</v>
      </c>
    </row>
    <row r="1885" spans="1:6">
      <c r="A1885" t="s">
        <v>529</v>
      </c>
      <c r="B1885" t="s">
        <v>3479</v>
      </c>
      <c r="C1885" t="s">
        <v>3995</v>
      </c>
      <c r="D1885" t="s">
        <v>364</v>
      </c>
      <c r="E1885" s="5">
        <v>0.17433699999999999</v>
      </c>
      <c r="F1885" s="5">
        <v>2</v>
      </c>
    </row>
    <row r="1886" spans="1:6">
      <c r="A1886" t="s">
        <v>1119</v>
      </c>
      <c r="B1886" t="s">
        <v>3480</v>
      </c>
      <c r="C1886" t="s">
        <v>3995</v>
      </c>
      <c r="D1886" t="s">
        <v>364</v>
      </c>
      <c r="E1886" s="5">
        <v>0.358288</v>
      </c>
      <c r="F1886" s="5">
        <v>2</v>
      </c>
    </row>
    <row r="1887" spans="1:6">
      <c r="A1887" t="s">
        <v>1120</v>
      </c>
      <c r="B1887" t="s">
        <v>1176</v>
      </c>
      <c r="C1887" t="s">
        <v>3995</v>
      </c>
      <c r="D1887" t="s">
        <v>364</v>
      </c>
      <c r="E1887" s="5">
        <v>0.18</v>
      </c>
      <c r="F1887" s="5">
        <v>2</v>
      </c>
    </row>
    <row r="1888" spans="1:6">
      <c r="A1888" t="s">
        <v>1121</v>
      </c>
      <c r="B1888" t="s">
        <v>1177</v>
      </c>
      <c r="C1888" t="s">
        <v>3995</v>
      </c>
      <c r="D1888" t="s">
        <v>364</v>
      </c>
      <c r="E1888" s="5">
        <v>0.18928800000000001</v>
      </c>
      <c r="F1888" s="5">
        <v>2</v>
      </c>
    </row>
    <row r="1889" spans="1:6">
      <c r="A1889" t="s">
        <v>1122</v>
      </c>
      <c r="B1889" t="s">
        <v>2029</v>
      </c>
      <c r="C1889" t="s">
        <v>3995</v>
      </c>
      <c r="D1889" t="s">
        <v>364</v>
      </c>
      <c r="E1889" s="5">
        <v>0.18928800000000001</v>
      </c>
      <c r="F1889" s="5">
        <v>2</v>
      </c>
    </row>
    <row r="1890" spans="1:6">
      <c r="A1890" t="s">
        <v>4561</v>
      </c>
      <c r="B1890" t="s">
        <v>2030</v>
      </c>
      <c r="C1890" t="s">
        <v>3995</v>
      </c>
      <c r="D1890" t="s">
        <v>364</v>
      </c>
      <c r="E1890" s="5">
        <v>0.45</v>
      </c>
      <c r="F1890" s="5">
        <v>2</v>
      </c>
    </row>
    <row r="1891" spans="1:6">
      <c r="A1891" t="s">
        <v>4562</v>
      </c>
      <c r="B1891" t="s">
        <v>198</v>
      </c>
      <c r="C1891" t="s">
        <v>3995</v>
      </c>
      <c r="D1891" t="s">
        <v>364</v>
      </c>
      <c r="E1891" s="5">
        <v>0.13785</v>
      </c>
      <c r="F1891" s="5">
        <v>2</v>
      </c>
    </row>
    <row r="1892" spans="1:6">
      <c r="A1892" t="s">
        <v>4563</v>
      </c>
      <c r="B1892" t="s">
        <v>199</v>
      </c>
      <c r="C1892" t="s">
        <v>3995</v>
      </c>
      <c r="D1892" t="s">
        <v>364</v>
      </c>
      <c r="E1892" s="5">
        <v>0.295485</v>
      </c>
      <c r="F1892" s="5">
        <v>2</v>
      </c>
    </row>
    <row r="1893" spans="1:6">
      <c r="A1893" t="s">
        <v>4564</v>
      </c>
      <c r="B1893" t="s">
        <v>4351</v>
      </c>
      <c r="C1893" t="s">
        <v>3995</v>
      </c>
      <c r="D1893" t="s">
        <v>364</v>
      </c>
      <c r="E1893" s="5">
        <v>0.18928800000000001</v>
      </c>
      <c r="F1893" s="5">
        <v>2</v>
      </c>
    </row>
    <row r="1894" spans="1:6">
      <c r="A1894" t="s">
        <v>2734</v>
      </c>
      <c r="B1894" t="s">
        <v>4352</v>
      </c>
      <c r="C1894" t="s">
        <v>3995</v>
      </c>
      <c r="D1894" t="s">
        <v>364</v>
      </c>
      <c r="E1894" s="5">
        <v>0.18928800000000001</v>
      </c>
      <c r="F1894" s="5">
        <v>2</v>
      </c>
    </row>
    <row r="1895" spans="1:6">
      <c r="A1895" t="s">
        <v>2735</v>
      </c>
      <c r="B1895" t="s">
        <v>4353</v>
      </c>
      <c r="C1895" t="s">
        <v>3995</v>
      </c>
      <c r="D1895" t="s">
        <v>364</v>
      </c>
      <c r="E1895" s="5">
        <v>0.19445799999999999</v>
      </c>
      <c r="F1895" s="5">
        <v>2</v>
      </c>
    </row>
    <row r="1896" spans="1:6">
      <c r="A1896" t="s">
        <v>2736</v>
      </c>
      <c r="B1896" t="s">
        <v>3387</v>
      </c>
      <c r="C1896" t="s">
        <v>3995</v>
      </c>
      <c r="D1896" t="s">
        <v>364</v>
      </c>
      <c r="E1896" s="5">
        <v>0.13622899999999999</v>
      </c>
      <c r="F1896" s="5">
        <v>2</v>
      </c>
    </row>
    <row r="1897" spans="1:6">
      <c r="A1897" t="s">
        <v>2737</v>
      </c>
      <c r="B1897" t="s">
        <v>3388</v>
      </c>
      <c r="C1897" t="s">
        <v>3995</v>
      </c>
      <c r="D1897" t="s">
        <v>364</v>
      </c>
      <c r="E1897" s="5">
        <v>0.19445799999999999</v>
      </c>
      <c r="F1897" s="5">
        <v>2</v>
      </c>
    </row>
    <row r="1898" spans="1:6">
      <c r="A1898" t="s">
        <v>2738</v>
      </c>
      <c r="B1898" t="s">
        <v>436</v>
      </c>
      <c r="C1898" t="s">
        <v>3995</v>
      </c>
      <c r="D1898" t="s">
        <v>364</v>
      </c>
      <c r="E1898" s="5">
        <v>0.17433699999999999</v>
      </c>
      <c r="F1898" s="5">
        <v>2</v>
      </c>
    </row>
    <row r="1899" spans="1:6">
      <c r="A1899" t="s">
        <v>2739</v>
      </c>
      <c r="B1899" t="s">
        <v>437</v>
      </c>
      <c r="C1899" t="s">
        <v>3995</v>
      </c>
      <c r="D1899" t="s">
        <v>364</v>
      </c>
      <c r="E1899" s="5">
        <v>0.19445799999999999</v>
      </c>
      <c r="F1899" s="5">
        <v>2</v>
      </c>
    </row>
    <row r="1900" spans="1:6">
      <c r="A1900" t="s">
        <v>2740</v>
      </c>
      <c r="B1900" t="s">
        <v>165</v>
      </c>
      <c r="C1900" t="s">
        <v>3995</v>
      </c>
      <c r="D1900" t="s">
        <v>364</v>
      </c>
      <c r="E1900" s="5">
        <v>0.13622899999999999</v>
      </c>
      <c r="F1900" s="5">
        <v>2</v>
      </c>
    </row>
    <row r="1901" spans="1:6">
      <c r="A1901" t="s">
        <v>2741</v>
      </c>
      <c r="B1901" t="s">
        <v>166</v>
      </c>
      <c r="C1901" t="s">
        <v>3995</v>
      </c>
      <c r="D1901" t="s">
        <v>364</v>
      </c>
      <c r="E1901" s="5">
        <v>0.24</v>
      </c>
      <c r="F1901" s="5">
        <v>2</v>
      </c>
    </row>
    <row r="1902" spans="1:6">
      <c r="A1902" t="s">
        <v>2742</v>
      </c>
      <c r="B1902" t="s">
        <v>167</v>
      </c>
      <c r="C1902" t="s">
        <v>3995</v>
      </c>
      <c r="D1902" t="s">
        <v>364</v>
      </c>
      <c r="E1902" s="5">
        <v>0.18928800000000001</v>
      </c>
      <c r="F1902" s="5">
        <v>2</v>
      </c>
    </row>
    <row r="1903" spans="1:6">
      <c r="A1903" t="s">
        <v>2743</v>
      </c>
      <c r="B1903" t="s">
        <v>168</v>
      </c>
      <c r="C1903" t="s">
        <v>3996</v>
      </c>
      <c r="D1903" t="s">
        <v>3992</v>
      </c>
      <c r="E1903" s="5">
        <v>0.1</v>
      </c>
      <c r="F1903" s="5">
        <v>2</v>
      </c>
    </row>
    <row r="1904" spans="1:6">
      <c r="A1904" t="s">
        <v>1587</v>
      </c>
      <c r="B1904" t="s">
        <v>3459</v>
      </c>
      <c r="C1904" t="s">
        <v>3996</v>
      </c>
      <c r="D1904" t="s">
        <v>3991</v>
      </c>
      <c r="E1904" s="5">
        <v>364.75</v>
      </c>
      <c r="F1904" s="5">
        <v>2</v>
      </c>
    </row>
    <row r="1905" spans="1:6">
      <c r="A1905" t="s">
        <v>1588</v>
      </c>
      <c r="B1905" t="s">
        <v>3460</v>
      </c>
      <c r="C1905" t="s">
        <v>3996</v>
      </c>
      <c r="D1905" t="s">
        <v>3991</v>
      </c>
      <c r="E1905" s="5">
        <v>128</v>
      </c>
      <c r="F1905" s="5">
        <v>2</v>
      </c>
    </row>
    <row r="1906" spans="1:6">
      <c r="A1906" t="s">
        <v>1589</v>
      </c>
      <c r="B1906" t="s">
        <v>3461</v>
      </c>
      <c r="C1906" t="s">
        <v>3996</v>
      </c>
      <c r="D1906" t="s">
        <v>3993</v>
      </c>
      <c r="E1906" s="5">
        <v>-20.530286572720627</v>
      </c>
      <c r="F1906" s="5">
        <v>2</v>
      </c>
    </row>
    <row r="1907" spans="1:6">
      <c r="A1907" t="s">
        <v>1055</v>
      </c>
      <c r="B1907" t="s">
        <v>4581</v>
      </c>
      <c r="C1907" t="s">
        <v>3996</v>
      </c>
      <c r="D1907" t="s">
        <v>727</v>
      </c>
      <c r="E1907" s="5">
        <v>0.34</v>
      </c>
      <c r="F1907" s="5">
        <v>2</v>
      </c>
    </row>
    <row r="1908" spans="1:6">
      <c r="A1908" t="s">
        <v>3498</v>
      </c>
      <c r="B1908" t="s">
        <v>4582</v>
      </c>
      <c r="C1908" t="s">
        <v>3996</v>
      </c>
      <c r="D1908" t="s">
        <v>727</v>
      </c>
      <c r="E1908" s="5">
        <v>1.0009999999999999</v>
      </c>
      <c r="F1908" s="5">
        <v>2</v>
      </c>
    </row>
    <row r="1909" spans="1:6">
      <c r="A1909" t="s">
        <v>1590</v>
      </c>
      <c r="B1909" t="s">
        <v>4583</v>
      </c>
      <c r="C1909" t="s">
        <v>3996</v>
      </c>
      <c r="D1909" t="s">
        <v>3998</v>
      </c>
      <c r="E1909" s="5">
        <v>18777.113916906743</v>
      </c>
      <c r="F1909" s="5">
        <v>2</v>
      </c>
    </row>
    <row r="1910" spans="1:6">
      <c r="A1910" t="s">
        <v>1591</v>
      </c>
      <c r="B1910" t="s">
        <v>4584</v>
      </c>
      <c r="C1910" t="s">
        <v>3996</v>
      </c>
      <c r="D1910" t="s">
        <v>3992</v>
      </c>
      <c r="E1910" s="5">
        <v>89.213184481511306</v>
      </c>
      <c r="F1910" s="5">
        <v>2</v>
      </c>
    </row>
    <row r="1911" spans="1:6">
      <c r="A1911" t="s">
        <v>1592</v>
      </c>
      <c r="B1911" t="s">
        <v>4028</v>
      </c>
      <c r="C1911" t="s">
        <v>3996</v>
      </c>
      <c r="D1911" t="s">
        <v>4483</v>
      </c>
      <c r="E1911" s="5">
        <v>25064.730268335548</v>
      </c>
      <c r="F1911" s="5">
        <v>2</v>
      </c>
    </row>
    <row r="1912" spans="1:6">
      <c r="A1912" t="s">
        <v>1593</v>
      </c>
      <c r="B1912" t="s">
        <v>4029</v>
      </c>
      <c r="C1912" t="s">
        <v>3996</v>
      </c>
      <c r="D1912" t="s">
        <v>3991</v>
      </c>
      <c r="E1912" s="5">
        <v>105.04199159585527</v>
      </c>
      <c r="F1912" s="5">
        <v>2</v>
      </c>
    </row>
    <row r="1913" spans="1:6">
      <c r="A1913" t="s">
        <v>1594</v>
      </c>
      <c r="B1913" t="s">
        <v>4030</v>
      </c>
      <c r="C1913" t="s">
        <v>3996</v>
      </c>
      <c r="D1913" t="s">
        <v>3997</v>
      </c>
      <c r="E1913" s="5">
        <v>3100.1975642678185</v>
      </c>
      <c r="F1913" s="5">
        <v>2</v>
      </c>
    </row>
    <row r="1914" spans="1:6">
      <c r="A1914" t="s">
        <v>1595</v>
      </c>
      <c r="B1914" t="s">
        <v>4031</v>
      </c>
      <c r="C1914" t="s">
        <v>3996</v>
      </c>
      <c r="D1914" t="s">
        <v>3993</v>
      </c>
      <c r="E1914" s="5">
        <v>94.215567016619559</v>
      </c>
      <c r="F1914" s="5">
        <v>2</v>
      </c>
    </row>
    <row r="1915" spans="1:6">
      <c r="A1915" t="s">
        <v>1596</v>
      </c>
      <c r="B1915" t="s">
        <v>4032</v>
      </c>
      <c r="C1915" t="s">
        <v>3996</v>
      </c>
      <c r="D1915" t="s">
        <v>3998</v>
      </c>
      <c r="E1915" s="5">
        <v>5723.0236052975288</v>
      </c>
      <c r="F1915" s="5">
        <v>2</v>
      </c>
    </row>
    <row r="1916" spans="1:6">
      <c r="A1916" t="s">
        <v>1597</v>
      </c>
      <c r="B1916" t="s">
        <v>4033</v>
      </c>
      <c r="C1916" t="s">
        <v>3996</v>
      </c>
      <c r="D1916" t="s">
        <v>3992</v>
      </c>
      <c r="E1916" s="5">
        <v>83.072444662411328</v>
      </c>
      <c r="F1916" s="5">
        <v>2</v>
      </c>
    </row>
    <row r="1917" spans="1:6">
      <c r="A1917" t="s">
        <v>1598</v>
      </c>
      <c r="B1917" t="s">
        <v>4034</v>
      </c>
      <c r="C1917" t="s">
        <v>3996</v>
      </c>
      <c r="D1917" t="s">
        <v>4483</v>
      </c>
      <c r="E1917" s="5">
        <v>13928.2503745838</v>
      </c>
      <c r="F1917" s="5">
        <v>2</v>
      </c>
    </row>
    <row r="1918" spans="1:6">
      <c r="A1918" t="s">
        <v>1599</v>
      </c>
      <c r="B1918" t="s">
        <v>4035</v>
      </c>
      <c r="C1918" t="s">
        <v>3996</v>
      </c>
      <c r="D1918" t="s">
        <v>3991</v>
      </c>
      <c r="E1918" s="5">
        <v>237.86906386164759</v>
      </c>
      <c r="F1918" s="5">
        <v>2</v>
      </c>
    </row>
    <row r="1919" spans="1:6">
      <c r="A1919" t="s">
        <v>1600</v>
      </c>
      <c r="B1919" t="s">
        <v>4036</v>
      </c>
      <c r="C1919" t="s">
        <v>3996</v>
      </c>
      <c r="D1919" t="s">
        <v>3993</v>
      </c>
      <c r="E1919" s="5">
        <v>167.3434417929771</v>
      </c>
      <c r="F1919" s="5">
        <v>2</v>
      </c>
    </row>
    <row r="1920" spans="1:6">
      <c r="A1920" t="s">
        <v>3499</v>
      </c>
      <c r="B1920" t="s">
        <v>2961</v>
      </c>
      <c r="C1920" t="s">
        <v>3996</v>
      </c>
      <c r="D1920" t="s">
        <v>727</v>
      </c>
      <c r="E1920" s="5">
        <v>30.5</v>
      </c>
      <c r="F1920" s="5">
        <v>2</v>
      </c>
    </row>
    <row r="1921" spans="1:6">
      <c r="A1921" t="s">
        <v>1601</v>
      </c>
      <c r="B1921" t="s">
        <v>4037</v>
      </c>
      <c r="C1921" t="s">
        <v>3996</v>
      </c>
      <c r="D1921" t="s">
        <v>3998</v>
      </c>
      <c r="E1921" s="5">
        <v>599.25867535589452</v>
      </c>
      <c r="F1921" s="5">
        <v>2</v>
      </c>
    </row>
    <row r="1922" spans="1:6">
      <c r="A1922" t="s">
        <v>1602</v>
      </c>
      <c r="B1922" t="s">
        <v>4038</v>
      </c>
      <c r="C1922" t="s">
        <v>3996</v>
      </c>
      <c r="D1922" t="s">
        <v>3992</v>
      </c>
      <c r="E1922" s="5">
        <v>87.341531105872818</v>
      </c>
      <c r="F1922" s="5">
        <v>2</v>
      </c>
    </row>
    <row r="1923" spans="1:6">
      <c r="A1923" t="s">
        <v>1603</v>
      </c>
      <c r="B1923" t="s">
        <v>4039</v>
      </c>
      <c r="C1923" t="s">
        <v>3996</v>
      </c>
      <c r="D1923" t="s">
        <v>4483</v>
      </c>
      <c r="E1923" s="5">
        <v>20434.213081163649</v>
      </c>
      <c r="F1923" s="5">
        <v>2</v>
      </c>
    </row>
    <row r="1924" spans="1:6">
      <c r="A1924" t="s">
        <v>1604</v>
      </c>
      <c r="B1924" t="s">
        <v>4040</v>
      </c>
      <c r="C1924" t="s">
        <v>3996</v>
      </c>
      <c r="D1924" t="s">
        <v>3991</v>
      </c>
      <c r="E1924" s="5">
        <v>27.542827335903965</v>
      </c>
      <c r="F1924" s="5">
        <v>2</v>
      </c>
    </row>
    <row r="1925" spans="1:6">
      <c r="A1925" t="s">
        <v>1605</v>
      </c>
      <c r="B1925" t="s">
        <v>3191</v>
      </c>
      <c r="C1925" t="s">
        <v>3996</v>
      </c>
      <c r="D1925" t="s">
        <v>3993</v>
      </c>
      <c r="E1925" s="5">
        <v>-39.289160518935262</v>
      </c>
      <c r="F1925" s="5">
        <v>2</v>
      </c>
    </row>
    <row r="1926" spans="1:6">
      <c r="A1926" t="s">
        <v>1606</v>
      </c>
      <c r="B1926" t="s">
        <v>3192</v>
      </c>
      <c r="C1926" t="s">
        <v>3996</v>
      </c>
      <c r="D1926" t="s">
        <v>3998</v>
      </c>
      <c r="E1926" s="5">
        <v>1551.6743136800453</v>
      </c>
      <c r="F1926" s="5">
        <v>2</v>
      </c>
    </row>
    <row r="1927" spans="1:6">
      <c r="A1927" t="s">
        <v>1607</v>
      </c>
      <c r="B1927" t="s">
        <v>3193</v>
      </c>
      <c r="C1927" t="s">
        <v>3996</v>
      </c>
      <c r="D1927" t="s">
        <v>3992</v>
      </c>
      <c r="E1927" s="5">
        <v>84.169941434222679</v>
      </c>
      <c r="F1927" s="5">
        <v>2</v>
      </c>
    </row>
    <row r="1928" spans="1:6">
      <c r="A1928" t="s">
        <v>1608</v>
      </c>
      <c r="B1928" t="s">
        <v>3194</v>
      </c>
      <c r="C1928" t="s">
        <v>3996</v>
      </c>
      <c r="D1928" t="s">
        <v>4483</v>
      </c>
      <c r="E1928" s="5">
        <v>19970.25531348084</v>
      </c>
      <c r="F1928" s="5">
        <v>2</v>
      </c>
    </row>
    <row r="1929" spans="1:6">
      <c r="A1929" t="s">
        <v>2967</v>
      </c>
      <c r="B1929" t="s">
        <v>3195</v>
      </c>
      <c r="C1929" t="s">
        <v>3996</v>
      </c>
      <c r="D1929" t="s">
        <v>3991</v>
      </c>
      <c r="E1929" s="5">
        <v>89.085724049508599</v>
      </c>
      <c r="F1929" s="5">
        <v>2</v>
      </c>
    </row>
    <row r="1930" spans="1:6">
      <c r="A1930" t="s">
        <v>2968</v>
      </c>
      <c r="B1930" t="s">
        <v>3196</v>
      </c>
      <c r="C1930" t="s">
        <v>3996</v>
      </c>
      <c r="D1930" t="s">
        <v>3993</v>
      </c>
      <c r="E1930" s="5">
        <v>16.882480549125319</v>
      </c>
      <c r="F1930" s="5">
        <v>2</v>
      </c>
    </row>
    <row r="1931" spans="1:6">
      <c r="A1931" t="s">
        <v>2969</v>
      </c>
      <c r="B1931" t="s">
        <v>3197</v>
      </c>
      <c r="C1931" t="s">
        <v>3996</v>
      </c>
      <c r="D1931" t="s">
        <v>3998</v>
      </c>
      <c r="E1931" s="5">
        <v>6041.8140523370748</v>
      </c>
      <c r="F1931" s="5">
        <v>2</v>
      </c>
    </row>
    <row r="1932" spans="1:6">
      <c r="A1932" t="s">
        <v>2970</v>
      </c>
      <c r="B1932" t="s">
        <v>3198</v>
      </c>
      <c r="C1932" t="s">
        <v>3996</v>
      </c>
      <c r="D1932" t="s">
        <v>3992</v>
      </c>
      <c r="E1932" s="5">
        <v>86.291375028190785</v>
      </c>
      <c r="F1932" s="5">
        <v>2</v>
      </c>
    </row>
    <row r="1933" spans="1:6">
      <c r="A1933" t="s">
        <v>2971</v>
      </c>
      <c r="B1933" t="s">
        <v>3199</v>
      </c>
      <c r="C1933" t="s">
        <v>3996</v>
      </c>
      <c r="D1933" t="s">
        <v>4483</v>
      </c>
      <c r="E1933" s="5">
        <v>27507.97086145946</v>
      </c>
      <c r="F1933" s="5">
        <v>2</v>
      </c>
    </row>
    <row r="1934" spans="1:6">
      <c r="A1934" t="s">
        <v>2972</v>
      </c>
      <c r="B1934" t="s">
        <v>3200</v>
      </c>
      <c r="C1934" t="s">
        <v>3996</v>
      </c>
      <c r="D1934" t="s">
        <v>3993</v>
      </c>
      <c r="E1934" s="5">
        <v>96.218939494037556</v>
      </c>
      <c r="F1934" s="5">
        <v>2</v>
      </c>
    </row>
    <row r="1935" spans="1:6">
      <c r="A1935" t="s">
        <v>2973</v>
      </c>
      <c r="B1935" t="s">
        <v>3201</v>
      </c>
      <c r="C1935" t="s">
        <v>3996</v>
      </c>
      <c r="D1935" t="s">
        <v>3992</v>
      </c>
      <c r="E1935" s="5">
        <v>96.2</v>
      </c>
      <c r="F1935" s="5">
        <v>2</v>
      </c>
    </row>
    <row r="1936" spans="1:6">
      <c r="A1936" t="s">
        <v>2974</v>
      </c>
      <c r="B1936" t="s">
        <v>3202</v>
      </c>
      <c r="C1936" t="s">
        <v>3996</v>
      </c>
      <c r="D1936" t="s">
        <v>4300</v>
      </c>
      <c r="E1936" s="5">
        <v>6350.6308633167691</v>
      </c>
      <c r="F1936" s="5">
        <v>2</v>
      </c>
    </row>
    <row r="1937" spans="1:6">
      <c r="A1937" t="s">
        <v>2975</v>
      </c>
      <c r="B1937" t="s">
        <v>3203</v>
      </c>
      <c r="C1937" t="s">
        <v>3996</v>
      </c>
      <c r="D1937" t="s">
        <v>3204</v>
      </c>
      <c r="E1937" s="5">
        <v>13800</v>
      </c>
      <c r="F1937" s="5">
        <v>2</v>
      </c>
    </row>
    <row r="1938" spans="1:6">
      <c r="A1938" t="s">
        <v>2976</v>
      </c>
      <c r="B1938" t="s">
        <v>3205</v>
      </c>
      <c r="C1938" t="s">
        <v>3996</v>
      </c>
      <c r="D1938" t="s">
        <v>728</v>
      </c>
      <c r="E1938" s="5">
        <v>291.96822943482931</v>
      </c>
      <c r="F1938" s="5">
        <v>2</v>
      </c>
    </row>
    <row r="1939" spans="1:6">
      <c r="A1939" t="s">
        <v>2977</v>
      </c>
      <c r="B1939" t="s">
        <v>3206</v>
      </c>
      <c r="C1939" t="s">
        <v>3996</v>
      </c>
      <c r="D1939" t="s">
        <v>3207</v>
      </c>
      <c r="E1939" s="5">
        <v>24.494599999999998</v>
      </c>
      <c r="F1939" s="5">
        <v>2</v>
      </c>
    </row>
    <row r="1940" spans="1:6">
      <c r="A1940" t="s">
        <v>2978</v>
      </c>
      <c r="B1940" t="s">
        <v>3208</v>
      </c>
      <c r="C1940" t="s">
        <v>3996</v>
      </c>
      <c r="D1940" t="s">
        <v>3209</v>
      </c>
      <c r="E1940" s="5">
        <v>2116.8769544389229</v>
      </c>
      <c r="F1940" s="5">
        <v>2</v>
      </c>
    </row>
    <row r="1941" spans="1:6">
      <c r="A1941" t="s">
        <v>2027</v>
      </c>
      <c r="B1941" t="s">
        <v>3704</v>
      </c>
      <c r="C1941" t="s">
        <v>3996</v>
      </c>
      <c r="D1941" t="s">
        <v>3204</v>
      </c>
      <c r="E1941" s="5">
        <v>7967.433714816837</v>
      </c>
      <c r="F1941" s="5">
        <v>2</v>
      </c>
    </row>
    <row r="1942" spans="1:6">
      <c r="A1942" t="s">
        <v>1337</v>
      </c>
      <c r="B1942" t="s">
        <v>3705</v>
      </c>
      <c r="C1942" t="s">
        <v>3996</v>
      </c>
      <c r="D1942" t="s">
        <v>729</v>
      </c>
      <c r="E1942" s="5">
        <v>254.02522885476424</v>
      </c>
      <c r="F1942" s="5">
        <v>2</v>
      </c>
    </row>
    <row r="1943" spans="1:6">
      <c r="A1943" t="s">
        <v>2028</v>
      </c>
      <c r="B1943" t="s">
        <v>3778</v>
      </c>
      <c r="C1943" t="s">
        <v>3996</v>
      </c>
      <c r="D1943" t="s">
        <v>3990</v>
      </c>
      <c r="E1943" s="5">
        <v>0.91000035074723917</v>
      </c>
      <c r="F1943" s="5">
        <v>2</v>
      </c>
    </row>
    <row r="1944" spans="1:6">
      <c r="A1944" t="s">
        <v>1309</v>
      </c>
      <c r="B1944" t="s">
        <v>3779</v>
      </c>
      <c r="C1944" t="s">
        <v>3996</v>
      </c>
      <c r="D1944" t="s">
        <v>3780</v>
      </c>
      <c r="E1944" s="5">
        <v>2893.4264147432191</v>
      </c>
      <c r="F1944" s="5">
        <v>2</v>
      </c>
    </row>
    <row r="1945" spans="1:6">
      <c r="A1945" t="s">
        <v>1310</v>
      </c>
      <c r="B1945" t="s">
        <v>3485</v>
      </c>
      <c r="C1945" t="s">
        <v>3996</v>
      </c>
      <c r="D1945" t="s">
        <v>3998</v>
      </c>
      <c r="E1945" s="5">
        <v>8192.7470413730171</v>
      </c>
      <c r="F1945" s="5">
        <v>2</v>
      </c>
    </row>
    <row r="1946" spans="1:6">
      <c r="A1946" t="s">
        <v>1311</v>
      </c>
      <c r="B1946" t="s">
        <v>3486</v>
      </c>
      <c r="C1946" t="s">
        <v>3996</v>
      </c>
      <c r="D1946" t="s">
        <v>3209</v>
      </c>
      <c r="E1946" s="5">
        <v>6978.7125445633092</v>
      </c>
      <c r="F1946" s="5">
        <v>2</v>
      </c>
    </row>
    <row r="1947" spans="1:6">
      <c r="A1947" t="s">
        <v>1338</v>
      </c>
      <c r="B1947" t="s">
        <v>3487</v>
      </c>
      <c r="C1947" t="s">
        <v>3996</v>
      </c>
      <c r="D1947" t="s">
        <v>729</v>
      </c>
      <c r="E1947" s="5">
        <v>1642.0649048458729</v>
      </c>
      <c r="F1947" s="5">
        <v>2</v>
      </c>
    </row>
    <row r="1948" spans="1:6">
      <c r="A1948" t="s">
        <v>3500</v>
      </c>
      <c r="B1948" t="s">
        <v>297</v>
      </c>
      <c r="C1948" t="s">
        <v>3996</v>
      </c>
      <c r="D1948" t="s">
        <v>1146</v>
      </c>
      <c r="E1948" s="5">
        <v>1.1095033140850495E-2</v>
      </c>
      <c r="F1948" s="5">
        <v>2</v>
      </c>
    </row>
    <row r="1949" spans="1:6">
      <c r="A1949" t="s">
        <v>1312</v>
      </c>
      <c r="B1949" t="s">
        <v>298</v>
      </c>
      <c r="C1949" t="s">
        <v>3996</v>
      </c>
      <c r="D1949" t="s">
        <v>3991</v>
      </c>
      <c r="E1949" s="5">
        <v>225</v>
      </c>
      <c r="F1949" s="5">
        <v>2</v>
      </c>
    </row>
    <row r="1950" spans="1:6">
      <c r="A1950" t="s">
        <v>3501</v>
      </c>
      <c r="B1950" t="s">
        <v>3801</v>
      </c>
      <c r="C1950" t="s">
        <v>3996</v>
      </c>
      <c r="D1950" t="s">
        <v>727</v>
      </c>
      <c r="E1950" s="5">
        <v>148</v>
      </c>
      <c r="F1950" s="5">
        <v>2</v>
      </c>
    </row>
    <row r="1951" spans="1:6">
      <c r="A1951" t="s">
        <v>1313</v>
      </c>
      <c r="B1951" t="s">
        <v>299</v>
      </c>
      <c r="C1951" t="s">
        <v>3996</v>
      </c>
      <c r="D1951" t="s">
        <v>1505</v>
      </c>
      <c r="E1951" s="5">
        <v>2.7021000000000002</v>
      </c>
      <c r="F1951" s="5">
        <v>2</v>
      </c>
    </row>
    <row r="1952" spans="1:6">
      <c r="A1952" t="s">
        <v>1314</v>
      </c>
      <c r="B1952" t="s">
        <v>300</v>
      </c>
      <c r="C1952" t="s">
        <v>3996</v>
      </c>
      <c r="D1952" t="s">
        <v>2451</v>
      </c>
      <c r="E1952" s="5">
        <v>11.843712887434519</v>
      </c>
      <c r="F1952" s="5">
        <v>2</v>
      </c>
    </row>
    <row r="1953" spans="1:6">
      <c r="A1953" t="s">
        <v>1315</v>
      </c>
      <c r="B1953" t="s">
        <v>301</v>
      </c>
      <c r="C1953" t="s">
        <v>3996</v>
      </c>
      <c r="D1953" t="s">
        <v>3991</v>
      </c>
      <c r="E1953" s="5">
        <v>106.54199159585527</v>
      </c>
      <c r="F1953" s="5">
        <v>2</v>
      </c>
    </row>
    <row r="1954" spans="1:6">
      <c r="A1954" t="s">
        <v>1316</v>
      </c>
      <c r="B1954" t="s">
        <v>302</v>
      </c>
      <c r="C1954" t="s">
        <v>3996</v>
      </c>
      <c r="D1954" t="s">
        <v>3993</v>
      </c>
      <c r="E1954" s="5">
        <v>54.02833228570006</v>
      </c>
      <c r="F1954" s="5">
        <v>2</v>
      </c>
    </row>
    <row r="1955" spans="1:6">
      <c r="A1955" t="s">
        <v>1317</v>
      </c>
      <c r="B1955" t="s">
        <v>670</v>
      </c>
      <c r="C1955" t="s">
        <v>3996</v>
      </c>
      <c r="D1955" t="s">
        <v>2451</v>
      </c>
      <c r="E1955" s="5">
        <v>187.52161849889234</v>
      </c>
      <c r="F1955" s="5">
        <v>2</v>
      </c>
    </row>
    <row r="1956" spans="1:6">
      <c r="A1956" t="s">
        <v>1318</v>
      </c>
      <c r="B1956" t="s">
        <v>672</v>
      </c>
      <c r="C1956" t="s">
        <v>3996</v>
      </c>
      <c r="D1956" t="s">
        <v>3993</v>
      </c>
      <c r="E1956" s="5">
        <v>-28.429637930154058</v>
      </c>
      <c r="F1956" s="5">
        <v>2</v>
      </c>
    </row>
    <row r="1957" spans="1:6">
      <c r="A1957" t="s">
        <v>1319</v>
      </c>
      <c r="B1957" t="s">
        <v>677</v>
      </c>
      <c r="C1957" t="s">
        <v>3996</v>
      </c>
      <c r="D1957" t="s">
        <v>3991</v>
      </c>
      <c r="E1957" s="5">
        <v>11.906000000000001</v>
      </c>
      <c r="F1957" s="5">
        <v>2</v>
      </c>
    </row>
    <row r="1958" spans="1:6">
      <c r="A1958" t="s">
        <v>1320</v>
      </c>
      <c r="B1958" t="s">
        <v>1876</v>
      </c>
      <c r="C1958" t="s">
        <v>3996</v>
      </c>
      <c r="D1958" t="s">
        <v>3994</v>
      </c>
      <c r="E1958" s="5">
        <v>0</v>
      </c>
      <c r="F1958" s="5">
        <v>2</v>
      </c>
    </row>
    <row r="1959" spans="1:6">
      <c r="A1959" t="s">
        <v>1321</v>
      </c>
      <c r="B1959" t="s">
        <v>1877</v>
      </c>
      <c r="C1959" t="s">
        <v>3996</v>
      </c>
      <c r="D1959" t="s">
        <v>2451</v>
      </c>
      <c r="E1959" s="5">
        <v>26.310685328739357</v>
      </c>
      <c r="F1959" s="5">
        <v>2</v>
      </c>
    </row>
    <row r="1960" spans="1:6">
      <c r="A1960" t="s">
        <v>1322</v>
      </c>
      <c r="B1960" t="s">
        <v>1881</v>
      </c>
      <c r="C1960" t="s">
        <v>3996</v>
      </c>
      <c r="D1960" t="s">
        <v>3991</v>
      </c>
      <c r="E1960" s="5">
        <v>89.085724049508599</v>
      </c>
      <c r="F1960" s="5">
        <v>2</v>
      </c>
    </row>
    <row r="1961" spans="1:6">
      <c r="A1961" t="s">
        <v>1323</v>
      </c>
      <c r="B1961" t="s">
        <v>1882</v>
      </c>
      <c r="C1961" t="s">
        <v>3996</v>
      </c>
      <c r="D1961" t="s">
        <v>3993</v>
      </c>
      <c r="E1961" s="5">
        <v>-78.747986735313702</v>
      </c>
      <c r="F1961" s="5">
        <v>2</v>
      </c>
    </row>
    <row r="1962" spans="1:6">
      <c r="A1962" t="s">
        <v>1324</v>
      </c>
      <c r="B1962" t="s">
        <v>1883</v>
      </c>
      <c r="C1962" t="s">
        <v>3996</v>
      </c>
      <c r="D1962" t="s">
        <v>2451</v>
      </c>
      <c r="E1962" s="5">
        <v>12.608563741391919</v>
      </c>
      <c r="F1962" s="5">
        <v>2</v>
      </c>
    </row>
    <row r="1963" spans="1:6">
      <c r="A1963" t="s">
        <v>1325</v>
      </c>
      <c r="B1963" t="s">
        <v>1884</v>
      </c>
      <c r="C1963" t="s">
        <v>3996</v>
      </c>
      <c r="D1963" t="s">
        <v>3991</v>
      </c>
      <c r="E1963" s="5">
        <v>27.862827335903965</v>
      </c>
      <c r="F1963" s="5">
        <v>2</v>
      </c>
    </row>
    <row r="1964" spans="1:6">
      <c r="A1964" t="s">
        <v>1326</v>
      </c>
      <c r="B1964" t="s">
        <v>1885</v>
      </c>
      <c r="C1964" t="s">
        <v>3996</v>
      </c>
      <c r="D1964" t="s">
        <v>3993</v>
      </c>
      <c r="E1964" s="5">
        <v>-117.74423703494</v>
      </c>
      <c r="F1964" s="5">
        <v>2</v>
      </c>
    </row>
    <row r="1965" spans="1:6">
      <c r="A1965" t="s">
        <v>1327</v>
      </c>
      <c r="B1965" t="s">
        <v>1886</v>
      </c>
      <c r="C1965" t="s">
        <v>3996</v>
      </c>
      <c r="D1965" t="s">
        <v>2451</v>
      </c>
      <c r="E1965" s="5">
        <v>6.6846107068219203</v>
      </c>
      <c r="F1965" s="5">
        <v>2</v>
      </c>
    </row>
    <row r="1966" spans="1:6">
      <c r="A1966" t="s">
        <v>2054</v>
      </c>
      <c r="B1966" t="s">
        <v>1887</v>
      </c>
      <c r="C1966" t="s">
        <v>3996</v>
      </c>
      <c r="D1966" t="s">
        <v>3991</v>
      </c>
      <c r="E1966" s="5">
        <v>0.5</v>
      </c>
      <c r="F1966" s="5">
        <v>2</v>
      </c>
    </row>
    <row r="1967" spans="1:6">
      <c r="A1967" t="s">
        <v>2055</v>
      </c>
      <c r="B1967" t="s">
        <v>1888</v>
      </c>
      <c r="C1967" t="s">
        <v>3996</v>
      </c>
      <c r="D1967" t="s">
        <v>3993</v>
      </c>
      <c r="E1967" s="5">
        <v>-153.39480001379644</v>
      </c>
      <c r="F1967" s="5">
        <v>2</v>
      </c>
    </row>
    <row r="1968" spans="1:6">
      <c r="A1968" t="s">
        <v>2056</v>
      </c>
      <c r="B1968" t="s">
        <v>1889</v>
      </c>
      <c r="C1968" t="s">
        <v>3996</v>
      </c>
      <c r="D1968" t="s">
        <v>3991</v>
      </c>
      <c r="E1968" s="5">
        <v>0.20000000000000107</v>
      </c>
      <c r="F1968" s="5">
        <v>2</v>
      </c>
    </row>
    <row r="1969" spans="1:6">
      <c r="A1969" t="s">
        <v>2057</v>
      </c>
      <c r="B1969" t="s">
        <v>1925</v>
      </c>
      <c r="C1969" t="s">
        <v>3996</v>
      </c>
      <c r="D1969" t="s">
        <v>3994</v>
      </c>
      <c r="E1969" s="5">
        <v>0.3</v>
      </c>
      <c r="F1969" s="5">
        <v>2</v>
      </c>
    </row>
    <row r="1970" spans="1:6">
      <c r="A1970" t="s">
        <v>1570</v>
      </c>
      <c r="B1970" t="s">
        <v>1926</v>
      </c>
      <c r="C1970" t="s">
        <v>3996</v>
      </c>
      <c r="D1970" t="s">
        <v>2451</v>
      </c>
      <c r="E1970" s="5">
        <v>-102.91538668833107</v>
      </c>
      <c r="F1970" s="5">
        <v>2</v>
      </c>
    </row>
    <row r="1971" spans="1:6">
      <c r="A1971" t="s">
        <v>2620</v>
      </c>
      <c r="B1971" t="s">
        <v>1927</v>
      </c>
      <c r="C1971" t="s">
        <v>3996</v>
      </c>
      <c r="D1971" t="s">
        <v>3991</v>
      </c>
      <c r="E1971" s="5">
        <v>230.96906386164758</v>
      </c>
      <c r="F1971" s="5">
        <v>2</v>
      </c>
    </row>
    <row r="1972" spans="1:6">
      <c r="A1972" t="s">
        <v>472</v>
      </c>
      <c r="B1972" t="s">
        <v>1928</v>
      </c>
      <c r="C1972" t="s">
        <v>3996</v>
      </c>
      <c r="D1972" t="s">
        <v>3994</v>
      </c>
      <c r="E1972" s="5">
        <v>6.9</v>
      </c>
      <c r="F1972" s="5">
        <v>2</v>
      </c>
    </row>
    <row r="1973" spans="1:6">
      <c r="A1973" t="s">
        <v>473</v>
      </c>
      <c r="B1973" t="s">
        <v>1929</v>
      </c>
      <c r="C1973" t="s">
        <v>3996</v>
      </c>
      <c r="D1973" t="s">
        <v>3993</v>
      </c>
      <c r="E1973" s="5">
        <v>104.90731506347657</v>
      </c>
      <c r="F1973" s="5">
        <v>2</v>
      </c>
    </row>
    <row r="1974" spans="1:6">
      <c r="A1974" t="s">
        <v>474</v>
      </c>
      <c r="B1974" t="s">
        <v>1890</v>
      </c>
      <c r="C1974" t="s">
        <v>3996</v>
      </c>
      <c r="D1974" t="s">
        <v>2451</v>
      </c>
      <c r="E1974" s="5">
        <v>2.1182507366155616</v>
      </c>
      <c r="F1974" s="5">
        <v>2</v>
      </c>
    </row>
    <row r="1975" spans="1:6">
      <c r="A1975" t="s">
        <v>475</v>
      </c>
      <c r="B1975" t="s">
        <v>3720</v>
      </c>
      <c r="C1975" t="s">
        <v>3996</v>
      </c>
      <c r="D1975" t="s">
        <v>2451</v>
      </c>
      <c r="E1975" s="5">
        <v>6.860219901493986</v>
      </c>
      <c r="F1975" s="5">
        <v>2</v>
      </c>
    </row>
    <row r="1976" spans="1:6">
      <c r="A1976" t="s">
        <v>476</v>
      </c>
      <c r="B1976" t="s">
        <v>4585</v>
      </c>
      <c r="C1976" t="s">
        <v>3996</v>
      </c>
      <c r="D1976" t="s">
        <v>3991</v>
      </c>
      <c r="E1976" s="5">
        <v>1389</v>
      </c>
      <c r="F1976" s="5">
        <v>2</v>
      </c>
    </row>
    <row r="1977" spans="1:6">
      <c r="A1977" t="s">
        <v>1676</v>
      </c>
      <c r="B1977" t="s">
        <v>3093</v>
      </c>
      <c r="C1977" t="s">
        <v>3996</v>
      </c>
      <c r="D1977" t="s">
        <v>3993</v>
      </c>
      <c r="E1977" s="5">
        <v>39.766936332715375</v>
      </c>
      <c r="F1977" s="5">
        <v>2</v>
      </c>
    </row>
    <row r="1978" spans="1:6">
      <c r="A1978" t="s">
        <v>1677</v>
      </c>
      <c r="B1978" t="s">
        <v>3094</v>
      </c>
      <c r="C1978" t="s">
        <v>3996</v>
      </c>
      <c r="D1978" t="s">
        <v>2451</v>
      </c>
      <c r="E1978" s="5">
        <v>-6.860219901493986</v>
      </c>
      <c r="F1978" s="5">
        <v>2</v>
      </c>
    </row>
    <row r="1979" spans="1:6">
      <c r="A1979" t="s">
        <v>1678</v>
      </c>
      <c r="B1979" t="s">
        <v>1294</v>
      </c>
      <c r="C1979" t="s">
        <v>3996</v>
      </c>
      <c r="D1979" t="s">
        <v>3991</v>
      </c>
      <c r="E1979" s="5">
        <v>310.79000000000002</v>
      </c>
      <c r="F1979" s="5">
        <v>2</v>
      </c>
    </row>
    <row r="1980" spans="1:6">
      <c r="A1980" t="s">
        <v>1679</v>
      </c>
      <c r="B1980" t="s">
        <v>1295</v>
      </c>
      <c r="C1980" t="s">
        <v>3996</v>
      </c>
      <c r="D1980" t="s">
        <v>3993</v>
      </c>
      <c r="E1980" s="5">
        <v>54.556936332715452</v>
      </c>
      <c r="F1980" s="5">
        <v>2</v>
      </c>
    </row>
    <row r="1981" spans="1:6">
      <c r="A1981" t="s">
        <v>1680</v>
      </c>
      <c r="B1981" t="s">
        <v>3214</v>
      </c>
      <c r="C1981" t="s">
        <v>3996</v>
      </c>
      <c r="D1981" t="s">
        <v>2451</v>
      </c>
      <c r="E1981" s="5">
        <v>6.7668874320301216</v>
      </c>
      <c r="F1981" s="5">
        <v>2</v>
      </c>
    </row>
    <row r="1982" spans="1:6">
      <c r="A1982" t="s">
        <v>1844</v>
      </c>
      <c r="B1982" t="s">
        <v>3754</v>
      </c>
      <c r="C1982" t="s">
        <v>3996</v>
      </c>
      <c r="D1982" t="s">
        <v>2451</v>
      </c>
      <c r="E1982" s="5">
        <v>5.1048963601102164</v>
      </c>
      <c r="F1982" s="5">
        <v>2</v>
      </c>
    </row>
    <row r="1983" spans="1:6">
      <c r="A1983" t="s">
        <v>1845</v>
      </c>
      <c r="B1983" t="s">
        <v>4096</v>
      </c>
      <c r="C1983" t="s">
        <v>3996</v>
      </c>
      <c r="D1983" t="s">
        <v>3991</v>
      </c>
      <c r="E1983" s="5">
        <v>1389</v>
      </c>
      <c r="F1983" s="5">
        <v>2</v>
      </c>
    </row>
    <row r="1984" spans="1:6">
      <c r="A1984" t="s">
        <v>1846</v>
      </c>
      <c r="B1984" t="s">
        <v>2754</v>
      </c>
      <c r="C1984" t="s">
        <v>3996</v>
      </c>
      <c r="D1984" t="s">
        <v>3993</v>
      </c>
      <c r="E1984" s="5">
        <v>67.027315063476578</v>
      </c>
      <c r="F1984" s="5">
        <v>2</v>
      </c>
    </row>
    <row r="1985" spans="1:6">
      <c r="A1985" t="s">
        <v>1847</v>
      </c>
      <c r="B1985" t="s">
        <v>2755</v>
      </c>
      <c r="C1985" t="s">
        <v>3996</v>
      </c>
      <c r="D1985" t="s">
        <v>2451</v>
      </c>
      <c r="E1985" s="5">
        <v>-5.1048963601102164</v>
      </c>
      <c r="F1985" s="5">
        <v>2</v>
      </c>
    </row>
    <row r="1986" spans="1:6">
      <c r="A1986" t="s">
        <v>1848</v>
      </c>
      <c r="B1986" t="s">
        <v>2756</v>
      </c>
      <c r="C1986" t="s">
        <v>3996</v>
      </c>
      <c r="D1986" t="s">
        <v>3991</v>
      </c>
      <c r="E1986" s="5">
        <v>226.46906386164753</v>
      </c>
      <c r="F1986" s="5">
        <v>2</v>
      </c>
    </row>
    <row r="1987" spans="1:6">
      <c r="A1987" t="s">
        <v>1849</v>
      </c>
      <c r="B1987" t="s">
        <v>2757</v>
      </c>
      <c r="C1987" t="s">
        <v>3996</v>
      </c>
      <c r="D1987" t="s">
        <v>3994</v>
      </c>
      <c r="E1987" s="5">
        <v>4.5</v>
      </c>
      <c r="F1987" s="5">
        <v>2</v>
      </c>
    </row>
    <row r="1988" spans="1:6">
      <c r="A1988" t="s">
        <v>1850</v>
      </c>
      <c r="B1988" t="s">
        <v>200</v>
      </c>
      <c r="C1988" t="s">
        <v>3996</v>
      </c>
      <c r="D1988" t="s">
        <v>3993</v>
      </c>
      <c r="E1988" s="5">
        <v>94.14343117358527</v>
      </c>
      <c r="F1988" s="5">
        <v>2</v>
      </c>
    </row>
    <row r="1989" spans="1:6">
      <c r="A1989" t="s">
        <v>1572</v>
      </c>
      <c r="B1989" t="s">
        <v>1640</v>
      </c>
      <c r="C1989" t="s">
        <v>3996</v>
      </c>
      <c r="D1989" t="s">
        <v>2451</v>
      </c>
      <c r="E1989" s="5">
        <v>23.113514291359696</v>
      </c>
      <c r="F1989" s="5">
        <v>2</v>
      </c>
    </row>
    <row r="1990" spans="1:6">
      <c r="A1990" t="s">
        <v>1339</v>
      </c>
      <c r="B1990" t="s">
        <v>1641</v>
      </c>
      <c r="C1990" t="s">
        <v>3996</v>
      </c>
      <c r="D1990" t="s">
        <v>729</v>
      </c>
      <c r="E1990" s="5">
        <v>21697.357330949293</v>
      </c>
      <c r="F1990" s="5">
        <v>2</v>
      </c>
    </row>
    <row r="1991" spans="1:6">
      <c r="A1991" t="s">
        <v>3502</v>
      </c>
      <c r="B1991" t="s">
        <v>1642</v>
      </c>
      <c r="C1991" t="s">
        <v>3996</v>
      </c>
      <c r="D1991" t="s">
        <v>1146</v>
      </c>
      <c r="E1991" s="5">
        <v>0.32942793987787067</v>
      </c>
      <c r="F1991" s="5">
        <v>2</v>
      </c>
    </row>
    <row r="1992" spans="1:6">
      <c r="A1992" t="s">
        <v>3503</v>
      </c>
      <c r="B1992" t="s">
        <v>1643</v>
      </c>
      <c r="C1992" t="s">
        <v>3996</v>
      </c>
      <c r="D1992" t="s">
        <v>2745</v>
      </c>
      <c r="E1992" s="5">
        <v>10.566587463890297</v>
      </c>
      <c r="F1992" s="5">
        <v>2</v>
      </c>
    </row>
    <row r="1993" spans="1:6">
      <c r="A1993" t="s">
        <v>1340</v>
      </c>
      <c r="B1993" t="s">
        <v>522</v>
      </c>
      <c r="C1993" t="s">
        <v>3996</v>
      </c>
      <c r="D1993" t="s">
        <v>1146</v>
      </c>
      <c r="E1993" s="5">
        <v>0.20568709999999998</v>
      </c>
      <c r="F1993" s="5">
        <v>2</v>
      </c>
    </row>
    <row r="1994" spans="1:6">
      <c r="A1994" t="s">
        <v>1341</v>
      </c>
      <c r="B1994" t="s">
        <v>1221</v>
      </c>
      <c r="C1994" t="s">
        <v>3996</v>
      </c>
      <c r="D1994" t="s">
        <v>729</v>
      </c>
      <c r="E1994" s="5">
        <v>20.568709999999992</v>
      </c>
      <c r="F1994" s="5">
        <v>2</v>
      </c>
    </row>
    <row r="1995" spans="1:6">
      <c r="A1995" t="s">
        <v>1545</v>
      </c>
      <c r="B1995" t="s">
        <v>1222</v>
      </c>
      <c r="C1995" t="s">
        <v>3996</v>
      </c>
      <c r="D1995" t="s">
        <v>3992</v>
      </c>
      <c r="E1995" s="5">
        <v>47.174291722541035</v>
      </c>
      <c r="F1995" s="5">
        <v>2</v>
      </c>
    </row>
    <row r="1996" spans="1:6">
      <c r="A1996" t="s">
        <v>1546</v>
      </c>
      <c r="B1996" t="s">
        <v>4575</v>
      </c>
      <c r="C1996" t="s">
        <v>3996</v>
      </c>
      <c r="D1996" t="s">
        <v>3992</v>
      </c>
      <c r="E1996" s="5">
        <v>7.8711505421086195E-2</v>
      </c>
      <c r="F1996" s="5">
        <v>2</v>
      </c>
    </row>
    <row r="1997" spans="1:6">
      <c r="A1997" t="s">
        <v>1553</v>
      </c>
      <c r="B1997" t="s">
        <v>1328</v>
      </c>
      <c r="C1997" t="s">
        <v>3996</v>
      </c>
      <c r="D1997" t="s">
        <v>3012</v>
      </c>
      <c r="E1997" s="5">
        <v>60271.263640117242</v>
      </c>
      <c r="F1997" s="5">
        <v>2</v>
      </c>
    </row>
    <row r="1998" spans="1:6">
      <c r="A1998" t="s">
        <v>1554</v>
      </c>
      <c r="B1998" t="s">
        <v>1329</v>
      </c>
      <c r="C1998" t="s">
        <v>3996</v>
      </c>
      <c r="D1998" t="s">
        <v>3992</v>
      </c>
      <c r="E1998" s="5">
        <v>0</v>
      </c>
      <c r="F1998" s="5">
        <v>2</v>
      </c>
    </row>
    <row r="1999" spans="1:6">
      <c r="A1999" t="s">
        <v>1555</v>
      </c>
      <c r="B1999" t="s">
        <v>1330</v>
      </c>
      <c r="C1999" t="s">
        <v>3996</v>
      </c>
      <c r="D1999" t="s">
        <v>3012</v>
      </c>
      <c r="E1999" s="5">
        <v>14849.370903452205</v>
      </c>
      <c r="F1999" s="5">
        <v>2</v>
      </c>
    </row>
    <row r="2000" spans="1:6">
      <c r="A2000" t="s">
        <v>866</v>
      </c>
      <c r="B2000" t="s">
        <v>1331</v>
      </c>
      <c r="C2000" t="s">
        <v>3996</v>
      </c>
      <c r="D2000" t="s">
        <v>3992</v>
      </c>
      <c r="E2000" s="5">
        <v>0</v>
      </c>
      <c r="F2000" s="5">
        <v>2</v>
      </c>
    </row>
    <row r="2001" spans="1:6">
      <c r="A2001" t="s">
        <v>867</v>
      </c>
      <c r="B2001" t="s">
        <v>1332</v>
      </c>
      <c r="C2001" t="s">
        <v>3996</v>
      </c>
      <c r="D2001" t="s">
        <v>3992</v>
      </c>
      <c r="E2001" s="5">
        <v>5.6791958267776872</v>
      </c>
      <c r="F2001" s="5">
        <v>2</v>
      </c>
    </row>
    <row r="2002" spans="1:6">
      <c r="A2002" t="s">
        <v>868</v>
      </c>
      <c r="B2002" t="s">
        <v>1333</v>
      </c>
      <c r="C2002" t="s">
        <v>3996</v>
      </c>
      <c r="D2002" t="s">
        <v>3012</v>
      </c>
      <c r="E2002" s="5">
        <v>39350.637319430411</v>
      </c>
      <c r="F2002" s="5">
        <v>2</v>
      </c>
    </row>
    <row r="2003" spans="1:6">
      <c r="A2003" t="s">
        <v>869</v>
      </c>
      <c r="B2003" t="s">
        <v>1334</v>
      </c>
      <c r="C2003" t="s">
        <v>3996</v>
      </c>
      <c r="D2003" t="s">
        <v>3992</v>
      </c>
      <c r="E2003" s="5">
        <v>0.92042610000000002</v>
      </c>
      <c r="F2003" s="5">
        <v>2</v>
      </c>
    </row>
    <row r="2004" spans="1:6">
      <c r="A2004" t="s">
        <v>870</v>
      </c>
      <c r="B2004" t="s">
        <v>2608</v>
      </c>
      <c r="C2004" t="s">
        <v>3996</v>
      </c>
      <c r="D2004" t="s">
        <v>3992</v>
      </c>
      <c r="E2004" s="5">
        <v>9.936399999999999</v>
      </c>
      <c r="F2004" s="5">
        <v>2</v>
      </c>
    </row>
    <row r="2005" spans="1:6">
      <c r="A2005" t="s">
        <v>3463</v>
      </c>
      <c r="B2005" t="s">
        <v>2609</v>
      </c>
      <c r="C2005" t="s">
        <v>3996</v>
      </c>
      <c r="D2005" t="s">
        <v>3991</v>
      </c>
      <c r="E2005" s="5">
        <v>67.95</v>
      </c>
      <c r="F2005" s="5">
        <v>2</v>
      </c>
    </row>
    <row r="2006" spans="1:6">
      <c r="A2006" t="s">
        <v>3464</v>
      </c>
      <c r="B2006" t="s">
        <v>2610</v>
      </c>
      <c r="C2006" t="s">
        <v>3996</v>
      </c>
      <c r="D2006" t="s">
        <v>2451</v>
      </c>
      <c r="E2006" s="5">
        <v>3.8635031219397704</v>
      </c>
      <c r="F2006" s="5">
        <v>2</v>
      </c>
    </row>
    <row r="2007" spans="1:6">
      <c r="A2007" t="s">
        <v>3465</v>
      </c>
      <c r="B2007" t="s">
        <v>2611</v>
      </c>
      <c r="C2007" t="s">
        <v>3996</v>
      </c>
      <c r="D2007" t="s">
        <v>3993</v>
      </c>
      <c r="E2007" s="5">
        <v>9.6199999999999921</v>
      </c>
      <c r="F2007" s="5">
        <v>2</v>
      </c>
    </row>
    <row r="2008" spans="1:6">
      <c r="A2008" t="s">
        <v>3466</v>
      </c>
      <c r="B2008" t="s">
        <v>2612</v>
      </c>
      <c r="C2008" t="s">
        <v>3996</v>
      </c>
      <c r="D2008" t="s">
        <v>2451</v>
      </c>
      <c r="E2008" s="5">
        <v>12.689872070606855</v>
      </c>
      <c r="F2008" s="5">
        <v>2</v>
      </c>
    </row>
    <row r="2009" spans="1:6">
      <c r="A2009" t="s">
        <v>3467</v>
      </c>
      <c r="B2009" t="s">
        <v>2613</v>
      </c>
      <c r="C2009" t="s">
        <v>3996</v>
      </c>
      <c r="D2009" t="s">
        <v>2451</v>
      </c>
      <c r="E2009" s="5">
        <v>26.518896811949624</v>
      </c>
      <c r="F2009" s="5">
        <v>2</v>
      </c>
    </row>
    <row r="2010" spans="1:6">
      <c r="A2010" t="s">
        <v>3468</v>
      </c>
      <c r="B2010" t="s">
        <v>2614</v>
      </c>
      <c r="C2010" t="s">
        <v>3996</v>
      </c>
      <c r="D2010" t="s">
        <v>3993</v>
      </c>
      <c r="E2010" s="5">
        <v>0.3000000000001819</v>
      </c>
      <c r="F2010" s="5">
        <v>2</v>
      </c>
    </row>
    <row r="2011" spans="1:6">
      <c r="A2011" t="s">
        <v>3469</v>
      </c>
      <c r="B2011" t="s">
        <v>99</v>
      </c>
      <c r="C2011" t="s">
        <v>3996</v>
      </c>
      <c r="D2011" t="s">
        <v>371</v>
      </c>
      <c r="E2011" s="5">
        <v>134.19999999999999</v>
      </c>
      <c r="F2011" s="5">
        <v>2</v>
      </c>
    </row>
    <row r="2012" spans="1:6">
      <c r="A2012" t="s">
        <v>3470</v>
      </c>
      <c r="B2012" t="s">
        <v>100</v>
      </c>
      <c r="C2012" t="s">
        <v>3996</v>
      </c>
      <c r="D2012" t="s">
        <v>3992</v>
      </c>
      <c r="E2012" s="5">
        <v>4.9150999999999998</v>
      </c>
      <c r="F2012" s="5">
        <v>2</v>
      </c>
    </row>
    <row r="2013" spans="1:6">
      <c r="A2013" t="s">
        <v>3471</v>
      </c>
      <c r="B2013" t="s">
        <v>101</v>
      </c>
      <c r="C2013" t="s">
        <v>3996</v>
      </c>
      <c r="D2013" t="s">
        <v>3990</v>
      </c>
      <c r="E2013" s="5">
        <v>1.2091780000000001</v>
      </c>
      <c r="F2013" s="5">
        <v>2</v>
      </c>
    </row>
    <row r="2014" spans="1:6">
      <c r="A2014" t="s">
        <v>2794</v>
      </c>
      <c r="B2014" t="s">
        <v>4270</v>
      </c>
      <c r="C2014" t="s">
        <v>3996</v>
      </c>
      <c r="D2014" t="s">
        <v>3992</v>
      </c>
      <c r="E2014" s="5">
        <v>3.16E-3</v>
      </c>
      <c r="F2014" s="5">
        <v>2</v>
      </c>
    </row>
    <row r="2015" spans="1:6">
      <c r="A2015" t="s">
        <v>2795</v>
      </c>
      <c r="B2015" t="s">
        <v>4271</v>
      </c>
      <c r="C2015" t="s">
        <v>3996</v>
      </c>
      <c r="D2015" t="s">
        <v>3990</v>
      </c>
      <c r="E2015" s="5">
        <v>0.33033600000000002</v>
      </c>
      <c r="F2015" s="5">
        <v>2</v>
      </c>
    </row>
    <row r="2016" spans="1:6">
      <c r="A2016" t="s">
        <v>2796</v>
      </c>
      <c r="B2016" t="s">
        <v>4272</v>
      </c>
      <c r="C2016" t="s">
        <v>3996</v>
      </c>
      <c r="D2016" t="s">
        <v>371</v>
      </c>
      <c r="E2016" s="5">
        <v>4267.22</v>
      </c>
      <c r="F2016" s="5">
        <v>2</v>
      </c>
    </row>
    <row r="2017" spans="1:6">
      <c r="A2017" t="s">
        <v>2797</v>
      </c>
      <c r="B2017" t="s">
        <v>4273</v>
      </c>
      <c r="C2017" t="s">
        <v>3996</v>
      </c>
      <c r="D2017" t="s">
        <v>3992</v>
      </c>
      <c r="E2017" s="5">
        <v>0.91</v>
      </c>
      <c r="F2017" s="5">
        <v>2</v>
      </c>
    </row>
    <row r="2018" spans="1:6">
      <c r="A2018" t="s">
        <v>2798</v>
      </c>
      <c r="B2018" t="s">
        <v>4274</v>
      </c>
      <c r="C2018" t="s">
        <v>3996</v>
      </c>
      <c r="D2018" t="s">
        <v>3992</v>
      </c>
      <c r="E2018" s="5">
        <v>2.6600000000000002E-2</v>
      </c>
      <c r="F2018" s="5">
        <v>2</v>
      </c>
    </row>
    <row r="2019" spans="1:6">
      <c r="A2019" t="s">
        <v>440</v>
      </c>
      <c r="B2019" t="s">
        <v>4275</v>
      </c>
      <c r="C2019" t="s">
        <v>3996</v>
      </c>
      <c r="D2019" t="s">
        <v>3992</v>
      </c>
      <c r="E2019" s="5">
        <v>13.465999999999999</v>
      </c>
      <c r="F2019" s="5">
        <v>2</v>
      </c>
    </row>
    <row r="2020" spans="1:6">
      <c r="A2020" t="s">
        <v>441</v>
      </c>
      <c r="B2020" t="s">
        <v>4276</v>
      </c>
      <c r="C2020" t="s">
        <v>3996</v>
      </c>
      <c r="D2020" t="s">
        <v>3012</v>
      </c>
      <c r="E2020" s="5">
        <v>25263.463806846063</v>
      </c>
      <c r="F2020" s="5">
        <v>2</v>
      </c>
    </row>
    <row r="2021" spans="1:6">
      <c r="A2021" t="s">
        <v>442</v>
      </c>
      <c r="B2021" t="s">
        <v>2414</v>
      </c>
      <c r="C2021" t="s">
        <v>3996</v>
      </c>
      <c r="D2021" t="s">
        <v>3992</v>
      </c>
      <c r="E2021" s="5">
        <v>3.1156000000000001</v>
      </c>
      <c r="F2021" s="5">
        <v>2</v>
      </c>
    </row>
    <row r="2022" spans="1:6">
      <c r="A2022" t="s">
        <v>443</v>
      </c>
      <c r="B2022" t="s">
        <v>2415</v>
      </c>
      <c r="C2022" t="s">
        <v>3996</v>
      </c>
      <c r="D2022" t="s">
        <v>3012</v>
      </c>
      <c r="E2022" s="5">
        <v>8192.7470413730171</v>
      </c>
      <c r="F2022" s="5">
        <v>2</v>
      </c>
    </row>
    <row r="2023" spans="1:6">
      <c r="A2023" t="s">
        <v>444</v>
      </c>
      <c r="B2023" t="s">
        <v>2416</v>
      </c>
      <c r="C2023" t="s">
        <v>3996</v>
      </c>
      <c r="D2023" t="s">
        <v>3992</v>
      </c>
      <c r="E2023" s="5">
        <v>0</v>
      </c>
      <c r="F2023" s="5">
        <v>2</v>
      </c>
    </row>
    <row r="2024" spans="1:6">
      <c r="A2024" t="s">
        <v>445</v>
      </c>
      <c r="B2024" t="s">
        <v>2417</v>
      </c>
      <c r="C2024" t="s">
        <v>3996</v>
      </c>
      <c r="D2024" t="s">
        <v>3993</v>
      </c>
      <c r="E2024" s="5">
        <v>14.79</v>
      </c>
      <c r="F2024" s="5">
        <v>2</v>
      </c>
    </row>
    <row r="2025" spans="1:6">
      <c r="A2025" t="s">
        <v>446</v>
      </c>
      <c r="B2025" t="s">
        <v>2418</v>
      </c>
      <c r="C2025" t="s">
        <v>2420</v>
      </c>
      <c r="D2025" t="s">
        <v>2419</v>
      </c>
      <c r="E2025" s="5">
        <v>0</v>
      </c>
      <c r="F2025" s="5">
        <v>2</v>
      </c>
    </row>
    <row r="2026" spans="1:6">
      <c r="A2026" t="s">
        <v>169</v>
      </c>
      <c r="B2026" t="s">
        <v>2421</v>
      </c>
      <c r="C2026" t="s">
        <v>2420</v>
      </c>
      <c r="D2026" t="s">
        <v>2419</v>
      </c>
      <c r="E2026" s="5">
        <v>0</v>
      </c>
      <c r="F2026" s="5">
        <v>2</v>
      </c>
    </row>
    <row r="2027" spans="1:6">
      <c r="A2027" t="s">
        <v>170</v>
      </c>
      <c r="B2027" t="s">
        <v>2422</v>
      </c>
      <c r="C2027" t="s">
        <v>2420</v>
      </c>
      <c r="D2027" t="s">
        <v>2423</v>
      </c>
      <c r="E2027" s="5">
        <v>0</v>
      </c>
      <c r="F2027" s="5">
        <v>2</v>
      </c>
    </row>
    <row r="2028" spans="1:6">
      <c r="A2028" t="s">
        <v>171</v>
      </c>
      <c r="B2028" t="s">
        <v>2424</v>
      </c>
      <c r="C2028" t="s">
        <v>2420</v>
      </c>
      <c r="D2028" t="s">
        <v>2423</v>
      </c>
      <c r="E2028" s="5">
        <v>0</v>
      </c>
      <c r="F2028" s="5">
        <v>2</v>
      </c>
    </row>
    <row r="2029" spans="1:6">
      <c r="A2029" t="s">
        <v>172</v>
      </c>
      <c r="B2029" t="s">
        <v>1842</v>
      </c>
      <c r="C2029" t="s">
        <v>3996</v>
      </c>
      <c r="D2029" t="s">
        <v>1129</v>
      </c>
      <c r="E2029" s="5">
        <v>2.7</v>
      </c>
      <c r="F2029" s="5">
        <v>2</v>
      </c>
    </row>
    <row r="2030" spans="1:6">
      <c r="A2030" t="s">
        <v>173</v>
      </c>
      <c r="B2030" t="s">
        <v>2425</v>
      </c>
      <c r="C2030" t="s">
        <v>3996</v>
      </c>
      <c r="D2030" t="s">
        <v>2451</v>
      </c>
      <c r="E2030" s="5">
        <v>-7.6932736446088912</v>
      </c>
      <c r="F2030" s="5">
        <v>2</v>
      </c>
    </row>
    <row r="2031" spans="1:6">
      <c r="A2031" t="s">
        <v>174</v>
      </c>
      <c r="B2031" t="s">
        <v>3229</v>
      </c>
      <c r="C2031" t="s">
        <v>3996</v>
      </c>
      <c r="D2031" t="s">
        <v>2451</v>
      </c>
      <c r="E2031" s="5">
        <v>-4.395035011191478</v>
      </c>
      <c r="F2031" s="5">
        <v>2</v>
      </c>
    </row>
    <row r="2032" spans="1:6">
      <c r="A2032" t="s">
        <v>175</v>
      </c>
      <c r="B2032" t="s">
        <v>3230</v>
      </c>
      <c r="C2032" t="s">
        <v>2420</v>
      </c>
      <c r="D2032" t="s">
        <v>767</v>
      </c>
      <c r="E2032" s="5">
        <v>0</v>
      </c>
      <c r="F2032" s="5">
        <v>2</v>
      </c>
    </row>
    <row r="2033" spans="1:6">
      <c r="A2033" t="s">
        <v>3504</v>
      </c>
      <c r="B2033" t="s">
        <v>3060</v>
      </c>
      <c r="C2033" t="s">
        <v>2420</v>
      </c>
      <c r="D2033" t="s">
        <v>767</v>
      </c>
      <c r="E2033" s="5">
        <v>0</v>
      </c>
      <c r="F2033" s="5">
        <v>2</v>
      </c>
    </row>
    <row r="2034" spans="1:6">
      <c r="A2034" t="s">
        <v>3505</v>
      </c>
      <c r="B2034" t="s">
        <v>2812</v>
      </c>
      <c r="C2034" t="s">
        <v>2420</v>
      </c>
      <c r="D2034" t="s">
        <v>767</v>
      </c>
      <c r="E2034" s="5">
        <v>0</v>
      </c>
      <c r="F2034" s="5">
        <v>2</v>
      </c>
    </row>
    <row r="2035" spans="1:6">
      <c r="A2035" t="s">
        <v>3506</v>
      </c>
      <c r="B2035" t="s">
        <v>1182</v>
      </c>
      <c r="C2035" t="s">
        <v>2420</v>
      </c>
      <c r="D2035" t="s">
        <v>767</v>
      </c>
      <c r="E2035" s="5">
        <v>0</v>
      </c>
      <c r="F2035" s="5">
        <v>2</v>
      </c>
    </row>
    <row r="2036" spans="1:6">
      <c r="A2036" t="s">
        <v>2514</v>
      </c>
      <c r="B2036" t="s">
        <v>3058</v>
      </c>
      <c r="C2036" t="s">
        <v>2420</v>
      </c>
      <c r="D2036" t="s">
        <v>767</v>
      </c>
      <c r="E2036" s="5">
        <v>0</v>
      </c>
      <c r="F2036" s="5">
        <v>2</v>
      </c>
    </row>
    <row r="2037" spans="1:6">
      <c r="A2037" t="s">
        <v>2515</v>
      </c>
      <c r="B2037" t="s">
        <v>758</v>
      </c>
      <c r="C2037" t="s">
        <v>2420</v>
      </c>
      <c r="D2037" t="s">
        <v>767</v>
      </c>
      <c r="E2037" s="5">
        <v>0</v>
      </c>
      <c r="F2037" s="5">
        <v>2</v>
      </c>
    </row>
    <row r="2038" spans="1:6">
      <c r="A2038" t="s">
        <v>2516</v>
      </c>
      <c r="B2038" t="s">
        <v>1183</v>
      </c>
      <c r="C2038" t="s">
        <v>2420</v>
      </c>
      <c r="D2038" t="s">
        <v>767</v>
      </c>
      <c r="E2038" s="5">
        <v>0</v>
      </c>
      <c r="F2038" s="5">
        <v>2</v>
      </c>
    </row>
    <row r="2039" spans="1:6">
      <c r="A2039" t="s">
        <v>2517</v>
      </c>
      <c r="B2039" t="s">
        <v>1184</v>
      </c>
      <c r="C2039" t="s">
        <v>2420</v>
      </c>
      <c r="D2039" t="s">
        <v>767</v>
      </c>
      <c r="E2039" s="5">
        <v>0</v>
      </c>
      <c r="F2039" s="5">
        <v>2</v>
      </c>
    </row>
    <row r="2040" spans="1:6">
      <c r="A2040" t="s">
        <v>2518</v>
      </c>
      <c r="B2040" t="s">
        <v>730</v>
      </c>
      <c r="C2040" t="s">
        <v>3996</v>
      </c>
      <c r="D2040" t="s">
        <v>727</v>
      </c>
      <c r="E2040" s="5">
        <v>45.71724149552913</v>
      </c>
      <c r="F2040" s="5">
        <v>2</v>
      </c>
    </row>
    <row r="2041" spans="1:6">
      <c r="A2041" t="s">
        <v>2519</v>
      </c>
      <c r="B2041" t="s">
        <v>2782</v>
      </c>
      <c r="C2041" t="s">
        <v>2420</v>
      </c>
      <c r="D2041" t="s">
        <v>767</v>
      </c>
      <c r="E2041" s="5">
        <v>0</v>
      </c>
      <c r="F2041" s="5">
        <v>2</v>
      </c>
    </row>
    <row r="2042" spans="1:6">
      <c r="A2042" t="s">
        <v>2520</v>
      </c>
      <c r="B2042" t="s">
        <v>734</v>
      </c>
      <c r="C2042" t="s">
        <v>2420</v>
      </c>
      <c r="D2042" t="s">
        <v>767</v>
      </c>
      <c r="E2042" s="5">
        <v>0</v>
      </c>
      <c r="F2042" s="5">
        <v>2</v>
      </c>
    </row>
    <row r="2043" spans="1:6">
      <c r="A2043" t="s">
        <v>3526</v>
      </c>
      <c r="B2043" t="s">
        <v>1185</v>
      </c>
      <c r="C2043" t="s">
        <v>2420</v>
      </c>
      <c r="D2043" t="s">
        <v>767</v>
      </c>
      <c r="E2043" s="5">
        <v>0</v>
      </c>
      <c r="F2043" s="5">
        <v>2</v>
      </c>
    </row>
    <row r="2044" spans="1:6">
      <c r="A2044" t="s">
        <v>3527</v>
      </c>
      <c r="B2044" t="s">
        <v>2783</v>
      </c>
      <c r="C2044" t="s">
        <v>2420</v>
      </c>
      <c r="D2044" t="s">
        <v>767</v>
      </c>
      <c r="E2044" s="5">
        <v>0</v>
      </c>
      <c r="F2044" s="5">
        <v>2</v>
      </c>
    </row>
    <row r="2045" spans="1:6">
      <c r="A2045" t="s">
        <v>3528</v>
      </c>
      <c r="B2045" t="s">
        <v>735</v>
      </c>
      <c r="C2045" t="s">
        <v>2420</v>
      </c>
      <c r="D2045" t="s">
        <v>767</v>
      </c>
      <c r="E2045" s="5">
        <v>0</v>
      </c>
      <c r="F2045" s="5">
        <v>2</v>
      </c>
    </row>
    <row r="2046" spans="1:6">
      <c r="A2046" t="s">
        <v>3529</v>
      </c>
      <c r="B2046" t="s">
        <v>1186</v>
      </c>
      <c r="C2046" t="s">
        <v>2420</v>
      </c>
      <c r="D2046" t="s">
        <v>767</v>
      </c>
      <c r="E2046" s="5">
        <v>0</v>
      </c>
      <c r="F2046" s="5">
        <v>2</v>
      </c>
    </row>
    <row r="2047" spans="1:6">
      <c r="A2047" t="s">
        <v>3530</v>
      </c>
      <c r="B2047" t="s">
        <v>1187</v>
      </c>
      <c r="C2047" t="s">
        <v>2420</v>
      </c>
      <c r="D2047" t="s">
        <v>767</v>
      </c>
      <c r="E2047" s="5">
        <v>0</v>
      </c>
      <c r="F2047" s="5">
        <v>2</v>
      </c>
    </row>
    <row r="2048" spans="1:6">
      <c r="A2048" t="s">
        <v>3531</v>
      </c>
      <c r="B2048" t="s">
        <v>561</v>
      </c>
      <c r="C2048" t="s">
        <v>2420</v>
      </c>
      <c r="D2048" t="s">
        <v>767</v>
      </c>
      <c r="E2048" s="5">
        <v>0</v>
      </c>
      <c r="F2048" s="5">
        <v>2</v>
      </c>
    </row>
    <row r="2049" spans="1:6">
      <c r="A2049" t="s">
        <v>3532</v>
      </c>
      <c r="B2049" t="s">
        <v>560</v>
      </c>
      <c r="C2049" t="s">
        <v>2420</v>
      </c>
      <c r="D2049" t="s">
        <v>767</v>
      </c>
      <c r="E2049" s="5">
        <v>0</v>
      </c>
      <c r="F2049" s="5">
        <v>2</v>
      </c>
    </row>
    <row r="2050" spans="1:6">
      <c r="A2050" t="s">
        <v>3814</v>
      </c>
      <c r="B2050" t="s">
        <v>1188</v>
      </c>
      <c r="C2050" t="s">
        <v>3996</v>
      </c>
      <c r="D2050" t="s">
        <v>727</v>
      </c>
      <c r="E2050" s="5">
        <v>29.848299999999995</v>
      </c>
      <c r="F2050" s="5">
        <v>2</v>
      </c>
    </row>
    <row r="2051" spans="1:6">
      <c r="A2051" t="s">
        <v>1771</v>
      </c>
      <c r="B2051" t="s">
        <v>733</v>
      </c>
      <c r="C2051" t="s">
        <v>2420</v>
      </c>
      <c r="D2051" t="s">
        <v>767</v>
      </c>
      <c r="E2051" s="5">
        <v>0</v>
      </c>
      <c r="F2051" s="5">
        <v>2</v>
      </c>
    </row>
    <row r="2052" spans="1:6">
      <c r="A2052" t="s">
        <v>44</v>
      </c>
      <c r="B2052" t="s">
        <v>731</v>
      </c>
      <c r="C2052" t="s">
        <v>2420</v>
      </c>
      <c r="D2052" t="s">
        <v>767</v>
      </c>
      <c r="E2052" s="5">
        <v>0</v>
      </c>
      <c r="F2052" s="5">
        <v>2</v>
      </c>
    </row>
    <row r="2053" spans="1:6">
      <c r="A2053" t="s">
        <v>4635</v>
      </c>
      <c r="B2053" t="s">
        <v>1189</v>
      </c>
      <c r="C2053" t="s">
        <v>2420</v>
      </c>
      <c r="D2053" t="s">
        <v>767</v>
      </c>
      <c r="E2053" s="5">
        <v>0</v>
      </c>
      <c r="F2053" s="5">
        <v>2</v>
      </c>
    </row>
    <row r="2054" spans="1:6">
      <c r="A2054" t="s">
        <v>4636</v>
      </c>
      <c r="B2054" t="s">
        <v>732</v>
      </c>
      <c r="C2054" t="s">
        <v>2420</v>
      </c>
      <c r="D2054" t="s">
        <v>767</v>
      </c>
      <c r="E2054" s="5">
        <v>0</v>
      </c>
      <c r="F2054" s="5">
        <v>2</v>
      </c>
    </row>
    <row r="2055" spans="1:6">
      <c r="A2055" t="s">
        <v>4637</v>
      </c>
      <c r="B2055" t="s">
        <v>2786</v>
      </c>
      <c r="C2055" t="s">
        <v>2420</v>
      </c>
      <c r="D2055" t="s">
        <v>767</v>
      </c>
      <c r="E2055" s="5">
        <v>0</v>
      </c>
      <c r="F2055" s="5">
        <v>2</v>
      </c>
    </row>
    <row r="2056" spans="1:6">
      <c r="A2056" t="s">
        <v>1772</v>
      </c>
      <c r="B2056" t="s">
        <v>1190</v>
      </c>
      <c r="C2056" t="s">
        <v>2420</v>
      </c>
      <c r="D2056" t="s">
        <v>767</v>
      </c>
      <c r="E2056" s="5">
        <v>0</v>
      </c>
      <c r="F2056" s="5">
        <v>2</v>
      </c>
    </row>
    <row r="2057" spans="1:6">
      <c r="A2057" t="s">
        <v>1773</v>
      </c>
      <c r="B2057" t="s">
        <v>2785</v>
      </c>
      <c r="C2057" t="s">
        <v>2420</v>
      </c>
      <c r="D2057" t="s">
        <v>767</v>
      </c>
      <c r="E2057" s="5">
        <v>0</v>
      </c>
      <c r="F2057" s="5">
        <v>2</v>
      </c>
    </row>
    <row r="2058" spans="1:6">
      <c r="A2058" t="s">
        <v>1774</v>
      </c>
      <c r="B2058" t="s">
        <v>558</v>
      </c>
      <c r="C2058" t="s">
        <v>2420</v>
      </c>
      <c r="D2058" t="s">
        <v>767</v>
      </c>
      <c r="E2058" s="5">
        <v>0</v>
      </c>
      <c r="F2058" s="5">
        <v>2</v>
      </c>
    </row>
    <row r="2059" spans="1:6">
      <c r="A2059" t="s">
        <v>4010</v>
      </c>
      <c r="B2059" t="s">
        <v>557</v>
      </c>
      <c r="C2059" t="s">
        <v>2420</v>
      </c>
      <c r="D2059" t="s">
        <v>767</v>
      </c>
      <c r="E2059" s="5">
        <v>0</v>
      </c>
      <c r="F2059" s="5">
        <v>2</v>
      </c>
    </row>
    <row r="2060" spans="1:6">
      <c r="A2060" t="s">
        <v>4011</v>
      </c>
      <c r="B2060" t="s">
        <v>629</v>
      </c>
      <c r="C2060" t="s">
        <v>2420</v>
      </c>
      <c r="D2060" t="s">
        <v>767</v>
      </c>
      <c r="E2060" s="5">
        <v>0</v>
      </c>
      <c r="F2060" s="5">
        <v>2</v>
      </c>
    </row>
    <row r="2061" spans="1:6">
      <c r="A2061" t="s">
        <v>4499</v>
      </c>
      <c r="B2061" t="s">
        <v>270</v>
      </c>
      <c r="C2061" t="s">
        <v>2420</v>
      </c>
      <c r="D2061" t="s">
        <v>767</v>
      </c>
      <c r="E2061" s="5">
        <v>0</v>
      </c>
      <c r="F2061" s="5">
        <v>2</v>
      </c>
    </row>
    <row r="2062" spans="1:6">
      <c r="A2062" t="s">
        <v>4500</v>
      </c>
      <c r="B2062" t="s">
        <v>4286</v>
      </c>
      <c r="C2062" t="s">
        <v>2420</v>
      </c>
      <c r="D2062" t="s">
        <v>767</v>
      </c>
      <c r="E2062" s="5">
        <v>0</v>
      </c>
      <c r="F2062" s="5">
        <v>2</v>
      </c>
    </row>
    <row r="2063" spans="1:6">
      <c r="A2063" t="s">
        <v>4501</v>
      </c>
      <c r="B2063" t="s">
        <v>938</v>
      </c>
      <c r="C2063" t="s">
        <v>2420</v>
      </c>
      <c r="D2063" t="s">
        <v>767</v>
      </c>
      <c r="E2063" s="5">
        <v>0</v>
      </c>
      <c r="F2063" s="5">
        <v>2</v>
      </c>
    </row>
    <row r="2064" spans="1:6">
      <c r="A2064" t="s">
        <v>4502</v>
      </c>
      <c r="B2064" t="s">
        <v>429</v>
      </c>
      <c r="C2064" t="s">
        <v>2420</v>
      </c>
      <c r="D2064" t="s">
        <v>767</v>
      </c>
      <c r="E2064" s="5">
        <v>0</v>
      </c>
      <c r="F2064" s="5">
        <v>2</v>
      </c>
    </row>
    <row r="2065" spans="1:6">
      <c r="A2065" t="s">
        <v>4503</v>
      </c>
      <c r="B2065" t="s">
        <v>271</v>
      </c>
      <c r="C2065" t="s">
        <v>2420</v>
      </c>
      <c r="D2065" t="s">
        <v>767</v>
      </c>
      <c r="E2065" s="5">
        <v>0</v>
      </c>
      <c r="F2065" s="5">
        <v>2</v>
      </c>
    </row>
    <row r="2066" spans="1:6">
      <c r="A2066" t="s">
        <v>4504</v>
      </c>
      <c r="B2066" t="s">
        <v>84</v>
      </c>
      <c r="C2066" t="s">
        <v>3996</v>
      </c>
      <c r="D2066" t="s">
        <v>727</v>
      </c>
      <c r="E2066" s="5">
        <v>0.01</v>
      </c>
      <c r="F2066" s="5">
        <v>2</v>
      </c>
    </row>
    <row r="2067" spans="1:6">
      <c r="A2067" t="s">
        <v>4505</v>
      </c>
      <c r="B2067" t="s">
        <v>3063</v>
      </c>
      <c r="C2067" t="s">
        <v>2420</v>
      </c>
      <c r="D2067" t="s">
        <v>767</v>
      </c>
      <c r="E2067" s="5">
        <v>0</v>
      </c>
      <c r="F2067" s="5">
        <v>2</v>
      </c>
    </row>
    <row r="2068" spans="1:6">
      <c r="A2068" t="s">
        <v>4506</v>
      </c>
      <c r="B2068" t="s">
        <v>2784</v>
      </c>
      <c r="C2068" t="s">
        <v>2420</v>
      </c>
      <c r="D2068" t="s">
        <v>767</v>
      </c>
      <c r="E2068" s="5">
        <v>0</v>
      </c>
      <c r="F2068" s="5">
        <v>2</v>
      </c>
    </row>
    <row r="2069" spans="1:6">
      <c r="A2069" t="s">
        <v>4507</v>
      </c>
      <c r="B2069" t="s">
        <v>85</v>
      </c>
      <c r="C2069" t="s">
        <v>2420</v>
      </c>
      <c r="D2069" t="s">
        <v>767</v>
      </c>
      <c r="E2069" s="5">
        <v>0</v>
      </c>
      <c r="F2069" s="5">
        <v>2</v>
      </c>
    </row>
    <row r="2070" spans="1:6">
      <c r="A2070" t="s">
        <v>4508</v>
      </c>
      <c r="B2070" t="s">
        <v>86</v>
      </c>
      <c r="C2070" t="s">
        <v>2420</v>
      </c>
      <c r="D2070" t="s">
        <v>767</v>
      </c>
      <c r="E2070" s="5">
        <v>0</v>
      </c>
      <c r="F2070" s="5">
        <v>2</v>
      </c>
    </row>
    <row r="2071" spans="1:6">
      <c r="A2071" t="s">
        <v>4509</v>
      </c>
      <c r="B2071" t="s">
        <v>3213</v>
      </c>
      <c r="C2071" t="s">
        <v>2420</v>
      </c>
      <c r="D2071" t="s">
        <v>767</v>
      </c>
      <c r="E2071" s="5">
        <v>0</v>
      </c>
      <c r="F2071" s="5">
        <v>2</v>
      </c>
    </row>
    <row r="2072" spans="1:6">
      <c r="A2072" t="s">
        <v>4510</v>
      </c>
      <c r="B2072" t="s">
        <v>3210</v>
      </c>
      <c r="C2072" t="s">
        <v>2420</v>
      </c>
      <c r="D2072" t="s">
        <v>767</v>
      </c>
      <c r="E2072" s="5">
        <v>0</v>
      </c>
      <c r="F2072" s="5">
        <v>2</v>
      </c>
    </row>
    <row r="2073" spans="1:6">
      <c r="A2073" t="s">
        <v>4511</v>
      </c>
      <c r="B2073" t="s">
        <v>3211</v>
      </c>
      <c r="C2073" t="s">
        <v>2420</v>
      </c>
      <c r="D2073" t="s">
        <v>767</v>
      </c>
      <c r="E2073" s="5">
        <v>0</v>
      </c>
      <c r="F2073" s="5">
        <v>2</v>
      </c>
    </row>
    <row r="2074" spans="1:6">
      <c r="A2074" t="s">
        <v>4512</v>
      </c>
      <c r="B2074" t="s">
        <v>4280</v>
      </c>
      <c r="C2074" t="s">
        <v>2420</v>
      </c>
      <c r="D2074" t="s">
        <v>767</v>
      </c>
      <c r="E2074" s="5">
        <v>0</v>
      </c>
      <c r="F2074" s="5">
        <v>2</v>
      </c>
    </row>
    <row r="2075" spans="1:6">
      <c r="A2075" t="s">
        <v>4513</v>
      </c>
      <c r="B2075" t="s">
        <v>87</v>
      </c>
      <c r="C2075" t="s">
        <v>2420</v>
      </c>
      <c r="D2075" t="s">
        <v>767</v>
      </c>
      <c r="E2075" s="5">
        <v>0</v>
      </c>
      <c r="F2075" s="5">
        <v>2</v>
      </c>
    </row>
    <row r="2076" spans="1:6">
      <c r="A2076" t="s">
        <v>4514</v>
      </c>
      <c r="B2076" t="s">
        <v>3061</v>
      </c>
      <c r="C2076" t="s">
        <v>2420</v>
      </c>
      <c r="D2076" t="s">
        <v>767</v>
      </c>
      <c r="E2076" s="5">
        <v>0</v>
      </c>
      <c r="F2076" s="5">
        <v>2</v>
      </c>
    </row>
    <row r="2077" spans="1:6">
      <c r="A2077" t="s">
        <v>2349</v>
      </c>
      <c r="B2077" t="s">
        <v>4285</v>
      </c>
      <c r="C2077" t="s">
        <v>2420</v>
      </c>
      <c r="D2077" t="s">
        <v>767</v>
      </c>
      <c r="E2077" s="5">
        <v>0</v>
      </c>
      <c r="F2077" s="5">
        <v>2</v>
      </c>
    </row>
    <row r="2078" spans="1:6">
      <c r="A2078" t="s">
        <v>266</v>
      </c>
      <c r="B2078" t="s">
        <v>4284</v>
      </c>
      <c r="C2078" t="s">
        <v>2420</v>
      </c>
      <c r="D2078" t="s">
        <v>767</v>
      </c>
      <c r="E2078" s="5">
        <v>0</v>
      </c>
      <c r="F2078" s="5">
        <v>2</v>
      </c>
    </row>
    <row r="2079" spans="1:6">
      <c r="A2079" t="s">
        <v>267</v>
      </c>
      <c r="B2079" t="s">
        <v>2811</v>
      </c>
      <c r="C2079" t="s">
        <v>2420</v>
      </c>
      <c r="D2079" t="s">
        <v>767</v>
      </c>
      <c r="E2079" s="5">
        <v>0</v>
      </c>
      <c r="F2079" s="5">
        <v>2</v>
      </c>
    </row>
    <row r="2080" spans="1:6">
      <c r="A2080" t="s">
        <v>268</v>
      </c>
      <c r="B2080" t="s">
        <v>2810</v>
      </c>
      <c r="C2080" t="s">
        <v>2420</v>
      </c>
      <c r="D2080" t="s">
        <v>767</v>
      </c>
      <c r="E2080" s="5">
        <v>0</v>
      </c>
      <c r="F2080" s="5">
        <v>2</v>
      </c>
    </row>
    <row r="2081" spans="1:6">
      <c r="A2081" t="s">
        <v>269</v>
      </c>
      <c r="B2081" t="s">
        <v>426</v>
      </c>
      <c r="C2081" t="s">
        <v>2420</v>
      </c>
      <c r="D2081" t="s">
        <v>767</v>
      </c>
      <c r="E2081" s="5">
        <v>0</v>
      </c>
      <c r="F2081" s="5">
        <v>2</v>
      </c>
    </row>
    <row r="2082" spans="1:6">
      <c r="A2082" t="s">
        <v>587</v>
      </c>
      <c r="B2082" t="s">
        <v>759</v>
      </c>
      <c r="C2082" t="s">
        <v>2420</v>
      </c>
      <c r="D2082" t="s">
        <v>767</v>
      </c>
      <c r="E2082" s="5">
        <v>0</v>
      </c>
      <c r="F2082" s="5">
        <v>2</v>
      </c>
    </row>
    <row r="2083" spans="1:6">
      <c r="A2083" t="s">
        <v>588</v>
      </c>
      <c r="B2083" t="s">
        <v>4283</v>
      </c>
      <c r="C2083" t="s">
        <v>2420</v>
      </c>
      <c r="D2083" t="s">
        <v>767</v>
      </c>
      <c r="E2083" s="5">
        <v>0</v>
      </c>
      <c r="F2083" s="5">
        <v>2</v>
      </c>
    </row>
    <row r="2084" spans="1:6">
      <c r="A2084" t="s">
        <v>589</v>
      </c>
      <c r="B2084" t="s">
        <v>88</v>
      </c>
      <c r="C2084" t="s">
        <v>2420</v>
      </c>
      <c r="D2084" t="s">
        <v>2419</v>
      </c>
      <c r="E2084" s="5">
        <v>0</v>
      </c>
      <c r="F2084" s="5">
        <v>2</v>
      </c>
    </row>
    <row r="2085" spans="1:6">
      <c r="A2085" t="s">
        <v>590</v>
      </c>
      <c r="B2085" t="s">
        <v>89</v>
      </c>
      <c r="C2085" t="s">
        <v>2420</v>
      </c>
      <c r="D2085" t="s">
        <v>767</v>
      </c>
      <c r="E2085" s="5">
        <v>0</v>
      </c>
      <c r="F2085" s="5">
        <v>2</v>
      </c>
    </row>
    <row r="2086" spans="1:6">
      <c r="A2086" t="s">
        <v>591</v>
      </c>
      <c r="B2086" t="s">
        <v>90</v>
      </c>
      <c r="C2086" t="s">
        <v>2420</v>
      </c>
      <c r="D2086" t="s">
        <v>767</v>
      </c>
      <c r="E2086" s="5">
        <v>0</v>
      </c>
      <c r="F2086" s="5">
        <v>2</v>
      </c>
    </row>
    <row r="2087" spans="1:6">
      <c r="A2087" t="s">
        <v>592</v>
      </c>
      <c r="B2087" t="s">
        <v>4095</v>
      </c>
      <c r="C2087" t="s">
        <v>2420</v>
      </c>
      <c r="D2087" t="s">
        <v>767</v>
      </c>
      <c r="E2087" s="5">
        <v>0</v>
      </c>
      <c r="F2087" s="5">
        <v>2</v>
      </c>
    </row>
    <row r="2088" spans="1:6">
      <c r="A2088" t="s">
        <v>593</v>
      </c>
      <c r="B2088" t="s">
        <v>3821</v>
      </c>
      <c r="C2088" t="s">
        <v>2420</v>
      </c>
      <c r="D2088" t="s">
        <v>767</v>
      </c>
      <c r="E2088" s="5">
        <v>0</v>
      </c>
      <c r="F2088" s="5">
        <v>2</v>
      </c>
    </row>
    <row r="2089" spans="1:6">
      <c r="A2089" t="s">
        <v>594</v>
      </c>
      <c r="B2089" t="s">
        <v>3822</v>
      </c>
      <c r="C2089" t="s">
        <v>2420</v>
      </c>
      <c r="D2089" t="s">
        <v>767</v>
      </c>
      <c r="E2089" s="5">
        <v>0</v>
      </c>
      <c r="F2089" s="5">
        <v>2</v>
      </c>
    </row>
    <row r="2090" spans="1:6">
      <c r="A2090" t="s">
        <v>595</v>
      </c>
      <c r="B2090" t="s">
        <v>3823</v>
      </c>
      <c r="C2090" t="s">
        <v>2420</v>
      </c>
      <c r="D2090" t="s">
        <v>767</v>
      </c>
      <c r="E2090" s="5">
        <v>0</v>
      </c>
      <c r="F2090" s="5">
        <v>2</v>
      </c>
    </row>
    <row r="2091" spans="1:6">
      <c r="A2091" t="s">
        <v>596</v>
      </c>
      <c r="B2091" t="s">
        <v>3824</v>
      </c>
      <c r="C2091" t="s">
        <v>2420</v>
      </c>
      <c r="D2091" t="s">
        <v>767</v>
      </c>
      <c r="E2091" s="5">
        <v>0</v>
      </c>
      <c r="F2091" s="5">
        <v>2</v>
      </c>
    </row>
    <row r="2092" spans="1:6">
      <c r="A2092" t="s">
        <v>597</v>
      </c>
      <c r="B2092" t="s">
        <v>3825</v>
      </c>
      <c r="C2092" t="s">
        <v>2420</v>
      </c>
      <c r="D2092" t="s">
        <v>767</v>
      </c>
      <c r="E2092" s="5">
        <v>0</v>
      </c>
      <c r="F2092" s="5">
        <v>2</v>
      </c>
    </row>
    <row r="2093" spans="1:6">
      <c r="A2093" t="s">
        <v>598</v>
      </c>
      <c r="B2093" t="s">
        <v>3826</v>
      </c>
      <c r="C2093" t="s">
        <v>2420</v>
      </c>
      <c r="D2093" t="s">
        <v>767</v>
      </c>
      <c r="E2093" s="5">
        <v>0</v>
      </c>
      <c r="F2093" s="5">
        <v>2</v>
      </c>
    </row>
    <row r="2094" spans="1:6">
      <c r="A2094" t="s">
        <v>599</v>
      </c>
      <c r="B2094" t="s">
        <v>3827</v>
      </c>
      <c r="C2094" t="s">
        <v>3996</v>
      </c>
      <c r="D2094" t="s">
        <v>727</v>
      </c>
      <c r="E2094" s="5">
        <v>1482.0999928696601</v>
      </c>
      <c r="F2094" s="5">
        <v>2</v>
      </c>
    </row>
    <row r="2095" spans="1:6">
      <c r="A2095" t="s">
        <v>600</v>
      </c>
      <c r="B2095" t="s">
        <v>3828</v>
      </c>
      <c r="C2095" t="s">
        <v>692</v>
      </c>
      <c r="D2095" t="s">
        <v>727</v>
      </c>
      <c r="E2095" s="5">
        <v>-7.9366479126615995E+30</v>
      </c>
      <c r="F2095" s="5">
        <v>2</v>
      </c>
    </row>
    <row r="2096" spans="1:6">
      <c r="A2096" t="s">
        <v>601</v>
      </c>
      <c r="B2096" t="s">
        <v>3829</v>
      </c>
      <c r="C2096" t="s">
        <v>3996</v>
      </c>
      <c r="D2096" t="s">
        <v>727</v>
      </c>
      <c r="E2096" s="5">
        <v>291.20327984672059</v>
      </c>
      <c r="F2096" s="5">
        <v>2</v>
      </c>
    </row>
    <row r="2097" spans="1:6">
      <c r="A2097" t="s">
        <v>602</v>
      </c>
      <c r="B2097" t="s">
        <v>3830</v>
      </c>
      <c r="C2097" t="s">
        <v>2420</v>
      </c>
      <c r="D2097" t="s">
        <v>767</v>
      </c>
      <c r="E2097" s="5">
        <v>0</v>
      </c>
      <c r="F2097" s="5">
        <v>2</v>
      </c>
    </row>
    <row r="2098" spans="1:6">
      <c r="A2098" t="s">
        <v>603</v>
      </c>
      <c r="B2098" t="s">
        <v>3113</v>
      </c>
      <c r="C2098" t="s">
        <v>3996</v>
      </c>
      <c r="D2098" t="s">
        <v>727</v>
      </c>
      <c r="E2098" s="5">
        <v>145.74230933262876</v>
      </c>
      <c r="F2098" s="5">
        <v>2</v>
      </c>
    </row>
    <row r="2099" spans="1:6">
      <c r="A2099" t="s">
        <v>604</v>
      </c>
      <c r="B2099" t="s">
        <v>3114</v>
      </c>
      <c r="C2099" t="s">
        <v>2420</v>
      </c>
      <c r="D2099" t="s">
        <v>767</v>
      </c>
      <c r="E2099" s="5">
        <v>0</v>
      </c>
      <c r="F2099" s="5">
        <v>2</v>
      </c>
    </row>
    <row r="2100" spans="1:6">
      <c r="A2100" t="s">
        <v>1709</v>
      </c>
      <c r="B2100" t="s">
        <v>3115</v>
      </c>
      <c r="C2100" t="s">
        <v>2420</v>
      </c>
      <c r="D2100" t="s">
        <v>767</v>
      </c>
      <c r="E2100" s="5">
        <v>0</v>
      </c>
      <c r="F2100" s="5">
        <v>2</v>
      </c>
    </row>
    <row r="2101" spans="1:6">
      <c r="A2101" t="s">
        <v>1710</v>
      </c>
      <c r="B2101" t="s">
        <v>3116</v>
      </c>
      <c r="C2101" t="s">
        <v>2420</v>
      </c>
      <c r="D2101" t="s">
        <v>767</v>
      </c>
      <c r="E2101" s="5">
        <v>0</v>
      </c>
      <c r="F2101" s="5">
        <v>2</v>
      </c>
    </row>
    <row r="2102" spans="1:6">
      <c r="A2102" t="s">
        <v>1711</v>
      </c>
      <c r="B2102" t="s">
        <v>1373</v>
      </c>
      <c r="C2102" t="s">
        <v>2420</v>
      </c>
      <c r="D2102" t="s">
        <v>767</v>
      </c>
      <c r="E2102" s="5">
        <v>0</v>
      </c>
      <c r="F2102" s="5">
        <v>2</v>
      </c>
    </row>
    <row r="2103" spans="1:6">
      <c r="A2103" t="s">
        <v>3551</v>
      </c>
      <c r="B2103" t="s">
        <v>1374</v>
      </c>
      <c r="C2103" t="s">
        <v>2420</v>
      </c>
      <c r="D2103" t="s">
        <v>767</v>
      </c>
      <c r="E2103" s="5">
        <v>0</v>
      </c>
      <c r="F2103" s="5">
        <v>2</v>
      </c>
    </row>
    <row r="2104" spans="1:6">
      <c r="A2104" t="s">
        <v>3552</v>
      </c>
      <c r="B2104" t="s">
        <v>559</v>
      </c>
      <c r="C2104" t="s">
        <v>2420</v>
      </c>
      <c r="D2104" t="s">
        <v>767</v>
      </c>
      <c r="E2104" s="5">
        <v>0</v>
      </c>
      <c r="F2104" s="5">
        <v>2</v>
      </c>
    </row>
    <row r="2105" spans="1:6">
      <c r="A2105" t="s">
        <v>3553</v>
      </c>
      <c r="B2105" t="s">
        <v>1375</v>
      </c>
      <c r="C2105" t="s">
        <v>2420</v>
      </c>
      <c r="D2105" t="s">
        <v>767</v>
      </c>
      <c r="E2105" s="5">
        <v>0</v>
      </c>
      <c r="F2105" s="5">
        <v>2</v>
      </c>
    </row>
    <row r="2106" spans="1:6">
      <c r="A2106" t="s">
        <v>3554</v>
      </c>
      <c r="B2106" t="s">
        <v>657</v>
      </c>
      <c r="C2106" t="s">
        <v>2420</v>
      </c>
      <c r="D2106" t="s">
        <v>767</v>
      </c>
      <c r="E2106" s="5">
        <v>0</v>
      </c>
      <c r="F2106" s="5">
        <v>2</v>
      </c>
    </row>
    <row r="2107" spans="1:6">
      <c r="A2107" t="s">
        <v>3555</v>
      </c>
      <c r="B2107" t="s">
        <v>1936</v>
      </c>
      <c r="C2107" t="s">
        <v>2420</v>
      </c>
      <c r="D2107" t="s">
        <v>767</v>
      </c>
      <c r="E2107" s="5">
        <v>0</v>
      </c>
      <c r="F2107" s="5">
        <v>2</v>
      </c>
    </row>
    <row r="2108" spans="1:6">
      <c r="A2108" t="s">
        <v>3556</v>
      </c>
      <c r="B2108" t="s">
        <v>395</v>
      </c>
      <c r="C2108" t="s">
        <v>3996</v>
      </c>
      <c r="D2108" t="s">
        <v>727</v>
      </c>
      <c r="E2108" s="5">
        <v>66.257116688720188</v>
      </c>
      <c r="F2108" s="5">
        <v>2</v>
      </c>
    </row>
    <row r="2109" spans="1:6">
      <c r="A2109" t="s">
        <v>3557</v>
      </c>
      <c r="B2109" t="s">
        <v>3059</v>
      </c>
      <c r="C2109" t="s">
        <v>2420</v>
      </c>
      <c r="D2109" t="s">
        <v>767</v>
      </c>
      <c r="E2109" s="5">
        <v>0</v>
      </c>
      <c r="F2109" s="5">
        <v>2</v>
      </c>
    </row>
    <row r="2110" spans="1:6">
      <c r="A2110" t="s">
        <v>3558</v>
      </c>
      <c r="B2110" t="s">
        <v>3062</v>
      </c>
      <c r="C2110" t="s">
        <v>2420</v>
      </c>
      <c r="D2110" t="s">
        <v>767</v>
      </c>
      <c r="E2110" s="5">
        <v>0</v>
      </c>
      <c r="F2110" s="5">
        <v>2</v>
      </c>
    </row>
    <row r="2111" spans="1:6">
      <c r="A2111" t="s">
        <v>3559</v>
      </c>
      <c r="B2111" t="s">
        <v>4281</v>
      </c>
      <c r="C2111" t="s">
        <v>2420</v>
      </c>
      <c r="D2111" t="s">
        <v>767</v>
      </c>
      <c r="E2111" s="5">
        <v>0</v>
      </c>
      <c r="F2111" s="5">
        <v>2</v>
      </c>
    </row>
    <row r="2112" spans="1:6">
      <c r="A2112" t="s">
        <v>3560</v>
      </c>
      <c r="B2112" t="s">
        <v>2315</v>
      </c>
      <c r="C2112" t="s">
        <v>2420</v>
      </c>
      <c r="D2112" t="s">
        <v>767</v>
      </c>
      <c r="E2112" s="5">
        <v>0</v>
      </c>
      <c r="F2112" s="5">
        <v>2</v>
      </c>
    </row>
    <row r="2113" spans="1:6">
      <c r="A2113" t="s">
        <v>3561</v>
      </c>
      <c r="B2113" t="s">
        <v>4282</v>
      </c>
      <c r="C2113" t="s">
        <v>2420</v>
      </c>
      <c r="D2113" t="s">
        <v>767</v>
      </c>
      <c r="E2113" s="5">
        <v>0</v>
      </c>
      <c r="F2113" s="5">
        <v>2</v>
      </c>
    </row>
    <row r="2114" spans="1:6">
      <c r="A2114" t="s">
        <v>3562</v>
      </c>
      <c r="B2114" t="s">
        <v>2316</v>
      </c>
      <c r="C2114" t="s">
        <v>2420</v>
      </c>
      <c r="D2114" t="s">
        <v>767</v>
      </c>
      <c r="E2114" s="5">
        <v>0</v>
      </c>
      <c r="F2114" s="5">
        <v>2</v>
      </c>
    </row>
    <row r="2115" spans="1:6">
      <c r="A2115" t="s">
        <v>3563</v>
      </c>
      <c r="B2115" t="s">
        <v>2317</v>
      </c>
      <c r="C2115" t="s">
        <v>3996</v>
      </c>
      <c r="D2115" t="s">
        <v>727</v>
      </c>
      <c r="E2115" s="5">
        <v>1E-3</v>
      </c>
      <c r="F2115" s="5">
        <v>2</v>
      </c>
    </row>
    <row r="2116" spans="1:6">
      <c r="A2116" t="s">
        <v>3564</v>
      </c>
      <c r="B2116" t="s">
        <v>760</v>
      </c>
      <c r="C2116" t="s">
        <v>2420</v>
      </c>
      <c r="D2116" t="s">
        <v>767</v>
      </c>
      <c r="E2116" s="5">
        <v>0</v>
      </c>
      <c r="F2116" s="5">
        <v>2</v>
      </c>
    </row>
    <row r="2117" spans="1:6">
      <c r="A2117" t="s">
        <v>3565</v>
      </c>
      <c r="B2117" t="s">
        <v>2172</v>
      </c>
      <c r="C2117" t="s">
        <v>3996</v>
      </c>
      <c r="D2117" t="s">
        <v>727</v>
      </c>
      <c r="E2117" s="5">
        <v>262.11769199592089</v>
      </c>
      <c r="F2117" s="5">
        <v>2</v>
      </c>
    </row>
    <row r="2118" spans="1:6">
      <c r="A2118" t="s">
        <v>1712</v>
      </c>
      <c r="B2118" t="s">
        <v>2173</v>
      </c>
      <c r="C2118" t="s">
        <v>3996</v>
      </c>
      <c r="D2118" t="s">
        <v>727</v>
      </c>
      <c r="E2118" s="5">
        <v>8.7449047351971509E-3</v>
      </c>
      <c r="F2118" s="5">
        <v>2</v>
      </c>
    </row>
    <row r="2119" spans="1:6">
      <c r="A2119" t="s">
        <v>1713</v>
      </c>
      <c r="B2119" t="s">
        <v>3570</v>
      </c>
      <c r="C2119" t="s">
        <v>3996</v>
      </c>
      <c r="D2119" t="s">
        <v>727</v>
      </c>
      <c r="E2119" s="5">
        <v>0.01</v>
      </c>
      <c r="F2119" s="5">
        <v>2</v>
      </c>
    </row>
    <row r="2120" spans="1:6">
      <c r="A2120" t="s">
        <v>1714</v>
      </c>
      <c r="B2120" t="s">
        <v>3571</v>
      </c>
      <c r="C2120" t="s">
        <v>3996</v>
      </c>
      <c r="D2120" t="s">
        <v>727</v>
      </c>
      <c r="E2120" s="5">
        <v>177.74008766814006</v>
      </c>
      <c r="F2120" s="5">
        <v>2</v>
      </c>
    </row>
    <row r="2121" spans="1:6">
      <c r="A2121" t="s">
        <v>1715</v>
      </c>
      <c r="B2121" t="s">
        <v>3572</v>
      </c>
      <c r="C2121" t="s">
        <v>3996</v>
      </c>
      <c r="D2121" t="s">
        <v>727</v>
      </c>
      <c r="E2121" s="5">
        <v>200.01</v>
      </c>
      <c r="F2121" s="5">
        <v>2</v>
      </c>
    </row>
    <row r="2122" spans="1:6">
      <c r="A2122" t="s">
        <v>1716</v>
      </c>
      <c r="B2122" t="s">
        <v>3573</v>
      </c>
      <c r="C2122" t="s">
        <v>3996</v>
      </c>
      <c r="D2122" t="s">
        <v>727</v>
      </c>
      <c r="E2122" s="5">
        <v>571.96362858467614</v>
      </c>
      <c r="F2122" s="5">
        <v>2</v>
      </c>
    </row>
    <row r="2123" spans="1:6">
      <c r="A2123" t="s">
        <v>1717</v>
      </c>
      <c r="B2123" t="s">
        <v>3574</v>
      </c>
      <c r="C2123" t="s">
        <v>2420</v>
      </c>
      <c r="D2123" t="s">
        <v>767</v>
      </c>
      <c r="E2123" s="5">
        <v>0</v>
      </c>
      <c r="F2123" s="5">
        <v>2</v>
      </c>
    </row>
    <row r="2124" spans="1:6">
      <c r="A2124" t="s">
        <v>1718</v>
      </c>
      <c r="B2124" t="s">
        <v>1871</v>
      </c>
      <c r="C2124" t="s">
        <v>2420</v>
      </c>
      <c r="D2124" t="s">
        <v>767</v>
      </c>
      <c r="E2124" s="5">
        <v>0</v>
      </c>
      <c r="F2124" s="5">
        <v>2</v>
      </c>
    </row>
    <row r="2125" spans="1:6">
      <c r="A2125" t="s">
        <v>1719</v>
      </c>
      <c r="B2125" t="s">
        <v>1872</v>
      </c>
      <c r="C2125" t="s">
        <v>3996</v>
      </c>
      <c r="D2125" t="s">
        <v>727</v>
      </c>
      <c r="E2125" s="5">
        <v>0.01</v>
      </c>
      <c r="F2125" s="5">
        <v>2</v>
      </c>
    </row>
    <row r="2126" spans="1:6">
      <c r="A2126" t="s">
        <v>3038</v>
      </c>
      <c r="B2126" t="s">
        <v>1873</v>
      </c>
      <c r="C2126" t="s">
        <v>3996</v>
      </c>
      <c r="D2126" t="s">
        <v>494</v>
      </c>
      <c r="E2126" s="5">
        <v>93.246850615216403</v>
      </c>
      <c r="F2126" s="5">
        <v>2</v>
      </c>
    </row>
    <row r="2127" spans="1:6">
      <c r="A2127" t="s">
        <v>2058</v>
      </c>
      <c r="B2127" t="s">
        <v>1874</v>
      </c>
      <c r="C2127" t="s">
        <v>462</v>
      </c>
      <c r="D2127" t="s">
        <v>3991</v>
      </c>
      <c r="E2127" s="5">
        <v>1.4503768078946912E+29</v>
      </c>
      <c r="F2127" s="5">
        <v>2</v>
      </c>
    </row>
    <row r="2128" spans="1:6">
      <c r="A2128" t="s">
        <v>2059</v>
      </c>
      <c r="B2128" t="s">
        <v>3623</v>
      </c>
      <c r="C2128" t="s">
        <v>462</v>
      </c>
      <c r="D2128" t="s">
        <v>3991</v>
      </c>
      <c r="E2128" s="5">
        <v>1.4503768078946912E+29</v>
      </c>
      <c r="F2128" s="5">
        <v>2</v>
      </c>
    </row>
    <row r="2129" spans="1:6">
      <c r="A2129" t="s">
        <v>3039</v>
      </c>
      <c r="B2129" t="s">
        <v>2985</v>
      </c>
      <c r="C2129" t="s">
        <v>3996</v>
      </c>
      <c r="D2129" t="s">
        <v>727</v>
      </c>
      <c r="E2129" s="5">
        <v>718.35</v>
      </c>
      <c r="F2129" s="5">
        <v>2</v>
      </c>
    </row>
    <row r="2130" spans="1:6">
      <c r="A2130" t="s">
        <v>1276</v>
      </c>
      <c r="B2130" t="s">
        <v>2986</v>
      </c>
      <c r="C2130" t="s">
        <v>692</v>
      </c>
      <c r="D2130" t="s">
        <v>727</v>
      </c>
      <c r="E2130" s="5">
        <v>-7.9366479126615995E+30</v>
      </c>
      <c r="F2130" s="5">
        <v>2</v>
      </c>
    </row>
    <row r="2131" spans="1:6">
      <c r="A2131" t="s">
        <v>2702</v>
      </c>
      <c r="B2131" t="s">
        <v>2987</v>
      </c>
      <c r="C2131" t="s">
        <v>2420</v>
      </c>
      <c r="D2131" t="s">
        <v>767</v>
      </c>
      <c r="E2131" s="5">
        <v>0</v>
      </c>
      <c r="F2131" s="5">
        <v>2</v>
      </c>
    </row>
    <row r="2132" spans="1:6">
      <c r="A2132" t="s">
        <v>2703</v>
      </c>
      <c r="B2132" t="s">
        <v>1277</v>
      </c>
      <c r="C2132" t="s">
        <v>3996</v>
      </c>
      <c r="D2132" t="s">
        <v>727</v>
      </c>
      <c r="E2132" s="5">
        <v>102.70778566062985</v>
      </c>
      <c r="F2132" s="5">
        <v>2</v>
      </c>
    </row>
    <row r="2133" spans="1:6">
      <c r="A2133" t="s">
        <v>2704</v>
      </c>
      <c r="B2133" t="s">
        <v>1278</v>
      </c>
      <c r="C2133" t="s">
        <v>2420</v>
      </c>
      <c r="D2133" t="s">
        <v>767</v>
      </c>
      <c r="E2133" s="5">
        <v>0</v>
      </c>
      <c r="F2133" s="5">
        <v>2</v>
      </c>
    </row>
    <row r="2134" spans="1:6">
      <c r="A2134" t="s">
        <v>2705</v>
      </c>
      <c r="B2134" t="s">
        <v>1279</v>
      </c>
      <c r="C2134" t="s">
        <v>3996</v>
      </c>
      <c r="D2134" t="s">
        <v>727</v>
      </c>
      <c r="E2134" s="5">
        <v>1000.0988768317143</v>
      </c>
      <c r="F2134" s="5">
        <v>2</v>
      </c>
    </row>
    <row r="2135" spans="1:6">
      <c r="A2135" t="s">
        <v>2706</v>
      </c>
      <c r="B2135" t="s">
        <v>1280</v>
      </c>
      <c r="C2135" t="s">
        <v>3996</v>
      </c>
      <c r="D2135" t="s">
        <v>727</v>
      </c>
      <c r="E2135" s="5">
        <v>171.01493448061072</v>
      </c>
      <c r="F2135" s="5">
        <v>2</v>
      </c>
    </row>
    <row r="2136" spans="1:6">
      <c r="A2136" t="s">
        <v>2707</v>
      </c>
      <c r="B2136" t="s">
        <v>628</v>
      </c>
      <c r="C2136" t="s">
        <v>2420</v>
      </c>
      <c r="D2136" t="s">
        <v>767</v>
      </c>
      <c r="E2136" s="5">
        <v>0</v>
      </c>
      <c r="F2136" s="5">
        <v>2</v>
      </c>
    </row>
    <row r="2137" spans="1:6">
      <c r="A2137" t="s">
        <v>1892</v>
      </c>
      <c r="B2137" t="s">
        <v>1660</v>
      </c>
      <c r="C2137" t="s">
        <v>2420</v>
      </c>
      <c r="D2137" t="s">
        <v>767</v>
      </c>
      <c r="E2137" s="5">
        <v>0</v>
      </c>
      <c r="F2137" s="5">
        <v>2</v>
      </c>
    </row>
    <row r="2138" spans="1:6">
      <c r="A2138" t="s">
        <v>176</v>
      </c>
      <c r="B2138" t="s">
        <v>3624</v>
      </c>
      <c r="C2138" t="s">
        <v>2420</v>
      </c>
      <c r="D2138" t="s">
        <v>3625</v>
      </c>
      <c r="E2138" s="5">
        <v>0</v>
      </c>
      <c r="F2138" s="5">
        <v>2</v>
      </c>
    </row>
    <row r="2139" spans="1:6">
      <c r="A2139" t="s">
        <v>91</v>
      </c>
      <c r="B2139" t="s">
        <v>3128</v>
      </c>
      <c r="C2139" t="s">
        <v>2420</v>
      </c>
      <c r="D2139" t="s">
        <v>3626</v>
      </c>
      <c r="E2139" s="5">
        <v>0</v>
      </c>
      <c r="F2139" s="5">
        <v>2</v>
      </c>
    </row>
    <row r="2140" spans="1:6">
      <c r="A2140" t="s">
        <v>92</v>
      </c>
      <c r="B2140" t="s">
        <v>3129</v>
      </c>
      <c r="C2140" t="s">
        <v>2420</v>
      </c>
      <c r="D2140" t="s">
        <v>3626</v>
      </c>
      <c r="E2140" s="5">
        <v>0</v>
      </c>
      <c r="F2140" s="5">
        <v>2</v>
      </c>
    </row>
    <row r="2141" spans="1:6">
      <c r="A2141" t="s">
        <v>2060</v>
      </c>
      <c r="B2141" t="s">
        <v>946</v>
      </c>
      <c r="C2141" t="s">
        <v>2420</v>
      </c>
      <c r="D2141" t="s">
        <v>2419</v>
      </c>
      <c r="E2141" s="5">
        <v>0</v>
      </c>
      <c r="F2141" s="5">
        <v>2</v>
      </c>
    </row>
    <row r="2142" spans="1:6">
      <c r="A2142" t="s">
        <v>1655</v>
      </c>
      <c r="B2142" t="s">
        <v>1839</v>
      </c>
      <c r="C2142" t="s">
        <v>2420</v>
      </c>
      <c r="D2142" t="s">
        <v>947</v>
      </c>
      <c r="E2142" s="5">
        <v>0</v>
      </c>
      <c r="F2142" s="5">
        <v>2</v>
      </c>
    </row>
    <row r="2143" spans="1:6">
      <c r="A2143" t="s">
        <v>1656</v>
      </c>
      <c r="B2143" t="s">
        <v>1840</v>
      </c>
      <c r="C2143" t="s">
        <v>2420</v>
      </c>
      <c r="D2143" t="s">
        <v>947</v>
      </c>
      <c r="E2143" s="5">
        <v>0</v>
      </c>
      <c r="F2143" s="5">
        <v>2</v>
      </c>
    </row>
    <row r="2144" spans="1:6">
      <c r="A2144" t="s">
        <v>2708</v>
      </c>
      <c r="B2144" t="s">
        <v>948</v>
      </c>
      <c r="C2144" t="s">
        <v>2420</v>
      </c>
      <c r="D2144" t="s">
        <v>767</v>
      </c>
      <c r="E2144" s="5">
        <v>0</v>
      </c>
      <c r="F2144" s="5">
        <v>2</v>
      </c>
    </row>
    <row r="2145" spans="1:6">
      <c r="A2145" t="s">
        <v>3875</v>
      </c>
      <c r="B2145" t="s">
        <v>992</v>
      </c>
      <c r="C2145" t="s">
        <v>2420</v>
      </c>
      <c r="D2145" t="s">
        <v>3626</v>
      </c>
      <c r="E2145" s="5">
        <v>0</v>
      </c>
      <c r="F2145" s="5">
        <v>2</v>
      </c>
    </row>
    <row r="2146" spans="1:6">
      <c r="A2146" t="s">
        <v>3876</v>
      </c>
      <c r="B2146" t="s">
        <v>993</v>
      </c>
      <c r="C2146" t="s">
        <v>2420</v>
      </c>
      <c r="D2146" t="s">
        <v>3626</v>
      </c>
      <c r="E2146" s="5">
        <v>0</v>
      </c>
      <c r="F2146" s="5">
        <v>2</v>
      </c>
    </row>
    <row r="2147" spans="1:6">
      <c r="A2147" t="s">
        <v>2061</v>
      </c>
      <c r="B2147" t="s">
        <v>949</v>
      </c>
      <c r="C2147" t="s">
        <v>2420</v>
      </c>
      <c r="D2147" t="s">
        <v>2419</v>
      </c>
      <c r="E2147" s="5">
        <v>0</v>
      </c>
      <c r="F2147" s="5">
        <v>2</v>
      </c>
    </row>
    <row r="2148" spans="1:6">
      <c r="A2148" t="s">
        <v>3711</v>
      </c>
      <c r="B2148" t="s">
        <v>3064</v>
      </c>
      <c r="C2148" t="s">
        <v>2420</v>
      </c>
      <c r="D2148" t="s">
        <v>947</v>
      </c>
      <c r="E2148" s="5">
        <v>0</v>
      </c>
      <c r="F2148" s="5">
        <v>2</v>
      </c>
    </row>
    <row r="2149" spans="1:6">
      <c r="A2149" t="s">
        <v>3712</v>
      </c>
      <c r="B2149" t="s">
        <v>3065</v>
      </c>
      <c r="C2149" t="s">
        <v>2420</v>
      </c>
      <c r="D2149" t="s">
        <v>947</v>
      </c>
      <c r="E2149" s="5">
        <v>0</v>
      </c>
      <c r="F2149" s="5">
        <v>2</v>
      </c>
    </row>
    <row r="2150" spans="1:6">
      <c r="A2150" t="s">
        <v>3616</v>
      </c>
      <c r="B2150" t="s">
        <v>1407</v>
      </c>
      <c r="C2150" t="s">
        <v>2420</v>
      </c>
      <c r="D2150" t="s">
        <v>3626</v>
      </c>
      <c r="E2150" s="5">
        <v>0</v>
      </c>
      <c r="F2150" s="5">
        <v>2</v>
      </c>
    </row>
    <row r="2151" spans="1:6">
      <c r="A2151" t="s">
        <v>4464</v>
      </c>
      <c r="B2151" t="s">
        <v>3127</v>
      </c>
      <c r="C2151" t="s">
        <v>2420</v>
      </c>
      <c r="D2151" t="s">
        <v>3626</v>
      </c>
      <c r="E2151" s="5">
        <v>0</v>
      </c>
      <c r="F2151" s="5">
        <v>2</v>
      </c>
    </row>
    <row r="2152" spans="1:6">
      <c r="A2152" t="s">
        <v>2062</v>
      </c>
      <c r="B2152" t="s">
        <v>950</v>
      </c>
      <c r="C2152" t="s">
        <v>2420</v>
      </c>
      <c r="D2152" t="s">
        <v>2419</v>
      </c>
      <c r="E2152" s="5">
        <v>0</v>
      </c>
      <c r="F2152" s="5">
        <v>2</v>
      </c>
    </row>
    <row r="2153" spans="1:6">
      <c r="A2153" t="s">
        <v>2063</v>
      </c>
      <c r="B2153" t="s">
        <v>2174</v>
      </c>
      <c r="C2153" t="s">
        <v>2420</v>
      </c>
      <c r="D2153" t="s">
        <v>947</v>
      </c>
      <c r="E2153" s="5">
        <v>0</v>
      </c>
      <c r="F2153" s="5">
        <v>2</v>
      </c>
    </row>
    <row r="2154" spans="1:6">
      <c r="A2154" t="s">
        <v>1651</v>
      </c>
      <c r="B2154" t="s">
        <v>3639</v>
      </c>
      <c r="C2154" t="s">
        <v>2420</v>
      </c>
      <c r="D2154" t="s">
        <v>947</v>
      </c>
      <c r="E2154" s="5">
        <v>0</v>
      </c>
      <c r="F2154" s="5">
        <v>2</v>
      </c>
    </row>
    <row r="2155" spans="1:6">
      <c r="A2155" t="s">
        <v>3614</v>
      </c>
      <c r="B2155" t="s">
        <v>1405</v>
      </c>
      <c r="C2155" t="s">
        <v>2420</v>
      </c>
      <c r="D2155" t="s">
        <v>3626</v>
      </c>
      <c r="E2155" s="5">
        <v>0</v>
      </c>
      <c r="F2155" s="5">
        <v>2</v>
      </c>
    </row>
    <row r="2156" spans="1:6">
      <c r="A2156" t="s">
        <v>3615</v>
      </c>
      <c r="B2156" t="s">
        <v>1406</v>
      </c>
      <c r="C2156" t="s">
        <v>2420</v>
      </c>
      <c r="D2156" t="s">
        <v>3626</v>
      </c>
      <c r="E2156" s="5">
        <v>0</v>
      </c>
      <c r="F2156" s="5">
        <v>2</v>
      </c>
    </row>
    <row r="2157" spans="1:6">
      <c r="A2157" t="s">
        <v>2064</v>
      </c>
      <c r="B2157" t="s">
        <v>2175</v>
      </c>
      <c r="C2157" t="s">
        <v>2420</v>
      </c>
      <c r="D2157" t="s">
        <v>2419</v>
      </c>
      <c r="E2157" s="5">
        <v>0</v>
      </c>
      <c r="F2157" s="5">
        <v>2</v>
      </c>
    </row>
    <row r="2158" spans="1:6">
      <c r="A2158" t="s">
        <v>3018</v>
      </c>
      <c r="B2158" t="s">
        <v>2176</v>
      </c>
      <c r="C2158" t="s">
        <v>2420</v>
      </c>
      <c r="D2158" t="s">
        <v>947</v>
      </c>
      <c r="E2158" s="5">
        <v>0</v>
      </c>
      <c r="F2158" s="5">
        <v>2</v>
      </c>
    </row>
    <row r="2159" spans="1:6">
      <c r="A2159" t="s">
        <v>1652</v>
      </c>
      <c r="B2159" t="s">
        <v>3640</v>
      </c>
      <c r="C2159" t="s">
        <v>2420</v>
      </c>
      <c r="D2159" t="s">
        <v>947</v>
      </c>
      <c r="E2159" s="5">
        <v>0</v>
      </c>
      <c r="F2159" s="5">
        <v>2</v>
      </c>
    </row>
    <row r="2160" spans="1:6">
      <c r="A2160" t="s">
        <v>1164</v>
      </c>
      <c r="B2160" t="s">
        <v>4433</v>
      </c>
      <c r="C2160" t="s">
        <v>2420</v>
      </c>
      <c r="D2160" t="s">
        <v>2419</v>
      </c>
      <c r="E2160" s="5">
        <v>0</v>
      </c>
      <c r="F2160" s="5">
        <v>2</v>
      </c>
    </row>
    <row r="2161" spans="1:6">
      <c r="A2161" t="s">
        <v>3715</v>
      </c>
      <c r="B2161" t="s">
        <v>555</v>
      </c>
      <c r="C2161" t="s">
        <v>2420</v>
      </c>
      <c r="D2161" t="s">
        <v>947</v>
      </c>
      <c r="E2161" s="5">
        <v>0</v>
      </c>
      <c r="F2161" s="5">
        <v>2</v>
      </c>
    </row>
    <row r="2162" spans="1:6">
      <c r="A2162" t="s">
        <v>1650</v>
      </c>
      <c r="B2162" t="s">
        <v>556</v>
      </c>
      <c r="C2162" t="s">
        <v>2420</v>
      </c>
      <c r="D2162" t="s">
        <v>947</v>
      </c>
      <c r="E2162" s="5">
        <v>0</v>
      </c>
      <c r="F2162" s="5">
        <v>2</v>
      </c>
    </row>
    <row r="2163" spans="1:6">
      <c r="A2163" t="s">
        <v>63</v>
      </c>
      <c r="B2163" t="s">
        <v>1532</v>
      </c>
      <c r="C2163" t="s">
        <v>2420</v>
      </c>
      <c r="D2163" t="s">
        <v>3626</v>
      </c>
      <c r="E2163" s="5">
        <v>0</v>
      </c>
      <c r="F2163" s="5">
        <v>2</v>
      </c>
    </row>
    <row r="2164" spans="1:6">
      <c r="A2164" t="s">
        <v>3871</v>
      </c>
      <c r="B2164" t="s">
        <v>1533</v>
      </c>
      <c r="C2164" t="s">
        <v>2420</v>
      </c>
      <c r="D2164" t="s">
        <v>3626</v>
      </c>
      <c r="E2164" s="5">
        <v>0</v>
      </c>
      <c r="F2164" s="5">
        <v>2</v>
      </c>
    </row>
    <row r="2165" spans="1:6">
      <c r="A2165" t="s">
        <v>1165</v>
      </c>
      <c r="B2165" t="s">
        <v>4434</v>
      </c>
      <c r="C2165" t="s">
        <v>2420</v>
      </c>
      <c r="D2165" t="s">
        <v>2419</v>
      </c>
      <c r="E2165" s="5">
        <v>0</v>
      </c>
      <c r="F2165" s="5">
        <v>2</v>
      </c>
    </row>
    <row r="2166" spans="1:6">
      <c r="A2166" t="s">
        <v>3713</v>
      </c>
      <c r="B2166" t="s">
        <v>3066</v>
      </c>
      <c r="C2166" t="s">
        <v>2420</v>
      </c>
      <c r="D2166" t="s">
        <v>947</v>
      </c>
      <c r="E2166" s="5">
        <v>0</v>
      </c>
      <c r="F2166" s="5">
        <v>2</v>
      </c>
    </row>
    <row r="2167" spans="1:6">
      <c r="A2167" t="s">
        <v>3714</v>
      </c>
      <c r="B2167" t="s">
        <v>3067</v>
      </c>
      <c r="C2167" t="s">
        <v>2420</v>
      </c>
      <c r="D2167" t="s">
        <v>947</v>
      </c>
      <c r="E2167" s="5">
        <v>0</v>
      </c>
      <c r="F2167" s="5">
        <v>2</v>
      </c>
    </row>
    <row r="2168" spans="1:6">
      <c r="A2168" t="s">
        <v>1166</v>
      </c>
      <c r="B2168" t="s">
        <v>4435</v>
      </c>
      <c r="C2168" t="s">
        <v>2420</v>
      </c>
      <c r="D2168" t="s">
        <v>2419</v>
      </c>
      <c r="E2168" s="5">
        <v>0</v>
      </c>
      <c r="F2168" s="5">
        <v>2</v>
      </c>
    </row>
    <row r="2169" spans="1:6">
      <c r="A2169" t="s">
        <v>3617</v>
      </c>
      <c r="B2169" t="s">
        <v>910</v>
      </c>
      <c r="C2169" t="s">
        <v>2420</v>
      </c>
      <c r="D2169" t="s">
        <v>947</v>
      </c>
      <c r="E2169" s="5">
        <v>0</v>
      </c>
      <c r="F2169" s="5">
        <v>2</v>
      </c>
    </row>
    <row r="2170" spans="1:6">
      <c r="A2170" t="s">
        <v>3618</v>
      </c>
      <c r="B2170" t="s">
        <v>911</v>
      </c>
      <c r="C2170" t="s">
        <v>2420</v>
      </c>
      <c r="D2170" t="s">
        <v>947</v>
      </c>
      <c r="E2170" s="5">
        <v>0</v>
      </c>
      <c r="F2170" s="5">
        <v>2</v>
      </c>
    </row>
    <row r="2171" spans="1:6">
      <c r="A2171" t="s">
        <v>1167</v>
      </c>
      <c r="B2171" t="s">
        <v>4436</v>
      </c>
      <c r="C2171" t="s">
        <v>2420</v>
      </c>
      <c r="D2171" t="s">
        <v>2419</v>
      </c>
      <c r="E2171" s="5">
        <v>0</v>
      </c>
      <c r="F2171" s="5">
        <v>2</v>
      </c>
    </row>
    <row r="2172" spans="1:6">
      <c r="A2172" t="s">
        <v>3619</v>
      </c>
      <c r="B2172" t="s">
        <v>912</v>
      </c>
      <c r="C2172" t="s">
        <v>2420</v>
      </c>
      <c r="D2172" t="s">
        <v>947</v>
      </c>
      <c r="E2172" s="5">
        <v>0</v>
      </c>
      <c r="F2172" s="5">
        <v>2</v>
      </c>
    </row>
    <row r="2173" spans="1:6">
      <c r="A2173" t="s">
        <v>3620</v>
      </c>
      <c r="B2173" t="s">
        <v>913</v>
      </c>
      <c r="C2173" t="s">
        <v>2420</v>
      </c>
      <c r="D2173" t="s">
        <v>947</v>
      </c>
      <c r="E2173" s="5">
        <v>0</v>
      </c>
      <c r="F2173" s="5">
        <v>2</v>
      </c>
    </row>
    <row r="2174" spans="1:6">
      <c r="A2174" t="s">
        <v>3706</v>
      </c>
      <c r="B2174" t="s">
        <v>3024</v>
      </c>
      <c r="C2174" t="s">
        <v>2420</v>
      </c>
      <c r="D2174" t="s">
        <v>3626</v>
      </c>
      <c r="E2174" s="5">
        <v>0</v>
      </c>
      <c r="F2174" s="5">
        <v>2</v>
      </c>
    </row>
    <row r="2175" spans="1:6">
      <c r="A2175" t="s">
        <v>3707</v>
      </c>
      <c r="B2175" t="s">
        <v>3759</v>
      </c>
      <c r="C2175" t="s">
        <v>2420</v>
      </c>
      <c r="D2175" t="s">
        <v>3626</v>
      </c>
      <c r="E2175" s="5">
        <v>0</v>
      </c>
      <c r="F2175" s="5">
        <v>2</v>
      </c>
    </row>
    <row r="2176" spans="1:6">
      <c r="A2176" t="s">
        <v>3708</v>
      </c>
      <c r="B2176" t="s">
        <v>3760</v>
      </c>
      <c r="C2176" t="s">
        <v>2420</v>
      </c>
      <c r="D2176" t="s">
        <v>3626</v>
      </c>
      <c r="E2176" s="5">
        <v>0</v>
      </c>
      <c r="F2176" s="5">
        <v>2</v>
      </c>
    </row>
    <row r="2177" spans="1:6">
      <c r="A2177" t="s">
        <v>1168</v>
      </c>
      <c r="B2177" t="s">
        <v>1878</v>
      </c>
      <c r="C2177" t="s">
        <v>2420</v>
      </c>
      <c r="D2177" t="s">
        <v>2419</v>
      </c>
      <c r="E2177" s="5">
        <v>0</v>
      </c>
      <c r="F2177" s="5">
        <v>2</v>
      </c>
    </row>
    <row r="2178" spans="1:6">
      <c r="A2178" t="s">
        <v>3621</v>
      </c>
      <c r="B2178" t="s">
        <v>914</v>
      </c>
      <c r="C2178" t="s">
        <v>2420</v>
      </c>
      <c r="D2178" t="s">
        <v>2419</v>
      </c>
      <c r="E2178" s="5">
        <v>0</v>
      </c>
      <c r="F2178" s="5">
        <v>2</v>
      </c>
    </row>
    <row r="2179" spans="1:6">
      <c r="A2179" t="s">
        <v>3622</v>
      </c>
      <c r="B2179" t="s">
        <v>915</v>
      </c>
      <c r="C2179" t="s">
        <v>2420</v>
      </c>
      <c r="D2179" t="s">
        <v>2419</v>
      </c>
      <c r="E2179" s="5">
        <v>0</v>
      </c>
      <c r="F2179" s="5">
        <v>2</v>
      </c>
    </row>
    <row r="2180" spans="1:6">
      <c r="A2180" t="s">
        <v>1169</v>
      </c>
      <c r="B2180" t="s">
        <v>1879</v>
      </c>
      <c r="C2180" t="s">
        <v>2420</v>
      </c>
      <c r="D2180" t="s">
        <v>2419</v>
      </c>
      <c r="E2180" s="5">
        <v>0</v>
      </c>
      <c r="F2180" s="5">
        <v>2</v>
      </c>
    </row>
    <row r="2181" spans="1:6">
      <c r="A2181" t="s">
        <v>1170</v>
      </c>
      <c r="B2181" t="s">
        <v>1880</v>
      </c>
      <c r="C2181" t="s">
        <v>2420</v>
      </c>
      <c r="D2181" t="s">
        <v>2419</v>
      </c>
      <c r="E2181" s="5">
        <v>0</v>
      </c>
      <c r="F2181" s="5">
        <v>2</v>
      </c>
    </row>
    <row r="2182" spans="1:6">
      <c r="A2182" t="s">
        <v>1171</v>
      </c>
      <c r="B2182" t="s">
        <v>4021</v>
      </c>
      <c r="C2182" t="s">
        <v>2420</v>
      </c>
      <c r="D2182" t="s">
        <v>2419</v>
      </c>
      <c r="E2182" s="5">
        <v>0</v>
      </c>
      <c r="F2182" s="5">
        <v>2</v>
      </c>
    </row>
    <row r="2183" spans="1:6">
      <c r="A2183" t="s">
        <v>1172</v>
      </c>
      <c r="B2183" t="s">
        <v>1816</v>
      </c>
      <c r="C2183" t="s">
        <v>2420</v>
      </c>
      <c r="D2183" t="s">
        <v>2419</v>
      </c>
      <c r="E2183" s="5">
        <v>0</v>
      </c>
      <c r="F2183" s="5">
        <v>2</v>
      </c>
    </row>
    <row r="2184" spans="1:6">
      <c r="A2184" t="s">
        <v>4247</v>
      </c>
      <c r="B2184" t="s">
        <v>1924</v>
      </c>
      <c r="C2184" t="s">
        <v>2420</v>
      </c>
      <c r="D2184" t="s">
        <v>2419</v>
      </c>
      <c r="E2184" s="5">
        <v>0</v>
      </c>
      <c r="F2184" s="5">
        <v>2</v>
      </c>
    </row>
    <row r="2185" spans="1:6">
      <c r="A2185" t="s">
        <v>2859</v>
      </c>
      <c r="B2185" t="s">
        <v>1346</v>
      </c>
      <c r="C2185" t="s">
        <v>2420</v>
      </c>
      <c r="D2185" t="s">
        <v>947</v>
      </c>
      <c r="E2185" s="5">
        <v>0</v>
      </c>
      <c r="F2185" s="5">
        <v>2</v>
      </c>
    </row>
    <row r="2186" spans="1:6">
      <c r="A2186" t="s">
        <v>3973</v>
      </c>
      <c r="B2186" t="s">
        <v>1347</v>
      </c>
      <c r="C2186" t="s">
        <v>2420</v>
      </c>
      <c r="D2186" t="s">
        <v>2419</v>
      </c>
      <c r="E2186" s="5">
        <v>0</v>
      </c>
      <c r="F2186" s="5">
        <v>2</v>
      </c>
    </row>
    <row r="2187" spans="1:6">
      <c r="A2187" t="s">
        <v>3974</v>
      </c>
      <c r="B2187" t="s">
        <v>1348</v>
      </c>
      <c r="C2187" t="s">
        <v>2420</v>
      </c>
      <c r="D2187" t="s">
        <v>2419</v>
      </c>
      <c r="E2187" s="5">
        <v>0</v>
      </c>
      <c r="F2187" s="5">
        <v>2</v>
      </c>
    </row>
    <row r="2188" spans="1:6">
      <c r="A2188" t="s">
        <v>4305</v>
      </c>
      <c r="B2188" t="s">
        <v>916</v>
      </c>
      <c r="C2188" t="s">
        <v>2420</v>
      </c>
      <c r="D2188" t="s">
        <v>2419</v>
      </c>
      <c r="E2188" s="5">
        <v>0</v>
      </c>
      <c r="F2188" s="5">
        <v>2</v>
      </c>
    </row>
    <row r="2189" spans="1:6">
      <c r="A2189" t="s">
        <v>1628</v>
      </c>
      <c r="B2189" t="s">
        <v>917</v>
      </c>
      <c r="C2189" t="s">
        <v>2420</v>
      </c>
      <c r="D2189" t="s">
        <v>2419</v>
      </c>
      <c r="E2189" s="5">
        <v>0</v>
      </c>
      <c r="F2189" s="5">
        <v>2</v>
      </c>
    </row>
    <row r="2190" spans="1:6">
      <c r="A2190" t="s">
        <v>3709</v>
      </c>
      <c r="B2190" t="s">
        <v>2016</v>
      </c>
      <c r="C2190" t="s">
        <v>2420</v>
      </c>
      <c r="D2190" t="s">
        <v>3626</v>
      </c>
      <c r="E2190" s="5">
        <v>0</v>
      </c>
      <c r="F2190" s="5">
        <v>2</v>
      </c>
    </row>
    <row r="2191" spans="1:6">
      <c r="A2191" t="s">
        <v>3710</v>
      </c>
      <c r="B2191" t="s">
        <v>4223</v>
      </c>
      <c r="C2191" t="s">
        <v>2420</v>
      </c>
      <c r="D2191" t="s">
        <v>3626</v>
      </c>
      <c r="E2191" s="5">
        <v>0</v>
      </c>
      <c r="F2191" s="5">
        <v>2</v>
      </c>
    </row>
    <row r="2192" spans="1:6">
      <c r="A2192" t="s">
        <v>3975</v>
      </c>
      <c r="B2192" t="s">
        <v>1349</v>
      </c>
      <c r="C2192" t="s">
        <v>2420</v>
      </c>
      <c r="D2192" t="s">
        <v>2419</v>
      </c>
      <c r="E2192" s="5">
        <v>0</v>
      </c>
      <c r="F2192" s="5">
        <v>2</v>
      </c>
    </row>
    <row r="2193" spans="1:6">
      <c r="A2193" t="s">
        <v>1000</v>
      </c>
      <c r="B2193" t="s">
        <v>920</v>
      </c>
      <c r="C2193" t="s">
        <v>2420</v>
      </c>
      <c r="D2193" t="s">
        <v>2419</v>
      </c>
      <c r="E2193" s="5">
        <v>0</v>
      </c>
      <c r="F2193" s="5">
        <v>2</v>
      </c>
    </row>
    <row r="2194" spans="1:6">
      <c r="A2194" t="s">
        <v>1682</v>
      </c>
      <c r="B2194" t="s">
        <v>921</v>
      </c>
      <c r="C2194" t="s">
        <v>2420</v>
      </c>
      <c r="D2194" t="s">
        <v>2419</v>
      </c>
      <c r="E2194" s="5">
        <v>0</v>
      </c>
      <c r="F2194" s="5">
        <v>2</v>
      </c>
    </row>
    <row r="2195" spans="1:6">
      <c r="A2195" t="s">
        <v>3976</v>
      </c>
      <c r="B2195" t="s">
        <v>1350</v>
      </c>
      <c r="C2195" t="s">
        <v>2420</v>
      </c>
      <c r="D2195" t="s">
        <v>2419</v>
      </c>
      <c r="E2195" s="5">
        <v>0</v>
      </c>
      <c r="F2195" s="5">
        <v>2</v>
      </c>
    </row>
    <row r="2196" spans="1:6">
      <c r="A2196" t="s">
        <v>1657</v>
      </c>
      <c r="B2196" t="s">
        <v>3646</v>
      </c>
      <c r="C2196" t="s">
        <v>2420</v>
      </c>
      <c r="D2196" t="s">
        <v>947</v>
      </c>
      <c r="E2196" s="5">
        <v>0</v>
      </c>
      <c r="F2196" s="5">
        <v>2</v>
      </c>
    </row>
    <row r="2197" spans="1:6">
      <c r="A2197" t="s">
        <v>1658</v>
      </c>
      <c r="B2197" t="s">
        <v>3647</v>
      </c>
      <c r="C2197" t="s">
        <v>2420</v>
      </c>
      <c r="D2197" t="s">
        <v>947</v>
      </c>
      <c r="E2197" s="5">
        <v>0</v>
      </c>
      <c r="F2197" s="5">
        <v>2</v>
      </c>
    </row>
    <row r="2198" spans="1:6">
      <c r="A2198" t="s">
        <v>3977</v>
      </c>
      <c r="B2198" t="s">
        <v>1351</v>
      </c>
      <c r="C2198" t="s">
        <v>2420</v>
      </c>
      <c r="D2198" t="s">
        <v>2419</v>
      </c>
      <c r="E2198" s="5">
        <v>0</v>
      </c>
      <c r="F2198" s="5">
        <v>2</v>
      </c>
    </row>
    <row r="2199" spans="1:6">
      <c r="A2199" t="s">
        <v>2592</v>
      </c>
      <c r="B2199" t="s">
        <v>470</v>
      </c>
      <c r="C2199" t="s">
        <v>2420</v>
      </c>
      <c r="D2199" t="s">
        <v>947</v>
      </c>
      <c r="E2199" s="5">
        <v>0</v>
      </c>
      <c r="F2199" s="5">
        <v>2</v>
      </c>
    </row>
    <row r="2200" spans="1:6">
      <c r="A2200" t="s">
        <v>2593</v>
      </c>
      <c r="B2200" t="s">
        <v>471</v>
      </c>
      <c r="C2200" t="s">
        <v>2420</v>
      </c>
      <c r="D2200" t="s">
        <v>947</v>
      </c>
      <c r="E2200" s="5">
        <v>0</v>
      </c>
      <c r="F2200" s="5">
        <v>2</v>
      </c>
    </row>
    <row r="2201" spans="1:6">
      <c r="A2201" t="s">
        <v>272</v>
      </c>
      <c r="B2201" t="s">
        <v>334</v>
      </c>
      <c r="C2201" t="s">
        <v>2420</v>
      </c>
      <c r="D2201" t="s">
        <v>3626</v>
      </c>
      <c r="E2201" s="5">
        <v>0</v>
      </c>
      <c r="F2201" s="5">
        <v>2</v>
      </c>
    </row>
    <row r="2202" spans="1:6">
      <c r="A2202" t="s">
        <v>273</v>
      </c>
      <c r="B2202" t="s">
        <v>335</v>
      </c>
      <c r="C2202" t="s">
        <v>2420</v>
      </c>
      <c r="D2202" t="s">
        <v>3626</v>
      </c>
      <c r="E2202" s="5">
        <v>0</v>
      </c>
      <c r="F2202" s="5">
        <v>2</v>
      </c>
    </row>
    <row r="2203" spans="1:6">
      <c r="A2203" t="s">
        <v>274</v>
      </c>
      <c r="B2203" t="s">
        <v>1404</v>
      </c>
      <c r="C2203" t="s">
        <v>2420</v>
      </c>
      <c r="D2203" t="s">
        <v>3626</v>
      </c>
      <c r="E2203" s="5">
        <v>0</v>
      </c>
      <c r="F2203" s="5">
        <v>2</v>
      </c>
    </row>
    <row r="2204" spans="1:6">
      <c r="A2204" t="s">
        <v>4287</v>
      </c>
      <c r="B2204" t="s">
        <v>3023</v>
      </c>
      <c r="C2204" t="s">
        <v>2420</v>
      </c>
      <c r="D2204" t="s">
        <v>3626</v>
      </c>
      <c r="E2204" s="5">
        <v>0</v>
      </c>
      <c r="F2204" s="5">
        <v>2</v>
      </c>
    </row>
    <row r="2205" spans="1:6">
      <c r="A2205" t="s">
        <v>3978</v>
      </c>
      <c r="B2205" t="s">
        <v>1352</v>
      </c>
      <c r="C2205" t="s">
        <v>2420</v>
      </c>
      <c r="D2205" t="s">
        <v>2419</v>
      </c>
      <c r="E2205" s="5">
        <v>0</v>
      </c>
      <c r="F2205" s="5">
        <v>2</v>
      </c>
    </row>
    <row r="2206" spans="1:6">
      <c r="A2206" t="s">
        <v>2594</v>
      </c>
      <c r="B2206" t="s">
        <v>908</v>
      </c>
      <c r="C2206" t="s">
        <v>2420</v>
      </c>
      <c r="D2206" t="s">
        <v>947</v>
      </c>
      <c r="E2206" s="5">
        <v>0</v>
      </c>
      <c r="F2206" s="5">
        <v>2</v>
      </c>
    </row>
    <row r="2207" spans="1:6">
      <c r="A2207" t="s">
        <v>2595</v>
      </c>
      <c r="B2207" t="s">
        <v>909</v>
      </c>
      <c r="C2207" t="s">
        <v>2420</v>
      </c>
      <c r="D2207" t="s">
        <v>947</v>
      </c>
      <c r="E2207" s="5">
        <v>0</v>
      </c>
      <c r="F2207" s="5">
        <v>2</v>
      </c>
    </row>
    <row r="2208" spans="1:6">
      <c r="A2208" t="s">
        <v>3979</v>
      </c>
      <c r="B2208" t="s">
        <v>2103</v>
      </c>
      <c r="C2208" t="s">
        <v>2420</v>
      </c>
      <c r="D2208" t="s">
        <v>2419</v>
      </c>
      <c r="E2208" s="5">
        <v>0</v>
      </c>
      <c r="F2208" s="5">
        <v>2</v>
      </c>
    </row>
    <row r="2209" spans="1:6">
      <c r="A2209" t="s">
        <v>1653</v>
      </c>
      <c r="B2209" t="s">
        <v>3641</v>
      </c>
      <c r="C2209" t="s">
        <v>2420</v>
      </c>
      <c r="D2209" t="s">
        <v>947</v>
      </c>
      <c r="E2209" s="5">
        <v>0</v>
      </c>
      <c r="F2209" s="5">
        <v>2</v>
      </c>
    </row>
    <row r="2210" spans="1:6">
      <c r="A2210" t="s">
        <v>1654</v>
      </c>
      <c r="B2210" t="s">
        <v>3763</v>
      </c>
      <c r="C2210" t="s">
        <v>2420</v>
      </c>
      <c r="D2210" t="s">
        <v>947</v>
      </c>
      <c r="E2210" s="5">
        <v>0</v>
      </c>
      <c r="F2210" s="5">
        <v>2</v>
      </c>
    </row>
    <row r="2211" spans="1:6">
      <c r="A2211" t="s">
        <v>3980</v>
      </c>
      <c r="B2211" t="s">
        <v>2104</v>
      </c>
      <c r="C2211" t="s">
        <v>2420</v>
      </c>
      <c r="D2211" t="s">
        <v>2419</v>
      </c>
      <c r="E2211" s="5">
        <v>0</v>
      </c>
      <c r="F2211" s="5">
        <v>2</v>
      </c>
    </row>
    <row r="2212" spans="1:6">
      <c r="A2212" t="s">
        <v>3981</v>
      </c>
      <c r="B2212" t="s">
        <v>2105</v>
      </c>
      <c r="C2212" t="s">
        <v>2420</v>
      </c>
      <c r="D2212" t="s">
        <v>2419</v>
      </c>
      <c r="E2212" s="5">
        <v>0</v>
      </c>
      <c r="F2212" s="5">
        <v>2</v>
      </c>
    </row>
    <row r="2213" spans="1:6">
      <c r="A2213" t="s">
        <v>3982</v>
      </c>
      <c r="B2213" t="s">
        <v>2106</v>
      </c>
      <c r="C2213" t="s">
        <v>2420</v>
      </c>
      <c r="D2213" t="s">
        <v>2419</v>
      </c>
      <c r="E2213" s="5">
        <v>0</v>
      </c>
      <c r="F2213" s="5">
        <v>2</v>
      </c>
    </row>
    <row r="2214" spans="1:6">
      <c r="A2214" t="s">
        <v>3983</v>
      </c>
      <c r="B2214" t="s">
        <v>2107</v>
      </c>
      <c r="C2214" t="s">
        <v>2420</v>
      </c>
      <c r="D2214" t="s">
        <v>2419</v>
      </c>
      <c r="E2214" s="5">
        <v>0</v>
      </c>
      <c r="F2214" s="5">
        <v>2</v>
      </c>
    </row>
    <row r="2215" spans="1:6">
      <c r="A2215" t="s">
        <v>3984</v>
      </c>
      <c r="B2215" t="s">
        <v>2108</v>
      </c>
      <c r="C2215" t="s">
        <v>2420</v>
      </c>
      <c r="D2215" t="s">
        <v>2419</v>
      </c>
      <c r="E2215" s="5">
        <v>0</v>
      </c>
      <c r="F2215" s="5">
        <v>2</v>
      </c>
    </row>
    <row r="2216" spans="1:6">
      <c r="A2216" t="s">
        <v>3985</v>
      </c>
      <c r="B2216" t="s">
        <v>2109</v>
      </c>
      <c r="C2216" t="s">
        <v>2420</v>
      </c>
      <c r="D2216" t="s">
        <v>2419</v>
      </c>
      <c r="E2216" s="5">
        <v>0</v>
      </c>
      <c r="F2216" s="5">
        <v>2</v>
      </c>
    </row>
    <row r="2217" spans="1:6">
      <c r="A2217" t="s">
        <v>3596</v>
      </c>
      <c r="B2217" t="s">
        <v>2110</v>
      </c>
      <c r="C2217" t="s">
        <v>2420</v>
      </c>
      <c r="D2217" t="s">
        <v>2419</v>
      </c>
      <c r="E2217" s="5">
        <v>0</v>
      </c>
      <c r="F2217" s="5">
        <v>2</v>
      </c>
    </row>
    <row r="2218" spans="1:6">
      <c r="A2218" t="s">
        <v>3597</v>
      </c>
      <c r="B2218" t="s">
        <v>3794</v>
      </c>
      <c r="C2218" t="s">
        <v>2420</v>
      </c>
      <c r="D2218" t="s">
        <v>947</v>
      </c>
      <c r="E2218" s="5">
        <v>0</v>
      </c>
      <c r="F2218" s="5">
        <v>2</v>
      </c>
    </row>
    <row r="2219" spans="1:6">
      <c r="A2219" t="s">
        <v>3598</v>
      </c>
      <c r="B2219" t="s">
        <v>3795</v>
      </c>
      <c r="C2219" t="s">
        <v>2420</v>
      </c>
      <c r="D2219" t="s">
        <v>947</v>
      </c>
      <c r="E2219" s="5">
        <v>0</v>
      </c>
      <c r="F2219" s="5">
        <v>2</v>
      </c>
    </row>
    <row r="2220" spans="1:6">
      <c r="A2220" t="s">
        <v>1894</v>
      </c>
      <c r="B2220" t="s">
        <v>3798</v>
      </c>
      <c r="C2220" t="s">
        <v>2420</v>
      </c>
      <c r="D2220" t="s">
        <v>2111</v>
      </c>
      <c r="E2220" s="5">
        <v>0</v>
      </c>
      <c r="F2220" s="5">
        <v>2</v>
      </c>
    </row>
    <row r="2221" spans="1:6">
      <c r="A2221" t="s">
        <v>3599</v>
      </c>
      <c r="B2221" t="s">
        <v>2112</v>
      </c>
      <c r="C2221" t="s">
        <v>2420</v>
      </c>
      <c r="D2221" t="s">
        <v>2113</v>
      </c>
      <c r="E2221" s="5">
        <v>0</v>
      </c>
      <c r="F2221" s="5">
        <v>2</v>
      </c>
    </row>
    <row r="2222" spans="1:6">
      <c r="A2222" t="s">
        <v>3600</v>
      </c>
      <c r="B2222" t="s">
        <v>4052</v>
      </c>
      <c r="C2222" t="s">
        <v>2420</v>
      </c>
      <c r="D2222" t="s">
        <v>2113</v>
      </c>
      <c r="E2222" s="5">
        <v>0</v>
      </c>
      <c r="F2222" s="5">
        <v>2</v>
      </c>
    </row>
    <row r="2223" spans="1:6">
      <c r="A2223" t="s">
        <v>2648</v>
      </c>
      <c r="B2223" t="s">
        <v>360</v>
      </c>
      <c r="C2223" t="s">
        <v>2420</v>
      </c>
      <c r="D2223" t="s">
        <v>767</v>
      </c>
      <c r="E2223" s="5">
        <v>0</v>
      </c>
      <c r="F2223" s="5">
        <v>2</v>
      </c>
    </row>
    <row r="2224" spans="1:6">
      <c r="A2224" t="s">
        <v>3601</v>
      </c>
      <c r="B2224" t="s">
        <v>4053</v>
      </c>
      <c r="C2224" t="s">
        <v>2420</v>
      </c>
      <c r="D2224" t="s">
        <v>4054</v>
      </c>
      <c r="E2224" s="5">
        <v>0</v>
      </c>
      <c r="F2224" s="5">
        <v>2</v>
      </c>
    </row>
    <row r="2225" spans="1:6">
      <c r="A2225" t="s">
        <v>2114</v>
      </c>
      <c r="B2225" t="s">
        <v>4055</v>
      </c>
      <c r="C2225" t="s">
        <v>2420</v>
      </c>
      <c r="D2225" t="s">
        <v>4054</v>
      </c>
      <c r="E2225" s="5">
        <v>0</v>
      </c>
      <c r="F2225" s="5">
        <v>2</v>
      </c>
    </row>
    <row r="2226" spans="1:6">
      <c r="A2226" t="s">
        <v>2115</v>
      </c>
      <c r="B2226" t="s">
        <v>4056</v>
      </c>
      <c r="C2226" t="s">
        <v>2420</v>
      </c>
      <c r="D2226" t="s">
        <v>2111</v>
      </c>
      <c r="E2226" s="5">
        <v>0</v>
      </c>
      <c r="F2226" s="5">
        <v>2</v>
      </c>
    </row>
    <row r="2227" spans="1:6">
      <c r="A2227" t="s">
        <v>2116</v>
      </c>
      <c r="B2227" t="s">
        <v>1137</v>
      </c>
      <c r="C2227" t="s">
        <v>2420</v>
      </c>
      <c r="D2227" t="s">
        <v>1138</v>
      </c>
      <c r="E2227" s="5">
        <v>0</v>
      </c>
      <c r="F2227" s="5">
        <v>2</v>
      </c>
    </row>
    <row r="2228" spans="1:6">
      <c r="A2228" t="s">
        <v>2709</v>
      </c>
      <c r="B2228" t="s">
        <v>1139</v>
      </c>
      <c r="C2228" t="s">
        <v>2420</v>
      </c>
      <c r="D2228" t="s">
        <v>767</v>
      </c>
      <c r="E2228" s="5">
        <v>0</v>
      </c>
      <c r="F2228" s="5">
        <v>2</v>
      </c>
    </row>
    <row r="2229" spans="1:6">
      <c r="A2229" t="s">
        <v>1893</v>
      </c>
      <c r="B2229" t="s">
        <v>3796</v>
      </c>
      <c r="C2229" t="s">
        <v>2420</v>
      </c>
      <c r="D2229" t="s">
        <v>1140</v>
      </c>
      <c r="E2229" s="5">
        <v>0</v>
      </c>
      <c r="F2229" s="5">
        <v>2</v>
      </c>
    </row>
    <row r="2230" spans="1:6">
      <c r="A2230" t="s">
        <v>2710</v>
      </c>
      <c r="B2230" t="s">
        <v>3050</v>
      </c>
      <c r="C2230" t="s">
        <v>2420</v>
      </c>
      <c r="D2230" t="s">
        <v>767</v>
      </c>
      <c r="E2230" s="5">
        <v>0</v>
      </c>
      <c r="F2230" s="5">
        <v>2</v>
      </c>
    </row>
    <row r="2231" spans="1:6">
      <c r="A2231" t="s">
        <v>2117</v>
      </c>
      <c r="B2231" t="s">
        <v>1141</v>
      </c>
      <c r="C2231" t="s">
        <v>2420</v>
      </c>
      <c r="D2231" t="s">
        <v>1142</v>
      </c>
      <c r="E2231" s="5">
        <v>0</v>
      </c>
      <c r="F2231" s="5">
        <v>2</v>
      </c>
    </row>
    <row r="2232" spans="1:6">
      <c r="A2232" t="s">
        <v>177</v>
      </c>
      <c r="B2232" t="s">
        <v>1143</v>
      </c>
      <c r="C2232" t="s">
        <v>2420</v>
      </c>
      <c r="D2232" t="s">
        <v>767</v>
      </c>
      <c r="E2232" s="5">
        <v>0</v>
      </c>
      <c r="F2232" s="5">
        <v>2</v>
      </c>
    </row>
    <row r="2233" spans="1:6">
      <c r="A2233" t="s">
        <v>178</v>
      </c>
      <c r="B2233" t="s">
        <v>1144</v>
      </c>
      <c r="C2233" t="s">
        <v>2420</v>
      </c>
      <c r="D2233" t="s">
        <v>767</v>
      </c>
      <c r="E2233" s="5">
        <v>0</v>
      </c>
      <c r="F2233" s="5">
        <v>2</v>
      </c>
    </row>
    <row r="2234" spans="1:6">
      <c r="A2234" t="s">
        <v>44</v>
      </c>
      <c r="B2234" t="s">
        <v>731</v>
      </c>
      <c r="C2234" t="s">
        <v>3996</v>
      </c>
      <c r="D2234" t="s">
        <v>727</v>
      </c>
      <c r="E2234" s="5">
        <v>280</v>
      </c>
      <c r="F2234" s="5">
        <v>2</v>
      </c>
    </row>
    <row r="2235" spans="1:6">
      <c r="A2235" t="s">
        <v>4636</v>
      </c>
      <c r="B2235" t="s">
        <v>732</v>
      </c>
      <c r="C2235" t="s">
        <v>3996</v>
      </c>
      <c r="D2235" t="s">
        <v>727</v>
      </c>
      <c r="E2235" s="5">
        <v>0.01</v>
      </c>
      <c r="F2235" s="5">
        <v>2</v>
      </c>
    </row>
    <row r="2236" spans="1:6">
      <c r="A2236" t="s">
        <v>1771</v>
      </c>
      <c r="B2236" t="s">
        <v>733</v>
      </c>
      <c r="C2236" t="s">
        <v>3996</v>
      </c>
      <c r="D2236" t="s">
        <v>727</v>
      </c>
      <c r="E2236" s="5">
        <v>0.01</v>
      </c>
      <c r="F2236" s="5">
        <v>2</v>
      </c>
    </row>
    <row r="2237" spans="1:6">
      <c r="A2237" t="s">
        <v>2520</v>
      </c>
      <c r="B2237" t="s">
        <v>734</v>
      </c>
      <c r="C2237" t="s">
        <v>3996</v>
      </c>
      <c r="D2237" t="s">
        <v>727</v>
      </c>
      <c r="E2237" s="5">
        <v>230</v>
      </c>
      <c r="F2237" s="5">
        <v>2</v>
      </c>
    </row>
    <row r="2238" spans="1:6">
      <c r="A2238" t="s">
        <v>3528</v>
      </c>
      <c r="B2238" t="s">
        <v>735</v>
      </c>
      <c r="C2238" t="s">
        <v>3996</v>
      </c>
      <c r="D2238" t="s">
        <v>727</v>
      </c>
      <c r="E2238" s="5">
        <v>0.01</v>
      </c>
      <c r="F2238" s="5">
        <v>2</v>
      </c>
    </row>
    <row r="2239" spans="1:6">
      <c r="A2239" t="s">
        <v>2519</v>
      </c>
      <c r="B2239" t="s">
        <v>2782</v>
      </c>
      <c r="C2239" t="s">
        <v>3996</v>
      </c>
      <c r="D2239" t="s">
        <v>727</v>
      </c>
      <c r="E2239" s="5">
        <v>0.01</v>
      </c>
      <c r="F2239" s="5">
        <v>2</v>
      </c>
    </row>
    <row r="2240" spans="1:6">
      <c r="A2240" t="s">
        <v>3527</v>
      </c>
      <c r="B2240" t="s">
        <v>2783</v>
      </c>
      <c r="C2240" t="s">
        <v>3996</v>
      </c>
      <c r="D2240" t="s">
        <v>727</v>
      </c>
      <c r="E2240" s="5">
        <v>0.01</v>
      </c>
      <c r="F2240" s="5">
        <v>2</v>
      </c>
    </row>
    <row r="2241" spans="1:6">
      <c r="A2241" t="s">
        <v>4506</v>
      </c>
      <c r="B2241" t="s">
        <v>2784</v>
      </c>
      <c r="C2241" t="s">
        <v>3996</v>
      </c>
      <c r="D2241" t="s">
        <v>727</v>
      </c>
      <c r="E2241" s="5">
        <v>0.1</v>
      </c>
      <c r="F2241" s="5">
        <v>2</v>
      </c>
    </row>
    <row r="2242" spans="1:6">
      <c r="A2242" t="s">
        <v>1773</v>
      </c>
      <c r="B2242" t="s">
        <v>2785</v>
      </c>
      <c r="C2242" t="s">
        <v>3996</v>
      </c>
      <c r="D2242" t="s">
        <v>727</v>
      </c>
      <c r="E2242" s="5">
        <v>0.1</v>
      </c>
      <c r="F2242" s="5">
        <v>2</v>
      </c>
    </row>
    <row r="2243" spans="1:6">
      <c r="A2243" t="s">
        <v>4637</v>
      </c>
      <c r="B2243" t="s">
        <v>2786</v>
      </c>
      <c r="C2243" t="s">
        <v>3996</v>
      </c>
      <c r="D2243" t="s">
        <v>727</v>
      </c>
      <c r="E2243" s="5">
        <v>0.01</v>
      </c>
      <c r="F2243" s="5">
        <v>2</v>
      </c>
    </row>
    <row r="2244" spans="1:6">
      <c r="F2244" s="5">
        <v>2</v>
      </c>
    </row>
  </sheetData>
  <phoneticPr fontId="11" type="noConversion"/>
  <pageMargins left="0.75" right="0.75" top="1" bottom="1" header="0.5" footer="0.5"/>
  <pageSetup orientation="portrait" horizontalDpi="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E402"/>
  <sheetViews>
    <sheetView workbookViewId="0">
      <selection activeCell="I22" sqref="I22"/>
    </sheetView>
  </sheetViews>
  <sheetFormatPr defaultRowHeight="15"/>
  <cols>
    <col min="1" max="3" width="9.140625" style="267"/>
    <col min="4" max="4" width="36.85546875" style="267" customWidth="1"/>
    <col min="5" max="5" width="35.85546875" style="267" customWidth="1"/>
    <col min="6" max="6" width="9.140625" style="267"/>
    <col min="7" max="7" width="35.42578125" style="267" customWidth="1"/>
    <col min="8" max="10" width="9.140625" style="267"/>
    <col min="11" max="11" width="30" style="267" customWidth="1"/>
    <col min="12" max="24" width="9.140625" style="267"/>
    <col min="25" max="25" width="37.42578125" style="267" customWidth="1"/>
    <col min="26" max="27" width="9.140625" style="267"/>
    <col min="28" max="28" width="32.28515625" style="267" customWidth="1"/>
    <col min="29" max="16384" width="9.140625" style="267"/>
  </cols>
  <sheetData>
    <row r="1" spans="1:31">
      <c r="A1" s="267" t="s">
        <v>1662</v>
      </c>
      <c r="B1" s="266" t="s">
        <v>4884</v>
      </c>
      <c r="C1" s="266" t="s">
        <v>4885</v>
      </c>
      <c r="D1" s="266" t="s">
        <v>4886</v>
      </c>
      <c r="E1" s="266" t="s">
        <v>4887</v>
      </c>
      <c r="F1" s="266" t="s">
        <v>4888</v>
      </c>
      <c r="G1" s="266" t="s">
        <v>4889</v>
      </c>
      <c r="H1" s="266" t="s">
        <v>4890</v>
      </c>
      <c r="I1" s="266" t="s">
        <v>4891</v>
      </c>
      <c r="J1" s="266" t="s">
        <v>4892</v>
      </c>
      <c r="K1" s="266" t="s">
        <v>4893</v>
      </c>
      <c r="L1" s="266" t="s">
        <v>4894</v>
      </c>
      <c r="M1" s="266" t="s">
        <v>4895</v>
      </c>
      <c r="N1" s="266" t="s">
        <v>4896</v>
      </c>
      <c r="O1" s="266" t="s">
        <v>4897</v>
      </c>
      <c r="P1" s="266" t="s">
        <v>4898</v>
      </c>
      <c r="Q1" s="266" t="s">
        <v>4899</v>
      </c>
      <c r="R1" s="266" t="s">
        <v>4900</v>
      </c>
      <c r="S1" s="266" t="s">
        <v>4901</v>
      </c>
      <c r="T1" s="266" t="s">
        <v>4902</v>
      </c>
      <c r="U1" s="266" t="s">
        <v>4903</v>
      </c>
      <c r="V1" s="266" t="s">
        <v>4904</v>
      </c>
      <c r="W1" s="266" t="s">
        <v>4905</v>
      </c>
      <c r="X1" s="266" t="s">
        <v>4906</v>
      </c>
      <c r="Y1" s="266" t="s">
        <v>4907</v>
      </c>
      <c r="Z1" s="266" t="s">
        <v>4908</v>
      </c>
      <c r="AA1" s="266" t="s">
        <v>4909</v>
      </c>
      <c r="AB1" s="266" t="s">
        <v>4910</v>
      </c>
      <c r="AC1" s="266" t="s">
        <v>4911</v>
      </c>
      <c r="AD1" s="266" t="s">
        <v>4912</v>
      </c>
      <c r="AE1" s="266" t="s">
        <v>4913</v>
      </c>
    </row>
    <row r="2" spans="1:31">
      <c r="A2" s="267" t="s">
        <v>4916</v>
      </c>
      <c r="B2" s="267" t="s">
        <v>4914</v>
      </c>
      <c r="C2" s="267" t="s">
        <v>4915</v>
      </c>
      <c r="D2" s="267">
        <v>0.21613448958739359</v>
      </c>
      <c r="E2" s="267">
        <v>1.2773196042543209E-3</v>
      </c>
      <c r="F2" s="267">
        <v>0.94155097975548019</v>
      </c>
      <c r="G2" s="267">
        <v>3.028755452513928</v>
      </c>
      <c r="H2" s="267">
        <v>0</v>
      </c>
      <c r="I2" s="267">
        <v>5.2226894741184569E-4</v>
      </c>
      <c r="J2" s="267">
        <v>0.33137959132114347</v>
      </c>
      <c r="K2" s="267">
        <v>0.40759301116833652</v>
      </c>
      <c r="L2" s="267">
        <v>0.82442933400193397</v>
      </c>
      <c r="M2" s="267">
        <v>2.5660947889539929</v>
      </c>
      <c r="N2" s="267">
        <v>2.28045870966525</v>
      </c>
      <c r="O2" s="267">
        <v>11.67342213094596</v>
      </c>
      <c r="P2" s="267">
        <v>3.438775083913129</v>
      </c>
      <c r="Q2" s="267">
        <v>4.531239306244947</v>
      </c>
      <c r="R2" s="267">
        <v>6.122984567323936</v>
      </c>
      <c r="S2" s="267">
        <v>16.878953502522169</v>
      </c>
      <c r="T2" s="267">
        <v>4.531776129840285</v>
      </c>
      <c r="U2" s="267">
        <v>3.0964050196832451</v>
      </c>
      <c r="V2" s="267">
        <v>5.5630234368424407</v>
      </c>
      <c r="W2" s="267">
        <v>15.998256566026379</v>
      </c>
      <c r="X2" s="267">
        <v>1.819925329609819</v>
      </c>
      <c r="Y2" s="267">
        <v>1.7351414087327051</v>
      </c>
      <c r="Z2" s="267">
        <v>3.889956389842705</v>
      </c>
      <c r="AA2" s="267">
        <v>10.121945182953191</v>
      </c>
      <c r="AB2" s="267">
        <v>51.981245770000001</v>
      </c>
      <c r="AC2" s="267">
        <v>1.5512802320000001</v>
      </c>
      <c r="AD2" s="267">
        <v>102.26161569999999</v>
      </c>
      <c r="AE2" s="267">
        <v>708.84792370000002</v>
      </c>
    </row>
    <row r="3" spans="1:31">
      <c r="A3" s="267" t="s">
        <v>4936</v>
      </c>
      <c r="B3" s="267" t="s">
        <v>4916</v>
      </c>
      <c r="C3" s="267" t="s">
        <v>4915</v>
      </c>
      <c r="D3" s="267">
        <v>0.31061250278136382</v>
      </c>
      <c r="E3" s="267">
        <v>0.64250838136187316</v>
      </c>
      <c r="F3" s="267">
        <v>2.2851947912898072</v>
      </c>
      <c r="G3" s="267">
        <v>4.1194128966305534</v>
      </c>
      <c r="H3" s="267">
        <v>0.73589223160655848</v>
      </c>
      <c r="I3" s="267">
        <v>1.5840144649479779</v>
      </c>
      <c r="J3" s="267">
        <v>2.1588696476403668</v>
      </c>
      <c r="K3" s="267">
        <v>14.874897547150191</v>
      </c>
      <c r="L3" s="267">
        <v>0.74788518156704464</v>
      </c>
      <c r="M3" s="267">
        <v>1.686906209670584</v>
      </c>
      <c r="N3" s="267">
        <v>1.633926283606673</v>
      </c>
      <c r="O3" s="267">
        <v>14.30723709946427</v>
      </c>
      <c r="P3" s="267">
        <v>2.065901553843033</v>
      </c>
      <c r="Q3" s="267">
        <v>2.7216680057394469</v>
      </c>
      <c r="R3" s="267">
        <v>3.7882807752559371</v>
      </c>
      <c r="S3" s="267">
        <v>12.310685057030099</v>
      </c>
      <c r="T3" s="267">
        <v>2.72962307801108</v>
      </c>
      <c r="U3" s="267">
        <v>2.1948507018652679</v>
      </c>
      <c r="V3" s="267">
        <v>3.2411914085690881</v>
      </c>
      <c r="W3" s="267">
        <v>9.5472749341740464</v>
      </c>
      <c r="X3" s="267">
        <v>1.718887802909465</v>
      </c>
      <c r="Y3" s="267">
        <v>1.6540768972608819</v>
      </c>
      <c r="Z3" s="267">
        <v>2.5208618530353721</v>
      </c>
      <c r="AA3" s="267">
        <v>6.825626327256769</v>
      </c>
      <c r="AB3" s="267">
        <v>50.73925096</v>
      </c>
      <c r="AC3" s="267">
        <v>1.6840717890000001</v>
      </c>
      <c r="AD3" s="267">
        <v>104.12603319999999</v>
      </c>
      <c r="AE3" s="267">
        <v>737.97929039999997</v>
      </c>
    </row>
    <row r="4" spans="1:31">
      <c r="A4" s="267" t="s">
        <v>4947</v>
      </c>
      <c r="B4" s="267" t="s">
        <v>4916</v>
      </c>
      <c r="C4" s="267" t="s">
        <v>4917</v>
      </c>
      <c r="D4" s="267">
        <v>1.866357446616608</v>
      </c>
      <c r="E4" s="267">
        <v>0.98936451127596403</v>
      </c>
      <c r="F4" s="267">
        <v>2.977906128860047</v>
      </c>
      <c r="G4" s="267">
        <v>2.5410347888225391</v>
      </c>
      <c r="H4" s="267">
        <v>0.1182532599606942</v>
      </c>
      <c r="I4" s="267">
        <v>1.2344497697602439</v>
      </c>
      <c r="J4" s="267">
        <v>1.8511619862898101</v>
      </c>
      <c r="K4" s="267">
        <v>6.8148295938408427</v>
      </c>
      <c r="L4" s="267">
        <v>1.420150378728777</v>
      </c>
      <c r="M4" s="267">
        <v>3.4460777148254849</v>
      </c>
      <c r="N4" s="267">
        <v>2.4286513962360852</v>
      </c>
      <c r="O4" s="267">
        <v>25.919275238721411</v>
      </c>
      <c r="P4" s="267">
        <v>2.0420084252936479</v>
      </c>
      <c r="Q4" s="267">
        <v>3.953479656183847</v>
      </c>
      <c r="R4" s="267">
        <v>4.2687560663035269</v>
      </c>
      <c r="S4" s="267">
        <v>10.509735275415199</v>
      </c>
      <c r="T4" s="267">
        <v>2.9488435725274802</v>
      </c>
      <c r="U4" s="267">
        <v>2.402697647156316</v>
      </c>
      <c r="V4" s="267">
        <v>3.754633533607783</v>
      </c>
      <c r="W4" s="267">
        <v>7.2059785093775162</v>
      </c>
      <c r="X4" s="267">
        <v>3.0018200103010901</v>
      </c>
      <c r="Y4" s="267">
        <v>1.417151862339298</v>
      </c>
      <c r="Z4" s="267">
        <v>3.302553636195471</v>
      </c>
      <c r="AA4" s="267">
        <v>3.578921404543463</v>
      </c>
      <c r="AB4" s="267">
        <v>50.91471061</v>
      </c>
      <c r="AC4" s="267">
        <v>1.8120923600000001</v>
      </c>
      <c r="AD4" s="267">
        <v>101.0925343</v>
      </c>
      <c r="AE4" s="267">
        <v>733.07100390000005</v>
      </c>
    </row>
    <row r="5" spans="1:31">
      <c r="A5" s="267" t="s">
        <v>4958</v>
      </c>
      <c r="B5" s="267" t="s">
        <v>4916</v>
      </c>
      <c r="C5" s="267" t="s">
        <v>4918</v>
      </c>
      <c r="D5" s="267">
        <v>0.45351414901945258</v>
      </c>
      <c r="E5" s="267">
        <v>0.66018417567401066</v>
      </c>
      <c r="F5" s="267">
        <v>1.240972155992309</v>
      </c>
      <c r="G5" s="267">
        <v>3.6113807022613269</v>
      </c>
      <c r="H5" s="267">
        <v>3.6155043039289958E-2</v>
      </c>
      <c r="I5" s="267">
        <v>0.51216372307078906</v>
      </c>
      <c r="J5" s="267">
        <v>1.463819705453655</v>
      </c>
      <c r="K5" s="267">
        <v>3.4612113044367891</v>
      </c>
      <c r="L5" s="267">
        <v>1.6332286140680421</v>
      </c>
      <c r="M5" s="267">
        <v>3.5366298805105951</v>
      </c>
      <c r="N5" s="267">
        <v>2.299469696486967</v>
      </c>
      <c r="O5" s="267">
        <v>15.781104575171179</v>
      </c>
      <c r="P5" s="267">
        <v>4.448075777219568</v>
      </c>
      <c r="Q5" s="267">
        <v>4.9669351774393862</v>
      </c>
      <c r="R5" s="267">
        <v>5.7259774317511418</v>
      </c>
      <c r="S5" s="267">
        <v>15.62919931179384</v>
      </c>
      <c r="T5" s="267">
        <v>3.7338219416845249</v>
      </c>
      <c r="U5" s="267">
        <v>3.2398116775979999</v>
      </c>
      <c r="V5" s="267">
        <v>4.0188462322229528</v>
      </c>
      <c r="W5" s="267">
        <v>12.08615552662563</v>
      </c>
      <c r="X5" s="267">
        <v>1.584310340008483</v>
      </c>
      <c r="Y5" s="267">
        <v>1.205488326398843</v>
      </c>
      <c r="Z5" s="267">
        <v>1.9691552814931881</v>
      </c>
      <c r="AA5" s="267">
        <v>6.5042541419791489</v>
      </c>
      <c r="AB5" s="267">
        <v>52.444236709999998</v>
      </c>
      <c r="AC5" s="267">
        <v>1.924228966</v>
      </c>
      <c r="AD5" s="267">
        <v>103.9273165</v>
      </c>
      <c r="AE5" s="267">
        <v>732.76908049999997</v>
      </c>
    </row>
    <row r="6" spans="1:31">
      <c r="A6" s="267" t="s">
        <v>4960</v>
      </c>
      <c r="B6" s="267" t="s">
        <v>4916</v>
      </c>
      <c r="C6" s="267" t="s">
        <v>4919</v>
      </c>
      <c r="D6" s="267">
        <v>0.24735590607656979</v>
      </c>
      <c r="E6" s="267">
        <v>0.37976155509759102</v>
      </c>
      <c r="F6" s="267">
        <v>2.156071792648214</v>
      </c>
      <c r="G6" s="267">
        <v>5.2284861918472014</v>
      </c>
      <c r="H6" s="267">
        <v>0.16418326228319979</v>
      </c>
      <c r="I6" s="267">
        <v>0.45752967658583821</v>
      </c>
      <c r="J6" s="267">
        <v>2.2862005847776641</v>
      </c>
      <c r="K6" s="267">
        <v>6.9073200537212216</v>
      </c>
      <c r="L6" s="267">
        <v>0.60763825579109176</v>
      </c>
      <c r="M6" s="267">
        <v>3.47709300236661</v>
      </c>
      <c r="N6" s="267">
        <v>2.4896550002573812</v>
      </c>
      <c r="O6" s="267">
        <v>14.38194101989564</v>
      </c>
      <c r="P6" s="267">
        <v>1.5008895462333449</v>
      </c>
      <c r="Q6" s="267">
        <v>4.6599939843555154</v>
      </c>
      <c r="R6" s="267">
        <v>6.3566142642903616</v>
      </c>
      <c r="S6" s="267">
        <v>14.342132481550641</v>
      </c>
      <c r="T6" s="267">
        <v>1.6434100233154161</v>
      </c>
      <c r="U6" s="267">
        <v>1.952596305540518</v>
      </c>
      <c r="V6" s="267">
        <v>4.2695363984193211</v>
      </c>
      <c r="W6" s="267">
        <v>10.23061566455128</v>
      </c>
      <c r="X6" s="267">
        <v>1.411906835920764</v>
      </c>
      <c r="Y6" s="267">
        <v>1.4990628700070521</v>
      </c>
      <c r="Z6" s="267">
        <v>2.973026758051732</v>
      </c>
      <c r="AA6" s="267">
        <v>7.8173213538162409</v>
      </c>
      <c r="AB6" s="267">
        <v>50.257402020000001</v>
      </c>
      <c r="AC6" s="267">
        <v>1.8252273670000001</v>
      </c>
      <c r="AD6" s="267">
        <v>104.09829070000001</v>
      </c>
      <c r="AE6" s="267">
        <v>744.10329179999997</v>
      </c>
    </row>
    <row r="7" spans="1:31">
      <c r="A7" s="267" t="s">
        <v>4961</v>
      </c>
      <c r="B7" s="267" t="s">
        <v>4916</v>
      </c>
      <c r="C7" s="267" t="s">
        <v>4920</v>
      </c>
      <c r="D7" s="267">
        <v>0.33939804759915693</v>
      </c>
      <c r="E7" s="267">
        <v>0.68221366195638966</v>
      </c>
      <c r="F7" s="267">
        <v>1.5320682369518901</v>
      </c>
      <c r="G7" s="267">
        <v>4.6780503817149004</v>
      </c>
      <c r="H7" s="267">
        <v>6.1201821647021752E-2</v>
      </c>
      <c r="I7" s="267">
        <v>0.61302071151031523</v>
      </c>
      <c r="J7" s="267">
        <v>2.0584308981602479</v>
      </c>
      <c r="K7" s="267">
        <v>4.8141330228753212</v>
      </c>
      <c r="L7" s="267">
        <v>1.1547651558251419</v>
      </c>
      <c r="M7" s="267">
        <v>3.077693187951855</v>
      </c>
      <c r="N7" s="267">
        <v>1.9524215199291379</v>
      </c>
      <c r="O7" s="267">
        <v>14.62833381773952</v>
      </c>
      <c r="P7" s="267">
        <v>3.6338623949131228</v>
      </c>
      <c r="Q7" s="267">
        <v>5.5712399388390894</v>
      </c>
      <c r="R7" s="267">
        <v>4.8546334609509296</v>
      </c>
      <c r="S7" s="267">
        <v>16.0230958583122</v>
      </c>
      <c r="T7" s="267">
        <v>3.113692318165791</v>
      </c>
      <c r="U7" s="267">
        <v>3.694933395630831</v>
      </c>
      <c r="V7" s="267">
        <v>3.583926491917512</v>
      </c>
      <c r="W7" s="267">
        <v>11.22708782465182</v>
      </c>
      <c r="X7" s="267">
        <v>2.1786967131920689</v>
      </c>
      <c r="Y7" s="267">
        <v>1.31516217664798</v>
      </c>
      <c r="Z7" s="267">
        <v>2.0496638856658191</v>
      </c>
      <c r="AA7" s="267">
        <v>7.0919590422595542</v>
      </c>
      <c r="AB7" s="267">
        <v>53.896895170000001</v>
      </c>
      <c r="AC7" s="267">
        <v>1.595662191</v>
      </c>
      <c r="AD7" s="267">
        <v>102.1720651</v>
      </c>
      <c r="AE7" s="267">
        <v>747.96016059999999</v>
      </c>
    </row>
    <row r="8" spans="1:31">
      <c r="A8" s="267" t="s">
        <v>4962</v>
      </c>
      <c r="B8" s="267" t="s">
        <v>4916</v>
      </c>
      <c r="C8" s="267" t="s">
        <v>4921</v>
      </c>
      <c r="D8" s="267">
        <v>0.41628777895924868</v>
      </c>
      <c r="E8" s="267">
        <v>0.96723570902518685</v>
      </c>
      <c r="F8" s="267">
        <v>2.4216190808944051</v>
      </c>
      <c r="G8" s="267">
        <v>3.5100022179464321</v>
      </c>
      <c r="H8" s="267">
        <v>9.5522771512150093E-2</v>
      </c>
      <c r="I8" s="267">
        <v>0.86776694144033184</v>
      </c>
      <c r="J8" s="267">
        <v>1.565347327029976</v>
      </c>
      <c r="K8" s="267">
        <v>2.1695285296763771</v>
      </c>
      <c r="L8" s="267">
        <v>0.93720154895544139</v>
      </c>
      <c r="M8" s="267">
        <v>3.1508550704414611</v>
      </c>
      <c r="N8" s="267">
        <v>2.168684116996717</v>
      </c>
      <c r="O8" s="267">
        <v>13.16507182143345</v>
      </c>
      <c r="P8" s="267">
        <v>3.4051053366319839</v>
      </c>
      <c r="Q8" s="267">
        <v>5.0309852478471786</v>
      </c>
      <c r="R8" s="267">
        <v>5.5284148207998252</v>
      </c>
      <c r="S8" s="267">
        <v>14.649424909742759</v>
      </c>
      <c r="T8" s="267">
        <v>3.2056305820150768</v>
      </c>
      <c r="U8" s="267">
        <v>4.0055137053110892</v>
      </c>
      <c r="V8" s="267">
        <v>4.9671675142965661</v>
      </c>
      <c r="W8" s="267">
        <v>13.652383646558141</v>
      </c>
      <c r="X8" s="267">
        <v>1.9742049888693041</v>
      </c>
      <c r="Y8" s="267">
        <v>2.0546417657460392</v>
      </c>
      <c r="Z8" s="267">
        <v>3.1646384806406318</v>
      </c>
      <c r="AA8" s="267">
        <v>6.7732301148640408</v>
      </c>
      <c r="AB8" s="267">
        <v>50.117661259999998</v>
      </c>
      <c r="AC8" s="267">
        <v>1.6382083540000001</v>
      </c>
      <c r="AD8" s="267">
        <v>103.4084191</v>
      </c>
      <c r="AE8" s="267">
        <v>738.39678319999996</v>
      </c>
    </row>
    <row r="9" spans="1:31">
      <c r="A9" s="267" t="s">
        <v>4963</v>
      </c>
      <c r="B9" s="267" t="s">
        <v>4916</v>
      </c>
      <c r="C9" s="267" t="s">
        <v>4922</v>
      </c>
      <c r="D9" s="267">
        <v>0.15260123063894609</v>
      </c>
      <c r="E9" s="267">
        <v>0.40277683440724599</v>
      </c>
      <c r="F9" s="267">
        <v>1.1039162698012119</v>
      </c>
      <c r="G9" s="267">
        <v>1.0393779160108529</v>
      </c>
      <c r="H9" s="267">
        <v>8.3005178204164365E-2</v>
      </c>
      <c r="I9" s="267">
        <v>0.38635908303822619</v>
      </c>
      <c r="J9" s="267">
        <v>0.34207789595341898</v>
      </c>
      <c r="K9" s="267">
        <v>0.4249062661703964</v>
      </c>
      <c r="L9" s="267">
        <v>0.92577099228853577</v>
      </c>
      <c r="M9" s="267">
        <v>2.3752064633019159</v>
      </c>
      <c r="N9" s="267">
        <v>1.9224713365556361</v>
      </c>
      <c r="O9" s="267">
        <v>11.00788467544559</v>
      </c>
      <c r="P9" s="267">
        <v>4.8937259197747061</v>
      </c>
      <c r="Q9" s="267">
        <v>4.5981653006999883</v>
      </c>
      <c r="R9" s="267">
        <v>5.2385327381373061</v>
      </c>
      <c r="S9" s="267">
        <v>20.562990599469011</v>
      </c>
      <c r="T9" s="267">
        <v>5.42246883141617</v>
      </c>
      <c r="U9" s="267">
        <v>3.787742136771918</v>
      </c>
      <c r="V9" s="267">
        <v>4.8318436061340684</v>
      </c>
      <c r="W9" s="267">
        <v>19.261166324755681</v>
      </c>
      <c r="X9" s="267">
        <v>1.3765528362473289</v>
      </c>
      <c r="Y9" s="267">
        <v>1.5208860065192</v>
      </c>
      <c r="Z9" s="267">
        <v>2.1572607562182959</v>
      </c>
      <c r="AA9" s="267">
        <v>6.1697231399092551</v>
      </c>
      <c r="AB9" s="267">
        <v>55.887135499999999</v>
      </c>
      <c r="AC9" s="267">
        <v>1.536834547</v>
      </c>
      <c r="AD9" s="267">
        <v>102.98620440000001</v>
      </c>
      <c r="AE9" s="267">
        <v>738.37616909999997</v>
      </c>
    </row>
    <row r="10" spans="1:31">
      <c r="A10" s="267" t="s">
        <v>4964</v>
      </c>
      <c r="B10" s="267" t="s">
        <v>4916</v>
      </c>
      <c r="C10" s="267" t="s">
        <v>4923</v>
      </c>
      <c r="D10" s="267">
        <v>4.7795243745239802E-2</v>
      </c>
      <c r="E10" s="267">
        <v>0.38111884183577938</v>
      </c>
      <c r="F10" s="267">
        <v>1.7361444779864561</v>
      </c>
      <c r="G10" s="267">
        <v>3.8882510887979809</v>
      </c>
      <c r="H10" s="267">
        <v>1.0437761843286439E-2</v>
      </c>
      <c r="I10" s="267">
        <v>0.52639245790296174</v>
      </c>
      <c r="J10" s="267">
        <v>2.0482686284642231</v>
      </c>
      <c r="K10" s="267">
        <v>0.1800534673108484</v>
      </c>
      <c r="L10" s="267">
        <v>0.39721099230614659</v>
      </c>
      <c r="M10" s="267">
        <v>2.3413193340166969</v>
      </c>
      <c r="N10" s="267">
        <v>5.1593955369213766</v>
      </c>
      <c r="O10" s="267">
        <v>7.4537772124421338</v>
      </c>
      <c r="P10" s="267">
        <v>2.8131411374538331</v>
      </c>
      <c r="Q10" s="267">
        <v>4.7668953709756492</v>
      </c>
      <c r="R10" s="267">
        <v>9.059847440778217</v>
      </c>
      <c r="S10" s="267">
        <v>30.961824599755669</v>
      </c>
      <c r="T10" s="267">
        <v>2.1039400621753348</v>
      </c>
      <c r="U10" s="267">
        <v>1.41394817165305</v>
      </c>
      <c r="V10" s="267">
        <v>4.2228444183541676</v>
      </c>
      <c r="W10" s="267">
        <v>9.5540704341026625</v>
      </c>
      <c r="X10" s="267">
        <v>1.741122259861779</v>
      </c>
      <c r="Y10" s="267">
        <v>0.85158169466571954</v>
      </c>
      <c r="Z10" s="267">
        <v>2.477852735442025</v>
      </c>
      <c r="AA10" s="267">
        <v>5.8467587558670608</v>
      </c>
      <c r="AB10" s="267">
        <v>53.839652829999999</v>
      </c>
      <c r="AC10" s="267">
        <v>1.623666345</v>
      </c>
      <c r="AD10" s="267">
        <v>104.1674455</v>
      </c>
      <c r="AE10" s="267">
        <v>735.91076120000002</v>
      </c>
    </row>
    <row r="11" spans="1:31">
      <c r="A11" s="267" t="s">
        <v>4926</v>
      </c>
      <c r="B11" s="267" t="s">
        <v>4916</v>
      </c>
      <c r="C11" s="267" t="s">
        <v>4924</v>
      </c>
      <c r="D11" s="267">
        <v>0.28997709574623171</v>
      </c>
      <c r="E11" s="267">
        <v>0.45513201807682141</v>
      </c>
      <c r="F11" s="267">
        <v>1.553032568777527</v>
      </c>
      <c r="G11" s="267">
        <v>3.5129253461576582</v>
      </c>
      <c r="H11" s="267">
        <v>4.37547027102946E-2</v>
      </c>
      <c r="I11" s="267">
        <v>0.53195716511846936</v>
      </c>
      <c r="J11" s="267">
        <v>1.3551942075330701</v>
      </c>
      <c r="K11" s="267">
        <v>8.434157026850599</v>
      </c>
      <c r="L11" s="267">
        <v>2.4850211249325311</v>
      </c>
      <c r="M11" s="267">
        <v>4.6470648425562278</v>
      </c>
      <c r="N11" s="267">
        <v>3.075236969870585</v>
      </c>
      <c r="O11" s="267">
        <v>10.4720311340909</v>
      </c>
      <c r="P11" s="267">
        <v>6.6830063391238852</v>
      </c>
      <c r="Q11" s="267">
        <v>5.4669288118258024</v>
      </c>
      <c r="R11" s="267">
        <v>5.4626811353952043</v>
      </c>
      <c r="S11" s="267">
        <v>13.058035089095119</v>
      </c>
      <c r="T11" s="267">
        <v>4.7526745882968591</v>
      </c>
      <c r="U11" s="267">
        <v>2.1511863360275711</v>
      </c>
      <c r="V11" s="267">
        <v>3.064389399977518</v>
      </c>
      <c r="W11" s="267">
        <v>8.2319278733177264</v>
      </c>
      <c r="X11" s="267">
        <v>2.3962218363398562</v>
      </c>
      <c r="Y11" s="267">
        <v>0.9712964940053701</v>
      </c>
      <c r="Z11" s="267">
        <v>2.0505468417047452</v>
      </c>
      <c r="AA11" s="267">
        <v>5.4369656999572191</v>
      </c>
      <c r="AB11" s="267">
        <v>55.52816412</v>
      </c>
      <c r="AC11" s="267">
        <v>1.7231657440000001</v>
      </c>
      <c r="AD11" s="267">
        <v>104.2683968</v>
      </c>
      <c r="AE11" s="267">
        <v>735.72692989999996</v>
      </c>
    </row>
    <row r="12" spans="1:31">
      <c r="A12" s="267" t="s">
        <v>4927</v>
      </c>
      <c r="B12" s="267" t="s">
        <v>4916</v>
      </c>
      <c r="C12" s="267" t="s">
        <v>4925</v>
      </c>
      <c r="D12" s="267">
        <v>0.44363760632413729</v>
      </c>
      <c r="E12" s="267">
        <v>0.62812920720527143</v>
      </c>
      <c r="F12" s="267">
        <v>1.611619795319521</v>
      </c>
      <c r="G12" s="267">
        <v>1.729090000566573</v>
      </c>
      <c r="H12" s="267">
        <v>0.61619832858553691</v>
      </c>
      <c r="I12" s="267">
        <v>1.6153810091881029</v>
      </c>
      <c r="J12" s="267">
        <v>1.5352084987142729</v>
      </c>
      <c r="K12" s="267">
        <v>7.5118175804239913</v>
      </c>
      <c r="L12" s="267">
        <v>1.0662164699690919</v>
      </c>
      <c r="M12" s="267">
        <v>3.5138153848702922</v>
      </c>
      <c r="N12" s="267">
        <v>2.1575083707344018</v>
      </c>
      <c r="O12" s="267">
        <v>13.43923729584338</v>
      </c>
      <c r="P12" s="267">
        <v>4.3842627573245334</v>
      </c>
      <c r="Q12" s="267">
        <v>5.6634539020212431</v>
      </c>
      <c r="R12" s="267">
        <v>4.9126807495486577</v>
      </c>
      <c r="S12" s="267">
        <v>13.13754429458381</v>
      </c>
      <c r="T12" s="267">
        <v>5.3376066141305127</v>
      </c>
      <c r="U12" s="267">
        <v>4.6185889407173679</v>
      </c>
      <c r="V12" s="267">
        <v>4.4912642618932059</v>
      </c>
      <c r="W12" s="267">
        <v>11.146301427054199</v>
      </c>
      <c r="X12" s="267">
        <v>1.8367106661097901</v>
      </c>
      <c r="Y12" s="267">
        <v>1.738071425035012</v>
      </c>
      <c r="Z12" s="267">
        <v>2.4539389154830431</v>
      </c>
      <c r="AA12" s="267">
        <v>4.1148450955537719</v>
      </c>
      <c r="AB12" s="267">
        <v>54.72534117</v>
      </c>
      <c r="AC12" s="267">
        <v>1.8474198719999999</v>
      </c>
      <c r="AD12" s="267">
        <v>103.8646308</v>
      </c>
      <c r="AE12" s="267">
        <v>744.12370780000003</v>
      </c>
    </row>
    <row r="13" spans="1:31">
      <c r="A13" s="267" t="s">
        <v>4928</v>
      </c>
      <c r="B13" s="267" t="s">
        <v>4926</v>
      </c>
      <c r="C13" s="267" t="s">
        <v>4915</v>
      </c>
      <c r="D13" s="267">
        <v>0.55101102891701648</v>
      </c>
      <c r="E13" s="267">
        <v>0.58271926513593919</v>
      </c>
      <c r="F13" s="267">
        <v>1.7349224119118001</v>
      </c>
      <c r="G13" s="267">
        <v>4.6791701842731266</v>
      </c>
      <c r="H13" s="267">
        <v>0.28163678141238041</v>
      </c>
      <c r="I13" s="267">
        <v>0.84811370455810509</v>
      </c>
      <c r="J13" s="267">
        <v>2.756371268669052</v>
      </c>
      <c r="K13" s="267">
        <v>0.39218328553246812</v>
      </c>
      <c r="L13" s="267">
        <v>2.647425332034222</v>
      </c>
      <c r="M13" s="267">
        <v>5.9291584361194856</v>
      </c>
      <c r="N13" s="267">
        <v>1.0328844018921171</v>
      </c>
      <c r="O13" s="267">
        <v>26.155292248941581</v>
      </c>
      <c r="P13" s="267">
        <v>4.0954559344661634</v>
      </c>
      <c r="Q13" s="267">
        <v>5.1128727707342598</v>
      </c>
      <c r="R13" s="267">
        <v>3.1561883139400249</v>
      </c>
      <c r="S13" s="267">
        <v>13.825829957700121</v>
      </c>
      <c r="T13" s="267">
        <v>3.3374468730797529</v>
      </c>
      <c r="U13" s="267">
        <v>1.536409101373297</v>
      </c>
      <c r="V13" s="267">
        <v>2.051046247034332</v>
      </c>
      <c r="W13" s="267">
        <v>7.6120242718792923</v>
      </c>
      <c r="X13" s="267">
        <v>2.194650932074274</v>
      </c>
      <c r="Y13" s="267">
        <v>1.227702946457609</v>
      </c>
      <c r="Z13" s="267">
        <v>1.9071873895647511</v>
      </c>
      <c r="AA13" s="267">
        <v>6.3501589938819416</v>
      </c>
      <c r="AB13" s="267">
        <v>55.672271440000003</v>
      </c>
      <c r="AC13" s="267">
        <v>1.98952616</v>
      </c>
      <c r="AD13" s="267">
        <v>101.35247010000001</v>
      </c>
      <c r="AE13" s="267">
        <v>739.62444619999997</v>
      </c>
    </row>
    <row r="14" spans="1:31">
      <c r="A14" s="267" t="s">
        <v>4929</v>
      </c>
      <c r="B14" s="267" t="s">
        <v>4926</v>
      </c>
      <c r="C14" s="267" t="s">
        <v>4917</v>
      </c>
      <c r="D14" s="267">
        <v>0.56221396809562107</v>
      </c>
      <c r="E14" s="267">
        <v>0.55319570804096041</v>
      </c>
      <c r="F14" s="267">
        <v>1.976850775728652</v>
      </c>
      <c r="G14" s="267">
        <v>4.2706680952415708</v>
      </c>
      <c r="H14" s="267">
        <v>2.9313084618227511E-2</v>
      </c>
      <c r="I14" s="267">
        <v>0.23963919932703709</v>
      </c>
      <c r="J14" s="267">
        <v>0.64844931180045395</v>
      </c>
      <c r="K14" s="267">
        <v>9.1939283338140214</v>
      </c>
      <c r="L14" s="267">
        <v>1.565999177546336</v>
      </c>
      <c r="M14" s="267">
        <v>3.0647219796325782</v>
      </c>
      <c r="N14" s="267">
        <v>3.908747183579703</v>
      </c>
      <c r="O14" s="267">
        <v>12.59411758933909</v>
      </c>
      <c r="P14" s="267">
        <v>4.7363970352850053</v>
      </c>
      <c r="Q14" s="267">
        <v>3.4164924295818482</v>
      </c>
      <c r="R14" s="267">
        <v>7.1649062967037933</v>
      </c>
      <c r="S14" s="267">
        <v>10.28617023882974</v>
      </c>
      <c r="T14" s="267">
        <v>4.9752270781832877</v>
      </c>
      <c r="U14" s="267">
        <v>1.989800578874978</v>
      </c>
      <c r="V14" s="267">
        <v>4.3846045512002769</v>
      </c>
      <c r="W14" s="267">
        <v>8.6231530845777158</v>
      </c>
      <c r="X14" s="267">
        <v>3.0258525030188932</v>
      </c>
      <c r="Y14" s="267">
        <v>1.251140637507234</v>
      </c>
      <c r="Z14" s="267">
        <v>2.994891570123837</v>
      </c>
      <c r="AA14" s="267">
        <v>6.8324633397833932</v>
      </c>
      <c r="AB14" s="267">
        <v>55.191331349999999</v>
      </c>
      <c r="AC14" s="267">
        <v>1.552355001</v>
      </c>
      <c r="AD14" s="267">
        <v>104.6486724</v>
      </c>
      <c r="AE14" s="267">
        <v>750.84193660000005</v>
      </c>
    </row>
    <row r="15" spans="1:31">
      <c r="A15" s="267" t="s">
        <v>4930</v>
      </c>
      <c r="B15" s="267" t="s">
        <v>4926</v>
      </c>
      <c r="C15" s="267" t="s">
        <v>4918</v>
      </c>
      <c r="D15" s="267">
        <v>0.29502630113966671</v>
      </c>
      <c r="E15" s="267">
        <v>0.71834219460828863</v>
      </c>
      <c r="F15" s="267">
        <v>2.7345507373291769</v>
      </c>
      <c r="G15" s="267">
        <v>3.558461716742197</v>
      </c>
      <c r="H15" s="267">
        <v>0.29903013127062611</v>
      </c>
      <c r="I15" s="267">
        <v>0.88784035559032537</v>
      </c>
      <c r="J15" s="267">
        <v>1.6049697135011569</v>
      </c>
      <c r="K15" s="267">
        <v>12.418418541901151</v>
      </c>
      <c r="L15" s="267">
        <v>0.36017913878797392</v>
      </c>
      <c r="M15" s="267">
        <v>2.2129771039761739</v>
      </c>
      <c r="N15" s="267">
        <v>2.3859161201360148</v>
      </c>
      <c r="O15" s="267">
        <v>10.68261552223227</v>
      </c>
      <c r="P15" s="267">
        <v>2.4079254138068982</v>
      </c>
      <c r="Q15" s="267">
        <v>3.9825627753758002</v>
      </c>
      <c r="R15" s="267">
        <v>5.5864342184673488</v>
      </c>
      <c r="S15" s="267">
        <v>9.2191132431129041</v>
      </c>
      <c r="T15" s="267">
        <v>3.3602788073022172</v>
      </c>
      <c r="U15" s="267">
        <v>3.2008965228505839</v>
      </c>
      <c r="V15" s="267">
        <v>4.9992670612278101</v>
      </c>
      <c r="W15" s="267">
        <v>6.6375868689797111</v>
      </c>
      <c r="X15" s="267">
        <v>2.8586122317227201</v>
      </c>
      <c r="Y15" s="267">
        <v>2.0148203196275452</v>
      </c>
      <c r="Z15" s="267">
        <v>3.4682913153884889</v>
      </c>
      <c r="AA15" s="267">
        <v>4.9548917138821489</v>
      </c>
      <c r="AB15" s="267">
        <v>53.244724750000003</v>
      </c>
      <c r="AC15" s="267">
        <v>1.7832112250000001</v>
      </c>
      <c r="AD15" s="267">
        <v>102.99633</v>
      </c>
      <c r="AE15" s="267">
        <v>759.98823289999996</v>
      </c>
    </row>
    <row r="16" spans="1:31">
      <c r="A16" s="267" t="s">
        <v>4931</v>
      </c>
      <c r="B16" s="267" t="s">
        <v>4926</v>
      </c>
      <c r="C16" s="267" t="s">
        <v>4919</v>
      </c>
      <c r="D16" s="267">
        <v>0.6968295005297962</v>
      </c>
      <c r="E16" s="267">
        <v>2.366940014593732</v>
      </c>
      <c r="F16" s="267">
        <v>3.1086109964190891</v>
      </c>
      <c r="G16" s="267">
        <v>2.6004074969557749</v>
      </c>
      <c r="H16" s="267">
        <v>0.24243913993620511</v>
      </c>
      <c r="I16" s="267">
        <v>3.0715290581945571</v>
      </c>
      <c r="J16" s="267">
        <v>2.269907189680211</v>
      </c>
      <c r="K16" s="267">
        <v>1.1431043325247039</v>
      </c>
      <c r="L16" s="267">
        <v>2.9131495080735248</v>
      </c>
      <c r="M16" s="267">
        <v>7.0332143605534272</v>
      </c>
      <c r="N16" s="267">
        <v>1.0642210812422519</v>
      </c>
      <c r="O16" s="267">
        <v>31.285953341938399</v>
      </c>
      <c r="P16" s="267">
        <v>2.9855871751026481</v>
      </c>
      <c r="Q16" s="267">
        <v>5.322554782762329</v>
      </c>
      <c r="R16" s="267">
        <v>3.3533596457348862</v>
      </c>
      <c r="S16" s="267">
        <v>10.73200433493496</v>
      </c>
      <c r="T16" s="267">
        <v>2.6747403824328049</v>
      </c>
      <c r="U16" s="267">
        <v>1.175188452910175</v>
      </c>
      <c r="V16" s="267">
        <v>2.6597409251819588</v>
      </c>
      <c r="W16" s="267">
        <v>2.5878823470560852</v>
      </c>
      <c r="X16" s="267">
        <v>3.663116735985871</v>
      </c>
      <c r="Y16" s="267">
        <v>0.93560143989520661</v>
      </c>
      <c r="Z16" s="267">
        <v>2.9637869433767778</v>
      </c>
      <c r="AA16" s="267">
        <v>2.5540800972239488</v>
      </c>
      <c r="AB16" s="267">
        <v>54.304044779999998</v>
      </c>
      <c r="AC16" s="267">
        <v>1.755513498</v>
      </c>
      <c r="AD16" s="267">
        <v>104.7640924</v>
      </c>
      <c r="AE16" s="267">
        <v>734.71342059999995</v>
      </c>
    </row>
    <row r="17" spans="1:31">
      <c r="A17" s="267" t="s">
        <v>4932</v>
      </c>
      <c r="B17" s="267" t="s">
        <v>4926</v>
      </c>
      <c r="C17" s="267" t="s">
        <v>4920</v>
      </c>
      <c r="D17" s="267">
        <v>0.34577478540823792</v>
      </c>
      <c r="E17" s="267">
        <v>0.61418740169105002</v>
      </c>
      <c r="F17" s="267">
        <v>3.256336190801945</v>
      </c>
      <c r="G17" s="267">
        <v>2.8714350980877161</v>
      </c>
      <c r="H17" s="267">
        <v>0.21525313196881221</v>
      </c>
      <c r="I17" s="267">
        <v>2.476919014348137</v>
      </c>
      <c r="J17" s="267">
        <v>2.428763689270006</v>
      </c>
      <c r="K17" s="267">
        <v>25.728192973891979</v>
      </c>
      <c r="L17" s="267">
        <v>0.88686570389989527</v>
      </c>
      <c r="M17" s="267">
        <v>3.581296936929188</v>
      </c>
      <c r="N17" s="267">
        <v>0.82429235331793593</v>
      </c>
      <c r="O17" s="267">
        <v>12.54744555271731</v>
      </c>
      <c r="P17" s="267">
        <v>2.1302579939808801</v>
      </c>
      <c r="Q17" s="267">
        <v>4.6567105064695378</v>
      </c>
      <c r="R17" s="267">
        <v>3.1777264055331611</v>
      </c>
      <c r="S17" s="267">
        <v>8.2608219528470155</v>
      </c>
      <c r="T17" s="267">
        <v>2.2861232544691621</v>
      </c>
      <c r="U17" s="267">
        <v>3.1690468783048749</v>
      </c>
      <c r="V17" s="267">
        <v>3.2295663111895401</v>
      </c>
      <c r="W17" s="267">
        <v>6.3234866985016289</v>
      </c>
      <c r="X17" s="267">
        <v>1.5746118819539481</v>
      </c>
      <c r="Y17" s="267">
        <v>1.9921783175464101</v>
      </c>
      <c r="Z17" s="267">
        <v>2.8296720852634909</v>
      </c>
      <c r="AA17" s="267">
        <v>4.3134582810964828</v>
      </c>
      <c r="AB17" s="267">
        <v>53.733299109999997</v>
      </c>
      <c r="AC17" s="267">
        <v>1.9902331179999999</v>
      </c>
      <c r="AD17" s="267">
        <v>103.9314912</v>
      </c>
      <c r="AE17" s="267">
        <v>740.60759819999998</v>
      </c>
    </row>
    <row r="18" spans="1:31">
      <c r="A18" s="267" t="s">
        <v>4933</v>
      </c>
      <c r="B18" s="267" t="s">
        <v>4926</v>
      </c>
      <c r="C18" s="267" t="s">
        <v>4921</v>
      </c>
      <c r="D18" s="267">
        <v>0.15088509017135221</v>
      </c>
      <c r="E18" s="267">
        <v>0.55992475143090692</v>
      </c>
      <c r="F18" s="267">
        <v>2.501536772917714</v>
      </c>
      <c r="G18" s="267">
        <v>1.8502769355864199</v>
      </c>
      <c r="H18" s="267">
        <v>0.14276821994417871</v>
      </c>
      <c r="I18" s="267">
        <v>1.1794880716660301</v>
      </c>
      <c r="J18" s="267">
        <v>1.1252007643219619</v>
      </c>
      <c r="K18" s="267">
        <v>0.29823848495918209</v>
      </c>
      <c r="L18" s="267">
        <v>1.0244560616929199</v>
      </c>
      <c r="M18" s="267">
        <v>2.2496600739944972</v>
      </c>
      <c r="N18" s="267">
        <v>2.640883459285734</v>
      </c>
      <c r="O18" s="267">
        <v>9.9557495852849094</v>
      </c>
      <c r="P18" s="267">
        <v>4.8339225676550024</v>
      </c>
      <c r="Q18" s="267">
        <v>4.4370543605215573</v>
      </c>
      <c r="R18" s="267">
        <v>6.4906224923199556</v>
      </c>
      <c r="S18" s="267">
        <v>18.607212740671319</v>
      </c>
      <c r="T18" s="267">
        <v>4.997446932041937</v>
      </c>
      <c r="U18" s="267">
        <v>3.2480179522376318</v>
      </c>
      <c r="V18" s="267">
        <v>5.708345301639798</v>
      </c>
      <c r="W18" s="267">
        <v>16.113008662768241</v>
      </c>
      <c r="X18" s="267">
        <v>1.8321602765527349</v>
      </c>
      <c r="Y18" s="267">
        <v>2.0270762776959019</v>
      </c>
      <c r="Z18" s="267">
        <v>2.973705576612752</v>
      </c>
      <c r="AA18" s="267">
        <v>5.046456631131961</v>
      </c>
      <c r="AB18" s="267">
        <v>53.299387469999999</v>
      </c>
      <c r="AC18" s="267">
        <v>1.9607352060000001</v>
      </c>
      <c r="AD18" s="267">
        <v>101.9083784</v>
      </c>
      <c r="AE18" s="267">
        <v>740.25948849999997</v>
      </c>
    </row>
    <row r="19" spans="1:31">
      <c r="A19" s="267" t="s">
        <v>4934</v>
      </c>
      <c r="B19" s="267" t="s">
        <v>4926</v>
      </c>
      <c r="C19" s="267" t="s">
        <v>4922</v>
      </c>
      <c r="D19" s="267">
        <v>1.0094390703303699</v>
      </c>
      <c r="E19" s="267">
        <v>1.10026958423042</v>
      </c>
      <c r="F19" s="267">
        <v>2.3033555881651582</v>
      </c>
      <c r="G19" s="267">
        <v>2.6066134764749962</v>
      </c>
      <c r="H19" s="267">
        <v>4.0944163388118203E-2</v>
      </c>
      <c r="I19" s="267">
        <v>0.80515013200199947</v>
      </c>
      <c r="J19" s="267">
        <v>1.332395757463124</v>
      </c>
      <c r="K19" s="267">
        <v>4.2394431858939834</v>
      </c>
      <c r="L19" s="267">
        <v>1.0463113919847189</v>
      </c>
      <c r="M19" s="267">
        <v>2.709876758368619</v>
      </c>
      <c r="N19" s="267">
        <v>1.524419456696299</v>
      </c>
      <c r="O19" s="267">
        <v>15.941854418197369</v>
      </c>
      <c r="P19" s="267">
        <v>4.6729129595218897</v>
      </c>
      <c r="Q19" s="267">
        <v>4.9968658288212424</v>
      </c>
      <c r="R19" s="267">
        <v>4.2994317158726423</v>
      </c>
      <c r="S19" s="267">
        <v>13.3424740828825</v>
      </c>
      <c r="T19" s="267">
        <v>5.8316569966080527</v>
      </c>
      <c r="U19" s="267">
        <v>3.9290369757059782</v>
      </c>
      <c r="V19" s="267">
        <v>3.4975471608388791</v>
      </c>
      <c r="W19" s="267">
        <v>10.943309069485551</v>
      </c>
      <c r="X19" s="267">
        <v>4.3389454932587146</v>
      </c>
      <c r="Y19" s="267">
        <v>1.430631795051633</v>
      </c>
      <c r="Z19" s="267">
        <v>2.8847202990656262</v>
      </c>
      <c r="AA19" s="267">
        <v>5.1590948199130784</v>
      </c>
      <c r="AB19" s="267">
        <v>50.816534789999999</v>
      </c>
      <c r="AC19" s="267">
        <v>1.8309350449999999</v>
      </c>
      <c r="AD19" s="267">
        <v>102.7090451</v>
      </c>
      <c r="AE19" s="267">
        <v>758.7271144</v>
      </c>
    </row>
    <row r="20" spans="1:31">
      <c r="A20" s="267" t="s">
        <v>4935</v>
      </c>
      <c r="B20" s="267" t="s">
        <v>4926</v>
      </c>
      <c r="C20" s="267" t="s">
        <v>4923</v>
      </c>
      <c r="D20" s="267">
        <v>0.46781560613947082</v>
      </c>
      <c r="E20" s="267">
        <v>0.7467678768760907</v>
      </c>
      <c r="F20" s="267">
        <v>1.793129521497411</v>
      </c>
      <c r="G20" s="267">
        <v>3.0880054390623508</v>
      </c>
      <c r="H20" s="267">
        <v>8.5412606574715014E-16</v>
      </c>
      <c r="I20" s="267">
        <v>0.43810182619453708</v>
      </c>
      <c r="J20" s="267">
        <v>1.7340516040944081</v>
      </c>
      <c r="K20" s="267">
        <v>2.1365689776525301</v>
      </c>
      <c r="L20" s="267">
        <v>1.052284280945597</v>
      </c>
      <c r="M20" s="267">
        <v>3.674303943292391</v>
      </c>
      <c r="N20" s="267">
        <v>3.0519550813019078</v>
      </c>
      <c r="O20" s="267">
        <v>15.419512973617181</v>
      </c>
      <c r="P20" s="267">
        <v>4.0219685003266763</v>
      </c>
      <c r="Q20" s="267">
        <v>6.0142717816821349</v>
      </c>
      <c r="R20" s="267">
        <v>6.9579490565185091</v>
      </c>
      <c r="S20" s="267">
        <v>16.351767506972351</v>
      </c>
      <c r="T20" s="267">
        <v>3.1306793330275231</v>
      </c>
      <c r="U20" s="267">
        <v>3.504138637653702</v>
      </c>
      <c r="V20" s="267">
        <v>4.3096198274680706</v>
      </c>
      <c r="W20" s="267">
        <v>11.35979681317913</v>
      </c>
      <c r="X20" s="267">
        <v>1.756483193124283</v>
      </c>
      <c r="Y20" s="267">
        <v>1.6316898118365719</v>
      </c>
      <c r="Z20" s="267">
        <v>2.2790497962220742</v>
      </c>
      <c r="AA20" s="267">
        <v>5.0786168700191778</v>
      </c>
      <c r="AB20" s="267">
        <v>52.161186360000002</v>
      </c>
      <c r="AC20" s="267">
        <v>1.514873543</v>
      </c>
      <c r="AD20" s="267">
        <v>103.61545409999999</v>
      </c>
      <c r="AE20" s="267">
        <v>733.79998009999997</v>
      </c>
    </row>
    <row r="21" spans="1:31">
      <c r="A21" s="267" t="s">
        <v>4937</v>
      </c>
      <c r="B21" s="267" t="s">
        <v>4926</v>
      </c>
      <c r="C21" s="267" t="s">
        <v>4924</v>
      </c>
      <c r="D21" s="267">
        <v>0.18683295841220021</v>
      </c>
      <c r="E21" s="267">
        <v>0.73962358643411819</v>
      </c>
      <c r="F21" s="267">
        <v>1.590744143043838</v>
      </c>
      <c r="G21" s="267">
        <v>4.9058999495981226</v>
      </c>
      <c r="H21" s="267">
        <v>5.9493474817502903E-2</v>
      </c>
      <c r="I21" s="267">
        <v>0.47809841601906988</v>
      </c>
      <c r="J21" s="267">
        <v>2.3881566550696558</v>
      </c>
      <c r="K21" s="267">
        <v>2.1035213957238872</v>
      </c>
      <c r="L21" s="267">
        <v>1.760834868855544</v>
      </c>
      <c r="M21" s="267">
        <v>3.050224866440046</v>
      </c>
      <c r="N21" s="267">
        <v>4.2034927686665631</v>
      </c>
      <c r="O21" s="267">
        <v>10.74460909865118</v>
      </c>
      <c r="P21" s="267">
        <v>4.7214566536182003</v>
      </c>
      <c r="Q21" s="267">
        <v>3.7928913367189199</v>
      </c>
      <c r="R21" s="267">
        <v>8.493738130288671</v>
      </c>
      <c r="S21" s="267">
        <v>14.38509332896504</v>
      </c>
      <c r="T21" s="267">
        <v>4.8244611847054442</v>
      </c>
      <c r="U21" s="267">
        <v>1.843755460493727</v>
      </c>
      <c r="V21" s="267">
        <v>4.5531786351210419</v>
      </c>
      <c r="W21" s="267">
        <v>11.91924505502033</v>
      </c>
      <c r="X21" s="267">
        <v>2.2963818759366559</v>
      </c>
      <c r="Y21" s="267">
        <v>0.90526977887619675</v>
      </c>
      <c r="Z21" s="267">
        <v>2.1701779466021902</v>
      </c>
      <c r="AA21" s="267">
        <v>7.3673269829182644</v>
      </c>
      <c r="AB21" s="267">
        <v>55.261636289999998</v>
      </c>
      <c r="AC21" s="267">
        <v>1.6945803939999999</v>
      </c>
      <c r="AD21" s="267">
        <v>103.1812305</v>
      </c>
      <c r="AE21" s="267">
        <v>742.66092609999998</v>
      </c>
    </row>
    <row r="22" spans="1:31">
      <c r="A22" s="267" t="s">
        <v>4938</v>
      </c>
      <c r="B22" s="267" t="s">
        <v>4926</v>
      </c>
      <c r="C22" s="267" t="s">
        <v>4925</v>
      </c>
      <c r="D22" s="267">
        <v>0.33558432200970839</v>
      </c>
      <c r="E22" s="267">
        <v>2.8455969654293658</v>
      </c>
      <c r="F22" s="267">
        <v>0.95312598901311596</v>
      </c>
      <c r="G22" s="267">
        <v>2.3173139091741288</v>
      </c>
      <c r="H22" s="267">
        <v>1.5862858507557001</v>
      </c>
      <c r="I22" s="267">
        <v>0.43053120179979709</v>
      </c>
      <c r="J22" s="267">
        <v>2.005956534321899</v>
      </c>
      <c r="K22" s="267">
        <v>3.254622867061626</v>
      </c>
      <c r="L22" s="267">
        <v>2.0975872712868169</v>
      </c>
      <c r="M22" s="267">
        <v>8.5197577891231209</v>
      </c>
      <c r="N22" s="267">
        <v>1.0845209515263889</v>
      </c>
      <c r="O22" s="267">
        <v>21.404094371567769</v>
      </c>
      <c r="P22" s="267">
        <v>3.880126650518926</v>
      </c>
      <c r="Q22" s="267">
        <v>9.2429196315696256</v>
      </c>
      <c r="R22" s="267">
        <v>4.5588541972913763</v>
      </c>
      <c r="S22" s="267">
        <v>15.270835879915079</v>
      </c>
      <c r="T22" s="267">
        <v>3.8492189595512389</v>
      </c>
      <c r="U22" s="267">
        <v>2.0565005293193468</v>
      </c>
      <c r="V22" s="267">
        <v>0.8609857081266119</v>
      </c>
      <c r="W22" s="267">
        <v>3.536888310528683</v>
      </c>
      <c r="X22" s="267">
        <v>4.9881925888086034</v>
      </c>
      <c r="Y22" s="267">
        <v>0.85628348497823215</v>
      </c>
      <c r="Z22" s="267">
        <v>0.86445550169328766</v>
      </c>
      <c r="AA22" s="267">
        <v>2.998044416372418</v>
      </c>
      <c r="AB22" s="267">
        <v>53.607446260000003</v>
      </c>
      <c r="AC22" s="267">
        <v>1.757122888</v>
      </c>
      <c r="AD22" s="267">
        <v>102.6388338</v>
      </c>
      <c r="AE22" s="267">
        <v>732.45525459999999</v>
      </c>
    </row>
    <row r="23" spans="1:31">
      <c r="A23" s="267" t="s">
        <v>4939</v>
      </c>
      <c r="B23" s="267" t="s">
        <v>4927</v>
      </c>
      <c r="C23" s="267" t="s">
        <v>4915</v>
      </c>
      <c r="D23" s="267">
        <v>0.22178020531162471</v>
      </c>
      <c r="E23" s="267">
        <v>0.44824047203571799</v>
      </c>
      <c r="F23" s="267">
        <v>1.082689022412799</v>
      </c>
      <c r="G23" s="267">
        <v>2.187330946610206</v>
      </c>
      <c r="H23" s="267">
        <v>0.1031624657227545</v>
      </c>
      <c r="I23" s="267">
        <v>0.37740914870857101</v>
      </c>
      <c r="J23" s="267">
        <v>1.04536677931123</v>
      </c>
      <c r="K23" s="267">
        <v>4.8693370403092029</v>
      </c>
      <c r="L23" s="267">
        <v>0.97380015916783969</v>
      </c>
      <c r="M23" s="267">
        <v>2.3725448819237589</v>
      </c>
      <c r="N23" s="267">
        <v>2.4837126903897642</v>
      </c>
      <c r="O23" s="267">
        <v>11.216147756621149</v>
      </c>
      <c r="P23" s="267">
        <v>4.528176833536631</v>
      </c>
      <c r="Q23" s="267">
        <v>3.9188175195158812</v>
      </c>
      <c r="R23" s="267">
        <v>6.0273295311643427</v>
      </c>
      <c r="S23" s="267">
        <v>17.409349471622559</v>
      </c>
      <c r="T23" s="267">
        <v>5.632980219720702</v>
      </c>
      <c r="U23" s="267">
        <v>2.747349805956314</v>
      </c>
      <c r="V23" s="267">
        <v>4.7229390294125917</v>
      </c>
      <c r="W23" s="267">
        <v>15.915805212293989</v>
      </c>
      <c r="X23" s="267">
        <v>2.057081873328539</v>
      </c>
      <c r="Y23" s="267">
        <v>1.217825883685242</v>
      </c>
      <c r="Z23" s="267">
        <v>2.050569287220315</v>
      </c>
      <c r="AA23" s="267">
        <v>6.3626413962431014</v>
      </c>
      <c r="AB23" s="267">
        <v>50.727721590000002</v>
      </c>
      <c r="AC23" s="267">
        <v>1.702459567</v>
      </c>
      <c r="AD23" s="267">
        <v>101.01736649999999</v>
      </c>
      <c r="AE23" s="267">
        <v>751.30846789999998</v>
      </c>
    </row>
    <row r="24" spans="1:31">
      <c r="A24" s="267" t="s">
        <v>4940</v>
      </c>
      <c r="B24" s="267" t="s">
        <v>4927</v>
      </c>
      <c r="C24" s="267" t="s">
        <v>4917</v>
      </c>
      <c r="D24" s="267">
        <v>1.1296848247887279</v>
      </c>
      <c r="E24" s="267">
        <v>0.64336682303215975</v>
      </c>
      <c r="F24" s="267">
        <v>1.9664839468726349</v>
      </c>
      <c r="G24" s="267">
        <v>5.2527626929974556</v>
      </c>
      <c r="H24" s="267">
        <v>0.1385186871177638</v>
      </c>
      <c r="I24" s="267">
        <v>0.92398045875453672</v>
      </c>
      <c r="J24" s="267">
        <v>3.5527564094136239</v>
      </c>
      <c r="K24" s="267">
        <v>19.517271196150212</v>
      </c>
      <c r="L24" s="267">
        <v>2.262190025344252</v>
      </c>
      <c r="M24" s="267">
        <v>6.099883305083921</v>
      </c>
      <c r="N24" s="267">
        <v>2.3110875197858922</v>
      </c>
      <c r="O24" s="267">
        <v>17.13410900311402</v>
      </c>
      <c r="P24" s="267">
        <v>2.190564919443267</v>
      </c>
      <c r="Q24" s="267">
        <v>1.486521382239425</v>
      </c>
      <c r="R24" s="267">
        <v>2.468903399129398</v>
      </c>
      <c r="S24" s="267">
        <v>7.7108673086784654</v>
      </c>
      <c r="T24" s="267">
        <v>2.9423041010331401</v>
      </c>
      <c r="U24" s="267">
        <v>0.93574947374419393</v>
      </c>
      <c r="V24" s="267">
        <v>2.279125666817778</v>
      </c>
      <c r="W24" s="267">
        <v>7.3386954323665874</v>
      </c>
      <c r="X24" s="267">
        <v>2.1290754709091448</v>
      </c>
      <c r="Y24" s="267">
        <v>0.82940580523084262</v>
      </c>
      <c r="Z24" s="267">
        <v>2.0330485027421799</v>
      </c>
      <c r="AA24" s="267">
        <v>6.5093709474261718</v>
      </c>
      <c r="AB24" s="267">
        <v>52.549367070000002</v>
      </c>
      <c r="AC24" s="267">
        <v>1.5020066519999999</v>
      </c>
      <c r="AD24" s="267">
        <v>101.5622565</v>
      </c>
      <c r="AE24" s="267">
        <v>740.02161320000005</v>
      </c>
    </row>
    <row r="25" spans="1:31">
      <c r="A25" s="267" t="s">
        <v>4941</v>
      </c>
      <c r="B25" s="267" t="s">
        <v>4927</v>
      </c>
      <c r="C25" s="267" t="s">
        <v>4918</v>
      </c>
      <c r="D25" s="267">
        <v>0.33377401959785807</v>
      </c>
      <c r="E25" s="267">
        <v>0.51602346233046004</v>
      </c>
      <c r="F25" s="267">
        <v>1.5389219596260291</v>
      </c>
      <c r="G25" s="267">
        <v>5.2239004738188886</v>
      </c>
      <c r="H25" s="267">
        <v>0.1462438289344235</v>
      </c>
      <c r="I25" s="267">
        <v>0.56391595865502164</v>
      </c>
      <c r="J25" s="267">
        <v>2.5033136535502249</v>
      </c>
      <c r="K25" s="267">
        <v>7.333037270231495</v>
      </c>
      <c r="L25" s="267">
        <v>1.2694878904490361</v>
      </c>
      <c r="M25" s="267">
        <v>2.4238926659023692</v>
      </c>
      <c r="N25" s="267">
        <v>2.4375011160677822</v>
      </c>
      <c r="O25" s="267">
        <v>13.95054670410399</v>
      </c>
      <c r="P25" s="267">
        <v>4.4231173300426718</v>
      </c>
      <c r="Q25" s="267">
        <v>3.031179753985549</v>
      </c>
      <c r="R25" s="267">
        <v>5.5983326091871133</v>
      </c>
      <c r="S25" s="267">
        <v>13.76879748203814</v>
      </c>
      <c r="T25" s="267">
        <v>4.5886543667374022</v>
      </c>
      <c r="U25" s="267">
        <v>1.5853011552873351</v>
      </c>
      <c r="V25" s="267">
        <v>3.2288406918527421</v>
      </c>
      <c r="W25" s="267">
        <v>11.133654156442629</v>
      </c>
      <c r="X25" s="267">
        <v>1.94420258032227</v>
      </c>
      <c r="Y25" s="267">
        <v>0.75549855863006976</v>
      </c>
      <c r="Z25" s="267">
        <v>1.7463985781414031</v>
      </c>
      <c r="AA25" s="267">
        <v>7.9248056933014377</v>
      </c>
      <c r="AB25" s="267">
        <v>54.630749250000001</v>
      </c>
      <c r="AC25" s="267">
        <v>1.554327038</v>
      </c>
      <c r="AD25" s="267">
        <v>101.94659489999999</v>
      </c>
      <c r="AE25" s="267">
        <v>749.43080150000003</v>
      </c>
    </row>
    <row r="26" spans="1:31">
      <c r="A26" s="267" t="s">
        <v>4942</v>
      </c>
      <c r="B26" s="267" t="s">
        <v>4927</v>
      </c>
      <c r="C26" s="267" t="s">
        <v>4919</v>
      </c>
      <c r="D26" s="267">
        <v>0.44746060659550813</v>
      </c>
      <c r="E26" s="267">
        <v>0.63018409241838824</v>
      </c>
      <c r="F26" s="267">
        <v>2.2941866308711201</v>
      </c>
      <c r="G26" s="267">
        <v>3.259787120422367</v>
      </c>
      <c r="H26" s="267">
        <v>1.110376128328435</v>
      </c>
      <c r="I26" s="267">
        <v>1.942928554871189</v>
      </c>
      <c r="J26" s="267">
        <v>4.072482542085452</v>
      </c>
      <c r="K26" s="267">
        <v>13.441039225607501</v>
      </c>
      <c r="L26" s="267">
        <v>1.5776256640874069</v>
      </c>
      <c r="M26" s="267">
        <v>5.9538289598234346</v>
      </c>
      <c r="N26" s="267">
        <v>1.522889465975243</v>
      </c>
      <c r="O26" s="267">
        <v>14.05338130806439</v>
      </c>
      <c r="P26" s="267">
        <v>1.6323144093780919</v>
      </c>
      <c r="Q26" s="267">
        <v>6.5134996054808552</v>
      </c>
      <c r="R26" s="267">
        <v>3.423334047456823</v>
      </c>
      <c r="S26" s="267">
        <v>10.73623178632222</v>
      </c>
      <c r="T26" s="267">
        <v>0.77077174648955693</v>
      </c>
      <c r="U26" s="267">
        <v>2.8358296869029691</v>
      </c>
      <c r="V26" s="267">
        <v>2.318470721877457</v>
      </c>
      <c r="W26" s="267">
        <v>5.8781595350346283</v>
      </c>
      <c r="X26" s="267">
        <v>1.0929043855719269</v>
      </c>
      <c r="Y26" s="267">
        <v>1.849516567689566</v>
      </c>
      <c r="Z26" s="267">
        <v>2.2972062171413241</v>
      </c>
      <c r="AA26" s="267">
        <v>4.5660310509341304</v>
      </c>
      <c r="AB26" s="267">
        <v>55.51787693</v>
      </c>
      <c r="AC26" s="267">
        <v>1.8445928</v>
      </c>
      <c r="AD26" s="267">
        <v>104.48050600000001</v>
      </c>
      <c r="AE26" s="267">
        <v>735.71872470000005</v>
      </c>
    </row>
    <row r="27" spans="1:31">
      <c r="A27" s="267" t="s">
        <v>4943</v>
      </c>
      <c r="B27" s="267" t="s">
        <v>4927</v>
      </c>
      <c r="C27" s="267" t="s">
        <v>4920</v>
      </c>
      <c r="D27" s="267">
        <v>0.36229721225814049</v>
      </c>
      <c r="E27" s="267">
        <v>0.87978376868117458</v>
      </c>
      <c r="F27" s="267">
        <v>1.047444843992853</v>
      </c>
      <c r="G27" s="267">
        <v>3.9264308472286791</v>
      </c>
      <c r="H27" s="267">
        <v>0.15027934030959131</v>
      </c>
      <c r="I27" s="267">
        <v>0.55472670178876116</v>
      </c>
      <c r="J27" s="267">
        <v>2.2429066421419579</v>
      </c>
      <c r="K27" s="267">
        <v>4.2840089175491602</v>
      </c>
      <c r="L27" s="267">
        <v>3.6586669369185092</v>
      </c>
      <c r="M27" s="267">
        <v>3.0986008610759832</v>
      </c>
      <c r="N27" s="267">
        <v>4.0893875102785211</v>
      </c>
      <c r="O27" s="267">
        <v>11.7003870618882</v>
      </c>
      <c r="P27" s="267">
        <v>8.3667525116904358</v>
      </c>
      <c r="Q27" s="267">
        <v>3.5991851421710011</v>
      </c>
      <c r="R27" s="267">
        <v>8.0088797889968664</v>
      </c>
      <c r="S27" s="267">
        <v>14.50418580089905</v>
      </c>
      <c r="T27" s="267">
        <v>4.3441078347943121</v>
      </c>
      <c r="U27" s="267">
        <v>1.412030753177727</v>
      </c>
      <c r="V27" s="267">
        <v>3.5366699450755559</v>
      </c>
      <c r="W27" s="267">
        <v>10.132729931421419</v>
      </c>
      <c r="X27" s="267">
        <v>1.76880023706784</v>
      </c>
      <c r="Y27" s="267">
        <v>0.70873205131339234</v>
      </c>
      <c r="Z27" s="267">
        <v>1.4230305095454521</v>
      </c>
      <c r="AA27" s="267">
        <v>5.8798212294086083</v>
      </c>
      <c r="AB27" s="267">
        <v>51.008141899999998</v>
      </c>
      <c r="AC27" s="267">
        <v>1.56307833</v>
      </c>
      <c r="AD27" s="267">
        <v>103.7854883</v>
      </c>
      <c r="AE27" s="267">
        <v>758.03158910000002</v>
      </c>
    </row>
    <row r="28" spans="1:31">
      <c r="A28" s="267" t="s">
        <v>4944</v>
      </c>
      <c r="B28" s="267" t="s">
        <v>4927</v>
      </c>
      <c r="C28" s="267" t="s">
        <v>4921</v>
      </c>
      <c r="D28" s="267">
        <v>0.47105375544535488</v>
      </c>
      <c r="E28" s="267">
        <v>0.61892642502849016</v>
      </c>
      <c r="F28" s="267">
        <v>1.4321770378009431</v>
      </c>
      <c r="G28" s="267">
        <v>4.3408973049562434</v>
      </c>
      <c r="H28" s="267">
        <v>0.12808896769750189</v>
      </c>
      <c r="I28" s="267">
        <v>0.47366156735225601</v>
      </c>
      <c r="J28" s="267">
        <v>2.0771994637812452</v>
      </c>
      <c r="K28" s="267">
        <v>3.2217824119421881</v>
      </c>
      <c r="L28" s="267">
        <v>1.0824101349912449</v>
      </c>
      <c r="M28" s="267">
        <v>3.0115742831425689</v>
      </c>
      <c r="N28" s="267">
        <v>2.1445772726480792</v>
      </c>
      <c r="O28" s="267">
        <v>16.206835122548039</v>
      </c>
      <c r="P28" s="267">
        <v>3.7141174062302582</v>
      </c>
      <c r="Q28" s="267">
        <v>4.2046058690379668</v>
      </c>
      <c r="R28" s="267">
        <v>5.1835828351989477</v>
      </c>
      <c r="S28" s="267">
        <v>16.784628927687109</v>
      </c>
      <c r="T28" s="267">
        <v>3.0336513936559939</v>
      </c>
      <c r="U28" s="267">
        <v>2.8030524660118621</v>
      </c>
      <c r="V28" s="267">
        <v>3.643810895472908</v>
      </c>
      <c r="W28" s="267">
        <v>13.10793773053382</v>
      </c>
      <c r="X28" s="267">
        <v>1.7398876708275841</v>
      </c>
      <c r="Y28" s="267">
        <v>1.071914584123117</v>
      </c>
      <c r="Z28" s="267">
        <v>2.0083571728908991</v>
      </c>
      <c r="AA28" s="267">
        <v>7.024776883612593</v>
      </c>
      <c r="AB28" s="267">
        <v>55.072589180000001</v>
      </c>
      <c r="AC28" s="267">
        <v>1.5179170639999999</v>
      </c>
      <c r="AD28" s="267">
        <v>103.6144228</v>
      </c>
      <c r="AE28" s="267">
        <v>752.5428617</v>
      </c>
    </row>
    <row r="29" spans="1:31">
      <c r="A29" s="267" t="s">
        <v>4945</v>
      </c>
      <c r="B29" s="267" t="s">
        <v>4927</v>
      </c>
      <c r="C29" s="267" t="s">
        <v>4922</v>
      </c>
      <c r="D29" s="267">
        <v>0.40600122671144279</v>
      </c>
      <c r="E29" s="267">
        <v>0.27876792430610969</v>
      </c>
      <c r="F29" s="267">
        <v>1.1485229717958469</v>
      </c>
      <c r="G29" s="267">
        <v>3.5687333485935442</v>
      </c>
      <c r="H29" s="267">
        <v>3.425584933285044E-2</v>
      </c>
      <c r="I29" s="267">
        <v>0.40847686119064958</v>
      </c>
      <c r="J29" s="267">
        <v>1.1709858229766279</v>
      </c>
      <c r="K29" s="267">
        <v>3.809977905978728</v>
      </c>
      <c r="L29" s="267">
        <v>1.1751817538482741</v>
      </c>
      <c r="M29" s="267">
        <v>3.2693558896696211</v>
      </c>
      <c r="N29" s="267">
        <v>1.77669813269085</v>
      </c>
      <c r="O29" s="267">
        <v>17.175308472666821</v>
      </c>
      <c r="P29" s="267">
        <v>3.4597925255283108</v>
      </c>
      <c r="Q29" s="267">
        <v>4.6916448237061674</v>
      </c>
      <c r="R29" s="267">
        <v>4.4139916047192456</v>
      </c>
      <c r="S29" s="267">
        <v>17.430182738268218</v>
      </c>
      <c r="T29" s="267">
        <v>3.1796409316089589</v>
      </c>
      <c r="U29" s="267">
        <v>3.3022842114528692</v>
      </c>
      <c r="V29" s="267">
        <v>3.454230835153032</v>
      </c>
      <c r="W29" s="267">
        <v>13.68858165400316</v>
      </c>
      <c r="X29" s="267">
        <v>1.591298321726154</v>
      </c>
      <c r="Y29" s="267">
        <v>1.2403455149581919</v>
      </c>
      <c r="Z29" s="267">
        <v>1.806277509606758</v>
      </c>
      <c r="AA29" s="267">
        <v>6.6158240512078237</v>
      </c>
      <c r="AB29" s="267">
        <v>54.702637930000002</v>
      </c>
      <c r="AC29" s="267">
        <v>1.5835464589999999</v>
      </c>
      <c r="AD29" s="267">
        <v>104.4067411</v>
      </c>
      <c r="AE29" s="267">
        <v>731.5914861</v>
      </c>
    </row>
    <row r="30" spans="1:31">
      <c r="A30" s="267" t="s">
        <v>4946</v>
      </c>
      <c r="B30" s="267" t="s">
        <v>4927</v>
      </c>
      <c r="C30" s="267" t="s">
        <v>4923</v>
      </c>
      <c r="D30" s="267">
        <v>0.32813542954259711</v>
      </c>
      <c r="E30" s="267">
        <v>0.49135112233469702</v>
      </c>
      <c r="F30" s="267">
        <v>1.510289321718516</v>
      </c>
      <c r="G30" s="267">
        <v>5.1186847960115669</v>
      </c>
      <c r="H30" s="267">
        <v>0.1392342038585703</v>
      </c>
      <c r="I30" s="267">
        <v>0.53691188905614118</v>
      </c>
      <c r="J30" s="267">
        <v>2.3992105021445851</v>
      </c>
      <c r="K30" s="267">
        <v>7.0010932279189788</v>
      </c>
      <c r="L30" s="267">
        <v>1.2481557519224009</v>
      </c>
      <c r="M30" s="267">
        <v>2.43070856763884</v>
      </c>
      <c r="N30" s="267">
        <v>2.429973903481021</v>
      </c>
      <c r="O30" s="267">
        <v>13.84140165760766</v>
      </c>
      <c r="P30" s="267">
        <v>4.3759367403250362</v>
      </c>
      <c r="Q30" s="267">
        <v>3.103079232612477</v>
      </c>
      <c r="R30" s="267">
        <v>5.6234797456416752</v>
      </c>
      <c r="S30" s="267">
        <v>13.91787062782385</v>
      </c>
      <c r="T30" s="267">
        <v>4.5859281312543114</v>
      </c>
      <c r="U30" s="267">
        <v>1.6577299997539141</v>
      </c>
      <c r="V30" s="267">
        <v>3.3407205983084229</v>
      </c>
      <c r="W30" s="267">
        <v>11.36681981739893</v>
      </c>
      <c r="X30" s="267">
        <v>1.9382458371263389</v>
      </c>
      <c r="Y30" s="267">
        <v>0.80245390120756044</v>
      </c>
      <c r="Z30" s="267">
        <v>1.8491416251330139</v>
      </c>
      <c r="AA30" s="267">
        <v>8.0301169681362641</v>
      </c>
      <c r="AB30" s="267">
        <v>54.849620260000002</v>
      </c>
      <c r="AC30" s="267">
        <v>1.5001678979999999</v>
      </c>
      <c r="AD30" s="267">
        <v>103.2041787</v>
      </c>
      <c r="AE30" s="267">
        <v>743.70149300000003</v>
      </c>
    </row>
    <row r="31" spans="1:31">
      <c r="A31" s="267" t="s">
        <v>4948</v>
      </c>
      <c r="B31" s="267" t="s">
        <v>4927</v>
      </c>
      <c r="C31" s="267" t="s">
        <v>4924</v>
      </c>
      <c r="D31" s="267">
        <v>0.23826635567273971</v>
      </c>
      <c r="E31" s="267">
        <v>0.93954029533089201</v>
      </c>
      <c r="F31" s="267">
        <v>2.678003825399315</v>
      </c>
      <c r="G31" s="267">
        <v>3.3380942162580882</v>
      </c>
      <c r="H31" s="267">
        <v>0.2466755903103659</v>
      </c>
      <c r="I31" s="267">
        <v>1.0748836377885771</v>
      </c>
      <c r="J31" s="267">
        <v>1.776909939067308</v>
      </c>
      <c r="K31" s="267">
        <v>3.053130386768514</v>
      </c>
      <c r="L31" s="267">
        <v>1.3478492757982341</v>
      </c>
      <c r="M31" s="267">
        <v>3.4560506022571702</v>
      </c>
      <c r="N31" s="267">
        <v>2.426346664587204</v>
      </c>
      <c r="O31" s="267">
        <v>12.40786949329569</v>
      </c>
      <c r="P31" s="267">
        <v>3.9400699259039009</v>
      </c>
      <c r="Q31" s="267">
        <v>5.8088658402847866</v>
      </c>
      <c r="R31" s="267">
        <v>5.5451539394792997</v>
      </c>
      <c r="S31" s="267">
        <v>13.02544516761292</v>
      </c>
      <c r="T31" s="267">
        <v>4.2171673329319317</v>
      </c>
      <c r="U31" s="267">
        <v>4.4085037530251254</v>
      </c>
      <c r="V31" s="267">
        <v>4.8036131556490798</v>
      </c>
      <c r="W31" s="267">
        <v>10.105456570601049</v>
      </c>
      <c r="X31" s="267">
        <v>2.7733978011192431</v>
      </c>
      <c r="Y31" s="267">
        <v>2.065892370305479</v>
      </c>
      <c r="Z31" s="267">
        <v>3.7361759094223972</v>
      </c>
      <c r="AA31" s="267">
        <v>6.3868479665819153</v>
      </c>
      <c r="AB31" s="267">
        <v>54.917991149999999</v>
      </c>
      <c r="AC31" s="267">
        <v>1.5813989749999999</v>
      </c>
      <c r="AD31" s="267">
        <v>104.181211</v>
      </c>
      <c r="AE31" s="267">
        <v>730.34179089999998</v>
      </c>
    </row>
    <row r="32" spans="1:31">
      <c r="A32" s="267" t="s">
        <v>4949</v>
      </c>
      <c r="B32" s="267" t="s">
        <v>4927</v>
      </c>
      <c r="C32" s="267" t="s">
        <v>4925</v>
      </c>
      <c r="D32" s="267">
        <v>0.46471598425655658</v>
      </c>
      <c r="E32" s="267">
        <v>1.4138269100755361</v>
      </c>
      <c r="F32" s="267">
        <v>2.4467329577417178</v>
      </c>
      <c r="G32" s="267">
        <v>3.2027388717120382</v>
      </c>
      <c r="H32" s="267">
        <v>5.5528386206412678E-2</v>
      </c>
      <c r="I32" s="267">
        <v>1.2848446371426601</v>
      </c>
      <c r="J32" s="267">
        <v>1.9936141576334561</v>
      </c>
      <c r="K32" s="267">
        <v>8.9907549173874735</v>
      </c>
      <c r="L32" s="267">
        <v>0.96645276517059253</v>
      </c>
      <c r="M32" s="267">
        <v>2.930403466274607</v>
      </c>
      <c r="N32" s="267">
        <v>2.236748962498361</v>
      </c>
      <c r="O32" s="267">
        <v>12.104705752945129</v>
      </c>
      <c r="P32" s="267">
        <v>4.1610939795471076</v>
      </c>
      <c r="Q32" s="267">
        <v>5.5842094443767456</v>
      </c>
      <c r="R32" s="267">
        <v>6.0659569279137591</v>
      </c>
      <c r="S32" s="267">
        <v>13.624592816444819</v>
      </c>
      <c r="T32" s="267">
        <v>3.725378553359445</v>
      </c>
      <c r="U32" s="267">
        <v>3.7328165908013009</v>
      </c>
      <c r="V32" s="267">
        <v>4.3008898119220236</v>
      </c>
      <c r="W32" s="267">
        <v>8.2056337336879519</v>
      </c>
      <c r="X32" s="267">
        <v>2.3413880998981469</v>
      </c>
      <c r="Y32" s="267">
        <v>1.308574950871483</v>
      </c>
      <c r="Z32" s="267">
        <v>3.024635280534548</v>
      </c>
      <c r="AA32" s="267">
        <v>4.5044717146244562</v>
      </c>
      <c r="AB32" s="267">
        <v>55.218321690000003</v>
      </c>
      <c r="AC32" s="267">
        <v>1.7839766340000001</v>
      </c>
      <c r="AD32" s="267">
        <v>104.0056673</v>
      </c>
      <c r="AE32" s="267">
        <v>731.15773999999999</v>
      </c>
    </row>
    <row r="33" spans="1:31">
      <c r="A33" s="267" t="s">
        <v>4950</v>
      </c>
      <c r="B33" s="267" t="s">
        <v>4928</v>
      </c>
      <c r="C33" s="267" t="s">
        <v>4915</v>
      </c>
      <c r="D33" s="267">
        <v>1.5937983745922111</v>
      </c>
      <c r="E33" s="267">
        <v>1.0879201446408879</v>
      </c>
      <c r="F33" s="267">
        <v>2.027694075842648</v>
      </c>
      <c r="G33" s="267">
        <v>2.805546887788867</v>
      </c>
      <c r="H33" s="267">
        <v>0.189934591807637</v>
      </c>
      <c r="I33" s="267">
        <v>0.90768579776206149</v>
      </c>
      <c r="J33" s="267">
        <v>1.720633887985644</v>
      </c>
      <c r="K33" s="267">
        <v>6.4498909618168083</v>
      </c>
      <c r="L33" s="267">
        <v>1.378876986553353</v>
      </c>
      <c r="M33" s="267">
        <v>3.15984878756628</v>
      </c>
      <c r="N33" s="267">
        <v>2.225378117759262</v>
      </c>
      <c r="O33" s="267">
        <v>22.83515295492802</v>
      </c>
      <c r="P33" s="267">
        <v>4.9720254290291086</v>
      </c>
      <c r="Q33" s="267">
        <v>4.097638134163323</v>
      </c>
      <c r="R33" s="267">
        <v>4.1050088117945611</v>
      </c>
      <c r="S33" s="267">
        <v>10.659837559101071</v>
      </c>
      <c r="T33" s="267">
        <v>4.9248588284903141</v>
      </c>
      <c r="U33" s="267">
        <v>2.4841842300509982</v>
      </c>
      <c r="V33" s="267">
        <v>3.1894754139275112</v>
      </c>
      <c r="W33" s="267">
        <v>7.6271277206362509</v>
      </c>
      <c r="X33" s="267">
        <v>3.6637274081530649</v>
      </c>
      <c r="Y33" s="267">
        <v>1.119185127645562</v>
      </c>
      <c r="Z33" s="267">
        <v>2.441650026022729</v>
      </c>
      <c r="AA33" s="267">
        <v>4.2011131336606491</v>
      </c>
      <c r="AB33" s="267">
        <v>54.328993259999997</v>
      </c>
      <c r="AC33" s="267">
        <v>1.9189753510000001</v>
      </c>
      <c r="AD33" s="267">
        <v>104.1108868</v>
      </c>
      <c r="AE33" s="267">
        <v>746.80001440000001</v>
      </c>
    </row>
    <row r="34" spans="1:31">
      <c r="A34" s="267" t="s">
        <v>4951</v>
      </c>
      <c r="B34" s="267" t="s">
        <v>4928</v>
      </c>
      <c r="C34" s="267" t="s">
        <v>4917</v>
      </c>
      <c r="D34" s="267">
        <v>0.24509924267837049</v>
      </c>
      <c r="E34" s="267">
        <v>0.53259288133679039</v>
      </c>
      <c r="F34" s="267">
        <v>1.0584613524263551</v>
      </c>
      <c r="G34" s="267">
        <v>3.4636524143579268</v>
      </c>
      <c r="H34" s="267">
        <v>0.11497004090908169</v>
      </c>
      <c r="I34" s="267">
        <v>0.40847200868066991</v>
      </c>
      <c r="J34" s="267">
        <v>1.63476827295101</v>
      </c>
      <c r="K34" s="267">
        <v>1.6908971534245021</v>
      </c>
      <c r="L34" s="267">
        <v>1.0717241589110249</v>
      </c>
      <c r="M34" s="267">
        <v>2.7602363449220642</v>
      </c>
      <c r="N34" s="267">
        <v>1.4917741271957961</v>
      </c>
      <c r="O34" s="267">
        <v>10.548973534350511</v>
      </c>
      <c r="P34" s="267">
        <v>5.5378667033989997</v>
      </c>
      <c r="Q34" s="267">
        <v>5.8700608677774904</v>
      </c>
      <c r="R34" s="267">
        <v>4.7244111065506882</v>
      </c>
      <c r="S34" s="267">
        <v>18.3428542161164</v>
      </c>
      <c r="T34" s="267">
        <v>5.7691982759438742</v>
      </c>
      <c r="U34" s="267">
        <v>4.20452241612628</v>
      </c>
      <c r="V34" s="267">
        <v>3.189833892222381</v>
      </c>
      <c r="W34" s="267">
        <v>15.24034901025402</v>
      </c>
      <c r="X34" s="267">
        <v>2.5247272957970779</v>
      </c>
      <c r="Y34" s="267">
        <v>1.107230621741951</v>
      </c>
      <c r="Z34" s="267">
        <v>1.738454846449307</v>
      </c>
      <c r="AA34" s="267">
        <v>6.7143628586022421</v>
      </c>
      <c r="AB34" s="267">
        <v>54.39895267</v>
      </c>
      <c r="AC34" s="267">
        <v>1.5542848090000001</v>
      </c>
      <c r="AD34" s="267">
        <v>103.83442479999999</v>
      </c>
      <c r="AE34" s="267">
        <v>734.33351379999999</v>
      </c>
    </row>
    <row r="35" spans="1:31">
      <c r="A35" s="267" t="s">
        <v>4952</v>
      </c>
      <c r="B35" s="267" t="s">
        <v>4928</v>
      </c>
      <c r="C35" s="267" t="s">
        <v>4918</v>
      </c>
      <c r="D35" s="267">
        <v>0.40997384376780188</v>
      </c>
      <c r="E35" s="267">
        <v>0.74051135030790394</v>
      </c>
      <c r="F35" s="267">
        <v>3.850945410101521</v>
      </c>
      <c r="G35" s="267">
        <v>3.431553303706885</v>
      </c>
      <c r="H35" s="267">
        <v>0.30098659176193687</v>
      </c>
      <c r="I35" s="267">
        <v>1.6410459610650909</v>
      </c>
      <c r="J35" s="267">
        <v>3.5263013381647008</v>
      </c>
      <c r="K35" s="267">
        <v>5.8656148863925086</v>
      </c>
      <c r="L35" s="267">
        <v>0.29230863745865032</v>
      </c>
      <c r="M35" s="267">
        <v>1.760884136255993</v>
      </c>
      <c r="N35" s="267">
        <v>1.62686689776842</v>
      </c>
      <c r="O35" s="267">
        <v>26.695053284026631</v>
      </c>
      <c r="P35" s="267">
        <v>2.3114547128251481</v>
      </c>
      <c r="Q35" s="267">
        <v>2.3426241344549341</v>
      </c>
      <c r="R35" s="267">
        <v>3.5178719554038058</v>
      </c>
      <c r="S35" s="267">
        <v>19.373055306380259</v>
      </c>
      <c r="T35" s="267">
        <v>1.81348677212702</v>
      </c>
      <c r="U35" s="267">
        <v>1.618171349333535</v>
      </c>
      <c r="V35" s="267">
        <v>3.8816383162605659</v>
      </c>
      <c r="W35" s="267">
        <v>4.5614591920584351</v>
      </c>
      <c r="X35" s="267">
        <v>1.5722122346475951</v>
      </c>
      <c r="Y35" s="267">
        <v>1.7642011595894069</v>
      </c>
      <c r="Z35" s="267">
        <v>3.5710483850476349</v>
      </c>
      <c r="AA35" s="267">
        <v>3.376065640953827</v>
      </c>
      <c r="AB35" s="267">
        <v>52.460718780000001</v>
      </c>
      <c r="AC35" s="267">
        <v>1.615507609</v>
      </c>
      <c r="AD35" s="267">
        <v>102.42512410000001</v>
      </c>
      <c r="AE35" s="267">
        <v>732.64581339999995</v>
      </c>
    </row>
    <row r="36" spans="1:31">
      <c r="A36" s="267" t="s">
        <v>4953</v>
      </c>
      <c r="B36" s="267" t="s">
        <v>4928</v>
      </c>
      <c r="C36" s="267" t="s">
        <v>4919</v>
      </c>
      <c r="D36" s="267">
        <v>0.29620848059171168</v>
      </c>
      <c r="E36" s="267">
        <v>1.041261388227825</v>
      </c>
      <c r="F36" s="267">
        <v>2.062924565084606</v>
      </c>
      <c r="G36" s="267">
        <v>1.4323233395623689</v>
      </c>
      <c r="H36" s="267">
        <v>5.920867307473749E-17</v>
      </c>
      <c r="I36" s="267">
        <v>0.74275652511202139</v>
      </c>
      <c r="J36" s="267">
        <v>0.54976965733240157</v>
      </c>
      <c r="K36" s="267">
        <v>8.3387694823131753</v>
      </c>
      <c r="L36" s="267">
        <v>0.92975516193823371</v>
      </c>
      <c r="M36" s="267">
        <v>2.4289501307282242</v>
      </c>
      <c r="N36" s="267">
        <v>2.92233808368126</v>
      </c>
      <c r="O36" s="267">
        <v>12.308338225799501</v>
      </c>
      <c r="P36" s="267">
        <v>3.9867298618404781</v>
      </c>
      <c r="Q36" s="267">
        <v>3.8653479118459351</v>
      </c>
      <c r="R36" s="267">
        <v>5.8278239538356642</v>
      </c>
      <c r="S36" s="267">
        <v>14.594031908044389</v>
      </c>
      <c r="T36" s="267">
        <v>4.277840960632262</v>
      </c>
      <c r="U36" s="267">
        <v>2.5814866520328952</v>
      </c>
      <c r="V36" s="267">
        <v>3.973084843912595</v>
      </c>
      <c r="W36" s="267">
        <v>9.7590151001733147</v>
      </c>
      <c r="X36" s="267">
        <v>3.5875836090707658</v>
      </c>
      <c r="Y36" s="267">
        <v>1.1678876796487909</v>
      </c>
      <c r="Z36" s="267">
        <v>2.6916535365671979</v>
      </c>
      <c r="AA36" s="267">
        <v>3.9599865534552192</v>
      </c>
      <c r="AB36" s="267">
        <v>53.337852509999998</v>
      </c>
      <c r="AC36" s="267">
        <v>1.7183824510000001</v>
      </c>
      <c r="AD36" s="267">
        <v>102.5369396</v>
      </c>
      <c r="AE36" s="267">
        <v>742.82245509999996</v>
      </c>
    </row>
    <row r="37" spans="1:31">
      <c r="A37" s="267" t="s">
        <v>4954</v>
      </c>
      <c r="B37" s="267" t="s">
        <v>4928</v>
      </c>
      <c r="C37" s="267" t="s">
        <v>4920</v>
      </c>
      <c r="D37" s="267">
        <v>0.24300838680300929</v>
      </c>
      <c r="E37" s="267">
        <v>0.3900366016254358</v>
      </c>
      <c r="F37" s="267">
        <v>1.5344752015183121</v>
      </c>
      <c r="G37" s="267">
        <v>4.7609407174773439</v>
      </c>
      <c r="H37" s="267">
        <v>1.210211233166425E-16</v>
      </c>
      <c r="I37" s="267">
        <v>0.2145783664058328</v>
      </c>
      <c r="J37" s="267">
        <v>0.81647396147651075</v>
      </c>
      <c r="K37" s="267">
        <v>1.188032238598868</v>
      </c>
      <c r="L37" s="267">
        <v>2.5039182267607401</v>
      </c>
      <c r="M37" s="267">
        <v>2.6589128828766828</v>
      </c>
      <c r="N37" s="267">
        <v>3.251195332631498</v>
      </c>
      <c r="O37" s="267">
        <v>11.11613148700148</v>
      </c>
      <c r="P37" s="267">
        <v>6.2718054175345381</v>
      </c>
      <c r="Q37" s="267">
        <v>3.649151948694231</v>
      </c>
      <c r="R37" s="267">
        <v>6.7213535788376362</v>
      </c>
      <c r="S37" s="267">
        <v>17.24154648433791</v>
      </c>
      <c r="T37" s="267">
        <v>3.9457431826137168</v>
      </c>
      <c r="U37" s="267">
        <v>2.1285649790812808</v>
      </c>
      <c r="V37" s="267">
        <v>3.847286812204092</v>
      </c>
      <c r="W37" s="267">
        <v>13.690481709879821</v>
      </c>
      <c r="X37" s="267">
        <v>2.0314492025542439</v>
      </c>
      <c r="Y37" s="267">
        <v>1.2219743198175519</v>
      </c>
      <c r="Z37" s="267">
        <v>2.057706289491688</v>
      </c>
      <c r="AA37" s="267">
        <v>8.5145481916600065</v>
      </c>
      <c r="AB37" s="267">
        <v>52.220044100000003</v>
      </c>
      <c r="AC37" s="267">
        <v>1.843544681</v>
      </c>
      <c r="AD37" s="267">
        <v>103.3096975</v>
      </c>
      <c r="AE37" s="267">
        <v>735.00581609999995</v>
      </c>
    </row>
    <row r="38" spans="1:31">
      <c r="A38" s="267" t="s">
        <v>4955</v>
      </c>
      <c r="B38" s="267" t="s">
        <v>4928</v>
      </c>
      <c r="C38" s="267" t="s">
        <v>4921</v>
      </c>
      <c r="D38" s="267">
        <v>0.82930555520196725</v>
      </c>
      <c r="E38" s="267">
        <v>1.3130496182292559</v>
      </c>
      <c r="F38" s="267">
        <v>2.076877900515143</v>
      </c>
      <c r="G38" s="267">
        <v>1.940231232605915</v>
      </c>
      <c r="H38" s="267">
        <v>0.27245586821541828</v>
      </c>
      <c r="I38" s="267">
        <v>0.99177105275147182</v>
      </c>
      <c r="J38" s="267">
        <v>1.3112264844477111</v>
      </c>
      <c r="K38" s="267">
        <v>1.7381406740634791</v>
      </c>
      <c r="L38" s="267">
        <v>1.646450620323024</v>
      </c>
      <c r="M38" s="267">
        <v>4.4407224050862544</v>
      </c>
      <c r="N38" s="267">
        <v>2.7447803474780939</v>
      </c>
      <c r="O38" s="267">
        <v>21.826160762914089</v>
      </c>
      <c r="P38" s="267">
        <v>3.465254035540581</v>
      </c>
      <c r="Q38" s="267">
        <v>5.7647308544694269</v>
      </c>
      <c r="R38" s="267">
        <v>5.1876560117844717</v>
      </c>
      <c r="S38" s="267">
        <v>14.844671715379009</v>
      </c>
      <c r="T38" s="267">
        <v>4.1802222368179649</v>
      </c>
      <c r="U38" s="267">
        <v>2.9301266639845038</v>
      </c>
      <c r="V38" s="267">
        <v>3.7546608676508662</v>
      </c>
      <c r="W38" s="267">
        <v>8.4694007229525869</v>
      </c>
      <c r="X38" s="267">
        <v>2.691300504228896</v>
      </c>
      <c r="Y38" s="267">
        <v>1.187884413399388</v>
      </c>
      <c r="Z38" s="267">
        <v>2.4736072731508272</v>
      </c>
      <c r="AA38" s="267">
        <v>3.8266753831140949</v>
      </c>
      <c r="AB38" s="267">
        <v>54.243609220000003</v>
      </c>
      <c r="AC38" s="267">
        <v>1.933689945</v>
      </c>
      <c r="AD38" s="267">
        <v>102.4856372</v>
      </c>
      <c r="AE38" s="267">
        <v>756.22303750000003</v>
      </c>
    </row>
    <row r="39" spans="1:31">
      <c r="A39" s="267" t="s">
        <v>4956</v>
      </c>
      <c r="B39" s="267" t="s">
        <v>4928</v>
      </c>
      <c r="C39" s="267" t="s">
        <v>4922</v>
      </c>
      <c r="D39" s="267">
        <v>0.52539700648184917</v>
      </c>
      <c r="E39" s="267">
        <v>0.63643622924528931</v>
      </c>
      <c r="F39" s="267">
        <v>2.4975117481465192</v>
      </c>
      <c r="G39" s="267">
        <v>4.1071583711118329</v>
      </c>
      <c r="H39" s="267">
        <v>0.1812820226477917</v>
      </c>
      <c r="I39" s="267">
        <v>1.954168438832764</v>
      </c>
      <c r="J39" s="267">
        <v>2.4592869815119189</v>
      </c>
      <c r="K39" s="267">
        <v>16.904139717152869</v>
      </c>
      <c r="L39" s="267">
        <v>1.3153822587836981</v>
      </c>
      <c r="M39" s="267">
        <v>2.2130900076793649</v>
      </c>
      <c r="N39" s="267">
        <v>2.5261842096639051</v>
      </c>
      <c r="O39" s="267">
        <v>10.682971057406821</v>
      </c>
      <c r="P39" s="267">
        <v>5.8244567897719843</v>
      </c>
      <c r="Q39" s="267">
        <v>3.1788849451635302</v>
      </c>
      <c r="R39" s="267">
        <v>4.8749752220722016</v>
      </c>
      <c r="S39" s="267">
        <v>9.3145579404813628</v>
      </c>
      <c r="T39" s="267">
        <v>4.0644512925792702</v>
      </c>
      <c r="U39" s="267">
        <v>2.1768521066104149</v>
      </c>
      <c r="V39" s="267">
        <v>3.4315257348827268</v>
      </c>
      <c r="W39" s="267">
        <v>8.0390004274856928</v>
      </c>
      <c r="X39" s="267">
        <v>2.5082633423000189</v>
      </c>
      <c r="Y39" s="267">
        <v>1.397878812684227</v>
      </c>
      <c r="Z39" s="267">
        <v>2.4146900732144609</v>
      </c>
      <c r="AA39" s="267">
        <v>5.6793905996176823</v>
      </c>
      <c r="AB39" s="267">
        <v>55.706969729999997</v>
      </c>
      <c r="AC39" s="267">
        <v>1.750571426</v>
      </c>
      <c r="AD39" s="267">
        <v>101.2253168</v>
      </c>
      <c r="AE39" s="267">
        <v>756.88587900000005</v>
      </c>
    </row>
    <row r="40" spans="1:31">
      <c r="A40" s="267" t="s">
        <v>4957</v>
      </c>
      <c r="B40" s="267" t="s">
        <v>4928</v>
      </c>
      <c r="C40" s="267" t="s">
        <v>4923</v>
      </c>
      <c r="D40" s="267">
        <v>0.43215463000407572</v>
      </c>
      <c r="E40" s="267">
        <v>0.59648952909994768</v>
      </c>
      <c r="F40" s="267">
        <v>1.5777987890304641</v>
      </c>
      <c r="G40" s="267">
        <v>1.79468922321803</v>
      </c>
      <c r="H40" s="267">
        <v>0.58509637746898524</v>
      </c>
      <c r="I40" s="267">
        <v>1.533872742662304</v>
      </c>
      <c r="J40" s="267">
        <v>1.474446523075069</v>
      </c>
      <c r="K40" s="267">
        <v>7.1532394489623403</v>
      </c>
      <c r="L40" s="267">
        <v>1.054012523066602</v>
      </c>
      <c r="M40" s="267">
        <v>3.4659802021394359</v>
      </c>
      <c r="N40" s="267">
        <v>2.1637141574978438</v>
      </c>
      <c r="O40" s="267">
        <v>13.35010966535212</v>
      </c>
      <c r="P40" s="267">
        <v>4.3365402789672087</v>
      </c>
      <c r="Q40" s="267">
        <v>5.6063065821119009</v>
      </c>
      <c r="R40" s="267">
        <v>4.9737695393592878</v>
      </c>
      <c r="S40" s="267">
        <v>13.32638791991371</v>
      </c>
      <c r="T40" s="267">
        <v>5.2969331829185968</v>
      </c>
      <c r="U40" s="267">
        <v>4.5417583365009024</v>
      </c>
      <c r="V40" s="267">
        <v>4.5453601591419126</v>
      </c>
      <c r="W40" s="267">
        <v>11.39119866963261</v>
      </c>
      <c r="X40" s="267">
        <v>1.8358634442153481</v>
      </c>
      <c r="Y40" s="267">
        <v>1.7379235355981579</v>
      </c>
      <c r="Z40" s="267">
        <v>2.5264203605278088</v>
      </c>
      <c r="AA40" s="267">
        <v>4.4180470430491487</v>
      </c>
      <c r="AB40" s="267">
        <v>51.020414019999997</v>
      </c>
      <c r="AC40" s="267">
        <v>1.811990963</v>
      </c>
      <c r="AD40" s="267">
        <v>101.8088542</v>
      </c>
      <c r="AE40" s="267">
        <v>755.82959229999994</v>
      </c>
    </row>
    <row r="41" spans="1:31">
      <c r="A41" s="267" t="s">
        <v>4959</v>
      </c>
      <c r="B41" s="267" t="s">
        <v>4928</v>
      </c>
      <c r="C41" s="267" t="s">
        <v>4924</v>
      </c>
      <c r="D41" s="267">
        <v>0.50879679682549495</v>
      </c>
      <c r="E41" s="267">
        <v>0.33383003714363912</v>
      </c>
      <c r="F41" s="267">
        <v>1.7732599620683731</v>
      </c>
      <c r="G41" s="267">
        <v>3.4107454530790959</v>
      </c>
      <c r="H41" s="267">
        <v>9.5832421842137097E-2</v>
      </c>
      <c r="I41" s="267">
        <v>0.43277070269967433</v>
      </c>
      <c r="J41" s="267">
        <v>2.6047467316272108</v>
      </c>
      <c r="K41" s="267">
        <v>9.0963770483382813</v>
      </c>
      <c r="L41" s="267">
        <v>0.83421566413227088</v>
      </c>
      <c r="M41" s="267">
        <v>3.0063577365368892</v>
      </c>
      <c r="N41" s="267">
        <v>2.2799810353555081</v>
      </c>
      <c r="O41" s="267">
        <v>13.207041652254009</v>
      </c>
      <c r="P41" s="267">
        <v>2.7904973376266828</v>
      </c>
      <c r="Q41" s="267">
        <v>5.0786621480598253</v>
      </c>
      <c r="R41" s="267">
        <v>5.1619163404264663</v>
      </c>
      <c r="S41" s="267">
        <v>14.328761590393089</v>
      </c>
      <c r="T41" s="267">
        <v>2.668766733937538</v>
      </c>
      <c r="U41" s="267">
        <v>4.1855569808722333</v>
      </c>
      <c r="V41" s="267">
        <v>4.5821133921170558</v>
      </c>
      <c r="W41" s="267">
        <v>12.54248931829833</v>
      </c>
      <c r="X41" s="267">
        <v>0.95668952246779126</v>
      </c>
      <c r="Y41" s="267">
        <v>1.636808644692884</v>
      </c>
      <c r="Z41" s="267">
        <v>2.2875789015180601</v>
      </c>
      <c r="AA41" s="267">
        <v>5.4171510799245137</v>
      </c>
      <c r="AB41" s="267">
        <v>54.79176502</v>
      </c>
      <c r="AC41" s="267">
        <v>1.6241208840000001</v>
      </c>
      <c r="AD41" s="267">
        <v>104.402648</v>
      </c>
      <c r="AE41" s="267">
        <v>732.68706659999998</v>
      </c>
    </row>
    <row r="42" spans="1:31">
      <c r="A42" s="267" t="s">
        <v>4965</v>
      </c>
      <c r="B42" s="267" t="s">
        <v>4928</v>
      </c>
      <c r="C42" s="267" t="s">
        <v>4925</v>
      </c>
      <c r="D42" s="267">
        <v>0.15421455759201261</v>
      </c>
      <c r="E42" s="267">
        <v>0.86410056636332799</v>
      </c>
      <c r="F42" s="267">
        <v>1.4130496794865941</v>
      </c>
      <c r="G42" s="267">
        <v>2.9212301702055421</v>
      </c>
      <c r="H42" s="267">
        <v>0.34260982700773018</v>
      </c>
      <c r="I42" s="267">
        <v>0.73858296731418227</v>
      </c>
      <c r="J42" s="267">
        <v>2.3614231285375809</v>
      </c>
      <c r="K42" s="267">
        <v>1.0559036013123639</v>
      </c>
      <c r="L42" s="267">
        <v>0.80948664097126621</v>
      </c>
      <c r="M42" s="267">
        <v>2.0605795504091629</v>
      </c>
      <c r="N42" s="267">
        <v>1.795013627819785</v>
      </c>
      <c r="O42" s="267">
        <v>11.48209792282532</v>
      </c>
      <c r="P42" s="267">
        <v>4.1528062994116182</v>
      </c>
      <c r="Q42" s="267">
        <v>3.798161906389284</v>
      </c>
      <c r="R42" s="267">
        <v>4.2173479483207661</v>
      </c>
      <c r="S42" s="267">
        <v>19.930198169365639</v>
      </c>
      <c r="T42" s="267">
        <v>5.0076245001562363</v>
      </c>
      <c r="U42" s="267">
        <v>2.9371263612267171</v>
      </c>
      <c r="V42" s="267">
        <v>3.7101389585542561</v>
      </c>
      <c r="W42" s="267">
        <v>18.15504515761096</v>
      </c>
      <c r="X42" s="267">
        <v>2.030740042016363</v>
      </c>
      <c r="Y42" s="267">
        <v>1.3129080261953341</v>
      </c>
      <c r="Z42" s="267">
        <v>1.81164220162143</v>
      </c>
      <c r="AA42" s="267">
        <v>6.8411696265703501</v>
      </c>
      <c r="AB42" s="267">
        <v>52.945680250000002</v>
      </c>
      <c r="AC42" s="267">
        <v>1.818501774</v>
      </c>
      <c r="AD42" s="267">
        <v>101.06986740000001</v>
      </c>
      <c r="AE42" s="267">
        <v>731.17789979999998</v>
      </c>
    </row>
    <row r="43" spans="1:31">
      <c r="A43" s="267" t="s">
        <v>4966</v>
      </c>
      <c r="B43" s="267" t="s">
        <v>4929</v>
      </c>
      <c r="C43" s="267" t="s">
        <v>4915</v>
      </c>
      <c r="D43" s="267">
        <v>0.83257448060860417</v>
      </c>
      <c r="E43" s="267">
        <v>0.51352872431685548</v>
      </c>
      <c r="F43" s="267">
        <v>1.190048214358685</v>
      </c>
      <c r="G43" s="267">
        <v>3.4247883122176939</v>
      </c>
      <c r="H43" s="267">
        <v>9.6712780079097421E-2</v>
      </c>
      <c r="I43" s="267">
        <v>0.67908022800350809</v>
      </c>
      <c r="J43" s="267">
        <v>2.2142488455467779</v>
      </c>
      <c r="K43" s="267">
        <v>2.4773102040063848</v>
      </c>
      <c r="L43" s="267">
        <v>2.340089539151391</v>
      </c>
      <c r="M43" s="267">
        <v>4.4954613873854257</v>
      </c>
      <c r="N43" s="267">
        <v>2.9782288639798131</v>
      </c>
      <c r="O43" s="267">
        <v>22.501928639939351</v>
      </c>
      <c r="P43" s="267">
        <v>2.9888011956849438</v>
      </c>
      <c r="Q43" s="267">
        <v>5.2608101584124052</v>
      </c>
      <c r="R43" s="267">
        <v>4.5420125329665986</v>
      </c>
      <c r="S43" s="267">
        <v>15.86621686593379</v>
      </c>
      <c r="T43" s="267">
        <v>3.1111852387745071</v>
      </c>
      <c r="U43" s="267">
        <v>2.049763553360795</v>
      </c>
      <c r="V43" s="267">
        <v>2.8289264304685569</v>
      </c>
      <c r="W43" s="267">
        <v>9.94564852464155</v>
      </c>
      <c r="X43" s="267">
        <v>1.218186204995348</v>
      </c>
      <c r="Y43" s="267">
        <v>0.93451268634272711</v>
      </c>
      <c r="Z43" s="267">
        <v>1.494803419371737</v>
      </c>
      <c r="AA43" s="267">
        <v>5.5981226634256158</v>
      </c>
      <c r="AB43" s="267">
        <v>51.533346569999999</v>
      </c>
      <c r="AC43" s="267">
        <v>1.7439203860000001</v>
      </c>
      <c r="AD43" s="267">
        <v>104.1005596</v>
      </c>
      <c r="AE43" s="267">
        <v>750.63722949999999</v>
      </c>
    </row>
    <row r="44" spans="1:31">
      <c r="A44" s="267" t="s">
        <v>4967</v>
      </c>
      <c r="B44" s="267" t="s">
        <v>4929</v>
      </c>
      <c r="C44" s="267" t="s">
        <v>4917</v>
      </c>
      <c r="D44" s="267">
        <v>0.71359643124438665</v>
      </c>
      <c r="E44" s="267">
        <v>0.50214919053421891</v>
      </c>
      <c r="F44" s="267">
        <v>2.4047509440262438</v>
      </c>
      <c r="G44" s="267">
        <v>2.7862034237394568</v>
      </c>
      <c r="H44" s="267">
        <v>2.479850059709518E-2</v>
      </c>
      <c r="I44" s="267">
        <v>0.4349686125116054</v>
      </c>
      <c r="J44" s="267">
        <v>0.96972429151865625</v>
      </c>
      <c r="K44" s="267">
        <v>10.06817292101247</v>
      </c>
      <c r="L44" s="267">
        <v>1.675295890331743</v>
      </c>
      <c r="M44" s="267">
        <v>3.488622107176103</v>
      </c>
      <c r="N44" s="267">
        <v>4.2698373034325892</v>
      </c>
      <c r="O44" s="267">
        <v>12.44391816958011</v>
      </c>
      <c r="P44" s="267">
        <v>4.2831329678851491</v>
      </c>
      <c r="Q44" s="267">
        <v>4.0007806044564393</v>
      </c>
      <c r="R44" s="267">
        <v>8.3903499952784806</v>
      </c>
      <c r="S44" s="267">
        <v>10.8597801806664</v>
      </c>
      <c r="T44" s="267">
        <v>4.7405608039329818</v>
      </c>
      <c r="U44" s="267">
        <v>2.429515276205807</v>
      </c>
      <c r="V44" s="267">
        <v>5.3395002982676312</v>
      </c>
      <c r="W44" s="267">
        <v>8.4614554687684205</v>
      </c>
      <c r="X44" s="267">
        <v>2.2504237511187171</v>
      </c>
      <c r="Y44" s="267">
        <v>1.5139148430071581</v>
      </c>
      <c r="Z44" s="267">
        <v>3.1068878773584681</v>
      </c>
      <c r="AA44" s="267">
        <v>4.5637453865344684</v>
      </c>
      <c r="AB44" s="267">
        <v>55.73596766</v>
      </c>
      <c r="AC44" s="267">
        <v>1.704572113</v>
      </c>
      <c r="AD44" s="267">
        <v>102.4656554</v>
      </c>
      <c r="AE44" s="267">
        <v>756.28903230000003</v>
      </c>
    </row>
    <row r="45" spans="1:31">
      <c r="A45" s="267" t="s">
        <v>4968</v>
      </c>
      <c r="B45" s="267" t="s">
        <v>4929</v>
      </c>
      <c r="C45" s="267" t="s">
        <v>4918</v>
      </c>
      <c r="D45" s="267">
        <v>0.69989595160825846</v>
      </c>
      <c r="E45" s="267">
        <v>0.71102191886587141</v>
      </c>
      <c r="F45" s="267">
        <v>1.629475473621723</v>
      </c>
      <c r="G45" s="267">
        <v>3.7771644583928561</v>
      </c>
      <c r="H45" s="267">
        <v>7.4027379643040736E-2</v>
      </c>
      <c r="I45" s="267">
        <v>0.46190355358830232</v>
      </c>
      <c r="J45" s="267">
        <v>1.439501531991656</v>
      </c>
      <c r="K45" s="267">
        <v>6.0328704432729232</v>
      </c>
      <c r="L45" s="267">
        <v>1.90968185764733</v>
      </c>
      <c r="M45" s="267">
        <v>3.6663720958297699</v>
      </c>
      <c r="N45" s="267">
        <v>2.915749201147293</v>
      </c>
      <c r="O45" s="267">
        <v>17.859301395364302</v>
      </c>
      <c r="P45" s="267">
        <v>3.617238045982988</v>
      </c>
      <c r="Q45" s="267">
        <v>4.4883080411451974</v>
      </c>
      <c r="R45" s="267">
        <v>5.1154198748890503</v>
      </c>
      <c r="S45" s="267">
        <v>13.444576533589631</v>
      </c>
      <c r="T45" s="267">
        <v>4.3541531831924134</v>
      </c>
      <c r="U45" s="267">
        <v>2.435116797647769</v>
      </c>
      <c r="V45" s="267">
        <v>3.501712690185006</v>
      </c>
      <c r="W45" s="267">
        <v>9.5829841535618794</v>
      </c>
      <c r="X45" s="267">
        <v>2.280391601499649</v>
      </c>
      <c r="Y45" s="267">
        <v>1.3430802907760231</v>
      </c>
      <c r="Z45" s="267">
        <v>2.317549761178499</v>
      </c>
      <c r="AA45" s="267">
        <v>6.2478418048274831</v>
      </c>
      <c r="AB45" s="267">
        <v>50.784931729999997</v>
      </c>
      <c r="AC45" s="267">
        <v>1.9592582119999999</v>
      </c>
      <c r="AD45" s="267">
        <v>104.9899817</v>
      </c>
      <c r="AE45" s="267">
        <v>742.42025750000005</v>
      </c>
    </row>
    <row r="46" spans="1:31">
      <c r="A46" s="267" t="s">
        <v>4969</v>
      </c>
      <c r="B46" s="267" t="s">
        <v>4929</v>
      </c>
      <c r="C46" s="267" t="s">
        <v>4919</v>
      </c>
      <c r="D46" s="267">
        <v>0.3864949173483172</v>
      </c>
      <c r="E46" s="267">
        <v>0.44768644028578131</v>
      </c>
      <c r="F46" s="267">
        <v>1.531515314140198</v>
      </c>
      <c r="G46" s="267">
        <v>2.8025241616914909</v>
      </c>
      <c r="H46" s="267">
        <v>3.684685049843367E-2</v>
      </c>
      <c r="I46" s="267">
        <v>0.80417884450310384</v>
      </c>
      <c r="J46" s="267">
        <v>1.649378000913438</v>
      </c>
      <c r="K46" s="267">
        <v>2.9741273615557668</v>
      </c>
      <c r="L46" s="267">
        <v>1.260616426270313</v>
      </c>
      <c r="M46" s="267">
        <v>3.5462207626590359</v>
      </c>
      <c r="N46" s="267">
        <v>1.9542868454899061</v>
      </c>
      <c r="O46" s="267">
        <v>17.021080261947599</v>
      </c>
      <c r="P46" s="267">
        <v>3.5597823631663452</v>
      </c>
      <c r="Q46" s="267">
        <v>5.3099574645808723</v>
      </c>
      <c r="R46" s="267">
        <v>4.7492799954060407</v>
      </c>
      <c r="S46" s="267">
        <v>18.4352961821685</v>
      </c>
      <c r="T46" s="267">
        <v>2.9129786067096801</v>
      </c>
      <c r="U46" s="267">
        <v>3.6763120859896632</v>
      </c>
      <c r="V46" s="267">
        <v>3.5756101139071941</v>
      </c>
      <c r="W46" s="267">
        <v>13.06064877852851</v>
      </c>
      <c r="X46" s="267">
        <v>1.434508430229531</v>
      </c>
      <c r="Y46" s="267">
        <v>1.429288544571762</v>
      </c>
      <c r="Z46" s="267">
        <v>1.951830737170815</v>
      </c>
      <c r="AA46" s="267">
        <v>5.448504151476377</v>
      </c>
      <c r="AB46" s="267">
        <v>54.029820890000003</v>
      </c>
      <c r="AC46" s="267">
        <v>1.686636961</v>
      </c>
      <c r="AD46" s="267">
        <v>102.5439482</v>
      </c>
      <c r="AE46" s="267">
        <v>745.43545570000003</v>
      </c>
    </row>
    <row r="47" spans="1:31">
      <c r="A47" s="267" t="s">
        <v>4970</v>
      </c>
      <c r="B47" s="267" t="s">
        <v>4929</v>
      </c>
      <c r="C47" s="267" t="s">
        <v>4920</v>
      </c>
      <c r="D47" s="267">
        <v>0.67850077696344557</v>
      </c>
      <c r="E47" s="267">
        <v>2.2767381680992491</v>
      </c>
      <c r="F47" s="267">
        <v>3.025981796837323</v>
      </c>
      <c r="G47" s="267">
        <v>2.6167402465972671</v>
      </c>
      <c r="H47" s="267">
        <v>0.2331950249019282</v>
      </c>
      <c r="I47" s="267">
        <v>2.9544327014003691</v>
      </c>
      <c r="J47" s="267">
        <v>2.195991846963409</v>
      </c>
      <c r="K47" s="267">
        <v>1.1150595569764139</v>
      </c>
      <c r="L47" s="267">
        <v>2.8335073778110038</v>
      </c>
      <c r="M47" s="267">
        <v>6.862884738023828</v>
      </c>
      <c r="N47" s="267">
        <v>1.1105957736665719</v>
      </c>
      <c r="O47" s="267">
        <v>30.538134756723711</v>
      </c>
      <c r="P47" s="267">
        <v>3.002867063004782</v>
      </c>
      <c r="Q47" s="267">
        <v>5.2923822153491002</v>
      </c>
      <c r="R47" s="267">
        <v>3.458964423015098</v>
      </c>
      <c r="S47" s="267">
        <v>10.96638524071601</v>
      </c>
      <c r="T47" s="267">
        <v>2.745548470913552</v>
      </c>
      <c r="U47" s="267">
        <v>1.248443732374052</v>
      </c>
      <c r="V47" s="267">
        <v>2.7704420171007622</v>
      </c>
      <c r="W47" s="267">
        <v>3.099214972495532</v>
      </c>
      <c r="X47" s="267">
        <v>3.5928365271251459</v>
      </c>
      <c r="Y47" s="267">
        <v>0.96608760416876727</v>
      </c>
      <c r="Z47" s="267">
        <v>2.9991014429522851</v>
      </c>
      <c r="AA47" s="267">
        <v>2.8426400031647829</v>
      </c>
      <c r="AB47" s="267">
        <v>50.626481290000001</v>
      </c>
      <c r="AC47" s="267">
        <v>1.960767747</v>
      </c>
      <c r="AD47" s="267">
        <v>102.9124346</v>
      </c>
      <c r="AE47" s="267">
        <v>757.67346150000003</v>
      </c>
    </row>
    <row r="48" spans="1:31">
      <c r="A48" s="267" t="s">
        <v>4971</v>
      </c>
      <c r="B48" s="267" t="s">
        <v>4929</v>
      </c>
      <c r="C48" s="267" t="s">
        <v>4921</v>
      </c>
      <c r="D48" s="267">
        <v>0.1044215574852857</v>
      </c>
      <c r="E48" s="267">
        <v>0.6590174386064882</v>
      </c>
      <c r="F48" s="267">
        <v>1.637088188697662</v>
      </c>
      <c r="G48" s="267">
        <v>5.499156398062425</v>
      </c>
      <c r="H48" s="267">
        <v>0.26749407790846208</v>
      </c>
      <c r="I48" s="267">
        <v>0.51667066764902048</v>
      </c>
      <c r="J48" s="267">
        <v>1.9901241362898501</v>
      </c>
      <c r="K48" s="267">
        <v>0.54975229996024599</v>
      </c>
      <c r="L48" s="267">
        <v>1.3236441582628611</v>
      </c>
      <c r="M48" s="267">
        <v>2.360073028874365</v>
      </c>
      <c r="N48" s="267">
        <v>4.3911937537515842</v>
      </c>
      <c r="O48" s="267">
        <v>8.339096555056086</v>
      </c>
      <c r="P48" s="267">
        <v>4.557292985854934</v>
      </c>
      <c r="Q48" s="267">
        <v>4.2634582367163292</v>
      </c>
      <c r="R48" s="267">
        <v>6.4378629848080307</v>
      </c>
      <c r="S48" s="267">
        <v>19.47467129832717</v>
      </c>
      <c r="T48" s="267">
        <v>4.1641137080290322</v>
      </c>
      <c r="U48" s="267">
        <v>2.1696841233605331</v>
      </c>
      <c r="V48" s="267">
        <v>3.5287651892779799</v>
      </c>
      <c r="W48" s="267">
        <v>13.443608931540931</v>
      </c>
      <c r="X48" s="267">
        <v>2.1738610805840022</v>
      </c>
      <c r="Y48" s="267">
        <v>1.093112474197514</v>
      </c>
      <c r="Z48" s="267">
        <v>2.183152785054475</v>
      </c>
      <c r="AA48" s="267">
        <v>8.8726839416447163</v>
      </c>
      <c r="AB48" s="267">
        <v>52.82981959</v>
      </c>
      <c r="AC48" s="267">
        <v>1.7597306189999999</v>
      </c>
      <c r="AD48" s="267">
        <v>102.462126</v>
      </c>
      <c r="AE48" s="267">
        <v>752.96461169999998</v>
      </c>
    </row>
    <row r="49" spans="1:31">
      <c r="A49" s="267" t="s">
        <v>4972</v>
      </c>
      <c r="B49" s="267" t="s">
        <v>4929</v>
      </c>
      <c r="C49" s="267" t="s">
        <v>4922</v>
      </c>
      <c r="D49" s="267">
        <v>1.77629237236432</v>
      </c>
      <c r="E49" s="267">
        <v>0.69567221334859397</v>
      </c>
      <c r="F49" s="267">
        <v>2.4980643351794161</v>
      </c>
      <c r="G49" s="267">
        <v>2.656610046711851</v>
      </c>
      <c r="H49" s="267">
        <v>0.17512153135944941</v>
      </c>
      <c r="I49" s="267">
        <v>1.221976456265996</v>
      </c>
      <c r="J49" s="267">
        <v>1.263525115147192</v>
      </c>
      <c r="K49" s="267">
        <v>8.2009249122754859</v>
      </c>
      <c r="L49" s="267">
        <v>1.3055552663648531</v>
      </c>
      <c r="M49" s="267">
        <v>3.3164509229772552</v>
      </c>
      <c r="N49" s="267">
        <v>2.4166515330465281</v>
      </c>
      <c r="O49" s="267">
        <v>25.56479414090137</v>
      </c>
      <c r="P49" s="267">
        <v>2.5082397549477662</v>
      </c>
      <c r="Q49" s="267">
        <v>3.8119251649275032</v>
      </c>
      <c r="R49" s="267">
        <v>3.859270267943268</v>
      </c>
      <c r="S49" s="267">
        <v>10.877547370236311</v>
      </c>
      <c r="T49" s="267">
        <v>3.3183249069161191</v>
      </c>
      <c r="U49" s="267">
        <v>2.2043822262106909</v>
      </c>
      <c r="V49" s="267">
        <v>2.9795803427525098</v>
      </c>
      <c r="W49" s="267">
        <v>7.8668483333308421</v>
      </c>
      <c r="X49" s="267">
        <v>2.8422207064791589</v>
      </c>
      <c r="Y49" s="267">
        <v>1.4432956673536681</v>
      </c>
      <c r="Z49" s="267">
        <v>2.612852598438284</v>
      </c>
      <c r="AA49" s="267">
        <v>4.4236191999755796</v>
      </c>
      <c r="AB49" s="267">
        <v>53.131863840000001</v>
      </c>
      <c r="AC49" s="267">
        <v>1.9086867009999999</v>
      </c>
      <c r="AD49" s="267">
        <v>104.93556390000001</v>
      </c>
      <c r="AE49" s="267">
        <v>735.77522699999997</v>
      </c>
    </row>
    <row r="50" spans="1:31">
      <c r="A50" s="267" t="s">
        <v>4973</v>
      </c>
      <c r="B50" s="267" t="s">
        <v>4929</v>
      </c>
      <c r="C50" s="267" t="s">
        <v>4923</v>
      </c>
      <c r="D50" s="267">
        <v>0.3840368673218475</v>
      </c>
      <c r="E50" s="267">
        <v>0.1876906324235865</v>
      </c>
      <c r="F50" s="267">
        <v>2.481253756233877</v>
      </c>
      <c r="G50" s="267">
        <v>2.6541871988758432</v>
      </c>
      <c r="H50" s="267">
        <v>4.1399482561830632E-2</v>
      </c>
      <c r="I50" s="267">
        <v>0.39837431633369602</v>
      </c>
      <c r="J50" s="267">
        <v>0.69338817154966925</v>
      </c>
      <c r="K50" s="267">
        <v>6.1913130836215373</v>
      </c>
      <c r="L50" s="267">
        <v>0.45630007447855492</v>
      </c>
      <c r="M50" s="267">
        <v>2.623982720441473</v>
      </c>
      <c r="N50" s="267">
        <v>2.526694548054067</v>
      </c>
      <c r="O50" s="267">
        <v>20.401330720272711</v>
      </c>
      <c r="P50" s="267">
        <v>2.5852781603077779</v>
      </c>
      <c r="Q50" s="267">
        <v>5.6395664341415728</v>
      </c>
      <c r="R50" s="267">
        <v>6.3813215988764709</v>
      </c>
      <c r="S50" s="267">
        <v>16.588187581688089</v>
      </c>
      <c r="T50" s="267">
        <v>2.494003246372229</v>
      </c>
      <c r="U50" s="267">
        <v>3.5870954073671442</v>
      </c>
      <c r="V50" s="267">
        <v>4.8935300275459026</v>
      </c>
      <c r="W50" s="267">
        <v>6.7768738080535647</v>
      </c>
      <c r="X50" s="267">
        <v>1.4657699264006649</v>
      </c>
      <c r="Y50" s="267">
        <v>2.7143254760841971</v>
      </c>
      <c r="Z50" s="267">
        <v>3.145472282592308</v>
      </c>
      <c r="AA50" s="267">
        <v>4.5562790861354214</v>
      </c>
      <c r="AB50" s="267">
        <v>50.378422520000001</v>
      </c>
      <c r="AC50" s="267">
        <v>1.5352519710000001</v>
      </c>
      <c r="AD50" s="267">
        <v>102.1950202</v>
      </c>
      <c r="AE50" s="267">
        <v>735.06761879999999</v>
      </c>
    </row>
    <row r="51" spans="1:31">
      <c r="A51" s="267" t="s">
        <v>4974</v>
      </c>
      <c r="B51" s="267" t="s">
        <v>4929</v>
      </c>
      <c r="C51" s="267" t="s">
        <v>4924</v>
      </c>
      <c r="D51" s="267">
        <v>0.85037285573430321</v>
      </c>
      <c r="E51" s="267">
        <v>0.57483539307447473</v>
      </c>
      <c r="F51" s="267">
        <v>1.7429122372433969</v>
      </c>
      <c r="G51" s="267">
        <v>5.2598650930469164</v>
      </c>
      <c r="H51" s="267">
        <v>7.3840998194638963E-2</v>
      </c>
      <c r="I51" s="267">
        <v>0.41215441925879809</v>
      </c>
      <c r="J51" s="267">
        <v>1.575212635956222</v>
      </c>
      <c r="K51" s="267">
        <v>14.518013958282751</v>
      </c>
      <c r="L51" s="267">
        <v>1.932808436656047</v>
      </c>
      <c r="M51" s="267">
        <v>5.0651351245788154</v>
      </c>
      <c r="N51" s="267">
        <v>2.0306663442470732</v>
      </c>
      <c r="O51" s="267">
        <v>15.13175982449161</v>
      </c>
      <c r="P51" s="267">
        <v>2.579599359754142</v>
      </c>
      <c r="Q51" s="267">
        <v>2.6177184005117269</v>
      </c>
      <c r="R51" s="267">
        <v>3.1082669047248839</v>
      </c>
      <c r="S51" s="267">
        <v>10.7796608346683</v>
      </c>
      <c r="T51" s="267">
        <v>3.4569834560525958</v>
      </c>
      <c r="U51" s="267">
        <v>2.0283049126664738</v>
      </c>
      <c r="V51" s="267">
        <v>2.748161924422778</v>
      </c>
      <c r="W51" s="267">
        <v>10.0343504728885</v>
      </c>
      <c r="X51" s="267">
        <v>2.530915060415067</v>
      </c>
      <c r="Y51" s="267">
        <v>1.3163586460075309</v>
      </c>
      <c r="Z51" s="267">
        <v>2.004928788165417</v>
      </c>
      <c r="AA51" s="267">
        <v>7.4329730580339621</v>
      </c>
      <c r="AB51" s="267">
        <v>53.343754519999997</v>
      </c>
      <c r="AC51" s="267">
        <v>1.7163085840000001</v>
      </c>
      <c r="AD51" s="267">
        <v>103.2304462</v>
      </c>
      <c r="AE51" s="267">
        <v>739.54372430000001</v>
      </c>
    </row>
    <row r="52" spans="1:31">
      <c r="A52" s="267" t="s">
        <v>4975</v>
      </c>
      <c r="B52" s="267" t="s">
        <v>4929</v>
      </c>
      <c r="C52" s="267" t="s">
        <v>4925</v>
      </c>
      <c r="D52" s="267">
        <v>0.3083229277619467</v>
      </c>
      <c r="E52" s="267">
        <v>0.40405500287479462</v>
      </c>
      <c r="F52" s="267">
        <v>1.6630438159806711</v>
      </c>
      <c r="G52" s="267">
        <v>4.5399339465835729</v>
      </c>
      <c r="H52" s="267">
        <v>0.2001285390907063</v>
      </c>
      <c r="I52" s="267">
        <v>0.49085859517447777</v>
      </c>
      <c r="J52" s="267">
        <v>2.3580134601116081</v>
      </c>
      <c r="K52" s="267">
        <v>8.9990510878766212</v>
      </c>
      <c r="L52" s="267">
        <v>0.42258767486969101</v>
      </c>
      <c r="M52" s="267">
        <v>2.664509458772808</v>
      </c>
      <c r="N52" s="267">
        <v>2.81890484563431</v>
      </c>
      <c r="O52" s="267">
        <v>12.602591981099049</v>
      </c>
      <c r="P52" s="267">
        <v>1.5800758749813191</v>
      </c>
      <c r="Q52" s="267">
        <v>3.81810364621749</v>
      </c>
      <c r="R52" s="267">
        <v>6.9641621247340222</v>
      </c>
      <c r="S52" s="267">
        <v>12.31177175186019</v>
      </c>
      <c r="T52" s="267">
        <v>2.1530387859014581</v>
      </c>
      <c r="U52" s="267">
        <v>2.7497933673366082</v>
      </c>
      <c r="V52" s="267">
        <v>5.1704179004160906</v>
      </c>
      <c r="W52" s="267">
        <v>10.387160361718569</v>
      </c>
      <c r="X52" s="267">
        <v>1.2797902223348701</v>
      </c>
      <c r="Y52" s="267">
        <v>1.3905199373809931</v>
      </c>
      <c r="Z52" s="267">
        <v>3.0093416279751621</v>
      </c>
      <c r="AA52" s="267">
        <v>7.5529078081861654</v>
      </c>
      <c r="AB52" s="267">
        <v>50.723362420000001</v>
      </c>
      <c r="AC52" s="267">
        <v>1.7601233620000001</v>
      </c>
      <c r="AD52" s="267">
        <v>103.42785960000001</v>
      </c>
      <c r="AE52" s="267">
        <v>741.78829689999998</v>
      </c>
    </row>
    <row r="53" spans="1:31">
      <c r="A53" s="267" t="s">
        <v>4976</v>
      </c>
      <c r="B53" s="267" t="s">
        <v>4930</v>
      </c>
      <c r="C53" s="267" t="s">
        <v>4915</v>
      </c>
      <c r="D53" s="267">
        <v>0.33756102501375079</v>
      </c>
      <c r="E53" s="267">
        <v>1.291583248997118</v>
      </c>
      <c r="F53" s="267">
        <v>2.9024483503604239</v>
      </c>
      <c r="G53" s="267">
        <v>2.1541488246572791</v>
      </c>
      <c r="H53" s="267">
        <v>4.1464635571382118E-3</v>
      </c>
      <c r="I53" s="267">
        <v>1.283460194989708</v>
      </c>
      <c r="J53" s="267">
        <v>0.9033850114983385</v>
      </c>
      <c r="K53" s="267">
        <v>28.167481173598649</v>
      </c>
      <c r="L53" s="267">
        <v>0.89293640998506707</v>
      </c>
      <c r="M53" s="267">
        <v>3.666933139215149</v>
      </c>
      <c r="N53" s="267">
        <v>0.50614961429048011</v>
      </c>
      <c r="O53" s="267">
        <v>12.59752041276297</v>
      </c>
      <c r="P53" s="267">
        <v>2.8929980881464892</v>
      </c>
      <c r="Q53" s="267">
        <v>4.8154208368396052</v>
      </c>
      <c r="R53" s="267">
        <v>3.610512947108456</v>
      </c>
      <c r="S53" s="267">
        <v>6.3729726101396267</v>
      </c>
      <c r="T53" s="267">
        <v>3.4474910864139701</v>
      </c>
      <c r="U53" s="267">
        <v>3.7761589205223922</v>
      </c>
      <c r="V53" s="267">
        <v>3.9248589884954148</v>
      </c>
      <c r="W53" s="267">
        <v>4.4650941007363576</v>
      </c>
      <c r="X53" s="267">
        <v>2.4646302750390028</v>
      </c>
      <c r="Y53" s="267">
        <v>1.7257429675795499</v>
      </c>
      <c r="Z53" s="267">
        <v>3.779740501123543</v>
      </c>
      <c r="AA53" s="267">
        <v>3.7125708362785952</v>
      </c>
      <c r="AB53" s="267">
        <v>50.794564880000003</v>
      </c>
      <c r="AC53" s="267">
        <v>1.7683931850000001</v>
      </c>
      <c r="AD53" s="267">
        <v>101.84912300000001</v>
      </c>
      <c r="AE53" s="267">
        <v>735.50553690000004</v>
      </c>
    </row>
    <row r="54" spans="1:31">
      <c r="A54" s="267" t="s">
        <v>4977</v>
      </c>
      <c r="B54" s="267" t="s">
        <v>4930</v>
      </c>
      <c r="C54" s="267" t="s">
        <v>4917</v>
      </c>
      <c r="D54" s="267">
        <v>0.63023343536092957</v>
      </c>
      <c r="E54" s="267">
        <v>0.72283745680494504</v>
      </c>
      <c r="F54" s="267">
        <v>1.305108723892539</v>
      </c>
      <c r="G54" s="267">
        <v>4.1926535326393761</v>
      </c>
      <c r="H54" s="267">
        <v>0.23399420492507941</v>
      </c>
      <c r="I54" s="267">
        <v>0.58311380340590424</v>
      </c>
      <c r="J54" s="267">
        <v>2.5620560471462901</v>
      </c>
      <c r="K54" s="267">
        <v>6.3768856858152274</v>
      </c>
      <c r="L54" s="267">
        <v>2.3140879806920598</v>
      </c>
      <c r="M54" s="267">
        <v>2.9400711101163171</v>
      </c>
      <c r="N54" s="267">
        <v>3.0257760803934328</v>
      </c>
      <c r="O54" s="267">
        <v>14.684974225906471</v>
      </c>
      <c r="P54" s="267">
        <v>5.0014749770410027</v>
      </c>
      <c r="Q54" s="267">
        <v>3.4385841755242672</v>
      </c>
      <c r="R54" s="267">
        <v>4.482493085824272</v>
      </c>
      <c r="S54" s="267">
        <v>12.97844672087624</v>
      </c>
      <c r="T54" s="267">
        <v>4.2411311393124551</v>
      </c>
      <c r="U54" s="267">
        <v>1.995689884755294</v>
      </c>
      <c r="V54" s="267">
        <v>2.7810200780399952</v>
      </c>
      <c r="W54" s="267">
        <v>9.7475021653841587</v>
      </c>
      <c r="X54" s="267">
        <v>2.143947326099747</v>
      </c>
      <c r="Y54" s="267">
        <v>0.88034585614862415</v>
      </c>
      <c r="Z54" s="267">
        <v>1.6774921013958759</v>
      </c>
      <c r="AA54" s="267">
        <v>6.1628212161712241</v>
      </c>
      <c r="AB54" s="267">
        <v>50.12328385</v>
      </c>
      <c r="AC54" s="267">
        <v>1.6205608869999999</v>
      </c>
      <c r="AD54" s="267">
        <v>104.1123168</v>
      </c>
      <c r="AE54" s="267">
        <v>747.27435549999996</v>
      </c>
    </row>
    <row r="55" spans="1:31">
      <c r="A55" s="267" t="s">
        <v>4978</v>
      </c>
      <c r="B55" s="267" t="s">
        <v>4930</v>
      </c>
      <c r="C55" s="267" t="s">
        <v>4918</v>
      </c>
      <c r="D55" s="267">
        <v>3.3323506255205207E-2</v>
      </c>
      <c r="E55" s="267">
        <v>1.1662826525602601</v>
      </c>
      <c r="F55" s="267">
        <v>2.7132267509452301</v>
      </c>
      <c r="G55" s="267">
        <v>4.6755745850912769</v>
      </c>
      <c r="H55" s="267">
        <v>0.2353995233586518</v>
      </c>
      <c r="I55" s="267">
        <v>1.481485880480452</v>
      </c>
      <c r="J55" s="267">
        <v>3.291477361215593</v>
      </c>
      <c r="K55" s="267">
        <v>7.6147657674698177</v>
      </c>
      <c r="L55" s="267">
        <v>3.023852440060836</v>
      </c>
      <c r="M55" s="267">
        <v>5.4538236937385021</v>
      </c>
      <c r="N55" s="267">
        <v>1.5628248001572529</v>
      </c>
      <c r="O55" s="267">
        <v>10.74566621518049</v>
      </c>
      <c r="P55" s="267">
        <v>6.3655472901389496</v>
      </c>
      <c r="Q55" s="267">
        <v>8.0977217633233938</v>
      </c>
      <c r="R55" s="267">
        <v>5.7109305727105371</v>
      </c>
      <c r="S55" s="267">
        <v>11.558057665716021</v>
      </c>
      <c r="T55" s="267">
        <v>1.80561039558007</v>
      </c>
      <c r="U55" s="267">
        <v>2.7401948115495869</v>
      </c>
      <c r="V55" s="267">
        <v>2.063054132156442</v>
      </c>
      <c r="W55" s="267">
        <v>6.4430334770436843</v>
      </c>
      <c r="X55" s="267">
        <v>1.9474389282755531</v>
      </c>
      <c r="Y55" s="267">
        <v>1.118040361400114</v>
      </c>
      <c r="Z55" s="267">
        <v>2.391435876081188</v>
      </c>
      <c r="AA55" s="267">
        <v>5.5733512684855127</v>
      </c>
      <c r="AB55" s="267">
        <v>52.356791029999997</v>
      </c>
      <c r="AC55" s="267">
        <v>1.758093669</v>
      </c>
      <c r="AD55" s="267">
        <v>101.3940613</v>
      </c>
      <c r="AE55" s="267">
        <v>730.63574010000002</v>
      </c>
    </row>
    <row r="56" spans="1:31">
      <c r="A56" s="267" t="s">
        <v>4979</v>
      </c>
      <c r="B56" s="267" t="s">
        <v>4930</v>
      </c>
      <c r="C56" s="267" t="s">
        <v>4919</v>
      </c>
      <c r="D56" s="267">
        <v>0.58432620211377806</v>
      </c>
      <c r="E56" s="267">
        <v>0.56843795398644414</v>
      </c>
      <c r="F56" s="267">
        <v>3.854953429431184</v>
      </c>
      <c r="G56" s="267">
        <v>3.2669464022681618</v>
      </c>
      <c r="H56" s="267">
        <v>9.8855708249047325E-2</v>
      </c>
      <c r="I56" s="267">
        <v>1.176299170899231</v>
      </c>
      <c r="J56" s="267">
        <v>1.2429805309889239</v>
      </c>
      <c r="K56" s="267">
        <v>20.343362990295741</v>
      </c>
      <c r="L56" s="267">
        <v>0.33157470138935502</v>
      </c>
      <c r="M56" s="267">
        <v>2.3519605009118298</v>
      </c>
      <c r="N56" s="267">
        <v>2.046200407800709</v>
      </c>
      <c r="O56" s="267">
        <v>13.240481748228669</v>
      </c>
      <c r="P56" s="267">
        <v>1.639134994972191</v>
      </c>
      <c r="Q56" s="267">
        <v>3.6969341435005321</v>
      </c>
      <c r="R56" s="267">
        <v>4.2732218562878899</v>
      </c>
      <c r="S56" s="267">
        <v>9.7594470359285435</v>
      </c>
      <c r="T56" s="267">
        <v>2.2729044424941889</v>
      </c>
      <c r="U56" s="267">
        <v>3.3727755304137639</v>
      </c>
      <c r="V56" s="267">
        <v>4.2423638989290646</v>
      </c>
      <c r="W56" s="267">
        <v>7.5291610889936411</v>
      </c>
      <c r="X56" s="267">
        <v>1.659254948464377</v>
      </c>
      <c r="Y56" s="267">
        <v>2.297228740827971</v>
      </c>
      <c r="Z56" s="267">
        <v>4.2436158007944664</v>
      </c>
      <c r="AA56" s="267">
        <v>5.4582636804916866</v>
      </c>
      <c r="AB56" s="267">
        <v>51.752485870000001</v>
      </c>
      <c r="AC56" s="267">
        <v>1.815090455</v>
      </c>
      <c r="AD56" s="267">
        <v>101.6581984</v>
      </c>
      <c r="AE56" s="267">
        <v>745.99377240000001</v>
      </c>
    </row>
    <row r="57" spans="1:31">
      <c r="A57" s="267" t="s">
        <v>4980</v>
      </c>
      <c r="B57" s="267" t="s">
        <v>4930</v>
      </c>
      <c r="C57" s="267" t="s">
        <v>4920</v>
      </c>
      <c r="D57" s="267">
        <v>0.47967477738764641</v>
      </c>
      <c r="E57" s="267">
        <v>0.50553560568478839</v>
      </c>
      <c r="F57" s="267">
        <v>2.1244076170304238</v>
      </c>
      <c r="G57" s="267">
        <v>6.3543716828450343</v>
      </c>
      <c r="H57" s="267">
        <v>2.7323849554017569E-2</v>
      </c>
      <c r="I57" s="267">
        <v>0.95927340426812646</v>
      </c>
      <c r="J57" s="267">
        <v>2.6864287181609261</v>
      </c>
      <c r="K57" s="267">
        <v>6.5954657855807666</v>
      </c>
      <c r="L57" s="267">
        <v>0.67857855468127048</v>
      </c>
      <c r="M57" s="267">
        <v>2.6252888138885031</v>
      </c>
      <c r="N57" s="267">
        <v>1.7765371525856981</v>
      </c>
      <c r="O57" s="267">
        <v>18.108991435318071</v>
      </c>
      <c r="P57" s="267">
        <v>2.4633541612124841</v>
      </c>
      <c r="Q57" s="267">
        <v>3.1680071719727829</v>
      </c>
      <c r="R57" s="267">
        <v>4.4496867546333423</v>
      </c>
      <c r="S57" s="267">
        <v>12.629325104926259</v>
      </c>
      <c r="T57" s="267">
        <v>3.2971448682393492</v>
      </c>
      <c r="U57" s="267">
        <v>1.95490759486176</v>
      </c>
      <c r="V57" s="267">
        <v>3.3585996230236619</v>
      </c>
      <c r="W57" s="267">
        <v>10.63274109234653</v>
      </c>
      <c r="X57" s="267">
        <v>1.920556548587673</v>
      </c>
      <c r="Y57" s="267">
        <v>1.3058587413028619</v>
      </c>
      <c r="Z57" s="267">
        <v>2.2787382601486348</v>
      </c>
      <c r="AA57" s="267">
        <v>9.1299753670020785</v>
      </c>
      <c r="AB57" s="267">
        <v>53.763147920000002</v>
      </c>
      <c r="AC57" s="267">
        <v>1.7931327100000001</v>
      </c>
      <c r="AD57" s="267">
        <v>101.7999555</v>
      </c>
      <c r="AE57" s="267">
        <v>740.06527849999998</v>
      </c>
    </row>
    <row r="58" spans="1:31">
      <c r="A58" s="267" t="s">
        <v>4981</v>
      </c>
      <c r="B58" s="267" t="s">
        <v>4930</v>
      </c>
      <c r="C58" s="267" t="s">
        <v>4921</v>
      </c>
      <c r="D58" s="267">
        <v>0.54632494528310205</v>
      </c>
      <c r="E58" s="267">
        <v>0.96438047771509305</v>
      </c>
      <c r="F58" s="267">
        <v>2.3980412480244659</v>
      </c>
      <c r="G58" s="267">
        <v>5.6347685311575502</v>
      </c>
      <c r="H58" s="267">
        <v>5.6712475807607562E-2</v>
      </c>
      <c r="I58" s="267">
        <v>0.8210024061676382</v>
      </c>
      <c r="J58" s="267">
        <v>2.7403097109521042</v>
      </c>
      <c r="K58" s="267">
        <v>4.7364156732405416</v>
      </c>
      <c r="L58" s="267">
        <v>1.938998633086618</v>
      </c>
      <c r="M58" s="267">
        <v>3.391561993618136</v>
      </c>
      <c r="N58" s="267">
        <v>3.506829827297294</v>
      </c>
      <c r="O58" s="267">
        <v>13.56510891109502</v>
      </c>
      <c r="P58" s="267">
        <v>3.8992729963184418</v>
      </c>
      <c r="Q58" s="267">
        <v>3.4818555739846522</v>
      </c>
      <c r="R58" s="267">
        <v>6.7029421159245626</v>
      </c>
      <c r="S58" s="267">
        <v>10.27529436782959</v>
      </c>
      <c r="T58" s="267">
        <v>4.5233162131225253</v>
      </c>
      <c r="U58" s="267">
        <v>2.1053877180044309</v>
      </c>
      <c r="V58" s="267">
        <v>4.6238810698557371</v>
      </c>
      <c r="W58" s="267">
        <v>8.6566754691454388</v>
      </c>
      <c r="X58" s="267">
        <v>2.9414632530466251</v>
      </c>
      <c r="Y58" s="267">
        <v>1.3070180291260871</v>
      </c>
      <c r="Z58" s="267">
        <v>3.1510368146890002</v>
      </c>
      <c r="AA58" s="267">
        <v>7.3265149832423671</v>
      </c>
      <c r="AB58" s="267">
        <v>55.452917319999997</v>
      </c>
      <c r="AC58" s="267">
        <v>1.6056282559999999</v>
      </c>
      <c r="AD58" s="267">
        <v>103.8778769</v>
      </c>
      <c r="AE58" s="267">
        <v>747.38952570000004</v>
      </c>
    </row>
    <row r="59" spans="1:31">
      <c r="A59" s="267" t="s">
        <v>4982</v>
      </c>
      <c r="B59" s="267" t="s">
        <v>4930</v>
      </c>
      <c r="C59" s="267" t="s">
        <v>4922</v>
      </c>
      <c r="D59" s="267">
        <v>0.29821821812735488</v>
      </c>
      <c r="E59" s="267">
        <v>0.74735422400354967</v>
      </c>
      <c r="F59" s="267">
        <v>2.807094468706524</v>
      </c>
      <c r="G59" s="267">
        <v>3.5798933252958252</v>
      </c>
      <c r="H59" s="267">
        <v>0.31112871713211232</v>
      </c>
      <c r="I59" s="267">
        <v>0.9237407312885304</v>
      </c>
      <c r="J59" s="267">
        <v>1.656498431961942</v>
      </c>
      <c r="K59" s="267">
        <v>12.90436958413706</v>
      </c>
      <c r="L59" s="267">
        <v>0.34139584486323971</v>
      </c>
      <c r="M59" s="267">
        <v>2.1986901670285151</v>
      </c>
      <c r="N59" s="267">
        <v>2.3901828658645758</v>
      </c>
      <c r="O59" s="267">
        <v>10.642528060889431</v>
      </c>
      <c r="P59" s="267">
        <v>2.3662178333999631</v>
      </c>
      <c r="Q59" s="267">
        <v>3.9603636408247178</v>
      </c>
      <c r="R59" s="267">
        <v>5.5647257022149228</v>
      </c>
      <c r="S59" s="267">
        <v>8.9092005441151336</v>
      </c>
      <c r="T59" s="267">
        <v>3.312880704365218</v>
      </c>
      <c r="U59" s="267">
        <v>3.2051241885292678</v>
      </c>
      <c r="V59" s="267">
        <v>4.9764578048951691</v>
      </c>
      <c r="W59" s="267">
        <v>6.2588595963483069</v>
      </c>
      <c r="X59" s="267">
        <v>2.9006369019959659</v>
      </c>
      <c r="Y59" s="267">
        <v>2.0261359663241829</v>
      </c>
      <c r="Z59" s="267">
        <v>3.4512309907770602</v>
      </c>
      <c r="AA59" s="267">
        <v>4.7458357241702869</v>
      </c>
      <c r="AB59" s="267">
        <v>50.388195009999997</v>
      </c>
      <c r="AC59" s="267">
        <v>1.77208454</v>
      </c>
      <c r="AD59" s="267">
        <v>103.9827477</v>
      </c>
      <c r="AE59" s="267">
        <v>742.48224440000001</v>
      </c>
    </row>
    <row r="60" spans="1:31">
      <c r="A60" s="267" t="s">
        <v>4983</v>
      </c>
      <c r="B60" s="267" t="s">
        <v>4930</v>
      </c>
      <c r="C60" s="267" t="s">
        <v>4923</v>
      </c>
      <c r="D60" s="267">
        <v>0.68904389562899304</v>
      </c>
      <c r="E60" s="267">
        <v>0.36270411788570128</v>
      </c>
      <c r="F60" s="267">
        <v>2.9858637936545001</v>
      </c>
      <c r="G60" s="267">
        <v>3.943881008452732</v>
      </c>
      <c r="H60" s="267">
        <v>5.4206800046229277E-2</v>
      </c>
      <c r="I60" s="267">
        <v>1.13864602277692</v>
      </c>
      <c r="J60" s="267">
        <v>1.7980270355067829</v>
      </c>
      <c r="K60" s="267">
        <v>3.6297837570157641</v>
      </c>
      <c r="L60" s="267">
        <v>1.911696230425874</v>
      </c>
      <c r="M60" s="267">
        <v>6.043705483679374</v>
      </c>
      <c r="N60" s="267">
        <v>0.833605571682003</v>
      </c>
      <c r="O60" s="267">
        <v>25.219002467995342</v>
      </c>
      <c r="P60" s="267">
        <v>1.880977577129981</v>
      </c>
      <c r="Q60" s="267">
        <v>7.1268967004956547</v>
      </c>
      <c r="R60" s="267">
        <v>2.3964168547795079</v>
      </c>
      <c r="S60" s="267">
        <v>12.3182249873438</v>
      </c>
      <c r="T60" s="267">
        <v>1.3157098975845249</v>
      </c>
      <c r="U60" s="267">
        <v>3.9307447098111048</v>
      </c>
      <c r="V60" s="267">
        <v>2.3192268329890009</v>
      </c>
      <c r="W60" s="267">
        <v>7.0080306684967519</v>
      </c>
      <c r="X60" s="267">
        <v>1.37020196545471</v>
      </c>
      <c r="Y60" s="267">
        <v>2.5020659599821999</v>
      </c>
      <c r="Z60" s="267">
        <v>2.9068953952937759</v>
      </c>
      <c r="AA60" s="267">
        <v>5.7487884737070774</v>
      </c>
      <c r="AB60" s="267">
        <v>52.651664930000003</v>
      </c>
      <c r="AC60" s="267">
        <v>1.7631998579999999</v>
      </c>
      <c r="AD60" s="267">
        <v>103.2989548</v>
      </c>
      <c r="AE60" s="267">
        <v>742.98093700000004</v>
      </c>
    </row>
    <row r="61" spans="1:31">
      <c r="A61" s="267" t="s">
        <v>4984</v>
      </c>
      <c r="B61" s="267" t="s">
        <v>4930</v>
      </c>
      <c r="C61" s="267" t="s">
        <v>4924</v>
      </c>
      <c r="D61" s="267">
        <v>0.49073222345337708</v>
      </c>
      <c r="E61" s="267">
        <v>6.6718006201210087E-2</v>
      </c>
      <c r="F61" s="267">
        <v>1.3895747576120629</v>
      </c>
      <c r="G61" s="267">
        <v>3.3542704355937611</v>
      </c>
      <c r="H61" s="267">
        <v>5.8081460033141052E-17</v>
      </c>
      <c r="I61" s="267">
        <v>0.1448309188056347</v>
      </c>
      <c r="J61" s="267">
        <v>0.36917864977374282</v>
      </c>
      <c r="K61" s="267">
        <v>3.922606863041493</v>
      </c>
      <c r="L61" s="267">
        <v>1.353227337628006</v>
      </c>
      <c r="M61" s="267">
        <v>3.3154587662571511</v>
      </c>
      <c r="N61" s="267">
        <v>3.1903131699464402</v>
      </c>
      <c r="O61" s="267">
        <v>15.826438422552769</v>
      </c>
      <c r="P61" s="267">
        <v>3.121377441552502</v>
      </c>
      <c r="Q61" s="267">
        <v>4.9076232040640564</v>
      </c>
      <c r="R61" s="267">
        <v>6.400398785596999</v>
      </c>
      <c r="S61" s="267">
        <v>18.045125021446751</v>
      </c>
      <c r="T61" s="267">
        <v>2.4318778985137999</v>
      </c>
      <c r="U61" s="267">
        <v>2.8789906253180502</v>
      </c>
      <c r="V61" s="267">
        <v>4.4423861218328984</v>
      </c>
      <c r="W61" s="267">
        <v>12.7783124813916</v>
      </c>
      <c r="X61" s="267">
        <v>0.91287107521398569</v>
      </c>
      <c r="Y61" s="267">
        <v>1.6307689047403779</v>
      </c>
      <c r="Z61" s="267">
        <v>2.2959565067031948</v>
      </c>
      <c r="AA61" s="267">
        <v>6.7204602906071136</v>
      </c>
      <c r="AB61" s="267">
        <v>51.364681789999999</v>
      </c>
      <c r="AC61" s="267">
        <v>1.9583705440000001</v>
      </c>
      <c r="AD61" s="267">
        <v>103.93355390000001</v>
      </c>
      <c r="AE61" s="267">
        <v>742.15265920000002</v>
      </c>
    </row>
    <row r="62" spans="1:31">
      <c r="A62" s="267" t="s">
        <v>4985</v>
      </c>
      <c r="B62" s="267" t="s">
        <v>4930</v>
      </c>
      <c r="C62" s="267" t="s">
        <v>4925</v>
      </c>
      <c r="D62" s="267">
        <v>0.46904820745723402</v>
      </c>
      <c r="E62" s="267">
        <v>0.38919491884965302</v>
      </c>
      <c r="F62" s="267">
        <v>0.88933808514797719</v>
      </c>
      <c r="G62" s="267">
        <v>3.354261738637486</v>
      </c>
      <c r="H62" s="267">
        <v>9.3930336840865519E-2</v>
      </c>
      <c r="I62" s="267">
        <v>0.3931132593456092</v>
      </c>
      <c r="J62" s="267">
        <v>1.794171731518776</v>
      </c>
      <c r="K62" s="267">
        <v>7.9320536966714883</v>
      </c>
      <c r="L62" s="267">
        <v>1.7479001810473069</v>
      </c>
      <c r="M62" s="267">
        <v>3.1433015734691159</v>
      </c>
      <c r="N62" s="267">
        <v>2.4901452265135542</v>
      </c>
      <c r="O62" s="267">
        <v>14.560193842433289</v>
      </c>
      <c r="P62" s="267">
        <v>4.1586252821046754</v>
      </c>
      <c r="Q62" s="267">
        <v>4.5762452123774651</v>
      </c>
      <c r="R62" s="267">
        <v>4.8693276731276791</v>
      </c>
      <c r="S62" s="267">
        <v>13.76465631735346</v>
      </c>
      <c r="T62" s="267">
        <v>4.7851112180165396</v>
      </c>
      <c r="U62" s="267">
        <v>3.652198820005689</v>
      </c>
      <c r="V62" s="267">
        <v>4.0693642578255993</v>
      </c>
      <c r="W62" s="267">
        <v>12.328226694455161</v>
      </c>
      <c r="X62" s="267">
        <v>1.29564234900634</v>
      </c>
      <c r="Y62" s="267">
        <v>1.316116569722958</v>
      </c>
      <c r="Z62" s="267">
        <v>1.6387735746706229</v>
      </c>
      <c r="AA62" s="267">
        <v>5.6395923831025261</v>
      </c>
      <c r="AB62" s="267">
        <v>55.845655239999999</v>
      </c>
      <c r="AC62" s="267">
        <v>1.511880482</v>
      </c>
      <c r="AD62" s="267">
        <v>101.5417137</v>
      </c>
      <c r="AE62" s="267">
        <v>740.84907299999998</v>
      </c>
    </row>
    <row r="63" spans="1:31">
      <c r="A63" s="267" t="s">
        <v>4986</v>
      </c>
      <c r="B63" s="267" t="s">
        <v>4931</v>
      </c>
      <c r="C63" s="267" t="s">
        <v>4915</v>
      </c>
      <c r="D63" s="267">
        <v>0.40260565069378079</v>
      </c>
      <c r="E63" s="267">
        <v>0.479374772487353</v>
      </c>
      <c r="F63" s="267">
        <v>3.789613091910855</v>
      </c>
      <c r="G63" s="267">
        <v>4.6467367837471336</v>
      </c>
      <c r="H63" s="267">
        <v>8.5914178302425925E-2</v>
      </c>
      <c r="I63" s="267">
        <v>2.370017228941097</v>
      </c>
      <c r="J63" s="267">
        <v>2.2642577206152388</v>
      </c>
      <c r="K63" s="267">
        <v>4.3296498317531729</v>
      </c>
      <c r="L63" s="267">
        <v>0.66236027484011917</v>
      </c>
      <c r="M63" s="267">
        <v>3.0069189104210441</v>
      </c>
      <c r="N63" s="267">
        <v>3.040727704626808</v>
      </c>
      <c r="O63" s="267">
        <v>16.146915518389289</v>
      </c>
      <c r="P63" s="267">
        <v>2.358757884884521</v>
      </c>
      <c r="Q63" s="267">
        <v>4.9460592668231413</v>
      </c>
      <c r="R63" s="267">
        <v>4.5483444614756312</v>
      </c>
      <c r="S63" s="267">
        <v>18.06795524991956</v>
      </c>
      <c r="T63" s="267">
        <v>1.8178085283778671</v>
      </c>
      <c r="U63" s="267">
        <v>2.6108660438730729</v>
      </c>
      <c r="V63" s="267">
        <v>3.1369103361434378</v>
      </c>
      <c r="W63" s="267">
        <v>8.9572057858422109</v>
      </c>
      <c r="X63" s="267">
        <v>1.635424190713723</v>
      </c>
      <c r="Y63" s="267">
        <v>1.7184028137857701</v>
      </c>
      <c r="Z63" s="267">
        <v>2.8325496225409932</v>
      </c>
      <c r="AA63" s="267">
        <v>5.9681001875573054</v>
      </c>
      <c r="AB63" s="267">
        <v>50.819999600000003</v>
      </c>
      <c r="AC63" s="267">
        <v>1.8917927839999999</v>
      </c>
      <c r="AD63" s="267">
        <v>101.3704087</v>
      </c>
      <c r="AE63" s="267">
        <v>748.49887230000002</v>
      </c>
    </row>
    <row r="64" spans="1:31">
      <c r="A64" s="267" t="s">
        <v>4987</v>
      </c>
      <c r="B64" s="267" t="s">
        <v>4931</v>
      </c>
      <c r="C64" s="267" t="s">
        <v>4917</v>
      </c>
      <c r="D64" s="267">
        <v>0.42182852386843211</v>
      </c>
      <c r="E64" s="267">
        <v>0.78572086408566266</v>
      </c>
      <c r="F64" s="267">
        <v>4.0288759464682853</v>
      </c>
      <c r="G64" s="267">
        <v>3.4561873089701809</v>
      </c>
      <c r="H64" s="267">
        <v>0.31939410129478341</v>
      </c>
      <c r="I64" s="267">
        <v>1.74137586388482</v>
      </c>
      <c r="J64" s="267">
        <v>3.7216939374411409</v>
      </c>
      <c r="K64" s="267">
        <v>6.1994124456477042</v>
      </c>
      <c r="L64" s="267">
        <v>0.25976560377430419</v>
      </c>
      <c r="M64" s="267">
        <v>1.711639674305971</v>
      </c>
      <c r="N64" s="267">
        <v>1.5868950258067731</v>
      </c>
      <c r="O64" s="267">
        <v>27.613734800803119</v>
      </c>
      <c r="P64" s="267">
        <v>2.2425109091962261</v>
      </c>
      <c r="Q64" s="267">
        <v>2.2087744689179361</v>
      </c>
      <c r="R64" s="267">
        <v>3.3585504555411632</v>
      </c>
      <c r="S64" s="267">
        <v>19.52558769149967</v>
      </c>
      <c r="T64" s="267">
        <v>1.647243694745296</v>
      </c>
      <c r="U64" s="267">
        <v>1.5277666564884189</v>
      </c>
      <c r="V64" s="267">
        <v>3.7788094412122861</v>
      </c>
      <c r="W64" s="267">
        <v>3.8620162186881921</v>
      </c>
      <c r="X64" s="267">
        <v>1.5570627851979191</v>
      </c>
      <c r="Y64" s="267">
        <v>1.7659783737762109</v>
      </c>
      <c r="Z64" s="267">
        <v>3.5515448513387029</v>
      </c>
      <c r="AA64" s="267">
        <v>2.9635062599864521</v>
      </c>
      <c r="AB64" s="267">
        <v>54.468888309999997</v>
      </c>
      <c r="AC64" s="267">
        <v>1.8400330229999999</v>
      </c>
      <c r="AD64" s="267">
        <v>102.0650462</v>
      </c>
      <c r="AE64" s="267">
        <v>749.58702159999996</v>
      </c>
    </row>
    <row r="65" spans="1:31">
      <c r="A65" s="267" t="s">
        <v>4988</v>
      </c>
      <c r="B65" s="267" t="s">
        <v>4931</v>
      </c>
      <c r="C65" s="267" t="s">
        <v>4918</v>
      </c>
      <c r="D65" s="267">
        <v>0.27000934095512108</v>
      </c>
      <c r="E65" s="267">
        <v>2.2328384462232389</v>
      </c>
      <c r="F65" s="267">
        <v>1.063131767284256</v>
      </c>
      <c r="G65" s="267">
        <v>1.9848023439314699</v>
      </c>
      <c r="H65" s="267">
        <v>1.9828328646946489</v>
      </c>
      <c r="I65" s="267">
        <v>0.62187663017014327</v>
      </c>
      <c r="J65" s="267">
        <v>2.458337077773086</v>
      </c>
      <c r="K65" s="267">
        <v>4.9341579687740076</v>
      </c>
      <c r="L65" s="267">
        <v>0.96842591120928456</v>
      </c>
      <c r="M65" s="267">
        <v>2.5769881878052758</v>
      </c>
      <c r="N65" s="267">
        <v>2.107147037166222</v>
      </c>
      <c r="O65" s="267">
        <v>11.802206915201801</v>
      </c>
      <c r="P65" s="267">
        <v>4.3427859792196708</v>
      </c>
      <c r="Q65" s="267">
        <v>4.1699080944824667</v>
      </c>
      <c r="R65" s="267">
        <v>4.9766147296925913</v>
      </c>
      <c r="S65" s="267">
        <v>16.572673773948001</v>
      </c>
      <c r="T65" s="267">
        <v>5.9510667974266367</v>
      </c>
      <c r="U65" s="267">
        <v>2.8073627236740601</v>
      </c>
      <c r="V65" s="267">
        <v>3.9180401244141878</v>
      </c>
      <c r="W65" s="267">
        <v>13.457547895112819</v>
      </c>
      <c r="X65" s="267">
        <v>3.2323349984826022</v>
      </c>
      <c r="Y65" s="267">
        <v>1.229517750904066</v>
      </c>
      <c r="Z65" s="267">
        <v>1.562739293162982</v>
      </c>
      <c r="AA65" s="267">
        <v>4.6922164107840354</v>
      </c>
      <c r="AB65" s="267">
        <v>50.63113019</v>
      </c>
      <c r="AC65" s="267">
        <v>1.5817075949999999</v>
      </c>
      <c r="AD65" s="267">
        <v>104.15148979999999</v>
      </c>
      <c r="AE65" s="267">
        <v>735.83499240000003</v>
      </c>
    </row>
    <row r="66" spans="1:31">
      <c r="A66" s="267" t="s">
        <v>4989</v>
      </c>
      <c r="B66" s="267" t="s">
        <v>4931</v>
      </c>
      <c r="C66" s="267" t="s">
        <v>4919</v>
      </c>
      <c r="D66" s="267">
        <v>1.76528197657758</v>
      </c>
      <c r="E66" s="267">
        <v>0.83050412246968608</v>
      </c>
      <c r="F66" s="267">
        <v>1.978347102221502</v>
      </c>
      <c r="G66" s="267">
        <v>4.1045433439867152</v>
      </c>
      <c r="H66" s="267">
        <v>0.1638014971592465</v>
      </c>
      <c r="I66" s="267">
        <v>0.72196326858745219</v>
      </c>
      <c r="J66" s="267">
        <v>1.453672510395521</v>
      </c>
      <c r="K66" s="267">
        <v>6.6134412070586093</v>
      </c>
      <c r="L66" s="267">
        <v>1.284513102599302</v>
      </c>
      <c r="M66" s="267">
        <v>2.8762113734446761</v>
      </c>
      <c r="N66" s="267">
        <v>1.9945590431074269</v>
      </c>
      <c r="O66" s="267">
        <v>25.90577959757308</v>
      </c>
      <c r="P66" s="267">
        <v>2.1731638553447241</v>
      </c>
      <c r="Q66" s="267">
        <v>3.2591174150837028</v>
      </c>
      <c r="R66" s="267">
        <v>3.2241157476141602</v>
      </c>
      <c r="S66" s="267">
        <v>12.92596322174667</v>
      </c>
      <c r="T66" s="267">
        <v>2.918716359315217</v>
      </c>
      <c r="U66" s="267">
        <v>2.0920429290713511</v>
      </c>
      <c r="V66" s="267">
        <v>2.423144260827538</v>
      </c>
      <c r="W66" s="267">
        <v>9.6768158295609634</v>
      </c>
      <c r="X66" s="267">
        <v>2.6097867391174852</v>
      </c>
      <c r="Y66" s="267">
        <v>1.0176164145964</v>
      </c>
      <c r="Z66" s="267">
        <v>2.0433472744433709</v>
      </c>
      <c r="AA66" s="267">
        <v>5.9397077990045259</v>
      </c>
      <c r="AB66" s="267">
        <v>50.687678200000001</v>
      </c>
      <c r="AC66" s="267">
        <v>1.8672838430000001</v>
      </c>
      <c r="AD66" s="267">
        <v>102.3369369</v>
      </c>
      <c r="AE66" s="267">
        <v>748.42345279999995</v>
      </c>
    </row>
    <row r="67" spans="1:31">
      <c r="A67" s="267" t="s">
        <v>4990</v>
      </c>
      <c r="B67" s="267" t="s">
        <v>4931</v>
      </c>
      <c r="C67" s="267" t="s">
        <v>4920</v>
      </c>
      <c r="D67" s="267">
        <v>0.57101747724842811</v>
      </c>
      <c r="E67" s="267">
        <v>0.47620836471080452</v>
      </c>
      <c r="F67" s="267">
        <v>1.8328520594369511</v>
      </c>
      <c r="G67" s="267">
        <v>3.859951065027599</v>
      </c>
      <c r="H67" s="267">
        <v>5.0123813485071188E-2</v>
      </c>
      <c r="I67" s="267">
        <v>0.55785296811952623</v>
      </c>
      <c r="J67" s="267">
        <v>1.425608664585672</v>
      </c>
      <c r="K67" s="267">
        <v>9.1497406738686315</v>
      </c>
      <c r="L67" s="267">
        <v>0.51049592858354831</v>
      </c>
      <c r="M67" s="267">
        <v>2.9497155029969009</v>
      </c>
      <c r="N67" s="267">
        <v>2.295220729419349</v>
      </c>
      <c r="O67" s="267">
        <v>11.884686214128999</v>
      </c>
      <c r="P67" s="267">
        <v>1.970624405292823</v>
      </c>
      <c r="Q67" s="267">
        <v>4.5235315572184387</v>
      </c>
      <c r="R67" s="267">
        <v>4.3060405237439383</v>
      </c>
      <c r="S67" s="267">
        <v>13.089319424455811</v>
      </c>
      <c r="T67" s="267">
        <v>2.5716586020853449</v>
      </c>
      <c r="U67" s="267">
        <v>3.1421936866676941</v>
      </c>
      <c r="V67" s="267">
        <v>3.2857953214194762</v>
      </c>
      <c r="W67" s="267">
        <v>10.460154927112891</v>
      </c>
      <c r="X67" s="267">
        <v>1.99140055955387</v>
      </c>
      <c r="Y67" s="267">
        <v>1.47434231237881</v>
      </c>
      <c r="Z67" s="267">
        <v>2.3283441064502952</v>
      </c>
      <c r="AA67" s="267">
        <v>6.1633155062067644</v>
      </c>
      <c r="AB67" s="267">
        <v>55.664798589999997</v>
      </c>
      <c r="AC67" s="267">
        <v>1.862714398</v>
      </c>
      <c r="AD67" s="267">
        <v>104.6246038</v>
      </c>
      <c r="AE67" s="267">
        <v>755.07702630000006</v>
      </c>
    </row>
    <row r="68" spans="1:31">
      <c r="A68" s="267" t="s">
        <v>4991</v>
      </c>
      <c r="B68" s="267" t="s">
        <v>4931</v>
      </c>
      <c r="C68" s="267" t="s">
        <v>4921</v>
      </c>
      <c r="D68" s="267">
        <v>0.62457413965523001</v>
      </c>
      <c r="E68" s="267">
        <v>0.71114781236915758</v>
      </c>
      <c r="F68" s="267">
        <v>1.921845972839842</v>
      </c>
      <c r="G68" s="267">
        <v>3.0238282756562769</v>
      </c>
      <c r="H68" s="267">
        <v>0.13078169004463749</v>
      </c>
      <c r="I68" s="267">
        <v>0.73439215181322326</v>
      </c>
      <c r="J68" s="267">
        <v>1.405902560144255</v>
      </c>
      <c r="K68" s="267">
        <v>10.25556129953846</v>
      </c>
      <c r="L68" s="267">
        <v>1.6771523470447509</v>
      </c>
      <c r="M68" s="267">
        <v>2.9629200636855848</v>
      </c>
      <c r="N68" s="267">
        <v>2.9074416962266261</v>
      </c>
      <c r="O68" s="267">
        <v>13.72101250672489</v>
      </c>
      <c r="P68" s="267">
        <v>4.2493987569779446</v>
      </c>
      <c r="Q68" s="267">
        <v>3.5315734652020239</v>
      </c>
      <c r="R68" s="267">
        <v>5.764796684384538</v>
      </c>
      <c r="S68" s="267">
        <v>12.034224793776829</v>
      </c>
      <c r="T68" s="267">
        <v>4.9546376110503187</v>
      </c>
      <c r="U68" s="267">
        <v>2.4825765548815601</v>
      </c>
      <c r="V68" s="267">
        <v>4.0525583082065211</v>
      </c>
      <c r="W68" s="267">
        <v>9.9032796412899327</v>
      </c>
      <c r="X68" s="267">
        <v>2.6929493330984471</v>
      </c>
      <c r="Y68" s="267">
        <v>1.406540519905741</v>
      </c>
      <c r="Z68" s="267">
        <v>2.6525463169977028</v>
      </c>
      <c r="AA68" s="267">
        <v>5.4188319538205709</v>
      </c>
      <c r="AB68" s="267">
        <v>50.88521884</v>
      </c>
      <c r="AC68" s="267">
        <v>1.718150931</v>
      </c>
      <c r="AD68" s="267">
        <v>102.4536469</v>
      </c>
      <c r="AE68" s="267">
        <v>739.04937970000003</v>
      </c>
    </row>
    <row r="69" spans="1:31">
      <c r="A69" s="267" t="s">
        <v>4992</v>
      </c>
      <c r="B69" s="267" t="s">
        <v>4931</v>
      </c>
      <c r="C69" s="267" t="s">
        <v>4922</v>
      </c>
      <c r="D69" s="267">
        <v>0.35709539573065091</v>
      </c>
      <c r="E69" s="267">
        <v>9.9370198060828627E-2</v>
      </c>
      <c r="F69" s="267">
        <v>3.082338387100918</v>
      </c>
      <c r="G69" s="267">
        <v>3.9833202640724461</v>
      </c>
      <c r="H69" s="267">
        <v>1.2387518897070991E-2</v>
      </c>
      <c r="I69" s="267">
        <v>1.3540526979988621</v>
      </c>
      <c r="J69" s="267">
        <v>2.018103421704847</v>
      </c>
      <c r="K69" s="267">
        <v>2.9460008635196391</v>
      </c>
      <c r="L69" s="267">
        <v>0.85781112217597111</v>
      </c>
      <c r="M69" s="267">
        <v>2.8097764644896648</v>
      </c>
      <c r="N69" s="267">
        <v>2.4960907580668481</v>
      </c>
      <c r="O69" s="267">
        <v>17.445592491290419</v>
      </c>
      <c r="P69" s="267">
        <v>2.667813899635608</v>
      </c>
      <c r="Q69" s="267">
        <v>4.4941922371445511</v>
      </c>
      <c r="R69" s="267">
        <v>5.2048658718061374</v>
      </c>
      <c r="S69" s="267">
        <v>19.30570801040211</v>
      </c>
      <c r="T69" s="267">
        <v>1.2798390303656979</v>
      </c>
      <c r="U69" s="267">
        <v>2.9960767159401702</v>
      </c>
      <c r="V69" s="267">
        <v>3.861052083467901</v>
      </c>
      <c r="W69" s="267">
        <v>12.712702038767301</v>
      </c>
      <c r="X69" s="267">
        <v>0.37336021055335522</v>
      </c>
      <c r="Y69" s="267">
        <v>1.2932977757930391</v>
      </c>
      <c r="Z69" s="267">
        <v>3.060791765099709</v>
      </c>
      <c r="AA69" s="267">
        <v>5.2418424917316511</v>
      </c>
      <c r="AB69" s="267">
        <v>50.750520209999998</v>
      </c>
      <c r="AC69" s="267">
        <v>1.632757504</v>
      </c>
      <c r="AD69" s="267">
        <v>102.5284218</v>
      </c>
      <c r="AE69" s="267">
        <v>757.94198730000005</v>
      </c>
    </row>
    <row r="70" spans="1:31">
      <c r="A70" s="267" t="s">
        <v>4993</v>
      </c>
      <c r="B70" s="267" t="s">
        <v>4931</v>
      </c>
      <c r="C70" s="267" t="s">
        <v>4923</v>
      </c>
      <c r="D70" s="267">
        <v>0.58569101327807793</v>
      </c>
      <c r="E70" s="267">
        <v>0.90056996749529039</v>
      </c>
      <c r="F70" s="267">
        <v>2.4341076933103758</v>
      </c>
      <c r="G70" s="267">
        <v>2.6079013532098241</v>
      </c>
      <c r="H70" s="267">
        <v>0.39598684129122041</v>
      </c>
      <c r="I70" s="267">
        <v>0.93364839784261822</v>
      </c>
      <c r="J70" s="267">
        <v>1.3462727044563989</v>
      </c>
      <c r="K70" s="267">
        <v>4.4260678885000804</v>
      </c>
      <c r="L70" s="267">
        <v>1.134109427616498</v>
      </c>
      <c r="M70" s="267">
        <v>3.6794123298611749</v>
      </c>
      <c r="N70" s="267">
        <v>3.8400534620999802</v>
      </c>
      <c r="O70" s="267">
        <v>14.866353547063859</v>
      </c>
      <c r="P70" s="267">
        <v>3.1865622703924128</v>
      </c>
      <c r="Q70" s="267">
        <v>5.1811799366954618</v>
      </c>
      <c r="R70" s="267">
        <v>7.2663724515554611</v>
      </c>
      <c r="S70" s="267">
        <v>15.16056427472726</v>
      </c>
      <c r="T70" s="267">
        <v>3.1845421336062629</v>
      </c>
      <c r="U70" s="267">
        <v>3.2630565642302449</v>
      </c>
      <c r="V70" s="267">
        <v>4.5471404883795632</v>
      </c>
      <c r="W70" s="267">
        <v>9.7818639496936406</v>
      </c>
      <c r="X70" s="267">
        <v>2.169369005763631</v>
      </c>
      <c r="Y70" s="267">
        <v>1.7965790291865751</v>
      </c>
      <c r="Z70" s="267">
        <v>2.6783616884053818</v>
      </c>
      <c r="AA70" s="267">
        <v>4.4175403126930872</v>
      </c>
      <c r="AB70" s="267">
        <v>55.846352160000002</v>
      </c>
      <c r="AC70" s="267">
        <v>1.721387309</v>
      </c>
      <c r="AD70" s="267">
        <v>101.2709859</v>
      </c>
      <c r="AE70" s="267">
        <v>738.04351369999995</v>
      </c>
    </row>
    <row r="71" spans="1:31">
      <c r="A71" s="267" t="s">
        <v>4994</v>
      </c>
      <c r="B71" s="267" t="s">
        <v>4931</v>
      </c>
      <c r="C71" s="267" t="s">
        <v>4924</v>
      </c>
      <c r="D71" s="267">
        <v>0.35664956687967952</v>
      </c>
      <c r="E71" s="267">
        <v>0.3834138077256094</v>
      </c>
      <c r="F71" s="267">
        <v>1.510706817215395</v>
      </c>
      <c r="G71" s="267">
        <v>3.0571100472549149</v>
      </c>
      <c r="H71" s="267">
        <v>3.6569687395754592E-2</v>
      </c>
      <c r="I71" s="267">
        <v>0.1660696475734893</v>
      </c>
      <c r="J71" s="267">
        <v>0.41519093337000917</v>
      </c>
      <c r="K71" s="267">
        <v>3.44080880756982</v>
      </c>
      <c r="L71" s="267">
        <v>1.8301031968126329</v>
      </c>
      <c r="M71" s="267">
        <v>4.0875653469651398</v>
      </c>
      <c r="N71" s="267">
        <v>3.4857327584947608</v>
      </c>
      <c r="O71" s="267">
        <v>14.365162412391131</v>
      </c>
      <c r="P71" s="267">
        <v>3.5057421548713821</v>
      </c>
      <c r="Q71" s="267">
        <v>4.384853000672349</v>
      </c>
      <c r="R71" s="267">
        <v>5.2569612164888291</v>
      </c>
      <c r="S71" s="267">
        <v>14.01494263380205</v>
      </c>
      <c r="T71" s="267">
        <v>4.5391079625594868</v>
      </c>
      <c r="U71" s="267">
        <v>3.1655427858663772</v>
      </c>
      <c r="V71" s="267">
        <v>4.0762080692487643</v>
      </c>
      <c r="W71" s="267">
        <v>11.69227575934986</v>
      </c>
      <c r="X71" s="267">
        <v>2.545525502778927</v>
      </c>
      <c r="Y71" s="267">
        <v>1.917758666597805</v>
      </c>
      <c r="Z71" s="267">
        <v>2.8599722786503352</v>
      </c>
      <c r="AA71" s="267">
        <v>8.1806358812113107</v>
      </c>
      <c r="AB71" s="267">
        <v>53.190379649999997</v>
      </c>
      <c r="AC71" s="267">
        <v>1.6228645530000001</v>
      </c>
      <c r="AD71" s="267">
        <v>102.24191709999999</v>
      </c>
      <c r="AE71" s="267">
        <v>742.44950940000001</v>
      </c>
    </row>
    <row r="72" spans="1:31">
      <c r="A72" s="267" t="s">
        <v>4995</v>
      </c>
      <c r="B72" s="267" t="s">
        <v>4931</v>
      </c>
      <c r="C72" s="267" t="s">
        <v>4925</v>
      </c>
      <c r="D72" s="267">
        <v>0.49808455274582852</v>
      </c>
      <c r="E72" s="267">
        <v>0.56798582459971092</v>
      </c>
      <c r="F72" s="267">
        <v>2.656560473668296</v>
      </c>
      <c r="G72" s="267">
        <v>3.6916900768547101</v>
      </c>
      <c r="H72" s="267">
        <v>0.67268308914197184</v>
      </c>
      <c r="I72" s="267">
        <v>1.560132685900214</v>
      </c>
      <c r="J72" s="267">
        <v>2.2420401617566998</v>
      </c>
      <c r="K72" s="267">
        <v>3.5221963111193491</v>
      </c>
      <c r="L72" s="267">
        <v>1.3555239211468579</v>
      </c>
      <c r="M72" s="267">
        <v>3.124141290975667</v>
      </c>
      <c r="N72" s="267">
        <v>4.0164293014671619</v>
      </c>
      <c r="O72" s="267">
        <v>12.567011095109599</v>
      </c>
      <c r="P72" s="267">
        <v>3.9602276887984509</v>
      </c>
      <c r="Q72" s="267">
        <v>4.1736243398010577</v>
      </c>
      <c r="R72" s="267">
        <v>7.0607126701854703</v>
      </c>
      <c r="S72" s="267">
        <v>14.50743990775312</v>
      </c>
      <c r="T72" s="267">
        <v>3.6406631019438418</v>
      </c>
      <c r="U72" s="267">
        <v>2.583632770341004</v>
      </c>
      <c r="V72" s="267">
        <v>4.3211663857572518</v>
      </c>
      <c r="W72" s="267">
        <v>9.6275661870618912</v>
      </c>
      <c r="X72" s="267">
        <v>2.1742701025768958</v>
      </c>
      <c r="Y72" s="267">
        <v>1.4776340700600761</v>
      </c>
      <c r="Z72" s="267">
        <v>3.4596108884600429</v>
      </c>
      <c r="AA72" s="267">
        <v>6.3826192395827119</v>
      </c>
      <c r="AB72" s="267">
        <v>51.445212060000003</v>
      </c>
      <c r="AC72" s="267">
        <v>1.5046184250000001</v>
      </c>
      <c r="AD72" s="267">
        <v>102.1867967</v>
      </c>
      <c r="AE72" s="267">
        <v>756.77046399999995</v>
      </c>
    </row>
    <row r="73" spans="1:31">
      <c r="A73" s="267" t="s">
        <v>4996</v>
      </c>
      <c r="B73" s="267" t="s">
        <v>4932</v>
      </c>
      <c r="C73" s="267" t="s">
        <v>4915</v>
      </c>
      <c r="D73" s="267">
        <v>0.61937377131020765</v>
      </c>
      <c r="E73" s="267">
        <v>0.66213520385098934</v>
      </c>
      <c r="F73" s="267">
        <v>3.2121968090885962</v>
      </c>
      <c r="G73" s="267">
        <v>2.9014461659737898</v>
      </c>
      <c r="H73" s="267">
        <v>0.18828506139010631</v>
      </c>
      <c r="I73" s="267">
        <v>1.70181693871135</v>
      </c>
      <c r="J73" s="267">
        <v>1.8972064846717209</v>
      </c>
      <c r="K73" s="267">
        <v>19.394671879202239</v>
      </c>
      <c r="L73" s="267">
        <v>0.99303874476531484</v>
      </c>
      <c r="M73" s="267">
        <v>2.710575636998676</v>
      </c>
      <c r="N73" s="267">
        <v>2.3158124780277172</v>
      </c>
      <c r="O73" s="267">
        <v>13.6501125652564</v>
      </c>
      <c r="P73" s="267">
        <v>4.5077352355616558</v>
      </c>
      <c r="Q73" s="267">
        <v>3.420147531951462</v>
      </c>
      <c r="R73" s="267">
        <v>4.3233245946033287</v>
      </c>
      <c r="S73" s="267">
        <v>9.5491739503754332</v>
      </c>
      <c r="T73" s="267">
        <v>3.4094552734762482</v>
      </c>
      <c r="U73" s="267">
        <v>2.3314329789899841</v>
      </c>
      <c r="V73" s="267">
        <v>3.4037085460458032</v>
      </c>
      <c r="W73" s="267">
        <v>7.1290972635398422</v>
      </c>
      <c r="X73" s="267">
        <v>2.0950076105967819</v>
      </c>
      <c r="Y73" s="267">
        <v>1.677594548449173</v>
      </c>
      <c r="Z73" s="267">
        <v>2.8378918716961752</v>
      </c>
      <c r="AA73" s="267">
        <v>4.4259522241789568</v>
      </c>
      <c r="AB73" s="267">
        <v>51.323760229999998</v>
      </c>
      <c r="AC73" s="267">
        <v>1.9657858070000001</v>
      </c>
      <c r="AD73" s="267">
        <v>101.4678512</v>
      </c>
      <c r="AE73" s="267">
        <v>754.30187239999998</v>
      </c>
    </row>
    <row r="74" spans="1:31">
      <c r="A74" s="267" t="s">
        <v>4997</v>
      </c>
      <c r="B74" s="267" t="s">
        <v>4932</v>
      </c>
      <c r="C74" s="267" t="s">
        <v>4917</v>
      </c>
      <c r="D74" s="267">
        <v>0.60167383931895879</v>
      </c>
      <c r="E74" s="267">
        <v>0.70462544131496874</v>
      </c>
      <c r="F74" s="267">
        <v>1.7124293674337121</v>
      </c>
      <c r="G74" s="267">
        <v>3.366341654248779</v>
      </c>
      <c r="H74" s="267">
        <v>0.1675935907488012</v>
      </c>
      <c r="I74" s="267">
        <v>0.60261749002298282</v>
      </c>
      <c r="J74" s="267">
        <v>1.751251910430051</v>
      </c>
      <c r="K74" s="267">
        <v>9.2582771163485731</v>
      </c>
      <c r="L74" s="267">
        <v>0.65983896124521169</v>
      </c>
      <c r="M74" s="267">
        <v>3.0828266697363378</v>
      </c>
      <c r="N74" s="267">
        <v>2.536694214469525</v>
      </c>
      <c r="O74" s="267">
        <v>11.137196235014811</v>
      </c>
      <c r="P74" s="267">
        <v>2.3949898821596829</v>
      </c>
      <c r="Q74" s="267">
        <v>4.6291664388161182</v>
      </c>
      <c r="R74" s="267">
        <v>5.0106718196243056</v>
      </c>
      <c r="S74" s="267">
        <v>12.46143161629378</v>
      </c>
      <c r="T74" s="267">
        <v>3.098675614943855</v>
      </c>
      <c r="U74" s="267">
        <v>2.925277129936501</v>
      </c>
      <c r="V74" s="267">
        <v>3.6132608511953079</v>
      </c>
      <c r="W74" s="267">
        <v>9.6643828739906166</v>
      </c>
      <c r="X74" s="267">
        <v>2.153388341400067</v>
      </c>
      <c r="Y74" s="267">
        <v>1.3319424674917351</v>
      </c>
      <c r="Z74" s="267">
        <v>2.2763549684110371</v>
      </c>
      <c r="AA74" s="267">
        <v>5.622364454039726</v>
      </c>
      <c r="AB74" s="267">
        <v>53.572298549999999</v>
      </c>
      <c r="AC74" s="267">
        <v>1.6670898030000001</v>
      </c>
      <c r="AD74" s="267">
        <v>104.97367989999999</v>
      </c>
      <c r="AE74" s="267">
        <v>747.86940130000005</v>
      </c>
    </row>
    <row r="75" spans="1:31">
      <c r="A75" s="267" t="s">
        <v>4998</v>
      </c>
      <c r="B75" s="267" t="s">
        <v>4932</v>
      </c>
      <c r="C75" s="267" t="s">
        <v>4918</v>
      </c>
      <c r="D75" s="267">
        <v>1.384428036991268</v>
      </c>
      <c r="E75" s="267">
        <v>0.50027412093165502</v>
      </c>
      <c r="F75" s="267">
        <v>3.691644726853756</v>
      </c>
      <c r="G75" s="267">
        <v>3.7709742175190861</v>
      </c>
      <c r="H75" s="267">
        <v>0.15771385568220889</v>
      </c>
      <c r="I75" s="267">
        <v>1.1454473141839701</v>
      </c>
      <c r="J75" s="267">
        <v>1.724967664619544</v>
      </c>
      <c r="K75" s="267">
        <v>0.56848729984519863</v>
      </c>
      <c r="L75" s="267">
        <v>2.541503561450265</v>
      </c>
      <c r="M75" s="267">
        <v>3.4260142614734108</v>
      </c>
      <c r="N75" s="267">
        <v>1.903773686598204</v>
      </c>
      <c r="O75" s="267">
        <v>28.312062110673711</v>
      </c>
      <c r="P75" s="267">
        <v>1.632029843990225</v>
      </c>
      <c r="Q75" s="267">
        <v>4.7903931033358162</v>
      </c>
      <c r="R75" s="267">
        <v>3.2545335057520539</v>
      </c>
      <c r="S75" s="267">
        <v>11.285147016627469</v>
      </c>
      <c r="T75" s="267">
        <v>1.803914984332968</v>
      </c>
      <c r="U75" s="267">
        <v>3.7384002307962998</v>
      </c>
      <c r="V75" s="267">
        <v>3.092108007681845</v>
      </c>
      <c r="W75" s="267">
        <v>7.3874011272607278</v>
      </c>
      <c r="X75" s="267">
        <v>1.684210785271909</v>
      </c>
      <c r="Y75" s="267">
        <v>3.2300729873411069</v>
      </c>
      <c r="Z75" s="267">
        <v>3.5005101088509489</v>
      </c>
      <c r="AA75" s="267">
        <v>5.4387030273591064</v>
      </c>
      <c r="AB75" s="267">
        <v>52.36803364</v>
      </c>
      <c r="AC75" s="267">
        <v>1.5737734409999999</v>
      </c>
      <c r="AD75" s="267">
        <v>101.15133830000001</v>
      </c>
      <c r="AE75" s="267">
        <v>742.94398939999996</v>
      </c>
    </row>
    <row r="76" spans="1:31">
      <c r="A76" s="267" t="s">
        <v>4999</v>
      </c>
      <c r="B76" s="267" t="s">
        <v>4932</v>
      </c>
      <c r="C76" s="267" t="s">
        <v>4919</v>
      </c>
      <c r="D76" s="267">
        <v>1.3542505820384889</v>
      </c>
      <c r="E76" s="267">
        <v>0.81678313199973285</v>
      </c>
      <c r="F76" s="267">
        <v>2.1763702295954501</v>
      </c>
      <c r="G76" s="267">
        <v>5.0163499877538484</v>
      </c>
      <c r="H76" s="267">
        <v>0.22218628037418789</v>
      </c>
      <c r="I76" s="267">
        <v>0.94772789362866172</v>
      </c>
      <c r="J76" s="267">
        <v>2.7232751344637012</v>
      </c>
      <c r="K76" s="267">
        <v>5.4916099943358958</v>
      </c>
      <c r="L76" s="267">
        <v>1.1993166929261161</v>
      </c>
      <c r="M76" s="267">
        <v>2.8349489112965229</v>
      </c>
      <c r="N76" s="267">
        <v>2.197974132042706</v>
      </c>
      <c r="O76" s="267">
        <v>21.676385604868489</v>
      </c>
      <c r="P76" s="267">
        <v>2.055868482101725</v>
      </c>
      <c r="Q76" s="267">
        <v>3.337608219937215</v>
      </c>
      <c r="R76" s="267">
        <v>3.8279045973150239</v>
      </c>
      <c r="S76" s="267">
        <v>11.934350462939941</v>
      </c>
      <c r="T76" s="267">
        <v>2.8112081155630588</v>
      </c>
      <c r="U76" s="267">
        <v>2.4122286040414149</v>
      </c>
      <c r="V76" s="267">
        <v>3.2898038645734529</v>
      </c>
      <c r="W76" s="267">
        <v>10.327187941924819</v>
      </c>
      <c r="X76" s="267">
        <v>2.114969704522768</v>
      </c>
      <c r="Y76" s="267">
        <v>1.4927229122766721</v>
      </c>
      <c r="Z76" s="267">
        <v>2.5880064128197429</v>
      </c>
      <c r="AA76" s="267">
        <v>6.9901254007441569</v>
      </c>
      <c r="AB76" s="267">
        <v>50.29299915</v>
      </c>
      <c r="AC76" s="267">
        <v>1.9702295590000001</v>
      </c>
      <c r="AD76" s="267">
        <v>104.6176526</v>
      </c>
      <c r="AE76" s="267">
        <v>733.90215890000002</v>
      </c>
    </row>
    <row r="77" spans="1:31">
      <c r="A77" s="267" t="s">
        <v>5000</v>
      </c>
      <c r="B77" s="267" t="s">
        <v>4932</v>
      </c>
      <c r="C77" s="267" t="s">
        <v>4920</v>
      </c>
      <c r="D77" s="267">
        <v>0.31899647503407652</v>
      </c>
      <c r="E77" s="267">
        <v>1.134620229595368</v>
      </c>
      <c r="F77" s="267">
        <v>3.6902255906693968</v>
      </c>
      <c r="G77" s="267">
        <v>2.1457961178689242</v>
      </c>
      <c r="H77" s="267">
        <v>0.45368260398759991</v>
      </c>
      <c r="I77" s="267">
        <v>1.369928908420966</v>
      </c>
      <c r="J77" s="267">
        <v>2.0064813747340429</v>
      </c>
      <c r="K77" s="267">
        <v>14.47437547121377</v>
      </c>
      <c r="L77" s="267">
        <v>0.81837560307694468</v>
      </c>
      <c r="M77" s="267">
        <v>2.652444777581128</v>
      </c>
      <c r="N77" s="267">
        <v>1.1389414851427559</v>
      </c>
      <c r="O77" s="267">
        <v>13.541646664004089</v>
      </c>
      <c r="P77" s="267">
        <v>2.817550492523575</v>
      </c>
      <c r="Q77" s="267">
        <v>3.5769498269363589</v>
      </c>
      <c r="R77" s="267">
        <v>3.7813886521624669</v>
      </c>
      <c r="S77" s="267">
        <v>10.546256729033001</v>
      </c>
      <c r="T77" s="267">
        <v>3.4254352251413729</v>
      </c>
      <c r="U77" s="267">
        <v>2.8016388168091289</v>
      </c>
      <c r="V77" s="267">
        <v>3.567734425909233</v>
      </c>
      <c r="W77" s="267">
        <v>8.0479726145635091</v>
      </c>
      <c r="X77" s="267">
        <v>2.5573687428520162</v>
      </c>
      <c r="Y77" s="267">
        <v>1.4511952881401551</v>
      </c>
      <c r="Z77" s="267">
        <v>3.173762287098453</v>
      </c>
      <c r="AA77" s="267">
        <v>5.5785288362007863</v>
      </c>
      <c r="AB77" s="267">
        <v>50.774700060000001</v>
      </c>
      <c r="AC77" s="267">
        <v>1.9845403349999999</v>
      </c>
      <c r="AD77" s="267">
        <v>103.1718104</v>
      </c>
      <c r="AE77" s="267">
        <v>748.4804517</v>
      </c>
    </row>
    <row r="78" spans="1:31">
      <c r="A78" s="267" t="s">
        <v>5001</v>
      </c>
      <c r="B78" s="267" t="s">
        <v>4932</v>
      </c>
      <c r="C78" s="267" t="s">
        <v>4921</v>
      </c>
      <c r="D78" s="267">
        <v>0.63397255756241344</v>
      </c>
      <c r="E78" s="267">
        <v>0.72748231747872416</v>
      </c>
      <c r="F78" s="267">
        <v>1.944403092394215</v>
      </c>
      <c r="G78" s="267">
        <v>3.0237148986440241</v>
      </c>
      <c r="H78" s="267">
        <v>0.1337910476754236</v>
      </c>
      <c r="I78" s="267">
        <v>0.75127889590754149</v>
      </c>
      <c r="J78" s="267">
        <v>1.4306279165345801</v>
      </c>
      <c r="K78" s="267">
        <v>10.482168391909189</v>
      </c>
      <c r="L78" s="267">
        <v>1.696773966136625</v>
      </c>
      <c r="M78" s="267">
        <v>2.972051228516035</v>
      </c>
      <c r="N78" s="267">
        <v>2.9218689148559118</v>
      </c>
      <c r="O78" s="267">
        <v>13.768128671992139</v>
      </c>
      <c r="P78" s="267">
        <v>4.2680516474200303</v>
      </c>
      <c r="Q78" s="267">
        <v>3.5085706119283602</v>
      </c>
      <c r="R78" s="267">
        <v>5.7565545868981776</v>
      </c>
      <c r="S78" s="267">
        <v>11.922744958153251</v>
      </c>
      <c r="T78" s="267">
        <v>4.9643678831152451</v>
      </c>
      <c r="U78" s="267">
        <v>2.468452028933668</v>
      </c>
      <c r="V78" s="267">
        <v>4.0178016862409756</v>
      </c>
      <c r="W78" s="267">
        <v>9.7630309160160831</v>
      </c>
      <c r="X78" s="267">
        <v>2.7130380889928021</v>
      </c>
      <c r="Y78" s="267">
        <v>1.3989792352034489</v>
      </c>
      <c r="Z78" s="267">
        <v>2.6240728399853128</v>
      </c>
      <c r="AA78" s="267">
        <v>5.31061076720255</v>
      </c>
      <c r="AB78" s="267">
        <v>51.364518910000001</v>
      </c>
      <c r="AC78" s="267">
        <v>1.510519817</v>
      </c>
      <c r="AD78" s="267">
        <v>101.8824067</v>
      </c>
      <c r="AE78" s="267">
        <v>731.78295960000003</v>
      </c>
    </row>
    <row r="79" spans="1:31">
      <c r="A79" s="267" t="s">
        <v>5002</v>
      </c>
      <c r="B79" s="267" t="s">
        <v>4932</v>
      </c>
      <c r="C79" s="267" t="s">
        <v>4922</v>
      </c>
      <c r="D79" s="267">
        <v>0.3697748980273175</v>
      </c>
      <c r="E79" s="267">
        <v>0.81430590351195054</v>
      </c>
      <c r="F79" s="267">
        <v>1.8076539022901359</v>
      </c>
      <c r="G79" s="267">
        <v>3.9019439832053422</v>
      </c>
      <c r="H79" s="267">
        <v>0.49982129721206159</v>
      </c>
      <c r="I79" s="267">
        <v>0.86184209433697656</v>
      </c>
      <c r="J79" s="267">
        <v>2.6977546531668319</v>
      </c>
      <c r="K79" s="267">
        <v>6.3346678883371172</v>
      </c>
      <c r="L79" s="267">
        <v>1.3400231697161431</v>
      </c>
      <c r="M79" s="267">
        <v>2.8088476002136709</v>
      </c>
      <c r="N79" s="267">
        <v>3.5737344767483359</v>
      </c>
      <c r="O79" s="267">
        <v>12.145904816492729</v>
      </c>
      <c r="P79" s="267">
        <v>4.0102306816170579</v>
      </c>
      <c r="Q79" s="267">
        <v>3.7507661396143401</v>
      </c>
      <c r="R79" s="267">
        <v>5.9027875481157626</v>
      </c>
      <c r="S79" s="267">
        <v>14.21930589746594</v>
      </c>
      <c r="T79" s="267">
        <v>3.5377999720885822</v>
      </c>
      <c r="U79" s="267">
        <v>2.120699904047143</v>
      </c>
      <c r="V79" s="267">
        <v>3.6172549563161689</v>
      </c>
      <c r="W79" s="267">
        <v>10.13309256219204</v>
      </c>
      <c r="X79" s="267">
        <v>1.9351089509927359</v>
      </c>
      <c r="Y79" s="267">
        <v>1.2406179215815709</v>
      </c>
      <c r="Z79" s="267">
        <v>2.2271232426720688</v>
      </c>
      <c r="AA79" s="267">
        <v>5.8991918887327159</v>
      </c>
      <c r="AB79" s="267">
        <v>53.270099129999998</v>
      </c>
      <c r="AC79" s="267">
        <v>1.93667071</v>
      </c>
      <c r="AD79" s="267">
        <v>103.0408917</v>
      </c>
      <c r="AE79" s="267">
        <v>755.95753690000004</v>
      </c>
    </row>
    <row r="80" spans="1:31">
      <c r="A80" s="267" t="s">
        <v>5003</v>
      </c>
      <c r="B80" s="267" t="s">
        <v>4932</v>
      </c>
      <c r="C80" s="267" t="s">
        <v>4923</v>
      </c>
      <c r="D80" s="267">
        <v>0.58403724191754758</v>
      </c>
      <c r="E80" s="267">
        <v>1.4297547501320229</v>
      </c>
      <c r="F80" s="267">
        <v>0.9860224156013695</v>
      </c>
      <c r="G80" s="267">
        <v>0.6594716300956448</v>
      </c>
      <c r="H80" s="267">
        <v>0.1435105540205274</v>
      </c>
      <c r="I80" s="267">
        <v>0.58810730367791753</v>
      </c>
      <c r="J80" s="267">
        <v>0.37276290315815269</v>
      </c>
      <c r="K80" s="267">
        <v>2.6992531709479608</v>
      </c>
      <c r="L80" s="267">
        <v>1.1017198213745649</v>
      </c>
      <c r="M80" s="267">
        <v>2.9397542295760188</v>
      </c>
      <c r="N80" s="267">
        <v>1.865510170461171</v>
      </c>
      <c r="O80" s="267">
        <v>14.52137729977877</v>
      </c>
      <c r="P80" s="267">
        <v>4.4964047340110174</v>
      </c>
      <c r="Q80" s="267">
        <v>5.0207063338177376</v>
      </c>
      <c r="R80" s="267">
        <v>4.6828466691407469</v>
      </c>
      <c r="S80" s="267">
        <v>16.416368085410902</v>
      </c>
      <c r="T80" s="267">
        <v>5.544852553185649</v>
      </c>
      <c r="U80" s="267">
        <v>4.3850031747601861</v>
      </c>
      <c r="V80" s="267">
        <v>3.971159662378025</v>
      </c>
      <c r="W80" s="267">
        <v>13.65647605928709</v>
      </c>
      <c r="X80" s="267">
        <v>3.1922781609883608</v>
      </c>
      <c r="Y80" s="267">
        <v>1.4393652354666091</v>
      </c>
      <c r="Z80" s="267">
        <v>1.7008314202350669</v>
      </c>
      <c r="AA80" s="267">
        <v>5.0724842820154894</v>
      </c>
      <c r="AB80" s="267">
        <v>55.585729800000003</v>
      </c>
      <c r="AC80" s="267">
        <v>1.9564227919999999</v>
      </c>
      <c r="AD80" s="267">
        <v>102.20265329999999</v>
      </c>
      <c r="AE80" s="267">
        <v>738.16974700000003</v>
      </c>
    </row>
    <row r="81" spans="1:31">
      <c r="A81" s="267" t="s">
        <v>5004</v>
      </c>
      <c r="B81" s="267" t="s">
        <v>4932</v>
      </c>
      <c r="C81" s="267" t="s">
        <v>4924</v>
      </c>
      <c r="D81" s="267">
        <v>0.37907892433109602</v>
      </c>
      <c r="E81" s="267">
        <v>0.37287753906730609</v>
      </c>
      <c r="F81" s="267">
        <v>3.0272627920436981</v>
      </c>
      <c r="G81" s="267">
        <v>4.1644038210429963</v>
      </c>
      <c r="H81" s="267">
        <v>3.1406583417252068E-2</v>
      </c>
      <c r="I81" s="267">
        <v>0.95644548073256452</v>
      </c>
      <c r="J81" s="267">
        <v>1.652090000084603</v>
      </c>
      <c r="K81" s="267">
        <v>1.825096364798972</v>
      </c>
      <c r="L81" s="267">
        <v>0.84049449308468871</v>
      </c>
      <c r="M81" s="267">
        <v>3.0222618143208768</v>
      </c>
      <c r="N81" s="267">
        <v>2.0946963919705568</v>
      </c>
      <c r="O81" s="267">
        <v>13.59077100412504</v>
      </c>
      <c r="P81" s="267">
        <v>2.9256348741446372</v>
      </c>
      <c r="Q81" s="267">
        <v>5.6487130599919197</v>
      </c>
      <c r="R81" s="267">
        <v>5.5381924361271544</v>
      </c>
      <c r="S81" s="267">
        <v>16.561536817668451</v>
      </c>
      <c r="T81" s="267">
        <v>2.1759082301630701</v>
      </c>
      <c r="U81" s="267">
        <v>4.0888256609047442</v>
      </c>
      <c r="V81" s="267">
        <v>4.478254990621779</v>
      </c>
      <c r="W81" s="267">
        <v>12.47296150388269</v>
      </c>
      <c r="X81" s="267">
        <v>1.3276867134580099</v>
      </c>
      <c r="Y81" s="267">
        <v>2.6602154060053018</v>
      </c>
      <c r="Z81" s="267">
        <v>3.3579777614969348</v>
      </c>
      <c r="AA81" s="267">
        <v>6.758725503596211</v>
      </c>
      <c r="AB81" s="267">
        <v>53.573709610000002</v>
      </c>
      <c r="AC81" s="267">
        <v>1.9809916970000001</v>
      </c>
      <c r="AD81" s="267">
        <v>101.4230919</v>
      </c>
      <c r="AE81" s="267">
        <v>755.05069949999995</v>
      </c>
    </row>
    <row r="82" spans="1:31">
      <c r="A82" s="267" t="s">
        <v>5005</v>
      </c>
      <c r="B82" s="267" t="s">
        <v>4932</v>
      </c>
      <c r="C82" s="267" t="s">
        <v>4925</v>
      </c>
      <c r="D82" s="267">
        <v>0.70214602066779408</v>
      </c>
      <c r="E82" s="267">
        <v>0.63330690273769252</v>
      </c>
      <c r="F82" s="267">
        <v>2.533560811520323</v>
      </c>
      <c r="G82" s="267">
        <v>5.3779475614020713</v>
      </c>
      <c r="H82" s="267">
        <v>1.513733590320215E-3</v>
      </c>
      <c r="I82" s="267">
        <v>0.40767043808223569</v>
      </c>
      <c r="J82" s="267">
        <v>1.071029274677048</v>
      </c>
      <c r="K82" s="267">
        <v>7.3345070747825929</v>
      </c>
      <c r="L82" s="267">
        <v>1.255744546902019</v>
      </c>
      <c r="M82" s="267">
        <v>2.8927673601973312</v>
      </c>
      <c r="N82" s="267">
        <v>3.538509293980924</v>
      </c>
      <c r="O82" s="267">
        <v>10.563859055754451</v>
      </c>
      <c r="P82" s="267">
        <v>3.0403183761072681</v>
      </c>
      <c r="Q82" s="267">
        <v>3.8177760805037271</v>
      </c>
      <c r="R82" s="267">
        <v>6.6242816822533834</v>
      </c>
      <c r="S82" s="267">
        <v>11.61973319077053</v>
      </c>
      <c r="T82" s="267">
        <v>3.8266526994762762</v>
      </c>
      <c r="U82" s="267">
        <v>2.6349198580838769</v>
      </c>
      <c r="V82" s="267">
        <v>4.649312880277364</v>
      </c>
      <c r="W82" s="267">
        <v>10.5316857623828</v>
      </c>
      <c r="X82" s="267">
        <v>2.674909758801546</v>
      </c>
      <c r="Y82" s="267">
        <v>1.5632301794168</v>
      </c>
      <c r="Z82" s="267">
        <v>3.2864980060198521</v>
      </c>
      <c r="AA82" s="267">
        <v>7.9011372412422078</v>
      </c>
      <c r="AB82" s="267">
        <v>51.024688140000002</v>
      </c>
      <c r="AC82" s="267">
        <v>1.8402747370000001</v>
      </c>
      <c r="AD82" s="267">
        <v>102.93685720000001</v>
      </c>
      <c r="AE82" s="267">
        <v>736.74795670000003</v>
      </c>
    </row>
    <row r="83" spans="1:31">
      <c r="A83" s="267" t="s">
        <v>5006</v>
      </c>
      <c r="B83" s="267" t="s">
        <v>4933</v>
      </c>
      <c r="C83" s="267" t="s">
        <v>4915</v>
      </c>
      <c r="D83" s="267">
        <v>0.42874481879312759</v>
      </c>
      <c r="E83" s="267">
        <v>1.489921417168234</v>
      </c>
      <c r="F83" s="267">
        <v>1.1911807750142951</v>
      </c>
      <c r="G83" s="267">
        <v>1.8617589973985931</v>
      </c>
      <c r="H83" s="267">
        <v>0.1168612159393303</v>
      </c>
      <c r="I83" s="267">
        <v>0.80102670303269141</v>
      </c>
      <c r="J83" s="267">
        <v>1.1496427410547141</v>
      </c>
      <c r="K83" s="267">
        <v>3.743987282158399</v>
      </c>
      <c r="L83" s="267">
        <v>1.297991952601395</v>
      </c>
      <c r="M83" s="267">
        <v>3.3510445690842832</v>
      </c>
      <c r="N83" s="267">
        <v>1.587742867715578</v>
      </c>
      <c r="O83" s="267">
        <v>18.235435972800879</v>
      </c>
      <c r="P83" s="267">
        <v>4.5391917655776002</v>
      </c>
      <c r="Q83" s="267">
        <v>4.7648880677226693</v>
      </c>
      <c r="R83" s="267">
        <v>4.1426980040922574</v>
      </c>
      <c r="S83" s="267">
        <v>16.941292453231689</v>
      </c>
      <c r="T83" s="267">
        <v>4.6229032669537578</v>
      </c>
      <c r="U83" s="267">
        <v>3.766637552279982</v>
      </c>
      <c r="V83" s="267">
        <v>3.5576438318258741</v>
      </c>
      <c r="W83" s="267">
        <v>11.83716499720857</v>
      </c>
      <c r="X83" s="267">
        <v>3.2639411831716139</v>
      </c>
      <c r="Y83" s="267">
        <v>1.2679341421627801</v>
      </c>
      <c r="Z83" s="267">
        <v>1.7803841583750259</v>
      </c>
      <c r="AA83" s="267">
        <v>4.2456646864864664</v>
      </c>
      <c r="AB83" s="267">
        <v>54.711038500000001</v>
      </c>
      <c r="AC83" s="267">
        <v>1.9389875670000001</v>
      </c>
      <c r="AD83" s="267">
        <v>104.6611935</v>
      </c>
      <c r="AE83" s="267">
        <v>752.1251029</v>
      </c>
    </row>
    <row r="84" spans="1:31">
      <c r="A84" s="267" t="s">
        <v>5007</v>
      </c>
      <c r="B84" s="267" t="s">
        <v>4933</v>
      </c>
      <c r="C84" s="267" t="s">
        <v>4917</v>
      </c>
      <c r="D84" s="267">
        <v>0.18507205716411729</v>
      </c>
      <c r="E84" s="267">
        <v>0.74262326985778715</v>
      </c>
      <c r="F84" s="267">
        <v>2.1306735884200338</v>
      </c>
      <c r="G84" s="267">
        <v>3.4027734907405378</v>
      </c>
      <c r="H84" s="267">
        <v>0.40818048836363402</v>
      </c>
      <c r="I84" s="267">
        <v>0.7406241728736529</v>
      </c>
      <c r="J84" s="267">
        <v>1.8756552594836371</v>
      </c>
      <c r="K84" s="267">
        <v>13.85303706229819</v>
      </c>
      <c r="L84" s="267">
        <v>0.48615580938676539</v>
      </c>
      <c r="M84" s="267">
        <v>1.6131249249826809</v>
      </c>
      <c r="N84" s="267">
        <v>0.96402178663175275</v>
      </c>
      <c r="O84" s="267">
        <v>11.96607254496476</v>
      </c>
      <c r="P84" s="267">
        <v>2.5653669425734189</v>
      </c>
      <c r="Q84" s="267">
        <v>3.6640864404611539</v>
      </c>
      <c r="R84" s="267">
        <v>3.0839918861081559</v>
      </c>
      <c r="S84" s="267">
        <v>10.781695596199789</v>
      </c>
      <c r="T84" s="267">
        <v>3.8576840267062402</v>
      </c>
      <c r="U84" s="267">
        <v>3.2773401171644072</v>
      </c>
      <c r="V84" s="267">
        <v>3.5274665859302941</v>
      </c>
      <c r="W84" s="267">
        <v>8.0514348173562329</v>
      </c>
      <c r="X84" s="267">
        <v>2.91522932760041</v>
      </c>
      <c r="Y84" s="267">
        <v>1.7062248147859951</v>
      </c>
      <c r="Z84" s="267">
        <v>2.620193446475255</v>
      </c>
      <c r="AA84" s="267">
        <v>5.395586243362942</v>
      </c>
      <c r="AB84" s="267">
        <v>52.073732700000001</v>
      </c>
      <c r="AC84" s="267">
        <v>1.9110678409999999</v>
      </c>
      <c r="AD84" s="267">
        <v>104.35968939999999</v>
      </c>
      <c r="AE84" s="267">
        <v>739.43156150000004</v>
      </c>
    </row>
    <row r="85" spans="1:31">
      <c r="A85" s="267" t="s">
        <v>5008</v>
      </c>
      <c r="B85" s="267" t="s">
        <v>4933</v>
      </c>
      <c r="C85" s="267" t="s">
        <v>4918</v>
      </c>
      <c r="D85" s="267">
        <v>1.429482361626826</v>
      </c>
      <c r="E85" s="267">
        <v>0.51951754132806804</v>
      </c>
      <c r="F85" s="267">
        <v>3.7976999359536561</v>
      </c>
      <c r="G85" s="267">
        <v>3.7995973022424891</v>
      </c>
      <c r="H85" s="267">
        <v>0.16379596686841011</v>
      </c>
      <c r="I85" s="267">
        <v>1.1896004508559099</v>
      </c>
      <c r="J85" s="267">
        <v>1.778710296000287</v>
      </c>
      <c r="K85" s="267">
        <v>0.57469206193616706</v>
      </c>
      <c r="L85" s="267">
        <v>2.607721182731078</v>
      </c>
      <c r="M85" s="267">
        <v>3.4591763816968961</v>
      </c>
      <c r="N85" s="267">
        <v>1.889247124029809</v>
      </c>
      <c r="O85" s="267">
        <v>28.95371821568828</v>
      </c>
      <c r="P85" s="267">
        <v>1.562354130421389</v>
      </c>
      <c r="Q85" s="267">
        <v>4.8003871663267637</v>
      </c>
      <c r="R85" s="267">
        <v>3.143913939619511</v>
      </c>
      <c r="S85" s="267">
        <v>11.069426255416371</v>
      </c>
      <c r="T85" s="267">
        <v>1.698717158081583</v>
      </c>
      <c r="U85" s="267">
        <v>3.7631582727458048</v>
      </c>
      <c r="V85" s="267">
        <v>2.9968190915187911</v>
      </c>
      <c r="W85" s="267">
        <v>7.0553302387497983</v>
      </c>
      <c r="X85" s="267">
        <v>1.678977060278775</v>
      </c>
      <c r="Y85" s="267">
        <v>3.287723851544063</v>
      </c>
      <c r="Z85" s="267">
        <v>3.4854914183763661</v>
      </c>
      <c r="AA85" s="267">
        <v>5.2580974656028738</v>
      </c>
      <c r="AB85" s="267">
        <v>51.380073500000002</v>
      </c>
      <c r="AC85" s="267">
        <v>1.807526419</v>
      </c>
      <c r="AD85" s="267">
        <v>101.24497650000001</v>
      </c>
      <c r="AE85" s="267">
        <v>755.18414619999999</v>
      </c>
    </row>
    <row r="86" spans="1:31">
      <c r="A86" s="267" t="s">
        <v>5009</v>
      </c>
      <c r="B86" s="267" t="s">
        <v>4933</v>
      </c>
      <c r="C86" s="267" t="s">
        <v>4919</v>
      </c>
      <c r="D86" s="267">
        <v>0.3129107531762057</v>
      </c>
      <c r="E86" s="267">
        <v>0.60873982481160249</v>
      </c>
      <c r="F86" s="267">
        <v>2.5268029927506581</v>
      </c>
      <c r="G86" s="267">
        <v>5.2684361929863988</v>
      </c>
      <c r="H86" s="267">
        <v>0.25862580484792741</v>
      </c>
      <c r="I86" s="267">
        <v>1.1436505458795729</v>
      </c>
      <c r="J86" s="267">
        <v>3.1786224062234569</v>
      </c>
      <c r="K86" s="267">
        <v>11.273127595902819</v>
      </c>
      <c r="L86" s="267">
        <v>0.42776449297794672</v>
      </c>
      <c r="M86" s="267">
        <v>2.062532965332299</v>
      </c>
      <c r="N86" s="267">
        <v>2.2995957770418309</v>
      </c>
      <c r="O86" s="267">
        <v>12.831370698201759</v>
      </c>
      <c r="P86" s="267">
        <v>1.412668481842356</v>
      </c>
      <c r="Q86" s="267">
        <v>3.0993667765526669</v>
      </c>
      <c r="R86" s="267">
        <v>5.4498731232777518</v>
      </c>
      <c r="S86" s="267">
        <v>11.83099503650287</v>
      </c>
      <c r="T86" s="267">
        <v>2.3296976497186601</v>
      </c>
      <c r="U86" s="267">
        <v>2.1909626062060599</v>
      </c>
      <c r="V86" s="267">
        <v>4.4044052134721348</v>
      </c>
      <c r="W86" s="267">
        <v>10.21568432415121</v>
      </c>
      <c r="X86" s="267">
        <v>2.0833380740156549</v>
      </c>
      <c r="Y86" s="267">
        <v>1.6279591798500099</v>
      </c>
      <c r="Z86" s="267">
        <v>3.2768302355294052</v>
      </c>
      <c r="AA86" s="267">
        <v>8.0298701522793632</v>
      </c>
      <c r="AB86" s="267">
        <v>53.361338109999998</v>
      </c>
      <c r="AC86" s="267">
        <v>1.5028183589999999</v>
      </c>
      <c r="AD86" s="267">
        <v>104.0606087</v>
      </c>
      <c r="AE86" s="267">
        <v>744.31499470000006</v>
      </c>
    </row>
    <row r="87" spans="1:31">
      <c r="A87" s="267" t="s">
        <v>5010</v>
      </c>
      <c r="B87" s="267" t="s">
        <v>4933</v>
      </c>
      <c r="C87" s="267" t="s">
        <v>4920</v>
      </c>
      <c r="D87" s="267">
        <v>0.14522066373915751</v>
      </c>
      <c r="E87" s="267">
        <v>0.27622044046795741</v>
      </c>
      <c r="F87" s="267">
        <v>1.8582307099379429</v>
      </c>
      <c r="G87" s="267">
        <v>4.8667263977828332</v>
      </c>
      <c r="H87" s="267">
        <v>4.6551086112159154E-3</v>
      </c>
      <c r="I87" s="267">
        <v>0.45402063222965749</v>
      </c>
      <c r="J87" s="267">
        <v>1.654202074665083</v>
      </c>
      <c r="K87" s="267">
        <v>1.4564166738030879</v>
      </c>
      <c r="L87" s="267">
        <v>0.70700169129050816</v>
      </c>
      <c r="M87" s="267">
        <v>2.3862300511945369</v>
      </c>
      <c r="N87" s="267">
        <v>2.232126605032509</v>
      </c>
      <c r="O87" s="267">
        <v>11.749299083542439</v>
      </c>
      <c r="P87" s="267">
        <v>2.504016396787299</v>
      </c>
      <c r="Q87" s="267">
        <v>4.0365539925824114</v>
      </c>
      <c r="R87" s="267">
        <v>5.7331664985045103</v>
      </c>
      <c r="S87" s="267">
        <v>18.20257832308161</v>
      </c>
      <c r="T87" s="267">
        <v>2.585820726389803</v>
      </c>
      <c r="U87" s="267">
        <v>2.6644392438686868</v>
      </c>
      <c r="V87" s="267">
        <v>4.7611043166973417</v>
      </c>
      <c r="W87" s="267">
        <v>14.682657792619271</v>
      </c>
      <c r="X87" s="267">
        <v>1.4606153234971631</v>
      </c>
      <c r="Y87" s="267">
        <v>1.505478367819812</v>
      </c>
      <c r="Z87" s="267">
        <v>2.7682039660566642</v>
      </c>
      <c r="AA87" s="267">
        <v>8.9640716355943102</v>
      </c>
      <c r="AB87" s="267">
        <v>50.902922410000002</v>
      </c>
      <c r="AC87" s="267">
        <v>1.7790988139999999</v>
      </c>
      <c r="AD87" s="267">
        <v>103.5795239</v>
      </c>
      <c r="AE87" s="267">
        <v>749.85100090000003</v>
      </c>
    </row>
    <row r="88" spans="1:31">
      <c r="A88" s="267" t="s">
        <v>5011</v>
      </c>
      <c r="B88" s="267" t="s">
        <v>4933</v>
      </c>
      <c r="C88" s="267" t="s">
        <v>4921</v>
      </c>
      <c r="D88" s="267">
        <v>0.7286526954343121</v>
      </c>
      <c r="E88" s="267">
        <v>0.93194675204009958</v>
      </c>
      <c r="F88" s="267">
        <v>2.4343828064945838</v>
      </c>
      <c r="G88" s="267">
        <v>4.7772409932813211</v>
      </c>
      <c r="H88" s="267">
        <v>0.28190942333746999</v>
      </c>
      <c r="I88" s="267">
        <v>0.98527906071381033</v>
      </c>
      <c r="J88" s="267">
        <v>2.612322573310863</v>
      </c>
      <c r="K88" s="267">
        <v>5.0407872057494396</v>
      </c>
      <c r="L88" s="267">
        <v>1.273499606636882</v>
      </c>
      <c r="M88" s="267">
        <v>3.8265156143362651</v>
      </c>
      <c r="N88" s="267">
        <v>2.424839821672355</v>
      </c>
      <c r="O88" s="267">
        <v>17.70449826025704</v>
      </c>
      <c r="P88" s="267">
        <v>3.3413474075947658</v>
      </c>
      <c r="Q88" s="267">
        <v>4.53906154277088</v>
      </c>
      <c r="R88" s="267">
        <v>5.6236210574536107</v>
      </c>
      <c r="S88" s="267">
        <v>11.37568318571935</v>
      </c>
      <c r="T88" s="267">
        <v>3.9555865813102731</v>
      </c>
      <c r="U88" s="267">
        <v>2.648641698162908</v>
      </c>
      <c r="V88" s="267">
        <v>4.2234157625088899</v>
      </c>
      <c r="W88" s="267">
        <v>8.4493581191519702</v>
      </c>
      <c r="X88" s="267">
        <v>2.2607669109782398</v>
      </c>
      <c r="Y88" s="267">
        <v>1.3576905472609211</v>
      </c>
      <c r="Z88" s="267">
        <v>2.839680364768066</v>
      </c>
      <c r="AA88" s="267">
        <v>6.3603070874559657</v>
      </c>
      <c r="AB88" s="267">
        <v>53.194756929999997</v>
      </c>
      <c r="AC88" s="267">
        <v>1.504275496</v>
      </c>
      <c r="AD88" s="267">
        <v>101.1985439</v>
      </c>
      <c r="AE88" s="267">
        <v>736.31456249999997</v>
      </c>
    </row>
    <row r="89" spans="1:31">
      <c r="A89" s="267" t="s">
        <v>5012</v>
      </c>
      <c r="B89" s="267" t="s">
        <v>4933</v>
      </c>
      <c r="C89" s="267" t="s">
        <v>4922</v>
      </c>
      <c r="D89" s="267">
        <v>0.44881307310349672</v>
      </c>
      <c r="E89" s="267">
        <v>0.66474424051848413</v>
      </c>
      <c r="F89" s="267">
        <v>2.3946286336284559</v>
      </c>
      <c r="G89" s="267">
        <v>5.4664853008722822</v>
      </c>
      <c r="H89" s="267">
        <v>0.21093512778819209</v>
      </c>
      <c r="I89" s="267">
        <v>1.308253400064344</v>
      </c>
      <c r="J89" s="267">
        <v>2.7097389210787788</v>
      </c>
      <c r="K89" s="267">
        <v>5.1930404670320449</v>
      </c>
      <c r="L89" s="267">
        <v>0.77240502469652239</v>
      </c>
      <c r="M89" s="267">
        <v>2.639878536561818</v>
      </c>
      <c r="N89" s="267">
        <v>1.667561054301548</v>
      </c>
      <c r="O89" s="267">
        <v>15.362821545940561</v>
      </c>
      <c r="P89" s="267">
        <v>2.6993153014641629</v>
      </c>
      <c r="Q89" s="267">
        <v>3.834045355293048</v>
      </c>
      <c r="R89" s="267">
        <v>3.9586492175345338</v>
      </c>
      <c r="S89" s="267">
        <v>15.34505269194994</v>
      </c>
      <c r="T89" s="267">
        <v>2.2735013252795881</v>
      </c>
      <c r="U89" s="267">
        <v>2.6892709967939701</v>
      </c>
      <c r="V89" s="267">
        <v>3.3205737916065519</v>
      </c>
      <c r="W89" s="267">
        <v>12.63193930225717</v>
      </c>
      <c r="X89" s="267">
        <v>1.8095058607549279</v>
      </c>
      <c r="Y89" s="267">
        <v>1.4251454185243131</v>
      </c>
      <c r="Z89" s="267">
        <v>2.557207769085704</v>
      </c>
      <c r="AA89" s="267">
        <v>8.3347635385218855</v>
      </c>
      <c r="AB89" s="267">
        <v>52.9255627</v>
      </c>
      <c r="AC89" s="267">
        <v>1.5288778110000001</v>
      </c>
      <c r="AD89" s="267">
        <v>101.06130090000001</v>
      </c>
      <c r="AE89" s="267">
        <v>743.36230680000006</v>
      </c>
    </row>
    <row r="90" spans="1:31">
      <c r="A90" s="267" t="s">
        <v>5013</v>
      </c>
      <c r="B90" s="267" t="s">
        <v>4933</v>
      </c>
      <c r="C90" s="267" t="s">
        <v>4923</v>
      </c>
      <c r="D90" s="267">
        <v>0.56359324888521944</v>
      </c>
      <c r="E90" s="267">
        <v>0.94591954879962825</v>
      </c>
      <c r="F90" s="267">
        <v>1.0720944883051979</v>
      </c>
      <c r="G90" s="267">
        <v>3.4749245757487648</v>
      </c>
      <c r="H90" s="267">
        <v>0.26952431858757292</v>
      </c>
      <c r="I90" s="267">
        <v>0.5732136729347268</v>
      </c>
      <c r="J90" s="267">
        <v>3.8135756603869582</v>
      </c>
      <c r="K90" s="267">
        <v>10.02152063569137</v>
      </c>
      <c r="L90" s="267">
        <v>1.2413834453057699</v>
      </c>
      <c r="M90" s="267">
        <v>3.2515872054750021</v>
      </c>
      <c r="N90" s="267">
        <v>2.4075657296423989</v>
      </c>
      <c r="O90" s="267">
        <v>12.60697644464039</v>
      </c>
      <c r="P90" s="267">
        <v>5.1988928661284328</v>
      </c>
      <c r="Q90" s="267">
        <v>5.9739475155376169</v>
      </c>
      <c r="R90" s="267">
        <v>6.0285210180812658</v>
      </c>
      <c r="S90" s="267">
        <v>15.27685183435872</v>
      </c>
      <c r="T90" s="267">
        <v>5.0072676328870518</v>
      </c>
      <c r="U90" s="267">
        <v>2.8364926957121428</v>
      </c>
      <c r="V90" s="267">
        <v>3.0443695702715301</v>
      </c>
      <c r="W90" s="267">
        <v>7.7502179383315539</v>
      </c>
      <c r="X90" s="267">
        <v>2.6884730984418059</v>
      </c>
      <c r="Y90" s="267">
        <v>0.60034062380891395</v>
      </c>
      <c r="Z90" s="267">
        <v>1.230479819917957</v>
      </c>
      <c r="AA90" s="267">
        <v>3.9148547645265159</v>
      </c>
      <c r="AB90" s="267">
        <v>55.625251910000003</v>
      </c>
      <c r="AC90" s="267">
        <v>1.6825554659999999</v>
      </c>
      <c r="AD90" s="267">
        <v>102.2327337</v>
      </c>
      <c r="AE90" s="267">
        <v>737.4487924</v>
      </c>
    </row>
    <row r="91" spans="1:31">
      <c r="A91" s="267" t="s">
        <v>5014</v>
      </c>
      <c r="B91" s="267" t="s">
        <v>4933</v>
      </c>
      <c r="C91" s="267" t="s">
        <v>4924</v>
      </c>
      <c r="D91" s="267">
        <v>0.46677086662417699</v>
      </c>
      <c r="E91" s="267">
        <v>0.60854932606686818</v>
      </c>
      <c r="F91" s="267">
        <v>1.423934048192804</v>
      </c>
      <c r="G91" s="267">
        <v>4.3188520599540254</v>
      </c>
      <c r="H91" s="267">
        <v>0.1259369498575732</v>
      </c>
      <c r="I91" s="267">
        <v>0.46571237212302152</v>
      </c>
      <c r="J91" s="267">
        <v>2.0478680109764338</v>
      </c>
      <c r="K91" s="267">
        <v>3.174501323615313</v>
      </c>
      <c r="L91" s="267">
        <v>1.078075809435596</v>
      </c>
      <c r="M91" s="267">
        <v>3.0040897992244839</v>
      </c>
      <c r="N91" s="267">
        <v>2.1468602114665649</v>
      </c>
      <c r="O91" s="267">
        <v>16.130669424525308</v>
      </c>
      <c r="P91" s="267">
        <v>3.709491390419803</v>
      </c>
      <c r="Q91" s="267">
        <v>4.2100936249050216</v>
      </c>
      <c r="R91" s="267">
        <v>5.1993656877172647</v>
      </c>
      <c r="S91" s="267">
        <v>16.78621367125589</v>
      </c>
      <c r="T91" s="267">
        <v>3.0588213299640241</v>
      </c>
      <c r="U91" s="267">
        <v>2.8079810710294359</v>
      </c>
      <c r="V91" s="267">
        <v>3.6760555118663869</v>
      </c>
      <c r="W91" s="267">
        <v>13.15649786657732</v>
      </c>
      <c r="X91" s="267">
        <v>1.7412323804669989</v>
      </c>
      <c r="Y91" s="267">
        <v>1.083057432598951</v>
      </c>
      <c r="Z91" s="267">
        <v>2.039969849261587</v>
      </c>
      <c r="AA91" s="267">
        <v>7.0768122895749856</v>
      </c>
      <c r="AB91" s="267">
        <v>53.800569019999998</v>
      </c>
      <c r="AC91" s="267">
        <v>1.5427850320000001</v>
      </c>
      <c r="AD91" s="267">
        <v>102.32203730000001</v>
      </c>
      <c r="AE91" s="267">
        <v>733.16044750000003</v>
      </c>
    </row>
    <row r="92" spans="1:31">
      <c r="A92" s="267" t="s">
        <v>5015</v>
      </c>
      <c r="B92" s="267" t="s">
        <v>4933</v>
      </c>
      <c r="C92" s="267" t="s">
        <v>4925</v>
      </c>
      <c r="D92" s="267">
        <v>0.73738171675196684</v>
      </c>
      <c r="E92" s="267">
        <v>0.67912886555818408</v>
      </c>
      <c r="F92" s="267">
        <v>2.6489810659953181</v>
      </c>
      <c r="G92" s="267">
        <v>5.548263312981276</v>
      </c>
      <c r="H92" s="267">
        <v>1.623478839825629E-3</v>
      </c>
      <c r="I92" s="267">
        <v>0.43718856312953802</v>
      </c>
      <c r="J92" s="267">
        <v>1.124653663780631</v>
      </c>
      <c r="K92" s="267">
        <v>7.8367063501868603</v>
      </c>
      <c r="L92" s="267">
        <v>1.2870147756647881</v>
      </c>
      <c r="M92" s="267">
        <v>2.916451027565834</v>
      </c>
      <c r="N92" s="267">
        <v>3.6297175991602719</v>
      </c>
      <c r="O92" s="267">
        <v>10.48341605223813</v>
      </c>
      <c r="P92" s="267">
        <v>3.0114303795041062</v>
      </c>
      <c r="Q92" s="267">
        <v>3.7660502020383171</v>
      </c>
      <c r="R92" s="267">
        <v>6.6606255787660018</v>
      </c>
      <c r="S92" s="267">
        <v>11.2384412322595</v>
      </c>
      <c r="T92" s="267">
        <v>3.775531453774748</v>
      </c>
      <c r="U92" s="267">
        <v>2.6014623167261148</v>
      </c>
      <c r="V92" s="267">
        <v>4.5830691279769633</v>
      </c>
      <c r="W92" s="267">
        <v>10.13536095290428</v>
      </c>
      <c r="X92" s="267">
        <v>2.736895883774197</v>
      </c>
      <c r="Y92" s="267">
        <v>1.5507666647833791</v>
      </c>
      <c r="Z92" s="267">
        <v>3.2427474469239361</v>
      </c>
      <c r="AA92" s="267">
        <v>7.740129304822478</v>
      </c>
      <c r="AB92" s="267">
        <v>53.05206896</v>
      </c>
      <c r="AC92" s="267">
        <v>1.872091484</v>
      </c>
      <c r="AD92" s="267">
        <v>102.7255497</v>
      </c>
      <c r="AE92" s="267">
        <v>740.17733569999996</v>
      </c>
    </row>
    <row r="93" spans="1:31">
      <c r="A93" s="267" t="s">
        <v>5016</v>
      </c>
      <c r="B93" s="267" t="s">
        <v>4934</v>
      </c>
      <c r="C93" s="267" t="s">
        <v>4915</v>
      </c>
      <c r="D93" s="267">
        <v>0.58838390865180146</v>
      </c>
      <c r="E93" s="267">
        <v>0.42650244683193228</v>
      </c>
      <c r="F93" s="267">
        <v>2.674910285441245</v>
      </c>
      <c r="G93" s="267">
        <v>3.1905624452798138</v>
      </c>
      <c r="H93" s="267">
        <v>5.8926659100171842E-2</v>
      </c>
      <c r="I93" s="267">
        <v>1.1277094690819489</v>
      </c>
      <c r="J93" s="267">
        <v>1.195295393435807</v>
      </c>
      <c r="K93" s="267">
        <v>2.7737650700399379</v>
      </c>
      <c r="L93" s="267">
        <v>1.2755654805384831</v>
      </c>
      <c r="M93" s="267">
        <v>4.0888816616824304</v>
      </c>
      <c r="N93" s="267">
        <v>2.350349615416095</v>
      </c>
      <c r="O93" s="267">
        <v>21.766721518226461</v>
      </c>
      <c r="P93" s="267">
        <v>2.1043210311914589</v>
      </c>
      <c r="Q93" s="267">
        <v>4.9044429534328584</v>
      </c>
      <c r="R93" s="267">
        <v>4.8079900055774774</v>
      </c>
      <c r="S93" s="267">
        <v>14.61219839320839</v>
      </c>
      <c r="T93" s="267">
        <v>2.269782962704451</v>
      </c>
      <c r="U93" s="267">
        <v>2.9653738863159722</v>
      </c>
      <c r="V93" s="267">
        <v>4.5881380522590769</v>
      </c>
      <c r="W93" s="267">
        <v>9.5415448848777782</v>
      </c>
      <c r="X93" s="267">
        <v>1.288737267752746</v>
      </c>
      <c r="Y93" s="267">
        <v>1.994006103239629</v>
      </c>
      <c r="Z93" s="267">
        <v>3.500207667297301</v>
      </c>
      <c r="AA93" s="267">
        <v>5.8500394833728961</v>
      </c>
      <c r="AB93" s="267">
        <v>52.98359645</v>
      </c>
      <c r="AC93" s="267">
        <v>1.5227075139999999</v>
      </c>
      <c r="AD93" s="267">
        <v>102.9053266</v>
      </c>
      <c r="AE93" s="267">
        <v>759.39872049999997</v>
      </c>
    </row>
    <row r="94" spans="1:31">
      <c r="A94" s="267" t="s">
        <v>5017</v>
      </c>
      <c r="B94" s="267" t="s">
        <v>4934</v>
      </c>
      <c r="C94" s="267" t="s">
        <v>4917</v>
      </c>
      <c r="D94" s="267">
        <v>0.67890294147536523</v>
      </c>
      <c r="E94" s="267">
        <v>0.3742832587357251</v>
      </c>
      <c r="F94" s="267">
        <v>2.0733931529063629</v>
      </c>
      <c r="G94" s="267">
        <v>2.5870334019146259</v>
      </c>
      <c r="H94" s="267">
        <v>5.8172400537038732E-2</v>
      </c>
      <c r="I94" s="267">
        <v>0.62993151075081211</v>
      </c>
      <c r="J94" s="267">
        <v>0.74577179850176745</v>
      </c>
      <c r="K94" s="267">
        <v>5.5952249378856598</v>
      </c>
      <c r="L94" s="267">
        <v>1.1671567094386111</v>
      </c>
      <c r="M94" s="267">
        <v>3.560642368354189</v>
      </c>
      <c r="N94" s="267">
        <v>2.5342629051156349</v>
      </c>
      <c r="O94" s="267">
        <v>14.142811758699001</v>
      </c>
      <c r="P94" s="267">
        <v>4.1959677017482431</v>
      </c>
      <c r="Q94" s="267">
        <v>5.1549726804326683</v>
      </c>
      <c r="R94" s="267">
        <v>5.5321671780079482</v>
      </c>
      <c r="S94" s="267">
        <v>13.505617764867351</v>
      </c>
      <c r="T94" s="267">
        <v>3.8622658839922202</v>
      </c>
      <c r="U94" s="267">
        <v>3.4548688697336711</v>
      </c>
      <c r="V94" s="267">
        <v>4.1942605590325144</v>
      </c>
      <c r="W94" s="267">
        <v>10.24453412521243</v>
      </c>
      <c r="X94" s="267">
        <v>1.9602004476974899</v>
      </c>
      <c r="Y94" s="267">
        <v>2.007750809632046</v>
      </c>
      <c r="Z94" s="267">
        <v>2.8858461947965779</v>
      </c>
      <c r="AA94" s="267">
        <v>5.4311409726884889</v>
      </c>
      <c r="AB94" s="267">
        <v>55.995217859999997</v>
      </c>
      <c r="AC94" s="267">
        <v>1.8099495160000001</v>
      </c>
      <c r="AD94" s="267">
        <v>102.4397432</v>
      </c>
      <c r="AE94" s="267">
        <v>755.76512979999995</v>
      </c>
    </row>
    <row r="95" spans="1:31">
      <c r="A95" s="267" t="s">
        <v>5018</v>
      </c>
      <c r="B95" s="267" t="s">
        <v>4934</v>
      </c>
      <c r="C95" s="267" t="s">
        <v>4918</v>
      </c>
      <c r="D95" s="267">
        <v>0.46254001465434291</v>
      </c>
      <c r="E95" s="267">
        <v>0.58902332513759803</v>
      </c>
      <c r="F95" s="267">
        <v>2.9983944318686131</v>
      </c>
      <c r="G95" s="267">
        <v>3.251827597980661</v>
      </c>
      <c r="H95" s="267">
        <v>0.324180734660027</v>
      </c>
      <c r="I95" s="267">
        <v>1.6090391380688309</v>
      </c>
      <c r="J95" s="267">
        <v>1.734699733028545</v>
      </c>
      <c r="K95" s="267">
        <v>2.5168226291627862</v>
      </c>
      <c r="L95" s="267">
        <v>1.16919433479</v>
      </c>
      <c r="M95" s="267">
        <v>3.2867199110812759</v>
      </c>
      <c r="N95" s="267">
        <v>2.2171982826051471</v>
      </c>
      <c r="O95" s="267">
        <v>14.146311398829789</v>
      </c>
      <c r="P95" s="267">
        <v>3.9004764201601749</v>
      </c>
      <c r="Q95" s="267">
        <v>5.3541530033489098</v>
      </c>
      <c r="R95" s="267">
        <v>5.2298993453160074</v>
      </c>
      <c r="S95" s="267">
        <v>14.29862096253672</v>
      </c>
      <c r="T95" s="267">
        <v>3.1693415535381328</v>
      </c>
      <c r="U95" s="267">
        <v>4.2202912596906392</v>
      </c>
      <c r="V95" s="267">
        <v>4.4601489003759536</v>
      </c>
      <c r="W95" s="267">
        <v>11.39731046472181</v>
      </c>
      <c r="X95" s="267">
        <v>1.83534663387801</v>
      </c>
      <c r="Y95" s="267">
        <v>2.5167271598055621</v>
      </c>
      <c r="Z95" s="267">
        <v>3.399109670345517</v>
      </c>
      <c r="AA95" s="267">
        <v>5.8036799286130174</v>
      </c>
      <c r="AB95" s="267">
        <v>54.917826839999996</v>
      </c>
      <c r="AC95" s="267">
        <v>1.700861948</v>
      </c>
      <c r="AD95" s="267">
        <v>104.310259</v>
      </c>
      <c r="AE95" s="267">
        <v>736.64920930000005</v>
      </c>
    </row>
    <row r="96" spans="1:31">
      <c r="A96" s="267" t="s">
        <v>5019</v>
      </c>
      <c r="B96" s="267" t="s">
        <v>4934</v>
      </c>
      <c r="C96" s="267" t="s">
        <v>4919</v>
      </c>
      <c r="D96" s="267">
        <v>0.52635733678900676</v>
      </c>
      <c r="E96" s="267">
        <v>0.7777865868650915</v>
      </c>
      <c r="F96" s="267">
        <v>4.5071932823330441</v>
      </c>
      <c r="G96" s="267">
        <v>3.4045846739393779</v>
      </c>
      <c r="H96" s="267">
        <v>0.25422428626232763</v>
      </c>
      <c r="I96" s="267">
        <v>2.9207417665264548</v>
      </c>
      <c r="J96" s="267">
        <v>2.5722607336293182</v>
      </c>
      <c r="K96" s="267">
        <v>15.737696727845581</v>
      </c>
      <c r="L96" s="267">
        <v>0.6755642112135738</v>
      </c>
      <c r="M96" s="267">
        <v>2.0542830018108131</v>
      </c>
      <c r="N96" s="267">
        <v>2.3142189675395688</v>
      </c>
      <c r="O96" s="267">
        <v>10.710749049655</v>
      </c>
      <c r="P96" s="267">
        <v>2.2510021661209278</v>
      </c>
      <c r="Q96" s="267">
        <v>3.3340658942984129</v>
      </c>
      <c r="R96" s="267">
        <v>5.3555984538515844</v>
      </c>
      <c r="S96" s="267">
        <v>7.5251948545580296</v>
      </c>
      <c r="T96" s="267">
        <v>1.8886378172365099</v>
      </c>
      <c r="U96" s="267">
        <v>2.3760237489000331</v>
      </c>
      <c r="V96" s="267">
        <v>4.5711577522384879</v>
      </c>
      <c r="W96" s="267">
        <v>5.6593753110101126</v>
      </c>
      <c r="X96" s="267">
        <v>1.695515421442616</v>
      </c>
      <c r="Y96" s="267">
        <v>1.980918524264266</v>
      </c>
      <c r="Z96" s="267">
        <v>3.7600833907794029</v>
      </c>
      <c r="AA96" s="267">
        <v>4.0059027417394599</v>
      </c>
      <c r="AB96" s="267">
        <v>50.152023870000001</v>
      </c>
      <c r="AC96" s="267">
        <v>1.7556390390000001</v>
      </c>
      <c r="AD96" s="267">
        <v>101.75697599999999</v>
      </c>
      <c r="AE96" s="267">
        <v>737.61818459999995</v>
      </c>
    </row>
    <row r="97" spans="1:31">
      <c r="A97" s="267" t="s">
        <v>5020</v>
      </c>
      <c r="B97" s="267" t="s">
        <v>4934</v>
      </c>
      <c r="C97" s="267" t="s">
        <v>4920</v>
      </c>
      <c r="D97" s="267">
        <v>0.27456429280248662</v>
      </c>
      <c r="E97" s="267">
        <v>0.36844574861994722</v>
      </c>
      <c r="F97" s="267">
        <v>1.243465048050834</v>
      </c>
      <c r="G97" s="267">
        <v>2.386339472986128</v>
      </c>
      <c r="H97" s="267">
        <v>3.9766373554227623E-2</v>
      </c>
      <c r="I97" s="267">
        <v>0.57198799433243674</v>
      </c>
      <c r="J97" s="267">
        <v>1.039044206340445</v>
      </c>
      <c r="K97" s="267">
        <v>2.502011728407322</v>
      </c>
      <c r="L97" s="267">
        <v>1.735249131155421</v>
      </c>
      <c r="M97" s="267">
        <v>2.649725009259158</v>
      </c>
      <c r="N97" s="267">
        <v>2.8287787300991361</v>
      </c>
      <c r="O97" s="267">
        <v>12.779959237983681</v>
      </c>
      <c r="P97" s="267">
        <v>4.2684467899671752</v>
      </c>
      <c r="Q97" s="267">
        <v>4.0136010233612103</v>
      </c>
      <c r="R97" s="267">
        <v>6.9533138160467702</v>
      </c>
      <c r="S97" s="267">
        <v>14.918703118209811</v>
      </c>
      <c r="T97" s="267">
        <v>4.8921402208066151</v>
      </c>
      <c r="U97" s="267">
        <v>2.8985813445526429</v>
      </c>
      <c r="V97" s="267">
        <v>5.793466875744242</v>
      </c>
      <c r="W97" s="267">
        <v>14.454089752206571</v>
      </c>
      <c r="X97" s="267">
        <v>1.2342115460062679</v>
      </c>
      <c r="Y97" s="267">
        <v>1.8134772350436059</v>
      </c>
      <c r="Z97" s="267">
        <v>2.453783899169689</v>
      </c>
      <c r="AA97" s="267">
        <v>7.8157076278942403</v>
      </c>
      <c r="AB97" s="267">
        <v>54.716880680000003</v>
      </c>
      <c r="AC97" s="267">
        <v>1.918918468</v>
      </c>
      <c r="AD97" s="267">
        <v>101.10156790000001</v>
      </c>
      <c r="AE97" s="267">
        <v>738.16857010000001</v>
      </c>
    </row>
    <row r="98" spans="1:31">
      <c r="A98" s="267" t="s">
        <v>5021</v>
      </c>
      <c r="B98" s="267" t="s">
        <v>4934</v>
      </c>
      <c r="C98" s="267" t="s">
        <v>4921</v>
      </c>
      <c r="D98" s="267">
        <v>0.3765275894895756</v>
      </c>
      <c r="E98" s="267">
        <v>1.1029267828790079</v>
      </c>
      <c r="F98" s="267">
        <v>2.6399805590365228</v>
      </c>
      <c r="G98" s="267">
        <v>3.5799135192243901</v>
      </c>
      <c r="H98" s="267">
        <v>0.16693248621506379</v>
      </c>
      <c r="I98" s="267">
        <v>1.367442153080328</v>
      </c>
      <c r="J98" s="267">
        <v>2.3120093334452299</v>
      </c>
      <c r="K98" s="267">
        <v>16.831551270603061</v>
      </c>
      <c r="L98" s="267">
        <v>1.4670672564729239</v>
      </c>
      <c r="M98" s="267">
        <v>2.885636474771518</v>
      </c>
      <c r="N98" s="267">
        <v>1.685278933060782</v>
      </c>
      <c r="O98" s="267">
        <v>12.075681710254649</v>
      </c>
      <c r="P98" s="267">
        <v>4.0021551095225956</v>
      </c>
      <c r="Q98" s="267">
        <v>3.8319033927332251</v>
      </c>
      <c r="R98" s="267">
        <v>4.6816394372205687</v>
      </c>
      <c r="S98" s="267">
        <v>8.9201654838248476</v>
      </c>
      <c r="T98" s="267">
        <v>4.8420826261887582</v>
      </c>
      <c r="U98" s="267">
        <v>2.862930477387144</v>
      </c>
      <c r="V98" s="267">
        <v>4.1098652626018861</v>
      </c>
      <c r="W98" s="267">
        <v>7.6212731675405987</v>
      </c>
      <c r="X98" s="267">
        <v>2.7263279136080372</v>
      </c>
      <c r="Y98" s="267">
        <v>1.372089281893937</v>
      </c>
      <c r="Z98" s="267">
        <v>3.0765537411512578</v>
      </c>
      <c r="AA98" s="267">
        <v>5.1603786812457537</v>
      </c>
      <c r="AB98" s="267">
        <v>51.026557990000001</v>
      </c>
      <c r="AC98" s="267">
        <v>1.6384980600000001</v>
      </c>
      <c r="AD98" s="267">
        <v>103.1321093</v>
      </c>
      <c r="AE98" s="267">
        <v>735.12800630000004</v>
      </c>
    </row>
    <row r="99" spans="1:31">
      <c r="A99" s="267" t="s">
        <v>5022</v>
      </c>
      <c r="B99" s="267" t="s">
        <v>4934</v>
      </c>
      <c r="C99" s="267" t="s">
        <v>4922</v>
      </c>
      <c r="D99" s="267">
        <v>0.35132010759266319</v>
      </c>
      <c r="E99" s="267">
        <v>0.81380622622298138</v>
      </c>
      <c r="F99" s="267">
        <v>1.039492008892867</v>
      </c>
      <c r="G99" s="267">
        <v>3.8590136796817629</v>
      </c>
      <c r="H99" s="267">
        <v>0.13899306965525129</v>
      </c>
      <c r="I99" s="267">
        <v>0.51310487130962357</v>
      </c>
      <c r="J99" s="267">
        <v>2.0993472439291949</v>
      </c>
      <c r="K99" s="267">
        <v>3.992882545833178</v>
      </c>
      <c r="L99" s="267">
        <v>3.4458101821621629</v>
      </c>
      <c r="M99" s="267">
        <v>3.0586086196762889</v>
      </c>
      <c r="N99" s="267">
        <v>3.953533440144247</v>
      </c>
      <c r="O99" s="267">
        <v>11.698361943144929</v>
      </c>
      <c r="P99" s="267">
        <v>7.9966518251037577</v>
      </c>
      <c r="Q99" s="267">
        <v>3.6691842221414941</v>
      </c>
      <c r="R99" s="267">
        <v>7.8672453909906119</v>
      </c>
      <c r="S99" s="267">
        <v>14.68253547269352</v>
      </c>
      <c r="T99" s="267">
        <v>4.3582020886469346</v>
      </c>
      <c r="U99" s="267">
        <v>1.5385305356217009</v>
      </c>
      <c r="V99" s="267">
        <v>3.6888530322672768</v>
      </c>
      <c r="W99" s="267">
        <v>10.573242386373749</v>
      </c>
      <c r="X99" s="267">
        <v>1.772639830923312</v>
      </c>
      <c r="Y99" s="267">
        <v>0.78581738976455207</v>
      </c>
      <c r="Z99" s="267">
        <v>1.608301439746989</v>
      </c>
      <c r="AA99" s="267">
        <v>6.1984129865345796</v>
      </c>
      <c r="AB99" s="267">
        <v>54.195950709999998</v>
      </c>
      <c r="AC99" s="267">
        <v>1.7779761590000001</v>
      </c>
      <c r="AD99" s="267">
        <v>101.3752492</v>
      </c>
      <c r="AE99" s="267">
        <v>743.49296089999996</v>
      </c>
    </row>
    <row r="100" spans="1:31">
      <c r="A100" s="267" t="s">
        <v>5023</v>
      </c>
      <c r="B100" s="267" t="s">
        <v>4934</v>
      </c>
      <c r="C100" s="267" t="s">
        <v>4923</v>
      </c>
      <c r="D100" s="267">
        <v>0.16752488803862439</v>
      </c>
      <c r="E100" s="267">
        <v>0.24539577860085501</v>
      </c>
      <c r="F100" s="267">
        <v>0.60778770336044152</v>
      </c>
      <c r="G100" s="267">
        <v>2.5666793640195431</v>
      </c>
      <c r="H100" s="267">
        <v>4.3645046088104404E-3</v>
      </c>
      <c r="I100" s="267">
        <v>0.18903710827598821</v>
      </c>
      <c r="J100" s="267">
        <v>0.94670449798484724</v>
      </c>
      <c r="K100" s="267">
        <v>0.48552391983450122</v>
      </c>
      <c r="L100" s="267">
        <v>0.67454143298502822</v>
      </c>
      <c r="M100" s="267">
        <v>2.4863206374180589</v>
      </c>
      <c r="N100" s="267">
        <v>2.387018917501297</v>
      </c>
      <c r="O100" s="267">
        <v>13.031774432445079</v>
      </c>
      <c r="P100" s="267">
        <v>3.488542466468123</v>
      </c>
      <c r="Q100" s="267">
        <v>4.5091293052077894</v>
      </c>
      <c r="R100" s="267">
        <v>5.3754749964417723</v>
      </c>
      <c r="S100" s="267">
        <v>22.300438015859321</v>
      </c>
      <c r="T100" s="267">
        <v>3.54026913638423</v>
      </c>
      <c r="U100" s="267">
        <v>3.3200752335577088</v>
      </c>
      <c r="V100" s="267">
        <v>4.2992062900667172</v>
      </c>
      <c r="W100" s="267">
        <v>19.035941272053691</v>
      </c>
      <c r="X100" s="267">
        <v>0.96205732969511448</v>
      </c>
      <c r="Y100" s="267">
        <v>1.3306970958802791</v>
      </c>
      <c r="Z100" s="267">
        <v>1.1526992558011611</v>
      </c>
      <c r="AA100" s="267">
        <v>6.8778417521060646</v>
      </c>
      <c r="AB100" s="267">
        <v>51.299923970000002</v>
      </c>
      <c r="AC100" s="267">
        <v>1.9420809109999999</v>
      </c>
      <c r="AD100" s="267">
        <v>102.117733</v>
      </c>
      <c r="AE100" s="267">
        <v>753.33436830000005</v>
      </c>
    </row>
    <row r="101" spans="1:31">
      <c r="A101" s="267" t="s">
        <v>5024</v>
      </c>
      <c r="B101" s="267" t="s">
        <v>4934</v>
      </c>
      <c r="C101" s="267" t="s">
        <v>4924</v>
      </c>
      <c r="D101" s="267">
        <v>0.40689123654908721</v>
      </c>
      <c r="E101" s="267">
        <v>0.63932532216311555</v>
      </c>
      <c r="F101" s="267">
        <v>2.979170801699095</v>
      </c>
      <c r="G101" s="267">
        <v>4.1861063853771698</v>
      </c>
      <c r="H101" s="267">
        <v>2.1797212850321289E-2</v>
      </c>
      <c r="I101" s="267">
        <v>1.3662292304617669</v>
      </c>
      <c r="J101" s="267">
        <v>2.210034063943092</v>
      </c>
      <c r="K101" s="267">
        <v>2.034587435247591</v>
      </c>
      <c r="L101" s="267">
        <v>1.0782819427638779</v>
      </c>
      <c r="M101" s="267">
        <v>3.0907948259421612</v>
      </c>
      <c r="N101" s="267">
        <v>2.096768503048319</v>
      </c>
      <c r="O101" s="267">
        <v>14.306241357315271</v>
      </c>
      <c r="P101" s="267">
        <v>3.4750569942792708</v>
      </c>
      <c r="Q101" s="267">
        <v>5.0834815360710586</v>
      </c>
      <c r="R101" s="267">
        <v>5.1272189902640806</v>
      </c>
      <c r="S101" s="267">
        <v>16.474405347771839</v>
      </c>
      <c r="T101" s="267">
        <v>2.4713836825728861</v>
      </c>
      <c r="U101" s="267">
        <v>3.7543291788901398</v>
      </c>
      <c r="V101" s="267">
        <v>4.149563957718283</v>
      </c>
      <c r="W101" s="267">
        <v>12.535445925429141</v>
      </c>
      <c r="X101" s="267">
        <v>1.63217973334767</v>
      </c>
      <c r="Y101" s="267">
        <v>1.9867033382683319</v>
      </c>
      <c r="Z101" s="267">
        <v>2.9725666547244982</v>
      </c>
      <c r="AA101" s="267">
        <v>5.8476568964317677</v>
      </c>
      <c r="AB101" s="267">
        <v>52.206963620000003</v>
      </c>
      <c r="AC101" s="267">
        <v>1.583570403</v>
      </c>
      <c r="AD101" s="267">
        <v>103.22187150000001</v>
      </c>
      <c r="AE101" s="267">
        <v>741.17456960000004</v>
      </c>
    </row>
    <row r="102" spans="1:31">
      <c r="A102" s="267" t="s">
        <v>5025</v>
      </c>
      <c r="B102" s="267" t="s">
        <v>4934</v>
      </c>
      <c r="C102" s="267" t="s">
        <v>4925</v>
      </c>
      <c r="D102" s="267">
        <v>0.3288621767044278</v>
      </c>
      <c r="E102" s="267">
        <v>2.5698410181490838</v>
      </c>
      <c r="F102" s="267">
        <v>2.7799553997888409</v>
      </c>
      <c r="G102" s="267">
        <v>1.8279031774995089</v>
      </c>
      <c r="H102" s="267">
        <v>0.76774366727215437</v>
      </c>
      <c r="I102" s="267">
        <v>1.950296221802398</v>
      </c>
      <c r="J102" s="267">
        <v>1.0884395721980711</v>
      </c>
      <c r="K102" s="267">
        <v>5.7555900926310848</v>
      </c>
      <c r="L102" s="267">
        <v>0.79485155615678493</v>
      </c>
      <c r="M102" s="267">
        <v>2.4736570824811852</v>
      </c>
      <c r="N102" s="267">
        <v>1.7260588655223801</v>
      </c>
      <c r="O102" s="267">
        <v>15.200446374906271</v>
      </c>
      <c r="P102" s="267">
        <v>4.1254655587399034</v>
      </c>
      <c r="Q102" s="267">
        <v>4.079832751997289</v>
      </c>
      <c r="R102" s="267">
        <v>4.0513683459122074</v>
      </c>
      <c r="S102" s="267">
        <v>14.57620939768629</v>
      </c>
      <c r="T102" s="267">
        <v>6.0548009728257499</v>
      </c>
      <c r="U102" s="267">
        <v>3.1681056708945641</v>
      </c>
      <c r="V102" s="267">
        <v>4.0555223369698004</v>
      </c>
      <c r="W102" s="267">
        <v>8.2462849638821965</v>
      </c>
      <c r="X102" s="267">
        <v>5.2764431125419806</v>
      </c>
      <c r="Y102" s="267">
        <v>1.396593903725295</v>
      </c>
      <c r="Z102" s="267">
        <v>3.3189744181792689</v>
      </c>
      <c r="AA102" s="267">
        <v>3.2426987233519409</v>
      </c>
      <c r="AB102" s="267">
        <v>55.394951229999997</v>
      </c>
      <c r="AC102" s="267">
        <v>1.5721608490000001</v>
      </c>
      <c r="AD102" s="267">
        <v>101.9267667</v>
      </c>
      <c r="AE102" s="267">
        <v>735.69282659999999</v>
      </c>
    </row>
    <row r="103" spans="1:31">
      <c r="A103" s="267" t="s">
        <v>5026</v>
      </c>
      <c r="B103" s="267" t="s">
        <v>4935</v>
      </c>
      <c r="C103" s="267" t="s">
        <v>4915</v>
      </c>
      <c r="D103" s="267">
        <v>0.49620622919443741</v>
      </c>
      <c r="E103" s="267">
        <v>1.253972596116699</v>
      </c>
      <c r="F103" s="267">
        <v>1.469834973379726</v>
      </c>
      <c r="G103" s="267">
        <v>4.3147183529576347</v>
      </c>
      <c r="H103" s="267">
        <v>6.5960529302346679E-2</v>
      </c>
      <c r="I103" s="267">
        <v>0.67023167789809823</v>
      </c>
      <c r="J103" s="267">
        <v>3.240815307890859</v>
      </c>
      <c r="K103" s="267">
        <v>1.1400856136811031</v>
      </c>
      <c r="L103" s="267">
        <v>0.98670098716174914</v>
      </c>
      <c r="M103" s="267">
        <v>3.00175219107782</v>
      </c>
      <c r="N103" s="267">
        <v>2.4200931879612249</v>
      </c>
      <c r="O103" s="267">
        <v>13.80322198342343</v>
      </c>
      <c r="P103" s="267">
        <v>3.9617860740427231</v>
      </c>
      <c r="Q103" s="267">
        <v>4.5193250382873646</v>
      </c>
      <c r="R103" s="267">
        <v>5.6259368687678846</v>
      </c>
      <c r="S103" s="267">
        <v>16.679911743804201</v>
      </c>
      <c r="T103" s="267">
        <v>4.243656675091664</v>
      </c>
      <c r="U103" s="267">
        <v>2.93366959508915</v>
      </c>
      <c r="V103" s="267">
        <v>3.855276748639946</v>
      </c>
      <c r="W103" s="267">
        <v>12.89735489405218</v>
      </c>
      <c r="X103" s="267">
        <v>2.6015699595088551</v>
      </c>
      <c r="Y103" s="267">
        <v>1.017960949380732</v>
      </c>
      <c r="Z103" s="267">
        <v>1.8457534007948151</v>
      </c>
      <c r="AA103" s="267">
        <v>6.947032263196161</v>
      </c>
      <c r="AB103" s="267">
        <v>53.054072789999999</v>
      </c>
      <c r="AC103" s="267">
        <v>1.9618121930000001</v>
      </c>
      <c r="AD103" s="267">
        <v>104.6840546</v>
      </c>
      <c r="AE103" s="267">
        <v>748.12912489999997</v>
      </c>
    </row>
    <row r="104" spans="1:31">
      <c r="A104" s="267" t="s">
        <v>5027</v>
      </c>
      <c r="B104" s="267" t="s">
        <v>4935</v>
      </c>
      <c r="C104" s="267" t="s">
        <v>4917</v>
      </c>
      <c r="D104" s="267">
        <v>0.47547621749257118</v>
      </c>
      <c r="E104" s="267">
        <v>0.46046850897923303</v>
      </c>
      <c r="F104" s="267">
        <v>2.5970360621924411</v>
      </c>
      <c r="G104" s="267">
        <v>3.9691164107703552</v>
      </c>
      <c r="H104" s="267">
        <v>0.15462029761355719</v>
      </c>
      <c r="I104" s="267">
        <v>0.92058044497747304</v>
      </c>
      <c r="J104" s="267">
        <v>1.6762710333676341</v>
      </c>
      <c r="K104" s="267">
        <v>9.8397618851867463</v>
      </c>
      <c r="L104" s="267">
        <v>0.83860769775016974</v>
      </c>
      <c r="M104" s="267">
        <v>2.919940600327843</v>
      </c>
      <c r="N104" s="267">
        <v>3.36751004380339</v>
      </c>
      <c r="O104" s="267">
        <v>12.943857174832081</v>
      </c>
      <c r="P104" s="267">
        <v>2.769079835934801</v>
      </c>
      <c r="Q104" s="267">
        <v>4.0994472118879948</v>
      </c>
      <c r="R104" s="267">
        <v>5.9855886305654886</v>
      </c>
      <c r="S104" s="267">
        <v>12.87040211717286</v>
      </c>
      <c r="T104" s="267">
        <v>2.5305885849481919</v>
      </c>
      <c r="U104" s="267">
        <v>2.4452935387150871</v>
      </c>
      <c r="V104" s="267">
        <v>3.8686956324495232</v>
      </c>
      <c r="W104" s="267">
        <v>8.4238779368136054</v>
      </c>
      <c r="X104" s="267">
        <v>1.759077566298046</v>
      </c>
      <c r="Y104" s="267">
        <v>1.6403401375846509</v>
      </c>
      <c r="Z104" s="267">
        <v>3.0067517667020609</v>
      </c>
      <c r="AA104" s="267">
        <v>5.1453023091725498</v>
      </c>
      <c r="AB104" s="267">
        <v>53.655406290000002</v>
      </c>
      <c r="AC104" s="267">
        <v>1.9944012090000001</v>
      </c>
      <c r="AD104" s="267">
        <v>102.9622615</v>
      </c>
      <c r="AE104" s="267">
        <v>745.65345600000001</v>
      </c>
    </row>
    <row r="105" spans="1:31">
      <c r="A105" s="267" t="s">
        <v>5028</v>
      </c>
      <c r="B105" s="267" t="s">
        <v>4935</v>
      </c>
      <c r="C105" s="267" t="s">
        <v>4918</v>
      </c>
      <c r="D105" s="267">
        <v>9.1020448762072367E-2</v>
      </c>
      <c r="E105" s="267">
        <v>0.63091756133235966</v>
      </c>
      <c r="F105" s="267">
        <v>2.842444898027451</v>
      </c>
      <c r="G105" s="267">
        <v>4.1233389467522761</v>
      </c>
      <c r="H105" s="267">
        <v>0.180261480986175</v>
      </c>
      <c r="I105" s="267">
        <v>1.1919517703546789</v>
      </c>
      <c r="J105" s="267">
        <v>2.1653816432404072</v>
      </c>
      <c r="K105" s="267">
        <v>6.3158388276244972</v>
      </c>
      <c r="L105" s="267">
        <v>1.900469960354966</v>
      </c>
      <c r="M105" s="267">
        <v>4.3015224165393304</v>
      </c>
      <c r="N105" s="267">
        <v>2.7057903056687702</v>
      </c>
      <c r="O105" s="267">
        <v>10.638568935875471</v>
      </c>
      <c r="P105" s="267">
        <v>4.2745312652593128</v>
      </c>
      <c r="Q105" s="267">
        <v>7.1609733614733342</v>
      </c>
      <c r="R105" s="267">
        <v>7.0190559886531618</v>
      </c>
      <c r="S105" s="267">
        <v>13.977054112756401</v>
      </c>
      <c r="T105" s="267">
        <v>2.2099165381126742</v>
      </c>
      <c r="U105" s="267">
        <v>2.7751164162987032</v>
      </c>
      <c r="V105" s="267">
        <v>3.452511777602191</v>
      </c>
      <c r="W105" s="267">
        <v>7.9345102073405522</v>
      </c>
      <c r="X105" s="267">
        <v>1.741670255380187</v>
      </c>
      <c r="Y105" s="267">
        <v>1.609394140201132</v>
      </c>
      <c r="Z105" s="267">
        <v>2.758252727108248</v>
      </c>
      <c r="AA105" s="267">
        <v>5.9238896623706667</v>
      </c>
      <c r="AB105" s="267">
        <v>53.109096469999997</v>
      </c>
      <c r="AC105" s="267">
        <v>1.9052285040000001</v>
      </c>
      <c r="AD105" s="267">
        <v>103.37970420000001</v>
      </c>
      <c r="AE105" s="267">
        <v>737.75211890000003</v>
      </c>
    </row>
    <row r="106" spans="1:31">
      <c r="A106" s="267" t="s">
        <v>5029</v>
      </c>
      <c r="B106" s="267" t="s">
        <v>4935</v>
      </c>
      <c r="C106" s="267" t="s">
        <v>4919</v>
      </c>
      <c r="D106" s="267">
        <v>0.43472605261478042</v>
      </c>
      <c r="E106" s="267">
        <v>0.27802591132987259</v>
      </c>
      <c r="F106" s="267">
        <v>1.564069064834039</v>
      </c>
      <c r="G106" s="267">
        <v>4.4714183553872262</v>
      </c>
      <c r="H106" s="267">
        <v>0</v>
      </c>
      <c r="I106" s="267">
        <v>0.10996145967875059</v>
      </c>
      <c r="J106" s="267">
        <v>0.321994433076711</v>
      </c>
      <c r="K106" s="267">
        <v>6.317862309330522</v>
      </c>
      <c r="L106" s="267">
        <v>0.62810661535702594</v>
      </c>
      <c r="M106" s="267">
        <v>2.5582426302753429</v>
      </c>
      <c r="N106" s="267">
        <v>2.8146573849435459</v>
      </c>
      <c r="O106" s="267">
        <v>8.8725576273524496</v>
      </c>
      <c r="P106" s="267">
        <v>2.8120557909276789</v>
      </c>
      <c r="Q106" s="267">
        <v>5.236982807044388</v>
      </c>
      <c r="R106" s="267">
        <v>5.9462483188586113</v>
      </c>
      <c r="S106" s="267">
        <v>15.884128695355541</v>
      </c>
      <c r="T106" s="267">
        <v>3.0228020538213909</v>
      </c>
      <c r="U106" s="267">
        <v>4.3410317804796694</v>
      </c>
      <c r="V106" s="267">
        <v>3.8690089716490181</v>
      </c>
      <c r="W106" s="267">
        <v>14.602951498448549</v>
      </c>
      <c r="X106" s="267">
        <v>2.0816703132904428</v>
      </c>
      <c r="Y106" s="267">
        <v>1.8635148341290471</v>
      </c>
      <c r="Z106" s="267">
        <v>1.915423958286582</v>
      </c>
      <c r="AA106" s="267">
        <v>7.987822561975455</v>
      </c>
      <c r="AB106" s="267">
        <v>52.94633932</v>
      </c>
      <c r="AC106" s="267">
        <v>1.6553952220000001</v>
      </c>
      <c r="AD106" s="267">
        <v>101.48999360000001</v>
      </c>
      <c r="AE106" s="267">
        <v>739.83850280000001</v>
      </c>
    </row>
    <row r="107" spans="1:31">
      <c r="A107" s="267" t="s">
        <v>5030</v>
      </c>
      <c r="B107" s="267" t="s">
        <v>4935</v>
      </c>
      <c r="C107" s="267" t="s">
        <v>4920</v>
      </c>
      <c r="D107" s="267">
        <v>0.62085826174833703</v>
      </c>
      <c r="E107" s="267">
        <v>0.57522039412972981</v>
      </c>
      <c r="F107" s="267">
        <v>2.8543259940995411</v>
      </c>
      <c r="G107" s="267">
        <v>5.4853607941309104</v>
      </c>
      <c r="H107" s="267">
        <v>9.9212279050233838E-3</v>
      </c>
      <c r="I107" s="267">
        <v>0.72005154817869599</v>
      </c>
      <c r="J107" s="267">
        <v>1.5289637888269061</v>
      </c>
      <c r="K107" s="267">
        <v>9.761780550586618</v>
      </c>
      <c r="L107" s="267">
        <v>1.2918106483947009</v>
      </c>
      <c r="M107" s="267">
        <v>2.336117913226869</v>
      </c>
      <c r="N107" s="267">
        <v>2.6605832707017889</v>
      </c>
      <c r="O107" s="267">
        <v>11.98903171452009</v>
      </c>
      <c r="P107" s="267">
        <v>3.7699887285829998</v>
      </c>
      <c r="Q107" s="267">
        <v>3.2563483314042072</v>
      </c>
      <c r="R107" s="267">
        <v>4.5142999544054394</v>
      </c>
      <c r="S107" s="267">
        <v>10.144963107212</v>
      </c>
      <c r="T107" s="267">
        <v>5.0370711358023907</v>
      </c>
      <c r="U107" s="267">
        <v>2.4391829890865062</v>
      </c>
      <c r="V107" s="267">
        <v>3.7040562495469711</v>
      </c>
      <c r="W107" s="267">
        <v>9.016776526331725</v>
      </c>
      <c r="X107" s="267">
        <v>3.181922198296455</v>
      </c>
      <c r="Y107" s="267">
        <v>1.9423445546216991</v>
      </c>
      <c r="Z107" s="267">
        <v>3.190105656309437</v>
      </c>
      <c r="AA107" s="267">
        <v>7.7398176163495469</v>
      </c>
      <c r="AB107" s="267">
        <v>53.467076069999997</v>
      </c>
      <c r="AC107" s="267">
        <v>1.7683107979999999</v>
      </c>
      <c r="AD107" s="267">
        <v>101.6749164</v>
      </c>
      <c r="AE107" s="267">
        <v>759.26319479999995</v>
      </c>
    </row>
    <row r="108" spans="1:31">
      <c r="A108" s="267" t="s">
        <v>5031</v>
      </c>
      <c r="B108" s="267" t="s">
        <v>4935</v>
      </c>
      <c r="C108" s="267" t="s">
        <v>4921</v>
      </c>
      <c r="D108" s="267">
        <v>0.30824503317237401</v>
      </c>
      <c r="E108" s="267">
        <v>0.62644014495712819</v>
      </c>
      <c r="F108" s="267">
        <v>2.251525202127473</v>
      </c>
      <c r="G108" s="267">
        <v>4.092082745778808</v>
      </c>
      <c r="H108" s="267">
        <v>0.71745193597668244</v>
      </c>
      <c r="I108" s="267">
        <v>1.544334654552231</v>
      </c>
      <c r="J108" s="267">
        <v>2.1130756367080692</v>
      </c>
      <c r="K108" s="267">
        <v>14.51236977317366</v>
      </c>
      <c r="L108" s="267">
        <v>0.74980325698490302</v>
      </c>
      <c r="M108" s="267">
        <v>1.708937285173314</v>
      </c>
      <c r="N108" s="267">
        <v>1.650127363817552</v>
      </c>
      <c r="O108" s="267">
        <v>14.241237861304301</v>
      </c>
      <c r="P108" s="267">
        <v>2.1003035935298149</v>
      </c>
      <c r="Q108" s="267">
        <v>2.7670130009866591</v>
      </c>
      <c r="R108" s="267">
        <v>3.8467847603298582</v>
      </c>
      <c r="S108" s="267">
        <v>12.425158640298671</v>
      </c>
      <c r="T108" s="267">
        <v>2.7747821836772211</v>
      </c>
      <c r="U108" s="267">
        <v>2.2174422274078882</v>
      </c>
      <c r="V108" s="267">
        <v>3.2993728475969228</v>
      </c>
      <c r="W108" s="267">
        <v>9.7089263326873194</v>
      </c>
      <c r="X108" s="267">
        <v>1.7214196435541189</v>
      </c>
      <c r="Y108" s="267">
        <v>1.6561082457279921</v>
      </c>
      <c r="Z108" s="267">
        <v>2.5551691971268529</v>
      </c>
      <c r="AA108" s="267">
        <v>6.9082268651869949</v>
      </c>
      <c r="AB108" s="267">
        <v>51.22482711</v>
      </c>
      <c r="AC108" s="267">
        <v>1.854660913</v>
      </c>
      <c r="AD108" s="267">
        <v>101.74710260000001</v>
      </c>
      <c r="AE108" s="267">
        <v>736.51364960000001</v>
      </c>
    </row>
    <row r="109" spans="1:31">
      <c r="A109" s="267" t="s">
        <v>5032</v>
      </c>
      <c r="B109" s="267" t="s">
        <v>4935</v>
      </c>
      <c r="C109" s="267" t="s">
        <v>4922</v>
      </c>
      <c r="D109" s="267">
        <v>0.48609501571157188</v>
      </c>
      <c r="E109" s="267">
        <v>0.64520858225778022</v>
      </c>
      <c r="F109" s="267">
        <v>3.1950172538443602</v>
      </c>
      <c r="G109" s="267">
        <v>3.2731520574094</v>
      </c>
      <c r="H109" s="267">
        <v>0.35517061423182422</v>
      </c>
      <c r="I109" s="267">
        <v>1.7628044261744089</v>
      </c>
      <c r="J109" s="267">
        <v>1.8688493524925049</v>
      </c>
      <c r="K109" s="267">
        <v>2.71845327794105</v>
      </c>
      <c r="L109" s="267">
        <v>1.202151955995336</v>
      </c>
      <c r="M109" s="267">
        <v>3.3556076744906469</v>
      </c>
      <c r="N109" s="267">
        <v>2.2111509367679272</v>
      </c>
      <c r="O109" s="267">
        <v>14.38270589243373</v>
      </c>
      <c r="P109" s="267">
        <v>3.9446125062340092</v>
      </c>
      <c r="Q109" s="267">
        <v>5.4328189869952812</v>
      </c>
      <c r="R109" s="267">
        <v>5.1445253532235959</v>
      </c>
      <c r="S109" s="267">
        <v>14.0519554882506</v>
      </c>
      <c r="T109" s="267">
        <v>3.0391003672803039</v>
      </c>
      <c r="U109" s="267">
        <v>4.3277285485435844</v>
      </c>
      <c r="V109" s="267">
        <v>4.3547202138016532</v>
      </c>
      <c r="W109" s="267">
        <v>10.957485545004459</v>
      </c>
      <c r="X109" s="267">
        <v>1.836820825003564</v>
      </c>
      <c r="Y109" s="267">
        <v>2.5914424211124421</v>
      </c>
      <c r="Z109" s="267">
        <v>3.3521874473411719</v>
      </c>
      <c r="AA109" s="267">
        <v>5.3908777294588326</v>
      </c>
      <c r="AB109" s="267">
        <v>50.626112669999998</v>
      </c>
      <c r="AC109" s="267">
        <v>1.6245213709999999</v>
      </c>
      <c r="AD109" s="267">
        <v>101.3519165</v>
      </c>
      <c r="AE109" s="267">
        <v>744.13458679999997</v>
      </c>
    </row>
    <row r="110" spans="1:31">
      <c r="A110" s="267" t="s">
        <v>5033</v>
      </c>
      <c r="B110" s="267" t="s">
        <v>4935</v>
      </c>
      <c r="C110" s="267" t="s">
        <v>4923</v>
      </c>
      <c r="D110" s="267">
        <v>0.76231790739181571</v>
      </c>
      <c r="E110" s="267">
        <v>0.33068399419991829</v>
      </c>
      <c r="F110" s="267">
        <v>1.3341013002124069</v>
      </c>
      <c r="G110" s="267">
        <v>3.6144878641120721</v>
      </c>
      <c r="H110" s="267">
        <v>0.15853319707997121</v>
      </c>
      <c r="I110" s="267">
        <v>0.60665573482684698</v>
      </c>
      <c r="J110" s="267">
        <v>1.624982912161244</v>
      </c>
      <c r="K110" s="267">
        <v>0.30954617238366111</v>
      </c>
      <c r="L110" s="267">
        <v>2.0836159632731239</v>
      </c>
      <c r="M110" s="267">
        <v>3.5419128613389921</v>
      </c>
      <c r="N110" s="267">
        <v>3.9350374508137351</v>
      </c>
      <c r="O110" s="267">
        <v>21.38087326318113</v>
      </c>
      <c r="P110" s="267">
        <v>5.8801146676035403</v>
      </c>
      <c r="Q110" s="267">
        <v>4.3641088340281771</v>
      </c>
      <c r="R110" s="267">
        <v>6.0658159499195712</v>
      </c>
      <c r="S110" s="267">
        <v>16.322279043641529</v>
      </c>
      <c r="T110" s="267">
        <v>2.8019486225106989</v>
      </c>
      <c r="U110" s="267">
        <v>2.034998770298837</v>
      </c>
      <c r="V110" s="267">
        <v>3.179507851935349</v>
      </c>
      <c r="W110" s="267">
        <v>9.2352456563068781</v>
      </c>
      <c r="X110" s="267">
        <v>1.823982035005298</v>
      </c>
      <c r="Y110" s="267">
        <v>1.035492107466135</v>
      </c>
      <c r="Z110" s="267">
        <v>1.911976356277276</v>
      </c>
      <c r="AA110" s="267">
        <v>5.6577982205040103</v>
      </c>
      <c r="AB110" s="267">
        <v>53.073156019999999</v>
      </c>
      <c r="AC110" s="267">
        <v>1.853614031</v>
      </c>
      <c r="AD110" s="267">
        <v>102.2204862</v>
      </c>
      <c r="AE110" s="267">
        <v>734.54435160000003</v>
      </c>
    </row>
    <row r="111" spans="1:31">
      <c r="A111" s="267" t="s">
        <v>5034</v>
      </c>
      <c r="B111" s="267" t="s">
        <v>4935</v>
      </c>
      <c r="C111" s="267" t="s">
        <v>4924</v>
      </c>
      <c r="D111" s="267">
        <v>6.6182509274939086E-2</v>
      </c>
      <c r="E111" s="267">
        <v>0.5695033697785945</v>
      </c>
      <c r="F111" s="267">
        <v>1.285284418614437</v>
      </c>
      <c r="G111" s="267">
        <v>4.5137213403769278</v>
      </c>
      <c r="H111" s="267">
        <v>8.803919501131667E-2</v>
      </c>
      <c r="I111" s="267">
        <v>0.4633351967160268</v>
      </c>
      <c r="J111" s="267">
        <v>1.822773438986566</v>
      </c>
      <c r="K111" s="267">
        <v>1.1118847651895021</v>
      </c>
      <c r="L111" s="267">
        <v>0.56937813426459605</v>
      </c>
      <c r="M111" s="267">
        <v>2.3138745228080442</v>
      </c>
      <c r="N111" s="267">
        <v>4.1993569906725829</v>
      </c>
      <c r="O111" s="267">
        <v>8.2942081972419164</v>
      </c>
      <c r="P111" s="267">
        <v>3.3918044304845352</v>
      </c>
      <c r="Q111" s="267">
        <v>4.3916555266315784</v>
      </c>
      <c r="R111" s="267">
        <v>6.8708337335666316</v>
      </c>
      <c r="S111" s="267">
        <v>29.83307363565951</v>
      </c>
      <c r="T111" s="267">
        <v>3.1172559620975671</v>
      </c>
      <c r="U111" s="267">
        <v>1.4057948752902421</v>
      </c>
      <c r="V111" s="267">
        <v>2.7552128775021258</v>
      </c>
      <c r="W111" s="267">
        <v>10.963407682749789</v>
      </c>
      <c r="X111" s="267">
        <v>2.247206638056209</v>
      </c>
      <c r="Y111" s="267">
        <v>0.78941273235117848</v>
      </c>
      <c r="Z111" s="267">
        <v>1.6629100349865851</v>
      </c>
      <c r="AA111" s="267">
        <v>7.1738984456645287</v>
      </c>
      <c r="AB111" s="267">
        <v>52.647103739999999</v>
      </c>
      <c r="AC111" s="267">
        <v>1.5472218209999999</v>
      </c>
      <c r="AD111" s="267">
        <v>102.8416568</v>
      </c>
      <c r="AE111" s="267">
        <v>753.13470659999996</v>
      </c>
    </row>
    <row r="112" spans="1:31">
      <c r="A112" s="267" t="s">
        <v>5035</v>
      </c>
      <c r="B112" s="267" t="s">
        <v>4935</v>
      </c>
      <c r="C112" s="267" t="s">
        <v>4925</v>
      </c>
      <c r="D112" s="267">
        <v>0.50120224269317915</v>
      </c>
      <c r="E112" s="267">
        <v>0.50601908121139216</v>
      </c>
      <c r="F112" s="267">
        <v>2.761255878625434</v>
      </c>
      <c r="G112" s="267">
        <v>4.0623977731842658</v>
      </c>
      <c r="H112" s="267">
        <v>0.16995822917228509</v>
      </c>
      <c r="I112" s="267">
        <v>1.0118478241754281</v>
      </c>
      <c r="J112" s="267">
        <v>1.809680768120463</v>
      </c>
      <c r="K112" s="267">
        <v>10.775408516792851</v>
      </c>
      <c r="L112" s="267">
        <v>0.84001415457467254</v>
      </c>
      <c r="M112" s="267">
        <v>2.955041184927409</v>
      </c>
      <c r="N112" s="267">
        <v>3.475342710155553</v>
      </c>
      <c r="O112" s="267">
        <v>13.0698810284508</v>
      </c>
      <c r="P112" s="267">
        <v>2.7026478083340719</v>
      </c>
      <c r="Q112" s="267">
        <v>4.0566145586525257</v>
      </c>
      <c r="R112" s="267">
        <v>5.9719593108256257</v>
      </c>
      <c r="S112" s="267">
        <v>12.47276424072926</v>
      </c>
      <c r="T112" s="267">
        <v>2.3320759829582052</v>
      </c>
      <c r="U112" s="267">
        <v>2.3807049724897702</v>
      </c>
      <c r="V112" s="267">
        <v>3.7006227189774599</v>
      </c>
      <c r="W112" s="267">
        <v>7.6725192678171608</v>
      </c>
      <c r="X112" s="267">
        <v>1.75304162636272</v>
      </c>
      <c r="Y112" s="267">
        <v>1.6309360979404941</v>
      </c>
      <c r="Z112" s="267">
        <v>2.9191401641429979</v>
      </c>
      <c r="AA112" s="267">
        <v>4.6516322738124236</v>
      </c>
      <c r="AB112" s="267">
        <v>53.070489729999998</v>
      </c>
      <c r="AC112" s="267">
        <v>1.9478932920000001</v>
      </c>
      <c r="AD112" s="267">
        <v>101.57798099999999</v>
      </c>
      <c r="AE112" s="267">
        <v>749.24329850000004</v>
      </c>
    </row>
    <row r="113" spans="1:31">
      <c r="A113" s="267" t="s">
        <v>5036</v>
      </c>
      <c r="B113" s="267" t="s">
        <v>4936</v>
      </c>
      <c r="C113" s="267" t="s">
        <v>4915</v>
      </c>
      <c r="D113" s="267">
        <v>0.3480833993616877</v>
      </c>
      <c r="E113" s="267">
        <v>7.7296867389283666E-2</v>
      </c>
      <c r="F113" s="267">
        <v>1.246041961550989</v>
      </c>
      <c r="G113" s="267">
        <v>4.4792472763768139</v>
      </c>
      <c r="H113" s="267">
        <v>0</v>
      </c>
      <c r="I113" s="267">
        <v>0.30398239062369159</v>
      </c>
      <c r="J113" s="267">
        <v>1.723834716906357</v>
      </c>
      <c r="K113" s="267">
        <v>2.7751373021919141</v>
      </c>
      <c r="L113" s="267">
        <v>0.80334785165216194</v>
      </c>
      <c r="M113" s="267">
        <v>3.0797735632322789</v>
      </c>
      <c r="N113" s="267">
        <v>3.151271049686827</v>
      </c>
      <c r="O113" s="267">
        <v>15.475120565051149</v>
      </c>
      <c r="P113" s="267">
        <v>3.0236361091713682</v>
      </c>
      <c r="Q113" s="267">
        <v>4.3211150247711503</v>
      </c>
      <c r="R113" s="267">
        <v>7.2521398532353416</v>
      </c>
      <c r="S113" s="267">
        <v>17.57683725944613</v>
      </c>
      <c r="T113" s="267">
        <v>2.322167086693272</v>
      </c>
      <c r="U113" s="267">
        <v>2.4103462950242869</v>
      </c>
      <c r="V113" s="267">
        <v>4.6005172826533558</v>
      </c>
      <c r="W113" s="267">
        <v>12.90365808460497</v>
      </c>
      <c r="X113" s="267">
        <v>1.221985086383085</v>
      </c>
      <c r="Y113" s="267">
        <v>0.85865859673589906</v>
      </c>
      <c r="Z113" s="267">
        <v>2.311701832639335</v>
      </c>
      <c r="AA113" s="267">
        <v>7.5522923767669594</v>
      </c>
      <c r="AB113" s="267">
        <v>53.814510149999997</v>
      </c>
      <c r="AC113" s="267">
        <v>1.924419847</v>
      </c>
      <c r="AD113" s="267">
        <v>103.6791277</v>
      </c>
      <c r="AE113" s="267">
        <v>756.63307659999998</v>
      </c>
    </row>
    <row r="114" spans="1:31">
      <c r="A114" s="267" t="s">
        <v>5037</v>
      </c>
      <c r="B114" s="267" t="s">
        <v>4936</v>
      </c>
      <c r="C114" s="267" t="s">
        <v>4917</v>
      </c>
      <c r="D114" s="267">
        <v>0.41551231817879453</v>
      </c>
      <c r="E114" s="267">
        <v>0.23828521361598429</v>
      </c>
      <c r="F114" s="267">
        <v>1.9910477377952021</v>
      </c>
      <c r="G114" s="267">
        <v>3.7105237250448262</v>
      </c>
      <c r="H114" s="267">
        <v>7.0247911694108327E-19</v>
      </c>
      <c r="I114" s="267">
        <v>0.6334263634913907</v>
      </c>
      <c r="J114" s="267">
        <v>0.64980383733430003</v>
      </c>
      <c r="K114" s="267">
        <v>6.6874841205946982</v>
      </c>
      <c r="L114" s="267">
        <v>1.001977860951883</v>
      </c>
      <c r="M114" s="267">
        <v>2.9527454106153872</v>
      </c>
      <c r="N114" s="267">
        <v>2.5137611118372458</v>
      </c>
      <c r="O114" s="267">
        <v>12.822755819085129</v>
      </c>
      <c r="P114" s="267">
        <v>3.315593758704118</v>
      </c>
      <c r="Q114" s="267">
        <v>5.0046493332216544</v>
      </c>
      <c r="R114" s="267">
        <v>5.5662549116980484</v>
      </c>
      <c r="S114" s="267">
        <v>15.446005147281699</v>
      </c>
      <c r="T114" s="267">
        <v>3.861251053873596</v>
      </c>
      <c r="U114" s="267">
        <v>3.081559078979796</v>
      </c>
      <c r="V114" s="267">
        <v>3.8830973258241599</v>
      </c>
      <c r="W114" s="267">
        <v>11.466179958033861</v>
      </c>
      <c r="X114" s="267">
        <v>2.0984660710545882</v>
      </c>
      <c r="Y114" s="267">
        <v>1.649555780121601</v>
      </c>
      <c r="Z114" s="267">
        <v>2.897236978299838</v>
      </c>
      <c r="AA114" s="267">
        <v>7.9618801213426611</v>
      </c>
      <c r="AB114" s="267">
        <v>53.443567829999999</v>
      </c>
      <c r="AC114" s="267">
        <v>1.530075117</v>
      </c>
      <c r="AD114" s="267">
        <v>101.0931715</v>
      </c>
      <c r="AE114" s="267">
        <v>737.96170270000005</v>
      </c>
    </row>
    <row r="115" spans="1:31">
      <c r="A115" s="267" t="s">
        <v>5038</v>
      </c>
      <c r="B115" s="267" t="s">
        <v>4936</v>
      </c>
      <c r="C115" s="267" t="s">
        <v>4918</v>
      </c>
      <c r="D115" s="267">
        <v>0.30052971003363449</v>
      </c>
      <c r="E115" s="267">
        <v>0.59010460960223055</v>
      </c>
      <c r="F115" s="267">
        <v>2.782191039541682</v>
      </c>
      <c r="G115" s="267">
        <v>2.2363171112670099</v>
      </c>
      <c r="H115" s="267">
        <v>0.1083443560386769</v>
      </c>
      <c r="I115" s="267">
        <v>1.265370688690354</v>
      </c>
      <c r="J115" s="267">
        <v>1.5431886277517239</v>
      </c>
      <c r="K115" s="267">
        <v>5.9744721692704594</v>
      </c>
      <c r="L115" s="267">
        <v>0.30374135239245531</v>
      </c>
      <c r="M115" s="267">
        <v>1.792044230229999</v>
      </c>
      <c r="N115" s="267">
        <v>1.6758292512667661</v>
      </c>
      <c r="O115" s="267">
        <v>27.43370583539641</v>
      </c>
      <c r="P115" s="267">
        <v>2.820676793275354</v>
      </c>
      <c r="Q115" s="267">
        <v>2.9404271427350821</v>
      </c>
      <c r="R115" s="267">
        <v>5.5783910605831686</v>
      </c>
      <c r="S115" s="267">
        <v>20.881758786461049</v>
      </c>
      <c r="T115" s="267">
        <v>2.0431705257652562</v>
      </c>
      <c r="U115" s="267">
        <v>1.7288101330634049</v>
      </c>
      <c r="V115" s="267">
        <v>4.152104554907706</v>
      </c>
      <c r="W115" s="267">
        <v>4.9616588057900124</v>
      </c>
      <c r="X115" s="267">
        <v>1.547096679771552</v>
      </c>
      <c r="Y115" s="267">
        <v>1.4172862070547101</v>
      </c>
      <c r="Z115" s="267">
        <v>2.9342931816819702</v>
      </c>
      <c r="AA115" s="267">
        <v>2.8590530361748172</v>
      </c>
      <c r="AB115" s="267">
        <v>54.409269539999997</v>
      </c>
      <c r="AC115" s="267">
        <v>1.8521218239999999</v>
      </c>
      <c r="AD115" s="267">
        <v>103.4247713</v>
      </c>
      <c r="AE115" s="267">
        <v>749.57914730000005</v>
      </c>
    </row>
    <row r="116" spans="1:31">
      <c r="A116" s="267" t="s">
        <v>5039</v>
      </c>
      <c r="B116" s="267" t="s">
        <v>4936</v>
      </c>
      <c r="C116" s="267" t="s">
        <v>4919</v>
      </c>
      <c r="D116" s="267">
        <v>0.54151736347383572</v>
      </c>
      <c r="E116" s="267">
        <v>0.74375383648778726</v>
      </c>
      <c r="F116" s="267">
        <v>1.9854825407728309</v>
      </c>
      <c r="G116" s="267">
        <v>1.566270771457116</v>
      </c>
      <c r="H116" s="267">
        <v>0.92515159593524732</v>
      </c>
      <c r="I116" s="267">
        <v>1.940417206206327</v>
      </c>
      <c r="J116" s="267">
        <v>2.681321693734958</v>
      </c>
      <c r="K116" s="267">
        <v>2.4834082335095591</v>
      </c>
      <c r="L116" s="267">
        <v>1.2853234293538851</v>
      </c>
      <c r="M116" s="267">
        <v>3.7421185212664771</v>
      </c>
      <c r="N116" s="267">
        <v>2.2408095726030588</v>
      </c>
      <c r="O116" s="267">
        <v>18.063911301286218</v>
      </c>
      <c r="P116" s="267">
        <v>4.3095997534930062</v>
      </c>
      <c r="Q116" s="267">
        <v>5.2550166579214279</v>
      </c>
      <c r="R116" s="267">
        <v>5.4081662090224398</v>
      </c>
      <c r="S116" s="267">
        <v>17.10222036373451</v>
      </c>
      <c r="T116" s="267">
        <v>2.303350939363531</v>
      </c>
      <c r="U116" s="267">
        <v>3.5840018037379049</v>
      </c>
      <c r="V116" s="267">
        <v>3.591480198759148</v>
      </c>
      <c r="W116" s="267">
        <v>11.4188200276526</v>
      </c>
      <c r="X116" s="267">
        <v>1.251864364913716</v>
      </c>
      <c r="Y116" s="267">
        <v>1.235017147696134</v>
      </c>
      <c r="Z116" s="267">
        <v>2.43297089473357</v>
      </c>
      <c r="AA116" s="267">
        <v>3.9049065307654969</v>
      </c>
      <c r="AB116" s="267">
        <v>53.526983780000002</v>
      </c>
      <c r="AC116" s="267">
        <v>1.833366117</v>
      </c>
      <c r="AD116" s="267">
        <v>104.71396780000001</v>
      </c>
      <c r="AE116" s="267">
        <v>731.23097399999995</v>
      </c>
    </row>
    <row r="117" spans="1:31">
      <c r="A117" s="267" t="s">
        <v>5040</v>
      </c>
      <c r="B117" s="267" t="s">
        <v>4936</v>
      </c>
      <c r="C117" s="267" t="s">
        <v>4920</v>
      </c>
      <c r="D117" s="267">
        <v>0.36657450720884399</v>
      </c>
      <c r="E117" s="267">
        <v>0.60326446958321678</v>
      </c>
      <c r="F117" s="267">
        <v>2.546692081847922</v>
      </c>
      <c r="G117" s="267">
        <v>4.7173578503888693</v>
      </c>
      <c r="H117" s="267">
        <v>0.1165990477573451</v>
      </c>
      <c r="I117" s="267">
        <v>1.210837880890784</v>
      </c>
      <c r="J117" s="267">
        <v>3.0098022913296609</v>
      </c>
      <c r="K117" s="267">
        <v>2.0349057578722438</v>
      </c>
      <c r="L117" s="267">
        <v>0.88653056478496484</v>
      </c>
      <c r="M117" s="267">
        <v>3.0291847621822998</v>
      </c>
      <c r="N117" s="267">
        <v>2.1168623740007759</v>
      </c>
      <c r="O117" s="267">
        <v>13.36299321189955</v>
      </c>
      <c r="P117" s="267">
        <v>3.231404083028099</v>
      </c>
      <c r="Q117" s="267">
        <v>5.0418736327960367</v>
      </c>
      <c r="R117" s="267">
        <v>5.6152069057029701</v>
      </c>
      <c r="S117" s="267">
        <v>15.94026827894074</v>
      </c>
      <c r="T117" s="267">
        <v>3.3193405190239589</v>
      </c>
      <c r="U117" s="267">
        <v>3.2214492278129452</v>
      </c>
      <c r="V117" s="267">
        <v>4.1943803501085206</v>
      </c>
      <c r="W117" s="267">
        <v>12.19686128849734</v>
      </c>
      <c r="X117" s="267">
        <v>1.7249386590744269</v>
      </c>
      <c r="Y117" s="267">
        <v>1.5176347081317261</v>
      </c>
      <c r="Z117" s="267">
        <v>2.8326626190720949</v>
      </c>
      <c r="AA117" s="267">
        <v>7.0218941944319102</v>
      </c>
      <c r="AB117" s="267">
        <v>51.577247079999999</v>
      </c>
      <c r="AC117" s="267">
        <v>1.7133191830000001</v>
      </c>
      <c r="AD117" s="267">
        <v>101.879644</v>
      </c>
      <c r="AE117" s="267">
        <v>738.0883738</v>
      </c>
    </row>
    <row r="118" spans="1:31">
      <c r="A118" s="267" t="s">
        <v>5041</v>
      </c>
      <c r="B118" s="267" t="s">
        <v>4936</v>
      </c>
      <c r="C118" s="267" t="s">
        <v>4921</v>
      </c>
      <c r="D118" s="267">
        <v>1.6176386287136411</v>
      </c>
      <c r="E118" s="267">
        <v>0.42811627070620978</v>
      </c>
      <c r="F118" s="267">
        <v>2.5231374237179551</v>
      </c>
      <c r="G118" s="267">
        <v>2.989708923192226</v>
      </c>
      <c r="H118" s="267">
        <v>9.0579182444783177E-2</v>
      </c>
      <c r="I118" s="267">
        <v>0.98076996430432262</v>
      </c>
      <c r="J118" s="267">
        <v>1.5390178961178169</v>
      </c>
      <c r="K118" s="267">
        <v>28.8203554264771</v>
      </c>
      <c r="L118" s="267">
        <v>2.6384549377278321</v>
      </c>
      <c r="M118" s="267">
        <v>8.6441378310117756</v>
      </c>
      <c r="N118" s="267">
        <v>2.132216096586836</v>
      </c>
      <c r="O118" s="267">
        <v>21.035639527223019</v>
      </c>
      <c r="P118" s="267">
        <v>0.62288517289341871</v>
      </c>
      <c r="Q118" s="267">
        <v>1.2279419136432219</v>
      </c>
      <c r="R118" s="267">
        <v>1.7344924341015779</v>
      </c>
      <c r="S118" s="267">
        <v>2.7221651406236189</v>
      </c>
      <c r="T118" s="267">
        <v>1.5113051839943481</v>
      </c>
      <c r="U118" s="267">
        <v>1.836113014378375</v>
      </c>
      <c r="V118" s="267">
        <v>2.784539231354163</v>
      </c>
      <c r="W118" s="267">
        <v>4.370820561754023</v>
      </c>
      <c r="X118" s="267">
        <v>1.3227067806673991</v>
      </c>
      <c r="Y118" s="267">
        <v>1.608073634861922</v>
      </c>
      <c r="Z118" s="267">
        <v>2.6335283396319422</v>
      </c>
      <c r="AA118" s="267">
        <v>3.950291624654461</v>
      </c>
      <c r="AB118" s="267">
        <v>54.330812350000002</v>
      </c>
      <c r="AC118" s="267">
        <v>1.682776764</v>
      </c>
      <c r="AD118" s="267">
        <v>104.3706976</v>
      </c>
      <c r="AE118" s="267">
        <v>753.47995530000003</v>
      </c>
    </row>
    <row r="119" spans="1:31">
      <c r="A119" s="267" t="s">
        <v>5042</v>
      </c>
      <c r="B119" s="267" t="s">
        <v>4936</v>
      </c>
      <c r="C119" s="267" t="s">
        <v>4922</v>
      </c>
      <c r="D119" s="267">
        <v>2.7583276097660429E-2</v>
      </c>
      <c r="E119" s="267">
        <v>0.47764923531150022</v>
      </c>
      <c r="F119" s="267">
        <v>2.2672322969159562</v>
      </c>
      <c r="G119" s="267">
        <v>4.585013875509242</v>
      </c>
      <c r="H119" s="267">
        <v>0.19120354684017529</v>
      </c>
      <c r="I119" s="267">
        <v>0.90310290750330224</v>
      </c>
      <c r="J119" s="267">
        <v>2.6597958123041781</v>
      </c>
      <c r="K119" s="267">
        <v>0.30427457650883011</v>
      </c>
      <c r="L119" s="267">
        <v>0.41760610653025948</v>
      </c>
      <c r="M119" s="267">
        <v>2.258577665144077</v>
      </c>
      <c r="N119" s="267">
        <v>4.5300117675196958</v>
      </c>
      <c r="O119" s="267">
        <v>7.28898586153763</v>
      </c>
      <c r="P119" s="267">
        <v>2.9294215451454688</v>
      </c>
      <c r="Q119" s="267">
        <v>4.4889100977677288</v>
      </c>
      <c r="R119" s="267">
        <v>7.2974143817653916</v>
      </c>
      <c r="S119" s="267">
        <v>31.391757421367171</v>
      </c>
      <c r="T119" s="267">
        <v>2.018354615192155</v>
      </c>
      <c r="U119" s="267">
        <v>1.4556208035810749</v>
      </c>
      <c r="V119" s="267">
        <v>2.7881217949749089</v>
      </c>
      <c r="W119" s="267">
        <v>10.101527372003551</v>
      </c>
      <c r="X119" s="267">
        <v>1.322838868606244</v>
      </c>
      <c r="Y119" s="267">
        <v>1.025763415330111</v>
      </c>
      <c r="Z119" s="267">
        <v>2.277280477606074</v>
      </c>
      <c r="AA119" s="267">
        <v>6.935544245624226</v>
      </c>
      <c r="AB119" s="267">
        <v>53.197249929999998</v>
      </c>
      <c r="AC119" s="267">
        <v>1.853134005</v>
      </c>
      <c r="AD119" s="267">
        <v>103.8072193</v>
      </c>
      <c r="AE119" s="267">
        <v>738.81741769999996</v>
      </c>
    </row>
    <row r="120" spans="1:31">
      <c r="A120" s="267" t="s">
        <v>5043</v>
      </c>
      <c r="B120" s="267" t="s">
        <v>4936</v>
      </c>
      <c r="C120" s="267" t="s">
        <v>4923</v>
      </c>
      <c r="D120" s="267">
        <v>0.39872162460888938</v>
      </c>
      <c r="E120" s="267">
        <v>0.21832548715033501</v>
      </c>
      <c r="F120" s="267">
        <v>1.9026638959640849</v>
      </c>
      <c r="G120" s="267">
        <v>3.653108303126424</v>
      </c>
      <c r="H120" s="267">
        <v>6.4331952193923509E-19</v>
      </c>
      <c r="I120" s="267">
        <v>0.58012606031472902</v>
      </c>
      <c r="J120" s="267">
        <v>0.62298759614134314</v>
      </c>
      <c r="K120" s="267">
        <v>6.158620264389091</v>
      </c>
      <c r="L120" s="267">
        <v>0.98702553184454667</v>
      </c>
      <c r="M120" s="267">
        <v>2.9201834544901919</v>
      </c>
      <c r="N120" s="267">
        <v>2.4941134450346309</v>
      </c>
      <c r="O120" s="267">
        <v>12.725964165251529</v>
      </c>
      <c r="P120" s="267">
        <v>3.325967529447492</v>
      </c>
      <c r="Q120" s="267">
        <v>4.9647808947295431</v>
      </c>
      <c r="R120" s="267">
        <v>5.61314015021697</v>
      </c>
      <c r="S120" s="267">
        <v>15.566681537953251</v>
      </c>
      <c r="T120" s="267">
        <v>3.9177196249330519</v>
      </c>
      <c r="U120" s="267">
        <v>3.0828093365579292</v>
      </c>
      <c r="V120" s="267">
        <v>4.0245730593571833</v>
      </c>
      <c r="W120" s="267">
        <v>11.847850829352691</v>
      </c>
      <c r="X120" s="267">
        <v>2.0750086371494461</v>
      </c>
      <c r="Y120" s="267">
        <v>1.656763412355081</v>
      </c>
      <c r="Z120" s="267">
        <v>2.9808392903416272</v>
      </c>
      <c r="AA120" s="267">
        <v>8.1437909726985964</v>
      </c>
      <c r="AB120" s="267">
        <v>51.784166720000002</v>
      </c>
      <c r="AC120" s="267">
        <v>1.5770007610000001</v>
      </c>
      <c r="AD120" s="267">
        <v>101.6069972</v>
      </c>
      <c r="AE120" s="267">
        <v>752.54198989999998</v>
      </c>
    </row>
    <row r="121" spans="1:31">
      <c r="A121" s="267" t="s">
        <v>5044</v>
      </c>
      <c r="B121" s="267" t="s">
        <v>4936</v>
      </c>
      <c r="C121" s="267" t="s">
        <v>4924</v>
      </c>
      <c r="D121" s="267">
        <v>0.3794435132817589</v>
      </c>
      <c r="E121" s="267">
        <v>0.72923775611329233</v>
      </c>
      <c r="F121" s="267">
        <v>3.118831023697235</v>
      </c>
      <c r="G121" s="267">
        <v>4.66652600620617</v>
      </c>
      <c r="H121" s="267">
        <v>0.35127091326387522</v>
      </c>
      <c r="I121" s="267">
        <v>1.1908496247806659</v>
      </c>
      <c r="J121" s="267">
        <v>3.625535624982263</v>
      </c>
      <c r="K121" s="267">
        <v>11.69278591225458</v>
      </c>
      <c r="L121" s="267">
        <v>0.29045942105250522</v>
      </c>
      <c r="M121" s="267">
        <v>2.1862435831681659</v>
      </c>
      <c r="N121" s="267">
        <v>2.7523251980843</v>
      </c>
      <c r="O121" s="267">
        <v>13.277686039792609</v>
      </c>
      <c r="P121" s="267">
        <v>0.97142260555487525</v>
      </c>
      <c r="Q121" s="267">
        <v>2.8502228720623211</v>
      </c>
      <c r="R121" s="267">
        <v>6.1303241687964034</v>
      </c>
      <c r="S121" s="267">
        <v>11.5982522718382</v>
      </c>
      <c r="T121" s="267">
        <v>2.0010983108351379</v>
      </c>
      <c r="U121" s="267">
        <v>1.861545774323619</v>
      </c>
      <c r="V121" s="267">
        <v>5.0121703019013584</v>
      </c>
      <c r="W121" s="267">
        <v>9.3496737248853066</v>
      </c>
      <c r="X121" s="267">
        <v>1.751802174045306</v>
      </c>
      <c r="Y121" s="267">
        <v>1.603272519536558</v>
      </c>
      <c r="Z121" s="267">
        <v>3.6029455000878601</v>
      </c>
      <c r="AA121" s="267">
        <v>7.0586221753572884</v>
      </c>
      <c r="AB121" s="267">
        <v>53.971933180000001</v>
      </c>
      <c r="AC121" s="267">
        <v>1.939671559</v>
      </c>
      <c r="AD121" s="267">
        <v>104.6285037</v>
      </c>
      <c r="AE121" s="267">
        <v>747.58451330000003</v>
      </c>
    </row>
    <row r="122" spans="1:31">
      <c r="A122" s="267" t="s">
        <v>5045</v>
      </c>
      <c r="B122" s="267" t="s">
        <v>4936</v>
      </c>
      <c r="C122" s="267" t="s">
        <v>4925</v>
      </c>
      <c r="D122" s="267">
        <v>0.46112485127730168</v>
      </c>
      <c r="E122" s="267">
        <v>0.37712809944031728</v>
      </c>
      <c r="F122" s="267">
        <v>1.5466012471475199</v>
      </c>
      <c r="G122" s="267">
        <v>5.3457293645279238</v>
      </c>
      <c r="H122" s="267">
        <v>5.3192712632772449E-2</v>
      </c>
      <c r="I122" s="267">
        <v>0.54052432960706753</v>
      </c>
      <c r="J122" s="267">
        <v>3.1809024490063211</v>
      </c>
      <c r="K122" s="267">
        <v>8.1275910549461798</v>
      </c>
      <c r="L122" s="267">
        <v>0.75534266344388357</v>
      </c>
      <c r="M122" s="267">
        <v>2.8707166944770379</v>
      </c>
      <c r="N122" s="267">
        <v>2.333580792725686</v>
      </c>
      <c r="O122" s="267">
        <v>11.692939239880809</v>
      </c>
      <c r="P122" s="267">
        <v>2.6962048773327778</v>
      </c>
      <c r="Q122" s="267">
        <v>5.4050196538619124</v>
      </c>
      <c r="R122" s="267">
        <v>6.1667645786231349</v>
      </c>
      <c r="S122" s="267">
        <v>17.37348998129853</v>
      </c>
      <c r="T122" s="267">
        <v>1.727039677333974</v>
      </c>
      <c r="U122" s="267">
        <v>2.730878896002789</v>
      </c>
      <c r="V122" s="267">
        <v>4.046162427454604</v>
      </c>
      <c r="W122" s="267">
        <v>11.141294842659279</v>
      </c>
      <c r="X122" s="267">
        <v>1.168366648452154</v>
      </c>
      <c r="Y122" s="267">
        <v>0.76985771994560226</v>
      </c>
      <c r="Z122" s="267">
        <v>2.150387595913664</v>
      </c>
      <c r="AA122" s="267">
        <v>7.1810580889967328</v>
      </c>
      <c r="AB122" s="267">
        <v>55.268483500000002</v>
      </c>
      <c r="AC122" s="267">
        <v>1.6583217269999999</v>
      </c>
      <c r="AD122" s="267">
        <v>101.6409639</v>
      </c>
      <c r="AE122" s="267">
        <v>746.48932360000003</v>
      </c>
    </row>
    <row r="123" spans="1:31">
      <c r="A123" s="267" t="s">
        <v>5046</v>
      </c>
      <c r="B123" s="267" t="s">
        <v>4937</v>
      </c>
      <c r="C123" s="267" t="s">
        <v>4915</v>
      </c>
      <c r="D123" s="267">
        <v>0.38130708895580789</v>
      </c>
      <c r="E123" s="267">
        <v>0.42572382615559279</v>
      </c>
      <c r="F123" s="267">
        <v>1.1398413707125949</v>
      </c>
      <c r="G123" s="267">
        <v>2.0139527638211141</v>
      </c>
      <c r="H123" s="267">
        <v>1.5964230017916071E-2</v>
      </c>
      <c r="I123" s="267">
        <v>0.36865757649558928</v>
      </c>
      <c r="J123" s="267">
        <v>0.74229083290784392</v>
      </c>
      <c r="K123" s="267">
        <v>2.7587340311909729</v>
      </c>
      <c r="L123" s="267">
        <v>1.2939516976396379</v>
      </c>
      <c r="M123" s="267">
        <v>3.4071475195486132</v>
      </c>
      <c r="N123" s="267">
        <v>1.5953084375080859</v>
      </c>
      <c r="O123" s="267">
        <v>17.46884405101256</v>
      </c>
      <c r="P123" s="267">
        <v>5.1779318626707189</v>
      </c>
      <c r="Q123" s="267">
        <v>5.1091750824273792</v>
      </c>
      <c r="R123" s="267">
        <v>4.4239042937579169</v>
      </c>
      <c r="S123" s="267">
        <v>17.330448007482829</v>
      </c>
      <c r="T123" s="267">
        <v>5.1579919060129953</v>
      </c>
      <c r="U123" s="267">
        <v>4.0462854081741986</v>
      </c>
      <c r="V123" s="267">
        <v>3.7377636052118359</v>
      </c>
      <c r="W123" s="267">
        <v>12.491386705265199</v>
      </c>
      <c r="X123" s="267">
        <v>2.9184523584460522</v>
      </c>
      <c r="Y123" s="267">
        <v>1.3341298041502001</v>
      </c>
      <c r="Z123" s="267">
        <v>1.9446899988027331</v>
      </c>
      <c r="AA123" s="267">
        <v>4.7161175416316654</v>
      </c>
      <c r="AB123" s="267">
        <v>55.347465739999997</v>
      </c>
      <c r="AC123" s="267">
        <v>1.512265357</v>
      </c>
      <c r="AD123" s="267">
        <v>104.7973293</v>
      </c>
      <c r="AE123" s="267">
        <v>748.25999309999997</v>
      </c>
    </row>
    <row r="124" spans="1:31">
      <c r="A124" s="267" t="s">
        <v>5047</v>
      </c>
      <c r="B124" s="267" t="s">
        <v>4937</v>
      </c>
      <c r="C124" s="267" t="s">
        <v>4917</v>
      </c>
      <c r="D124" s="267">
        <v>0.78087175965407984</v>
      </c>
      <c r="E124" s="267">
        <v>0.52374211424189354</v>
      </c>
      <c r="F124" s="267">
        <v>1.768190256563136</v>
      </c>
      <c r="G124" s="267">
        <v>3.7552370905920309</v>
      </c>
      <c r="H124" s="267">
        <v>0.12600924854394971</v>
      </c>
      <c r="I124" s="267">
        <v>0.49627257128274083</v>
      </c>
      <c r="J124" s="267">
        <v>2.016362429363058</v>
      </c>
      <c r="K124" s="267">
        <v>2.87614868548921</v>
      </c>
      <c r="L124" s="267">
        <v>0.89331377724847694</v>
      </c>
      <c r="M124" s="267">
        <v>2.7808710302229982</v>
      </c>
      <c r="N124" s="267">
        <v>2.8711642758032712</v>
      </c>
      <c r="O124" s="267">
        <v>14.98954357073834</v>
      </c>
      <c r="P124" s="267">
        <v>2.9968164989347459</v>
      </c>
      <c r="Q124" s="267">
        <v>4.3729736761411022</v>
      </c>
      <c r="R124" s="267">
        <v>6.8057536971716708</v>
      </c>
      <c r="S124" s="267">
        <v>15.66439155417789</v>
      </c>
      <c r="T124" s="267">
        <v>3.7617523167974092</v>
      </c>
      <c r="U124" s="267">
        <v>2.8479799573764271</v>
      </c>
      <c r="V124" s="267">
        <v>4.9307802833461274</v>
      </c>
      <c r="W124" s="267">
        <v>12.992524586815049</v>
      </c>
      <c r="X124" s="267">
        <v>1.8086141077766711</v>
      </c>
      <c r="Y124" s="267">
        <v>1.363295718760597</v>
      </c>
      <c r="Z124" s="267">
        <v>2.3062502011354988</v>
      </c>
      <c r="AA124" s="267">
        <v>6.2362137623542377</v>
      </c>
      <c r="AB124" s="267">
        <v>55.545222459999998</v>
      </c>
      <c r="AC124" s="267">
        <v>1.5589929890000001</v>
      </c>
      <c r="AD124" s="267">
        <v>102.7619534</v>
      </c>
      <c r="AE124" s="267">
        <v>732.11599620000004</v>
      </c>
    </row>
    <row r="125" spans="1:31">
      <c r="A125" s="267" t="s">
        <v>5048</v>
      </c>
      <c r="B125" s="267" t="s">
        <v>4937</v>
      </c>
      <c r="C125" s="267" t="s">
        <v>4918</v>
      </c>
      <c r="D125" s="267">
        <v>1.025004787726157</v>
      </c>
      <c r="E125" s="267">
        <v>1.1475430364050949</v>
      </c>
      <c r="F125" s="267">
        <v>2.55668096039365</v>
      </c>
      <c r="G125" s="267">
        <v>4.4588687784662682</v>
      </c>
      <c r="H125" s="267">
        <v>0.35924700176348279</v>
      </c>
      <c r="I125" s="267">
        <v>1.2358632589761589</v>
      </c>
      <c r="J125" s="267">
        <v>2.1978922890347752</v>
      </c>
      <c r="K125" s="267">
        <v>10.52610109486676</v>
      </c>
      <c r="L125" s="267">
        <v>0.92628570322923409</v>
      </c>
      <c r="M125" s="267">
        <v>2.8879520278498481</v>
      </c>
      <c r="N125" s="267">
        <v>1.2997085409065201</v>
      </c>
      <c r="O125" s="267">
        <v>16.05533451444219</v>
      </c>
      <c r="P125" s="267">
        <v>2.760394072404234</v>
      </c>
      <c r="Q125" s="267">
        <v>3.231831967139374</v>
      </c>
      <c r="R125" s="267">
        <v>2.8771598202995969</v>
      </c>
      <c r="S125" s="267">
        <v>13.51114464076155</v>
      </c>
      <c r="T125" s="267">
        <v>2.9453842185903398</v>
      </c>
      <c r="U125" s="267">
        <v>2.280662323176144</v>
      </c>
      <c r="V125" s="267">
        <v>2.5431069144220868</v>
      </c>
      <c r="W125" s="267">
        <v>8.0002177145570936</v>
      </c>
      <c r="X125" s="267">
        <v>2.408164165990287</v>
      </c>
      <c r="Y125" s="267">
        <v>1.4902670233645889</v>
      </c>
      <c r="Z125" s="267">
        <v>2.4949064828330472</v>
      </c>
      <c r="AA125" s="267">
        <v>6.0898865308429144</v>
      </c>
      <c r="AB125" s="267">
        <v>51.300138099999998</v>
      </c>
      <c r="AC125" s="267">
        <v>1.9535999850000001</v>
      </c>
      <c r="AD125" s="267">
        <v>104.3163742</v>
      </c>
      <c r="AE125" s="267">
        <v>745.93556249999995</v>
      </c>
    </row>
    <row r="126" spans="1:31">
      <c r="A126" s="267" t="s">
        <v>5049</v>
      </c>
      <c r="B126" s="267" t="s">
        <v>4937</v>
      </c>
      <c r="C126" s="267" t="s">
        <v>4919</v>
      </c>
      <c r="D126" s="267">
        <v>0.30055160251314922</v>
      </c>
      <c r="E126" s="267">
        <v>1.097668937667208</v>
      </c>
      <c r="F126" s="267">
        <v>2.1237465890586722</v>
      </c>
      <c r="G126" s="267">
        <v>1.345734683010047</v>
      </c>
      <c r="H126" s="267">
        <v>6.2420083955409737E-17</v>
      </c>
      <c r="I126" s="267">
        <v>0.78301446440490008</v>
      </c>
      <c r="J126" s="267">
        <v>0.56161488536738924</v>
      </c>
      <c r="K126" s="267">
        <v>8.7689474460012953</v>
      </c>
      <c r="L126" s="267">
        <v>0.93546791468686374</v>
      </c>
      <c r="M126" s="267">
        <v>2.4215115609244999</v>
      </c>
      <c r="N126" s="267">
        <v>2.9571528886540399</v>
      </c>
      <c r="O126" s="267">
        <v>12.342775350454421</v>
      </c>
      <c r="P126" s="267">
        <v>4.0164503038732011</v>
      </c>
      <c r="Q126" s="267">
        <v>3.8292307222811619</v>
      </c>
      <c r="R126" s="267">
        <v>5.8118147788875021</v>
      </c>
      <c r="S126" s="267">
        <v>14.47010036746204</v>
      </c>
      <c r="T126" s="267">
        <v>4.2640678067507256</v>
      </c>
      <c r="U126" s="267">
        <v>2.5535580672047402</v>
      </c>
      <c r="V126" s="267">
        <v>3.886848388478263</v>
      </c>
      <c r="W126" s="267">
        <v>9.4206057609656995</v>
      </c>
      <c r="X126" s="267">
        <v>3.6834593775549842</v>
      </c>
      <c r="Y126" s="267">
        <v>1.1371204845221159</v>
      </c>
      <c r="Z126" s="267">
        <v>2.6266589568627681</v>
      </c>
      <c r="AA126" s="267">
        <v>3.6257689471250898</v>
      </c>
      <c r="AB126" s="267">
        <v>50.447787060000003</v>
      </c>
      <c r="AC126" s="267">
        <v>1.5384967899999999</v>
      </c>
      <c r="AD126" s="267">
        <v>101.2085605</v>
      </c>
      <c r="AE126" s="267">
        <v>757.62390440000001</v>
      </c>
    </row>
    <row r="127" spans="1:31">
      <c r="A127" s="267" t="s">
        <v>5050</v>
      </c>
      <c r="B127" s="267" t="s">
        <v>4937</v>
      </c>
      <c r="C127" s="267" t="s">
        <v>4920</v>
      </c>
      <c r="D127" s="267">
        <v>0.24827432905659211</v>
      </c>
      <c r="E127" s="267">
        <v>0.50818228343152283</v>
      </c>
      <c r="F127" s="267">
        <v>1.391842525764817</v>
      </c>
      <c r="G127" s="267">
        <v>3.0941482478696289</v>
      </c>
      <c r="H127" s="267">
        <v>7.4106842874095621E-2</v>
      </c>
      <c r="I127" s="267">
        <v>0.36206177433623449</v>
      </c>
      <c r="J127" s="267">
        <v>0.50387173393132867</v>
      </c>
      <c r="K127" s="267">
        <v>1.537237736468348</v>
      </c>
      <c r="L127" s="267">
        <v>1.323437654396401</v>
      </c>
      <c r="M127" s="267">
        <v>3.917376294518025</v>
      </c>
      <c r="N127" s="267">
        <v>3.6964628844151179</v>
      </c>
      <c r="O127" s="267">
        <v>20.490732630021121</v>
      </c>
      <c r="P127" s="267">
        <v>2.4633504996537718</v>
      </c>
      <c r="Q127" s="267">
        <v>2.7477437685732178</v>
      </c>
      <c r="R127" s="267">
        <v>3.3170958208806911</v>
      </c>
      <c r="S127" s="267">
        <v>14.83696976101875</v>
      </c>
      <c r="T127" s="267">
        <v>4.1311062327330426</v>
      </c>
      <c r="U127" s="267">
        <v>2.3923787396517282</v>
      </c>
      <c r="V127" s="267">
        <v>3.0216680311514041</v>
      </c>
      <c r="W127" s="267">
        <v>14.0390066351162</v>
      </c>
      <c r="X127" s="267">
        <v>2.3709415739552222</v>
      </c>
      <c r="Y127" s="267">
        <v>1.3622851376950409</v>
      </c>
      <c r="Z127" s="267">
        <v>2.3725946961040032</v>
      </c>
      <c r="AA127" s="267">
        <v>9.7373331915509507</v>
      </c>
      <c r="AB127" s="267">
        <v>55.347712190000003</v>
      </c>
      <c r="AC127" s="267">
        <v>1.6561124979999999</v>
      </c>
      <c r="AD127" s="267">
        <v>101.8625955</v>
      </c>
      <c r="AE127" s="267">
        <v>752.37665509999999</v>
      </c>
    </row>
    <row r="128" spans="1:31">
      <c r="A128" s="267" t="s">
        <v>5051</v>
      </c>
      <c r="B128" s="267" t="s">
        <v>4937</v>
      </c>
      <c r="C128" s="267" t="s">
        <v>4921</v>
      </c>
      <c r="D128" s="267">
        <v>0.22198597878345419</v>
      </c>
      <c r="E128" s="267">
        <v>0.46453126033400832</v>
      </c>
      <c r="F128" s="267">
        <v>1.087833182420749</v>
      </c>
      <c r="G128" s="267">
        <v>2.1566629409365738</v>
      </c>
      <c r="H128" s="267">
        <v>0.1069225024959799</v>
      </c>
      <c r="I128" s="267">
        <v>0.39114581656853209</v>
      </c>
      <c r="J128" s="267">
        <v>1.0713899851705131</v>
      </c>
      <c r="K128" s="267">
        <v>5.0319574420682489</v>
      </c>
      <c r="L128" s="267">
        <v>0.9792443853361068</v>
      </c>
      <c r="M128" s="267">
        <v>2.3654904289035681</v>
      </c>
      <c r="N128" s="267">
        <v>2.491120834780983</v>
      </c>
      <c r="O128" s="267">
        <v>11.199481147783629</v>
      </c>
      <c r="P128" s="267">
        <v>4.5678830446154617</v>
      </c>
      <c r="Q128" s="267">
        <v>3.8964961410698229</v>
      </c>
      <c r="R128" s="267">
        <v>6.0238431230896143</v>
      </c>
      <c r="S128" s="267">
        <v>17.428681195948979</v>
      </c>
      <c r="T128" s="267">
        <v>5.6731165992049206</v>
      </c>
      <c r="U128" s="267">
        <v>2.7346275388962509</v>
      </c>
      <c r="V128" s="267">
        <v>4.6923198672743096</v>
      </c>
      <c r="W128" s="267">
        <v>15.91280004835315</v>
      </c>
      <c r="X128" s="267">
        <v>2.065725688878564</v>
      </c>
      <c r="Y128" s="267">
        <v>1.19897091173482</v>
      </c>
      <c r="Z128" s="267">
        <v>1.983527819205738</v>
      </c>
      <c r="AA128" s="267">
        <v>6.2256233404926338</v>
      </c>
      <c r="AB128" s="267">
        <v>50.606561810000002</v>
      </c>
      <c r="AC128" s="267">
        <v>1.525867716</v>
      </c>
      <c r="AD128" s="267">
        <v>103.44564800000001</v>
      </c>
      <c r="AE128" s="267">
        <v>755.23009549999995</v>
      </c>
    </row>
    <row r="129" spans="1:31">
      <c r="A129" s="267" t="s">
        <v>5052</v>
      </c>
      <c r="B129" s="267" t="s">
        <v>4937</v>
      </c>
      <c r="C129" s="267" t="s">
        <v>4922</v>
      </c>
      <c r="D129" s="267">
        <v>0.44209856365976552</v>
      </c>
      <c r="E129" s="267">
        <v>1.014075228733877</v>
      </c>
      <c r="F129" s="267">
        <v>2.6457712042001709</v>
      </c>
      <c r="G129" s="267">
        <v>2.927137862827462</v>
      </c>
      <c r="H129" s="267">
        <v>0.15769541727369721</v>
      </c>
      <c r="I129" s="267">
        <v>1.3442801381153731</v>
      </c>
      <c r="J129" s="267">
        <v>1.5281051156397341</v>
      </c>
      <c r="K129" s="267">
        <v>3.0194280447952622</v>
      </c>
      <c r="L129" s="267">
        <v>0.98404461656524067</v>
      </c>
      <c r="M129" s="267">
        <v>3.1233137786668119</v>
      </c>
      <c r="N129" s="267">
        <v>2.2817230185556379</v>
      </c>
      <c r="O129" s="267">
        <v>13.97854014434874</v>
      </c>
      <c r="P129" s="267">
        <v>4.4899637665168317</v>
      </c>
      <c r="Q129" s="267">
        <v>5.239794323436147</v>
      </c>
      <c r="R129" s="267">
        <v>5.658525070327844</v>
      </c>
      <c r="S129" s="267">
        <v>14.95178354609927</v>
      </c>
      <c r="T129" s="267">
        <v>3.9504332457831048</v>
      </c>
      <c r="U129" s="267">
        <v>3.74569317476944</v>
      </c>
      <c r="V129" s="267">
        <v>4.4222171855999726</v>
      </c>
      <c r="W129" s="267">
        <v>11.045310246768</v>
      </c>
      <c r="X129" s="267">
        <v>2.4384180796746482</v>
      </c>
      <c r="Y129" s="267">
        <v>1.8277776205083089</v>
      </c>
      <c r="Z129" s="267">
        <v>3.0567427407799461</v>
      </c>
      <c r="AA129" s="267">
        <v>5.6054345898549736</v>
      </c>
      <c r="AB129" s="267">
        <v>51.252364309999997</v>
      </c>
      <c r="AC129" s="267">
        <v>1.932303965</v>
      </c>
      <c r="AD129" s="267">
        <v>101.245203</v>
      </c>
      <c r="AE129" s="267">
        <v>752.22905179999998</v>
      </c>
    </row>
    <row r="130" spans="1:31">
      <c r="A130" s="267" t="s">
        <v>5053</v>
      </c>
      <c r="B130" s="267" t="s">
        <v>4937</v>
      </c>
      <c r="C130" s="267" t="s">
        <v>4923</v>
      </c>
      <c r="D130" s="267">
        <v>0.54717286237873075</v>
      </c>
      <c r="E130" s="267">
        <v>1.234442049860998</v>
      </c>
      <c r="F130" s="267">
        <v>1.170646043504495</v>
      </c>
      <c r="G130" s="267">
        <v>3.932655686213502</v>
      </c>
      <c r="H130" s="267">
        <v>0.43808873016103977</v>
      </c>
      <c r="I130" s="267">
        <v>0.34338186467653692</v>
      </c>
      <c r="J130" s="267">
        <v>1.072273187303449</v>
      </c>
      <c r="K130" s="267">
        <v>7.0670288614838448</v>
      </c>
      <c r="L130" s="267">
        <v>1.119103391603502</v>
      </c>
      <c r="M130" s="267">
        <v>2.930092331493162</v>
      </c>
      <c r="N130" s="267">
        <v>1.700312056865541</v>
      </c>
      <c r="O130" s="267">
        <v>16.154798099757912</v>
      </c>
      <c r="P130" s="267">
        <v>3.9405214523476451</v>
      </c>
      <c r="Q130" s="267">
        <v>3.8633523584644651</v>
      </c>
      <c r="R130" s="267">
        <v>3.8677006191420928</v>
      </c>
      <c r="S130" s="267">
        <v>14.85035260529415</v>
      </c>
      <c r="T130" s="267">
        <v>4.4191396292946816</v>
      </c>
      <c r="U130" s="267">
        <v>2.593446569713207</v>
      </c>
      <c r="V130" s="267">
        <v>2.803592133536299</v>
      </c>
      <c r="W130" s="267">
        <v>11.56511379743656</v>
      </c>
      <c r="X130" s="267">
        <v>3.371585584229297</v>
      </c>
      <c r="Y130" s="267">
        <v>1.040943162488154</v>
      </c>
      <c r="Z130" s="267">
        <v>1.794843355791212</v>
      </c>
      <c r="AA130" s="267">
        <v>6.5744325834213404</v>
      </c>
      <c r="AB130" s="267">
        <v>51.64301828</v>
      </c>
      <c r="AC130" s="267">
        <v>1.9693405589999999</v>
      </c>
      <c r="AD130" s="267">
        <v>102.6232157</v>
      </c>
      <c r="AE130" s="267">
        <v>747.21913719999998</v>
      </c>
    </row>
    <row r="131" spans="1:31">
      <c r="A131" s="267" t="s">
        <v>5054</v>
      </c>
      <c r="B131" s="267" t="s">
        <v>4937</v>
      </c>
      <c r="C131" s="267" t="s">
        <v>4924</v>
      </c>
      <c r="D131" s="267">
        <v>0.52816146154693056</v>
      </c>
      <c r="E131" s="267">
        <v>0.35583414125299861</v>
      </c>
      <c r="F131" s="267">
        <v>1.8282918715079179</v>
      </c>
      <c r="G131" s="267">
        <v>3.43602068704309</v>
      </c>
      <c r="H131" s="267">
        <v>0.1021733911863936</v>
      </c>
      <c r="I131" s="267">
        <v>0.46137139977942643</v>
      </c>
      <c r="J131" s="267">
        <v>2.7551692198396762</v>
      </c>
      <c r="K131" s="267">
        <v>9.6712901326524552</v>
      </c>
      <c r="L131" s="267">
        <v>0.83486319884084226</v>
      </c>
      <c r="M131" s="267">
        <v>3.0354887320848638</v>
      </c>
      <c r="N131" s="267">
        <v>2.2799494289524098</v>
      </c>
      <c r="O131" s="267">
        <v>13.30851706301204</v>
      </c>
      <c r="P131" s="267">
        <v>2.7476025715678891</v>
      </c>
      <c r="Q131" s="267">
        <v>5.1148836208304056</v>
      </c>
      <c r="R131" s="267">
        <v>5.0983250834452454</v>
      </c>
      <c r="S131" s="267">
        <v>14.16002236387725</v>
      </c>
      <c r="T131" s="267">
        <v>2.545496495740478</v>
      </c>
      <c r="U131" s="267">
        <v>4.2576231883663178</v>
      </c>
      <c r="V131" s="267">
        <v>4.5172092562983543</v>
      </c>
      <c r="W131" s="267">
        <v>12.31383064769908</v>
      </c>
      <c r="X131" s="267">
        <v>0.89957156922469161</v>
      </c>
      <c r="Y131" s="267">
        <v>1.6303022345414251</v>
      </c>
      <c r="Z131" s="267">
        <v>2.1815539640691162</v>
      </c>
      <c r="AA131" s="267">
        <v>5.1058477171911054</v>
      </c>
      <c r="AB131" s="267">
        <v>55.859025250000002</v>
      </c>
      <c r="AC131" s="267">
        <v>1.6472133250000001</v>
      </c>
      <c r="AD131" s="267">
        <v>104.71107240000001</v>
      </c>
      <c r="AE131" s="267">
        <v>750.10762090000003</v>
      </c>
    </row>
    <row r="132" spans="1:31">
      <c r="A132" s="267" t="s">
        <v>5055</v>
      </c>
      <c r="B132" s="267" t="s">
        <v>4937</v>
      </c>
      <c r="C132" s="267" t="s">
        <v>4925</v>
      </c>
      <c r="D132" s="267">
        <v>0.48871596386594812</v>
      </c>
      <c r="E132" s="267">
        <v>0.61765093308491814</v>
      </c>
      <c r="F132" s="267">
        <v>1.3302984115015981</v>
      </c>
      <c r="G132" s="267">
        <v>3.2882126612741049</v>
      </c>
      <c r="H132" s="267">
        <v>0.1175662511636756</v>
      </c>
      <c r="I132" s="267">
        <v>0.86894046645690848</v>
      </c>
      <c r="J132" s="267">
        <v>2.028879862824466</v>
      </c>
      <c r="K132" s="267">
        <v>5.6405358452106258</v>
      </c>
      <c r="L132" s="267">
        <v>0.63229538779930483</v>
      </c>
      <c r="M132" s="267">
        <v>2.8732117366082108</v>
      </c>
      <c r="N132" s="267">
        <v>2.5431888726550391</v>
      </c>
      <c r="O132" s="267">
        <v>18.3805742935394</v>
      </c>
      <c r="P132" s="267">
        <v>2.9033745695694151</v>
      </c>
      <c r="Q132" s="267">
        <v>4.4966034228770333</v>
      </c>
      <c r="R132" s="267">
        <v>6.9777733156392419</v>
      </c>
      <c r="S132" s="267">
        <v>13.5072949675484</v>
      </c>
      <c r="T132" s="267">
        <v>3.5825007882481348</v>
      </c>
      <c r="U132" s="267">
        <v>2.7231714161769931</v>
      </c>
      <c r="V132" s="267">
        <v>5.1173773589645126</v>
      </c>
      <c r="W132" s="267">
        <v>9.7437173057211552</v>
      </c>
      <c r="X132" s="267">
        <v>1.641032923177459</v>
      </c>
      <c r="Y132" s="267">
        <v>1.4111334046862249</v>
      </c>
      <c r="Z132" s="267">
        <v>2.4605362089896432</v>
      </c>
      <c r="AA132" s="267">
        <v>6.6164496989548507</v>
      </c>
      <c r="AB132" s="267">
        <v>52.838026569999997</v>
      </c>
      <c r="AC132" s="267">
        <v>1.5983504390000001</v>
      </c>
      <c r="AD132" s="267">
        <v>104.578537</v>
      </c>
      <c r="AE132" s="267">
        <v>730.08668929999999</v>
      </c>
    </row>
    <row r="133" spans="1:31">
      <c r="A133" s="267" t="s">
        <v>5056</v>
      </c>
      <c r="B133" s="267" t="s">
        <v>4938</v>
      </c>
      <c r="C133" s="267" t="s">
        <v>4915</v>
      </c>
      <c r="D133" s="267">
        <v>0.33245480293008373</v>
      </c>
      <c r="E133" s="267">
        <v>2.7710773749062869</v>
      </c>
      <c r="F133" s="267">
        <v>0.95282273021748531</v>
      </c>
      <c r="G133" s="267">
        <v>2.3359532813588282</v>
      </c>
      <c r="H133" s="267">
        <v>1.5447260449777609</v>
      </c>
      <c r="I133" s="267">
        <v>0.41926520726066008</v>
      </c>
      <c r="J133" s="267">
        <v>1.962083551102531</v>
      </c>
      <c r="K133" s="267">
        <v>3.1800322705442641</v>
      </c>
      <c r="L133" s="267">
        <v>2.064231242439309</v>
      </c>
      <c r="M133" s="267">
        <v>8.3637751345237259</v>
      </c>
      <c r="N133" s="267">
        <v>1.1158538546895069</v>
      </c>
      <c r="O133" s="267">
        <v>21.149156178545141</v>
      </c>
      <c r="P133" s="267">
        <v>3.8685634852929431</v>
      </c>
      <c r="Q133" s="267">
        <v>9.1194762313054483</v>
      </c>
      <c r="R133" s="267">
        <v>4.5998335418142782</v>
      </c>
      <c r="S133" s="267">
        <v>15.31296766595589</v>
      </c>
      <c r="T133" s="267">
        <v>3.8671015772497048</v>
      </c>
      <c r="U133" s="267">
        <v>2.083745447772436</v>
      </c>
      <c r="V133" s="267">
        <v>0.98417647773025685</v>
      </c>
      <c r="W133" s="267">
        <v>3.863369218228343</v>
      </c>
      <c r="X133" s="267">
        <v>4.9051857512438746</v>
      </c>
      <c r="Y133" s="267">
        <v>0.87930907308408135</v>
      </c>
      <c r="Z133" s="267">
        <v>0.94372193985294683</v>
      </c>
      <c r="AA133" s="267">
        <v>3.184686648665767</v>
      </c>
      <c r="AB133" s="267">
        <v>51.548051579999999</v>
      </c>
      <c r="AC133" s="267">
        <v>1.7603961829999999</v>
      </c>
      <c r="AD133" s="267">
        <v>103.8803465</v>
      </c>
      <c r="AE133" s="267">
        <v>739.32130619999998</v>
      </c>
    </row>
    <row r="134" spans="1:31">
      <c r="A134" s="267" t="s">
        <v>5057</v>
      </c>
      <c r="B134" s="267" t="s">
        <v>4938</v>
      </c>
      <c r="C134" s="267" t="s">
        <v>4917</v>
      </c>
      <c r="D134" s="267">
        <v>1.7970536831658659</v>
      </c>
      <c r="E134" s="267">
        <v>0.70491265520847413</v>
      </c>
      <c r="F134" s="267">
        <v>2.518777147578374</v>
      </c>
      <c r="G134" s="267">
        <v>2.651657838657445</v>
      </c>
      <c r="H134" s="267">
        <v>0.17745190611237199</v>
      </c>
      <c r="I134" s="267">
        <v>1.2382305740656869</v>
      </c>
      <c r="J134" s="267">
        <v>1.2759293488122989</v>
      </c>
      <c r="K134" s="267">
        <v>8.3046322277751905</v>
      </c>
      <c r="L134" s="267">
        <v>1.3119576985332499</v>
      </c>
      <c r="M134" s="267">
        <v>3.326436051458336</v>
      </c>
      <c r="N134" s="267">
        <v>2.4184638762499731</v>
      </c>
      <c r="O134" s="267">
        <v>25.749649209059751</v>
      </c>
      <c r="P134" s="267">
        <v>2.4958569484448159</v>
      </c>
      <c r="Q134" s="267">
        <v>3.8023531180105139</v>
      </c>
      <c r="R134" s="267">
        <v>3.8291466011950579</v>
      </c>
      <c r="S134" s="267">
        <v>10.797685543856939</v>
      </c>
      <c r="T134" s="267">
        <v>3.3021772860504561</v>
      </c>
      <c r="U134" s="267">
        <v>2.1925119131726341</v>
      </c>
      <c r="V134" s="267">
        <v>2.945201985531984</v>
      </c>
      <c r="W134" s="267">
        <v>7.7586421732768294</v>
      </c>
      <c r="X134" s="267">
        <v>2.8558245809872869</v>
      </c>
      <c r="Y134" s="267">
        <v>1.439412021852293</v>
      </c>
      <c r="Z134" s="267">
        <v>2.5958579410181022</v>
      </c>
      <c r="AA134" s="267">
        <v>4.3477905174510996</v>
      </c>
      <c r="AB134" s="267">
        <v>52.112801730000001</v>
      </c>
      <c r="AC134" s="267">
        <v>1.6707965199999999</v>
      </c>
      <c r="AD134" s="267">
        <v>102.0177782</v>
      </c>
      <c r="AE134" s="267">
        <v>739.59148289999996</v>
      </c>
    </row>
    <row r="135" spans="1:31">
      <c r="A135" s="267" t="s">
        <v>5058</v>
      </c>
      <c r="B135" s="267" t="s">
        <v>4938</v>
      </c>
      <c r="C135" s="267" t="s">
        <v>4918</v>
      </c>
      <c r="D135" s="267">
        <v>0.38758793503174399</v>
      </c>
      <c r="E135" s="267">
        <v>0.45428299299440628</v>
      </c>
      <c r="F135" s="267">
        <v>1.3236074669407201</v>
      </c>
      <c r="G135" s="267">
        <v>5.5531767219593</v>
      </c>
      <c r="H135" s="267">
        <v>5.5024060471641903E-18</v>
      </c>
      <c r="I135" s="267">
        <v>0.2226043353887279</v>
      </c>
      <c r="J135" s="267">
        <v>1.032811717436747</v>
      </c>
      <c r="K135" s="267">
        <v>10.74044114099488</v>
      </c>
      <c r="L135" s="267">
        <v>1.3438918238298521</v>
      </c>
      <c r="M135" s="267">
        <v>4.6898010440663738</v>
      </c>
      <c r="N135" s="267">
        <v>1.549844330048497</v>
      </c>
      <c r="O135" s="267">
        <v>12.47978146991634</v>
      </c>
      <c r="P135" s="267">
        <v>2.6685546434040881</v>
      </c>
      <c r="Q135" s="267">
        <v>5.2387412912066127</v>
      </c>
      <c r="R135" s="267">
        <v>3.332554308643112</v>
      </c>
      <c r="S135" s="267">
        <v>14.19948176961878</v>
      </c>
      <c r="T135" s="267">
        <v>3.0870509054705551</v>
      </c>
      <c r="U135" s="267">
        <v>2.1813171830778151</v>
      </c>
      <c r="V135" s="267">
        <v>2.2118246999404252</v>
      </c>
      <c r="W135" s="267">
        <v>10.60716294839302</v>
      </c>
      <c r="X135" s="267">
        <v>2.1815068611449422</v>
      </c>
      <c r="Y135" s="267">
        <v>1.056259587591583</v>
      </c>
      <c r="Z135" s="267">
        <v>1.6484724211009889</v>
      </c>
      <c r="AA135" s="267">
        <v>7.9584990905083952</v>
      </c>
      <c r="AB135" s="267">
        <v>53.430871430000003</v>
      </c>
      <c r="AC135" s="267">
        <v>1.8642582780000001</v>
      </c>
      <c r="AD135" s="267">
        <v>103.6666948</v>
      </c>
      <c r="AE135" s="267">
        <v>751.19351040000004</v>
      </c>
    </row>
    <row r="136" spans="1:31">
      <c r="A136" s="267" t="s">
        <v>5059</v>
      </c>
      <c r="B136" s="267" t="s">
        <v>4938</v>
      </c>
      <c r="C136" s="267" t="s">
        <v>4919</v>
      </c>
      <c r="D136" s="267">
        <v>0.31829944906344848</v>
      </c>
      <c r="E136" s="267">
        <v>0.37287182933703339</v>
      </c>
      <c r="F136" s="267">
        <v>1.355626357209073</v>
      </c>
      <c r="G136" s="267">
        <v>3.9320215671584569</v>
      </c>
      <c r="H136" s="267">
        <v>0.17907336658231851</v>
      </c>
      <c r="I136" s="267">
        <v>0.3007295337917093</v>
      </c>
      <c r="J136" s="267">
        <v>1.8528451009467519</v>
      </c>
      <c r="K136" s="267">
        <v>12.001924118035159</v>
      </c>
      <c r="L136" s="267">
        <v>0.46429795269343649</v>
      </c>
      <c r="M136" s="267">
        <v>2.845576114012879</v>
      </c>
      <c r="N136" s="267">
        <v>3.415501419666525</v>
      </c>
      <c r="O136" s="267">
        <v>13.738886141513859</v>
      </c>
      <c r="P136" s="267">
        <v>1.9808779145081321</v>
      </c>
      <c r="Q136" s="267">
        <v>3.5684234002486881</v>
      </c>
      <c r="R136" s="267">
        <v>7.3639262012505364</v>
      </c>
      <c r="S136" s="267">
        <v>13.059132295997641</v>
      </c>
      <c r="T136" s="267">
        <v>2.771652734752768</v>
      </c>
      <c r="U136" s="267">
        <v>1.7490255611136609</v>
      </c>
      <c r="V136" s="267">
        <v>4.4523672839280568</v>
      </c>
      <c r="W136" s="267">
        <v>10.09585056733447</v>
      </c>
      <c r="X136" s="267">
        <v>1.7671208146193429</v>
      </c>
      <c r="Y136" s="267">
        <v>0.9505664271832277</v>
      </c>
      <c r="Z136" s="267">
        <v>2.3485833774789961</v>
      </c>
      <c r="AA136" s="267">
        <v>7.1037585070327891</v>
      </c>
      <c r="AB136" s="267">
        <v>52.250964860000003</v>
      </c>
      <c r="AC136" s="267">
        <v>1.7010937269999999</v>
      </c>
      <c r="AD136" s="267">
        <v>104.6715854</v>
      </c>
      <c r="AE136" s="267">
        <v>739.53388219999999</v>
      </c>
    </row>
    <row r="137" spans="1:31">
      <c r="A137" s="267" t="s">
        <v>5060</v>
      </c>
      <c r="B137" s="267" t="s">
        <v>4938</v>
      </c>
      <c r="C137" s="267" t="s">
        <v>4920</v>
      </c>
      <c r="D137" s="267">
        <v>0.31246865062797458</v>
      </c>
      <c r="E137" s="267">
        <v>0.42216795374503979</v>
      </c>
      <c r="F137" s="267">
        <v>1.695489417707327</v>
      </c>
      <c r="G137" s="267">
        <v>4.6078917877355394</v>
      </c>
      <c r="H137" s="267">
        <v>0.20912833860007751</v>
      </c>
      <c r="I137" s="267">
        <v>0.51290906657778479</v>
      </c>
      <c r="J137" s="267">
        <v>2.4491513786757801</v>
      </c>
      <c r="K137" s="267">
        <v>9.3854097778208754</v>
      </c>
      <c r="L137" s="267">
        <v>0.40451681709430931</v>
      </c>
      <c r="M137" s="267">
        <v>2.6689351758703048</v>
      </c>
      <c r="N137" s="267">
        <v>2.8431188197748072</v>
      </c>
      <c r="O137" s="267">
        <v>12.64437683796918</v>
      </c>
      <c r="P137" s="267">
        <v>1.496489994103877</v>
      </c>
      <c r="Q137" s="267">
        <v>3.7860338675023208</v>
      </c>
      <c r="R137" s="267">
        <v>7.0019899597987854</v>
      </c>
      <c r="S137" s="267">
        <v>12.106385152499749</v>
      </c>
      <c r="T137" s="267">
        <v>2.046066740444215</v>
      </c>
      <c r="U137" s="267">
        <v>2.73420620823924</v>
      </c>
      <c r="V137" s="267">
        <v>5.1527623919605796</v>
      </c>
      <c r="W137" s="267">
        <v>10.134828829714181</v>
      </c>
      <c r="X137" s="267">
        <v>1.255500294993505</v>
      </c>
      <c r="Y137" s="267">
        <v>1.375022276912969</v>
      </c>
      <c r="Z137" s="267">
        <v>2.9697402980608532</v>
      </c>
      <c r="AA137" s="267">
        <v>7.4373779521744634</v>
      </c>
      <c r="AB137" s="267">
        <v>53.343364379999997</v>
      </c>
      <c r="AC137" s="267">
        <v>1.5557524700000001</v>
      </c>
      <c r="AD137" s="267">
        <v>104.54335349999999</v>
      </c>
      <c r="AE137" s="267">
        <v>730.82781160000002</v>
      </c>
    </row>
    <row r="138" spans="1:31">
      <c r="A138" s="267" t="s">
        <v>5061</v>
      </c>
      <c r="B138" s="267" t="s">
        <v>4938</v>
      </c>
      <c r="C138" s="267" t="s">
        <v>4921</v>
      </c>
      <c r="D138" s="267">
        <v>1.311736224876443</v>
      </c>
      <c r="E138" s="267">
        <v>0.46922628898171898</v>
      </c>
      <c r="F138" s="267">
        <v>3.520532510744669</v>
      </c>
      <c r="G138" s="267">
        <v>3.7247929926601948</v>
      </c>
      <c r="H138" s="267">
        <v>0.14790082025919241</v>
      </c>
      <c r="I138" s="267">
        <v>1.074209502027226</v>
      </c>
      <c r="J138" s="267">
        <v>1.6382579137912721</v>
      </c>
      <c r="K138" s="267">
        <v>0.55847637628165059</v>
      </c>
      <c r="L138" s="267">
        <v>2.4346663394128369</v>
      </c>
      <c r="M138" s="267">
        <v>3.3725096393951972</v>
      </c>
      <c r="N138" s="267">
        <v>1.9272112181878509</v>
      </c>
      <c r="O138" s="267">
        <v>27.276797562700938</v>
      </c>
      <c r="P138" s="267">
        <v>1.7444464415240211</v>
      </c>
      <c r="Q138" s="267">
        <v>4.7742684237389534</v>
      </c>
      <c r="R138" s="267">
        <v>3.4330099734957171</v>
      </c>
      <c r="S138" s="267">
        <v>11.633196469594949</v>
      </c>
      <c r="T138" s="267">
        <v>1.97364387678914</v>
      </c>
      <c r="U138" s="267">
        <v>3.698454965868192</v>
      </c>
      <c r="V138" s="267">
        <v>3.245849608435611</v>
      </c>
      <c r="W138" s="267">
        <v>7.9231728835060773</v>
      </c>
      <c r="X138" s="267">
        <v>1.6926550124784909</v>
      </c>
      <c r="Y138" s="267">
        <v>3.137057592641546</v>
      </c>
      <c r="Z138" s="267">
        <v>3.5247416523269699</v>
      </c>
      <c r="AA138" s="267">
        <v>5.7300967097253004</v>
      </c>
      <c r="AB138" s="267">
        <v>50.218086710000001</v>
      </c>
      <c r="AC138" s="267">
        <v>1.9163750610000001</v>
      </c>
      <c r="AD138" s="267">
        <v>102.1542221</v>
      </c>
      <c r="AE138" s="267">
        <v>750.21903199999997</v>
      </c>
    </row>
    <row r="139" spans="1:31">
      <c r="A139" s="267" t="s">
        <v>5062</v>
      </c>
      <c r="B139" s="267" t="s">
        <v>4938</v>
      </c>
      <c r="C139" s="267" t="s">
        <v>4922</v>
      </c>
      <c r="D139" s="267">
        <v>0.50281653017734673</v>
      </c>
      <c r="E139" s="267">
        <v>1.0725555020163591</v>
      </c>
      <c r="F139" s="267">
        <v>1.585795649645237</v>
      </c>
      <c r="G139" s="267">
        <v>2.20024510124802</v>
      </c>
      <c r="H139" s="267">
        <v>0.34827212791793682</v>
      </c>
      <c r="I139" s="267">
        <v>0.75123751094514624</v>
      </c>
      <c r="J139" s="267">
        <v>1.092727214199902</v>
      </c>
      <c r="K139" s="267">
        <v>13.45225238193575</v>
      </c>
      <c r="L139" s="267">
        <v>0.67874791925223787</v>
      </c>
      <c r="M139" s="267">
        <v>2.9598140158732811</v>
      </c>
      <c r="N139" s="267">
        <v>2.1216602011315859</v>
      </c>
      <c r="O139" s="267">
        <v>14.96009689169906</v>
      </c>
      <c r="P139" s="267">
        <v>3.1465476584276479</v>
      </c>
      <c r="Q139" s="267">
        <v>4.4403692198677343</v>
      </c>
      <c r="R139" s="267">
        <v>4.4149207782037143</v>
      </c>
      <c r="S139" s="267">
        <v>12.30339243760344</v>
      </c>
      <c r="T139" s="267">
        <v>4.8595114743340071</v>
      </c>
      <c r="U139" s="267">
        <v>3.4245311549559099</v>
      </c>
      <c r="V139" s="267">
        <v>4.5288983103608134</v>
      </c>
      <c r="W139" s="267">
        <v>9.3839842568263183</v>
      </c>
      <c r="X139" s="267">
        <v>2.6766981536449719</v>
      </c>
      <c r="Y139" s="267">
        <v>1.7323786627994791</v>
      </c>
      <c r="Z139" s="267">
        <v>2.471024201568333</v>
      </c>
      <c r="AA139" s="267">
        <v>4.2633062155131229</v>
      </c>
      <c r="AB139" s="267">
        <v>51.935427769999997</v>
      </c>
      <c r="AC139" s="267">
        <v>1.9173891430000001</v>
      </c>
      <c r="AD139" s="267">
        <v>103.218644</v>
      </c>
      <c r="AE139" s="267">
        <v>737.09674510000002</v>
      </c>
    </row>
    <row r="140" spans="1:31">
      <c r="A140" s="267" t="s">
        <v>5063</v>
      </c>
      <c r="B140" s="267" t="s">
        <v>4938</v>
      </c>
      <c r="C140" s="267" t="s">
        <v>4923</v>
      </c>
      <c r="D140" s="267">
        <v>0.69413318427586956</v>
      </c>
      <c r="E140" s="267">
        <v>0.51835770302047557</v>
      </c>
      <c r="F140" s="267">
        <v>2.9207766727911841</v>
      </c>
      <c r="G140" s="267">
        <v>3.6246711878490609</v>
      </c>
      <c r="H140" s="267">
        <v>0.19996848460001571</v>
      </c>
      <c r="I140" s="267">
        <v>1.4104018063341961</v>
      </c>
      <c r="J140" s="267">
        <v>2.672291768806931</v>
      </c>
      <c r="K140" s="267">
        <v>23.933142405116271</v>
      </c>
      <c r="L140" s="267">
        <v>0.48185033227645779</v>
      </c>
      <c r="M140" s="267">
        <v>2.2860849254820672</v>
      </c>
      <c r="N140" s="267">
        <v>2.4840986935608882</v>
      </c>
      <c r="O140" s="267">
        <v>13.878520835328461</v>
      </c>
      <c r="P140" s="267">
        <v>3.5037067661944592</v>
      </c>
      <c r="Q140" s="267">
        <v>2.5885226428534769</v>
      </c>
      <c r="R140" s="267">
        <v>4.4548295228211039</v>
      </c>
      <c r="S140" s="267">
        <v>10.202052422168549</v>
      </c>
      <c r="T140" s="267">
        <v>1.606182629230539</v>
      </c>
      <c r="U140" s="267">
        <v>1.4639896515947419</v>
      </c>
      <c r="V140" s="267">
        <v>3.7460373355630709</v>
      </c>
      <c r="W140" s="267">
        <v>6.0912697617046261</v>
      </c>
      <c r="X140" s="267">
        <v>1.357730271169695</v>
      </c>
      <c r="Y140" s="267">
        <v>1.3729307126712089</v>
      </c>
      <c r="Z140" s="267">
        <v>3.0146549302311221</v>
      </c>
      <c r="AA140" s="267">
        <v>4.6991402152358086</v>
      </c>
      <c r="AB140" s="267">
        <v>53.612573840000003</v>
      </c>
      <c r="AC140" s="267">
        <v>1.5706234160000001</v>
      </c>
      <c r="AD140" s="267">
        <v>102.5618552</v>
      </c>
      <c r="AE140" s="267">
        <v>739.33034410000005</v>
      </c>
    </row>
    <row r="141" spans="1:31">
      <c r="A141" s="267" t="s">
        <v>5064</v>
      </c>
      <c r="B141" s="267" t="s">
        <v>4938</v>
      </c>
      <c r="C141" s="267" t="s">
        <v>4924</v>
      </c>
      <c r="D141" s="267">
        <v>0.36688503168029057</v>
      </c>
      <c r="E141" s="267">
        <v>0.80032680905818676</v>
      </c>
      <c r="F141" s="267">
        <v>1.4375430397193909</v>
      </c>
      <c r="G141" s="267">
        <v>4.9098633669714706</v>
      </c>
      <c r="H141" s="267">
        <v>4.1787636121528957E-2</v>
      </c>
      <c r="I141" s="267">
        <v>0.70815435561315665</v>
      </c>
      <c r="J141" s="267">
        <v>2.582846978866622</v>
      </c>
      <c r="K141" s="267">
        <v>5.1956990152520426</v>
      </c>
      <c r="L141" s="267">
        <v>2.0901801381555951</v>
      </c>
      <c r="M141" s="267">
        <v>2.4133219965989219</v>
      </c>
      <c r="N141" s="267">
        <v>3.654695613696739</v>
      </c>
      <c r="O141" s="267">
        <v>12.25964002245748</v>
      </c>
      <c r="P141" s="267">
        <v>5.3345921292935188</v>
      </c>
      <c r="Q141" s="267">
        <v>3.254046902000725</v>
      </c>
      <c r="R141" s="267">
        <v>5.4785403268417037</v>
      </c>
      <c r="S141" s="267">
        <v>19.702587092917408</v>
      </c>
      <c r="T141" s="267">
        <v>4.399002345017446</v>
      </c>
      <c r="U141" s="267">
        <v>1.394750542266515</v>
      </c>
      <c r="V141" s="267">
        <v>2.5846288090319121</v>
      </c>
      <c r="W141" s="267">
        <v>9.7021913323355857</v>
      </c>
      <c r="X141" s="267">
        <v>2.3410356521895661</v>
      </c>
      <c r="Y141" s="267">
        <v>0.85361252811835497</v>
      </c>
      <c r="Z141" s="267">
        <v>1.625971522303278</v>
      </c>
      <c r="AA141" s="267">
        <v>6.6843512396253422</v>
      </c>
      <c r="AB141" s="267">
        <v>51.534238479999999</v>
      </c>
      <c r="AC141" s="267">
        <v>1.567844046</v>
      </c>
      <c r="AD141" s="267">
        <v>103.256485</v>
      </c>
      <c r="AE141" s="267">
        <v>732.55559229999994</v>
      </c>
    </row>
    <row r="142" spans="1:31">
      <c r="A142" s="267" t="s">
        <v>5065</v>
      </c>
      <c r="B142" s="267" t="s">
        <v>4938</v>
      </c>
      <c r="C142" s="267" t="s">
        <v>4925</v>
      </c>
      <c r="D142" s="267">
        <v>0.66522209489572148</v>
      </c>
      <c r="E142" s="267">
        <v>0.39717542999003991</v>
      </c>
      <c r="F142" s="267">
        <v>2.1848002695904238</v>
      </c>
      <c r="G142" s="267">
        <v>3.6208136007979008</v>
      </c>
      <c r="H142" s="267">
        <v>0.19675536355130219</v>
      </c>
      <c r="I142" s="267">
        <v>1.1296283331024759</v>
      </c>
      <c r="J142" s="267">
        <v>2.6832560591595769</v>
      </c>
      <c r="K142" s="267">
        <v>22.036935622005348</v>
      </c>
      <c r="L142" s="267">
        <v>0.67334502749128522</v>
      </c>
      <c r="M142" s="267">
        <v>2.606784494429303</v>
      </c>
      <c r="N142" s="267">
        <v>1.918834483821876</v>
      </c>
      <c r="O142" s="267">
        <v>12.712649191219979</v>
      </c>
      <c r="P142" s="267">
        <v>3.8833944764625832</v>
      </c>
      <c r="Q142" s="267">
        <v>3.3702189600123158</v>
      </c>
      <c r="R142" s="267">
        <v>4.2240695701444197</v>
      </c>
      <c r="S142" s="267">
        <v>7.5068027900100658</v>
      </c>
      <c r="T142" s="267">
        <v>2.4786095627714322</v>
      </c>
      <c r="U142" s="267">
        <v>2.9040546000018108</v>
      </c>
      <c r="V142" s="267">
        <v>4.5795591262148134</v>
      </c>
      <c r="W142" s="267">
        <v>6.3838021609102613</v>
      </c>
      <c r="X142" s="267">
        <v>1.44767140416482</v>
      </c>
      <c r="Y142" s="267">
        <v>2.0953802646244371</v>
      </c>
      <c r="Z142" s="267">
        <v>3.110784292895826</v>
      </c>
      <c r="AA142" s="267">
        <v>5.5717978588366428</v>
      </c>
      <c r="AB142" s="267">
        <v>50.459371619999999</v>
      </c>
      <c r="AC142" s="267">
        <v>1.501014147</v>
      </c>
      <c r="AD142" s="267">
        <v>101.3187452</v>
      </c>
      <c r="AE142" s="267">
        <v>748.89390739999999</v>
      </c>
    </row>
    <row r="143" spans="1:31">
      <c r="A143" s="267" t="s">
        <v>5066</v>
      </c>
      <c r="B143" s="267" t="s">
        <v>4939</v>
      </c>
      <c r="C143" s="267" t="s">
        <v>4915</v>
      </c>
      <c r="D143" s="267">
        <v>0.3681878973483928</v>
      </c>
      <c r="E143" s="267">
        <v>0.80590787250078522</v>
      </c>
      <c r="F143" s="267">
        <v>1.798707649542971</v>
      </c>
      <c r="G143" s="267">
        <v>3.8929245409563409</v>
      </c>
      <c r="H143" s="267">
        <v>0.49465848395172951</v>
      </c>
      <c r="I143" s="267">
        <v>0.85294524772257196</v>
      </c>
      <c r="J143" s="267">
        <v>2.6733116119911911</v>
      </c>
      <c r="K143" s="267">
        <v>6.2734452454815326</v>
      </c>
      <c r="L143" s="267">
        <v>1.3346974368855911</v>
      </c>
      <c r="M143" s="267">
        <v>2.8063401291636261</v>
      </c>
      <c r="N143" s="267">
        <v>3.5603758197307038</v>
      </c>
      <c r="O143" s="267">
        <v>12.14102439245352</v>
      </c>
      <c r="P143" s="267">
        <v>4.0043279348674208</v>
      </c>
      <c r="Q143" s="267">
        <v>3.7588278953588188</v>
      </c>
      <c r="R143" s="267">
        <v>5.9050620332107222</v>
      </c>
      <c r="S143" s="267">
        <v>14.246778244082179</v>
      </c>
      <c r="T143" s="267">
        <v>3.5480670681813589</v>
      </c>
      <c r="U143" s="267">
        <v>2.1307782727306641</v>
      </c>
      <c r="V143" s="267">
        <v>3.6373534182441212</v>
      </c>
      <c r="W143" s="267">
        <v>10.19367570793216</v>
      </c>
      <c r="X143" s="267">
        <v>1.933919182707218</v>
      </c>
      <c r="Y143" s="267">
        <v>1.245726012075614</v>
      </c>
      <c r="Z143" s="267">
        <v>2.2442991754900912</v>
      </c>
      <c r="AA143" s="267">
        <v>5.9428100515123221</v>
      </c>
      <c r="AB143" s="267">
        <v>53.40225204</v>
      </c>
      <c r="AC143" s="267">
        <v>1.8769919509999999</v>
      </c>
      <c r="AD143" s="267">
        <v>104.70142</v>
      </c>
      <c r="AE143" s="267">
        <v>734.39073459999997</v>
      </c>
    </row>
    <row r="144" spans="1:31">
      <c r="A144" s="267" t="s">
        <v>5067</v>
      </c>
      <c r="B144" s="267" t="s">
        <v>4939</v>
      </c>
      <c r="C144" s="267" t="s">
        <v>4917</v>
      </c>
      <c r="D144" s="267">
        <v>0.69521525499435888</v>
      </c>
      <c r="E144" s="267">
        <v>0.62429384716339564</v>
      </c>
      <c r="F144" s="267">
        <v>2.5108579610977451</v>
      </c>
      <c r="G144" s="267">
        <v>5.3444469158671959</v>
      </c>
      <c r="H144" s="267">
        <v>1.492146997954402E-3</v>
      </c>
      <c r="I144" s="267">
        <v>0.40186430309533833</v>
      </c>
      <c r="J144" s="267">
        <v>1.060481503054481</v>
      </c>
      <c r="K144" s="267">
        <v>7.2357258419418642</v>
      </c>
      <c r="L144" s="267">
        <v>1.249593777875299</v>
      </c>
      <c r="M144" s="267">
        <v>2.888108847181821</v>
      </c>
      <c r="N144" s="267">
        <v>3.5205688681934211</v>
      </c>
      <c r="O144" s="267">
        <v>10.5796819759575</v>
      </c>
      <c r="P144" s="267">
        <v>3.0460005665414589</v>
      </c>
      <c r="Q144" s="267">
        <v>3.8279504202426069</v>
      </c>
      <c r="R144" s="267">
        <v>6.6171329365669971</v>
      </c>
      <c r="S144" s="267">
        <v>11.69473228292107</v>
      </c>
      <c r="T144" s="267">
        <v>3.8367081095934759</v>
      </c>
      <c r="U144" s="267">
        <v>2.6415008655544252</v>
      </c>
      <c r="V144" s="267">
        <v>4.6623428463500201</v>
      </c>
      <c r="W144" s="267">
        <v>10.60964177546971</v>
      </c>
      <c r="X144" s="267">
        <v>2.6627172564549642</v>
      </c>
      <c r="Y144" s="267">
        <v>1.565681718877957</v>
      </c>
      <c r="Z144" s="267">
        <v>3.2951036221101702</v>
      </c>
      <c r="AA144" s="267">
        <v>7.9328070648274389</v>
      </c>
      <c r="AB144" s="267">
        <v>52.715748699999999</v>
      </c>
      <c r="AC144" s="267">
        <v>1.723083344</v>
      </c>
      <c r="AD144" s="267">
        <v>101.6595537</v>
      </c>
      <c r="AE144" s="267">
        <v>750.28378280000004</v>
      </c>
    </row>
    <row r="145" spans="1:31">
      <c r="A145" s="267" t="s">
        <v>5068</v>
      </c>
      <c r="B145" s="267" t="s">
        <v>4939</v>
      </c>
      <c r="C145" s="267" t="s">
        <v>4918</v>
      </c>
      <c r="D145" s="267">
        <v>0.33511041360573818</v>
      </c>
      <c r="E145" s="267">
        <v>0.32151090060325582</v>
      </c>
      <c r="F145" s="267">
        <v>2.1408337345214079</v>
      </c>
      <c r="G145" s="267">
        <v>2.925033417219169</v>
      </c>
      <c r="H145" s="267">
        <v>3.8045009589020361E-3</v>
      </c>
      <c r="I145" s="267">
        <v>0.52349767727066676</v>
      </c>
      <c r="J145" s="267">
        <v>0.97862276895277134</v>
      </c>
      <c r="K145" s="267">
        <v>21.39358608136115</v>
      </c>
      <c r="L145" s="267">
        <v>0.90421490665635729</v>
      </c>
      <c r="M145" s="267">
        <v>3.808697135722249</v>
      </c>
      <c r="N145" s="267">
        <v>2.1357554574924049</v>
      </c>
      <c r="O145" s="267">
        <v>11.394483275857359</v>
      </c>
      <c r="P145" s="267">
        <v>3.3289212809899911</v>
      </c>
      <c r="Q145" s="267">
        <v>5.188603703609787</v>
      </c>
      <c r="R145" s="267">
        <v>5.4573025181936128</v>
      </c>
      <c r="S145" s="267">
        <v>9.465787053883302</v>
      </c>
      <c r="T145" s="267">
        <v>3.6450110647706109</v>
      </c>
      <c r="U145" s="267">
        <v>3.2360019499321311</v>
      </c>
      <c r="V145" s="267">
        <v>4.2004353595617943</v>
      </c>
      <c r="W145" s="267">
        <v>6.9798941470428879</v>
      </c>
      <c r="X145" s="267">
        <v>1.893739532565383</v>
      </c>
      <c r="Y145" s="267">
        <v>1.98268206076</v>
      </c>
      <c r="Z145" s="267">
        <v>2.8701516234619731</v>
      </c>
      <c r="AA145" s="267">
        <v>4.6328331011779609</v>
      </c>
      <c r="AB145" s="267">
        <v>55.186182909999999</v>
      </c>
      <c r="AC145" s="267">
        <v>1.9124055550000001</v>
      </c>
      <c r="AD145" s="267">
        <v>104.079982</v>
      </c>
      <c r="AE145" s="267">
        <v>732.09221230000003</v>
      </c>
    </row>
    <row r="146" spans="1:31">
      <c r="A146" s="267" t="s">
        <v>5069</v>
      </c>
      <c r="B146" s="267" t="s">
        <v>4939</v>
      </c>
      <c r="C146" s="267" t="s">
        <v>4919</v>
      </c>
      <c r="D146" s="267">
        <v>0.31058875981099582</v>
      </c>
      <c r="E146" s="267">
        <v>0.4139545803214596</v>
      </c>
      <c r="F146" s="267">
        <v>1.680776859558033</v>
      </c>
      <c r="G146" s="267">
        <v>4.5770760951164879</v>
      </c>
      <c r="H146" s="267">
        <v>0.20504735176158001</v>
      </c>
      <c r="I146" s="267">
        <v>0.50291021232710342</v>
      </c>
      <c r="J146" s="267">
        <v>2.4078246084781618</v>
      </c>
      <c r="K146" s="267">
        <v>9.2102142385247188</v>
      </c>
      <c r="L146" s="267">
        <v>0.41271110327422861</v>
      </c>
      <c r="M146" s="267">
        <v>2.6669283208057011</v>
      </c>
      <c r="N146" s="267">
        <v>2.8321389185367631</v>
      </c>
      <c r="O146" s="267">
        <v>12.625429365777389</v>
      </c>
      <c r="P146" s="267">
        <v>1.534392269525662</v>
      </c>
      <c r="Q146" s="267">
        <v>3.8005760075481998</v>
      </c>
      <c r="R146" s="267">
        <v>6.9848368113461543</v>
      </c>
      <c r="S146" s="267">
        <v>12.199518339291391</v>
      </c>
      <c r="T146" s="267">
        <v>2.094573544306185</v>
      </c>
      <c r="U146" s="267">
        <v>2.7412742535951038</v>
      </c>
      <c r="V146" s="267">
        <v>5.1607683367106683</v>
      </c>
      <c r="W146" s="267">
        <v>10.249249340968399</v>
      </c>
      <c r="X146" s="267">
        <v>1.266514637444683</v>
      </c>
      <c r="Y146" s="267">
        <v>1.3820497388393871</v>
      </c>
      <c r="Z146" s="267">
        <v>2.9876976432215971</v>
      </c>
      <c r="AA146" s="267">
        <v>7.4897653216204478</v>
      </c>
      <c r="AB146" s="267">
        <v>52.593570769999999</v>
      </c>
      <c r="AC146" s="267">
        <v>1.5685685199999999</v>
      </c>
      <c r="AD146" s="267">
        <v>102.6840591</v>
      </c>
      <c r="AE146" s="267">
        <v>756.37735129999999</v>
      </c>
    </row>
    <row r="147" spans="1:31">
      <c r="A147" s="267" t="s">
        <v>5070</v>
      </c>
      <c r="B147" s="267" t="s">
        <v>4939</v>
      </c>
      <c r="C147" s="267" t="s">
        <v>4920</v>
      </c>
      <c r="D147" s="267">
        <v>0.67108349718282212</v>
      </c>
      <c r="E147" s="267">
        <v>2.2402352261591609</v>
      </c>
      <c r="F147" s="267">
        <v>2.99254335857793</v>
      </c>
      <c r="G147" s="267">
        <v>2.6233497943510589</v>
      </c>
      <c r="H147" s="267">
        <v>0.22945411041405969</v>
      </c>
      <c r="I147" s="267">
        <v>2.9070460715300421</v>
      </c>
      <c r="J147" s="267">
        <v>2.1660797379708479</v>
      </c>
      <c r="K147" s="267">
        <v>1.1037103789568199</v>
      </c>
      <c r="L147" s="267">
        <v>2.8012777487076188</v>
      </c>
      <c r="M147" s="267">
        <v>6.7939556355330577</v>
      </c>
      <c r="N147" s="267">
        <v>1.1293627143761289</v>
      </c>
      <c r="O147" s="267">
        <v>30.235507045000759</v>
      </c>
      <c r="P147" s="267">
        <v>3.0098598992862602</v>
      </c>
      <c r="Q147" s="267">
        <v>5.2801719611329014</v>
      </c>
      <c r="R147" s="267">
        <v>3.5017006330093312</v>
      </c>
      <c r="S147" s="267">
        <v>11.06123465819568</v>
      </c>
      <c r="T147" s="267">
        <v>2.774203134239758</v>
      </c>
      <c r="U147" s="267">
        <v>1.2780887265398699</v>
      </c>
      <c r="V147" s="267">
        <v>2.8152406070194722</v>
      </c>
      <c r="W147" s="267">
        <v>3.3061413921185681</v>
      </c>
      <c r="X147" s="267">
        <v>3.5643954864671019</v>
      </c>
      <c r="Y147" s="267">
        <v>0.97842476496648922</v>
      </c>
      <c r="Z147" s="267">
        <v>3.013392537622138</v>
      </c>
      <c r="AA147" s="267">
        <v>2.9594146136872008</v>
      </c>
      <c r="AB147" s="267">
        <v>50.540638289999997</v>
      </c>
      <c r="AC147" s="267">
        <v>1.745879205</v>
      </c>
      <c r="AD147" s="267">
        <v>103.443731</v>
      </c>
      <c r="AE147" s="267">
        <v>732.20050430000003</v>
      </c>
    </row>
    <row r="148" spans="1:31">
      <c r="A148" s="267" t="s">
        <v>5071</v>
      </c>
      <c r="B148" s="267" t="s">
        <v>4939</v>
      </c>
      <c r="C148" s="267" t="s">
        <v>4921</v>
      </c>
      <c r="D148" s="267">
        <v>1.5030480649860281</v>
      </c>
      <c r="E148" s="267">
        <v>0.48386341757176188</v>
      </c>
      <c r="F148" s="267">
        <v>3.273598230644958</v>
      </c>
      <c r="G148" s="267">
        <v>3.59314594568239</v>
      </c>
      <c r="H148" s="267">
        <v>7.8086592867406129E-2</v>
      </c>
      <c r="I148" s="267">
        <v>0.85113522658199026</v>
      </c>
      <c r="J148" s="267">
        <v>1.74782848601268</v>
      </c>
      <c r="K148" s="267">
        <v>6.0541994565866739</v>
      </c>
      <c r="L148" s="267">
        <v>2.0746007668542239</v>
      </c>
      <c r="M148" s="267">
        <v>3.2372642993251342</v>
      </c>
      <c r="N148" s="267">
        <v>2.7080215277771869</v>
      </c>
      <c r="O148" s="267">
        <v>21.427808010656541</v>
      </c>
      <c r="P148" s="267">
        <v>2.5134611397919309</v>
      </c>
      <c r="Q148" s="267">
        <v>4.1099377296879158</v>
      </c>
      <c r="R148" s="267">
        <v>4.8338156609604539</v>
      </c>
      <c r="S148" s="267">
        <v>10.60531541389002</v>
      </c>
      <c r="T148" s="267">
        <v>2.9025884037668339</v>
      </c>
      <c r="U148" s="267">
        <v>2.9098652712259812</v>
      </c>
      <c r="V148" s="267">
        <v>4.0417455536628726</v>
      </c>
      <c r="W148" s="267">
        <v>7.8111765672912901</v>
      </c>
      <c r="X148" s="267">
        <v>2.4291966890771972</v>
      </c>
      <c r="Y148" s="267">
        <v>2.4655465285712199</v>
      </c>
      <c r="Z148" s="267">
        <v>3.4283556869883749</v>
      </c>
      <c r="AA148" s="267">
        <v>4.8704131603132934</v>
      </c>
      <c r="AB148" s="267">
        <v>51.700364550000003</v>
      </c>
      <c r="AC148" s="267">
        <v>1.8149594040000001</v>
      </c>
      <c r="AD148" s="267">
        <v>103.1180633</v>
      </c>
      <c r="AE148" s="267">
        <v>755.85125540000001</v>
      </c>
    </row>
    <row r="149" spans="1:31">
      <c r="A149" s="267" t="s">
        <v>5072</v>
      </c>
      <c r="B149" s="267" t="s">
        <v>4939</v>
      </c>
      <c r="C149" s="267" t="s">
        <v>4922</v>
      </c>
      <c r="D149" s="267">
        <v>1.4047839762315579</v>
      </c>
      <c r="E149" s="267">
        <v>0.50896846713556188</v>
      </c>
      <c r="F149" s="267">
        <v>3.739561401002502</v>
      </c>
      <c r="G149" s="267">
        <v>3.7839063783762819</v>
      </c>
      <c r="H149" s="267">
        <v>0.1604618068891234</v>
      </c>
      <c r="I149" s="267">
        <v>1.1653960887940089</v>
      </c>
      <c r="J149" s="267">
        <v>1.74924905709072</v>
      </c>
      <c r="K149" s="267">
        <v>0.57129066580719878</v>
      </c>
      <c r="L149" s="267">
        <v>2.571421263831382</v>
      </c>
      <c r="M149" s="267">
        <v>3.4409971984014178</v>
      </c>
      <c r="N149" s="267">
        <v>1.897210458153334</v>
      </c>
      <c r="O149" s="267">
        <v>28.601967969711492</v>
      </c>
      <c r="P149" s="267">
        <v>1.600549745167221</v>
      </c>
      <c r="Q149" s="267">
        <v>4.7949085086970804</v>
      </c>
      <c r="R149" s="267">
        <v>3.2045546150418822</v>
      </c>
      <c r="S149" s="267">
        <v>11.18768248367526</v>
      </c>
      <c r="T149" s="267">
        <v>1.7563856832790641</v>
      </c>
      <c r="U149" s="267">
        <v>3.7495861314109331</v>
      </c>
      <c r="V149" s="267">
        <v>3.0490556391605499</v>
      </c>
      <c r="W149" s="267">
        <v>7.2373685857749637</v>
      </c>
      <c r="X149" s="267">
        <v>1.6818461423919551</v>
      </c>
      <c r="Y149" s="267">
        <v>3.256120153697684</v>
      </c>
      <c r="Z149" s="267">
        <v>3.4937245326994431</v>
      </c>
      <c r="AA149" s="267">
        <v>5.3571038496706977</v>
      </c>
      <c r="AB149" s="267">
        <v>53.812472419999999</v>
      </c>
      <c r="AC149" s="267">
        <v>1.938435546</v>
      </c>
      <c r="AD149" s="267">
        <v>104.9222079</v>
      </c>
      <c r="AE149" s="267">
        <v>739.43740249999996</v>
      </c>
    </row>
    <row r="150" spans="1:31">
      <c r="A150" s="267" t="s">
        <v>5073</v>
      </c>
      <c r="B150" s="267" t="s">
        <v>4939</v>
      </c>
      <c r="C150" s="267" t="s">
        <v>4923</v>
      </c>
      <c r="D150" s="267">
        <v>0.69221033149243261</v>
      </c>
      <c r="E150" s="267">
        <v>0.59048884411620362</v>
      </c>
      <c r="F150" s="267">
        <v>1.2558277965526139</v>
      </c>
      <c r="G150" s="267">
        <v>4.0796615492112984</v>
      </c>
      <c r="H150" s="267">
        <v>4.1398372399588541E-15</v>
      </c>
      <c r="I150" s="267">
        <v>0.38902390312824542</v>
      </c>
      <c r="J150" s="267">
        <v>1.573203191476725</v>
      </c>
      <c r="K150" s="267">
        <v>1.428935914122881</v>
      </c>
      <c r="L150" s="267">
        <v>1.497113348970146</v>
      </c>
      <c r="M150" s="267">
        <v>4.0851151757317643</v>
      </c>
      <c r="N150" s="267">
        <v>2.5819531186425522</v>
      </c>
      <c r="O150" s="267">
        <v>22.406495158972149</v>
      </c>
      <c r="P150" s="267">
        <v>2.569284661478846</v>
      </c>
      <c r="Q150" s="267">
        <v>4.9505097775470013</v>
      </c>
      <c r="R150" s="267">
        <v>4.1625725600553718</v>
      </c>
      <c r="S150" s="267">
        <v>16.654418615925682</v>
      </c>
      <c r="T150" s="267">
        <v>3.0579559929159101</v>
      </c>
      <c r="U150" s="267">
        <v>2.3948947546626558</v>
      </c>
      <c r="V150" s="267">
        <v>2.909452556309414</v>
      </c>
      <c r="W150" s="267">
        <v>11.171036094976079</v>
      </c>
      <c r="X150" s="267">
        <v>1.817881760847982</v>
      </c>
      <c r="Y150" s="267">
        <v>1.2556468220706971</v>
      </c>
      <c r="Z150" s="267">
        <v>1.6943669855565879</v>
      </c>
      <c r="AA150" s="267">
        <v>6.7819510852367424</v>
      </c>
      <c r="AB150" s="267">
        <v>50.47555346</v>
      </c>
      <c r="AC150" s="267">
        <v>1.898722869</v>
      </c>
      <c r="AD150" s="267">
        <v>101.9327382</v>
      </c>
      <c r="AE150" s="267">
        <v>759.33673480000004</v>
      </c>
    </row>
    <row r="151" spans="1:31">
      <c r="A151" s="267" t="s">
        <v>5074</v>
      </c>
      <c r="B151" s="267" t="s">
        <v>4939</v>
      </c>
      <c r="C151" s="267" t="s">
        <v>4924</v>
      </c>
      <c r="D151" s="267">
        <v>0.44422360451934029</v>
      </c>
      <c r="E151" s="267">
        <v>0.67688732852231714</v>
      </c>
      <c r="F151" s="267">
        <v>1.713304532592107</v>
      </c>
      <c r="G151" s="267">
        <v>3.0824514833353871</v>
      </c>
      <c r="H151" s="267">
        <v>7.7406227787559204E-16</v>
      </c>
      <c r="I151" s="267">
        <v>0.3970841377603152</v>
      </c>
      <c r="J151" s="267">
        <v>1.602568396886801</v>
      </c>
      <c r="K151" s="267">
        <v>1.9744987978898709</v>
      </c>
      <c r="L151" s="267">
        <v>1.0309256889658229</v>
      </c>
      <c r="M151" s="267">
        <v>3.5704229985367091</v>
      </c>
      <c r="N151" s="267">
        <v>2.9796368084854001</v>
      </c>
      <c r="O151" s="267">
        <v>15.068363143863589</v>
      </c>
      <c r="P151" s="267">
        <v>3.9673013079152391</v>
      </c>
      <c r="Q151" s="267">
        <v>5.8752557718895186</v>
      </c>
      <c r="R151" s="267">
        <v>6.8796814301995726</v>
      </c>
      <c r="S151" s="267">
        <v>16.40118469421115</v>
      </c>
      <c r="T151" s="267">
        <v>3.262014883160171</v>
      </c>
      <c r="U151" s="267">
        <v>3.465918638046579</v>
      </c>
      <c r="V151" s="267">
        <v>4.4271109622347069</v>
      </c>
      <c r="W151" s="267">
        <v>11.794595225961279</v>
      </c>
      <c r="X151" s="267">
        <v>1.7624301112215</v>
      </c>
      <c r="Y151" s="267">
        <v>1.6413871235579049</v>
      </c>
      <c r="Z151" s="267">
        <v>2.4300524279936671</v>
      </c>
      <c r="AA151" s="267">
        <v>5.551366718556066</v>
      </c>
      <c r="AB151" s="267">
        <v>53.047572279999997</v>
      </c>
      <c r="AC151" s="267">
        <v>1.781224548</v>
      </c>
      <c r="AD151" s="267">
        <v>102.8053055</v>
      </c>
      <c r="AE151" s="267">
        <v>748.96174680000001</v>
      </c>
    </row>
    <row r="152" spans="1:31">
      <c r="A152" s="267" t="s">
        <v>5075</v>
      </c>
      <c r="B152" s="267" t="s">
        <v>4939</v>
      </c>
      <c r="C152" s="267" t="s">
        <v>4925</v>
      </c>
      <c r="D152" s="267">
        <v>0.57072308515679249</v>
      </c>
      <c r="E152" s="267">
        <v>0.77397470304284777</v>
      </c>
      <c r="F152" s="267">
        <v>3.1920916279022511</v>
      </c>
      <c r="G152" s="267">
        <v>4.9721461677748504</v>
      </c>
      <c r="H152" s="267">
        <v>0.31861814578889958</v>
      </c>
      <c r="I152" s="267">
        <v>1.6247975838515321</v>
      </c>
      <c r="J152" s="267">
        <v>2.769660683157567</v>
      </c>
      <c r="K152" s="267">
        <v>14.88984258318194</v>
      </c>
      <c r="L152" s="267">
        <v>0.63231936069083527</v>
      </c>
      <c r="M152" s="267">
        <v>2.2168432310693889</v>
      </c>
      <c r="N152" s="267">
        <v>2.2525088354447571</v>
      </c>
      <c r="O152" s="267">
        <v>14.441680010636791</v>
      </c>
      <c r="P152" s="267">
        <v>1.7777536521633861</v>
      </c>
      <c r="Q152" s="267">
        <v>3.0181197951809029</v>
      </c>
      <c r="R152" s="267">
        <v>3.8536203149311432</v>
      </c>
      <c r="S152" s="267">
        <v>10.167932271731161</v>
      </c>
      <c r="T152" s="267">
        <v>2.737216045560936</v>
      </c>
      <c r="U152" s="267">
        <v>2.4412743281078919</v>
      </c>
      <c r="V152" s="267">
        <v>3.6265449899300108</v>
      </c>
      <c r="W152" s="267">
        <v>8.08564395466456</v>
      </c>
      <c r="X152" s="267">
        <v>2.0001213779984792</v>
      </c>
      <c r="Y152" s="267">
        <v>1.8935078849400639</v>
      </c>
      <c r="Z152" s="267">
        <v>3.4042465475088011</v>
      </c>
      <c r="AA152" s="267">
        <v>6.4716887493170319</v>
      </c>
      <c r="AB152" s="267">
        <v>51.244466299999999</v>
      </c>
      <c r="AC152" s="267">
        <v>1.916185402</v>
      </c>
      <c r="AD152" s="267">
        <v>104.82644980000001</v>
      </c>
      <c r="AE152" s="267">
        <v>746.36625900000001</v>
      </c>
    </row>
    <row r="153" spans="1:31">
      <c r="A153" s="267" t="s">
        <v>5076</v>
      </c>
      <c r="B153" s="267" t="s">
        <v>4940</v>
      </c>
      <c r="C153" s="267" t="s">
        <v>4915</v>
      </c>
      <c r="D153" s="267">
        <v>1.207078720283002</v>
      </c>
      <c r="E153" s="267">
        <v>0.91952191157506169</v>
      </c>
      <c r="F153" s="267">
        <v>2.0070030482659562</v>
      </c>
      <c r="G153" s="267">
        <v>4.2792142196178951</v>
      </c>
      <c r="H153" s="267">
        <v>0.39084303877319188</v>
      </c>
      <c r="I153" s="267">
        <v>0.79562890422175103</v>
      </c>
      <c r="J153" s="267">
        <v>3.1839131214607459</v>
      </c>
      <c r="K153" s="267">
        <v>0.99267929695777823</v>
      </c>
      <c r="L153" s="267">
        <v>2.4110305228289941</v>
      </c>
      <c r="M153" s="267">
        <v>2.4962025495872</v>
      </c>
      <c r="N153" s="267">
        <v>1.5733838137062479</v>
      </c>
      <c r="O153" s="267">
        <v>26.767916702565461</v>
      </c>
      <c r="P153" s="267">
        <v>3.8063718389011689</v>
      </c>
      <c r="Q153" s="267">
        <v>3.7644615026113701</v>
      </c>
      <c r="R153" s="267">
        <v>3.834662420587641</v>
      </c>
      <c r="S153" s="267">
        <v>11.21240057909997</v>
      </c>
      <c r="T153" s="267">
        <v>4.3739011472610096</v>
      </c>
      <c r="U153" s="267">
        <v>2.8567854011131608</v>
      </c>
      <c r="V153" s="267">
        <v>3.2935867399740979</v>
      </c>
      <c r="W153" s="267">
        <v>7.2978176270669692</v>
      </c>
      <c r="X153" s="267">
        <v>2.9732805523752859</v>
      </c>
      <c r="Y153" s="267">
        <v>1.377898044373945</v>
      </c>
      <c r="Z153" s="267">
        <v>2.7069592522455359</v>
      </c>
      <c r="AA153" s="267">
        <v>5.4552159155666171</v>
      </c>
      <c r="AB153" s="267">
        <v>53.12735876</v>
      </c>
      <c r="AC153" s="267">
        <v>1.979613654</v>
      </c>
      <c r="AD153" s="267">
        <v>104.7208171</v>
      </c>
      <c r="AE153" s="267">
        <v>740.2752289</v>
      </c>
    </row>
    <row r="154" spans="1:31">
      <c r="A154" s="267" t="s">
        <v>5077</v>
      </c>
      <c r="B154" s="267" t="s">
        <v>4940</v>
      </c>
      <c r="C154" s="267" t="s">
        <v>4917</v>
      </c>
      <c r="D154" s="267">
        <v>0.60315929630909404</v>
      </c>
      <c r="E154" s="267">
        <v>0.73729211334550138</v>
      </c>
      <c r="F154" s="267">
        <v>1.0861564486806641</v>
      </c>
      <c r="G154" s="267">
        <v>3.5908608836240492</v>
      </c>
      <c r="H154" s="267">
        <v>0.29110015311468912</v>
      </c>
      <c r="I154" s="267">
        <v>0.41657698175507152</v>
      </c>
      <c r="J154" s="267">
        <v>1.723304841639087</v>
      </c>
      <c r="K154" s="267">
        <v>2.3021936359962312</v>
      </c>
      <c r="L154" s="267">
        <v>0.94228745146876058</v>
      </c>
      <c r="M154" s="267">
        <v>3.071930812181543</v>
      </c>
      <c r="N154" s="267">
        <v>2.434443050277765</v>
      </c>
      <c r="O154" s="267">
        <v>16.766987736357301</v>
      </c>
      <c r="P154" s="267">
        <v>3.1992635784095058</v>
      </c>
      <c r="Q154" s="267">
        <v>4.3008653690164094</v>
      </c>
      <c r="R154" s="267">
        <v>5.4607620371710164</v>
      </c>
      <c r="S154" s="267">
        <v>17.471410930838228</v>
      </c>
      <c r="T154" s="267">
        <v>3.5113015472717741</v>
      </c>
      <c r="U154" s="267">
        <v>2.8962271967714361</v>
      </c>
      <c r="V154" s="267">
        <v>4.013053835929143</v>
      </c>
      <c r="W154" s="267">
        <v>13.35638703903034</v>
      </c>
      <c r="X154" s="267">
        <v>1.7504612925622101</v>
      </c>
      <c r="Y154" s="267">
        <v>1.066453176385608</v>
      </c>
      <c r="Z154" s="267">
        <v>1.813123502665952</v>
      </c>
      <c r="AA154" s="267">
        <v>7.1361351124364312</v>
      </c>
      <c r="AB154" s="267">
        <v>55.845668320000001</v>
      </c>
      <c r="AC154" s="267">
        <v>1.9576935660000001</v>
      </c>
      <c r="AD154" s="267">
        <v>103.5546488</v>
      </c>
      <c r="AE154" s="267">
        <v>740.7103386</v>
      </c>
    </row>
    <row r="155" spans="1:31">
      <c r="A155" s="267" t="s">
        <v>5078</v>
      </c>
      <c r="B155" s="267" t="s">
        <v>4940</v>
      </c>
      <c r="C155" s="267" t="s">
        <v>4918</v>
      </c>
      <c r="D155" s="267">
        <v>0.49133819671681722</v>
      </c>
      <c r="E155" s="267">
        <v>6.6862418559828732E-2</v>
      </c>
      <c r="F155" s="267">
        <v>1.390563441775418</v>
      </c>
      <c r="G155" s="267">
        <v>3.354988771371036</v>
      </c>
      <c r="H155" s="267">
        <v>5.82096322921985E-17</v>
      </c>
      <c r="I155" s="267">
        <v>0.14514937439616729</v>
      </c>
      <c r="J155" s="267">
        <v>0.36926206349490842</v>
      </c>
      <c r="K155" s="267">
        <v>3.9303636802040738</v>
      </c>
      <c r="L155" s="267">
        <v>1.3543942717007911</v>
      </c>
      <c r="M155" s="267">
        <v>3.317112438078972</v>
      </c>
      <c r="N155" s="267">
        <v>3.1923210068968371</v>
      </c>
      <c r="O155" s="267">
        <v>15.835603162552291</v>
      </c>
      <c r="P155" s="267">
        <v>3.1206770188562079</v>
      </c>
      <c r="Q155" s="267">
        <v>4.9084537956922381</v>
      </c>
      <c r="R155" s="267">
        <v>6.401010974185751</v>
      </c>
      <c r="S155" s="267">
        <v>18.04769849046669</v>
      </c>
      <c r="T155" s="267">
        <v>2.4272439120412401</v>
      </c>
      <c r="U155" s="267">
        <v>2.878510842370761</v>
      </c>
      <c r="V155" s="267">
        <v>4.4399131361991504</v>
      </c>
      <c r="W155" s="267">
        <v>12.77120681450355</v>
      </c>
      <c r="X155" s="267">
        <v>0.91086941766599461</v>
      </c>
      <c r="Y155" s="267">
        <v>1.6305385789253479</v>
      </c>
      <c r="Z155" s="267">
        <v>2.2924389200956461</v>
      </c>
      <c r="AA155" s="267">
        <v>6.7129540054250008</v>
      </c>
      <c r="AB155" s="267">
        <v>54.590715539999998</v>
      </c>
      <c r="AC155" s="267">
        <v>1.8980076029999999</v>
      </c>
      <c r="AD155" s="267">
        <v>103.5727646</v>
      </c>
      <c r="AE155" s="267">
        <v>738.41818039999998</v>
      </c>
    </row>
    <row r="156" spans="1:31">
      <c r="A156" s="267" t="s">
        <v>5079</v>
      </c>
      <c r="B156" s="267" t="s">
        <v>4940</v>
      </c>
      <c r="C156" s="267" t="s">
        <v>4919</v>
      </c>
      <c r="D156" s="267">
        <v>0.61768164776227141</v>
      </c>
      <c r="E156" s="267">
        <v>0.39510870623872651</v>
      </c>
      <c r="F156" s="267">
        <v>1.2759426038664841</v>
      </c>
      <c r="G156" s="267">
        <v>3.1296230474040012</v>
      </c>
      <c r="H156" s="267">
        <v>5.2329175705817389E-2</v>
      </c>
      <c r="I156" s="267">
        <v>0.12990180902106771</v>
      </c>
      <c r="J156" s="267">
        <v>0.76935043013487292</v>
      </c>
      <c r="K156" s="267">
        <v>1.5972358543447669</v>
      </c>
      <c r="L156" s="267">
        <v>1.151157691352003</v>
      </c>
      <c r="M156" s="267">
        <v>3.393585086121043</v>
      </c>
      <c r="N156" s="267">
        <v>2.2822687818944161</v>
      </c>
      <c r="O156" s="267">
        <v>18.08480564060654</v>
      </c>
      <c r="P156" s="267">
        <v>3.362118794845264</v>
      </c>
      <c r="Q156" s="267">
        <v>4.583958754160034</v>
      </c>
      <c r="R156" s="267">
        <v>4.9794636028518386</v>
      </c>
      <c r="S156" s="267">
        <v>16.582250816969449</v>
      </c>
      <c r="T156" s="267">
        <v>3.843169869718118</v>
      </c>
      <c r="U156" s="267">
        <v>3.3345759358337399</v>
      </c>
      <c r="V156" s="267">
        <v>4.0299960026210861</v>
      </c>
      <c r="W156" s="267">
        <v>13.75375017551594</v>
      </c>
      <c r="X156" s="267">
        <v>1.8148048184097481</v>
      </c>
      <c r="Y156" s="267">
        <v>1.2827839762388491</v>
      </c>
      <c r="Z156" s="267">
        <v>2.222131557265568</v>
      </c>
      <c r="AA156" s="267">
        <v>7.2965258560752666</v>
      </c>
      <c r="AB156" s="267">
        <v>54.85966389</v>
      </c>
      <c r="AC156" s="267">
        <v>1.766467056</v>
      </c>
      <c r="AD156" s="267">
        <v>104.4749927</v>
      </c>
      <c r="AE156" s="267">
        <v>738.83299839999995</v>
      </c>
    </row>
    <row r="157" spans="1:31">
      <c r="A157" s="267" t="s">
        <v>5080</v>
      </c>
      <c r="B157" s="267" t="s">
        <v>4940</v>
      </c>
      <c r="C157" s="267" t="s">
        <v>4920</v>
      </c>
      <c r="D157" s="267">
        <v>0.3744567522514734</v>
      </c>
      <c r="E157" s="267">
        <v>0.67235181538610089</v>
      </c>
      <c r="F157" s="267">
        <v>2.546675401377426</v>
      </c>
      <c r="G157" s="267">
        <v>4.0245190602745629</v>
      </c>
      <c r="H157" s="267">
        <v>0.13347157671726589</v>
      </c>
      <c r="I157" s="267">
        <v>0.78588281662210135</v>
      </c>
      <c r="J157" s="267">
        <v>1.516187952301099</v>
      </c>
      <c r="K157" s="267">
        <v>1.7948923019232781</v>
      </c>
      <c r="L157" s="267">
        <v>1.2090150686629519</v>
      </c>
      <c r="M157" s="267">
        <v>3.0714618973534749</v>
      </c>
      <c r="N157" s="267">
        <v>3.2704282646703788</v>
      </c>
      <c r="O157" s="267">
        <v>12.32007566304369</v>
      </c>
      <c r="P157" s="267">
        <v>4.0948643714188302</v>
      </c>
      <c r="Q157" s="267">
        <v>4.5966769136281762</v>
      </c>
      <c r="R157" s="267">
        <v>6.5345853246512089</v>
      </c>
      <c r="S157" s="267">
        <v>14.929361950080651</v>
      </c>
      <c r="T157" s="267">
        <v>4.5006141847939576</v>
      </c>
      <c r="U157" s="267">
        <v>3.020086551710087</v>
      </c>
      <c r="V157" s="267">
        <v>4.5431596849656239</v>
      </c>
      <c r="W157" s="267">
        <v>10.98080669279852</v>
      </c>
      <c r="X157" s="267">
        <v>2.486409764582401</v>
      </c>
      <c r="Y157" s="267">
        <v>1.8332951819174259</v>
      </c>
      <c r="Z157" s="267">
        <v>3.3348757998701291</v>
      </c>
      <c r="AA157" s="267">
        <v>7.4031844687068</v>
      </c>
      <c r="AB157" s="267">
        <v>55.791709249999997</v>
      </c>
      <c r="AC157" s="267">
        <v>1.5642226910000001</v>
      </c>
      <c r="AD157" s="267">
        <v>103.5355271</v>
      </c>
      <c r="AE157" s="267">
        <v>737.67808609999997</v>
      </c>
    </row>
    <row r="158" spans="1:31">
      <c r="A158" s="267" t="s">
        <v>5081</v>
      </c>
      <c r="B158" s="267" t="s">
        <v>4940</v>
      </c>
      <c r="C158" s="267" t="s">
        <v>4921</v>
      </c>
      <c r="D158" s="267">
        <v>0.43649323624831171</v>
      </c>
      <c r="E158" s="267">
        <v>0.71076960750416296</v>
      </c>
      <c r="F158" s="267">
        <v>1.50765924327562</v>
      </c>
      <c r="G158" s="267">
        <v>3.706941230647756</v>
      </c>
      <c r="H158" s="267">
        <v>0.49439744273443459</v>
      </c>
      <c r="I158" s="267">
        <v>0.66145179055967807</v>
      </c>
      <c r="J158" s="267">
        <v>3.5594506764623839</v>
      </c>
      <c r="K158" s="267">
        <v>2.9528683336609358</v>
      </c>
      <c r="L158" s="267">
        <v>1.159232397437826</v>
      </c>
      <c r="M158" s="267">
        <v>3.1637353169880922</v>
      </c>
      <c r="N158" s="267">
        <v>3.2591658172599889</v>
      </c>
      <c r="O158" s="267">
        <v>12.963888696471191</v>
      </c>
      <c r="P158" s="267">
        <v>4.4890308354591921</v>
      </c>
      <c r="Q158" s="267">
        <v>4.2210260389400709</v>
      </c>
      <c r="R158" s="267">
        <v>6.280605248508758</v>
      </c>
      <c r="S158" s="267">
        <v>16.178952798955201</v>
      </c>
      <c r="T158" s="267">
        <v>4.6517925887266713</v>
      </c>
      <c r="U158" s="267">
        <v>2.4303351892117711</v>
      </c>
      <c r="V158" s="267">
        <v>3.6213933257316002</v>
      </c>
      <c r="W158" s="267">
        <v>11.9072966638346</v>
      </c>
      <c r="X158" s="267">
        <v>2.5389807685483641</v>
      </c>
      <c r="Y158" s="267">
        <v>1.035359643064993</v>
      </c>
      <c r="Z158" s="267">
        <v>1.96037810234226</v>
      </c>
      <c r="AA158" s="267">
        <v>6.1009866741389827</v>
      </c>
      <c r="AB158" s="267">
        <v>55.023555260000002</v>
      </c>
      <c r="AC158" s="267">
        <v>1.6322642329999999</v>
      </c>
      <c r="AD158" s="267">
        <v>104.0193058</v>
      </c>
      <c r="AE158" s="267">
        <v>730.19148529999995</v>
      </c>
    </row>
    <row r="159" spans="1:31">
      <c r="A159" s="267" t="s">
        <v>5082</v>
      </c>
      <c r="B159" s="267" t="s">
        <v>4940</v>
      </c>
      <c r="C159" s="267" t="s">
        <v>4922</v>
      </c>
      <c r="D159" s="267">
        <v>0.39966817981135683</v>
      </c>
      <c r="E159" s="267">
        <v>0.46843469599841159</v>
      </c>
      <c r="F159" s="267">
        <v>1.428611118093813</v>
      </c>
      <c r="G159" s="267">
        <v>3.8801291540388032</v>
      </c>
      <c r="H159" s="267">
        <v>4.235048362125835E-17</v>
      </c>
      <c r="I159" s="267">
        <v>0.19853359203118939</v>
      </c>
      <c r="J159" s="267">
        <v>0.9544629186997774</v>
      </c>
      <c r="K159" s="267">
        <v>0.49310190354179689</v>
      </c>
      <c r="L159" s="267">
        <v>1.8489982722036731</v>
      </c>
      <c r="M159" s="267">
        <v>4.694976369355321</v>
      </c>
      <c r="N159" s="267">
        <v>1.3759142731946961</v>
      </c>
      <c r="O159" s="267">
        <v>20.88772698183455</v>
      </c>
      <c r="P159" s="267">
        <v>3.694625813876447</v>
      </c>
      <c r="Q159" s="267">
        <v>5.4632074501760099</v>
      </c>
      <c r="R159" s="267">
        <v>3.995333293738828</v>
      </c>
      <c r="S159" s="267">
        <v>15.04822822316595</v>
      </c>
      <c r="T159" s="267">
        <v>4.5473090428720226</v>
      </c>
      <c r="U159" s="267">
        <v>2.8378149863901609</v>
      </c>
      <c r="V159" s="267">
        <v>2.9834830934640171</v>
      </c>
      <c r="W159" s="267">
        <v>10.183513437770531</v>
      </c>
      <c r="X159" s="267">
        <v>2.7169368574613419</v>
      </c>
      <c r="Y159" s="267">
        <v>1.65071162822847</v>
      </c>
      <c r="Z159" s="267">
        <v>2.4247612526408551</v>
      </c>
      <c r="AA159" s="267">
        <v>7.8235174614119893</v>
      </c>
      <c r="AB159" s="267">
        <v>52.97448516</v>
      </c>
      <c r="AC159" s="267">
        <v>1.552972853</v>
      </c>
      <c r="AD159" s="267">
        <v>102.93788189999999</v>
      </c>
      <c r="AE159" s="267">
        <v>730.46458480000001</v>
      </c>
    </row>
    <row r="160" spans="1:31">
      <c r="A160" s="267" t="s">
        <v>5083</v>
      </c>
      <c r="B160" s="267" t="s">
        <v>4940</v>
      </c>
      <c r="C160" s="267" t="s">
        <v>4923</v>
      </c>
      <c r="D160" s="267">
        <v>0.2564419919353248</v>
      </c>
      <c r="E160" s="267">
        <v>0.26210266716975172</v>
      </c>
      <c r="F160" s="267">
        <v>1.0544547659004579</v>
      </c>
      <c r="G160" s="267">
        <v>2.871307007235949</v>
      </c>
      <c r="H160" s="267">
        <v>7.1921116606018715E-2</v>
      </c>
      <c r="I160" s="267">
        <v>0.25036464840108458</v>
      </c>
      <c r="J160" s="267">
        <v>1.008480782999936</v>
      </c>
      <c r="K160" s="267">
        <v>19.69180045669497</v>
      </c>
      <c r="L160" s="267">
        <v>0.91261795828412307</v>
      </c>
      <c r="M160" s="267">
        <v>3.6187688093594139</v>
      </c>
      <c r="N160" s="267">
        <v>1.4671044964439881</v>
      </c>
      <c r="O160" s="267">
        <v>13.246792221873109</v>
      </c>
      <c r="P160" s="267">
        <v>2.2236774236128558</v>
      </c>
      <c r="Q160" s="267">
        <v>4.8800114888091022</v>
      </c>
      <c r="R160" s="267">
        <v>3.6545713955357271</v>
      </c>
      <c r="S160" s="267">
        <v>12.24049279377566</v>
      </c>
      <c r="T160" s="267">
        <v>2.6766230337951962</v>
      </c>
      <c r="U160" s="267">
        <v>3.352974560868478</v>
      </c>
      <c r="V160" s="267">
        <v>3.3182750673478489</v>
      </c>
      <c r="W160" s="267">
        <v>9.9478599054636678</v>
      </c>
      <c r="X160" s="267">
        <v>1.47941652084514</v>
      </c>
      <c r="Y160" s="267">
        <v>1.768711885610083</v>
      </c>
      <c r="Z160" s="267">
        <v>2.3889409709545002</v>
      </c>
      <c r="AA160" s="267">
        <v>7.1420670490921054</v>
      </c>
      <c r="AB160" s="267">
        <v>51.26045697</v>
      </c>
      <c r="AC160" s="267">
        <v>1.7818121220000001</v>
      </c>
      <c r="AD160" s="267">
        <v>101.0226713</v>
      </c>
      <c r="AE160" s="267">
        <v>731.3609027</v>
      </c>
    </row>
    <row r="161" spans="1:31">
      <c r="A161" s="267" t="s">
        <v>5084</v>
      </c>
      <c r="B161" s="267" t="s">
        <v>4940</v>
      </c>
      <c r="C161" s="267" t="s">
        <v>4924</v>
      </c>
      <c r="D161" s="267">
        <v>1.2356722263858579</v>
      </c>
      <c r="E161" s="267">
        <v>0.85957419139335667</v>
      </c>
      <c r="F161" s="267">
        <v>1.770791946168192</v>
      </c>
      <c r="G161" s="267">
        <v>5.1820542967128436</v>
      </c>
      <c r="H161" s="267">
        <v>5.3328809778152998E-2</v>
      </c>
      <c r="I161" s="267">
        <v>0.53689608204895856</v>
      </c>
      <c r="J161" s="267">
        <v>1.905699843237443</v>
      </c>
      <c r="K161" s="267">
        <v>0.43091793281854879</v>
      </c>
      <c r="L161" s="267">
        <v>2.5532497841047102</v>
      </c>
      <c r="M161" s="267">
        <v>2.5616354762436711</v>
      </c>
      <c r="N161" s="267">
        <v>1.842747431676931</v>
      </c>
      <c r="O161" s="267">
        <v>27.745074031781161</v>
      </c>
      <c r="P161" s="267">
        <v>3.0872216580726239</v>
      </c>
      <c r="Q161" s="267">
        <v>2.7504276593210371</v>
      </c>
      <c r="R161" s="267">
        <v>3.2736695360517798</v>
      </c>
      <c r="S161" s="267">
        <v>12.888746550100381</v>
      </c>
      <c r="T161" s="267">
        <v>2.855124186323037</v>
      </c>
      <c r="U161" s="267">
        <v>1.688845994525856</v>
      </c>
      <c r="V161" s="267">
        <v>2.9331560198432989</v>
      </c>
      <c r="W161" s="267">
        <v>9.5588068881917323</v>
      </c>
      <c r="X161" s="267">
        <v>2.9812757912153822</v>
      </c>
      <c r="Y161" s="267">
        <v>1.2972378226887611</v>
      </c>
      <c r="Z161" s="267">
        <v>2.3379932948539288</v>
      </c>
      <c r="AA161" s="267">
        <v>7.6678972950382196</v>
      </c>
      <c r="AB161" s="267">
        <v>51.052227379999998</v>
      </c>
      <c r="AC161" s="267">
        <v>1.9306193730000001</v>
      </c>
      <c r="AD161" s="267">
        <v>102.26059170000001</v>
      </c>
      <c r="AE161" s="267">
        <v>758.82526110000003</v>
      </c>
    </row>
    <row r="162" spans="1:31">
      <c r="A162" s="267" t="s">
        <v>5085</v>
      </c>
      <c r="B162" s="267" t="s">
        <v>4940</v>
      </c>
      <c r="C162" s="267" t="s">
        <v>4925</v>
      </c>
      <c r="D162" s="267">
        <v>1.317486178176231</v>
      </c>
      <c r="E162" s="267">
        <v>0.4716821857131116</v>
      </c>
      <c r="F162" s="267">
        <v>3.534067559920445</v>
      </c>
      <c r="G162" s="267">
        <v>3.7284459472164242</v>
      </c>
      <c r="H162" s="267">
        <v>0.14867703554080319</v>
      </c>
      <c r="I162" s="267">
        <v>1.0798444433110299</v>
      </c>
      <c r="J162" s="267">
        <v>1.6451166920139311</v>
      </c>
      <c r="K162" s="267">
        <v>0.55926824459946323</v>
      </c>
      <c r="L162" s="267">
        <v>2.4431172091810009</v>
      </c>
      <c r="M162" s="267">
        <v>3.376741877790717</v>
      </c>
      <c r="N162" s="267">
        <v>1.9253572994563981</v>
      </c>
      <c r="O162" s="267">
        <v>27.358687429394131</v>
      </c>
      <c r="P162" s="267">
        <v>1.7355542407776761</v>
      </c>
      <c r="Q162" s="267">
        <v>4.7755438927630189</v>
      </c>
      <c r="R162" s="267">
        <v>3.4188924088789951</v>
      </c>
      <c r="S162" s="267">
        <v>11.60566560962107</v>
      </c>
      <c r="T162" s="267">
        <v>1.960218249103501</v>
      </c>
      <c r="U162" s="267">
        <v>3.7016146533378231</v>
      </c>
      <c r="V162" s="267">
        <v>3.2336885823330732</v>
      </c>
      <c r="W162" s="267">
        <v>7.8807931093866586</v>
      </c>
      <c r="X162" s="267">
        <v>1.6919870705098119</v>
      </c>
      <c r="Y162" s="267">
        <v>3.1444151499801758</v>
      </c>
      <c r="Z162" s="267">
        <v>3.522824926917111</v>
      </c>
      <c r="AA162" s="267">
        <v>5.7070473453372887</v>
      </c>
      <c r="AB162" s="267">
        <v>51.560759220000001</v>
      </c>
      <c r="AC162" s="267">
        <v>1.832917653</v>
      </c>
      <c r="AD162" s="267">
        <v>104.7670674</v>
      </c>
      <c r="AE162" s="267">
        <v>730.73295780000001</v>
      </c>
    </row>
    <row r="163" spans="1:31">
      <c r="A163" s="267" t="s">
        <v>5086</v>
      </c>
      <c r="B163" s="267" t="s">
        <v>4941</v>
      </c>
      <c r="C163" s="267" t="s">
        <v>4915</v>
      </c>
      <c r="D163" s="267">
        <v>0.30179968400637941</v>
      </c>
      <c r="E163" s="267">
        <v>0.56337589776647179</v>
      </c>
      <c r="F163" s="267">
        <v>1.8783926383042431</v>
      </c>
      <c r="G163" s="267">
        <v>3.8430925875200228</v>
      </c>
      <c r="H163" s="267">
        <v>0.1539601687695186</v>
      </c>
      <c r="I163" s="267">
        <v>0.38785830419625128</v>
      </c>
      <c r="J163" s="267">
        <v>1.337446407666594</v>
      </c>
      <c r="K163" s="267">
        <v>8.5557358921918745</v>
      </c>
      <c r="L163" s="267">
        <v>0.51374669464801492</v>
      </c>
      <c r="M163" s="267">
        <v>2.508730104726121</v>
      </c>
      <c r="N163" s="267">
        <v>2.7260836624676119</v>
      </c>
      <c r="O163" s="267">
        <v>11.64028858438763</v>
      </c>
      <c r="P163" s="267">
        <v>2.3898935879425589</v>
      </c>
      <c r="Q163" s="267">
        <v>3.635337167389467</v>
      </c>
      <c r="R163" s="267">
        <v>6.9460904602913089</v>
      </c>
      <c r="S163" s="267">
        <v>11.623023445620451</v>
      </c>
      <c r="T163" s="267">
        <v>4.3171007059923232</v>
      </c>
      <c r="U163" s="267">
        <v>2.336039172599405</v>
      </c>
      <c r="V163" s="267">
        <v>5.6252180525413662</v>
      </c>
      <c r="W163" s="267">
        <v>9.7046997028864919</v>
      </c>
      <c r="X163" s="267">
        <v>2.8285827378998389</v>
      </c>
      <c r="Y163" s="267">
        <v>1.221964072845874</v>
      </c>
      <c r="Z163" s="267">
        <v>3.3885074122073311</v>
      </c>
      <c r="AA163" s="267">
        <v>7.2235700511993413</v>
      </c>
      <c r="AB163" s="267">
        <v>50.789769919999998</v>
      </c>
      <c r="AC163" s="267">
        <v>1.7354226189999999</v>
      </c>
      <c r="AD163" s="267">
        <v>102.772504</v>
      </c>
      <c r="AE163" s="267">
        <v>749.47063249999997</v>
      </c>
    </row>
    <row r="164" spans="1:31">
      <c r="A164" s="267" t="s">
        <v>5087</v>
      </c>
      <c r="B164" s="267" t="s">
        <v>4941</v>
      </c>
      <c r="C164" s="267" t="s">
        <v>4917</v>
      </c>
      <c r="D164" s="267">
        <v>1.1527326888200691</v>
      </c>
      <c r="E164" s="267">
        <v>0.86916292270352447</v>
      </c>
      <c r="F164" s="267">
        <v>1.9485708077382811</v>
      </c>
      <c r="G164" s="267">
        <v>4.2106357170189872</v>
      </c>
      <c r="H164" s="267">
        <v>0.36940816138627153</v>
      </c>
      <c r="I164" s="267">
        <v>0.75202313017463418</v>
      </c>
      <c r="J164" s="267">
        <v>3.0274725548011889</v>
      </c>
      <c r="K164" s="267">
        <v>0.9605916004849675</v>
      </c>
      <c r="L164" s="267">
        <v>2.3240170709553238</v>
      </c>
      <c r="M164" s="267">
        <v>2.5000356268906301</v>
      </c>
      <c r="N164" s="267">
        <v>1.612161691766516</v>
      </c>
      <c r="O164" s="267">
        <v>25.94009425656316</v>
      </c>
      <c r="P164" s="267">
        <v>3.786211849879157</v>
      </c>
      <c r="Q164" s="267">
        <v>3.8065136477781061</v>
      </c>
      <c r="R164" s="267">
        <v>3.9601601262421409</v>
      </c>
      <c r="S164" s="267">
        <v>11.52316949416446</v>
      </c>
      <c r="T164" s="267">
        <v>4.3825594334739923</v>
      </c>
      <c r="U164" s="267">
        <v>2.869926781754538</v>
      </c>
      <c r="V164" s="267">
        <v>3.4180487170568741</v>
      </c>
      <c r="W164" s="267">
        <v>7.7749729640389793</v>
      </c>
      <c r="X164" s="267">
        <v>2.910027467809317</v>
      </c>
      <c r="Y164" s="267">
        <v>1.397490225768188</v>
      </c>
      <c r="Z164" s="267">
        <v>2.771837978685356</v>
      </c>
      <c r="AA164" s="267">
        <v>5.711151827738342</v>
      </c>
      <c r="AB164" s="267">
        <v>53.341698370000003</v>
      </c>
      <c r="AC164" s="267">
        <v>1.7953345839999999</v>
      </c>
      <c r="AD164" s="267">
        <v>103.28893410000001</v>
      </c>
      <c r="AE164" s="267">
        <v>748.5271702</v>
      </c>
    </row>
    <row r="165" spans="1:31">
      <c r="A165" s="267" t="s">
        <v>5088</v>
      </c>
      <c r="B165" s="267" t="s">
        <v>4941</v>
      </c>
      <c r="C165" s="267" t="s">
        <v>4918</v>
      </c>
      <c r="D165" s="267">
        <v>0.31116898593108577</v>
      </c>
      <c r="E165" s="267">
        <v>0.34693690051773479</v>
      </c>
      <c r="F165" s="267">
        <v>1.326726534529223</v>
      </c>
      <c r="G165" s="267">
        <v>3.8689793483564738</v>
      </c>
      <c r="H165" s="267">
        <v>0.16657518672738911</v>
      </c>
      <c r="I165" s="267">
        <v>0.27977697975539662</v>
      </c>
      <c r="J165" s="267">
        <v>1.7466565038075379</v>
      </c>
      <c r="K165" s="267">
        <v>11.19271369084073</v>
      </c>
      <c r="L165" s="267">
        <v>0.48943282819670508</v>
      </c>
      <c r="M165" s="267">
        <v>2.8260700984989859</v>
      </c>
      <c r="N165" s="267">
        <v>3.3362826714887999</v>
      </c>
      <c r="O165" s="267">
        <v>13.59472991560131</v>
      </c>
      <c r="P165" s="267">
        <v>2.082629846584755</v>
      </c>
      <c r="Q165" s="267">
        <v>3.6356218150101411</v>
      </c>
      <c r="R165" s="267">
        <v>7.2773163830163146</v>
      </c>
      <c r="S165" s="267">
        <v>13.325731474669309</v>
      </c>
      <c r="T165" s="267">
        <v>2.8944981314665248</v>
      </c>
      <c r="U165" s="267">
        <v>1.8430640612403619</v>
      </c>
      <c r="V165" s="267">
        <v>4.5298840058227494</v>
      </c>
      <c r="W165" s="267">
        <v>10.50780089337335</v>
      </c>
      <c r="X165" s="267">
        <v>1.770806233272596</v>
      </c>
      <c r="Y165" s="267">
        <v>1.0053247612461309</v>
      </c>
      <c r="Z165" s="267">
        <v>2.4561613914501592</v>
      </c>
      <c r="AA165" s="267">
        <v>7.3144087038283256</v>
      </c>
      <c r="AB165" s="267">
        <v>52.662348880000003</v>
      </c>
      <c r="AC165" s="267">
        <v>1.9943614279999999</v>
      </c>
      <c r="AD165" s="267">
        <v>104.4510825</v>
      </c>
      <c r="AE165" s="267">
        <v>750.90425019999998</v>
      </c>
    </row>
    <row r="166" spans="1:31">
      <c r="A166" s="267" t="s">
        <v>5089</v>
      </c>
      <c r="B166" s="267" t="s">
        <v>4941</v>
      </c>
      <c r="C166" s="267" t="s">
        <v>4919</v>
      </c>
      <c r="D166" s="267">
        <v>0.40744258827108198</v>
      </c>
      <c r="E166" s="267">
        <v>1.8771286309523241</v>
      </c>
      <c r="F166" s="267">
        <v>2.5831327311021011</v>
      </c>
      <c r="G166" s="267">
        <v>3.5683121294175439</v>
      </c>
      <c r="H166" s="267">
        <v>0.28717905501707608</v>
      </c>
      <c r="I166" s="267">
        <v>2.1484437297042551</v>
      </c>
      <c r="J166" s="267">
        <v>2.6825364054883449</v>
      </c>
      <c r="K166" s="267">
        <v>2.8511571472277302</v>
      </c>
      <c r="L166" s="267">
        <v>2.1171969472492229</v>
      </c>
      <c r="M166" s="267">
        <v>2.9534931442145052</v>
      </c>
      <c r="N166" s="267">
        <v>3.5743307684271621</v>
      </c>
      <c r="O166" s="267">
        <v>13.533065155469799</v>
      </c>
      <c r="P166" s="267">
        <v>5.0099193899917429</v>
      </c>
      <c r="Q166" s="267">
        <v>3.7702305802131471</v>
      </c>
      <c r="R166" s="267">
        <v>6.0175700258733062</v>
      </c>
      <c r="S166" s="267">
        <v>13.49646612512805</v>
      </c>
      <c r="T166" s="267">
        <v>4.8567116076003014</v>
      </c>
      <c r="U166" s="267">
        <v>2.1192002077833378</v>
      </c>
      <c r="V166" s="267">
        <v>4.1590115759009656</v>
      </c>
      <c r="W166" s="267">
        <v>8.8516032191398608</v>
      </c>
      <c r="X166" s="267">
        <v>3.443896432592497</v>
      </c>
      <c r="Y166" s="267">
        <v>1.147645921937485</v>
      </c>
      <c r="Z166" s="267">
        <v>2.9021602225537642</v>
      </c>
      <c r="AA166" s="267">
        <v>5.2627818308646432</v>
      </c>
      <c r="AB166" s="267">
        <v>51.933419479999998</v>
      </c>
      <c r="AC166" s="267">
        <v>1.972250684</v>
      </c>
      <c r="AD166" s="267">
        <v>102.348505</v>
      </c>
      <c r="AE166" s="267">
        <v>757.23477390000005</v>
      </c>
    </row>
    <row r="167" spans="1:31">
      <c r="A167" s="267" t="s">
        <v>5090</v>
      </c>
      <c r="B167" s="267" t="s">
        <v>4941</v>
      </c>
      <c r="C167" s="267" t="s">
        <v>4920</v>
      </c>
      <c r="D167" s="267">
        <v>0.1137409036671711</v>
      </c>
      <c r="E167" s="267">
        <v>0.57530635805108732</v>
      </c>
      <c r="F167" s="267">
        <v>1.752302976402651</v>
      </c>
      <c r="G167" s="267">
        <v>3.7616569582805748</v>
      </c>
      <c r="H167" s="267">
        <v>0.16373574052278489</v>
      </c>
      <c r="I167" s="267">
        <v>0.94205096701853586</v>
      </c>
      <c r="J167" s="267">
        <v>2.433681659899368</v>
      </c>
      <c r="K167" s="267">
        <v>0.32241436199029411</v>
      </c>
      <c r="L167" s="267">
        <v>0.72968139096193929</v>
      </c>
      <c r="M167" s="267">
        <v>2.4834514022458349</v>
      </c>
      <c r="N167" s="267">
        <v>2.330284617236571</v>
      </c>
      <c r="O167" s="267">
        <v>9.8694216857258557</v>
      </c>
      <c r="P167" s="267">
        <v>3.358235934400621</v>
      </c>
      <c r="Q167" s="267">
        <v>4.5057195631501674</v>
      </c>
      <c r="R167" s="267">
        <v>5.1241598905672872</v>
      </c>
      <c r="S167" s="267">
        <v>20.325889824982308</v>
      </c>
      <c r="T167" s="267">
        <v>3.2652790973613679</v>
      </c>
      <c r="U167" s="267">
        <v>3.3864208590235458</v>
      </c>
      <c r="V167" s="267">
        <v>4.4857496438135414</v>
      </c>
      <c r="W167" s="267">
        <v>17.990084434002299</v>
      </c>
      <c r="X167" s="267">
        <v>1.612052616252986</v>
      </c>
      <c r="Y167" s="267">
        <v>1.382661261832707</v>
      </c>
      <c r="Z167" s="267">
        <v>2.1186157931449561</v>
      </c>
      <c r="AA167" s="267">
        <v>6.9606410783992407</v>
      </c>
      <c r="AB167" s="267">
        <v>54.831784040000002</v>
      </c>
      <c r="AC167" s="267">
        <v>1.867839059</v>
      </c>
      <c r="AD167" s="267">
        <v>103.68921210000001</v>
      </c>
      <c r="AE167" s="267">
        <v>741.86886070000003</v>
      </c>
    </row>
    <row r="168" spans="1:31">
      <c r="A168" s="267" t="s">
        <v>5091</v>
      </c>
      <c r="B168" s="267" t="s">
        <v>4941</v>
      </c>
      <c r="C168" s="267" t="s">
        <v>4921</v>
      </c>
      <c r="D168" s="267">
        <v>0.73223526578772047</v>
      </c>
      <c r="E168" s="267">
        <v>0.74973573795885706</v>
      </c>
      <c r="F168" s="267">
        <v>1.6084578334245381</v>
      </c>
      <c r="G168" s="267">
        <v>1.6774449869069941</v>
      </c>
      <c r="H168" s="267">
        <v>0.1008841156737931</v>
      </c>
      <c r="I168" s="267">
        <v>0.63339481323393365</v>
      </c>
      <c r="J168" s="267">
        <v>0.90964803765488578</v>
      </c>
      <c r="K168" s="267">
        <v>1.692644753251854</v>
      </c>
      <c r="L168" s="267">
        <v>1.3018992823072819</v>
      </c>
      <c r="M168" s="267">
        <v>3.8212103026522088</v>
      </c>
      <c r="N168" s="267">
        <v>2.437525623659734</v>
      </c>
      <c r="O168" s="267">
        <v>18.230803707922561</v>
      </c>
      <c r="P168" s="267">
        <v>4.0186601183646751</v>
      </c>
      <c r="Q168" s="267">
        <v>5.3422111255745293</v>
      </c>
      <c r="R168" s="267">
        <v>5.4184340253252499</v>
      </c>
      <c r="S168" s="267">
        <v>15.82086175074601</v>
      </c>
      <c r="T168" s="267">
        <v>4.2587493030318262</v>
      </c>
      <c r="U168" s="267">
        <v>3.9823385165710601</v>
      </c>
      <c r="V168" s="267">
        <v>4.2487388888683002</v>
      </c>
      <c r="W168" s="267">
        <v>12.60309731709906</v>
      </c>
      <c r="X168" s="267">
        <v>1.8845826285715419</v>
      </c>
      <c r="Y168" s="267">
        <v>1.419072525547403</v>
      </c>
      <c r="Z168" s="267">
        <v>1.9624856104276169</v>
      </c>
      <c r="AA168" s="267">
        <v>5.1322675612252526</v>
      </c>
      <c r="AB168" s="267">
        <v>50.052850790000001</v>
      </c>
      <c r="AC168" s="267">
        <v>1.6591379509999999</v>
      </c>
      <c r="AD168" s="267">
        <v>104.5074655</v>
      </c>
      <c r="AE168" s="267">
        <v>750.58848020000005</v>
      </c>
    </row>
    <row r="169" spans="1:31">
      <c r="A169" s="267" t="s">
        <v>5092</v>
      </c>
      <c r="B169" s="267" t="s">
        <v>4941</v>
      </c>
      <c r="C169" s="267" t="s">
        <v>4922</v>
      </c>
      <c r="D169" s="267">
        <v>0.3853639748110198</v>
      </c>
      <c r="E169" s="267">
        <v>0.7038866403113454</v>
      </c>
      <c r="F169" s="267">
        <v>2.151418762632102</v>
      </c>
      <c r="G169" s="267">
        <v>3.4874371610771151</v>
      </c>
      <c r="H169" s="267">
        <v>0.13071462037404219</v>
      </c>
      <c r="I169" s="267">
        <v>0.78311213462176243</v>
      </c>
      <c r="J169" s="267">
        <v>0.9046083555484502</v>
      </c>
      <c r="K169" s="267">
        <v>1.998466474381219</v>
      </c>
      <c r="L169" s="267">
        <v>1.004869667918322</v>
      </c>
      <c r="M169" s="267">
        <v>2.9281072287987731</v>
      </c>
      <c r="N169" s="267">
        <v>2.0179423420935829</v>
      </c>
      <c r="O169" s="267">
        <v>13.343888357431259</v>
      </c>
      <c r="P169" s="267">
        <v>4.2528218238790032</v>
      </c>
      <c r="Q169" s="267">
        <v>4.9261610404390668</v>
      </c>
      <c r="R169" s="267">
        <v>5.3695010922850566</v>
      </c>
      <c r="S169" s="267">
        <v>15.8035667979293</v>
      </c>
      <c r="T169" s="267">
        <v>4.1031534159199836</v>
      </c>
      <c r="U169" s="267">
        <v>3.6558743496805302</v>
      </c>
      <c r="V169" s="267">
        <v>4.4125182913779453</v>
      </c>
      <c r="W169" s="267">
        <v>12.9548362125021</v>
      </c>
      <c r="X169" s="267">
        <v>2.4173732704908981</v>
      </c>
      <c r="Y169" s="267">
        <v>1.7818351636027721</v>
      </c>
      <c r="Z169" s="267">
        <v>3.0959760595005541</v>
      </c>
      <c r="AA169" s="267">
        <v>7.2598609976395814</v>
      </c>
      <c r="AB169" s="267">
        <v>55.700320490000003</v>
      </c>
      <c r="AC169" s="267">
        <v>1.5865623769999999</v>
      </c>
      <c r="AD169" s="267">
        <v>101.6126639</v>
      </c>
      <c r="AE169" s="267">
        <v>751.46295329999998</v>
      </c>
    </row>
    <row r="170" spans="1:31">
      <c r="A170" s="267" t="s">
        <v>5093</v>
      </c>
      <c r="B170" s="267" t="s">
        <v>4941</v>
      </c>
      <c r="C170" s="267" t="s">
        <v>4923</v>
      </c>
      <c r="D170" s="267">
        <v>1.9808205363716979E-2</v>
      </c>
      <c r="E170" s="267">
        <v>0.31193336899380891</v>
      </c>
      <c r="F170" s="267">
        <v>1.7601326603691509</v>
      </c>
      <c r="G170" s="267">
        <v>3.5446687686783509</v>
      </c>
      <c r="H170" s="267">
        <v>2.7973557732360612E-3</v>
      </c>
      <c r="I170" s="267">
        <v>0.93285430409890513</v>
      </c>
      <c r="J170" s="267">
        <v>2.5919104600365088</v>
      </c>
      <c r="K170" s="267">
        <v>5.483249983833921E-2</v>
      </c>
      <c r="L170" s="267">
        <v>0.44418980902585481</v>
      </c>
      <c r="M170" s="267">
        <v>2.4502854786343269</v>
      </c>
      <c r="N170" s="267">
        <v>4.9677019238967688</v>
      </c>
      <c r="O170" s="267">
        <v>7.638175662828198</v>
      </c>
      <c r="P170" s="267">
        <v>3.1608945923441598</v>
      </c>
      <c r="Q170" s="267">
        <v>4.8873186567839157</v>
      </c>
      <c r="R170" s="267">
        <v>8.0413269549937656</v>
      </c>
      <c r="S170" s="267">
        <v>33.542469502002277</v>
      </c>
      <c r="T170" s="267">
        <v>2.0781132811614889</v>
      </c>
      <c r="U170" s="267">
        <v>1.314013593584384</v>
      </c>
      <c r="V170" s="267">
        <v>3.0343101078150458</v>
      </c>
      <c r="W170" s="267">
        <v>9.5959887477234673</v>
      </c>
      <c r="X170" s="267">
        <v>1.129769343509164</v>
      </c>
      <c r="Y170" s="267">
        <v>1.11935466268325</v>
      </c>
      <c r="Z170" s="267">
        <v>1.8150320544118519</v>
      </c>
      <c r="AA170" s="267">
        <v>5.561316456770677</v>
      </c>
      <c r="AB170" s="267">
        <v>51.180441119999998</v>
      </c>
      <c r="AC170" s="267">
        <v>1.846962657</v>
      </c>
      <c r="AD170" s="267">
        <v>102.75858289999999</v>
      </c>
      <c r="AE170" s="267">
        <v>758.93095640000001</v>
      </c>
    </row>
    <row r="171" spans="1:31">
      <c r="A171" s="267" t="s">
        <v>5094</v>
      </c>
      <c r="B171" s="267" t="s">
        <v>4941</v>
      </c>
      <c r="C171" s="267" t="s">
        <v>4924</v>
      </c>
      <c r="D171" s="267">
        <v>0.28101580367223711</v>
      </c>
      <c r="E171" s="267">
        <v>0.23060572893996381</v>
      </c>
      <c r="F171" s="267">
        <v>0.97686892412181758</v>
      </c>
      <c r="G171" s="267">
        <v>1.3159129479693461</v>
      </c>
      <c r="H171" s="267">
        <v>7.6807484881453031E-2</v>
      </c>
      <c r="I171" s="267">
        <v>0.75222265802424537</v>
      </c>
      <c r="J171" s="267">
        <v>0.68312141285361561</v>
      </c>
      <c r="K171" s="267">
        <v>0.51543721041503643</v>
      </c>
      <c r="L171" s="267">
        <v>2.0892439510290579</v>
      </c>
      <c r="M171" s="267">
        <v>2.920357944370612</v>
      </c>
      <c r="N171" s="267">
        <v>3.2831147882913898</v>
      </c>
      <c r="O171" s="267">
        <v>13.414067880004341</v>
      </c>
      <c r="P171" s="267">
        <v>4.7104486830612231</v>
      </c>
      <c r="Q171" s="267">
        <v>4.0227751628900901</v>
      </c>
      <c r="R171" s="267">
        <v>7.9697648043742069</v>
      </c>
      <c r="S171" s="267">
        <v>15.537351597922131</v>
      </c>
      <c r="T171" s="267">
        <v>5.1811871174633994</v>
      </c>
      <c r="U171" s="267">
        <v>2.648400314418712</v>
      </c>
      <c r="V171" s="267">
        <v>6.3122016261952112</v>
      </c>
      <c r="W171" s="267">
        <v>15.24265631390182</v>
      </c>
      <c r="X171" s="267">
        <v>0.81827402205478394</v>
      </c>
      <c r="Y171" s="267">
        <v>1.436791126097861</v>
      </c>
      <c r="Z171" s="267">
        <v>2.0607904944197362</v>
      </c>
      <c r="AA171" s="267">
        <v>7.5057450832546833</v>
      </c>
      <c r="AB171" s="267">
        <v>55.086210039999997</v>
      </c>
      <c r="AC171" s="267">
        <v>1.5881369860000001</v>
      </c>
      <c r="AD171" s="267">
        <v>101.8339242</v>
      </c>
      <c r="AE171" s="267">
        <v>745.68346540000005</v>
      </c>
    </row>
    <row r="172" spans="1:31">
      <c r="A172" s="267" t="s">
        <v>5095</v>
      </c>
      <c r="B172" s="267" t="s">
        <v>4941</v>
      </c>
      <c r="C172" s="267" t="s">
        <v>4925</v>
      </c>
      <c r="D172" s="267">
        <v>0.26634882783625702</v>
      </c>
      <c r="E172" s="267">
        <v>0.51161604622917523</v>
      </c>
      <c r="F172" s="267">
        <v>2.137046794863998</v>
      </c>
      <c r="G172" s="267">
        <v>4.1928971743358847</v>
      </c>
      <c r="H172" s="267">
        <v>4.4299551380157821E-2</v>
      </c>
      <c r="I172" s="267">
        <v>0.53953562106621766</v>
      </c>
      <c r="J172" s="267">
        <v>1.3091218805854661</v>
      </c>
      <c r="K172" s="267">
        <v>1.564636699883861</v>
      </c>
      <c r="L172" s="267">
        <v>0.59436169623176771</v>
      </c>
      <c r="M172" s="267">
        <v>3.0546306754689221</v>
      </c>
      <c r="N172" s="267">
        <v>1.983102204080869</v>
      </c>
      <c r="O172" s="267">
        <v>13.289329061074611</v>
      </c>
      <c r="P172" s="267">
        <v>2.481349696816225</v>
      </c>
      <c r="Q172" s="267">
        <v>4.9858895262606078</v>
      </c>
      <c r="R172" s="267">
        <v>4.9739777010257571</v>
      </c>
      <c r="S172" s="267">
        <v>17.301301836806491</v>
      </c>
      <c r="T172" s="267">
        <v>2.982740647621414</v>
      </c>
      <c r="U172" s="267">
        <v>3.6941150774773659</v>
      </c>
      <c r="V172" s="267">
        <v>4.4877641390288456</v>
      </c>
      <c r="W172" s="267">
        <v>14.711400297417571</v>
      </c>
      <c r="X172" s="267">
        <v>2.0117776821161391</v>
      </c>
      <c r="Y172" s="267">
        <v>1.852368897769036</v>
      </c>
      <c r="Z172" s="267">
        <v>3.0591611870794981</v>
      </c>
      <c r="AA172" s="267">
        <v>7.70161958011394</v>
      </c>
      <c r="AB172" s="267">
        <v>50.343249739999997</v>
      </c>
      <c r="AC172" s="267">
        <v>1.9498597980000001</v>
      </c>
      <c r="AD172" s="267">
        <v>102.6275993</v>
      </c>
      <c r="AE172" s="267">
        <v>759.08533160000002</v>
      </c>
    </row>
    <row r="173" spans="1:31">
      <c r="A173" s="267" t="s">
        <v>5096</v>
      </c>
      <c r="B173" s="267" t="s">
        <v>4942</v>
      </c>
      <c r="C173" s="267" t="s">
        <v>4915</v>
      </c>
      <c r="D173" s="267">
        <v>1.11885956405535</v>
      </c>
      <c r="E173" s="267">
        <v>0.63575828081949626</v>
      </c>
      <c r="F173" s="267">
        <v>1.954338839837199</v>
      </c>
      <c r="G173" s="267">
        <v>5.2264089636806688</v>
      </c>
      <c r="H173" s="267">
        <v>0.13687728779173269</v>
      </c>
      <c r="I173" s="267">
        <v>0.91303779331417845</v>
      </c>
      <c r="J173" s="267">
        <v>3.5145841898515502</v>
      </c>
      <c r="K173" s="267">
        <v>19.290828009702491</v>
      </c>
      <c r="L173" s="267">
        <v>2.245153050197664</v>
      </c>
      <c r="M173" s="267">
        <v>6.0580091131650988</v>
      </c>
      <c r="N173" s="267">
        <v>2.3107245788041699</v>
      </c>
      <c r="O173" s="267">
        <v>17.069401721099251</v>
      </c>
      <c r="P173" s="267">
        <v>2.2053557853209091</v>
      </c>
      <c r="Q173" s="267">
        <v>1.5226002539960459</v>
      </c>
      <c r="R173" s="267">
        <v>2.5122030180583441</v>
      </c>
      <c r="S173" s="267">
        <v>7.8195060116050659</v>
      </c>
      <c r="T173" s="267">
        <v>2.961138803924968</v>
      </c>
      <c r="U173" s="267">
        <v>0.96135250702933095</v>
      </c>
      <c r="V173" s="267">
        <v>2.3180387383941108</v>
      </c>
      <c r="W173" s="267">
        <v>7.441308286301803</v>
      </c>
      <c r="X173" s="267">
        <v>2.1254121468903442</v>
      </c>
      <c r="Y173" s="267">
        <v>0.84013846405171588</v>
      </c>
      <c r="Z173" s="267">
        <v>2.0550522295880551</v>
      </c>
      <c r="AA173" s="267">
        <v>6.5521787233213429</v>
      </c>
      <c r="AB173" s="267">
        <v>55.601594839999997</v>
      </c>
      <c r="AC173" s="267">
        <v>1.8649857249999999</v>
      </c>
      <c r="AD173" s="267">
        <v>101.26927120000001</v>
      </c>
      <c r="AE173" s="267">
        <v>740.72446720000005</v>
      </c>
    </row>
    <row r="174" spans="1:31">
      <c r="A174" s="267" t="s">
        <v>5097</v>
      </c>
      <c r="B174" s="267" t="s">
        <v>4942</v>
      </c>
      <c r="C174" s="267" t="s">
        <v>4917</v>
      </c>
      <c r="D174" s="267">
        <v>0.52499694744098602</v>
      </c>
      <c r="E174" s="267">
        <v>0.37265444040006862</v>
      </c>
      <c r="F174" s="267">
        <v>1.0414264160361839</v>
      </c>
      <c r="G174" s="267">
        <v>4.2136863933285564</v>
      </c>
      <c r="H174" s="267">
        <v>1.6099867833109831E-16</v>
      </c>
      <c r="I174" s="267">
        <v>0.1182061202272648</v>
      </c>
      <c r="J174" s="267">
        <v>2.2430815826221719</v>
      </c>
      <c r="K174" s="267">
        <v>10.196826972454261</v>
      </c>
      <c r="L174" s="267">
        <v>0.97565700930042887</v>
      </c>
      <c r="M174" s="267">
        <v>2.607782221009987</v>
      </c>
      <c r="N174" s="267">
        <v>2.3878959740646089</v>
      </c>
      <c r="O174" s="267">
        <v>12.48820414274509</v>
      </c>
      <c r="P174" s="267">
        <v>4.4280916331147786</v>
      </c>
      <c r="Q174" s="267">
        <v>3.8164777440694611</v>
      </c>
      <c r="R174" s="267">
        <v>5.7873832533501304</v>
      </c>
      <c r="S174" s="267">
        <v>12.983462480792831</v>
      </c>
      <c r="T174" s="267">
        <v>5.1432828497284282</v>
      </c>
      <c r="U174" s="267">
        <v>2.4976939173407078</v>
      </c>
      <c r="V174" s="267">
        <v>3.8149130209303732</v>
      </c>
      <c r="W174" s="267">
        <v>11.223437968604079</v>
      </c>
      <c r="X174" s="267">
        <v>1.9784046240614359</v>
      </c>
      <c r="Y174" s="267">
        <v>0.93292076476974528</v>
      </c>
      <c r="Z174" s="267">
        <v>1.6104524776056299</v>
      </c>
      <c r="AA174" s="267">
        <v>6.6783120359383474</v>
      </c>
      <c r="AB174" s="267">
        <v>52.886592700000001</v>
      </c>
      <c r="AC174" s="267">
        <v>1.9035272620000001</v>
      </c>
      <c r="AD174" s="267">
        <v>103.496027</v>
      </c>
      <c r="AE174" s="267">
        <v>744.59599749999995</v>
      </c>
    </row>
    <row r="175" spans="1:31">
      <c r="A175" s="267" t="s">
        <v>5098</v>
      </c>
      <c r="B175" s="267" t="s">
        <v>4942</v>
      </c>
      <c r="C175" s="267" t="s">
        <v>4918</v>
      </c>
      <c r="D175" s="267">
        <v>0.46671119941563871</v>
      </c>
      <c r="E175" s="267">
        <v>0.48556420944501211</v>
      </c>
      <c r="F175" s="267">
        <v>3.4100774008943882</v>
      </c>
      <c r="G175" s="267">
        <v>5.7678760838217036</v>
      </c>
      <c r="H175" s="267">
        <v>3.2588346668680809E-18</v>
      </c>
      <c r="I175" s="267">
        <v>1.0563194715118389</v>
      </c>
      <c r="J175" s="267">
        <v>2.6055185736472768</v>
      </c>
      <c r="K175" s="267">
        <v>8.677585381262638</v>
      </c>
      <c r="L175" s="267">
        <v>0.50207798690784911</v>
      </c>
      <c r="M175" s="267">
        <v>2.571583787597254</v>
      </c>
      <c r="N175" s="267">
        <v>3.099040308545872</v>
      </c>
      <c r="O175" s="267">
        <v>11.815037019778559</v>
      </c>
      <c r="P175" s="267">
        <v>1.6566318338536361</v>
      </c>
      <c r="Q175" s="267">
        <v>4.1025040767924761</v>
      </c>
      <c r="R175" s="267">
        <v>6.1114015900413996</v>
      </c>
      <c r="S175" s="267">
        <v>12.66509078017595</v>
      </c>
      <c r="T175" s="267">
        <v>1.6543186747313099</v>
      </c>
      <c r="U175" s="267">
        <v>2.584113679438782</v>
      </c>
      <c r="V175" s="267">
        <v>4.4133347498571389</v>
      </c>
      <c r="W175" s="267">
        <v>9.5651256803269771</v>
      </c>
      <c r="X175" s="267">
        <v>1.3382825606383051</v>
      </c>
      <c r="Y175" s="267">
        <v>1.645557710539826</v>
      </c>
      <c r="Z175" s="267">
        <v>3.4623848681848601</v>
      </c>
      <c r="AA175" s="267">
        <v>7.3500508731447987</v>
      </c>
      <c r="AB175" s="267">
        <v>52.463115909999999</v>
      </c>
      <c r="AC175" s="267">
        <v>1.5276372149999999</v>
      </c>
      <c r="AD175" s="267">
        <v>104.6944012</v>
      </c>
      <c r="AE175" s="267">
        <v>744.22353220000002</v>
      </c>
    </row>
    <row r="176" spans="1:31">
      <c r="A176" s="267" t="s">
        <v>5099</v>
      </c>
      <c r="B176" s="267" t="s">
        <v>4942</v>
      </c>
      <c r="C176" s="267" t="s">
        <v>4919</v>
      </c>
      <c r="D176" s="267">
        <v>0.21478872293180659</v>
      </c>
      <c r="E176" s="267">
        <v>0.18782294630311791</v>
      </c>
      <c r="F176" s="267">
        <v>1.0636676633901161</v>
      </c>
      <c r="G176" s="267">
        <v>3.61410167576991</v>
      </c>
      <c r="H176" s="267">
        <v>4.6172647260296776E-3</v>
      </c>
      <c r="I176" s="267">
        <v>0.104527207462163</v>
      </c>
      <c r="J176" s="267">
        <v>0.53208107355191347</v>
      </c>
      <c r="K176" s="267">
        <v>0.38137841691386271</v>
      </c>
      <c r="L176" s="267">
        <v>1.123632142210196</v>
      </c>
      <c r="M176" s="267">
        <v>2.9782142602705481</v>
      </c>
      <c r="N176" s="267">
        <v>2.7677227041800112</v>
      </c>
      <c r="O176" s="267">
        <v>11.42456245007145</v>
      </c>
      <c r="P176" s="267">
        <v>4.1466352354548004</v>
      </c>
      <c r="Q176" s="267">
        <v>4.6863871736653282</v>
      </c>
      <c r="R176" s="267">
        <v>5.9308375993085303</v>
      </c>
      <c r="S176" s="267">
        <v>16.52417018367332</v>
      </c>
      <c r="T176" s="267">
        <v>5.0385511083329364</v>
      </c>
      <c r="U176" s="267">
        <v>3.1183495439705951</v>
      </c>
      <c r="V176" s="267">
        <v>4.7324828445277056</v>
      </c>
      <c r="W176" s="267">
        <v>14.349552051101179</v>
      </c>
      <c r="X176" s="267">
        <v>2.2543252467037358</v>
      </c>
      <c r="Y176" s="267">
        <v>1.650554094988079</v>
      </c>
      <c r="Z176" s="267">
        <v>2.945655601751314</v>
      </c>
      <c r="AA176" s="267">
        <v>10.22393260327874</v>
      </c>
      <c r="AB176" s="267">
        <v>54.594133319999997</v>
      </c>
      <c r="AC176" s="267">
        <v>1.672170669</v>
      </c>
      <c r="AD176" s="267">
        <v>103.9040088</v>
      </c>
      <c r="AE176" s="267">
        <v>750.66770329999997</v>
      </c>
    </row>
    <row r="177" spans="1:31">
      <c r="A177" s="267" t="s">
        <v>5100</v>
      </c>
      <c r="B177" s="267" t="s">
        <v>4942</v>
      </c>
      <c r="C177" s="267" t="s">
        <v>4920</v>
      </c>
      <c r="D177" s="267">
        <v>0.65906920654580448</v>
      </c>
      <c r="E177" s="267">
        <v>2.228564250506063</v>
      </c>
      <c r="F177" s="267">
        <v>1.7948823607751581</v>
      </c>
      <c r="G177" s="267">
        <v>2.1119847530358662</v>
      </c>
      <c r="H177" s="267">
        <v>4.8371963673811608E-2</v>
      </c>
      <c r="I177" s="267">
        <v>0.69095189851211225</v>
      </c>
      <c r="J177" s="267">
        <v>2.5219768524616919</v>
      </c>
      <c r="K177" s="267">
        <v>10.146770014676131</v>
      </c>
      <c r="L177" s="267">
        <v>1.5497887703089639</v>
      </c>
      <c r="M177" s="267">
        <v>3.1896317963680332</v>
      </c>
      <c r="N177" s="267">
        <v>3.312345952830265</v>
      </c>
      <c r="O177" s="267">
        <v>18.14041767736887</v>
      </c>
      <c r="P177" s="267">
        <v>3.731763665154447</v>
      </c>
      <c r="Q177" s="267">
        <v>3.755568714644598</v>
      </c>
      <c r="R177" s="267">
        <v>5.2569013344721141</v>
      </c>
      <c r="S177" s="267">
        <v>12.416325192368911</v>
      </c>
      <c r="T177" s="267">
        <v>3.7424196974296051</v>
      </c>
      <c r="U177" s="267">
        <v>1.86126067582323</v>
      </c>
      <c r="V177" s="267">
        <v>3.140041737889161</v>
      </c>
      <c r="W177" s="267">
        <v>8.3851905008728842</v>
      </c>
      <c r="X177" s="267">
        <v>2.0262897073481629</v>
      </c>
      <c r="Y177" s="267">
        <v>1.083563216489573</v>
      </c>
      <c r="Z177" s="267">
        <v>2.237658015621796</v>
      </c>
      <c r="AA177" s="267">
        <v>5.7315379118703769</v>
      </c>
      <c r="AB177" s="267">
        <v>51.420004300000002</v>
      </c>
      <c r="AC177" s="267">
        <v>1.9046841960000001</v>
      </c>
      <c r="AD177" s="267">
        <v>103.5539984</v>
      </c>
      <c r="AE177" s="267">
        <v>756.75425459999997</v>
      </c>
    </row>
    <row r="178" spans="1:31">
      <c r="A178" s="267" t="s">
        <v>5101</v>
      </c>
      <c r="B178" s="267" t="s">
        <v>4942</v>
      </c>
      <c r="C178" s="267" t="s">
        <v>4921</v>
      </c>
      <c r="D178" s="267">
        <v>0.45153727277722461</v>
      </c>
      <c r="E178" s="267">
        <v>0.33739474388212959</v>
      </c>
      <c r="F178" s="267">
        <v>1.9028168879779119</v>
      </c>
      <c r="G178" s="267">
        <v>2.952551282099833</v>
      </c>
      <c r="H178" s="267">
        <v>3.7905284870159749E-3</v>
      </c>
      <c r="I178" s="267">
        <v>0.66161110134672529</v>
      </c>
      <c r="J178" s="267">
        <v>1.1239825445431511</v>
      </c>
      <c r="K178" s="267">
        <v>2.2661465798948348</v>
      </c>
      <c r="L178" s="267">
        <v>1.383443142217698</v>
      </c>
      <c r="M178" s="267">
        <v>3.7550622250321779</v>
      </c>
      <c r="N178" s="267">
        <v>4.9136915057564394</v>
      </c>
      <c r="O178" s="267">
        <v>14.388998131534681</v>
      </c>
      <c r="P178" s="267">
        <v>4.4255280510521917</v>
      </c>
      <c r="Q178" s="267">
        <v>5.446834404585843</v>
      </c>
      <c r="R178" s="267">
        <v>8.1447800559545254</v>
      </c>
      <c r="S178" s="267">
        <v>17.138222721615701</v>
      </c>
      <c r="T178" s="267">
        <v>3.3399219034119998</v>
      </c>
      <c r="U178" s="267">
        <v>2.774917964837305</v>
      </c>
      <c r="V178" s="267">
        <v>4.0747810395312687</v>
      </c>
      <c r="W178" s="267">
        <v>9.5046628678602261</v>
      </c>
      <c r="X178" s="267">
        <v>1.522274988515139</v>
      </c>
      <c r="Y178" s="267">
        <v>1.539795543951326</v>
      </c>
      <c r="Z178" s="267">
        <v>2.5557741931985798</v>
      </c>
      <c r="AA178" s="267">
        <v>5.3733916080279016</v>
      </c>
      <c r="AB178" s="267">
        <v>54.818398680000001</v>
      </c>
      <c r="AC178" s="267">
        <v>1.9843561110000001</v>
      </c>
      <c r="AD178" s="267">
        <v>104.2597146</v>
      </c>
      <c r="AE178" s="267">
        <v>732.48566440000002</v>
      </c>
    </row>
    <row r="179" spans="1:31">
      <c r="A179" s="267" t="s">
        <v>5102</v>
      </c>
      <c r="B179" s="267" t="s">
        <v>4942</v>
      </c>
      <c r="C179" s="267" t="s">
        <v>4922</v>
      </c>
      <c r="D179" s="267">
        <v>0.54981856241997107</v>
      </c>
      <c r="E179" s="267">
        <v>0.42944542931685958</v>
      </c>
      <c r="F179" s="267">
        <v>3.1162480282130312</v>
      </c>
      <c r="G179" s="267">
        <v>4.3029921223159082</v>
      </c>
      <c r="H179" s="267">
        <v>5.566855504697809E-2</v>
      </c>
      <c r="I179" s="267">
        <v>1.6214315023934269</v>
      </c>
      <c r="J179" s="267">
        <v>2.4276408733965402</v>
      </c>
      <c r="K179" s="267">
        <v>5.8160916950716874</v>
      </c>
      <c r="L179" s="267">
        <v>0.69437743016320974</v>
      </c>
      <c r="M179" s="267">
        <v>3.2120440207922871</v>
      </c>
      <c r="N179" s="267">
        <v>2.2253844707341521</v>
      </c>
      <c r="O179" s="267">
        <v>19.413688633791761</v>
      </c>
      <c r="P179" s="267">
        <v>1.944538564324797</v>
      </c>
      <c r="Q179" s="267">
        <v>4.5760113295295959</v>
      </c>
      <c r="R179" s="267">
        <v>5.4454096145976809</v>
      </c>
      <c r="S179" s="267">
        <v>12.23446069634309</v>
      </c>
      <c r="T179" s="267">
        <v>2.3763651015058662</v>
      </c>
      <c r="U179" s="267">
        <v>3.1080275318922008</v>
      </c>
      <c r="V179" s="267">
        <v>4.1138551680304456</v>
      </c>
      <c r="W179" s="267">
        <v>8.6891964836004636</v>
      </c>
      <c r="X179" s="267">
        <v>1.337128806825193</v>
      </c>
      <c r="Y179" s="267">
        <v>2.4680352998694648</v>
      </c>
      <c r="Z179" s="267">
        <v>3.4494139020325831</v>
      </c>
      <c r="AA179" s="267">
        <v>6.3462979970566753</v>
      </c>
      <c r="AB179" s="267">
        <v>55.451356269999998</v>
      </c>
      <c r="AC179" s="267">
        <v>1.8035718060000001</v>
      </c>
      <c r="AD179" s="267">
        <v>102.7849476</v>
      </c>
      <c r="AE179" s="267">
        <v>739.48974080000005</v>
      </c>
    </row>
    <row r="180" spans="1:31">
      <c r="A180" s="267" t="s">
        <v>5103</v>
      </c>
      <c r="B180" s="267" t="s">
        <v>4942</v>
      </c>
      <c r="C180" s="267" t="s">
        <v>4923</v>
      </c>
      <c r="D180" s="267">
        <v>0.47231480649423818</v>
      </c>
      <c r="E180" s="267">
        <v>0.6123389340601556</v>
      </c>
      <c r="F180" s="267">
        <v>3.0799884488298588</v>
      </c>
      <c r="G180" s="267">
        <v>3.2606767655738942</v>
      </c>
      <c r="H180" s="267">
        <v>0.33704083265882451</v>
      </c>
      <c r="I180" s="267">
        <v>1.672848249339165</v>
      </c>
      <c r="J180" s="267">
        <v>1.790368786172525</v>
      </c>
      <c r="K180" s="267">
        <v>2.6004947808032002</v>
      </c>
      <c r="L180" s="267">
        <v>1.182871000990845</v>
      </c>
      <c r="M180" s="267">
        <v>3.3153067723599721</v>
      </c>
      <c r="N180" s="267">
        <v>2.214688771075128</v>
      </c>
      <c r="O180" s="267">
        <v>14.244409758556531</v>
      </c>
      <c r="P180" s="267">
        <v>3.9187918960521619</v>
      </c>
      <c r="Q180" s="267">
        <v>5.3867976045168584</v>
      </c>
      <c r="R180" s="267">
        <v>5.1944710726015746</v>
      </c>
      <c r="S180" s="267">
        <v>14.196260378498611</v>
      </c>
      <c r="T180" s="267">
        <v>3.1152944116357268</v>
      </c>
      <c r="U180" s="267">
        <v>4.2648753007538804</v>
      </c>
      <c r="V180" s="267">
        <v>4.416398383756845</v>
      </c>
      <c r="W180" s="267">
        <v>11.214793086531481</v>
      </c>
      <c r="X180" s="267">
        <v>1.835958389799798</v>
      </c>
      <c r="Y180" s="267">
        <v>2.5477323006995798</v>
      </c>
      <c r="Z180" s="267">
        <v>3.3796380107426018</v>
      </c>
      <c r="AA180" s="267">
        <v>5.6323763673022036</v>
      </c>
      <c r="AB180" s="267">
        <v>53.564417030000001</v>
      </c>
      <c r="AC180" s="267">
        <v>1.9116474969999999</v>
      </c>
      <c r="AD180" s="267">
        <v>101.4375886</v>
      </c>
      <c r="AE180" s="267">
        <v>731.94775609999999</v>
      </c>
    </row>
    <row r="181" spans="1:31">
      <c r="A181" s="267" t="s">
        <v>5104</v>
      </c>
      <c r="B181" s="267" t="s">
        <v>4942</v>
      </c>
      <c r="C181" s="267" t="s">
        <v>4924</v>
      </c>
      <c r="D181" s="267">
        <v>1.02417955082755</v>
      </c>
      <c r="E181" s="267">
        <v>0.33693935729525543</v>
      </c>
      <c r="F181" s="267">
        <v>2.920764247131268</v>
      </c>
      <c r="G181" s="267">
        <v>3.1282822683071658</v>
      </c>
      <c r="H181" s="267">
        <v>0.27138280625849931</v>
      </c>
      <c r="I181" s="267">
        <v>1.673988528113254</v>
      </c>
      <c r="J181" s="267">
        <v>3.5223967622897141</v>
      </c>
      <c r="K181" s="267">
        <v>5.6189953667236274</v>
      </c>
      <c r="L181" s="267">
        <v>1.8108298020657689</v>
      </c>
      <c r="M181" s="267">
        <v>3.2829636484087739</v>
      </c>
      <c r="N181" s="267">
        <v>1.9970980135570069</v>
      </c>
      <c r="O181" s="267">
        <v>21.925787512115019</v>
      </c>
      <c r="P181" s="267">
        <v>2.4841763676631481</v>
      </c>
      <c r="Q181" s="267">
        <v>4.2398506433581451</v>
      </c>
      <c r="R181" s="267">
        <v>3.5883479135224059</v>
      </c>
      <c r="S181" s="267">
        <v>11.400919074536921</v>
      </c>
      <c r="T181" s="267">
        <v>2.976755665164788</v>
      </c>
      <c r="U181" s="267">
        <v>3.6607646839186638</v>
      </c>
      <c r="V181" s="267">
        <v>4.2321029532885603</v>
      </c>
      <c r="W181" s="267">
        <v>8.5222487142524113</v>
      </c>
      <c r="X181" s="267">
        <v>1.1557515496237281</v>
      </c>
      <c r="Y181" s="267">
        <v>2.368911515207424</v>
      </c>
      <c r="Z181" s="267">
        <v>3.4299132087985029</v>
      </c>
      <c r="AA181" s="267">
        <v>4.2574467266620832</v>
      </c>
      <c r="AB181" s="267">
        <v>51.446567190000003</v>
      </c>
      <c r="AC181" s="267">
        <v>1.966111752</v>
      </c>
      <c r="AD181" s="267">
        <v>102.4597842</v>
      </c>
      <c r="AE181" s="267">
        <v>745.8327018</v>
      </c>
    </row>
    <row r="182" spans="1:31">
      <c r="A182" s="267" t="s">
        <v>5105</v>
      </c>
      <c r="B182" s="267" t="s">
        <v>4942</v>
      </c>
      <c r="C182" s="267" t="s">
        <v>4925</v>
      </c>
      <c r="D182" s="267">
        <v>0.54485969497596975</v>
      </c>
      <c r="E182" s="267">
        <v>0.68307997315482116</v>
      </c>
      <c r="F182" s="267">
        <v>3.6543047111207461</v>
      </c>
      <c r="G182" s="267">
        <v>4.908287927064932</v>
      </c>
      <c r="H182" s="267">
        <v>0.1247746308539074</v>
      </c>
      <c r="I182" s="267">
        <v>2.0569885124553591</v>
      </c>
      <c r="J182" s="267">
        <v>3.3941042790380642</v>
      </c>
      <c r="K182" s="267">
        <v>6.1079563344838412</v>
      </c>
      <c r="L182" s="267">
        <v>0.56826067273535497</v>
      </c>
      <c r="M182" s="267">
        <v>3.024834618104971</v>
      </c>
      <c r="N182" s="267">
        <v>2.0749406730012532</v>
      </c>
      <c r="O182" s="267">
        <v>19.469543753804341</v>
      </c>
      <c r="P182" s="267">
        <v>1.8606517035951999</v>
      </c>
      <c r="Q182" s="267">
        <v>3.9332696893952899</v>
      </c>
      <c r="R182" s="267">
        <v>5.1236904669790162</v>
      </c>
      <c r="S182" s="267">
        <v>11.793131886161939</v>
      </c>
      <c r="T182" s="267">
        <v>2.3834695228372831</v>
      </c>
      <c r="U182" s="267">
        <v>2.761730243116971</v>
      </c>
      <c r="V182" s="267">
        <v>3.8630581431239399</v>
      </c>
      <c r="W182" s="267">
        <v>8.3139446010726417</v>
      </c>
      <c r="X182" s="267">
        <v>1.6635797237089069</v>
      </c>
      <c r="Y182" s="267">
        <v>2.095094505456732</v>
      </c>
      <c r="Z182" s="267">
        <v>3.391700184513001</v>
      </c>
      <c r="AA182" s="267">
        <v>6.1810597573416226</v>
      </c>
      <c r="AB182" s="267">
        <v>52.883915010000003</v>
      </c>
      <c r="AC182" s="267">
        <v>1.881585278</v>
      </c>
      <c r="AD182" s="267">
        <v>104.7797317</v>
      </c>
      <c r="AE182" s="267">
        <v>733.12178219999998</v>
      </c>
    </row>
    <row r="183" spans="1:31">
      <c r="A183" s="267" t="s">
        <v>5106</v>
      </c>
      <c r="B183" s="267" t="s">
        <v>4943</v>
      </c>
      <c r="C183" s="267" t="s">
        <v>4915</v>
      </c>
      <c r="D183" s="267">
        <v>1.284048759987567</v>
      </c>
      <c r="E183" s="267">
        <v>0.73585077254265108</v>
      </c>
      <c r="F183" s="267">
        <v>2.624100512073499</v>
      </c>
      <c r="G183" s="267">
        <v>4.8307416007163813</v>
      </c>
      <c r="H183" s="267">
        <v>0.3287089282607788</v>
      </c>
      <c r="I183" s="267">
        <v>1.122708354309585</v>
      </c>
      <c r="J183" s="267">
        <v>2.7032063116849798</v>
      </c>
      <c r="K183" s="267">
        <v>1.548737700396541</v>
      </c>
      <c r="L183" s="267">
        <v>2.5230756602575202</v>
      </c>
      <c r="M183" s="267">
        <v>2.7293313380342989</v>
      </c>
      <c r="N183" s="267">
        <v>2.0406154079569219</v>
      </c>
      <c r="O183" s="267">
        <v>27.91357414643285</v>
      </c>
      <c r="P183" s="267">
        <v>1.849040581648191</v>
      </c>
      <c r="Q183" s="267">
        <v>3.1030847536880359</v>
      </c>
      <c r="R183" s="267">
        <v>3.5478342055413279</v>
      </c>
      <c r="S183" s="267">
        <v>12.06558204005484</v>
      </c>
      <c r="T183" s="267">
        <v>2.006116577690416</v>
      </c>
      <c r="U183" s="267">
        <v>2.3034950465545632</v>
      </c>
      <c r="V183" s="267">
        <v>3.1841098079187868</v>
      </c>
      <c r="W183" s="267">
        <v>8.3402227364395856</v>
      </c>
      <c r="X183" s="267">
        <v>1.776354716112976</v>
      </c>
      <c r="Y183" s="267">
        <v>1.723126503116893</v>
      </c>
      <c r="Z183" s="267">
        <v>2.841360386959713</v>
      </c>
      <c r="AA183" s="267">
        <v>6.3980242584427742</v>
      </c>
      <c r="AB183" s="267">
        <v>51.665724109999999</v>
      </c>
      <c r="AC183" s="267">
        <v>1.591412512</v>
      </c>
      <c r="AD183" s="267">
        <v>104.0490286</v>
      </c>
      <c r="AE183" s="267">
        <v>749.68656940000005</v>
      </c>
    </row>
    <row r="184" spans="1:31">
      <c r="A184" s="267" t="s">
        <v>5107</v>
      </c>
      <c r="B184" s="267" t="s">
        <v>4943</v>
      </c>
      <c r="C184" s="267" t="s">
        <v>4917</v>
      </c>
      <c r="D184" s="267">
        <v>0.33129347273641041</v>
      </c>
      <c r="E184" s="267">
        <v>2.6252394645102042</v>
      </c>
      <c r="F184" s="267">
        <v>2.819605866199685</v>
      </c>
      <c r="G184" s="267">
        <v>1.80200335247952</v>
      </c>
      <c r="H184" s="267">
        <v>0.78430226241019241</v>
      </c>
      <c r="I184" s="267">
        <v>1.992348691750774</v>
      </c>
      <c r="J184" s="267">
        <v>1.1047677429833711</v>
      </c>
      <c r="K184" s="267">
        <v>5.8709349951634584</v>
      </c>
      <c r="L184" s="267">
        <v>0.79421362650747829</v>
      </c>
      <c r="M184" s="267">
        <v>2.4716633981015939</v>
      </c>
      <c r="N184" s="267">
        <v>1.714101642096012</v>
      </c>
      <c r="O184" s="267">
        <v>15.27651677312303</v>
      </c>
      <c r="P184" s="267">
        <v>4.1402760092099236</v>
      </c>
      <c r="Q184" s="267">
        <v>4.0700968743950696</v>
      </c>
      <c r="R184" s="267">
        <v>4.0066879978298484</v>
      </c>
      <c r="S184" s="267">
        <v>14.52654411360267</v>
      </c>
      <c r="T184" s="267">
        <v>6.0876493737116579</v>
      </c>
      <c r="U184" s="267">
        <v>3.1696521011748189</v>
      </c>
      <c r="V184" s="267">
        <v>4.0230087501477474</v>
      </c>
      <c r="W184" s="267">
        <v>8.079091452879311</v>
      </c>
      <c r="X184" s="267">
        <v>5.3509928366163768</v>
      </c>
      <c r="Y184" s="267">
        <v>1.389292155356171</v>
      </c>
      <c r="Z184" s="267">
        <v>3.3066595535923891</v>
      </c>
      <c r="AA184" s="267">
        <v>3.0943280342337292</v>
      </c>
      <c r="AB184" s="267">
        <v>53.840408359999998</v>
      </c>
      <c r="AC184" s="267">
        <v>1.7224202260000001</v>
      </c>
      <c r="AD184" s="267">
        <v>104.5910251</v>
      </c>
      <c r="AE184" s="267">
        <v>747.96297700000002</v>
      </c>
    </row>
    <row r="185" spans="1:31">
      <c r="A185" s="267" t="s">
        <v>5108</v>
      </c>
      <c r="B185" s="267" t="s">
        <v>4943</v>
      </c>
      <c r="C185" s="267" t="s">
        <v>4918</v>
      </c>
      <c r="D185" s="267">
        <v>0.3865456013421944</v>
      </c>
      <c r="E185" s="267">
        <v>0.45152899132527768</v>
      </c>
      <c r="F185" s="267">
        <v>1.3212847935941909</v>
      </c>
      <c r="G185" s="267">
        <v>5.5378297609872469</v>
      </c>
      <c r="H185" s="267">
        <v>5.4689547322508292E-18</v>
      </c>
      <c r="I185" s="267">
        <v>0.22125421017487401</v>
      </c>
      <c r="J185" s="267">
        <v>1.028547432551205</v>
      </c>
      <c r="K185" s="267">
        <v>10.677623647378439</v>
      </c>
      <c r="L185" s="267">
        <v>1.340733804740754</v>
      </c>
      <c r="M185" s="267">
        <v>4.6768901890487111</v>
      </c>
      <c r="N185" s="267">
        <v>1.5542860254601569</v>
      </c>
      <c r="O185" s="267">
        <v>12.4748792907696</v>
      </c>
      <c r="P185" s="267">
        <v>2.67323711981301</v>
      </c>
      <c r="Q185" s="267">
        <v>5.2344401052348868</v>
      </c>
      <c r="R185" s="267">
        <v>3.349518444064377</v>
      </c>
      <c r="S185" s="267">
        <v>14.215771344028671</v>
      </c>
      <c r="T185" s="267">
        <v>3.0958339647412449</v>
      </c>
      <c r="U185" s="267">
        <v>2.1868803660078422</v>
      </c>
      <c r="V185" s="267">
        <v>2.2321979699834662</v>
      </c>
      <c r="W185" s="267">
        <v>10.63993755077332</v>
      </c>
      <c r="X185" s="267">
        <v>2.1793086631976131</v>
      </c>
      <c r="Y185" s="267">
        <v>1.060386780203922</v>
      </c>
      <c r="Z185" s="267">
        <v>1.662099293685257</v>
      </c>
      <c r="AA185" s="267">
        <v>7.9716515398035002</v>
      </c>
      <c r="AB185" s="267">
        <v>51.010306020000002</v>
      </c>
      <c r="AC185" s="267">
        <v>1.7662537739999999</v>
      </c>
      <c r="AD185" s="267">
        <v>102.1901369</v>
      </c>
      <c r="AE185" s="267">
        <v>759.24251330000004</v>
      </c>
    </row>
    <row r="186" spans="1:31">
      <c r="A186" s="267" t="s">
        <v>5109</v>
      </c>
      <c r="B186" s="267" t="s">
        <v>4943</v>
      </c>
      <c r="C186" s="267" t="s">
        <v>4919</v>
      </c>
      <c r="D186" s="267">
        <v>0.4541954285711014</v>
      </c>
      <c r="E186" s="267">
        <v>0.64849406627231121</v>
      </c>
      <c r="F186" s="267">
        <v>2.333567226654798</v>
      </c>
      <c r="G186" s="267">
        <v>3.2665133698152662</v>
      </c>
      <c r="H186" s="267">
        <v>1.1427035872723741</v>
      </c>
      <c r="I186" s="267">
        <v>1.999479716102635</v>
      </c>
      <c r="J186" s="267">
        <v>4.1814009067372071</v>
      </c>
      <c r="K186" s="267">
        <v>13.82049460711826</v>
      </c>
      <c r="L186" s="267">
        <v>1.599554200568301</v>
      </c>
      <c r="M186" s="267">
        <v>6.0524593558916786</v>
      </c>
      <c r="N186" s="267">
        <v>1.5008336166123351</v>
      </c>
      <c r="O186" s="267">
        <v>14.122671371695681</v>
      </c>
      <c r="P186" s="267">
        <v>1.5797211648008831</v>
      </c>
      <c r="Q186" s="267">
        <v>6.5712110753196527</v>
      </c>
      <c r="R186" s="267">
        <v>3.344736499186967</v>
      </c>
      <c r="S186" s="267">
        <v>10.557392761402401</v>
      </c>
      <c r="T186" s="267">
        <v>0.66127397209685768</v>
      </c>
      <c r="U186" s="267">
        <v>2.8282433040932631</v>
      </c>
      <c r="V186" s="267">
        <v>2.2240089066343862</v>
      </c>
      <c r="W186" s="267">
        <v>5.5835233185927544</v>
      </c>
      <c r="X186" s="267">
        <v>1.071737918534176</v>
      </c>
      <c r="Y186" s="267">
        <v>1.852846482806662</v>
      </c>
      <c r="Z186" s="267">
        <v>2.25083493402173</v>
      </c>
      <c r="AA186" s="267">
        <v>4.4042763252905939</v>
      </c>
      <c r="AB186" s="267">
        <v>51.361159260000001</v>
      </c>
      <c r="AC186" s="267">
        <v>1.80222467</v>
      </c>
      <c r="AD186" s="267">
        <v>104.5281985</v>
      </c>
      <c r="AE186" s="267">
        <v>747.7789272</v>
      </c>
    </row>
    <row r="187" spans="1:31">
      <c r="A187" s="267" t="s">
        <v>5110</v>
      </c>
      <c r="B187" s="267" t="s">
        <v>4943</v>
      </c>
      <c r="C187" s="267" t="s">
        <v>4920</v>
      </c>
      <c r="D187" s="267">
        <v>1.024570798264101</v>
      </c>
      <c r="E187" s="267">
        <v>1.121232090124467</v>
      </c>
      <c r="F187" s="267">
        <v>2.3293310550079922</v>
      </c>
      <c r="G187" s="267">
        <v>2.5985614146492009</v>
      </c>
      <c r="H187" s="267">
        <v>4.1725144559666492E-2</v>
      </c>
      <c r="I187" s="267">
        <v>0.82049784359625144</v>
      </c>
      <c r="J187" s="267">
        <v>1.3514894380632561</v>
      </c>
      <c r="K187" s="267">
        <v>4.3125330378049176</v>
      </c>
      <c r="L187" s="267">
        <v>1.0505436364671941</v>
      </c>
      <c r="M187" s="267">
        <v>2.7126192984922639</v>
      </c>
      <c r="N187" s="267">
        <v>1.5099985387275241</v>
      </c>
      <c r="O187" s="267">
        <v>16.023271767399809</v>
      </c>
      <c r="P187" s="267">
        <v>4.6964532730656936</v>
      </c>
      <c r="Q187" s="267">
        <v>5.0057473278436664</v>
      </c>
      <c r="R187" s="267">
        <v>4.2646487254667402</v>
      </c>
      <c r="S187" s="267">
        <v>13.275018220758129</v>
      </c>
      <c r="T187" s="267">
        <v>5.8564513115529797</v>
      </c>
      <c r="U187" s="267">
        <v>3.9449188457131661</v>
      </c>
      <c r="V187" s="267">
        <v>3.458149650953342</v>
      </c>
      <c r="W187" s="267">
        <v>10.846889494843341</v>
      </c>
      <c r="X187" s="267">
        <v>4.3869940343880529</v>
      </c>
      <c r="Y187" s="267">
        <v>1.424823487953353</v>
      </c>
      <c r="Z187" s="267">
        <v>2.8655461263657012</v>
      </c>
      <c r="AA187" s="267">
        <v>5.0644319334350811</v>
      </c>
      <c r="AB187" s="267">
        <v>52.734420290000003</v>
      </c>
      <c r="AC187" s="267">
        <v>1.511655832</v>
      </c>
      <c r="AD187" s="267">
        <v>102.31531339999999</v>
      </c>
      <c r="AE187" s="267">
        <v>744.62360269999999</v>
      </c>
    </row>
    <row r="188" spans="1:31">
      <c r="A188" s="267" t="s">
        <v>5111</v>
      </c>
      <c r="B188" s="267" t="s">
        <v>4943</v>
      </c>
      <c r="C188" s="267" t="s">
        <v>4921</v>
      </c>
      <c r="D188" s="267">
        <v>0.28530387259188028</v>
      </c>
      <c r="E188" s="267">
        <v>0.98217905088036295</v>
      </c>
      <c r="F188" s="267">
        <v>2.4129558485808711</v>
      </c>
      <c r="G188" s="267">
        <v>2.893529150766029</v>
      </c>
      <c r="H188" s="267">
        <v>0.45106002152866892</v>
      </c>
      <c r="I188" s="267">
        <v>0.99638094004957745</v>
      </c>
      <c r="J188" s="267">
        <v>1.052193452018934</v>
      </c>
      <c r="K188" s="267">
        <v>14.48407649598807</v>
      </c>
      <c r="L188" s="267">
        <v>0.66602402170794051</v>
      </c>
      <c r="M188" s="267">
        <v>1.9108528000548739</v>
      </c>
      <c r="N188" s="267">
        <v>1.286594321914601</v>
      </c>
      <c r="O188" s="267">
        <v>13.988133503792801</v>
      </c>
      <c r="P188" s="267">
        <v>3.0299732886626791</v>
      </c>
      <c r="Q188" s="267">
        <v>3.3883834875479049</v>
      </c>
      <c r="R188" s="267">
        <v>4.5749472586114086</v>
      </c>
      <c r="S188" s="267">
        <v>11.79916101845591</v>
      </c>
      <c r="T188" s="267">
        <v>3.8674702970328831</v>
      </c>
      <c r="U188" s="267">
        <v>2.7858871569217349</v>
      </c>
      <c r="V188" s="267">
        <v>4.1329167749573417</v>
      </c>
      <c r="W188" s="267">
        <v>9.043447805921117</v>
      </c>
      <c r="X188" s="267">
        <v>2.5159944512920238</v>
      </c>
      <c r="Y188" s="267">
        <v>1.3268924537344611</v>
      </c>
      <c r="Z188" s="267">
        <v>3.0816365071600811</v>
      </c>
      <c r="AA188" s="267">
        <v>5.7913961065773201</v>
      </c>
      <c r="AB188" s="267">
        <v>53.067613219999998</v>
      </c>
      <c r="AC188" s="267">
        <v>1.741639994</v>
      </c>
      <c r="AD188" s="267">
        <v>104.9510883</v>
      </c>
      <c r="AE188" s="267">
        <v>751.58908680000002</v>
      </c>
    </row>
    <row r="189" spans="1:31">
      <c r="A189" s="267" t="s">
        <v>5112</v>
      </c>
      <c r="B189" s="267" t="s">
        <v>4943</v>
      </c>
      <c r="C189" s="267" t="s">
        <v>4922</v>
      </c>
      <c r="D189" s="267">
        <v>0.70007260120733095</v>
      </c>
      <c r="E189" s="267">
        <v>0.48853265932735601</v>
      </c>
      <c r="F189" s="267">
        <v>2.3649728907321341</v>
      </c>
      <c r="G189" s="267">
        <v>2.7927973601547</v>
      </c>
      <c r="H189" s="267">
        <v>2.412433704976559E-2</v>
      </c>
      <c r="I189" s="267">
        <v>0.42315790295056382</v>
      </c>
      <c r="J189" s="267">
        <v>0.95237047103990491</v>
      </c>
      <c r="K189" s="267">
        <v>9.8055437029360952</v>
      </c>
      <c r="L189" s="267">
        <v>1.652164523430206</v>
      </c>
      <c r="M189" s="267">
        <v>3.463542595335217</v>
      </c>
      <c r="N189" s="267">
        <v>4.2157547380571323</v>
      </c>
      <c r="O189" s="267">
        <v>12.422971728057369</v>
      </c>
      <c r="P189" s="267">
        <v>4.2601785435220521</v>
      </c>
      <c r="Q189" s="267">
        <v>4.0152014731178109</v>
      </c>
      <c r="R189" s="267">
        <v>8.3287101749991326</v>
      </c>
      <c r="S189" s="267">
        <v>11.023415365897289</v>
      </c>
      <c r="T189" s="267">
        <v>4.7348848552616802</v>
      </c>
      <c r="U189" s="267">
        <v>2.4476451124586149</v>
      </c>
      <c r="V189" s="267">
        <v>5.3455769217885534</v>
      </c>
      <c r="W189" s="267">
        <v>8.6663483631331868</v>
      </c>
      <c r="X189" s="267">
        <v>2.2387203684150792</v>
      </c>
      <c r="Y189" s="267">
        <v>1.519929032684842</v>
      </c>
      <c r="Z189" s="267">
        <v>3.1281761098510561</v>
      </c>
      <c r="AA189" s="267">
        <v>4.7148487033196487</v>
      </c>
      <c r="AB189" s="267">
        <v>52.990357899999999</v>
      </c>
      <c r="AC189" s="267">
        <v>1.569366204</v>
      </c>
      <c r="AD189" s="267">
        <v>101.35575420000001</v>
      </c>
      <c r="AE189" s="267">
        <v>745.0648784</v>
      </c>
    </row>
    <row r="190" spans="1:31">
      <c r="A190" s="267" t="s">
        <v>5113</v>
      </c>
      <c r="B190" s="267" t="s">
        <v>4943</v>
      </c>
      <c r="C190" s="267" t="s">
        <v>4923</v>
      </c>
      <c r="D190" s="267">
        <v>0.23895369023305621</v>
      </c>
      <c r="E190" s="267">
        <v>0.96867930093463173</v>
      </c>
      <c r="F190" s="267">
        <v>2.731931679858945</v>
      </c>
      <c r="G190" s="267">
        <v>3.3477011433173351</v>
      </c>
      <c r="H190" s="267">
        <v>0.25433642910962978</v>
      </c>
      <c r="I190" s="267">
        <v>1.1082493601468091</v>
      </c>
      <c r="J190" s="267">
        <v>1.821802808116874</v>
      </c>
      <c r="K190" s="267">
        <v>3.1352910713599682</v>
      </c>
      <c r="L190" s="267">
        <v>1.36410477879866</v>
      </c>
      <c r="M190" s="267">
        <v>3.4836893646316969</v>
      </c>
      <c r="N190" s="267">
        <v>2.430877409214208</v>
      </c>
      <c r="O190" s="267">
        <v>12.43067873373343</v>
      </c>
      <c r="P190" s="267">
        <v>3.9556383044798391</v>
      </c>
      <c r="Q190" s="267">
        <v>5.848544232908182</v>
      </c>
      <c r="R190" s="267">
        <v>5.5272086401992864</v>
      </c>
      <c r="S190" s="267">
        <v>12.905769336987721</v>
      </c>
      <c r="T190" s="267">
        <v>4.2073967379780024</v>
      </c>
      <c r="U190" s="267">
        <v>4.4492527256827126</v>
      </c>
      <c r="V190" s="267">
        <v>4.7800286585393126</v>
      </c>
      <c r="W190" s="267">
        <v>9.9224478230210753</v>
      </c>
      <c r="X190" s="267">
        <v>2.8030091578594041</v>
      </c>
      <c r="Y190" s="267">
        <v>2.0761642816693988</v>
      </c>
      <c r="Z190" s="267">
        <v>3.7314000519105521</v>
      </c>
      <c r="AA190" s="267">
        <v>6.2708495508562407</v>
      </c>
      <c r="AB190" s="267">
        <v>51.271160719999997</v>
      </c>
      <c r="AC190" s="267">
        <v>1.61727051</v>
      </c>
      <c r="AD190" s="267">
        <v>103.1241969</v>
      </c>
      <c r="AE190" s="267">
        <v>747.93311400000005</v>
      </c>
    </row>
    <row r="191" spans="1:31">
      <c r="A191" s="267" t="s">
        <v>5114</v>
      </c>
      <c r="B191" s="267" t="s">
        <v>4943</v>
      </c>
      <c r="C191" s="267" t="s">
        <v>4924</v>
      </c>
      <c r="D191" s="267">
        <v>1.558155828101464</v>
      </c>
      <c r="E191" s="267">
        <v>1.0327250979322591</v>
      </c>
      <c r="F191" s="267">
        <v>1.5769414933243799</v>
      </c>
      <c r="G191" s="267">
        <v>4.4977021964873458</v>
      </c>
      <c r="H191" s="267">
        <v>0.44016506350893991</v>
      </c>
      <c r="I191" s="267">
        <v>0.91481886560738757</v>
      </c>
      <c r="J191" s="267">
        <v>4.0708532217927926</v>
      </c>
      <c r="K191" s="267">
        <v>6.9401486136493142</v>
      </c>
      <c r="L191" s="267">
        <v>1.7322805579678311</v>
      </c>
      <c r="M191" s="267">
        <v>3.0232571387136908</v>
      </c>
      <c r="N191" s="267">
        <v>2.439967240524465</v>
      </c>
      <c r="O191" s="267">
        <v>23.51568604741869</v>
      </c>
      <c r="P191" s="267">
        <v>2.894185061295949</v>
      </c>
      <c r="Q191" s="267">
        <v>2.9707567847351659</v>
      </c>
      <c r="R191" s="267">
        <v>3.4157326343357282</v>
      </c>
      <c r="S191" s="267">
        <v>12.828832491157881</v>
      </c>
      <c r="T191" s="267">
        <v>2.6680938863357468</v>
      </c>
      <c r="U191" s="267">
        <v>1.554897327413109</v>
      </c>
      <c r="V191" s="267">
        <v>2.216187178717357</v>
      </c>
      <c r="W191" s="267">
        <v>9.5299626130309285</v>
      </c>
      <c r="X191" s="267">
        <v>1.977796747371048</v>
      </c>
      <c r="Y191" s="267">
        <v>0.74192729194475926</v>
      </c>
      <c r="Z191" s="267">
        <v>1.6065341538035101</v>
      </c>
      <c r="AA191" s="267">
        <v>5.5073794846326853</v>
      </c>
      <c r="AB191" s="267">
        <v>53.514440819999997</v>
      </c>
      <c r="AC191" s="267">
        <v>1.8590038149999999</v>
      </c>
      <c r="AD191" s="267">
        <v>102.9616005</v>
      </c>
      <c r="AE191" s="267">
        <v>756.30400440000005</v>
      </c>
    </row>
    <row r="192" spans="1:31">
      <c r="A192" s="267" t="s">
        <v>5115</v>
      </c>
      <c r="B192" s="267" t="s">
        <v>4943</v>
      </c>
      <c r="C192" s="267" t="s">
        <v>4925</v>
      </c>
      <c r="D192" s="267">
        <v>0.35459945592719078</v>
      </c>
      <c r="E192" s="267">
        <v>0.44604342707590022</v>
      </c>
      <c r="F192" s="267">
        <v>1.649982315492676</v>
      </c>
      <c r="G192" s="267">
        <v>4.6248951737132078</v>
      </c>
      <c r="H192" s="267">
        <v>2.5737146242060051E-2</v>
      </c>
      <c r="I192" s="267">
        <v>0.43793864280364209</v>
      </c>
      <c r="J192" s="267">
        <v>2.113803327741127</v>
      </c>
      <c r="K192" s="267">
        <v>1.322283443841664</v>
      </c>
      <c r="L192" s="267">
        <v>1.214060821028063</v>
      </c>
      <c r="M192" s="267">
        <v>2.9178815257412341</v>
      </c>
      <c r="N192" s="267">
        <v>2.58689058514494</v>
      </c>
      <c r="O192" s="267">
        <v>13.72661114291094</v>
      </c>
      <c r="P192" s="267">
        <v>4.5995906214581126</v>
      </c>
      <c r="Q192" s="267">
        <v>4.4022525488488817</v>
      </c>
      <c r="R192" s="267">
        <v>5.8998561355164441</v>
      </c>
      <c r="S192" s="267">
        <v>17.4318536483066</v>
      </c>
      <c r="T192" s="267">
        <v>3.650868609034295</v>
      </c>
      <c r="U192" s="267">
        <v>2.796819624982668</v>
      </c>
      <c r="V192" s="267">
        <v>3.91739097632099</v>
      </c>
      <c r="W192" s="267">
        <v>13.34637418780855</v>
      </c>
      <c r="X192" s="267">
        <v>1.913523826203313</v>
      </c>
      <c r="Y192" s="267">
        <v>1.108676494987594</v>
      </c>
      <c r="Z192" s="267">
        <v>2.1648412309570282</v>
      </c>
      <c r="AA192" s="267">
        <v>7.3416293074187919</v>
      </c>
      <c r="AB192" s="267">
        <v>51.030501749999999</v>
      </c>
      <c r="AC192" s="267">
        <v>1.531173466</v>
      </c>
      <c r="AD192" s="267">
        <v>101.5000963</v>
      </c>
      <c r="AE192" s="267">
        <v>738.04440450000004</v>
      </c>
    </row>
    <row r="193" spans="1:31">
      <c r="A193" s="267" t="s">
        <v>5116</v>
      </c>
      <c r="B193" s="267" t="s">
        <v>4944</v>
      </c>
      <c r="C193" s="267" t="s">
        <v>4915</v>
      </c>
      <c r="D193" s="267">
        <v>0.39696998869110078</v>
      </c>
      <c r="E193" s="267">
        <v>0.61873527412860541</v>
      </c>
      <c r="F193" s="267">
        <v>2.4885373951881791</v>
      </c>
      <c r="G193" s="267">
        <v>4.6093283225603576</v>
      </c>
      <c r="H193" s="267">
        <v>8.092942770869628E-2</v>
      </c>
      <c r="I193" s="267">
        <v>0.93658458224378571</v>
      </c>
      <c r="J193" s="267">
        <v>2.2232364130438631</v>
      </c>
      <c r="K193" s="267">
        <v>2.0180438021703342</v>
      </c>
      <c r="L193" s="267">
        <v>0.96605667747539858</v>
      </c>
      <c r="M193" s="267">
        <v>3.0818723588244472</v>
      </c>
      <c r="N193" s="267">
        <v>2.0960452752920049</v>
      </c>
      <c r="O193" s="267">
        <v>14.51358483740885</v>
      </c>
      <c r="P193" s="267">
        <v>3.3643710978169472</v>
      </c>
      <c r="Q193" s="267">
        <v>4.923928967488874</v>
      </c>
      <c r="R193" s="267">
        <v>5.209190850902405</v>
      </c>
      <c r="S193" s="267">
        <v>17.39937344070961</v>
      </c>
      <c r="T193" s="267">
        <v>2.3619004962196639</v>
      </c>
      <c r="U193" s="267">
        <v>3.4866565742565321</v>
      </c>
      <c r="V193" s="267">
        <v>3.8872603700216208</v>
      </c>
      <c r="W193" s="267">
        <v>13.07424538947126</v>
      </c>
      <c r="X193" s="267">
        <v>1.646376574638909</v>
      </c>
      <c r="Y193" s="267">
        <v>1.4118751040417781</v>
      </c>
      <c r="Z193" s="267">
        <v>2.6042048233064108</v>
      </c>
      <c r="AA193" s="267">
        <v>6.4093766425166354</v>
      </c>
      <c r="AB193" s="267">
        <v>50.582896859999998</v>
      </c>
      <c r="AC193" s="267">
        <v>1.6550456200000001</v>
      </c>
      <c r="AD193" s="267">
        <v>103.1451457</v>
      </c>
      <c r="AE193" s="267">
        <v>733.07822590000001</v>
      </c>
    </row>
    <row r="194" spans="1:31">
      <c r="A194" s="267" t="s">
        <v>5117</v>
      </c>
      <c r="B194" s="267" t="s">
        <v>4944</v>
      </c>
      <c r="C194" s="267" t="s">
        <v>4917</v>
      </c>
      <c r="D194" s="267">
        <v>0.37899441551508217</v>
      </c>
      <c r="E194" s="267">
        <v>0.61254313546890449</v>
      </c>
      <c r="F194" s="267">
        <v>2.9505116550002191</v>
      </c>
      <c r="G194" s="267">
        <v>4.2197877145790477</v>
      </c>
      <c r="H194" s="267">
        <v>0.19148391857195579</v>
      </c>
      <c r="I194" s="267">
        <v>1.151129425290111</v>
      </c>
      <c r="J194" s="267">
        <v>2.7229186249970052</v>
      </c>
      <c r="K194" s="267">
        <v>23.161515805204651</v>
      </c>
      <c r="L194" s="267">
        <v>0.71141719056436448</v>
      </c>
      <c r="M194" s="267">
        <v>3.4718063711650728</v>
      </c>
      <c r="N194" s="267">
        <v>1.2909498562874859</v>
      </c>
      <c r="O194" s="267">
        <v>12.65465582777207</v>
      </c>
      <c r="P194" s="267">
        <v>1.6754209778997291</v>
      </c>
      <c r="Q194" s="267">
        <v>4.1100375743801116</v>
      </c>
      <c r="R194" s="267">
        <v>3.7372538169417981</v>
      </c>
      <c r="S194" s="267">
        <v>9.3180708796419704</v>
      </c>
      <c r="T194" s="267">
        <v>2.2965986921035371</v>
      </c>
      <c r="U194" s="267">
        <v>2.6145292121606118</v>
      </c>
      <c r="V194" s="267">
        <v>3.7642491612539768</v>
      </c>
      <c r="W194" s="267">
        <v>6.9812757920554427</v>
      </c>
      <c r="X194" s="267">
        <v>1.691939767825001</v>
      </c>
      <c r="Y194" s="267">
        <v>1.638241116670172</v>
      </c>
      <c r="Z194" s="267">
        <v>3.0028607530529041</v>
      </c>
      <c r="AA194" s="267">
        <v>5.3741781352043603</v>
      </c>
      <c r="AB194" s="267">
        <v>53.868712850000001</v>
      </c>
      <c r="AC194" s="267">
        <v>1.8374818749999999</v>
      </c>
      <c r="AD194" s="267">
        <v>103.3810849</v>
      </c>
      <c r="AE194" s="267">
        <v>732.04682990000003</v>
      </c>
    </row>
    <row r="195" spans="1:31">
      <c r="A195" s="267" t="s">
        <v>5118</v>
      </c>
      <c r="B195" s="267" t="s">
        <v>4944</v>
      </c>
      <c r="C195" s="267" t="s">
        <v>4918</v>
      </c>
      <c r="D195" s="267">
        <v>0.3128867679651729</v>
      </c>
      <c r="E195" s="267">
        <v>0.35318481933508628</v>
      </c>
      <c r="F195" s="267">
        <v>1.333688718508891</v>
      </c>
      <c r="G195" s="267">
        <v>3.884166691567819</v>
      </c>
      <c r="H195" s="267">
        <v>0.16958609196805241</v>
      </c>
      <c r="I195" s="267">
        <v>0.28482460712878033</v>
      </c>
      <c r="J195" s="267">
        <v>1.772238133079663</v>
      </c>
      <c r="K195" s="267">
        <v>11.38765855035787</v>
      </c>
      <c r="L195" s="267">
        <v>0.48337764822212981</v>
      </c>
      <c r="M195" s="267">
        <v>2.830769243895912</v>
      </c>
      <c r="N195" s="267">
        <v>3.3553670619213021</v>
      </c>
      <c r="O195" s="267">
        <v>13.62945823133307</v>
      </c>
      <c r="P195" s="267">
        <v>2.0581170431931248</v>
      </c>
      <c r="Q195" s="267">
        <v>3.6194332130282518</v>
      </c>
      <c r="R195" s="267">
        <v>7.2981813376450058</v>
      </c>
      <c r="S195" s="267">
        <v>13.26150573351849</v>
      </c>
      <c r="T195" s="267">
        <v>2.864903754281201</v>
      </c>
      <c r="U195" s="267">
        <v>1.820409481442175</v>
      </c>
      <c r="V195" s="267">
        <v>4.5112096462839322</v>
      </c>
      <c r="W195" s="267">
        <v>10.408558970952599</v>
      </c>
      <c r="X195" s="267">
        <v>1.7699183882850931</v>
      </c>
      <c r="Y195" s="267">
        <v>0.99213306798249479</v>
      </c>
      <c r="Z195" s="267">
        <v>2.43024504124512</v>
      </c>
      <c r="AA195" s="267">
        <v>7.263661491927043</v>
      </c>
      <c r="AB195" s="267">
        <v>54.789369809999997</v>
      </c>
      <c r="AC195" s="267">
        <v>1.924526223</v>
      </c>
      <c r="AD195" s="267">
        <v>102.8887579</v>
      </c>
      <c r="AE195" s="267">
        <v>755.24690840000005</v>
      </c>
    </row>
    <row r="196" spans="1:31">
      <c r="A196" s="267" t="s">
        <v>5119</v>
      </c>
      <c r="B196" s="267" t="s">
        <v>4944</v>
      </c>
      <c r="C196" s="267" t="s">
        <v>4919</v>
      </c>
      <c r="D196" s="267">
        <v>0.72514294940004753</v>
      </c>
      <c r="E196" s="267">
        <v>0.46516219205804182</v>
      </c>
      <c r="F196" s="267">
        <v>2.5712883316425592</v>
      </c>
      <c r="G196" s="267">
        <v>4.1891348467628617</v>
      </c>
      <c r="H196" s="267">
        <v>6.099472419633839E-2</v>
      </c>
      <c r="I196" s="267">
        <v>0.90581838072033816</v>
      </c>
      <c r="J196" s="267">
        <v>1.665504335330062</v>
      </c>
      <c r="K196" s="267">
        <v>1.7787560477428199</v>
      </c>
      <c r="L196" s="267">
        <v>1.702453859038473</v>
      </c>
      <c r="M196" s="267">
        <v>3.930072165358959</v>
      </c>
      <c r="N196" s="267">
        <v>2.5031489358837882</v>
      </c>
      <c r="O196" s="267">
        <v>19.248778206356828</v>
      </c>
      <c r="P196" s="267">
        <v>2.200569088415548</v>
      </c>
      <c r="Q196" s="267">
        <v>5.296262328299421</v>
      </c>
      <c r="R196" s="267">
        <v>4.456401703537324</v>
      </c>
      <c r="S196" s="267">
        <v>14.70202315839806</v>
      </c>
      <c r="T196" s="267">
        <v>2.672972353746156</v>
      </c>
      <c r="U196" s="267">
        <v>3.4306193719312601</v>
      </c>
      <c r="V196" s="267">
        <v>3.5527709543596582</v>
      </c>
      <c r="W196" s="267">
        <v>10.724149584858649</v>
      </c>
      <c r="X196" s="267">
        <v>1.1716276317889129</v>
      </c>
      <c r="Y196" s="267">
        <v>2.5064897323084652</v>
      </c>
      <c r="Z196" s="267">
        <v>2.855035734727239</v>
      </c>
      <c r="AA196" s="267">
        <v>6.4653053642248013</v>
      </c>
      <c r="AB196" s="267">
        <v>53.641679199999999</v>
      </c>
      <c r="AC196" s="267">
        <v>1.7802677389999999</v>
      </c>
      <c r="AD196" s="267">
        <v>103.573003</v>
      </c>
      <c r="AE196" s="267">
        <v>750.22900419999996</v>
      </c>
    </row>
    <row r="197" spans="1:31">
      <c r="A197" s="267" t="s">
        <v>5120</v>
      </c>
      <c r="B197" s="267" t="s">
        <v>4944</v>
      </c>
      <c r="C197" s="267" t="s">
        <v>4920</v>
      </c>
      <c r="D197" s="267">
        <v>0.64264053139480626</v>
      </c>
      <c r="E197" s="267">
        <v>2.1459530392939019</v>
      </c>
      <c r="F197" s="267">
        <v>1.76323186349377</v>
      </c>
      <c r="G197" s="267">
        <v>2.1459882470791971</v>
      </c>
      <c r="H197" s="267">
        <v>4.6577822805671978E-2</v>
      </c>
      <c r="I197" s="267">
        <v>0.66534351049359619</v>
      </c>
      <c r="J197" s="267">
        <v>2.4407264798625992</v>
      </c>
      <c r="K197" s="267">
        <v>9.7855389593923601</v>
      </c>
      <c r="L197" s="267">
        <v>1.522884817896677</v>
      </c>
      <c r="M197" s="267">
        <v>3.166504489911286</v>
      </c>
      <c r="N197" s="267">
        <v>3.274072727315616</v>
      </c>
      <c r="O197" s="267">
        <v>17.900553505590469</v>
      </c>
      <c r="P197" s="267">
        <v>3.7208965688536262</v>
      </c>
      <c r="Q197" s="267">
        <v>3.784338733533823</v>
      </c>
      <c r="R197" s="267">
        <v>5.289024804458748</v>
      </c>
      <c r="S197" s="267">
        <v>12.581846358401259</v>
      </c>
      <c r="T197" s="267">
        <v>3.771697331152875</v>
      </c>
      <c r="U197" s="267">
        <v>1.907072811140172</v>
      </c>
      <c r="V197" s="267">
        <v>3.2299113681187959</v>
      </c>
      <c r="W197" s="267">
        <v>8.667563014245431</v>
      </c>
      <c r="X197" s="267">
        <v>2.0186355470514008</v>
      </c>
      <c r="Y197" s="267">
        <v>1.1077305848307699</v>
      </c>
      <c r="Z197" s="267">
        <v>2.29894260724063</v>
      </c>
      <c r="AA197" s="267">
        <v>5.894380362632659</v>
      </c>
      <c r="AB197" s="267">
        <v>54.571330879999998</v>
      </c>
      <c r="AC197" s="267">
        <v>1.9125997889999999</v>
      </c>
      <c r="AD197" s="267">
        <v>103.24647349999999</v>
      </c>
      <c r="AE197" s="267">
        <v>737.24791430000005</v>
      </c>
    </row>
    <row r="198" spans="1:31">
      <c r="A198" s="267" t="s">
        <v>5121</v>
      </c>
      <c r="B198" s="267" t="s">
        <v>4944</v>
      </c>
      <c r="C198" s="267" t="s">
        <v>4921</v>
      </c>
      <c r="D198" s="267">
        <v>0.294032319419126</v>
      </c>
      <c r="E198" s="267">
        <v>0.48005641353141032</v>
      </c>
      <c r="F198" s="267">
        <v>1.5866133799694739</v>
      </c>
      <c r="G198" s="267">
        <v>3.5395145649913369</v>
      </c>
      <c r="H198" s="267">
        <v>4.6157585212160519E-2</v>
      </c>
      <c r="I198" s="267">
        <v>0.56114204202976692</v>
      </c>
      <c r="J198" s="267">
        <v>1.4114191633449931</v>
      </c>
      <c r="K198" s="267">
        <v>8.8749528505838864</v>
      </c>
      <c r="L198" s="267">
        <v>2.5762160527918039</v>
      </c>
      <c r="M198" s="267">
        <v>4.7613457362424523</v>
      </c>
      <c r="N198" s="267">
        <v>3.1188839073656331</v>
      </c>
      <c r="O198" s="267">
        <v>10.406054193889601</v>
      </c>
      <c r="P198" s="267">
        <v>6.8611701942588903</v>
      </c>
      <c r="Q198" s="267">
        <v>5.5183141898736459</v>
      </c>
      <c r="R198" s="267">
        <v>5.4264191689270671</v>
      </c>
      <c r="S198" s="267">
        <v>12.84820123289292</v>
      </c>
      <c r="T198" s="267">
        <v>4.7648056966723091</v>
      </c>
      <c r="U198" s="267">
        <v>2.099277642911054</v>
      </c>
      <c r="V198" s="267">
        <v>2.927171600887386</v>
      </c>
      <c r="W198" s="267">
        <v>7.8054234254870476</v>
      </c>
      <c r="X198" s="267">
        <v>2.427870383950308</v>
      </c>
      <c r="Y198" s="267">
        <v>0.9293483269274152</v>
      </c>
      <c r="Z198" s="267">
        <v>1.949531756623476</v>
      </c>
      <c r="AA198" s="267">
        <v>5.1796800935201341</v>
      </c>
      <c r="AB198" s="267">
        <v>50.32493023</v>
      </c>
      <c r="AC198" s="267">
        <v>1.808482704</v>
      </c>
      <c r="AD198" s="267">
        <v>103.34329200000001</v>
      </c>
      <c r="AE198" s="267">
        <v>759.33888539999998</v>
      </c>
    </row>
    <row r="199" spans="1:31">
      <c r="A199" s="267" t="s">
        <v>5122</v>
      </c>
      <c r="B199" s="267" t="s">
        <v>4944</v>
      </c>
      <c r="C199" s="267" t="s">
        <v>4922</v>
      </c>
      <c r="D199" s="267">
        <v>0.4716059088761359</v>
      </c>
      <c r="E199" s="267">
        <v>0.54128703427339364</v>
      </c>
      <c r="F199" s="267">
        <v>1.560351536768017</v>
      </c>
      <c r="G199" s="267">
        <v>4.3802217690994061</v>
      </c>
      <c r="H199" s="267">
        <v>3.4410464830783097E-2</v>
      </c>
      <c r="I199" s="267">
        <v>0.54675458525699627</v>
      </c>
      <c r="J199" s="267">
        <v>1.639764130818018</v>
      </c>
      <c r="K199" s="267">
        <v>5.0077798132577653</v>
      </c>
      <c r="L199" s="267">
        <v>1.2626102644584281</v>
      </c>
      <c r="M199" s="267">
        <v>2.884031912573056</v>
      </c>
      <c r="N199" s="267">
        <v>2.7670670223208842</v>
      </c>
      <c r="O199" s="267">
        <v>15.346068589599261</v>
      </c>
      <c r="P199" s="267">
        <v>3.8479582544408282</v>
      </c>
      <c r="Q199" s="267">
        <v>4.0728696258811201</v>
      </c>
      <c r="R199" s="267">
        <v>5.46851329661291</v>
      </c>
      <c r="S199" s="267">
        <v>16.23638197133295</v>
      </c>
      <c r="T199" s="267">
        <v>3.8409638343264709</v>
      </c>
      <c r="U199" s="267">
        <v>2.3662508324975731</v>
      </c>
      <c r="V199" s="267">
        <v>3.5645939557185118</v>
      </c>
      <c r="W199" s="267">
        <v>11.739856626119259</v>
      </c>
      <c r="X199" s="267">
        <v>2.1123972144807239</v>
      </c>
      <c r="Y199" s="267">
        <v>1.1090532611795769</v>
      </c>
      <c r="Z199" s="267">
        <v>1.9824384626444269</v>
      </c>
      <c r="AA199" s="267">
        <v>6.9564706034881363</v>
      </c>
      <c r="AB199" s="267">
        <v>52.270505389999997</v>
      </c>
      <c r="AC199" s="267">
        <v>1.6863354290000001</v>
      </c>
      <c r="AD199" s="267">
        <v>103.2832653</v>
      </c>
      <c r="AE199" s="267">
        <v>733.40205879999996</v>
      </c>
    </row>
    <row r="200" spans="1:31">
      <c r="A200" s="267" t="s">
        <v>5123</v>
      </c>
      <c r="B200" s="267" t="s">
        <v>4944</v>
      </c>
      <c r="C200" s="267" t="s">
        <v>4923</v>
      </c>
      <c r="D200" s="267">
        <v>0.15462407463651079</v>
      </c>
      <c r="E200" s="267">
        <v>0.19179139156999919</v>
      </c>
      <c r="F200" s="267">
        <v>1.3985194663896321</v>
      </c>
      <c r="G200" s="267">
        <v>3.6927030157926981</v>
      </c>
      <c r="H200" s="267">
        <v>3.2906686728697038E-2</v>
      </c>
      <c r="I200" s="267">
        <v>0.28051753721127459</v>
      </c>
      <c r="J200" s="267">
        <v>1.3450809330803379</v>
      </c>
      <c r="K200" s="267">
        <v>3.1546835670603119</v>
      </c>
      <c r="L200" s="267">
        <v>0.61915867938278746</v>
      </c>
      <c r="M200" s="267">
        <v>3.1479981650706459</v>
      </c>
      <c r="N200" s="267">
        <v>2.4409734353038588</v>
      </c>
      <c r="O200" s="267">
        <v>14.566468649611039</v>
      </c>
      <c r="P200" s="267">
        <v>2.3426178134642179</v>
      </c>
      <c r="Q200" s="267">
        <v>4.6677838181019782</v>
      </c>
      <c r="R200" s="267">
        <v>4.945238413446897</v>
      </c>
      <c r="S200" s="267">
        <v>17.922264084239021</v>
      </c>
      <c r="T200" s="267">
        <v>2.893895185920317</v>
      </c>
      <c r="U200" s="267">
        <v>3.2644532615980162</v>
      </c>
      <c r="V200" s="267">
        <v>4.3597721679293144</v>
      </c>
      <c r="W200" s="267">
        <v>14.39395428190393</v>
      </c>
      <c r="X200" s="267">
        <v>1.359617538158427</v>
      </c>
      <c r="Y200" s="267">
        <v>1.6072166059844151</v>
      </c>
      <c r="Z200" s="267">
        <v>2.405141797180145</v>
      </c>
      <c r="AA200" s="267">
        <v>8.1091353640431034</v>
      </c>
      <c r="AB200" s="267">
        <v>52.301556640000001</v>
      </c>
      <c r="AC200" s="267">
        <v>1.8133901610000001</v>
      </c>
      <c r="AD200" s="267">
        <v>102.4747479</v>
      </c>
      <c r="AE200" s="267">
        <v>741.77270599999997</v>
      </c>
    </row>
    <row r="201" spans="1:31">
      <c r="A201" s="267" t="s">
        <v>5124</v>
      </c>
      <c r="B201" s="267" t="s">
        <v>4944</v>
      </c>
      <c r="C201" s="267" t="s">
        <v>4924</v>
      </c>
      <c r="D201" s="267">
        <v>0.45213846423837611</v>
      </c>
      <c r="E201" s="267">
        <v>0.78477989398244485</v>
      </c>
      <c r="F201" s="267">
        <v>2.005391828832614</v>
      </c>
      <c r="G201" s="267">
        <v>3.6944678863487241</v>
      </c>
      <c r="H201" s="267">
        <v>0.27505133970626933</v>
      </c>
      <c r="I201" s="267">
        <v>1.0049752054635011</v>
      </c>
      <c r="J201" s="267">
        <v>1.83332473579333</v>
      </c>
      <c r="K201" s="267">
        <v>2.3013343839495528</v>
      </c>
      <c r="L201" s="267">
        <v>1.2913612609110821</v>
      </c>
      <c r="M201" s="267">
        <v>2.9100018125208318</v>
      </c>
      <c r="N201" s="267">
        <v>2.706738982572602</v>
      </c>
      <c r="O201" s="267">
        <v>11.38455814876923</v>
      </c>
      <c r="P201" s="267">
        <v>5.6303835891258247</v>
      </c>
      <c r="Q201" s="267">
        <v>4.5478319394568754</v>
      </c>
      <c r="R201" s="267">
        <v>6.7422604979170293</v>
      </c>
      <c r="S201" s="267">
        <v>12.624372359811719</v>
      </c>
      <c r="T201" s="267">
        <v>5.2716686121060281</v>
      </c>
      <c r="U201" s="267">
        <v>3.6533088879843918</v>
      </c>
      <c r="V201" s="267">
        <v>5.3335204151854096</v>
      </c>
      <c r="W201" s="267">
        <v>11.22910855270039</v>
      </c>
      <c r="X201" s="267">
        <v>2.1228939140280709</v>
      </c>
      <c r="Y201" s="267">
        <v>1.634201132995287</v>
      </c>
      <c r="Z201" s="267">
        <v>2.9445056764305479</v>
      </c>
      <c r="AA201" s="267">
        <v>6.7020001471235284</v>
      </c>
      <c r="AB201" s="267">
        <v>55.272627139999997</v>
      </c>
      <c r="AC201" s="267">
        <v>1.513669224</v>
      </c>
      <c r="AD201" s="267">
        <v>103.33522480000001</v>
      </c>
      <c r="AE201" s="267">
        <v>733.27743399999997</v>
      </c>
    </row>
    <row r="202" spans="1:31">
      <c r="A202" s="267" t="s">
        <v>5125</v>
      </c>
      <c r="B202" s="267" t="s">
        <v>4944</v>
      </c>
      <c r="C202" s="267" t="s">
        <v>4925</v>
      </c>
      <c r="D202" s="267">
        <v>0.48049631857744379</v>
      </c>
      <c r="E202" s="267">
        <v>0.50710754353068577</v>
      </c>
      <c r="F202" s="267">
        <v>2.1280949676714118</v>
      </c>
      <c r="G202" s="267">
        <v>6.3647387152918773</v>
      </c>
      <c r="H202" s="267">
        <v>2.7409026921242249E-2</v>
      </c>
      <c r="I202" s="267">
        <v>0.96226214483225692</v>
      </c>
      <c r="J202" s="267">
        <v>2.6937701758099442</v>
      </c>
      <c r="K202" s="267">
        <v>6.6147554069279959</v>
      </c>
      <c r="L202" s="267">
        <v>0.6781238901448674</v>
      </c>
      <c r="M202" s="267">
        <v>2.625473341006078</v>
      </c>
      <c r="N202" s="267">
        <v>1.774966264434122</v>
      </c>
      <c r="O202" s="267">
        <v>18.12905320768489</v>
      </c>
      <c r="P202" s="267">
        <v>2.460313455474175</v>
      </c>
      <c r="Q202" s="267">
        <v>3.163757531969313</v>
      </c>
      <c r="R202" s="267">
        <v>4.4444705385951808</v>
      </c>
      <c r="S202" s="267">
        <v>12.61607762462978</v>
      </c>
      <c r="T202" s="267">
        <v>3.2932961191767882</v>
      </c>
      <c r="U202" s="267">
        <v>1.951349174400254</v>
      </c>
      <c r="V202" s="267">
        <v>3.3517277136926791</v>
      </c>
      <c r="W202" s="267">
        <v>10.61601502741383</v>
      </c>
      <c r="X202" s="267">
        <v>1.920870248978833</v>
      </c>
      <c r="Y202" s="267">
        <v>1.304520526958846</v>
      </c>
      <c r="Z202" s="267">
        <v>2.273715566767132</v>
      </c>
      <c r="AA202" s="267">
        <v>9.126883072956085</v>
      </c>
      <c r="AB202" s="267">
        <v>52.312393229999998</v>
      </c>
      <c r="AC202" s="267">
        <v>1.8809729100000001</v>
      </c>
      <c r="AD202" s="267">
        <v>101.6006405</v>
      </c>
      <c r="AE202" s="267">
        <v>732.16418880000003</v>
      </c>
    </row>
    <row r="203" spans="1:31">
      <c r="A203" s="267" t="s">
        <v>5126</v>
      </c>
      <c r="B203" s="267" t="s">
        <v>4945</v>
      </c>
      <c r="C203" s="267" t="s">
        <v>4915</v>
      </c>
      <c r="D203" s="267">
        <v>0.37378609248226469</v>
      </c>
      <c r="E203" s="267">
        <v>0.63212169609924074</v>
      </c>
      <c r="F203" s="267">
        <v>2.623637113606291</v>
      </c>
      <c r="G203" s="267">
        <v>4.7983037341883534</v>
      </c>
      <c r="H203" s="267">
        <v>0.12218841147184301</v>
      </c>
      <c r="I203" s="267">
        <v>1.268856314956945</v>
      </c>
      <c r="J203" s="267">
        <v>3.1381968103198221</v>
      </c>
      <c r="K203" s="267">
        <v>2.1129136232323091</v>
      </c>
      <c r="L203" s="267">
        <v>0.88950748760415199</v>
      </c>
      <c r="M203" s="267">
        <v>3.0513837281489602</v>
      </c>
      <c r="N203" s="267">
        <v>2.1090201193685538</v>
      </c>
      <c r="O203" s="267">
        <v>13.44398553108727</v>
      </c>
      <c r="P203" s="267">
        <v>3.2214634191026268</v>
      </c>
      <c r="Q203" s="267">
        <v>5.0663517141448793</v>
      </c>
      <c r="R203" s="267">
        <v>5.5908657632023626</v>
      </c>
      <c r="S203" s="267">
        <v>15.89527088634676</v>
      </c>
      <c r="T203" s="267">
        <v>3.2612204593870682</v>
      </c>
      <c r="U203" s="267">
        <v>3.2274434239326499</v>
      </c>
      <c r="V203" s="267">
        <v>4.1287722327677256</v>
      </c>
      <c r="W203" s="267">
        <v>12.014635264894631</v>
      </c>
      <c r="X203" s="267">
        <v>1.7203853195758381</v>
      </c>
      <c r="Y203" s="267">
        <v>1.507208173066626</v>
      </c>
      <c r="Z203" s="267">
        <v>2.7819795341621032</v>
      </c>
      <c r="AA203" s="267">
        <v>6.8732882423113271</v>
      </c>
      <c r="AB203" s="267">
        <v>52.973875470000003</v>
      </c>
      <c r="AC203" s="267">
        <v>1.9021755279999999</v>
      </c>
      <c r="AD203" s="267">
        <v>103.4348753</v>
      </c>
      <c r="AE203" s="267">
        <v>742.62741149999999</v>
      </c>
    </row>
    <row r="204" spans="1:31">
      <c r="A204" s="267" t="s">
        <v>5127</v>
      </c>
      <c r="B204" s="267" t="s">
        <v>4945</v>
      </c>
      <c r="C204" s="267" t="s">
        <v>4917</v>
      </c>
      <c r="D204" s="267">
        <v>0.38896216874550898</v>
      </c>
      <c r="E204" s="267">
        <v>0.80731510700929832</v>
      </c>
      <c r="F204" s="267">
        <v>2.365110552081465</v>
      </c>
      <c r="G204" s="267">
        <v>6.1296364555952501</v>
      </c>
      <c r="H204" s="267">
        <v>0.13219741940709639</v>
      </c>
      <c r="I204" s="267">
        <v>1.293011646715909</v>
      </c>
      <c r="J204" s="267">
        <v>3.806177041890729</v>
      </c>
      <c r="K204" s="267">
        <v>11.213366987160081</v>
      </c>
      <c r="L204" s="267">
        <v>1.3474856546261771</v>
      </c>
      <c r="M204" s="267">
        <v>5.1726763734173904</v>
      </c>
      <c r="N204" s="267">
        <v>1.281843314227926</v>
      </c>
      <c r="O204" s="267">
        <v>13.465113300486269</v>
      </c>
      <c r="P204" s="267">
        <v>1.80275567289422</v>
      </c>
      <c r="Q204" s="267">
        <v>5.5367439954171296</v>
      </c>
      <c r="R204" s="267">
        <v>2.8013867294353529</v>
      </c>
      <c r="S204" s="267">
        <v>12.144481116488651</v>
      </c>
      <c r="T204" s="267">
        <v>1.315230332764</v>
      </c>
      <c r="U204" s="267">
        <v>2.1351582091941652</v>
      </c>
      <c r="V204" s="267">
        <v>1.587611992288088</v>
      </c>
      <c r="W204" s="267">
        <v>8.2293273624170702</v>
      </c>
      <c r="X204" s="267">
        <v>1.508699334970744</v>
      </c>
      <c r="Y204" s="267">
        <v>1.3957666687870169</v>
      </c>
      <c r="Z204" s="267">
        <v>1.998166173280816</v>
      </c>
      <c r="AA204" s="267">
        <v>7.4493511488870237</v>
      </c>
      <c r="AB204" s="267">
        <v>52.959056689999997</v>
      </c>
      <c r="AC204" s="267">
        <v>1.5857266800000001</v>
      </c>
      <c r="AD204" s="267">
        <v>103.0890534</v>
      </c>
      <c r="AE204" s="267">
        <v>740.99607990000004</v>
      </c>
    </row>
    <row r="205" spans="1:31">
      <c r="A205" s="267" t="s">
        <v>5128</v>
      </c>
      <c r="B205" s="267" t="s">
        <v>4945</v>
      </c>
      <c r="C205" s="267" t="s">
        <v>4918</v>
      </c>
      <c r="D205" s="267">
        <v>0.34618127000404059</v>
      </c>
      <c r="E205" s="267">
        <v>0.31339273080419561</v>
      </c>
      <c r="F205" s="267">
        <v>0.75559735457302335</v>
      </c>
      <c r="G205" s="267">
        <v>1.4347545740274299</v>
      </c>
      <c r="H205" s="267">
        <v>3.6789437117358492E-2</v>
      </c>
      <c r="I205" s="267">
        <v>0.17159416636338909</v>
      </c>
      <c r="J205" s="267">
        <v>0.20784139558452031</v>
      </c>
      <c r="K205" s="267">
        <v>11.48243232841125</v>
      </c>
      <c r="L205" s="267">
        <v>1.651380543119789</v>
      </c>
      <c r="M205" s="267">
        <v>5.5058015051356568</v>
      </c>
      <c r="N205" s="267">
        <v>1.3020609262781351</v>
      </c>
      <c r="O205" s="267">
        <v>12.78381824920111</v>
      </c>
      <c r="P205" s="267">
        <v>4.3448740712550968</v>
      </c>
      <c r="Q205" s="267">
        <v>6.395236887785213</v>
      </c>
      <c r="R205" s="267">
        <v>3.5820151774180502</v>
      </c>
      <c r="S205" s="267">
        <v>12.47393307460035</v>
      </c>
      <c r="T205" s="267">
        <v>6.92727307823783</v>
      </c>
      <c r="U205" s="267">
        <v>2.5348072971605591</v>
      </c>
      <c r="V205" s="267">
        <v>2.2799024097840919</v>
      </c>
      <c r="W205" s="267">
        <v>8.4373831624292315</v>
      </c>
      <c r="X205" s="267">
        <v>3.0520258379903158</v>
      </c>
      <c r="Y205" s="267">
        <v>1.4021552459234401</v>
      </c>
      <c r="Z205" s="267">
        <v>1.542547484602651</v>
      </c>
      <c r="AA205" s="267">
        <v>5.4461155307022953</v>
      </c>
      <c r="AB205" s="267">
        <v>52.53353457</v>
      </c>
      <c r="AC205" s="267">
        <v>1.880149195</v>
      </c>
      <c r="AD205" s="267">
        <v>103.02321980000001</v>
      </c>
      <c r="AE205" s="267">
        <v>734.92214969999998</v>
      </c>
    </row>
    <row r="206" spans="1:31">
      <c r="A206" s="267" t="s">
        <v>5129</v>
      </c>
      <c r="B206" s="267" t="s">
        <v>4945</v>
      </c>
      <c r="C206" s="267" t="s">
        <v>4919</v>
      </c>
      <c r="D206" s="267">
        <v>0.48542784416620283</v>
      </c>
      <c r="E206" s="267">
        <v>0.64361719176160681</v>
      </c>
      <c r="F206" s="267">
        <v>3.1894481115771329</v>
      </c>
      <c r="G206" s="267">
        <v>3.2725480636962749</v>
      </c>
      <c r="H206" s="267">
        <v>0.35429285728354448</v>
      </c>
      <c r="I206" s="267">
        <v>1.7584491801423561</v>
      </c>
      <c r="J206" s="267">
        <v>1.8650497004054181</v>
      </c>
      <c r="K206" s="267">
        <v>2.7127422940522221</v>
      </c>
      <c r="L206" s="267">
        <v>1.201218464758472</v>
      </c>
      <c r="M206" s="267">
        <v>3.353656498370587</v>
      </c>
      <c r="N206" s="267">
        <v>2.211322221713226</v>
      </c>
      <c r="O206" s="267">
        <v>14.37601025785357</v>
      </c>
      <c r="P206" s="267">
        <v>3.943362396302752</v>
      </c>
      <c r="Q206" s="267">
        <v>5.4305908526916644</v>
      </c>
      <c r="R206" s="267">
        <v>5.1469434850716986</v>
      </c>
      <c r="S206" s="267">
        <v>14.05894203795479</v>
      </c>
      <c r="T206" s="267">
        <v>3.042789316955798</v>
      </c>
      <c r="U206" s="267">
        <v>4.3246854961633217</v>
      </c>
      <c r="V206" s="267">
        <v>4.3577063745569466</v>
      </c>
      <c r="W206" s="267">
        <v>10.96994314034341</v>
      </c>
      <c r="X206" s="267">
        <v>1.836779070033185</v>
      </c>
      <c r="Y206" s="267">
        <v>2.5893261870172859</v>
      </c>
      <c r="Z206" s="267">
        <v>3.3535164717788239</v>
      </c>
      <c r="AA206" s="267">
        <v>5.4025699336099704</v>
      </c>
      <c r="AB206" s="267">
        <v>51.80443065</v>
      </c>
      <c r="AC206" s="267">
        <v>1.8973256169999999</v>
      </c>
      <c r="AD206" s="267">
        <v>101.2559651</v>
      </c>
      <c r="AE206" s="267">
        <v>736.42494399999998</v>
      </c>
    </row>
    <row r="207" spans="1:31">
      <c r="A207" s="267" t="s">
        <v>5130</v>
      </c>
      <c r="B207" s="267" t="s">
        <v>4945</v>
      </c>
      <c r="C207" s="267" t="s">
        <v>4920</v>
      </c>
      <c r="D207" s="267">
        <v>0.72390500465095953</v>
      </c>
      <c r="E207" s="267">
        <v>0.40761921305725318</v>
      </c>
      <c r="F207" s="267">
        <v>1.327524825740672</v>
      </c>
      <c r="G207" s="267">
        <v>2.759667826381575</v>
      </c>
      <c r="H207" s="267">
        <v>6.7027193334670401E-2</v>
      </c>
      <c r="I207" s="267">
        <v>0.39023789377828783</v>
      </c>
      <c r="J207" s="267">
        <v>1.0703322582293751</v>
      </c>
      <c r="K207" s="267">
        <v>1.688155560489554</v>
      </c>
      <c r="L207" s="267">
        <v>1.2283485656428721</v>
      </c>
      <c r="M207" s="267">
        <v>3.5881237889908228</v>
      </c>
      <c r="N207" s="267">
        <v>2.5699023478942991</v>
      </c>
      <c r="O207" s="267">
        <v>18.121258713401431</v>
      </c>
      <c r="P207" s="267">
        <v>3.6287174074832831</v>
      </c>
      <c r="Q207" s="267">
        <v>4.9971741101990901</v>
      </c>
      <c r="R207" s="267">
        <v>5.667448848593355</v>
      </c>
      <c r="S207" s="267">
        <v>16.29997725428565</v>
      </c>
      <c r="T207" s="267">
        <v>3.626488341633102</v>
      </c>
      <c r="U207" s="267">
        <v>3.5394552418829219</v>
      </c>
      <c r="V207" s="267">
        <v>4.3137585790068602</v>
      </c>
      <c r="W207" s="267">
        <v>13.381893622901289</v>
      </c>
      <c r="X207" s="267">
        <v>1.35685096940355</v>
      </c>
      <c r="Y207" s="267">
        <v>1.185760234032033</v>
      </c>
      <c r="Z207" s="267">
        <v>1.81444701083607</v>
      </c>
      <c r="AA207" s="267">
        <v>6.230800936189075</v>
      </c>
      <c r="AB207" s="267">
        <v>50.335948850000001</v>
      </c>
      <c r="AC207" s="267">
        <v>1.9071395550000001</v>
      </c>
      <c r="AD207" s="267">
        <v>104.6525159</v>
      </c>
      <c r="AE207" s="267">
        <v>758.06400550000001</v>
      </c>
    </row>
    <row r="208" spans="1:31">
      <c r="A208" s="267" t="s">
        <v>5131</v>
      </c>
      <c r="B208" s="267" t="s">
        <v>4945</v>
      </c>
      <c r="C208" s="267" t="s">
        <v>4921</v>
      </c>
      <c r="D208" s="267">
        <v>0.46362981101327089</v>
      </c>
      <c r="E208" s="267">
        <v>0.38097107131777269</v>
      </c>
      <c r="F208" s="267">
        <v>1.5527877213728729</v>
      </c>
      <c r="G208" s="267">
        <v>5.3694197918527022</v>
      </c>
      <c r="H208" s="267">
        <v>5.3736593634755393E-2</v>
      </c>
      <c r="I208" s="267">
        <v>0.546045703631589</v>
      </c>
      <c r="J208" s="267">
        <v>3.210038044284389</v>
      </c>
      <c r="K208" s="267">
        <v>8.2065259327431281</v>
      </c>
      <c r="L208" s="267">
        <v>0.75463627105013265</v>
      </c>
      <c r="M208" s="267">
        <v>2.873831370510683</v>
      </c>
      <c r="N208" s="267">
        <v>2.3341239515595249</v>
      </c>
      <c r="O208" s="267">
        <v>11.69313879700505</v>
      </c>
      <c r="P208" s="267">
        <v>2.688612299176711</v>
      </c>
      <c r="Q208" s="267">
        <v>5.4139538199807911</v>
      </c>
      <c r="R208" s="267">
        <v>6.1672122173171191</v>
      </c>
      <c r="S208" s="267">
        <v>17.37854648212884</v>
      </c>
      <c r="T208" s="267">
        <v>1.6983620108532591</v>
      </c>
      <c r="U208" s="267">
        <v>2.7271414909230609</v>
      </c>
      <c r="V208" s="267">
        <v>4.03065293668375</v>
      </c>
      <c r="W208" s="267">
        <v>11.09163373161698</v>
      </c>
      <c r="X208" s="267">
        <v>1.161704638360562</v>
      </c>
      <c r="Y208" s="267">
        <v>0.75998795708015587</v>
      </c>
      <c r="Z208" s="267">
        <v>2.1326009786905109</v>
      </c>
      <c r="AA208" s="267">
        <v>7.1509883192818089</v>
      </c>
      <c r="AB208" s="267">
        <v>54.122232990000001</v>
      </c>
      <c r="AC208" s="267">
        <v>1.6873217659999999</v>
      </c>
      <c r="AD208" s="267">
        <v>101.90813989999999</v>
      </c>
      <c r="AE208" s="267">
        <v>745.34317480000004</v>
      </c>
    </row>
    <row r="209" spans="1:31">
      <c r="A209" s="267" t="s">
        <v>5132</v>
      </c>
      <c r="B209" s="267" t="s">
        <v>4945</v>
      </c>
      <c r="C209" s="267" t="s">
        <v>4922</v>
      </c>
      <c r="D209" s="267">
        <v>0.72829429502288623</v>
      </c>
      <c r="E209" s="267">
        <v>1.3764953715726971</v>
      </c>
      <c r="F209" s="267">
        <v>2.0786701328043371</v>
      </c>
      <c r="G209" s="267">
        <v>3.3915446451424218</v>
      </c>
      <c r="H209" s="267">
        <v>7.0739393858197858E-2</v>
      </c>
      <c r="I209" s="267">
        <v>1.1744038978745619</v>
      </c>
      <c r="J209" s="267">
        <v>2.5677479887951788</v>
      </c>
      <c r="K209" s="267">
        <v>0.49706664122750932</v>
      </c>
      <c r="L209" s="267">
        <v>3.0975872364976991</v>
      </c>
      <c r="M209" s="267">
        <v>7.570064622093323</v>
      </c>
      <c r="N209" s="267">
        <v>1.3406974203410309</v>
      </c>
      <c r="O209" s="267">
        <v>33.097799411285578</v>
      </c>
      <c r="P209" s="267">
        <v>3.3427785544787301</v>
      </c>
      <c r="Q209" s="267">
        <v>5.7474725818496868</v>
      </c>
      <c r="R209" s="267">
        <v>3.9786785609357409</v>
      </c>
      <c r="S209" s="267">
        <v>12.089121496424401</v>
      </c>
      <c r="T209" s="267">
        <v>2.414685331843879</v>
      </c>
      <c r="U209" s="267">
        <v>0.98664366117877311</v>
      </c>
      <c r="V209" s="267">
        <v>2.1651792915295629</v>
      </c>
      <c r="W209" s="267">
        <v>3.5742661262073891</v>
      </c>
      <c r="X209" s="267">
        <v>2.6878657381791768</v>
      </c>
      <c r="Y209" s="267">
        <v>0.68925406799548294</v>
      </c>
      <c r="Z209" s="267">
        <v>1.8888331564209579</v>
      </c>
      <c r="AA209" s="267">
        <v>3.443707396069609</v>
      </c>
      <c r="AB209" s="267">
        <v>55.972007390000002</v>
      </c>
      <c r="AC209" s="267">
        <v>1.57082564</v>
      </c>
      <c r="AD209" s="267">
        <v>103.0767379</v>
      </c>
      <c r="AE209" s="267">
        <v>743.86174940000001</v>
      </c>
    </row>
    <row r="210" spans="1:31">
      <c r="A210" s="267" t="s">
        <v>5133</v>
      </c>
      <c r="B210" s="267" t="s">
        <v>4945</v>
      </c>
      <c r="C210" s="267" t="s">
        <v>4923</v>
      </c>
      <c r="D210" s="267">
        <v>1.642789617455227</v>
      </c>
      <c r="E210" s="267">
        <v>0.76493648079354104</v>
      </c>
      <c r="F210" s="267">
        <v>1.8963667846363019</v>
      </c>
      <c r="G210" s="267">
        <v>4.0194799153277767</v>
      </c>
      <c r="H210" s="267">
        <v>0.1508495787761929</v>
      </c>
      <c r="I210" s="267">
        <v>0.66491833854971139</v>
      </c>
      <c r="J210" s="267">
        <v>1.3649318911593069</v>
      </c>
      <c r="K210" s="267">
        <v>6.122739713331427</v>
      </c>
      <c r="L210" s="267">
        <v>1.2481339026311391</v>
      </c>
      <c r="M210" s="267">
        <v>2.85169020140893</v>
      </c>
      <c r="N210" s="267">
        <v>2.0171653636308542</v>
      </c>
      <c r="O210" s="267">
        <v>24.780415449484821</v>
      </c>
      <c r="P210" s="267">
        <v>2.273236770558424</v>
      </c>
      <c r="Q210" s="267">
        <v>3.3597051337148578</v>
      </c>
      <c r="R210" s="267">
        <v>3.4533316766942099</v>
      </c>
      <c r="S210" s="267">
        <v>13.238529397108509</v>
      </c>
      <c r="T210" s="267">
        <v>3.0462623149820121</v>
      </c>
      <c r="U210" s="267">
        <v>2.171458661224225</v>
      </c>
      <c r="V210" s="267">
        <v>2.671417075946303</v>
      </c>
      <c r="W210" s="267">
        <v>10.17665732003533</v>
      </c>
      <c r="X210" s="267">
        <v>2.5473317512981661</v>
      </c>
      <c r="Y210" s="267">
        <v>1.074351702875356</v>
      </c>
      <c r="Z210" s="267">
        <v>2.189360167871341</v>
      </c>
      <c r="AA210" s="267">
        <v>6.2704007303566538</v>
      </c>
      <c r="AB210" s="267">
        <v>53.778455559999998</v>
      </c>
      <c r="AC210" s="267">
        <v>1.58344068</v>
      </c>
      <c r="AD210" s="267">
        <v>102.7850736</v>
      </c>
      <c r="AE210" s="267">
        <v>755.89627589999998</v>
      </c>
    </row>
    <row r="211" spans="1:31">
      <c r="A211" s="267" t="s">
        <v>5134</v>
      </c>
      <c r="B211" s="267" t="s">
        <v>4945</v>
      </c>
      <c r="C211" s="267" t="s">
        <v>4924</v>
      </c>
      <c r="D211" s="267">
        <v>0.3151120850530027</v>
      </c>
      <c r="E211" s="267">
        <v>0.74042277268289114</v>
      </c>
      <c r="F211" s="267">
        <v>1.873960294663185</v>
      </c>
      <c r="G211" s="267">
        <v>3.9679575980993751</v>
      </c>
      <c r="H211" s="267">
        <v>0.22080401077564421</v>
      </c>
      <c r="I211" s="267">
        <v>0.90263802114430891</v>
      </c>
      <c r="J211" s="267">
        <v>2.4765839671693368</v>
      </c>
      <c r="K211" s="267">
        <v>9.247420663511603</v>
      </c>
      <c r="L211" s="267">
        <v>0.73441395743211724</v>
      </c>
      <c r="M211" s="267">
        <v>2.4982292789471252</v>
      </c>
      <c r="N211" s="267">
        <v>2.953565924007826</v>
      </c>
      <c r="O211" s="267">
        <v>10.96430936963468</v>
      </c>
      <c r="P211" s="267">
        <v>3.5447647386377561</v>
      </c>
      <c r="Q211" s="267">
        <v>3.635146197930839</v>
      </c>
      <c r="R211" s="267">
        <v>7.2233291404800903</v>
      </c>
      <c r="S211" s="267">
        <v>11.034541785950619</v>
      </c>
      <c r="T211" s="267">
        <v>4.5667243283862859</v>
      </c>
      <c r="U211" s="267">
        <v>2.676076635027496</v>
      </c>
      <c r="V211" s="267">
        <v>5.208500208600146</v>
      </c>
      <c r="W211" s="267">
        <v>9.6217828749549419</v>
      </c>
      <c r="X211" s="267">
        <v>2.642785658219903</v>
      </c>
      <c r="Y211" s="267">
        <v>1.3358859181472349</v>
      </c>
      <c r="Z211" s="267">
        <v>2.7258877844799239</v>
      </c>
      <c r="AA211" s="267">
        <v>6.8281963021806549</v>
      </c>
      <c r="AB211" s="267">
        <v>53.855193300000003</v>
      </c>
      <c r="AC211" s="267">
        <v>1.646690376</v>
      </c>
      <c r="AD211" s="267">
        <v>102.7063636</v>
      </c>
      <c r="AE211" s="267">
        <v>742.90467109999997</v>
      </c>
    </row>
    <row r="212" spans="1:31">
      <c r="A212" s="267" t="s">
        <v>5135</v>
      </c>
      <c r="B212" s="267" t="s">
        <v>4945</v>
      </c>
      <c r="C212" s="267" t="s">
        <v>4925</v>
      </c>
      <c r="D212" s="267">
        <v>0.41315905056143581</v>
      </c>
      <c r="E212" s="267">
        <v>0.75634878703729624</v>
      </c>
      <c r="F212" s="267">
        <v>2.3151213916385909</v>
      </c>
      <c r="G212" s="267">
        <v>4.2591390582465696</v>
      </c>
      <c r="H212" s="267">
        <v>0.12156501936316309</v>
      </c>
      <c r="I212" s="267">
        <v>1.145148397043362</v>
      </c>
      <c r="J212" s="267">
        <v>1.9834404844263751</v>
      </c>
      <c r="K212" s="267">
        <v>3.028402257502246</v>
      </c>
      <c r="L212" s="267">
        <v>1.0608575402480309</v>
      </c>
      <c r="M212" s="267">
        <v>2.8460994275357279</v>
      </c>
      <c r="N212" s="267">
        <v>2.8267808438331481</v>
      </c>
      <c r="O212" s="267">
        <v>13.85278660921499</v>
      </c>
      <c r="P212" s="267">
        <v>3.90794400627657</v>
      </c>
      <c r="Q212" s="267">
        <v>4.2783439065537623</v>
      </c>
      <c r="R212" s="267">
        <v>6.3707144113171186</v>
      </c>
      <c r="S212" s="267">
        <v>15.0184143994396</v>
      </c>
      <c r="T212" s="267">
        <v>3.8471591213037768</v>
      </c>
      <c r="U212" s="267">
        <v>2.6721343445229362</v>
      </c>
      <c r="V212" s="267">
        <v>4.2932678299447584</v>
      </c>
      <c r="W212" s="267">
        <v>11.71764518225131</v>
      </c>
      <c r="X212" s="267">
        <v>2.4313960168103361</v>
      </c>
      <c r="Y212" s="267">
        <v>1.262192045315484</v>
      </c>
      <c r="Z212" s="267">
        <v>2.7920091762276749</v>
      </c>
      <c r="AA212" s="267">
        <v>6.7258804149523579</v>
      </c>
      <c r="AB212" s="267">
        <v>54.365948899999999</v>
      </c>
      <c r="AC212" s="267">
        <v>1.887626144</v>
      </c>
      <c r="AD212" s="267">
        <v>104.2452172</v>
      </c>
      <c r="AE212" s="267">
        <v>745.72531070000002</v>
      </c>
    </row>
    <row r="213" spans="1:31">
      <c r="A213" s="267" t="s">
        <v>5136</v>
      </c>
      <c r="B213" s="267" t="s">
        <v>4946</v>
      </c>
      <c r="C213" s="267" t="s">
        <v>4915</v>
      </c>
      <c r="D213" s="267">
        <v>0.62446338126361534</v>
      </c>
      <c r="E213" s="267">
        <v>0.6532120686689441</v>
      </c>
      <c r="F213" s="267">
        <v>1.457028499791768</v>
      </c>
      <c r="G213" s="267">
        <v>4.3748425607032191</v>
      </c>
      <c r="H213" s="267">
        <v>2.057528126955734E-17</v>
      </c>
      <c r="I213" s="267">
        <v>0.40547745771059518</v>
      </c>
      <c r="J213" s="267">
        <v>1.7216814068461019</v>
      </c>
      <c r="K213" s="267">
        <v>13.37962039540097</v>
      </c>
      <c r="L213" s="267">
        <v>1.7815933939601569</v>
      </c>
      <c r="M213" s="267">
        <v>3.4539193946832021</v>
      </c>
      <c r="N213" s="267">
        <v>3.3984846877805852</v>
      </c>
      <c r="O213" s="267">
        <v>17.018485771240371</v>
      </c>
      <c r="P213" s="267">
        <v>3.4147356441190988</v>
      </c>
      <c r="Q213" s="267">
        <v>3.225857815827875</v>
      </c>
      <c r="R213" s="267">
        <v>6.5793291952693531</v>
      </c>
      <c r="S213" s="267">
        <v>10.86437636508669</v>
      </c>
      <c r="T213" s="267">
        <v>3.6163936123396812</v>
      </c>
      <c r="U213" s="267">
        <v>1.458801820804005</v>
      </c>
      <c r="V213" s="267">
        <v>3.9743713511847232</v>
      </c>
      <c r="W213" s="267">
        <v>7.788348647172314</v>
      </c>
      <c r="X213" s="267">
        <v>2.1220733002434309</v>
      </c>
      <c r="Y213" s="267">
        <v>0.69851375219443435</v>
      </c>
      <c r="Z213" s="267">
        <v>2.092710231266782</v>
      </c>
      <c r="AA213" s="267">
        <v>5.8658922614484039</v>
      </c>
      <c r="AB213" s="267">
        <v>53.186740149999999</v>
      </c>
      <c r="AC213" s="267">
        <v>1.8305894410000001</v>
      </c>
      <c r="AD213" s="267">
        <v>102.52552919999999</v>
      </c>
      <c r="AE213" s="267">
        <v>758.71721849999994</v>
      </c>
    </row>
    <row r="214" spans="1:31">
      <c r="A214" s="267" t="s">
        <v>5137</v>
      </c>
      <c r="B214" s="267" t="s">
        <v>4946</v>
      </c>
      <c r="C214" s="267" t="s">
        <v>4917</v>
      </c>
      <c r="D214" s="267">
        <v>0.1167538852864133</v>
      </c>
      <c r="E214" s="267">
        <v>1.2287354207418291</v>
      </c>
      <c r="F214" s="267">
        <v>2.1968323333932909</v>
      </c>
      <c r="G214" s="267">
        <v>1.14198439433174</v>
      </c>
      <c r="H214" s="267">
        <v>5.1094399820645509E-2</v>
      </c>
      <c r="I214" s="267">
        <v>1.1547752724211879</v>
      </c>
      <c r="J214" s="267">
        <v>0.85277482496333634</v>
      </c>
      <c r="K214" s="267">
        <v>0.44352174115961418</v>
      </c>
      <c r="L214" s="267">
        <v>0.77934337922647312</v>
      </c>
      <c r="M214" s="267">
        <v>1.997214654549418</v>
      </c>
      <c r="N214" s="267">
        <v>1.6046921964036751</v>
      </c>
      <c r="O214" s="267">
        <v>10.49553406639393</v>
      </c>
      <c r="P214" s="267">
        <v>4.7957925334034961</v>
      </c>
      <c r="Q214" s="267">
        <v>4.4474191707196669</v>
      </c>
      <c r="R214" s="267">
        <v>5.2408097878493267</v>
      </c>
      <c r="S214" s="267">
        <v>19.123749314789659</v>
      </c>
      <c r="T214" s="267">
        <v>5.189401485386389</v>
      </c>
      <c r="U214" s="267">
        <v>4.2944749208569952</v>
      </c>
      <c r="V214" s="267">
        <v>5.4262952860320537</v>
      </c>
      <c r="W214" s="267">
        <v>17.7141601786861</v>
      </c>
      <c r="X214" s="267">
        <v>1.8298682113247819</v>
      </c>
      <c r="Y214" s="267">
        <v>1.7795265493315191</v>
      </c>
      <c r="Z214" s="267">
        <v>3.1357261049396041</v>
      </c>
      <c r="AA214" s="267">
        <v>4.9595198879888613</v>
      </c>
      <c r="AB214" s="267">
        <v>51.426440849999999</v>
      </c>
      <c r="AC214" s="267">
        <v>1.7116654090000001</v>
      </c>
      <c r="AD214" s="267">
        <v>104.5660535</v>
      </c>
      <c r="AE214" s="267">
        <v>752.07662730000004</v>
      </c>
    </row>
    <row r="215" spans="1:31">
      <c r="A215" s="267" t="s">
        <v>5138</v>
      </c>
      <c r="B215" s="267" t="s">
        <v>4946</v>
      </c>
      <c r="C215" s="267" t="s">
        <v>4918</v>
      </c>
      <c r="D215" s="267">
        <v>0.41811269772602022</v>
      </c>
      <c r="E215" s="267">
        <v>1.9817532597630829</v>
      </c>
      <c r="F215" s="267">
        <v>2.674691097353278</v>
      </c>
      <c r="G215" s="267">
        <v>3.598405621743888</v>
      </c>
      <c r="H215" s="267">
        <v>0.30319631707383982</v>
      </c>
      <c r="I215" s="267">
        <v>2.268242929239344</v>
      </c>
      <c r="J215" s="267">
        <v>2.8136709508918152</v>
      </c>
      <c r="K215" s="267">
        <v>2.9874456628280268</v>
      </c>
      <c r="L215" s="267">
        <v>2.189300386821611</v>
      </c>
      <c r="M215" s="267">
        <v>2.975100085487429</v>
      </c>
      <c r="N215" s="267">
        <v>3.6464958078722658</v>
      </c>
      <c r="O215" s="267">
        <v>13.63678577553404</v>
      </c>
      <c r="P215" s="267">
        <v>5.0975491444595908</v>
      </c>
      <c r="Q215" s="267">
        <v>3.727785715313062</v>
      </c>
      <c r="R215" s="267">
        <v>6.0116905847876554</v>
      </c>
      <c r="S215" s="267">
        <v>13.30780965530232</v>
      </c>
      <c r="T215" s="267">
        <v>4.8748347144491424</v>
      </c>
      <c r="U215" s="267">
        <v>2.0646971189198431</v>
      </c>
      <c r="V215" s="267">
        <v>4.0807035464168351</v>
      </c>
      <c r="W215" s="267">
        <v>8.4530023550235072</v>
      </c>
      <c r="X215" s="267">
        <v>3.5344725741134702</v>
      </c>
      <c r="Y215" s="267">
        <v>1.1148786674850151</v>
      </c>
      <c r="Z215" s="267">
        <v>2.84706640636584</v>
      </c>
      <c r="AA215" s="267">
        <v>4.9917645284976802</v>
      </c>
      <c r="AB215" s="267">
        <v>54.965364610000002</v>
      </c>
      <c r="AC215" s="267">
        <v>1.7259616200000001</v>
      </c>
      <c r="AD215" s="267">
        <v>103.630483</v>
      </c>
      <c r="AE215" s="267">
        <v>739.86213380000004</v>
      </c>
    </row>
    <row r="216" spans="1:31">
      <c r="A216" s="267" t="s">
        <v>5139</v>
      </c>
      <c r="B216" s="267" t="s">
        <v>4946</v>
      </c>
      <c r="C216" s="267" t="s">
        <v>4919</v>
      </c>
      <c r="D216" s="267">
        <v>0.53080121080145115</v>
      </c>
      <c r="E216" s="267">
        <v>0.57059901250976719</v>
      </c>
      <c r="F216" s="267">
        <v>1.749279236556027</v>
      </c>
      <c r="G216" s="267">
        <v>3.278276052436055</v>
      </c>
      <c r="H216" s="267">
        <v>8.7389888180561134E-2</v>
      </c>
      <c r="I216" s="267">
        <v>0.69867146852544848</v>
      </c>
      <c r="J216" s="267">
        <v>1.8376826318158439</v>
      </c>
      <c r="K216" s="267">
        <v>3.1058049220764521</v>
      </c>
      <c r="L216" s="267">
        <v>1.1631419545374071</v>
      </c>
      <c r="M216" s="267">
        <v>3.5500658641505138</v>
      </c>
      <c r="N216" s="267">
        <v>2.3289463090757878</v>
      </c>
      <c r="O216" s="267">
        <v>17.82265574154534</v>
      </c>
      <c r="P216" s="267">
        <v>3.7832166730642842</v>
      </c>
      <c r="Q216" s="267">
        <v>4.9418366896270607</v>
      </c>
      <c r="R216" s="267">
        <v>5.1012809221019992</v>
      </c>
      <c r="S216" s="267">
        <v>17.03778868568293</v>
      </c>
      <c r="T216" s="267">
        <v>2.577599940176901</v>
      </c>
      <c r="U216" s="267">
        <v>3.304908829553272</v>
      </c>
      <c r="V216" s="267">
        <v>3.5229118222299638</v>
      </c>
      <c r="W216" s="267">
        <v>12.6908299826228</v>
      </c>
      <c r="X216" s="267">
        <v>1.42981061666883</v>
      </c>
      <c r="Y216" s="267">
        <v>1.2086670773641359</v>
      </c>
      <c r="Z216" s="267">
        <v>1.8663774901428161</v>
      </c>
      <c r="AA216" s="267">
        <v>5.7944472758449441</v>
      </c>
      <c r="AB216" s="267">
        <v>52.425724789999997</v>
      </c>
      <c r="AC216" s="267">
        <v>1.670427876</v>
      </c>
      <c r="AD216" s="267">
        <v>102.8206519</v>
      </c>
      <c r="AE216" s="267">
        <v>759.09722999999997</v>
      </c>
    </row>
    <row r="217" spans="1:31">
      <c r="A217" s="267" t="s">
        <v>5140</v>
      </c>
      <c r="B217" s="267" t="s">
        <v>4946</v>
      </c>
      <c r="C217" s="267" t="s">
        <v>4920</v>
      </c>
      <c r="D217" s="267">
        <v>0.65192988282994224</v>
      </c>
      <c r="E217" s="267">
        <v>0.71549052897286536</v>
      </c>
      <c r="F217" s="267">
        <v>3.3955207117742559</v>
      </c>
      <c r="G217" s="267">
        <v>2.8911676650490028</v>
      </c>
      <c r="H217" s="267">
        <v>0.20348653042835849</v>
      </c>
      <c r="I217" s="267">
        <v>1.839173445151211</v>
      </c>
      <c r="J217" s="267">
        <v>2.0236258026080192</v>
      </c>
      <c r="K217" s="267">
        <v>20.927621383577709</v>
      </c>
      <c r="L217" s="267">
        <v>1.006651671453997</v>
      </c>
      <c r="M217" s="267">
        <v>2.7222405089856321</v>
      </c>
      <c r="N217" s="267">
        <v>2.3186668160786472</v>
      </c>
      <c r="O217" s="267">
        <v>13.80970355040164</v>
      </c>
      <c r="P217" s="267">
        <v>4.5940392924445481</v>
      </c>
      <c r="Q217" s="267">
        <v>3.33044191706689</v>
      </c>
      <c r="R217" s="267">
        <v>4.1780264219670409</v>
      </c>
      <c r="S217" s="267">
        <v>8.9573935080156701</v>
      </c>
      <c r="T217" s="267">
        <v>3.318843062273503</v>
      </c>
      <c r="U217" s="267">
        <v>2.2696718456006821</v>
      </c>
      <c r="V217" s="267">
        <v>3.2293731090550142</v>
      </c>
      <c r="W217" s="267">
        <v>6.4130327519069548</v>
      </c>
      <c r="X217" s="267">
        <v>2.1172167797497781</v>
      </c>
      <c r="Y217" s="267">
        <v>1.6729484187541761</v>
      </c>
      <c r="Z217" s="267">
        <v>2.752951908425735</v>
      </c>
      <c r="AA217" s="267">
        <v>3.9660779252535181</v>
      </c>
      <c r="AB217" s="267">
        <v>53.471811600000002</v>
      </c>
      <c r="AC217" s="267">
        <v>1.6388197840000001</v>
      </c>
      <c r="AD217" s="267">
        <v>104.6572779</v>
      </c>
      <c r="AE217" s="267">
        <v>749.43744930000003</v>
      </c>
    </row>
    <row r="218" spans="1:31">
      <c r="A218" s="267" t="s">
        <v>5141</v>
      </c>
      <c r="B218" s="267" t="s">
        <v>4946</v>
      </c>
      <c r="C218" s="267" t="s">
        <v>4921</v>
      </c>
      <c r="D218" s="267">
        <v>0.41278062220124662</v>
      </c>
      <c r="E218" s="267">
        <v>0.51095161407019363</v>
      </c>
      <c r="F218" s="267">
        <v>1.5507800998539281</v>
      </c>
      <c r="G218" s="267">
        <v>2.878356719278202</v>
      </c>
      <c r="H218" s="267">
        <v>1.1913284913943769E-2</v>
      </c>
      <c r="I218" s="267">
        <v>0.24328562516997701</v>
      </c>
      <c r="J218" s="267">
        <v>0.48279085131850857</v>
      </c>
      <c r="K218" s="267">
        <v>3.7523292632485572</v>
      </c>
      <c r="L218" s="267">
        <v>2.0240518293622149</v>
      </c>
      <c r="M218" s="267">
        <v>3.688577453449434</v>
      </c>
      <c r="N218" s="267">
        <v>3.3982800833915121</v>
      </c>
      <c r="O218" s="267">
        <v>16.51784297135379</v>
      </c>
      <c r="P218" s="267">
        <v>5.3796886432899349</v>
      </c>
      <c r="Q218" s="267">
        <v>2.741302730093512</v>
      </c>
      <c r="R218" s="267">
        <v>4.7334722948468038</v>
      </c>
      <c r="S218" s="267">
        <v>11.17699629768461</v>
      </c>
      <c r="T218" s="267">
        <v>7.1183556534008243</v>
      </c>
      <c r="U218" s="267">
        <v>2.7579802390861872</v>
      </c>
      <c r="V218" s="267">
        <v>3.7230978447502459</v>
      </c>
      <c r="W218" s="267">
        <v>10.7742434387151</v>
      </c>
      <c r="X218" s="267">
        <v>4.0151356795951276</v>
      </c>
      <c r="Y218" s="267">
        <v>1.27369608894247</v>
      </c>
      <c r="Z218" s="267">
        <v>2.7327717407549672</v>
      </c>
      <c r="AA218" s="267">
        <v>7.6603208587288583</v>
      </c>
      <c r="AB218" s="267">
        <v>51.3725855</v>
      </c>
      <c r="AC218" s="267">
        <v>1.6450248329999999</v>
      </c>
      <c r="AD218" s="267">
        <v>101.42064070000001</v>
      </c>
      <c r="AE218" s="267">
        <v>745.61814749999996</v>
      </c>
    </row>
    <row r="219" spans="1:31">
      <c r="A219" s="267" t="s">
        <v>5142</v>
      </c>
      <c r="B219" s="267" t="s">
        <v>4946</v>
      </c>
      <c r="C219" s="267" t="s">
        <v>4922</v>
      </c>
      <c r="D219" s="267">
        <v>1.6886221444385749</v>
      </c>
      <c r="E219" s="267">
        <v>0.51583604232963443</v>
      </c>
      <c r="F219" s="267">
        <v>3.6221182465374921</v>
      </c>
      <c r="G219" s="267">
        <v>2.654157290945022</v>
      </c>
      <c r="H219" s="267">
        <v>0.18688214468258291</v>
      </c>
      <c r="I219" s="267">
        <v>1.8191328954128301</v>
      </c>
      <c r="J219" s="267">
        <v>1.63152541943911</v>
      </c>
      <c r="K219" s="267">
        <v>6.4979216709986467</v>
      </c>
      <c r="L219" s="267">
        <v>1.435171931212379</v>
      </c>
      <c r="M219" s="267">
        <v>3.3430134069186792</v>
      </c>
      <c r="N219" s="267">
        <v>2.593412996834346</v>
      </c>
      <c r="O219" s="267">
        <v>24.334073381520192</v>
      </c>
      <c r="P219" s="267">
        <v>1.8958106179844409</v>
      </c>
      <c r="Q219" s="267">
        <v>4.1324024941890674</v>
      </c>
      <c r="R219" s="267">
        <v>4.0886767387092711</v>
      </c>
      <c r="S219" s="267">
        <v>11.29331565625697</v>
      </c>
      <c r="T219" s="267">
        <v>2.2579535691286581</v>
      </c>
      <c r="U219" s="267">
        <v>2.7903706387919809</v>
      </c>
      <c r="V219" s="267">
        <v>3.6975645215415911</v>
      </c>
      <c r="W219" s="267">
        <v>8.0784368158277893</v>
      </c>
      <c r="X219" s="267">
        <v>1.64152647993777</v>
      </c>
      <c r="Y219" s="267">
        <v>2.1206823877325771</v>
      </c>
      <c r="Z219" s="267">
        <v>3.244683315758031</v>
      </c>
      <c r="AA219" s="267">
        <v>4.3407267455078822</v>
      </c>
      <c r="AB219" s="267">
        <v>51.35377776</v>
      </c>
      <c r="AC219" s="267">
        <v>1.771804484</v>
      </c>
      <c r="AD219" s="267">
        <v>101.0135464</v>
      </c>
      <c r="AE219" s="267">
        <v>755.14408049999997</v>
      </c>
    </row>
    <row r="220" spans="1:31">
      <c r="A220" s="267" t="s">
        <v>5143</v>
      </c>
      <c r="B220" s="267" t="s">
        <v>4946</v>
      </c>
      <c r="C220" s="267" t="s">
        <v>4923</v>
      </c>
      <c r="D220" s="267">
        <v>0.59562187331037875</v>
      </c>
      <c r="E220" s="267">
        <v>0.75823947567604488</v>
      </c>
      <c r="F220" s="267">
        <v>2.120625227860732</v>
      </c>
      <c r="G220" s="267">
        <v>3.4646253188238432</v>
      </c>
      <c r="H220" s="267">
        <v>0.2492501615162209</v>
      </c>
      <c r="I220" s="267">
        <v>1.3544500472570411</v>
      </c>
      <c r="J220" s="267">
        <v>2.7162190681620908</v>
      </c>
      <c r="K220" s="267">
        <v>18.777726184466189</v>
      </c>
      <c r="L220" s="267">
        <v>1.26910508943746</v>
      </c>
      <c r="M220" s="267">
        <v>2.560270772338185</v>
      </c>
      <c r="N220" s="267">
        <v>2.0302189066800329</v>
      </c>
      <c r="O220" s="267">
        <v>13.616497552902761</v>
      </c>
      <c r="P220" s="267">
        <v>5.1670200736452463</v>
      </c>
      <c r="Q220" s="267">
        <v>3.428349720393904</v>
      </c>
      <c r="R220" s="267">
        <v>3.6899987922940292</v>
      </c>
      <c r="S220" s="267">
        <v>9.3269146328147379</v>
      </c>
      <c r="T220" s="267">
        <v>4.5969012428196638</v>
      </c>
      <c r="U220" s="267">
        <v>2.527911252098241</v>
      </c>
      <c r="V220" s="267">
        <v>3.1791566586612272</v>
      </c>
      <c r="W220" s="267">
        <v>7.7501823736086619</v>
      </c>
      <c r="X220" s="267">
        <v>2.3202520701162461</v>
      </c>
      <c r="Y220" s="267">
        <v>1.2081653196262609</v>
      </c>
      <c r="Z220" s="267">
        <v>2.1606489644518221</v>
      </c>
      <c r="AA220" s="267">
        <v>4.4531984895735706</v>
      </c>
      <c r="AB220" s="267">
        <v>53.008833009999996</v>
      </c>
      <c r="AC220" s="267">
        <v>1.9557586330000001</v>
      </c>
      <c r="AD220" s="267">
        <v>102.2544168</v>
      </c>
      <c r="AE220" s="267">
        <v>731.31016099999999</v>
      </c>
    </row>
    <row r="221" spans="1:31">
      <c r="A221" s="267" t="s">
        <v>5144</v>
      </c>
      <c r="B221" s="267" t="s">
        <v>4946</v>
      </c>
      <c r="C221" s="267" t="s">
        <v>4924</v>
      </c>
      <c r="D221" s="267">
        <v>0.57150269511990137</v>
      </c>
      <c r="E221" s="267">
        <v>0.58359448440814665</v>
      </c>
      <c r="F221" s="267">
        <v>2.4597418799981678</v>
      </c>
      <c r="G221" s="267">
        <v>4.1534842490792334</v>
      </c>
      <c r="H221" s="267">
        <v>2.600803840626029E-17</v>
      </c>
      <c r="I221" s="267">
        <v>0.38481114186773779</v>
      </c>
      <c r="J221" s="267">
        <v>0.76806672875720372</v>
      </c>
      <c r="K221" s="267">
        <v>6.6945007190487749</v>
      </c>
      <c r="L221" s="267">
        <v>1.204283612245405</v>
      </c>
      <c r="M221" s="267">
        <v>3.6746062265774762</v>
      </c>
      <c r="N221" s="267">
        <v>2.8213287512487879</v>
      </c>
      <c r="O221" s="267">
        <v>11.460411677668811</v>
      </c>
      <c r="P221" s="267">
        <v>5.0604479120091339</v>
      </c>
      <c r="Q221" s="267">
        <v>5.3595496707689412</v>
      </c>
      <c r="R221" s="267">
        <v>5.7358634743807064</v>
      </c>
      <c r="S221" s="267">
        <v>11.548496472854049</v>
      </c>
      <c r="T221" s="267">
        <v>3.730542400712614</v>
      </c>
      <c r="U221" s="267">
        <v>3.922841731067443</v>
      </c>
      <c r="V221" s="267">
        <v>4.774927267857306</v>
      </c>
      <c r="W221" s="267">
        <v>9.5482479244826752</v>
      </c>
      <c r="X221" s="267">
        <v>2.707902119581115</v>
      </c>
      <c r="Y221" s="267">
        <v>1.8611044739813301</v>
      </c>
      <c r="Z221" s="267">
        <v>3.2532207702877982</v>
      </c>
      <c r="AA221" s="267">
        <v>6.9484660644883736</v>
      </c>
      <c r="AB221" s="267">
        <v>54.04119901</v>
      </c>
      <c r="AC221" s="267">
        <v>1.5369951369999999</v>
      </c>
      <c r="AD221" s="267">
        <v>104.6820096</v>
      </c>
      <c r="AE221" s="267">
        <v>748.02253159999998</v>
      </c>
    </row>
    <row r="222" spans="1:31">
      <c r="A222" s="267" t="s">
        <v>5145</v>
      </c>
      <c r="B222" s="267" t="s">
        <v>4946</v>
      </c>
      <c r="C222" s="267" t="s">
        <v>4925</v>
      </c>
      <c r="D222" s="267">
        <v>0.26789460440645479</v>
      </c>
      <c r="E222" s="267">
        <v>0.527326093876757</v>
      </c>
      <c r="F222" s="267">
        <v>2.1738484233471982</v>
      </c>
      <c r="G222" s="267">
        <v>4.2287336119100258</v>
      </c>
      <c r="H222" s="267">
        <v>4.5663249697844528E-2</v>
      </c>
      <c r="I222" s="267">
        <v>0.55612837603990162</v>
      </c>
      <c r="J222" s="267">
        <v>1.3392202782770981</v>
      </c>
      <c r="K222" s="267">
        <v>1.6002546346627251</v>
      </c>
      <c r="L222" s="267">
        <v>0.58727939312018673</v>
      </c>
      <c r="M222" s="267">
        <v>3.0696695538731928</v>
      </c>
      <c r="N222" s="267">
        <v>1.9739485094319369</v>
      </c>
      <c r="O222" s="267">
        <v>13.3390724443257</v>
      </c>
      <c r="P222" s="267">
        <v>2.451876725894008</v>
      </c>
      <c r="Q222" s="267">
        <v>4.999885282895943</v>
      </c>
      <c r="R222" s="267">
        <v>4.9386071683281472</v>
      </c>
      <c r="S222" s="267">
        <v>17.3143032260982</v>
      </c>
      <c r="T222" s="267">
        <v>2.935055806233041</v>
      </c>
      <c r="U222" s="267">
        <v>3.7125147265682452</v>
      </c>
      <c r="V222" s="267">
        <v>4.4546638197294008</v>
      </c>
      <c r="W222" s="267">
        <v>14.67178626806664</v>
      </c>
      <c r="X222" s="267">
        <v>2.0176835823387371</v>
      </c>
      <c r="Y222" s="267">
        <v>1.855977578322336</v>
      </c>
      <c r="Z222" s="267">
        <v>3.033586345234534</v>
      </c>
      <c r="AA222" s="267">
        <v>7.6271133187633007</v>
      </c>
      <c r="AB222" s="267">
        <v>50.223896580000002</v>
      </c>
      <c r="AC222" s="267">
        <v>1.5284040400000001</v>
      </c>
      <c r="AD222" s="267">
        <v>102.091838</v>
      </c>
      <c r="AE222" s="267">
        <v>759.21730660000003</v>
      </c>
    </row>
    <row r="223" spans="1:31">
      <c r="A223" s="267" t="s">
        <v>5146</v>
      </c>
      <c r="B223" s="267" t="s">
        <v>4947</v>
      </c>
      <c r="C223" s="267" t="s">
        <v>4915</v>
      </c>
      <c r="D223" s="267">
        <v>0.40802747445783311</v>
      </c>
      <c r="E223" s="267">
        <v>0.9273707112659445</v>
      </c>
      <c r="F223" s="267">
        <v>2.3605368312016419</v>
      </c>
      <c r="G223" s="267">
        <v>3.4901412162348491</v>
      </c>
      <c r="H223" s="267">
        <v>9.1580557112447725E-2</v>
      </c>
      <c r="I223" s="267">
        <v>0.83197584805133962</v>
      </c>
      <c r="J223" s="267">
        <v>1.5144216126744141</v>
      </c>
      <c r="K223" s="267">
        <v>2.096813642299749</v>
      </c>
      <c r="L223" s="267">
        <v>0.93254745189943788</v>
      </c>
      <c r="M223" s="267">
        <v>3.1267220771712601</v>
      </c>
      <c r="N223" s="267">
        <v>2.1732970422894362</v>
      </c>
      <c r="O223" s="267">
        <v>13.10351160080687</v>
      </c>
      <c r="P223" s="267">
        <v>3.406494883443338</v>
      </c>
      <c r="Q223" s="267">
        <v>5.0103607871454061</v>
      </c>
      <c r="R223" s="267">
        <v>5.5529526496260857</v>
      </c>
      <c r="S223" s="267">
        <v>14.74143731248053</v>
      </c>
      <c r="T223" s="267">
        <v>3.260360464659585</v>
      </c>
      <c r="U223" s="267">
        <v>3.9679948886494469</v>
      </c>
      <c r="V223" s="267">
        <v>4.9917584234674743</v>
      </c>
      <c r="W223" s="267">
        <v>13.749197567015051</v>
      </c>
      <c r="X223" s="267">
        <v>1.9678378840974711</v>
      </c>
      <c r="Y223" s="267">
        <v>2.0414560207326882</v>
      </c>
      <c r="Z223" s="267">
        <v>3.1945722719320111</v>
      </c>
      <c r="AA223" s="267">
        <v>6.9114312218141558</v>
      </c>
      <c r="AB223" s="267">
        <v>55.185565560000001</v>
      </c>
      <c r="AC223" s="267">
        <v>1.9940549380000001</v>
      </c>
      <c r="AD223" s="267">
        <v>102.27783770000001</v>
      </c>
      <c r="AE223" s="267">
        <v>739.51321310000003</v>
      </c>
    </row>
    <row r="224" spans="1:31">
      <c r="A224" s="267" t="s">
        <v>5147</v>
      </c>
      <c r="B224" s="267" t="s">
        <v>4947</v>
      </c>
      <c r="C224" s="267" t="s">
        <v>4917</v>
      </c>
      <c r="D224" s="267">
        <v>0.25664236567373128</v>
      </c>
      <c r="E224" s="267">
        <v>0.26339926326027019</v>
      </c>
      <c r="F224" s="267">
        <v>1.055016025030701</v>
      </c>
      <c r="G224" s="267">
        <v>2.8705243109201519</v>
      </c>
      <c r="H224" s="267">
        <v>7.2278645655581952E-2</v>
      </c>
      <c r="I224" s="267">
        <v>0.25160664675542049</v>
      </c>
      <c r="J224" s="267">
        <v>1.011846739438643</v>
      </c>
      <c r="K224" s="267">
        <v>19.78766471304888</v>
      </c>
      <c r="L224" s="267">
        <v>0.91305635519048078</v>
      </c>
      <c r="M224" s="267">
        <v>3.6240017862621099</v>
      </c>
      <c r="N224" s="267">
        <v>1.4630612088459329</v>
      </c>
      <c r="O224" s="267">
        <v>13.25461364539607</v>
      </c>
      <c r="P224" s="267">
        <v>2.2176370180669638</v>
      </c>
      <c r="Q224" s="267">
        <v>4.8817452798405903</v>
      </c>
      <c r="R224" s="267">
        <v>3.6423005986281449</v>
      </c>
      <c r="S224" s="267">
        <v>12.21743441361007</v>
      </c>
      <c r="T224" s="267">
        <v>2.6674008309912982</v>
      </c>
      <c r="U224" s="267">
        <v>3.3542500008023319</v>
      </c>
      <c r="V224" s="267">
        <v>3.3071161367176338</v>
      </c>
      <c r="W224" s="267">
        <v>9.9177826114836272</v>
      </c>
      <c r="X224" s="267">
        <v>1.4777238080994171</v>
      </c>
      <c r="Y224" s="267">
        <v>1.768878768735064</v>
      </c>
      <c r="Z224" s="267">
        <v>2.3814792317404829</v>
      </c>
      <c r="AA224" s="267">
        <v>7.1272536945824667</v>
      </c>
      <c r="AB224" s="267">
        <v>55.167781490000003</v>
      </c>
      <c r="AC224" s="267">
        <v>1.5965870630000001</v>
      </c>
      <c r="AD224" s="267">
        <v>104.77681579999999</v>
      </c>
      <c r="AE224" s="267">
        <v>744.25620000000004</v>
      </c>
    </row>
    <row r="225" spans="1:31">
      <c r="A225" s="267" t="s">
        <v>5148</v>
      </c>
      <c r="B225" s="267" t="s">
        <v>4947</v>
      </c>
      <c r="C225" s="267" t="s">
        <v>4918</v>
      </c>
      <c r="D225" s="267">
        <v>0.50523634340212531</v>
      </c>
      <c r="E225" s="267">
        <v>1.081597900025957</v>
      </c>
      <c r="F225" s="267">
        <v>1.59123356186668</v>
      </c>
      <c r="G225" s="267">
        <v>2.193251847325536</v>
      </c>
      <c r="H225" s="267">
        <v>0.35121180805703273</v>
      </c>
      <c r="I225" s="267">
        <v>0.75757411531314578</v>
      </c>
      <c r="J225" s="267">
        <v>1.099153563903233</v>
      </c>
      <c r="K225" s="267">
        <v>13.56235917199893</v>
      </c>
      <c r="L225" s="267">
        <v>0.67751825794073461</v>
      </c>
      <c r="M225" s="267">
        <v>2.9631373038971391</v>
      </c>
      <c r="N225" s="267">
        <v>2.120319821628792</v>
      </c>
      <c r="O225" s="267">
        <v>14.98783891221505</v>
      </c>
      <c r="P225" s="267">
        <v>3.1440810379606692</v>
      </c>
      <c r="Q225" s="267">
        <v>4.4396022076185462</v>
      </c>
      <c r="R225" s="267">
        <v>4.4005034281068003</v>
      </c>
      <c r="S225" s="267">
        <v>12.26477124196489</v>
      </c>
      <c r="T225" s="267">
        <v>4.8622778084901288</v>
      </c>
      <c r="U225" s="267">
        <v>3.427300787681745</v>
      </c>
      <c r="V225" s="267">
        <v>4.5201695122401153</v>
      </c>
      <c r="W225" s="267">
        <v>9.3281547965184313</v>
      </c>
      <c r="X225" s="267">
        <v>2.6839299642110062</v>
      </c>
      <c r="Y225" s="267">
        <v>1.7323553431344829</v>
      </c>
      <c r="Z225" s="267">
        <v>2.459047340837234</v>
      </c>
      <c r="AA225" s="267">
        <v>4.213854872054533</v>
      </c>
      <c r="AB225" s="267">
        <v>51.161104719999997</v>
      </c>
      <c r="AC225" s="267">
        <v>1.6819933220000001</v>
      </c>
      <c r="AD225" s="267">
        <v>104.9355097</v>
      </c>
      <c r="AE225" s="267">
        <v>753.19061680000004</v>
      </c>
    </row>
    <row r="226" spans="1:31">
      <c r="A226" s="267" t="s">
        <v>5149</v>
      </c>
      <c r="B226" s="267" t="s">
        <v>4947</v>
      </c>
      <c r="C226" s="267" t="s">
        <v>4919</v>
      </c>
      <c r="D226" s="267">
        <v>0.65802295485680629</v>
      </c>
      <c r="E226" s="267">
        <v>2.1759598809742529</v>
      </c>
      <c r="F226" s="267">
        <v>2.9336640724893068</v>
      </c>
      <c r="G226" s="267">
        <v>2.6349880607704672</v>
      </c>
      <c r="H226" s="267">
        <v>0.22286700928644049</v>
      </c>
      <c r="I226" s="267">
        <v>2.8236064409089359</v>
      </c>
      <c r="J226" s="267">
        <v>2.1134097056797252</v>
      </c>
      <c r="K226" s="267">
        <v>1.083726446265266</v>
      </c>
      <c r="L226" s="267">
        <v>2.744526965737804</v>
      </c>
      <c r="M226" s="267">
        <v>6.6725834496102889</v>
      </c>
      <c r="N226" s="267">
        <v>1.162408039713223</v>
      </c>
      <c r="O226" s="267">
        <v>29.702632169725291</v>
      </c>
      <c r="P226" s="267">
        <v>3.022173070278094</v>
      </c>
      <c r="Q226" s="267">
        <v>5.2586718227103546</v>
      </c>
      <c r="R226" s="267">
        <v>3.576951681370911</v>
      </c>
      <c r="S226" s="267">
        <v>11.22824801999807</v>
      </c>
      <c r="T226" s="267">
        <v>2.8246590229588571</v>
      </c>
      <c r="U226" s="267">
        <v>1.330288415982426</v>
      </c>
      <c r="V226" s="267">
        <v>2.8941231484745602</v>
      </c>
      <c r="W226" s="267">
        <v>3.670502902239468</v>
      </c>
      <c r="X226" s="267">
        <v>3.514315750189565</v>
      </c>
      <c r="Y226" s="267">
        <v>1.0001483638527551</v>
      </c>
      <c r="Z226" s="267">
        <v>3.038556674925982</v>
      </c>
      <c r="AA226" s="267">
        <v>3.1650344350287152</v>
      </c>
      <c r="AB226" s="267">
        <v>55.42786091</v>
      </c>
      <c r="AC226" s="267">
        <v>1.775559576</v>
      </c>
      <c r="AD226" s="267">
        <v>102.5934397</v>
      </c>
      <c r="AE226" s="267">
        <v>750.58628080000005</v>
      </c>
    </row>
    <row r="227" spans="1:31">
      <c r="A227" s="267" t="s">
        <v>5150</v>
      </c>
      <c r="B227" s="267" t="s">
        <v>4947</v>
      </c>
      <c r="C227" s="267" t="s">
        <v>4920</v>
      </c>
      <c r="D227" s="267">
        <v>0.46775752079377952</v>
      </c>
      <c r="E227" s="267">
        <v>0.74659582552268766</v>
      </c>
      <c r="F227" s="267">
        <v>1.792932986156746</v>
      </c>
      <c r="G227" s="267">
        <v>3.0879917647907251</v>
      </c>
      <c r="H227" s="267">
        <v>8.5392894246482918E-16</v>
      </c>
      <c r="I227" s="267">
        <v>0.43800083745053281</v>
      </c>
      <c r="J227" s="267">
        <v>1.733727882196358</v>
      </c>
      <c r="K227" s="267">
        <v>2.136169948245473</v>
      </c>
      <c r="L227" s="267">
        <v>1.052231694428412</v>
      </c>
      <c r="M227" s="267">
        <v>3.674048180314581</v>
      </c>
      <c r="N227" s="267">
        <v>3.0517770280809908</v>
      </c>
      <c r="O227" s="267">
        <v>15.41864841538345</v>
      </c>
      <c r="P227" s="267">
        <v>4.0218339054406496</v>
      </c>
      <c r="Q227" s="267">
        <v>6.0139295134373514</v>
      </c>
      <c r="R227" s="267">
        <v>6.9577563555258406</v>
      </c>
      <c r="S227" s="267">
        <v>16.351889175936691</v>
      </c>
      <c r="T227" s="267">
        <v>3.131002691382351</v>
      </c>
      <c r="U227" s="267">
        <v>3.5040445370375148</v>
      </c>
      <c r="V227" s="267">
        <v>4.3099090997938561</v>
      </c>
      <c r="W227" s="267">
        <v>11.360867320740081</v>
      </c>
      <c r="X227" s="267">
        <v>1.7564978348998741</v>
      </c>
      <c r="Y227" s="267">
        <v>1.6317136873734039</v>
      </c>
      <c r="Z227" s="267">
        <v>2.2794215764638679</v>
      </c>
      <c r="AA227" s="267">
        <v>5.0797808169711969</v>
      </c>
      <c r="AB227" s="267">
        <v>55.407971029999999</v>
      </c>
      <c r="AC227" s="267">
        <v>1.9625785149999999</v>
      </c>
      <c r="AD227" s="267">
        <v>101.5056156</v>
      </c>
      <c r="AE227" s="267">
        <v>751.61724509999999</v>
      </c>
    </row>
    <row r="228" spans="1:31">
      <c r="A228" s="267" t="s">
        <v>5151</v>
      </c>
      <c r="B228" s="267" t="s">
        <v>4947</v>
      </c>
      <c r="C228" s="267" t="s">
        <v>4921</v>
      </c>
      <c r="D228" s="267">
        <v>0.23671324186228751</v>
      </c>
      <c r="E228" s="267">
        <v>0.36285931773351049</v>
      </c>
      <c r="F228" s="267">
        <v>2.888624307766086</v>
      </c>
      <c r="G228" s="267">
        <v>3.651994555953058</v>
      </c>
      <c r="H228" s="267">
        <v>8.452487636963528E-2</v>
      </c>
      <c r="I228" s="267">
        <v>0.84308086537824778</v>
      </c>
      <c r="J228" s="267">
        <v>1.244188212225682</v>
      </c>
      <c r="K228" s="267">
        <v>1.097556028260287</v>
      </c>
      <c r="L228" s="267">
        <v>1.667678034309465</v>
      </c>
      <c r="M228" s="267">
        <v>3.3531530840053709</v>
      </c>
      <c r="N228" s="267">
        <v>3.2729978637882069</v>
      </c>
      <c r="O228" s="267">
        <v>13.475994206474301</v>
      </c>
      <c r="P228" s="267">
        <v>3.4556057726168241</v>
      </c>
      <c r="Q228" s="267">
        <v>5.7896441996354602</v>
      </c>
      <c r="R228" s="267">
        <v>4.6592178589124948</v>
      </c>
      <c r="S228" s="267">
        <v>13.405465247014931</v>
      </c>
      <c r="T228" s="267">
        <v>3.484690172544719</v>
      </c>
      <c r="U228" s="267">
        <v>4.2543951739075112</v>
      </c>
      <c r="V228" s="267">
        <v>4.0181890374268976</v>
      </c>
      <c r="W228" s="267">
        <v>11.88981217918858</v>
      </c>
      <c r="X228" s="267">
        <v>1.971306312447312</v>
      </c>
      <c r="Y228" s="267">
        <v>3.234044396490348</v>
      </c>
      <c r="Z228" s="267">
        <v>3.429796119667782</v>
      </c>
      <c r="AA228" s="267">
        <v>8.1675794512413304</v>
      </c>
      <c r="AB228" s="267">
        <v>50.918073049999997</v>
      </c>
      <c r="AC228" s="267">
        <v>1.9239605740000001</v>
      </c>
      <c r="AD228" s="267">
        <v>104.3542308</v>
      </c>
      <c r="AE228" s="267">
        <v>746.42910189999998</v>
      </c>
    </row>
    <row r="229" spans="1:31">
      <c r="A229" s="267" t="s">
        <v>5152</v>
      </c>
      <c r="B229" s="267" t="s">
        <v>4947</v>
      </c>
      <c r="C229" s="267" t="s">
        <v>4922</v>
      </c>
      <c r="D229" s="267">
        <v>0.46852328643075908</v>
      </c>
      <c r="E229" s="267">
        <v>0.69579265572114679</v>
      </c>
      <c r="F229" s="267">
        <v>2.3854904106330141</v>
      </c>
      <c r="G229" s="267">
        <v>4.9013216367332078</v>
      </c>
      <c r="H229" s="267">
        <v>6.9489530935756841E-2</v>
      </c>
      <c r="I229" s="267">
        <v>0.72399370981662514</v>
      </c>
      <c r="J229" s="267">
        <v>1.713525768168755</v>
      </c>
      <c r="K229" s="267">
        <v>8.0579512806119133</v>
      </c>
      <c r="L229" s="267">
        <v>1.2314581552832691</v>
      </c>
      <c r="M229" s="267">
        <v>2.6110257088263809</v>
      </c>
      <c r="N229" s="267">
        <v>2.287681595941895</v>
      </c>
      <c r="O229" s="267">
        <v>14.48871765822595</v>
      </c>
      <c r="P229" s="267">
        <v>3.9140405362842481</v>
      </c>
      <c r="Q229" s="267">
        <v>3.0682412874149199</v>
      </c>
      <c r="R229" s="267">
        <v>4.8725808220234734</v>
      </c>
      <c r="S229" s="267">
        <v>12.949720462667329</v>
      </c>
      <c r="T229" s="267">
        <v>4.148961656676958</v>
      </c>
      <c r="U229" s="267">
        <v>1.955898768597613</v>
      </c>
      <c r="V229" s="267">
        <v>3.8205203487421522</v>
      </c>
      <c r="W229" s="267">
        <v>10.56519843278768</v>
      </c>
      <c r="X229" s="267">
        <v>2.576736441636057</v>
      </c>
      <c r="Y229" s="267">
        <v>1.1332168538227649</v>
      </c>
      <c r="Z229" s="267">
        <v>3.1237490070546521</v>
      </c>
      <c r="AA229" s="267">
        <v>7.5610615653036266</v>
      </c>
      <c r="AB229" s="267">
        <v>55.050322090000002</v>
      </c>
      <c r="AC229" s="267">
        <v>1.814588283</v>
      </c>
      <c r="AD229" s="267">
        <v>101.3643781</v>
      </c>
      <c r="AE229" s="267">
        <v>746.49821759999998</v>
      </c>
    </row>
    <row r="230" spans="1:31">
      <c r="A230" s="267" t="s">
        <v>5153</v>
      </c>
      <c r="B230" s="267" t="s">
        <v>4947</v>
      </c>
      <c r="C230" s="267" t="s">
        <v>4923</v>
      </c>
      <c r="D230" s="267">
        <v>0.24158532179892139</v>
      </c>
      <c r="E230" s="267">
        <v>0.36945046464574882</v>
      </c>
      <c r="F230" s="267">
        <v>1.5030778309286661</v>
      </c>
      <c r="G230" s="267">
        <v>4.669215568296754</v>
      </c>
      <c r="H230" s="267">
        <v>1.1461263987393401E-16</v>
      </c>
      <c r="I230" s="267">
        <v>0.20324336207948929</v>
      </c>
      <c r="J230" s="267">
        <v>0.79078655126170028</v>
      </c>
      <c r="K230" s="267">
        <v>1.146705305498579</v>
      </c>
      <c r="L230" s="267">
        <v>2.4149835311762571</v>
      </c>
      <c r="M230" s="267">
        <v>2.653997846544299</v>
      </c>
      <c r="N230" s="267">
        <v>3.1997914999366608</v>
      </c>
      <c r="O230" s="267">
        <v>11.145641937463511</v>
      </c>
      <c r="P230" s="267">
        <v>6.1217867473375884</v>
      </c>
      <c r="Q230" s="267">
        <v>3.6958614988204199</v>
      </c>
      <c r="R230" s="267">
        <v>6.6896678879613223</v>
      </c>
      <c r="S230" s="267">
        <v>17.22234594267438</v>
      </c>
      <c r="T230" s="267">
        <v>3.9767756365875329</v>
      </c>
      <c r="U230" s="267">
        <v>2.1798154278079891</v>
      </c>
      <c r="V230" s="267">
        <v>3.938140949479576</v>
      </c>
      <c r="W230" s="267">
        <v>13.812686301523041</v>
      </c>
      <c r="X230" s="267">
        <v>2.0202482881985309</v>
      </c>
      <c r="Y230" s="267">
        <v>1.2491482767477919</v>
      </c>
      <c r="Z230" s="267">
        <v>2.1547302148132101</v>
      </c>
      <c r="AA230" s="267">
        <v>8.5996653738696818</v>
      </c>
      <c r="AB230" s="267">
        <v>54.478676649999997</v>
      </c>
      <c r="AC230" s="267">
        <v>1.851080281</v>
      </c>
      <c r="AD230" s="267">
        <v>103.2595309</v>
      </c>
      <c r="AE230" s="267">
        <v>731.59389539999995</v>
      </c>
    </row>
    <row r="231" spans="1:31">
      <c r="A231" s="267" t="s">
        <v>5154</v>
      </c>
      <c r="B231" s="267" t="s">
        <v>4947</v>
      </c>
      <c r="C231" s="267" t="s">
        <v>4924</v>
      </c>
      <c r="D231" s="267">
        <v>0.51539657165224351</v>
      </c>
      <c r="E231" s="267">
        <v>0.55024145077074682</v>
      </c>
      <c r="F231" s="267">
        <v>1.05545781882346</v>
      </c>
      <c r="G231" s="267">
        <v>4.249643906095347</v>
      </c>
      <c r="H231" s="267">
        <v>0.14374198239328051</v>
      </c>
      <c r="I231" s="267">
        <v>2.1923312817410481</v>
      </c>
      <c r="J231" s="267">
        <v>1.7562835354986941</v>
      </c>
      <c r="K231" s="267">
        <v>9.7140964786241284</v>
      </c>
      <c r="L231" s="267">
        <v>1.1784059215252189</v>
      </c>
      <c r="M231" s="267">
        <v>3.0071611972239221</v>
      </c>
      <c r="N231" s="267">
        <v>3.0730548469805581</v>
      </c>
      <c r="O231" s="267">
        <v>17.917228221192591</v>
      </c>
      <c r="P231" s="267">
        <v>2.4089042525423099</v>
      </c>
      <c r="Q231" s="267">
        <v>3.316571666658124</v>
      </c>
      <c r="R231" s="267">
        <v>5.1042753145547204</v>
      </c>
      <c r="S231" s="267">
        <v>13.76339033868004</v>
      </c>
      <c r="T231" s="267">
        <v>2.3881425225655781</v>
      </c>
      <c r="U231" s="267">
        <v>1.564384760588204</v>
      </c>
      <c r="V231" s="267">
        <v>3.2719184373683481</v>
      </c>
      <c r="W231" s="267">
        <v>10.24400151445556</v>
      </c>
      <c r="X231" s="267">
        <v>1.3763203605561589</v>
      </c>
      <c r="Y231" s="267">
        <v>1.017089793677582</v>
      </c>
      <c r="Z231" s="267">
        <v>1.9424127625079961</v>
      </c>
      <c r="AA231" s="267">
        <v>7.0429718481407368</v>
      </c>
      <c r="AB231" s="267">
        <v>53.475342480000002</v>
      </c>
      <c r="AC231" s="267">
        <v>1.834048194</v>
      </c>
      <c r="AD231" s="267">
        <v>104.45003</v>
      </c>
      <c r="AE231" s="267">
        <v>750.08531860000005</v>
      </c>
    </row>
    <row r="232" spans="1:31">
      <c r="A232" s="267" t="s">
        <v>5155</v>
      </c>
      <c r="B232" s="267" t="s">
        <v>4947</v>
      </c>
      <c r="C232" s="267" t="s">
        <v>4925</v>
      </c>
      <c r="D232" s="267">
        <v>0.54936903805969317</v>
      </c>
      <c r="E232" s="267">
        <v>0.61984549913256803</v>
      </c>
      <c r="F232" s="267">
        <v>2.1604770687930892</v>
      </c>
      <c r="G232" s="267">
        <v>3.6656616881758182</v>
      </c>
      <c r="H232" s="267">
        <v>0.16307574839323641</v>
      </c>
      <c r="I232" s="267">
        <v>0.7217366866677396</v>
      </c>
      <c r="J232" s="267">
        <v>1.613883658380004</v>
      </c>
      <c r="K232" s="267">
        <v>7.331608045375118</v>
      </c>
      <c r="L232" s="267">
        <v>1.083603338433567</v>
      </c>
      <c r="M232" s="267">
        <v>3.37039080179715</v>
      </c>
      <c r="N232" s="267">
        <v>2.259241828472891</v>
      </c>
      <c r="O232" s="267">
        <v>11.91823808221038</v>
      </c>
      <c r="P232" s="267">
        <v>3.846385151203902</v>
      </c>
      <c r="Q232" s="267">
        <v>4.7840719056694407</v>
      </c>
      <c r="R232" s="267">
        <v>5.0750046178075472</v>
      </c>
      <c r="S232" s="267">
        <v>10.49014384600212</v>
      </c>
      <c r="T232" s="267">
        <v>4.596327417939869</v>
      </c>
      <c r="U232" s="267">
        <v>3.8985588081255118</v>
      </c>
      <c r="V232" s="267">
        <v>4.5222219452787851</v>
      </c>
      <c r="W232" s="267">
        <v>9.6666340940252997</v>
      </c>
      <c r="X232" s="267">
        <v>2.074557858033037</v>
      </c>
      <c r="Y232" s="267">
        <v>2.0492360554771691</v>
      </c>
      <c r="Z232" s="267">
        <v>3.304296574536735</v>
      </c>
      <c r="AA232" s="267">
        <v>6.8629231147852066</v>
      </c>
      <c r="AB232" s="267">
        <v>51.851297340000002</v>
      </c>
      <c r="AC232" s="267">
        <v>1.6819707079999999</v>
      </c>
      <c r="AD232" s="267">
        <v>101.9313415</v>
      </c>
      <c r="AE232" s="267">
        <v>737.47049430000004</v>
      </c>
    </row>
    <row r="233" spans="1:31">
      <c r="A233" s="267" t="s">
        <v>5156</v>
      </c>
      <c r="B233" s="267" t="s">
        <v>4948</v>
      </c>
      <c r="C233" s="267" t="s">
        <v>4915</v>
      </c>
      <c r="D233" s="267">
        <v>0.18945106015695751</v>
      </c>
      <c r="E233" s="267">
        <v>0.3368583209154874</v>
      </c>
      <c r="F233" s="267">
        <v>0.9768789963167801</v>
      </c>
      <c r="G233" s="267">
        <v>0.89748679920030838</v>
      </c>
      <c r="H233" s="267">
        <v>6.9521468099656078E-2</v>
      </c>
      <c r="I233" s="267">
        <v>0.32037080371925919</v>
      </c>
      <c r="J233" s="267">
        <v>0.21008071157077779</v>
      </c>
      <c r="K233" s="267">
        <v>0.46786428892074788</v>
      </c>
      <c r="L233" s="267">
        <v>0.83841232143600253</v>
      </c>
      <c r="M233" s="267">
        <v>2.8527725612309291</v>
      </c>
      <c r="N233" s="267">
        <v>2.5665033819638192</v>
      </c>
      <c r="O233" s="267">
        <v>11.238442887892409</v>
      </c>
      <c r="P233" s="267">
        <v>4.4492591690146934</v>
      </c>
      <c r="Q233" s="267">
        <v>5.6077435158385462</v>
      </c>
      <c r="R233" s="267">
        <v>6.5517771963941467</v>
      </c>
      <c r="S233" s="267">
        <v>20.412499243401459</v>
      </c>
      <c r="T233" s="267">
        <v>4.6833737943531784</v>
      </c>
      <c r="U233" s="267">
        <v>4.4157043018986384</v>
      </c>
      <c r="V233" s="267">
        <v>5.6178660655790571</v>
      </c>
      <c r="W233" s="267">
        <v>17.693229653159349</v>
      </c>
      <c r="X233" s="267">
        <v>1.126786227226118</v>
      </c>
      <c r="Y233" s="267">
        <v>1.681027660633303</v>
      </c>
      <c r="Z233" s="267">
        <v>1.857458783969149</v>
      </c>
      <c r="AA233" s="267">
        <v>4.9371393883949191</v>
      </c>
      <c r="AB233" s="267">
        <v>53.702978250000001</v>
      </c>
      <c r="AC233" s="267">
        <v>1.816404285</v>
      </c>
      <c r="AD233" s="267">
        <v>104.1505824</v>
      </c>
      <c r="AE233" s="267">
        <v>746.26576839999996</v>
      </c>
    </row>
    <row r="234" spans="1:31">
      <c r="A234" s="267" t="s">
        <v>5157</v>
      </c>
      <c r="B234" s="267" t="s">
        <v>4948</v>
      </c>
      <c r="C234" s="267" t="s">
        <v>4917</v>
      </c>
      <c r="D234" s="267">
        <v>0.37138759529131882</v>
      </c>
      <c r="E234" s="267">
        <v>0.49287591501443462</v>
      </c>
      <c r="F234" s="267">
        <v>3.519408678532014</v>
      </c>
      <c r="G234" s="267">
        <v>5.029853615236151</v>
      </c>
      <c r="H234" s="267">
        <v>4.4130352041498837E-2</v>
      </c>
      <c r="I234" s="267">
        <v>1.3016719932862111</v>
      </c>
      <c r="J234" s="267">
        <v>1.9686431126621819</v>
      </c>
      <c r="K234" s="267">
        <v>9.5126599915884107</v>
      </c>
      <c r="L234" s="267">
        <v>1.298615287260092</v>
      </c>
      <c r="M234" s="267">
        <v>4.8382466330636431</v>
      </c>
      <c r="N234" s="267">
        <v>1.8841635716561009</v>
      </c>
      <c r="O234" s="267">
        <v>11.66544148989014</v>
      </c>
      <c r="P234" s="267">
        <v>2.3410169652800881</v>
      </c>
      <c r="Q234" s="267">
        <v>5.8003163049187174</v>
      </c>
      <c r="R234" s="267">
        <v>4.224833097073506</v>
      </c>
      <c r="S234" s="267">
        <v>11.862857045566431</v>
      </c>
      <c r="T234" s="267">
        <v>2.111132219426274</v>
      </c>
      <c r="U234" s="267">
        <v>2.5473161380876732</v>
      </c>
      <c r="V234" s="267">
        <v>3.3024579198099282</v>
      </c>
      <c r="W234" s="267">
        <v>8.3219764942570897</v>
      </c>
      <c r="X234" s="267">
        <v>1.8251078241731129</v>
      </c>
      <c r="Y234" s="267">
        <v>1.7992760191228021</v>
      </c>
      <c r="Z234" s="267">
        <v>3.3638150400738041</v>
      </c>
      <c r="AA234" s="267">
        <v>6.6935918144724411</v>
      </c>
      <c r="AB234" s="267">
        <v>50.056706990000002</v>
      </c>
      <c r="AC234" s="267">
        <v>1.7985646930000001</v>
      </c>
      <c r="AD234" s="267">
        <v>102.8202041</v>
      </c>
      <c r="AE234" s="267">
        <v>750.163633</v>
      </c>
    </row>
    <row r="235" spans="1:31">
      <c r="A235" s="267" t="s">
        <v>5158</v>
      </c>
      <c r="B235" s="267" t="s">
        <v>4948</v>
      </c>
      <c r="C235" s="267" t="s">
        <v>4918</v>
      </c>
      <c r="D235" s="267">
        <v>0.38217173400056831</v>
      </c>
      <c r="E235" s="267">
        <v>0.56820703096266378</v>
      </c>
      <c r="F235" s="267">
        <v>2.3619433409685571</v>
      </c>
      <c r="G235" s="267">
        <v>4.4799857985325957</v>
      </c>
      <c r="H235" s="267">
        <v>7.4306755229408869E-2</v>
      </c>
      <c r="I235" s="267">
        <v>0.8599840884965666</v>
      </c>
      <c r="J235" s="267">
        <v>2.0684206870131101</v>
      </c>
      <c r="K235" s="267">
        <v>1.8862562876063389</v>
      </c>
      <c r="L235" s="267">
        <v>0.95446693148939599</v>
      </c>
      <c r="M235" s="267">
        <v>3.039664894690262</v>
      </c>
      <c r="N235" s="267">
        <v>2.111136322037455</v>
      </c>
      <c r="O235" s="267">
        <v>14.281166693288331</v>
      </c>
      <c r="P235" s="267">
        <v>3.370459775879048</v>
      </c>
      <c r="Q235" s="267">
        <v>4.8917941175825828</v>
      </c>
      <c r="R235" s="267">
        <v>5.2839690455446986</v>
      </c>
      <c r="S235" s="267">
        <v>17.356786079104719</v>
      </c>
      <c r="T235" s="267">
        <v>2.5394672485014329</v>
      </c>
      <c r="U235" s="267">
        <v>3.454721241168861</v>
      </c>
      <c r="V235" s="267">
        <v>4.0243925635716273</v>
      </c>
      <c r="W235" s="267">
        <v>13.31352507915104</v>
      </c>
      <c r="X235" s="267">
        <v>1.660578535481847</v>
      </c>
      <c r="Y235" s="267">
        <v>1.4383288541815109</v>
      </c>
      <c r="Z235" s="267">
        <v>2.7094213280560839</v>
      </c>
      <c r="AA235" s="267">
        <v>6.7131860996737727</v>
      </c>
      <c r="AB235" s="267">
        <v>51.861530610000003</v>
      </c>
      <c r="AC235" s="267">
        <v>1.696915744</v>
      </c>
      <c r="AD235" s="267">
        <v>102.99693190000001</v>
      </c>
      <c r="AE235" s="267">
        <v>743.24097080000001</v>
      </c>
    </row>
    <row r="236" spans="1:31">
      <c r="A236" s="267" t="s">
        <v>5159</v>
      </c>
      <c r="B236" s="267" t="s">
        <v>4948</v>
      </c>
      <c r="C236" s="267" t="s">
        <v>4919</v>
      </c>
      <c r="D236" s="267">
        <v>0.25752484053338942</v>
      </c>
      <c r="E236" s="267">
        <v>0.26910965955328042</v>
      </c>
      <c r="F236" s="267">
        <v>1.057487891234991</v>
      </c>
      <c r="G236" s="267">
        <v>2.867077203395338</v>
      </c>
      <c r="H236" s="267">
        <v>7.3853255184485336E-2</v>
      </c>
      <c r="I236" s="267">
        <v>0.25707658673934353</v>
      </c>
      <c r="J236" s="267">
        <v>1.0266708973322101</v>
      </c>
      <c r="K236" s="267">
        <v>20.209864732097731</v>
      </c>
      <c r="L236" s="267">
        <v>0.91498711843066149</v>
      </c>
      <c r="M236" s="267">
        <v>3.647048571706772</v>
      </c>
      <c r="N236" s="267">
        <v>1.4452539867816889</v>
      </c>
      <c r="O236" s="267">
        <v>13.28906032329232</v>
      </c>
      <c r="P236" s="267">
        <v>2.1910342003585308</v>
      </c>
      <c r="Q236" s="267">
        <v>4.8893811457447658</v>
      </c>
      <c r="R236" s="267">
        <v>3.5882582382618602</v>
      </c>
      <c r="S236" s="267">
        <v>12.115881979831199</v>
      </c>
      <c r="T236" s="267">
        <v>2.6267849189969268</v>
      </c>
      <c r="U236" s="267">
        <v>3.3598672223283801</v>
      </c>
      <c r="V236" s="267">
        <v>3.257970595889081</v>
      </c>
      <c r="W236" s="267">
        <v>9.7853178683741042</v>
      </c>
      <c r="X236" s="267">
        <v>1.470268856893731</v>
      </c>
      <c r="Y236" s="267">
        <v>1.7696137461002031</v>
      </c>
      <c r="Z236" s="267">
        <v>2.3486166554465231</v>
      </c>
      <c r="AA236" s="267">
        <v>7.0620135436230296</v>
      </c>
      <c r="AB236" s="267">
        <v>54.479187860000003</v>
      </c>
      <c r="AC236" s="267">
        <v>1.5493073020000001</v>
      </c>
      <c r="AD236" s="267">
        <v>101.42166020000001</v>
      </c>
      <c r="AE236" s="267">
        <v>742.11378479999996</v>
      </c>
    </row>
    <row r="237" spans="1:31">
      <c r="A237" s="267" t="s">
        <v>5160</v>
      </c>
      <c r="B237" s="267" t="s">
        <v>4948</v>
      </c>
      <c r="C237" s="267" t="s">
        <v>4920</v>
      </c>
      <c r="D237" s="267">
        <v>1.020293767810198</v>
      </c>
      <c r="E237" s="267">
        <v>1.1153069719560991</v>
      </c>
      <c r="F237" s="267">
        <v>2.321989007673563</v>
      </c>
      <c r="G237" s="267">
        <v>2.600837355228915</v>
      </c>
      <c r="H237" s="267">
        <v>4.1504397777192878E-2</v>
      </c>
      <c r="I237" s="267">
        <v>0.81615976468194507</v>
      </c>
      <c r="J237" s="267">
        <v>1.3460925492372391</v>
      </c>
      <c r="K237" s="267">
        <v>4.2918739614678723</v>
      </c>
      <c r="L237" s="267">
        <v>1.049347379263839</v>
      </c>
      <c r="M237" s="267">
        <v>2.711844110907522</v>
      </c>
      <c r="N237" s="267">
        <v>1.5140746565110159</v>
      </c>
      <c r="O237" s="267">
        <v>16.000258897783059</v>
      </c>
      <c r="P237" s="267">
        <v>4.68979952946402</v>
      </c>
      <c r="Q237" s="267">
        <v>5.0032369442337004</v>
      </c>
      <c r="R237" s="267">
        <v>4.2744802470150569</v>
      </c>
      <c r="S237" s="267">
        <v>13.294084832176431</v>
      </c>
      <c r="T237" s="267">
        <v>5.8494431205144144</v>
      </c>
      <c r="U237" s="267">
        <v>3.9404297852447758</v>
      </c>
      <c r="V237" s="267">
        <v>3.469285480934309</v>
      </c>
      <c r="W237" s="267">
        <v>10.87414279062707</v>
      </c>
      <c r="X237" s="267">
        <v>4.3734129632390184</v>
      </c>
      <c r="Y237" s="267">
        <v>1.426465224208044</v>
      </c>
      <c r="Z237" s="267">
        <v>2.870965766536675</v>
      </c>
      <c r="AA237" s="267">
        <v>5.0911886957885768</v>
      </c>
      <c r="AB237" s="267">
        <v>52.279449470000003</v>
      </c>
      <c r="AC237" s="267">
        <v>1.672484514</v>
      </c>
      <c r="AD237" s="267">
        <v>102.27268359999999</v>
      </c>
      <c r="AE237" s="267">
        <v>732.69398379999996</v>
      </c>
    </row>
    <row r="238" spans="1:31">
      <c r="A238" s="267" t="s">
        <v>5161</v>
      </c>
      <c r="B238" s="267" t="s">
        <v>4948</v>
      </c>
      <c r="C238" s="267" t="s">
        <v>4921</v>
      </c>
      <c r="D238" s="267">
        <v>0.40679977786132332</v>
      </c>
      <c r="E238" s="267">
        <v>0.6390194088259783</v>
      </c>
      <c r="F238" s="267">
        <v>2.9781938609719898</v>
      </c>
      <c r="G238" s="267">
        <v>4.1855514912552687</v>
      </c>
      <c r="H238" s="267">
        <v>2.1786762134863229E-2</v>
      </c>
      <c r="I238" s="267">
        <v>1.36557443964278</v>
      </c>
      <c r="J238" s="267">
        <v>2.2091333394572499</v>
      </c>
      <c r="K238" s="267">
        <v>2.033807369654129</v>
      </c>
      <c r="L238" s="267">
        <v>1.0781602326443009</v>
      </c>
      <c r="M238" s="267">
        <v>3.0905432575042582</v>
      </c>
      <c r="N238" s="267">
        <v>2.0968565736697782</v>
      </c>
      <c r="O238" s="267">
        <v>14.304979047093489</v>
      </c>
      <c r="P238" s="267">
        <v>3.4750395988478431</v>
      </c>
      <c r="Q238" s="267">
        <v>5.083216762476038</v>
      </c>
      <c r="R238" s="267">
        <v>5.1276964119775954</v>
      </c>
      <c r="S238" s="267">
        <v>16.47459930915964</v>
      </c>
      <c r="T238" s="267">
        <v>2.4723715416788292</v>
      </c>
      <c r="U238" s="267">
        <v>3.7540137358916219</v>
      </c>
      <c r="V238" s="267">
        <v>4.1502416435733194</v>
      </c>
      <c r="W238" s="267">
        <v>12.5371061766245</v>
      </c>
      <c r="X238" s="267">
        <v>1.6322697483334629</v>
      </c>
      <c r="Y238" s="267">
        <v>1.986582726419299</v>
      </c>
      <c r="Z238" s="267">
        <v>2.973006498990447</v>
      </c>
      <c r="AA238" s="267">
        <v>5.8497062121390124</v>
      </c>
      <c r="AB238" s="267">
        <v>55.15510733</v>
      </c>
      <c r="AC238" s="267">
        <v>1.7450320619999999</v>
      </c>
      <c r="AD238" s="267">
        <v>103.3184456</v>
      </c>
      <c r="AE238" s="267">
        <v>735.62314979999996</v>
      </c>
    </row>
    <row r="239" spans="1:31">
      <c r="A239" s="267" t="s">
        <v>5162</v>
      </c>
      <c r="B239" s="267" t="s">
        <v>4948</v>
      </c>
      <c r="C239" s="267" t="s">
        <v>4922</v>
      </c>
      <c r="D239" s="267">
        <v>0.65921688922178756</v>
      </c>
      <c r="E239" s="267">
        <v>0.58589387676595539</v>
      </c>
      <c r="F239" s="267">
        <v>3.613048994676209</v>
      </c>
      <c r="G239" s="267">
        <v>4.7474155124913242</v>
      </c>
      <c r="H239" s="267">
        <v>0.1443409500937137</v>
      </c>
      <c r="I239" s="267">
        <v>1.4472015763538379</v>
      </c>
      <c r="J239" s="267">
        <v>1.8764706366947059</v>
      </c>
      <c r="K239" s="267">
        <v>15.553715532431561</v>
      </c>
      <c r="L239" s="267">
        <v>0.47726527762030341</v>
      </c>
      <c r="M239" s="267">
        <v>2.539230130265115</v>
      </c>
      <c r="N239" s="267">
        <v>2.6970428401871791</v>
      </c>
      <c r="O239" s="267">
        <v>11.438721500823741</v>
      </c>
      <c r="P239" s="267">
        <v>2.577796321900597</v>
      </c>
      <c r="Q239" s="267">
        <v>3.556561573890376</v>
      </c>
      <c r="R239" s="267">
        <v>5.9275242274099043</v>
      </c>
      <c r="S239" s="267">
        <v>9.1074678933812958</v>
      </c>
      <c r="T239" s="267">
        <v>2.317350645659165</v>
      </c>
      <c r="U239" s="267">
        <v>2.5498760269446179</v>
      </c>
      <c r="V239" s="267">
        <v>5.0872902574330103</v>
      </c>
      <c r="W239" s="267">
        <v>7.6539458974257926</v>
      </c>
      <c r="X239" s="267">
        <v>1.9577540666989011</v>
      </c>
      <c r="Y239" s="267">
        <v>2.036105864806816</v>
      </c>
      <c r="Z239" s="267">
        <v>4.0391994458750302</v>
      </c>
      <c r="AA239" s="267">
        <v>6.1229249572207518</v>
      </c>
      <c r="AB239" s="267">
        <v>53.411448300000004</v>
      </c>
      <c r="AC239" s="267">
        <v>1.767828366</v>
      </c>
      <c r="AD239" s="267">
        <v>102.8762146</v>
      </c>
      <c r="AE239" s="267">
        <v>732.26550780000002</v>
      </c>
    </row>
    <row r="240" spans="1:31">
      <c r="A240" s="267" t="s">
        <v>5163</v>
      </c>
      <c r="B240" s="267" t="s">
        <v>4948</v>
      </c>
      <c r="C240" s="267" t="s">
        <v>4923</v>
      </c>
      <c r="D240" s="267">
        <v>0.30600725171636789</v>
      </c>
      <c r="E240" s="267">
        <v>0.43517220095648368</v>
      </c>
      <c r="F240" s="267">
        <v>2.594736560719078</v>
      </c>
      <c r="G240" s="267">
        <v>4.06726990099168</v>
      </c>
      <c r="H240" s="267">
        <v>0.15547587806146579</v>
      </c>
      <c r="I240" s="267">
        <v>0.39764581130973509</v>
      </c>
      <c r="J240" s="267">
        <v>1.897294857950043</v>
      </c>
      <c r="K240" s="267">
        <v>10.888191217128799</v>
      </c>
      <c r="L240" s="267">
        <v>0.45720040197163409</v>
      </c>
      <c r="M240" s="267">
        <v>2.4442042953233472</v>
      </c>
      <c r="N240" s="267">
        <v>2.90319421369747</v>
      </c>
      <c r="O240" s="267">
        <v>13.26760859207122</v>
      </c>
      <c r="P240" s="267">
        <v>1.555971649195139</v>
      </c>
      <c r="Q240" s="267">
        <v>3.6563605174932778</v>
      </c>
      <c r="R240" s="267">
        <v>6.5299622744371977</v>
      </c>
      <c r="S240" s="267">
        <v>12.826633030650299</v>
      </c>
      <c r="T240" s="267">
        <v>2.7819913605962081</v>
      </c>
      <c r="U240" s="267">
        <v>2.267980981621613</v>
      </c>
      <c r="V240" s="267">
        <v>5.1615869782676871</v>
      </c>
      <c r="W240" s="267">
        <v>9.5192039165194835</v>
      </c>
      <c r="X240" s="267">
        <v>2.0591581399853101</v>
      </c>
      <c r="Y240" s="267">
        <v>1.750691002346265</v>
      </c>
      <c r="Z240" s="267">
        <v>3.566002829154082</v>
      </c>
      <c r="AA240" s="267">
        <v>6.6970991345994912</v>
      </c>
      <c r="AB240" s="267">
        <v>50.12805942</v>
      </c>
      <c r="AC240" s="267">
        <v>1.7597666649999999</v>
      </c>
      <c r="AD240" s="267">
        <v>102.58119069999999</v>
      </c>
      <c r="AE240" s="267">
        <v>758.29716240000005</v>
      </c>
    </row>
    <row r="241" spans="1:31">
      <c r="A241" s="267" t="s">
        <v>5164</v>
      </c>
      <c r="B241" s="267" t="s">
        <v>4948</v>
      </c>
      <c r="C241" s="267" t="s">
        <v>4924</v>
      </c>
      <c r="D241" s="267">
        <v>0.49889915377685379</v>
      </c>
      <c r="E241" s="267">
        <v>0.83590421610226162</v>
      </c>
      <c r="F241" s="267">
        <v>4.7559136627262566</v>
      </c>
      <c r="G241" s="267">
        <v>2.4010640302051369</v>
      </c>
      <c r="H241" s="267">
        <v>0.1215502734664607</v>
      </c>
      <c r="I241" s="267">
        <v>2.547327543683517</v>
      </c>
      <c r="J241" s="267">
        <v>1.4469983409375129</v>
      </c>
      <c r="K241" s="267">
        <v>15.42452811646875</v>
      </c>
      <c r="L241" s="267">
        <v>0.8218451382174452</v>
      </c>
      <c r="M241" s="267">
        <v>2.5470086094766788</v>
      </c>
      <c r="N241" s="267">
        <v>1.8831536869997949</v>
      </c>
      <c r="O241" s="267">
        <v>11.739771921747881</v>
      </c>
      <c r="P241" s="267">
        <v>2.902797382049894</v>
      </c>
      <c r="Q241" s="267">
        <v>3.5266844440594651</v>
      </c>
      <c r="R241" s="267">
        <v>4.4577636114646344</v>
      </c>
      <c r="S241" s="267">
        <v>7.9020027661285512</v>
      </c>
      <c r="T241" s="267">
        <v>3.1098813448508471</v>
      </c>
      <c r="U241" s="267">
        <v>3.0822852330761279</v>
      </c>
      <c r="V241" s="267">
        <v>4.5392962904916994</v>
      </c>
      <c r="W241" s="267">
        <v>5.9859181382415896</v>
      </c>
      <c r="X241" s="267">
        <v>2.222653979195055</v>
      </c>
      <c r="Y241" s="267">
        <v>1.68537803383084</v>
      </c>
      <c r="Z241" s="267">
        <v>4.3617954301447064</v>
      </c>
      <c r="AA241" s="267">
        <v>3.2405794635467831</v>
      </c>
      <c r="AB241" s="267">
        <v>53.261238290000001</v>
      </c>
      <c r="AC241" s="267">
        <v>1.9168386470000001</v>
      </c>
      <c r="AD241" s="267">
        <v>102.7480341</v>
      </c>
      <c r="AE241" s="267">
        <v>737.4350809</v>
      </c>
    </row>
    <row r="242" spans="1:31">
      <c r="A242" s="267" t="s">
        <v>5165</v>
      </c>
      <c r="B242" s="267" t="s">
        <v>4948</v>
      </c>
      <c r="C242" s="267" t="s">
        <v>4925</v>
      </c>
      <c r="D242" s="267">
        <v>0.28229102922191812</v>
      </c>
      <c r="E242" s="267">
        <v>0.2351131198733554</v>
      </c>
      <c r="F242" s="267">
        <v>0.97756308923936275</v>
      </c>
      <c r="G242" s="267">
        <v>1.2822474688528469</v>
      </c>
      <c r="H242" s="267">
        <v>7.8317116252350799E-2</v>
      </c>
      <c r="I242" s="267">
        <v>0.76699713593636387</v>
      </c>
      <c r="J242" s="267">
        <v>0.69003480793564098</v>
      </c>
      <c r="K242" s="267">
        <v>0.51755686042835847</v>
      </c>
      <c r="L242" s="267">
        <v>2.114103557188292</v>
      </c>
      <c r="M242" s="267">
        <v>2.9273208956219881</v>
      </c>
      <c r="N242" s="267">
        <v>3.3028217357699021</v>
      </c>
      <c r="O242" s="267">
        <v>13.448279824744549</v>
      </c>
      <c r="P242" s="267">
        <v>4.7354431007508486</v>
      </c>
      <c r="Q242" s="267">
        <v>4.0127814308603318</v>
      </c>
      <c r="R242" s="267">
        <v>8.0060627951925341</v>
      </c>
      <c r="S242" s="267">
        <v>15.510982757364919</v>
      </c>
      <c r="T242" s="267">
        <v>5.1939511234848812</v>
      </c>
      <c r="U242" s="267">
        <v>2.639594897102667</v>
      </c>
      <c r="V242" s="267">
        <v>6.3269265309201259</v>
      </c>
      <c r="W242" s="267">
        <v>15.227805185184019</v>
      </c>
      <c r="X242" s="267">
        <v>0.79858682309338613</v>
      </c>
      <c r="Y242" s="267">
        <v>1.430927127987822</v>
      </c>
      <c r="Z242" s="267">
        <v>2.0248387089580899</v>
      </c>
      <c r="AA242" s="267">
        <v>7.4543243428262489</v>
      </c>
      <c r="AB242" s="267">
        <v>52.576516159999997</v>
      </c>
      <c r="AC242" s="267">
        <v>1.5366142679999999</v>
      </c>
      <c r="AD242" s="267">
        <v>102.53670510000001</v>
      </c>
      <c r="AE242" s="267">
        <v>748.53499480000005</v>
      </c>
    </row>
    <row r="243" spans="1:31">
      <c r="A243" s="267" t="s">
        <v>5166</v>
      </c>
      <c r="B243" s="267" t="s">
        <v>4949</v>
      </c>
      <c r="C243" s="267" t="s">
        <v>4915</v>
      </c>
      <c r="D243" s="267">
        <v>0.38065780983198239</v>
      </c>
      <c r="E243" s="267">
        <v>0.42405536385047587</v>
      </c>
      <c r="F243" s="267">
        <v>1.1390619084301341</v>
      </c>
      <c r="G243" s="267">
        <v>2.0179418649376979</v>
      </c>
      <c r="H243" s="267">
        <v>1.5901476018050399E-2</v>
      </c>
      <c r="I243" s="267">
        <v>0.36721046861663098</v>
      </c>
      <c r="J243" s="267">
        <v>0.74067557655220373</v>
      </c>
      <c r="K243" s="267">
        <v>2.7494919003090512</v>
      </c>
      <c r="L243" s="267">
        <v>1.2921060460603511</v>
      </c>
      <c r="M243" s="267">
        <v>3.4038414144070819</v>
      </c>
      <c r="N243" s="267">
        <v>1.5980017036436049</v>
      </c>
      <c r="O243" s="267">
        <v>17.44606275144562</v>
      </c>
      <c r="P243" s="267">
        <v>5.1710953886197872</v>
      </c>
      <c r="Q243" s="267">
        <v>5.1069032671515853</v>
      </c>
      <c r="R243" s="267">
        <v>4.430583230552199</v>
      </c>
      <c r="S243" s="267">
        <v>17.328673221848181</v>
      </c>
      <c r="T243" s="267">
        <v>5.1555303062559261</v>
      </c>
      <c r="U243" s="267">
        <v>4.0425515109737118</v>
      </c>
      <c r="V243" s="267">
        <v>3.7449385428756221</v>
      </c>
      <c r="W243" s="267">
        <v>12.505171905711689</v>
      </c>
      <c r="X243" s="267">
        <v>2.914134144229477</v>
      </c>
      <c r="Y243" s="267">
        <v>1.3357061458937001</v>
      </c>
      <c r="Z243" s="267">
        <v>1.9523366718151469</v>
      </c>
      <c r="AA243" s="267">
        <v>4.7373673799700313</v>
      </c>
      <c r="AB243" s="267">
        <v>55.492492200000001</v>
      </c>
      <c r="AC243" s="267">
        <v>1.619618665</v>
      </c>
      <c r="AD243" s="267">
        <v>102.29022260000001</v>
      </c>
      <c r="AE243" s="267">
        <v>748.27156560000003</v>
      </c>
    </row>
    <row r="244" spans="1:31">
      <c r="A244" s="267" t="s">
        <v>5167</v>
      </c>
      <c r="B244" s="267" t="s">
        <v>4949</v>
      </c>
      <c r="C244" s="267" t="s">
        <v>4917</v>
      </c>
      <c r="D244" s="267">
        <v>1.617764845930652</v>
      </c>
      <c r="E244" s="267">
        <v>0.4079950817229227</v>
      </c>
      <c r="F244" s="267">
        <v>3.2624343205213702</v>
      </c>
      <c r="G244" s="267">
        <v>4.7334304047583489</v>
      </c>
      <c r="H244" s="267">
        <v>0.222147188719829</v>
      </c>
      <c r="I244" s="267">
        <v>1.5127086356055981</v>
      </c>
      <c r="J244" s="267">
        <v>3.7969470304570541</v>
      </c>
      <c r="K244" s="267">
        <v>0.74927714641581078</v>
      </c>
      <c r="L244" s="267">
        <v>2.9822659767197761</v>
      </c>
      <c r="M244" s="267">
        <v>3.1451082707772899</v>
      </c>
      <c r="N244" s="267">
        <v>1.970324067183856</v>
      </c>
      <c r="O244" s="267">
        <v>32.791259397381857</v>
      </c>
      <c r="P244" s="267">
        <v>1.5232824746940561</v>
      </c>
      <c r="Q244" s="267">
        <v>3.3223666027684922</v>
      </c>
      <c r="R244" s="267">
        <v>3.36842255255468</v>
      </c>
      <c r="S244" s="267">
        <v>10.57547837650039</v>
      </c>
      <c r="T244" s="267">
        <v>1.1888542205254049</v>
      </c>
      <c r="U244" s="267">
        <v>2.1658371125482612</v>
      </c>
      <c r="V244" s="267">
        <v>3.259734961213665</v>
      </c>
      <c r="W244" s="267">
        <v>6.4264966161387038</v>
      </c>
      <c r="X244" s="267">
        <v>1.008601725402593</v>
      </c>
      <c r="Y244" s="267">
        <v>1.6504148927712601</v>
      </c>
      <c r="Z244" s="267">
        <v>3.1013404307030181</v>
      </c>
      <c r="AA244" s="267">
        <v>5.1970923243312139</v>
      </c>
      <c r="AB244" s="267">
        <v>50.037443430000003</v>
      </c>
      <c r="AC244" s="267">
        <v>1.884408026</v>
      </c>
      <c r="AD244" s="267">
        <v>104.5793699</v>
      </c>
      <c r="AE244" s="267">
        <v>733.55035669999995</v>
      </c>
    </row>
    <row r="245" spans="1:31">
      <c r="A245" s="267" t="s">
        <v>5168</v>
      </c>
      <c r="B245" s="267" t="s">
        <v>4949</v>
      </c>
      <c r="C245" s="267" t="s">
        <v>4918</v>
      </c>
      <c r="D245" s="267">
        <v>0.40438322115800879</v>
      </c>
      <c r="E245" s="267">
        <v>0.83834622734820086</v>
      </c>
      <c r="F245" s="267">
        <v>2.0607667795436142</v>
      </c>
      <c r="G245" s="267">
        <v>3.070036529563108</v>
      </c>
      <c r="H245" s="267">
        <v>0.49669324942040582</v>
      </c>
      <c r="I245" s="267">
        <v>1.2584832797262511</v>
      </c>
      <c r="J245" s="267">
        <v>2.5193825058946402</v>
      </c>
      <c r="K245" s="267">
        <v>10.412151672867459</v>
      </c>
      <c r="L245" s="267">
        <v>0.80663832186494644</v>
      </c>
      <c r="M245" s="267">
        <v>1.9076100985439159</v>
      </c>
      <c r="N245" s="267">
        <v>1.851513993830586</v>
      </c>
      <c r="O245" s="267">
        <v>13.24280970217408</v>
      </c>
      <c r="P245" s="267">
        <v>3.085833907816538</v>
      </c>
      <c r="Q245" s="267">
        <v>2.9737193721075852</v>
      </c>
      <c r="R245" s="267">
        <v>4.3434687227521591</v>
      </c>
      <c r="S245" s="267">
        <v>12.65624133520669</v>
      </c>
      <c r="T245" s="267">
        <v>3.1162984773653921</v>
      </c>
      <c r="U245" s="267">
        <v>2.3698611803034662</v>
      </c>
      <c r="V245" s="267">
        <v>3.5401737817603331</v>
      </c>
      <c r="W245" s="267">
        <v>10.542020308275211</v>
      </c>
      <c r="X245" s="267">
        <v>1.8685789653270459</v>
      </c>
      <c r="Y245" s="267">
        <v>1.2731703329916311</v>
      </c>
      <c r="Z245" s="267">
        <v>2.3329962557230068</v>
      </c>
      <c r="AA245" s="267">
        <v>5.2457130251376594</v>
      </c>
      <c r="AB245" s="267">
        <v>54.854499220000001</v>
      </c>
      <c r="AC245" s="267">
        <v>1.7775709959999999</v>
      </c>
      <c r="AD245" s="267">
        <v>103.8090912</v>
      </c>
      <c r="AE245" s="267">
        <v>740.00454290000005</v>
      </c>
    </row>
    <row r="246" spans="1:31">
      <c r="A246" s="267" t="s">
        <v>5169</v>
      </c>
      <c r="B246" s="267" t="s">
        <v>4949</v>
      </c>
      <c r="C246" s="267" t="s">
        <v>4919</v>
      </c>
      <c r="D246" s="267">
        <v>0.54072915408807531</v>
      </c>
      <c r="E246" s="267">
        <v>0.53573064637009449</v>
      </c>
      <c r="F246" s="267">
        <v>1.635844857505437</v>
      </c>
      <c r="G246" s="267">
        <v>3.1365850486165558</v>
      </c>
      <c r="H246" s="267">
        <v>0.28293779444419709</v>
      </c>
      <c r="I246" s="267">
        <v>0.76677416272786547</v>
      </c>
      <c r="J246" s="267">
        <v>1.4655095193849561</v>
      </c>
      <c r="K246" s="267">
        <v>6.9941969497244614</v>
      </c>
      <c r="L246" s="267">
        <v>0.65223248178516446</v>
      </c>
      <c r="M246" s="267">
        <v>2.295914659424322</v>
      </c>
      <c r="N246" s="267">
        <v>1.29809739654807</v>
      </c>
      <c r="O246" s="267">
        <v>8.3852798909157524</v>
      </c>
      <c r="P246" s="267">
        <v>3.9958851630661081</v>
      </c>
      <c r="Q246" s="267">
        <v>5.8249442021321984</v>
      </c>
      <c r="R246" s="267">
        <v>4.5117804968837882</v>
      </c>
      <c r="S246" s="267">
        <v>15.84499226386499</v>
      </c>
      <c r="T246" s="267">
        <v>5.7348815508523971</v>
      </c>
      <c r="U246" s="267">
        <v>4.2981469742637488</v>
      </c>
      <c r="V246" s="267">
        <v>3.4085655060972622</v>
      </c>
      <c r="W246" s="267">
        <v>12.31214453233946</v>
      </c>
      <c r="X246" s="267">
        <v>2.0128622580938762</v>
      </c>
      <c r="Y246" s="267">
        <v>1.951603423372144</v>
      </c>
      <c r="Z246" s="267">
        <v>2.2706521787436991</v>
      </c>
      <c r="AA246" s="267">
        <v>6.9925368042667149</v>
      </c>
      <c r="AB246" s="267">
        <v>51.905732819999997</v>
      </c>
      <c r="AC246" s="267">
        <v>1.959525416</v>
      </c>
      <c r="AD246" s="267">
        <v>103.0477681</v>
      </c>
      <c r="AE246" s="267">
        <v>730.98703550000005</v>
      </c>
    </row>
    <row r="247" spans="1:31">
      <c r="A247" s="267" t="s">
        <v>5170</v>
      </c>
      <c r="B247" s="267" t="s">
        <v>4949</v>
      </c>
      <c r="C247" s="267" t="s">
        <v>4920</v>
      </c>
      <c r="D247" s="267">
        <v>0.36922449623450188</v>
      </c>
      <c r="E247" s="267">
        <v>0.34465791349824743</v>
      </c>
      <c r="F247" s="267">
        <v>2.0745679526994012</v>
      </c>
      <c r="G247" s="267">
        <v>3.227231085719783</v>
      </c>
      <c r="H247" s="267">
        <v>5.0055226163254932E-2</v>
      </c>
      <c r="I247" s="267">
        <v>0.44151081439222462</v>
      </c>
      <c r="J247" s="267">
        <v>1.099667462142099</v>
      </c>
      <c r="K247" s="267">
        <v>2.1635694285251841</v>
      </c>
      <c r="L247" s="267">
        <v>1.3371318059841311</v>
      </c>
      <c r="M247" s="267">
        <v>3.9551007552652231</v>
      </c>
      <c r="N247" s="267">
        <v>3.6430937404462398</v>
      </c>
      <c r="O247" s="267">
        <v>21.306282141745509</v>
      </c>
      <c r="P247" s="267">
        <v>1.738586104322785</v>
      </c>
      <c r="Q247" s="267">
        <v>2.5668980638883681</v>
      </c>
      <c r="R247" s="267">
        <v>2.6848698238933659</v>
      </c>
      <c r="S247" s="267">
        <v>14.409624445256631</v>
      </c>
      <c r="T247" s="267">
        <v>3.0580384367024638</v>
      </c>
      <c r="U247" s="267">
        <v>2.5847988806576971</v>
      </c>
      <c r="V247" s="267">
        <v>3.0296684465929009</v>
      </c>
      <c r="W247" s="267">
        <v>13.82824581242545</v>
      </c>
      <c r="X247" s="267">
        <v>1.603640839345968</v>
      </c>
      <c r="Y247" s="267">
        <v>1.68273167016487</v>
      </c>
      <c r="Z247" s="267">
        <v>2.8670049374021249</v>
      </c>
      <c r="AA247" s="267">
        <v>9.6841922584602553</v>
      </c>
      <c r="AB247" s="267">
        <v>52.936120270000004</v>
      </c>
      <c r="AC247" s="267">
        <v>1.9416766089999999</v>
      </c>
      <c r="AD247" s="267">
        <v>102.76248820000001</v>
      </c>
      <c r="AE247" s="267">
        <v>734.00487080000005</v>
      </c>
    </row>
    <row r="248" spans="1:31">
      <c r="A248" s="267" t="s">
        <v>5171</v>
      </c>
      <c r="B248" s="267" t="s">
        <v>4949</v>
      </c>
      <c r="C248" s="267" t="s">
        <v>4921</v>
      </c>
      <c r="D248" s="267">
        <v>0.27961267082565999</v>
      </c>
      <c r="E248" s="267">
        <v>0.79228690713642913</v>
      </c>
      <c r="F248" s="267">
        <v>1.7822263976235699</v>
      </c>
      <c r="G248" s="267">
        <v>5.4143824782798289</v>
      </c>
      <c r="H248" s="267">
        <v>7.4156660175974914E-2</v>
      </c>
      <c r="I248" s="267">
        <v>0.46804773087249479</v>
      </c>
      <c r="J248" s="267">
        <v>1.7469470950161481</v>
      </c>
      <c r="K248" s="267">
        <v>8.813789806766529</v>
      </c>
      <c r="L248" s="267">
        <v>2.0047823269879088</v>
      </c>
      <c r="M248" s="267">
        <v>3.843804424831966</v>
      </c>
      <c r="N248" s="267">
        <v>1.452208284685002</v>
      </c>
      <c r="O248" s="267">
        <v>13.12715091920318</v>
      </c>
      <c r="P248" s="267">
        <v>5.0236546278518492</v>
      </c>
      <c r="Q248" s="267">
        <v>5.4085592384755063</v>
      </c>
      <c r="R248" s="267">
        <v>4.3410627917517282</v>
      </c>
      <c r="S248" s="267">
        <v>12.08504345751318</v>
      </c>
      <c r="T248" s="267">
        <v>3.63460213279643</v>
      </c>
      <c r="U248" s="267">
        <v>2.2541178939000401</v>
      </c>
      <c r="V248" s="267">
        <v>2.4130029394172139</v>
      </c>
      <c r="W248" s="267">
        <v>9.3777347264025543</v>
      </c>
      <c r="X248" s="267">
        <v>2.9945653297582431</v>
      </c>
      <c r="Y248" s="267">
        <v>1.0518769518139699</v>
      </c>
      <c r="Z248" s="267">
        <v>2.292175545948135</v>
      </c>
      <c r="AA248" s="267">
        <v>8.0554379064329229</v>
      </c>
      <c r="AB248" s="267">
        <v>54.06327812</v>
      </c>
      <c r="AC248" s="267">
        <v>1.821071924</v>
      </c>
      <c r="AD248" s="267">
        <v>104.43258729999999</v>
      </c>
      <c r="AE248" s="267">
        <v>738.49793490000002</v>
      </c>
    </row>
    <row r="249" spans="1:31">
      <c r="A249" s="267" t="s">
        <v>5172</v>
      </c>
      <c r="B249" s="267" t="s">
        <v>4949</v>
      </c>
      <c r="C249" s="267" t="s">
        <v>4922</v>
      </c>
      <c r="D249" s="267">
        <v>0.67122576017829272</v>
      </c>
      <c r="E249" s="267">
        <v>0.91084621842583502</v>
      </c>
      <c r="F249" s="267">
        <v>3.2223099262063539</v>
      </c>
      <c r="G249" s="267">
        <v>3.7201473878977369</v>
      </c>
      <c r="H249" s="267">
        <v>9.9040481093825558E-2</v>
      </c>
      <c r="I249" s="267">
        <v>1.6300379931697171</v>
      </c>
      <c r="J249" s="267">
        <v>1.883045518700629</v>
      </c>
      <c r="K249" s="267">
        <v>16.03937185176423</v>
      </c>
      <c r="L249" s="267">
        <v>0.8794230994987623</v>
      </c>
      <c r="M249" s="267">
        <v>2.4048121300417278</v>
      </c>
      <c r="N249" s="267">
        <v>2.0588770408129879</v>
      </c>
      <c r="O249" s="267">
        <v>12.658911667441579</v>
      </c>
      <c r="P249" s="267">
        <v>1.9612061125373681</v>
      </c>
      <c r="Q249" s="267">
        <v>3.447075088775633</v>
      </c>
      <c r="R249" s="267">
        <v>3.396851016579181</v>
      </c>
      <c r="S249" s="267">
        <v>8.9089115628031532</v>
      </c>
      <c r="T249" s="267">
        <v>2.425126764042917</v>
      </c>
      <c r="U249" s="267">
        <v>2.5007425953855069</v>
      </c>
      <c r="V249" s="267">
        <v>2.920862750152116</v>
      </c>
      <c r="W249" s="267">
        <v>7.0684939814111898</v>
      </c>
      <c r="X249" s="267">
        <v>1.8554346984887959</v>
      </c>
      <c r="Y249" s="267">
        <v>1.6934783012579071</v>
      </c>
      <c r="Z249" s="267">
        <v>2.879428042751536</v>
      </c>
      <c r="AA249" s="267">
        <v>5.1285786174849957</v>
      </c>
      <c r="AB249" s="267">
        <v>52.554440939999999</v>
      </c>
      <c r="AC249" s="267">
        <v>1.5423666869999999</v>
      </c>
      <c r="AD249" s="267">
        <v>104.86325960000001</v>
      </c>
      <c r="AE249" s="267">
        <v>753.47101510000005</v>
      </c>
    </row>
    <row r="250" spans="1:31">
      <c r="A250" s="267" t="s">
        <v>5173</v>
      </c>
      <c r="B250" s="267" t="s">
        <v>4949</v>
      </c>
      <c r="C250" s="267" t="s">
        <v>4923</v>
      </c>
      <c r="D250" s="267">
        <v>0.38071671066978913</v>
      </c>
      <c r="E250" s="267">
        <v>0.37661256545129512</v>
      </c>
      <c r="F250" s="267">
        <v>3.0482266888345841</v>
      </c>
      <c r="G250" s="267">
        <v>4.1758184446013979</v>
      </c>
      <c r="H250" s="267">
        <v>3.172225712127702E-2</v>
      </c>
      <c r="I250" s="267">
        <v>0.96605365163796419</v>
      </c>
      <c r="J250" s="267">
        <v>1.6653647183543281</v>
      </c>
      <c r="K250" s="267">
        <v>1.839343967862429</v>
      </c>
      <c r="L250" s="267">
        <v>0.84065596713635549</v>
      </c>
      <c r="M250" s="267">
        <v>3.0268468381879599</v>
      </c>
      <c r="N250" s="267">
        <v>2.0928292586337069</v>
      </c>
      <c r="O250" s="267">
        <v>13.610042652131559</v>
      </c>
      <c r="P250" s="267">
        <v>2.9204772016735601</v>
      </c>
      <c r="Q250" s="267">
        <v>5.6599450069474173</v>
      </c>
      <c r="R250" s="267">
        <v>5.5323145761992869</v>
      </c>
      <c r="S250" s="267">
        <v>16.558346400573551</v>
      </c>
      <c r="T250" s="267">
        <v>2.1522289417729801</v>
      </c>
      <c r="U250" s="267">
        <v>4.0988006746018133</v>
      </c>
      <c r="V250" s="267">
        <v>4.4673517710999846</v>
      </c>
      <c r="W250" s="267">
        <v>12.437528074678919</v>
      </c>
      <c r="X250" s="267">
        <v>1.3227391269867159</v>
      </c>
      <c r="Y250" s="267">
        <v>2.6695135054304</v>
      </c>
      <c r="Z250" s="267">
        <v>3.3526307404013602</v>
      </c>
      <c r="AA250" s="267">
        <v>6.7249211257201704</v>
      </c>
      <c r="AB250" s="267">
        <v>54.040046789999998</v>
      </c>
      <c r="AC250" s="267">
        <v>1.6974331069999999</v>
      </c>
      <c r="AD250" s="267">
        <v>104.77820699999999</v>
      </c>
      <c r="AE250" s="267">
        <v>750.95244230000003</v>
      </c>
    </row>
    <row r="251" spans="1:31">
      <c r="A251" s="267" t="s">
        <v>5174</v>
      </c>
      <c r="B251" s="267" t="s">
        <v>4949</v>
      </c>
      <c r="C251" s="267" t="s">
        <v>4924</v>
      </c>
      <c r="D251" s="267">
        <v>0.40022144519372749</v>
      </c>
      <c r="E251" s="267">
        <v>0.31115790286105599</v>
      </c>
      <c r="F251" s="267">
        <v>2.6267146313170762</v>
      </c>
      <c r="G251" s="267">
        <v>3.7761981062049679</v>
      </c>
      <c r="H251" s="267">
        <v>0.1302000158710151</v>
      </c>
      <c r="I251" s="267">
        <v>1.173733142504243</v>
      </c>
      <c r="J251" s="267">
        <v>1.0758675829549971</v>
      </c>
      <c r="K251" s="267">
        <v>1.764269628714717</v>
      </c>
      <c r="L251" s="267">
        <v>0.92422564827310616</v>
      </c>
      <c r="M251" s="267">
        <v>3.2206293671010848</v>
      </c>
      <c r="N251" s="267">
        <v>2.3620786588285778</v>
      </c>
      <c r="O251" s="267">
        <v>14.50977916833018</v>
      </c>
      <c r="P251" s="267">
        <v>3.2561324478263218</v>
      </c>
      <c r="Q251" s="267">
        <v>5.2149137608476623</v>
      </c>
      <c r="R251" s="267">
        <v>5.6574941084672803</v>
      </c>
      <c r="S251" s="267">
        <v>17.33648433446918</v>
      </c>
      <c r="T251" s="267">
        <v>2.5451136421975309</v>
      </c>
      <c r="U251" s="267">
        <v>3.3604523101152619</v>
      </c>
      <c r="V251" s="267">
        <v>4.3459548595094368</v>
      </c>
      <c r="W251" s="267">
        <v>12.62269481001735</v>
      </c>
      <c r="X251" s="267">
        <v>1.663483996448087</v>
      </c>
      <c r="Y251" s="267">
        <v>1.9495024298779671</v>
      </c>
      <c r="Z251" s="267">
        <v>3.149709529820349</v>
      </c>
      <c r="AA251" s="267">
        <v>6.6161826591431607</v>
      </c>
      <c r="AB251" s="267">
        <v>55.312556120000004</v>
      </c>
      <c r="AC251" s="267">
        <v>1.881513896</v>
      </c>
      <c r="AD251" s="267">
        <v>104.1683907</v>
      </c>
      <c r="AE251" s="267">
        <v>746.53902800000003</v>
      </c>
    </row>
    <row r="252" spans="1:31">
      <c r="A252" s="267" t="s">
        <v>5175</v>
      </c>
      <c r="B252" s="267" t="s">
        <v>4949</v>
      </c>
      <c r="C252" s="267" t="s">
        <v>4925</v>
      </c>
      <c r="D252" s="267">
        <v>0.60622912881103308</v>
      </c>
      <c r="E252" s="267">
        <v>0.38387624866257419</v>
      </c>
      <c r="F252" s="267">
        <v>1.266405426640095</v>
      </c>
      <c r="G252" s="267">
        <v>3.1267462046259449</v>
      </c>
      <c r="H252" s="267">
        <v>5.0836696269037127E-2</v>
      </c>
      <c r="I252" s="267">
        <v>0.12621177759031171</v>
      </c>
      <c r="J252" s="267">
        <v>0.75685907207271597</v>
      </c>
      <c r="K252" s="267">
        <v>1.5633060731738351</v>
      </c>
      <c r="L252" s="267">
        <v>1.141839078012872</v>
      </c>
      <c r="M252" s="267">
        <v>3.3699842509081979</v>
      </c>
      <c r="N252" s="267">
        <v>2.2822171568583882</v>
      </c>
      <c r="O252" s="267">
        <v>17.901946692029281</v>
      </c>
      <c r="P252" s="267">
        <v>3.3643051074250172</v>
      </c>
      <c r="Q252" s="267">
        <v>4.5824551437769099</v>
      </c>
      <c r="R252" s="267">
        <v>5.0120779427871041</v>
      </c>
      <c r="S252" s="267">
        <v>16.590713068687581</v>
      </c>
      <c r="T252" s="267">
        <v>3.8628095959207278</v>
      </c>
      <c r="U252" s="267">
        <v>3.3277830676106279</v>
      </c>
      <c r="V252" s="267">
        <v>4.0737194492593076</v>
      </c>
      <c r="W252" s="267">
        <v>13.817765700094251</v>
      </c>
      <c r="X252" s="267">
        <v>1.814950860413445</v>
      </c>
      <c r="Y252" s="267">
        <v>1.2956856540689621</v>
      </c>
      <c r="Z252" s="267">
        <v>2.269699557968782</v>
      </c>
      <c r="AA252" s="267">
        <v>7.3771095875934787</v>
      </c>
      <c r="AB252" s="267">
        <v>53.100393349999997</v>
      </c>
      <c r="AC252" s="267">
        <v>1.8419953549999999</v>
      </c>
      <c r="AD252" s="267">
        <v>101.7188914</v>
      </c>
      <c r="AE252" s="267">
        <v>741.66849420000005</v>
      </c>
    </row>
    <row r="253" spans="1:31">
      <c r="A253" s="267" t="s">
        <v>5176</v>
      </c>
      <c r="B253" s="267" t="s">
        <v>4950</v>
      </c>
      <c r="C253" s="267" t="s">
        <v>4915</v>
      </c>
      <c r="D253" s="267">
        <v>0.50099572160330574</v>
      </c>
      <c r="E253" s="267">
        <v>0.88515224571457529</v>
      </c>
      <c r="F253" s="267">
        <v>2.0950068209410619</v>
      </c>
      <c r="G253" s="267">
        <v>1.756295434032908</v>
      </c>
      <c r="H253" s="267">
        <v>0.12058336854143881</v>
      </c>
      <c r="I253" s="267">
        <v>0.81992393669392494</v>
      </c>
      <c r="J253" s="267">
        <v>0.78695708707577228</v>
      </c>
      <c r="K253" s="267">
        <v>26.456588934990421</v>
      </c>
      <c r="L253" s="267">
        <v>0.40142608393804469</v>
      </c>
      <c r="M253" s="267">
        <v>2.202616538460672</v>
      </c>
      <c r="N253" s="267">
        <v>1.774769728657972</v>
      </c>
      <c r="O253" s="267">
        <v>16.419220988362671</v>
      </c>
      <c r="P253" s="267">
        <v>2.3731805587453509</v>
      </c>
      <c r="Q253" s="267">
        <v>3.480844915523543</v>
      </c>
      <c r="R253" s="267">
        <v>4.1537962413733718</v>
      </c>
      <c r="S253" s="267">
        <v>9.7969648105122715</v>
      </c>
      <c r="T253" s="267">
        <v>3.0790012371956892</v>
      </c>
      <c r="U253" s="267">
        <v>2.595500261719526</v>
      </c>
      <c r="V253" s="267">
        <v>3.836036360781593</v>
      </c>
      <c r="W253" s="267">
        <v>6.2184890077265713</v>
      </c>
      <c r="X253" s="267">
        <v>2.1047734541306631</v>
      </c>
      <c r="Y253" s="267">
        <v>1.2504361337357921</v>
      </c>
      <c r="Z253" s="267">
        <v>2.9830273759211652</v>
      </c>
      <c r="AA253" s="267">
        <v>3.7285961046436191</v>
      </c>
      <c r="AB253" s="267">
        <v>50.467603429999997</v>
      </c>
      <c r="AC253" s="267">
        <v>1.9168348159999999</v>
      </c>
      <c r="AD253" s="267">
        <v>101.2345517</v>
      </c>
      <c r="AE253" s="267">
        <v>751.01728309999999</v>
      </c>
    </row>
    <row r="254" spans="1:31">
      <c r="A254" s="267" t="s">
        <v>5177</v>
      </c>
      <c r="B254" s="267" t="s">
        <v>4950</v>
      </c>
      <c r="C254" s="267" t="s">
        <v>4917</v>
      </c>
      <c r="D254" s="267">
        <v>0.52403221291212121</v>
      </c>
      <c r="E254" s="267">
        <v>1.1518346155317021</v>
      </c>
      <c r="F254" s="267">
        <v>1.6334724782733001</v>
      </c>
      <c r="G254" s="267">
        <v>2.1389318333545631</v>
      </c>
      <c r="H254" s="267">
        <v>0.37404573744041159</v>
      </c>
      <c r="I254" s="267">
        <v>0.80679361193287424</v>
      </c>
      <c r="J254" s="267">
        <v>1.14907015631316</v>
      </c>
      <c r="K254" s="267">
        <v>14.417612311786559</v>
      </c>
      <c r="L254" s="267">
        <v>0.66796687880295669</v>
      </c>
      <c r="M254" s="267">
        <v>2.9889509028150321</v>
      </c>
      <c r="N254" s="267">
        <v>2.1099084402997148</v>
      </c>
      <c r="O254" s="267">
        <v>15.20332471592214</v>
      </c>
      <c r="P254" s="267">
        <v>3.124921593771691</v>
      </c>
      <c r="Q254" s="267">
        <v>4.4336444493913767</v>
      </c>
      <c r="R254" s="267">
        <v>4.2885168382632832</v>
      </c>
      <c r="S254" s="267">
        <v>11.964781579081791</v>
      </c>
      <c r="T254" s="267">
        <v>4.8837652750793952</v>
      </c>
      <c r="U254" s="267">
        <v>3.4488138758707132</v>
      </c>
      <c r="V254" s="267">
        <v>4.452368680020717</v>
      </c>
      <c r="W254" s="267">
        <v>8.894500149120713</v>
      </c>
      <c r="X254" s="267">
        <v>2.7401029639815411</v>
      </c>
      <c r="Y254" s="267">
        <v>1.732174207923004</v>
      </c>
      <c r="Z254" s="267">
        <v>2.3660172221752749</v>
      </c>
      <c r="AA254" s="267">
        <v>3.829742168965196</v>
      </c>
      <c r="AB254" s="267">
        <v>51.507450400000003</v>
      </c>
      <c r="AC254" s="267">
        <v>1.5673960199999999</v>
      </c>
      <c r="AD254" s="267">
        <v>101.587851</v>
      </c>
      <c r="AE254" s="267">
        <v>734.77660719999994</v>
      </c>
    </row>
    <row r="255" spans="1:31">
      <c r="A255" s="267" t="s">
        <v>5178</v>
      </c>
      <c r="B255" s="267" t="s">
        <v>4950</v>
      </c>
      <c r="C255" s="267" t="s">
        <v>4918</v>
      </c>
      <c r="D255" s="267">
        <v>1.560216859074359</v>
      </c>
      <c r="E255" s="267">
        <v>0.50530142692374969</v>
      </c>
      <c r="F255" s="267">
        <v>3.3771951866791379</v>
      </c>
      <c r="G255" s="267">
        <v>3.6182179664506582</v>
      </c>
      <c r="H255" s="267">
        <v>8.1555447679442269E-2</v>
      </c>
      <c r="I255" s="267">
        <v>0.8889221595613982</v>
      </c>
      <c r="J255" s="267">
        <v>1.810751650975162</v>
      </c>
      <c r="K255" s="267">
        <v>6.305039674101649</v>
      </c>
      <c r="L255" s="267">
        <v>2.1301373581111069</v>
      </c>
      <c r="M255" s="267">
        <v>3.2670797836515688</v>
      </c>
      <c r="N255" s="267">
        <v>2.727015228034718</v>
      </c>
      <c r="O255" s="267">
        <v>21.86112885556453</v>
      </c>
      <c r="P255" s="267">
        <v>2.4723557514039491</v>
      </c>
      <c r="Q255" s="267">
        <v>4.0912221736943319</v>
      </c>
      <c r="R255" s="267">
        <v>4.7765466778975156</v>
      </c>
      <c r="S255" s="267">
        <v>10.32662045648962</v>
      </c>
      <c r="T255" s="267">
        <v>2.8302147032918188</v>
      </c>
      <c r="U255" s="267">
        <v>2.9015785823039701</v>
      </c>
      <c r="V255" s="267">
        <v>3.974165551619858</v>
      </c>
      <c r="W255" s="267">
        <v>7.4474804344819034</v>
      </c>
      <c r="X255" s="267">
        <v>2.4562624606714709</v>
      </c>
      <c r="Y255" s="267">
        <v>2.497993447070916</v>
      </c>
      <c r="Z255" s="267">
        <v>3.407849915632025</v>
      </c>
      <c r="AA255" s="267">
        <v>4.6371234052047727</v>
      </c>
      <c r="AB255" s="267">
        <v>51.911893569999997</v>
      </c>
      <c r="AC255" s="267">
        <v>1.753762914</v>
      </c>
      <c r="AD255" s="267">
        <v>102.7097722</v>
      </c>
      <c r="AE255" s="267">
        <v>731.42079030000002</v>
      </c>
    </row>
    <row r="256" spans="1:31">
      <c r="A256" s="267" t="s">
        <v>5179</v>
      </c>
      <c r="B256" s="267" t="s">
        <v>4950</v>
      </c>
      <c r="C256" s="267" t="s">
        <v>4919</v>
      </c>
      <c r="D256" s="267">
        <v>0.32773779760611133</v>
      </c>
      <c r="E256" s="267">
        <v>1.2309329336321351</v>
      </c>
      <c r="F256" s="267">
        <v>3.923810926546607</v>
      </c>
      <c r="G256" s="267">
        <v>2.0707612803766899</v>
      </c>
      <c r="H256" s="267">
        <v>0.49223704146568831</v>
      </c>
      <c r="I256" s="267">
        <v>1.4863025630412019</v>
      </c>
      <c r="J256" s="267">
        <v>2.1488333327116789</v>
      </c>
      <c r="K256" s="267">
        <v>15.669785831026729</v>
      </c>
      <c r="L256" s="267">
        <v>0.81786115048739261</v>
      </c>
      <c r="M256" s="267">
        <v>2.6597828928372542</v>
      </c>
      <c r="N256" s="267">
        <v>1.0419341190322069</v>
      </c>
      <c r="O256" s="267">
        <v>13.700410401739999</v>
      </c>
      <c r="P256" s="267">
        <v>2.764758156079413</v>
      </c>
      <c r="Q256" s="267">
        <v>3.4958532767433028</v>
      </c>
      <c r="R256" s="267">
        <v>3.5823973033284182</v>
      </c>
      <c r="S256" s="267">
        <v>10.008097320505531</v>
      </c>
      <c r="T256" s="267">
        <v>3.3314171806654418</v>
      </c>
      <c r="U256" s="267">
        <v>2.776589266662234</v>
      </c>
      <c r="V256" s="267">
        <v>3.3981726116659869</v>
      </c>
      <c r="W256" s="267">
        <v>7.372348901320823</v>
      </c>
      <c r="X256" s="267">
        <v>2.6200374802459079</v>
      </c>
      <c r="Y256" s="267">
        <v>1.427065240266798</v>
      </c>
      <c r="Z256" s="267">
        <v>3.1128993390512312</v>
      </c>
      <c r="AA256" s="267">
        <v>5.1924244100267316</v>
      </c>
      <c r="AB256" s="267">
        <v>51.993876299999997</v>
      </c>
      <c r="AC256" s="267">
        <v>1.974976566</v>
      </c>
      <c r="AD256" s="267">
        <v>104.6857079</v>
      </c>
      <c r="AE256" s="267">
        <v>748.6135931</v>
      </c>
    </row>
    <row r="257" spans="1:31">
      <c r="A257" s="267" t="s">
        <v>5180</v>
      </c>
      <c r="B257" s="267" t="s">
        <v>4950</v>
      </c>
      <c r="C257" s="267" t="s">
        <v>4920</v>
      </c>
      <c r="D257" s="267">
        <v>0.69275094368739276</v>
      </c>
      <c r="E257" s="267">
        <v>1.343275618218533</v>
      </c>
      <c r="F257" s="267">
        <v>4.4219344105903406</v>
      </c>
      <c r="G257" s="267">
        <v>3.700755964958264</v>
      </c>
      <c r="H257" s="267">
        <v>0.2871360695621708</v>
      </c>
      <c r="I257" s="267">
        <v>3.4575872489628909</v>
      </c>
      <c r="J257" s="267">
        <v>2.199350535303306</v>
      </c>
      <c r="K257" s="267">
        <v>14.458216271000691</v>
      </c>
      <c r="L257" s="267">
        <v>0.80215713055207616</v>
      </c>
      <c r="M257" s="267">
        <v>2.4236265563270281</v>
      </c>
      <c r="N257" s="267">
        <v>2.1212141294920679</v>
      </c>
      <c r="O257" s="267">
        <v>11.935315664062189</v>
      </c>
      <c r="P257" s="267">
        <v>1.814949290883249</v>
      </c>
      <c r="Q257" s="267">
        <v>3.445846207300912</v>
      </c>
      <c r="R257" s="267">
        <v>3.2220033812650168</v>
      </c>
      <c r="S257" s="267">
        <v>8.1955236001766192</v>
      </c>
      <c r="T257" s="267">
        <v>2.2354701814771558</v>
      </c>
      <c r="U257" s="267">
        <v>2.6764573577973971</v>
      </c>
      <c r="V257" s="267">
        <v>2.9657750070337698</v>
      </c>
      <c r="W257" s="267">
        <v>6.4479488720831943</v>
      </c>
      <c r="X257" s="267">
        <v>2.330331885886284</v>
      </c>
      <c r="Y257" s="267">
        <v>2.1840160200633441</v>
      </c>
      <c r="Z257" s="267">
        <v>3.4477891831244252</v>
      </c>
      <c r="AA257" s="267">
        <v>4.6327400123017322</v>
      </c>
      <c r="AB257" s="267">
        <v>54.732688449999998</v>
      </c>
      <c r="AC257" s="267">
        <v>1.67115233</v>
      </c>
      <c r="AD257" s="267">
        <v>101.8368037</v>
      </c>
      <c r="AE257" s="267">
        <v>736.0295959</v>
      </c>
    </row>
    <row r="258" spans="1:31">
      <c r="A258" s="267" t="s">
        <v>5181</v>
      </c>
      <c r="B258" s="267" t="s">
        <v>4950</v>
      </c>
      <c r="C258" s="267" t="s">
        <v>4921</v>
      </c>
      <c r="D258" s="267">
        <v>0.56299367502322517</v>
      </c>
      <c r="E258" s="267">
        <v>0.51830595653204692</v>
      </c>
      <c r="F258" s="267">
        <v>1.914060057583747</v>
      </c>
      <c r="G258" s="267">
        <v>4.8513569282642708</v>
      </c>
      <c r="H258" s="267">
        <v>1.9301143380083291E-2</v>
      </c>
      <c r="I258" s="267">
        <v>1.0514943981349461</v>
      </c>
      <c r="J258" s="267">
        <v>2.7922375521938978</v>
      </c>
      <c r="K258" s="267">
        <v>6.8781716777819426</v>
      </c>
      <c r="L258" s="267">
        <v>0.74143137464098707</v>
      </c>
      <c r="M258" s="267">
        <v>3.1718056804729211</v>
      </c>
      <c r="N258" s="267">
        <v>2.2067490063875179</v>
      </c>
      <c r="O258" s="267">
        <v>21.158922577014639</v>
      </c>
      <c r="P258" s="267">
        <v>2.329473832724517</v>
      </c>
      <c r="Q258" s="267">
        <v>3.6675127154040319</v>
      </c>
      <c r="R258" s="267">
        <v>5.4437800316815101</v>
      </c>
      <c r="S258" s="267">
        <v>13.00046446065434</v>
      </c>
      <c r="T258" s="267">
        <v>3.0176837763187772</v>
      </c>
      <c r="U258" s="267">
        <v>1.894982544863586</v>
      </c>
      <c r="V258" s="267">
        <v>3.5711568329314578</v>
      </c>
      <c r="W258" s="267">
        <v>9.2644660022579668</v>
      </c>
      <c r="X258" s="267">
        <v>1.884156602302679</v>
      </c>
      <c r="Y258" s="267">
        <v>0.97257344073230489</v>
      </c>
      <c r="Z258" s="267">
        <v>2.2631591984013681</v>
      </c>
      <c r="AA258" s="267">
        <v>6.6953227978765248</v>
      </c>
      <c r="AB258" s="267">
        <v>55.801006549999997</v>
      </c>
      <c r="AC258" s="267">
        <v>1.979980273</v>
      </c>
      <c r="AD258" s="267">
        <v>101.4516904</v>
      </c>
      <c r="AE258" s="267">
        <v>746.82916680000005</v>
      </c>
    </row>
    <row r="259" spans="1:31">
      <c r="A259" s="267" t="s">
        <v>5182</v>
      </c>
      <c r="B259" s="267" t="s">
        <v>4950</v>
      </c>
      <c r="C259" s="267" t="s">
        <v>4922</v>
      </c>
      <c r="D259" s="267">
        <v>0.34032095604467832</v>
      </c>
      <c r="E259" s="267">
        <v>1.3209109026390251</v>
      </c>
      <c r="F259" s="267">
        <v>2.9470180276767848</v>
      </c>
      <c r="G259" s="267">
        <v>2.1342696939252628</v>
      </c>
      <c r="H259" s="267">
        <v>4.240709459813214E-3</v>
      </c>
      <c r="I259" s="267">
        <v>1.3126203796264939</v>
      </c>
      <c r="J259" s="267">
        <v>0.91638625132999885</v>
      </c>
      <c r="K259" s="267">
        <v>28.798441914474179</v>
      </c>
      <c r="L259" s="267">
        <v>0.8944935227214228</v>
      </c>
      <c r="M259" s="267">
        <v>3.6919543416422189</v>
      </c>
      <c r="N259" s="267">
        <v>0.46582094384306078</v>
      </c>
      <c r="O259" s="267">
        <v>12.61852445042787</v>
      </c>
      <c r="P259" s="267">
        <v>2.880593000071682</v>
      </c>
      <c r="Q259" s="267">
        <v>4.8218800627571596</v>
      </c>
      <c r="R259" s="267">
        <v>3.553406414630945</v>
      </c>
      <c r="S259" s="267">
        <v>6.1341798077805274</v>
      </c>
      <c r="T259" s="267">
        <v>3.4228461278205682</v>
      </c>
      <c r="U259" s="267">
        <v>3.7916091998022261</v>
      </c>
      <c r="V259" s="267">
        <v>3.8876247803474189</v>
      </c>
      <c r="W259" s="267">
        <v>4.2029542574070966</v>
      </c>
      <c r="X259" s="267">
        <v>2.4792839187292781</v>
      </c>
      <c r="Y259" s="267">
        <v>1.725529348296994</v>
      </c>
      <c r="Z259" s="267">
        <v>3.7772353794027498</v>
      </c>
      <c r="AA259" s="267">
        <v>3.5668907253695159</v>
      </c>
      <c r="AB259" s="267">
        <v>53.589881400000003</v>
      </c>
      <c r="AC259" s="267">
        <v>1.7682220259999999</v>
      </c>
      <c r="AD259" s="267">
        <v>102.024359</v>
      </c>
      <c r="AE259" s="267">
        <v>754.82882840000002</v>
      </c>
    </row>
    <row r="260" spans="1:31">
      <c r="A260" s="267" t="s">
        <v>5183</v>
      </c>
      <c r="B260" s="267" t="s">
        <v>4950</v>
      </c>
      <c r="C260" s="267" t="s">
        <v>4923</v>
      </c>
      <c r="D260" s="267">
        <v>0.29525767924151308</v>
      </c>
      <c r="E260" s="267">
        <v>1.0289125812777771</v>
      </c>
      <c r="F260" s="267">
        <v>2.0496093361864931</v>
      </c>
      <c r="G260" s="267">
        <v>1.451279429916513</v>
      </c>
      <c r="H260" s="267">
        <v>5.850562723429863E-17</v>
      </c>
      <c r="I260" s="267">
        <v>0.73394320977612326</v>
      </c>
      <c r="J260" s="267">
        <v>0.54717648610377823</v>
      </c>
      <c r="K260" s="267">
        <v>8.2445944174407284</v>
      </c>
      <c r="L260" s="267">
        <v>0.9285045193992949</v>
      </c>
      <c r="M260" s="267">
        <v>2.4305785911631048</v>
      </c>
      <c r="N260" s="267">
        <v>2.9147163857013729</v>
      </c>
      <c r="O260" s="267">
        <v>12.30079921003823</v>
      </c>
      <c r="P260" s="267">
        <v>3.9802234277766</v>
      </c>
      <c r="Q260" s="267">
        <v>3.8732547293898012</v>
      </c>
      <c r="R260" s="267">
        <v>5.831328701211314</v>
      </c>
      <c r="S260" s="267">
        <v>14.621163146413791</v>
      </c>
      <c r="T260" s="267">
        <v>4.2808561956507454</v>
      </c>
      <c r="U260" s="267">
        <v>2.5876008106137709</v>
      </c>
      <c r="V260" s="267">
        <v>3.9919638299844791</v>
      </c>
      <c r="W260" s="267">
        <v>9.8331000700311115</v>
      </c>
      <c r="X260" s="267">
        <v>3.5665943732687131</v>
      </c>
      <c r="Y260" s="267">
        <v>1.1746232701289641</v>
      </c>
      <c r="Z260" s="267">
        <v>2.705882226264702</v>
      </c>
      <c r="AA260" s="267">
        <v>4.0331538642300568</v>
      </c>
      <c r="AB260" s="267">
        <v>50.691993680000003</v>
      </c>
      <c r="AC260" s="267">
        <v>1.915969609</v>
      </c>
      <c r="AD260" s="267">
        <v>103.2471438</v>
      </c>
      <c r="AE260" s="267">
        <v>747.41965259999995</v>
      </c>
    </row>
    <row r="261" spans="1:31">
      <c r="A261" s="267" t="s">
        <v>5184</v>
      </c>
      <c r="B261" s="267" t="s">
        <v>4950</v>
      </c>
      <c r="C261" s="267" t="s">
        <v>4924</v>
      </c>
      <c r="D261" s="267">
        <v>0.45234021281367709</v>
      </c>
      <c r="E261" s="267">
        <v>0.82379284557290533</v>
      </c>
      <c r="F261" s="267">
        <v>2.0970441954946861</v>
      </c>
      <c r="G261" s="267">
        <v>3.2491500696688971</v>
      </c>
      <c r="H261" s="267">
        <v>0.1130917376779236</v>
      </c>
      <c r="I261" s="267">
        <v>0.86177496158181333</v>
      </c>
      <c r="J261" s="267">
        <v>1.5744881441221339</v>
      </c>
      <c r="K261" s="267">
        <v>1.999138221539285</v>
      </c>
      <c r="L261" s="267">
        <v>1.2038951631220161</v>
      </c>
      <c r="M261" s="267">
        <v>3.4149294049584671</v>
      </c>
      <c r="N261" s="267">
        <v>2.2637284546153569</v>
      </c>
      <c r="O261" s="267">
        <v>16.249782214217809</v>
      </c>
      <c r="P261" s="267">
        <v>4.4721381985440471</v>
      </c>
      <c r="Q261" s="267">
        <v>5.0315618126828801</v>
      </c>
      <c r="R261" s="267">
        <v>5.3128773191531664</v>
      </c>
      <c r="S261" s="267">
        <v>16.340966340898088</v>
      </c>
      <c r="T261" s="267">
        <v>3.5914342296221911</v>
      </c>
      <c r="U261" s="267">
        <v>3.2871697365112862</v>
      </c>
      <c r="V261" s="267">
        <v>3.7174798459089851</v>
      </c>
      <c r="W261" s="267">
        <v>11.92864674968029</v>
      </c>
      <c r="X261" s="267">
        <v>2.2325755559528879</v>
      </c>
      <c r="Y261" s="267">
        <v>1.5629367816786239</v>
      </c>
      <c r="Z261" s="267">
        <v>2.484823350950327</v>
      </c>
      <c r="AA261" s="267">
        <v>5.727684063458037</v>
      </c>
      <c r="AB261" s="267">
        <v>50.752658269999998</v>
      </c>
      <c r="AC261" s="267">
        <v>1.9000797220000001</v>
      </c>
      <c r="AD261" s="267">
        <v>102.6726302</v>
      </c>
      <c r="AE261" s="267">
        <v>738.44345880000003</v>
      </c>
    </row>
    <row r="262" spans="1:31">
      <c r="A262" s="267" t="s">
        <v>5185</v>
      </c>
      <c r="B262" s="267" t="s">
        <v>4950</v>
      </c>
      <c r="C262" s="267" t="s">
        <v>4925</v>
      </c>
      <c r="D262" s="267">
        <v>0.30340226509619239</v>
      </c>
      <c r="E262" s="267">
        <v>1.3708651226824879</v>
      </c>
      <c r="F262" s="267">
        <v>1.351967645141551</v>
      </c>
      <c r="G262" s="267">
        <v>2.5302899477276561</v>
      </c>
      <c r="H262" s="267">
        <v>1.14094166605252</v>
      </c>
      <c r="I262" s="267">
        <v>0.47214413792574672</v>
      </c>
      <c r="J262" s="267">
        <v>1.7403648165323129</v>
      </c>
      <c r="K262" s="267">
        <v>3.9592208720653952</v>
      </c>
      <c r="L262" s="267">
        <v>1.426714541751622</v>
      </c>
      <c r="M262" s="267">
        <v>3.2553191512506401</v>
      </c>
      <c r="N262" s="267">
        <v>1.851969229608228</v>
      </c>
      <c r="O262" s="267">
        <v>14.478038105428199</v>
      </c>
      <c r="P262" s="267">
        <v>4.0573092457917186</v>
      </c>
      <c r="Q262" s="267">
        <v>4.7542685503348796</v>
      </c>
      <c r="R262" s="267">
        <v>4.5811801555765754</v>
      </c>
      <c r="S262" s="267">
        <v>16.153129812979522</v>
      </c>
      <c r="T262" s="267">
        <v>4.9067093429743158</v>
      </c>
      <c r="U262" s="267">
        <v>3.3867380573200081</v>
      </c>
      <c r="V262" s="267">
        <v>3.6892832394216701</v>
      </c>
      <c r="W262" s="267">
        <v>12.748811224521059</v>
      </c>
      <c r="X262" s="267">
        <v>2.4343749068673781</v>
      </c>
      <c r="Y262" s="267">
        <v>1.48433452965824</v>
      </c>
      <c r="Z262" s="267">
        <v>2.0958120286978592</v>
      </c>
      <c r="AA262" s="267">
        <v>5.7438957652092624</v>
      </c>
      <c r="AB262" s="267">
        <v>53.91708697</v>
      </c>
      <c r="AC262" s="267">
        <v>1.9432918850000001</v>
      </c>
      <c r="AD262" s="267">
        <v>104.7512698</v>
      </c>
      <c r="AE262" s="267">
        <v>755.63356220000003</v>
      </c>
    </row>
    <row r="263" spans="1:31">
      <c r="A263" s="267" t="s">
        <v>5186</v>
      </c>
      <c r="B263" s="267" t="s">
        <v>4951</v>
      </c>
      <c r="C263" s="267" t="s">
        <v>4915</v>
      </c>
      <c r="D263" s="267">
        <v>0.65394215208661577</v>
      </c>
      <c r="E263" s="267">
        <v>0.54312653260345989</v>
      </c>
      <c r="F263" s="267">
        <v>1.230565431715626</v>
      </c>
      <c r="G263" s="267">
        <v>3.9951870611000029</v>
      </c>
      <c r="H263" s="267">
        <v>3.8070666595914769E-15</v>
      </c>
      <c r="I263" s="267">
        <v>0.35779515987424348</v>
      </c>
      <c r="J263" s="267">
        <v>1.473382271912798</v>
      </c>
      <c r="K263" s="267">
        <v>1.346837790242613</v>
      </c>
      <c r="L263" s="267">
        <v>1.4430413077062589</v>
      </c>
      <c r="M263" s="267">
        <v>3.9630124778723319</v>
      </c>
      <c r="N263" s="267">
        <v>2.5577182360523629</v>
      </c>
      <c r="O263" s="267">
        <v>21.54374362222401</v>
      </c>
      <c r="P263" s="267">
        <v>2.639176499183125</v>
      </c>
      <c r="Q263" s="267">
        <v>4.9168077574000773</v>
      </c>
      <c r="R263" s="267">
        <v>4.320155431942486</v>
      </c>
      <c r="S263" s="267">
        <v>16.672467297599511</v>
      </c>
      <c r="T263" s="267">
        <v>3.1764253804530722</v>
      </c>
      <c r="U263" s="267">
        <v>2.4512839227611818</v>
      </c>
      <c r="V263" s="267">
        <v>3.122753290318399</v>
      </c>
      <c r="W263" s="267">
        <v>11.55906027675011</v>
      </c>
      <c r="X263" s="267">
        <v>1.818046028069972</v>
      </c>
      <c r="Y263" s="267">
        <v>1.294189808820611</v>
      </c>
      <c r="Z263" s="267">
        <v>1.8708540110030329</v>
      </c>
      <c r="AA263" s="267">
        <v>7.0504282523081168</v>
      </c>
      <c r="AB263" s="267">
        <v>52.202832129999997</v>
      </c>
      <c r="AC263" s="267">
        <v>1.7926338310000001</v>
      </c>
      <c r="AD263" s="267">
        <v>102.2401011</v>
      </c>
      <c r="AE263" s="267">
        <v>757.57123000000001</v>
      </c>
    </row>
    <row r="264" spans="1:31">
      <c r="A264" s="267" t="s">
        <v>5187</v>
      </c>
      <c r="B264" s="267" t="s">
        <v>4951</v>
      </c>
      <c r="C264" s="267" t="s">
        <v>4917</v>
      </c>
      <c r="D264" s="267">
        <v>0.21481361279461891</v>
      </c>
      <c r="E264" s="267">
        <v>0.1843727976183685</v>
      </c>
      <c r="F264" s="267">
        <v>1.0614091236275729</v>
      </c>
      <c r="G264" s="267">
        <v>3.603275737161606</v>
      </c>
      <c r="H264" s="267">
        <v>4.5318687287953536E-3</v>
      </c>
      <c r="I264" s="267">
        <v>0.1026036431944068</v>
      </c>
      <c r="J264" s="267">
        <v>0.52836911328139191</v>
      </c>
      <c r="K264" s="267">
        <v>0.38186325405257687</v>
      </c>
      <c r="L264" s="267">
        <v>1.118098406611669</v>
      </c>
      <c r="M264" s="267">
        <v>2.970592138663712</v>
      </c>
      <c r="N264" s="267">
        <v>2.7587107897248182</v>
      </c>
      <c r="O264" s="267">
        <v>11.42916509295218</v>
      </c>
      <c r="P264" s="267">
        <v>4.1335434100711348</v>
      </c>
      <c r="Q264" s="267">
        <v>4.683517724404072</v>
      </c>
      <c r="R264" s="267">
        <v>5.9343913444201624</v>
      </c>
      <c r="S264" s="267">
        <v>16.530731877037891</v>
      </c>
      <c r="T264" s="267">
        <v>5.0291783395553953</v>
      </c>
      <c r="U264" s="267">
        <v>3.1179436814856532</v>
      </c>
      <c r="V264" s="267">
        <v>4.7478436363238696</v>
      </c>
      <c r="W264" s="267">
        <v>14.380044729028681</v>
      </c>
      <c r="X264" s="267">
        <v>2.2462910497668331</v>
      </c>
      <c r="Y264" s="267">
        <v>1.6521185316056879</v>
      </c>
      <c r="Z264" s="267">
        <v>2.9631203806351469</v>
      </c>
      <c r="AA264" s="267">
        <v>10.22204635287275</v>
      </c>
      <c r="AB264" s="267">
        <v>50.189984789999997</v>
      </c>
      <c r="AC264" s="267">
        <v>1.835922772</v>
      </c>
      <c r="AD264" s="267">
        <v>102.7254346</v>
      </c>
      <c r="AE264" s="267">
        <v>742.28498669999999</v>
      </c>
    </row>
    <row r="265" spans="1:31">
      <c r="A265" s="267" t="s">
        <v>5188</v>
      </c>
      <c r="B265" s="267" t="s">
        <v>4951</v>
      </c>
      <c r="C265" s="267" t="s">
        <v>4918</v>
      </c>
      <c r="D265" s="267">
        <v>1.599997742338884</v>
      </c>
      <c r="E265" s="267">
        <v>0.40283951657732542</v>
      </c>
      <c r="F265" s="267">
        <v>3.233014741705043</v>
      </c>
      <c r="G265" s="267">
        <v>4.7118218998271022</v>
      </c>
      <c r="H265" s="267">
        <v>0.21933124506054469</v>
      </c>
      <c r="I265" s="267">
        <v>1.4935401210932771</v>
      </c>
      <c r="J265" s="267">
        <v>3.753017405633555</v>
      </c>
      <c r="K265" s="267">
        <v>0.74494594925021529</v>
      </c>
      <c r="L265" s="267">
        <v>2.9549131821746411</v>
      </c>
      <c r="M265" s="267">
        <v>3.1377686805165381</v>
      </c>
      <c r="N265" s="267">
        <v>1.974255342141922</v>
      </c>
      <c r="O265" s="267">
        <v>32.523569131793039</v>
      </c>
      <c r="P265" s="267">
        <v>1.547563309839521</v>
      </c>
      <c r="Q265" s="267">
        <v>3.3376903052373428</v>
      </c>
      <c r="R265" s="267">
        <v>3.403339453751097</v>
      </c>
      <c r="S265" s="267">
        <v>10.65538139447176</v>
      </c>
      <c r="T265" s="267">
        <v>1.2312291873582639</v>
      </c>
      <c r="U265" s="267">
        <v>2.1776330160333761</v>
      </c>
      <c r="V265" s="267">
        <v>3.28893150705259</v>
      </c>
      <c r="W265" s="267">
        <v>6.5478284992671636</v>
      </c>
      <c r="X265" s="267">
        <v>1.018886084939439</v>
      </c>
      <c r="Y265" s="267">
        <v>1.651488888335952</v>
      </c>
      <c r="Z265" s="267">
        <v>3.111336947528395</v>
      </c>
      <c r="AA265" s="267">
        <v>5.2595198898568363</v>
      </c>
      <c r="AB265" s="267">
        <v>51.85984491</v>
      </c>
      <c r="AC265" s="267">
        <v>1.511148908</v>
      </c>
      <c r="AD265" s="267">
        <v>104.88973249999999</v>
      </c>
      <c r="AE265" s="267">
        <v>757.87606849999997</v>
      </c>
    </row>
    <row r="266" spans="1:31">
      <c r="A266" s="267" t="s">
        <v>5189</v>
      </c>
      <c r="B266" s="267" t="s">
        <v>4951</v>
      </c>
      <c r="C266" s="267" t="s">
        <v>4919</v>
      </c>
      <c r="D266" s="267">
        <v>0.45327963925570419</v>
      </c>
      <c r="E266" s="267">
        <v>0.65384567996849075</v>
      </c>
      <c r="F266" s="267">
        <v>2.2982801085049549</v>
      </c>
      <c r="G266" s="267">
        <v>4.788223359071174</v>
      </c>
      <c r="H266" s="267">
        <v>6.5292538417891025E-2</v>
      </c>
      <c r="I266" s="267">
        <v>0.68029785832174561</v>
      </c>
      <c r="J266" s="267">
        <v>1.630047622832171</v>
      </c>
      <c r="K266" s="267">
        <v>7.5958889241177863</v>
      </c>
      <c r="L266" s="267">
        <v>1.2068746404074411</v>
      </c>
      <c r="M266" s="267">
        <v>2.608311994515955</v>
      </c>
      <c r="N266" s="267">
        <v>2.2872453518163089</v>
      </c>
      <c r="O266" s="267">
        <v>14.31868090442344</v>
      </c>
      <c r="P266" s="267">
        <v>3.8853357008832772</v>
      </c>
      <c r="Q266" s="267">
        <v>3.1566026802175098</v>
      </c>
      <c r="R266" s="267">
        <v>4.9481020565557534</v>
      </c>
      <c r="S266" s="267">
        <v>13.18703623451314</v>
      </c>
      <c r="T266" s="267">
        <v>4.1720826859595217</v>
      </c>
      <c r="U266" s="267">
        <v>2.024782471479575</v>
      </c>
      <c r="V266" s="267">
        <v>3.9257631432269231</v>
      </c>
      <c r="W266" s="267">
        <v>10.893341449833139</v>
      </c>
      <c r="X266" s="267">
        <v>2.5310269580370339</v>
      </c>
      <c r="Y266" s="267">
        <v>1.1695715797686379</v>
      </c>
      <c r="Z266" s="267">
        <v>3.17002600172408</v>
      </c>
      <c r="AA266" s="267">
        <v>7.7157324810180654</v>
      </c>
      <c r="AB266" s="267">
        <v>55.595421170000002</v>
      </c>
      <c r="AC266" s="267">
        <v>1.5038623179999999</v>
      </c>
      <c r="AD266" s="267">
        <v>103.8543244</v>
      </c>
      <c r="AE266" s="267">
        <v>756.45827199999997</v>
      </c>
    </row>
    <row r="267" spans="1:31">
      <c r="A267" s="267" t="s">
        <v>5190</v>
      </c>
      <c r="B267" s="267" t="s">
        <v>4951</v>
      </c>
      <c r="C267" s="267" t="s">
        <v>4920</v>
      </c>
      <c r="D267" s="267">
        <v>0.56035017151164312</v>
      </c>
      <c r="E267" s="267">
        <v>0.41439906250015501</v>
      </c>
      <c r="F267" s="267">
        <v>1.686648789796253</v>
      </c>
      <c r="G267" s="267">
        <v>2.9495111421090789</v>
      </c>
      <c r="H267" s="267">
        <v>8.4851160316374671E-2</v>
      </c>
      <c r="I267" s="267">
        <v>0.4305821333024526</v>
      </c>
      <c r="J267" s="267">
        <v>1.109620043180698</v>
      </c>
      <c r="K267" s="267">
        <v>11.435180662091531</v>
      </c>
      <c r="L267" s="267">
        <v>1.601753752598174</v>
      </c>
      <c r="M267" s="267">
        <v>3.2931261546771231</v>
      </c>
      <c r="N267" s="267">
        <v>2.566838272582916</v>
      </c>
      <c r="O267" s="267">
        <v>12.29595456910045</v>
      </c>
      <c r="P267" s="267">
        <v>4.6620465187219811</v>
      </c>
      <c r="Q267" s="267">
        <v>4.3600600372512446</v>
      </c>
      <c r="R267" s="267">
        <v>6.1086325182853383</v>
      </c>
      <c r="S267" s="267">
        <v>10.868061669385609</v>
      </c>
      <c r="T267" s="267">
        <v>5.733358593135006</v>
      </c>
      <c r="U267" s="267">
        <v>3.523084951669285</v>
      </c>
      <c r="V267" s="267">
        <v>4.655555494638703</v>
      </c>
      <c r="W267" s="267">
        <v>9.2830119221705534</v>
      </c>
      <c r="X267" s="267">
        <v>2.4620546876862912</v>
      </c>
      <c r="Y267" s="267">
        <v>1.4755887851922109</v>
      </c>
      <c r="Z267" s="267">
        <v>2.7419972124460759</v>
      </c>
      <c r="AA267" s="267">
        <v>5.1057004106766746</v>
      </c>
      <c r="AB267" s="267">
        <v>52.324611609999998</v>
      </c>
      <c r="AC267" s="267">
        <v>1.91795216</v>
      </c>
      <c r="AD267" s="267">
        <v>102.0449698</v>
      </c>
      <c r="AE267" s="267">
        <v>745.62409600000001</v>
      </c>
    </row>
    <row r="268" spans="1:31">
      <c r="A268" s="267" t="s">
        <v>5191</v>
      </c>
      <c r="B268" s="267" t="s">
        <v>4951</v>
      </c>
      <c r="C268" s="267" t="s">
        <v>4921</v>
      </c>
      <c r="D268" s="267">
        <v>0.53056323990294263</v>
      </c>
      <c r="E268" s="267">
        <v>0.38213484560525501</v>
      </c>
      <c r="F268" s="267">
        <v>1.4837813576819641</v>
      </c>
      <c r="G268" s="267">
        <v>3.72954126088224</v>
      </c>
      <c r="H268" s="267">
        <v>7.8112938504385401E-2</v>
      </c>
      <c r="I268" s="267">
        <v>0.42779952283584571</v>
      </c>
      <c r="J268" s="267">
        <v>1.677135045618658</v>
      </c>
      <c r="K268" s="267">
        <v>1.202107720392174</v>
      </c>
      <c r="L268" s="267">
        <v>0.976417050164328</v>
      </c>
      <c r="M268" s="267">
        <v>2.965521393030349</v>
      </c>
      <c r="N268" s="267">
        <v>2.3730163565409881</v>
      </c>
      <c r="O268" s="267">
        <v>14.96132765826529</v>
      </c>
      <c r="P268" s="267">
        <v>3.1947735012708152</v>
      </c>
      <c r="Q268" s="267">
        <v>4.5685465766456899</v>
      </c>
      <c r="R268" s="267">
        <v>5.8414977663367624</v>
      </c>
      <c r="S268" s="267">
        <v>18.16473798629255</v>
      </c>
      <c r="T268" s="267">
        <v>3.1950994563505342</v>
      </c>
      <c r="U268" s="267">
        <v>3.146382505584151</v>
      </c>
      <c r="V268" s="267">
        <v>4.5402693213035787</v>
      </c>
      <c r="W268" s="267">
        <v>14.144230985911401</v>
      </c>
      <c r="X268" s="267">
        <v>1.4794967742797069</v>
      </c>
      <c r="Y268" s="267">
        <v>1.251483507836509</v>
      </c>
      <c r="Z268" s="267">
        <v>2.3603107751467971</v>
      </c>
      <c r="AA268" s="267">
        <v>7.3181825748183504</v>
      </c>
      <c r="AB268" s="267">
        <v>52.386146580000002</v>
      </c>
      <c r="AC268" s="267">
        <v>1.5548060260000001</v>
      </c>
      <c r="AD268" s="267">
        <v>103.1811124</v>
      </c>
      <c r="AE268" s="267">
        <v>752.24619459999997</v>
      </c>
    </row>
    <row r="269" spans="1:31">
      <c r="A269" s="267" t="s">
        <v>5192</v>
      </c>
      <c r="B269" s="267" t="s">
        <v>4951</v>
      </c>
      <c r="C269" s="267" t="s">
        <v>4922</v>
      </c>
      <c r="D269" s="267">
        <v>0.59553796716125051</v>
      </c>
      <c r="E269" s="267">
        <v>0.60702997631930389</v>
      </c>
      <c r="F269" s="267">
        <v>1.420512835503841</v>
      </c>
      <c r="G269" s="267">
        <v>4.2794877430159497</v>
      </c>
      <c r="H269" s="267">
        <v>1.911775880879918E-17</v>
      </c>
      <c r="I269" s="267">
        <v>0.37679103172738448</v>
      </c>
      <c r="J269" s="267">
        <v>1.623194484756795</v>
      </c>
      <c r="K269" s="267">
        <v>12.46070118227394</v>
      </c>
      <c r="L269" s="267">
        <v>1.7137893091584719</v>
      </c>
      <c r="M269" s="267">
        <v>3.391027214153028</v>
      </c>
      <c r="N269" s="267">
        <v>3.3192853828736202</v>
      </c>
      <c r="O269" s="267">
        <v>16.639849377023111</v>
      </c>
      <c r="P269" s="267">
        <v>3.4164385624405909</v>
      </c>
      <c r="Q269" s="267">
        <v>3.3183291078221111</v>
      </c>
      <c r="R269" s="267">
        <v>6.5470024175032098</v>
      </c>
      <c r="S269" s="267">
        <v>11.29044010413967</v>
      </c>
      <c r="T269" s="267">
        <v>3.6812379545366669</v>
      </c>
      <c r="U269" s="267">
        <v>1.574807206728297</v>
      </c>
      <c r="V269" s="267">
        <v>4.0869091127268842</v>
      </c>
      <c r="W269" s="267">
        <v>8.3699263683085299</v>
      </c>
      <c r="X269" s="267">
        <v>2.100669585373073</v>
      </c>
      <c r="Y269" s="267">
        <v>0.77194692052166858</v>
      </c>
      <c r="Z269" s="267">
        <v>2.2200244880838418</v>
      </c>
      <c r="AA269" s="267">
        <v>6.1673847487684501</v>
      </c>
      <c r="AB269" s="267">
        <v>54.047617019999997</v>
      </c>
      <c r="AC269" s="267">
        <v>1.6874751539999999</v>
      </c>
      <c r="AD269" s="267">
        <v>103.2906036</v>
      </c>
      <c r="AE269" s="267">
        <v>753.35866620000002</v>
      </c>
    </row>
    <row r="270" spans="1:31">
      <c r="A270" s="267" t="s">
        <v>5193</v>
      </c>
      <c r="B270" s="267" t="s">
        <v>4951</v>
      </c>
      <c r="C270" s="267" t="s">
        <v>4923</v>
      </c>
      <c r="D270" s="267">
        <v>0.60181204124677978</v>
      </c>
      <c r="E270" s="267">
        <v>0.55355063692835671</v>
      </c>
      <c r="F270" s="267">
        <v>1.720925217521728</v>
      </c>
      <c r="G270" s="267">
        <v>5.2125110971055761</v>
      </c>
      <c r="H270" s="267">
        <v>0.1988943251028914</v>
      </c>
      <c r="I270" s="267">
        <v>0.72582956169437307</v>
      </c>
      <c r="J270" s="267">
        <v>2.537148953192633</v>
      </c>
      <c r="K270" s="267">
        <v>1.3978576142173691</v>
      </c>
      <c r="L270" s="267">
        <v>1.0155460009400039</v>
      </c>
      <c r="M270" s="267">
        <v>2.993647373982574</v>
      </c>
      <c r="N270" s="267">
        <v>2.0951188374738119</v>
      </c>
      <c r="O270" s="267">
        <v>15.9497346629859</v>
      </c>
      <c r="P270" s="267">
        <v>3.0060891275244739</v>
      </c>
      <c r="Q270" s="267">
        <v>4.1258262493382407</v>
      </c>
      <c r="R270" s="267">
        <v>4.8177362264637429</v>
      </c>
      <c r="S270" s="267">
        <v>17.071284937307489</v>
      </c>
      <c r="T270" s="267">
        <v>2.8349760412857949</v>
      </c>
      <c r="U270" s="267">
        <v>2.9330850734417471</v>
      </c>
      <c r="V270" s="267">
        <v>3.8034917938742918</v>
      </c>
      <c r="W270" s="267">
        <v>14.20540414339443</v>
      </c>
      <c r="X270" s="267">
        <v>1.536000150622864</v>
      </c>
      <c r="Y270" s="267">
        <v>1.1079330717696061</v>
      </c>
      <c r="Z270" s="267">
        <v>1.9134402456085819</v>
      </c>
      <c r="AA270" s="267">
        <v>7.6187417854378889</v>
      </c>
      <c r="AB270" s="267">
        <v>53.236473009999997</v>
      </c>
      <c r="AC270" s="267">
        <v>1.917398953</v>
      </c>
      <c r="AD270" s="267">
        <v>101.5587803</v>
      </c>
      <c r="AE270" s="267">
        <v>737.00599599999998</v>
      </c>
    </row>
    <row r="271" spans="1:31">
      <c r="A271" s="267" t="s">
        <v>5194</v>
      </c>
      <c r="B271" s="267" t="s">
        <v>4951</v>
      </c>
      <c r="C271" s="267" t="s">
        <v>4924</v>
      </c>
      <c r="D271" s="267">
        <v>0.46036261306302878</v>
      </c>
      <c r="E271" s="267">
        <v>0.36105917790113151</v>
      </c>
      <c r="F271" s="267">
        <v>1.4243802079478649</v>
      </c>
      <c r="G271" s="267">
        <v>4.4198027190408284</v>
      </c>
      <c r="H271" s="267">
        <v>1.084481144122332E-16</v>
      </c>
      <c r="I271" s="267">
        <v>0.1986357039174339</v>
      </c>
      <c r="J271" s="267">
        <v>0.75718621633893146</v>
      </c>
      <c r="K271" s="267">
        <v>7.5692584451152793</v>
      </c>
      <c r="L271" s="267">
        <v>0.85899028751197282</v>
      </c>
      <c r="M271" s="267">
        <v>2.9755752593407712</v>
      </c>
      <c r="N271" s="267">
        <v>2.2154660299769322</v>
      </c>
      <c r="O271" s="267">
        <v>14.20759785646527</v>
      </c>
      <c r="P271" s="267">
        <v>3.006101555272926</v>
      </c>
      <c r="Q271" s="267">
        <v>5.1539510471902306</v>
      </c>
      <c r="R271" s="267">
        <v>4.5247354062424803</v>
      </c>
      <c r="S271" s="267">
        <v>18.45266990445986</v>
      </c>
      <c r="T271" s="267">
        <v>2.802409893648965</v>
      </c>
      <c r="U271" s="267">
        <v>3.0451281452447039</v>
      </c>
      <c r="V271" s="267">
        <v>2.8630956888708501</v>
      </c>
      <c r="W271" s="267">
        <v>12.001258821008021</v>
      </c>
      <c r="X271" s="267">
        <v>1.8894874652206319</v>
      </c>
      <c r="Y271" s="267">
        <v>1.2148695818760269</v>
      </c>
      <c r="Z271" s="267">
        <v>1.93969910955452</v>
      </c>
      <c r="AA271" s="267">
        <v>7.5326681362712371</v>
      </c>
      <c r="AB271" s="267">
        <v>52.839834740000001</v>
      </c>
      <c r="AC271" s="267">
        <v>1.8461521110000001</v>
      </c>
      <c r="AD271" s="267">
        <v>104.31977670000001</v>
      </c>
      <c r="AE271" s="267">
        <v>736.2610684</v>
      </c>
    </row>
    <row r="272" spans="1:31">
      <c r="A272" s="267" t="s">
        <v>5195</v>
      </c>
      <c r="B272" s="267" t="s">
        <v>4951</v>
      </c>
      <c r="C272" s="267" t="s">
        <v>4925</v>
      </c>
      <c r="D272" s="267">
        <v>0.63058426615912555</v>
      </c>
      <c r="E272" s="267">
        <v>0.70203628915652128</v>
      </c>
      <c r="F272" s="267">
        <v>2.8461073910775752</v>
      </c>
      <c r="G272" s="267">
        <v>4.1196373934336856</v>
      </c>
      <c r="H272" s="267">
        <v>8.2259224420691834E-2</v>
      </c>
      <c r="I272" s="267">
        <v>1.381192337997619</v>
      </c>
      <c r="J272" s="267">
        <v>2.795408639661912</v>
      </c>
      <c r="K272" s="267">
        <v>0.66476355292532108</v>
      </c>
      <c r="L272" s="267">
        <v>2.4632924474953288</v>
      </c>
      <c r="M272" s="267">
        <v>6.5234497708086607</v>
      </c>
      <c r="N272" s="267">
        <v>1.350235443424731</v>
      </c>
      <c r="O272" s="267">
        <v>28.736130046475459</v>
      </c>
      <c r="P272" s="267">
        <v>2.4440712319009839</v>
      </c>
      <c r="Q272" s="267">
        <v>5.6119782537885614</v>
      </c>
      <c r="R272" s="267">
        <v>3.7578873595786528</v>
      </c>
      <c r="S272" s="267">
        <v>13.310655638869999</v>
      </c>
      <c r="T272" s="267">
        <v>1.696330309941507</v>
      </c>
      <c r="U272" s="267">
        <v>1.5781238545459531</v>
      </c>
      <c r="V272" s="267">
        <v>2.4393238910276458</v>
      </c>
      <c r="W272" s="267">
        <v>5.8499444407749932</v>
      </c>
      <c r="X272" s="267">
        <v>2.0312933254473799</v>
      </c>
      <c r="Y272" s="267">
        <v>1.03865916645776</v>
      </c>
      <c r="Z272" s="267">
        <v>2.827694899785179</v>
      </c>
      <c r="AA272" s="267">
        <v>4.9977386721544894</v>
      </c>
      <c r="AB272" s="267">
        <v>51.919505180000002</v>
      </c>
      <c r="AC272" s="267">
        <v>1.5019690020000001</v>
      </c>
      <c r="AD272" s="267">
        <v>102.35412599999999</v>
      </c>
      <c r="AE272" s="267">
        <v>736.41106309999998</v>
      </c>
    </row>
    <row r="273" spans="1:31">
      <c r="A273" s="267" t="s">
        <v>5196</v>
      </c>
      <c r="B273" s="267" t="s">
        <v>4952</v>
      </c>
      <c r="C273" s="267" t="s">
        <v>4915</v>
      </c>
      <c r="D273" s="267">
        <v>0.36376251569140811</v>
      </c>
      <c r="E273" s="267">
        <v>0.78248980287728287</v>
      </c>
      <c r="F273" s="267">
        <v>1.7737608531541531</v>
      </c>
      <c r="G273" s="267">
        <v>3.8677736542459491</v>
      </c>
      <c r="H273" s="267">
        <v>0.48026188072141768</v>
      </c>
      <c r="I273" s="267">
        <v>0.82813622127711883</v>
      </c>
      <c r="J273" s="267">
        <v>2.605151725548732</v>
      </c>
      <c r="K273" s="267">
        <v>6.1027247383744827</v>
      </c>
      <c r="L273" s="267">
        <v>1.31984652932688</v>
      </c>
      <c r="M273" s="267">
        <v>2.7993479983235821</v>
      </c>
      <c r="N273" s="267">
        <v>3.5231249498899739</v>
      </c>
      <c r="O273" s="267">
        <v>12.12741523695145</v>
      </c>
      <c r="P273" s="267">
        <v>3.9878680129917981</v>
      </c>
      <c r="Q273" s="267">
        <v>3.7813082549884731</v>
      </c>
      <c r="R273" s="267">
        <v>5.9114044782720301</v>
      </c>
      <c r="S273" s="267">
        <v>14.32338540651409</v>
      </c>
      <c r="T273" s="267">
        <v>3.5766970614276681</v>
      </c>
      <c r="U273" s="267">
        <v>2.158881995997262</v>
      </c>
      <c r="V273" s="267">
        <v>3.6933983626041038</v>
      </c>
      <c r="W273" s="267">
        <v>10.362612965137689</v>
      </c>
      <c r="X273" s="267">
        <v>1.9306014911543981</v>
      </c>
      <c r="Y273" s="267">
        <v>1.2599700198285779</v>
      </c>
      <c r="Z273" s="267">
        <v>2.2921945916949569</v>
      </c>
      <c r="AA273" s="267">
        <v>6.0644401302134181</v>
      </c>
      <c r="AB273" s="267">
        <v>54.717061200000003</v>
      </c>
      <c r="AC273" s="267">
        <v>1.6138993829999999</v>
      </c>
      <c r="AD273" s="267">
        <v>104.9351202</v>
      </c>
      <c r="AE273" s="267">
        <v>744.00723089999997</v>
      </c>
    </row>
    <row r="274" spans="1:31">
      <c r="A274" s="267" t="s">
        <v>5197</v>
      </c>
      <c r="B274" s="267" t="s">
        <v>4952</v>
      </c>
      <c r="C274" s="267" t="s">
        <v>4917</v>
      </c>
      <c r="D274" s="267">
        <v>0.4433927669042958</v>
      </c>
      <c r="E274" s="267">
        <v>0.73298412752991993</v>
      </c>
      <c r="F274" s="267">
        <v>1.5253843455370391</v>
      </c>
      <c r="G274" s="267">
        <v>3.7281755298874719</v>
      </c>
      <c r="H274" s="267">
        <v>0.50987724720816074</v>
      </c>
      <c r="I274" s="267">
        <v>0.68214578871000198</v>
      </c>
      <c r="J274" s="267">
        <v>3.6605230221219802</v>
      </c>
      <c r="K274" s="267">
        <v>3.0325620394092261</v>
      </c>
      <c r="L274" s="267">
        <v>1.1697152307035641</v>
      </c>
      <c r="M274" s="267">
        <v>3.182447708517413</v>
      </c>
      <c r="N274" s="267">
        <v>3.2898095733822288</v>
      </c>
      <c r="O274" s="267">
        <v>13.00429378029145</v>
      </c>
      <c r="P274" s="267">
        <v>4.5219148115400953</v>
      </c>
      <c r="Q274" s="267">
        <v>4.211313123160255</v>
      </c>
      <c r="R274" s="267">
        <v>6.2855404223483751</v>
      </c>
      <c r="S274" s="267">
        <v>16.15703546466893</v>
      </c>
      <c r="T274" s="267">
        <v>4.6555503575915642</v>
      </c>
      <c r="U274" s="267">
        <v>2.4094802456980671</v>
      </c>
      <c r="V274" s="267">
        <v>3.560600020826826</v>
      </c>
      <c r="W274" s="267">
        <v>11.77920688439414</v>
      </c>
      <c r="X274" s="267">
        <v>2.561494715099089</v>
      </c>
      <c r="Y274" s="267">
        <v>1.0134491638220131</v>
      </c>
      <c r="Z274" s="267">
        <v>1.899962145410826</v>
      </c>
      <c r="AA274" s="267">
        <v>5.9750886695515177</v>
      </c>
      <c r="AB274" s="267">
        <v>55.838272549999999</v>
      </c>
      <c r="AC274" s="267">
        <v>1.6073745429999999</v>
      </c>
      <c r="AD274" s="267">
        <v>104.0570603</v>
      </c>
      <c r="AE274" s="267">
        <v>750.45401809999998</v>
      </c>
    </row>
    <row r="275" spans="1:31">
      <c r="A275" s="267" t="s">
        <v>5198</v>
      </c>
      <c r="B275" s="267" t="s">
        <v>4952</v>
      </c>
      <c r="C275" s="267" t="s">
        <v>4918</v>
      </c>
      <c r="D275" s="267">
        <v>0.62455570759109635</v>
      </c>
      <c r="E275" s="267">
        <v>0.44101896949402142</v>
      </c>
      <c r="F275" s="267">
        <v>2.3202946253898671</v>
      </c>
      <c r="G275" s="267">
        <v>3.4932337280900678</v>
      </c>
      <c r="H275" s="267">
        <v>0.14761351632054881</v>
      </c>
      <c r="I275" s="267">
        <v>0.98260346445383617</v>
      </c>
      <c r="J275" s="267">
        <v>1.94609015704163</v>
      </c>
      <c r="K275" s="267">
        <v>4.947670798465797</v>
      </c>
      <c r="L275" s="267">
        <v>1.105376665874418</v>
      </c>
      <c r="M275" s="267">
        <v>3.62474191074784</v>
      </c>
      <c r="N275" s="267">
        <v>2.4855516883701032</v>
      </c>
      <c r="O275" s="267">
        <v>14.694464177341819</v>
      </c>
      <c r="P275" s="267">
        <v>3.249142738783886</v>
      </c>
      <c r="Q275" s="267">
        <v>5.8473664355383983</v>
      </c>
      <c r="R275" s="267">
        <v>5.1618442348957396</v>
      </c>
      <c r="S275" s="267">
        <v>13.959774393353539</v>
      </c>
      <c r="T275" s="267">
        <v>2.370006841617788</v>
      </c>
      <c r="U275" s="267">
        <v>4.036423469520722</v>
      </c>
      <c r="V275" s="267">
        <v>4.3686034184948861</v>
      </c>
      <c r="W275" s="267">
        <v>10.45816282087948</v>
      </c>
      <c r="X275" s="267">
        <v>1.344808568622446</v>
      </c>
      <c r="Y275" s="267">
        <v>2.0340265279304921</v>
      </c>
      <c r="Z275" s="267">
        <v>2.966563558148847</v>
      </c>
      <c r="AA275" s="267">
        <v>5.1909710387870964</v>
      </c>
      <c r="AB275" s="267">
        <v>53.388165549999997</v>
      </c>
      <c r="AC275" s="267">
        <v>1.819471989</v>
      </c>
      <c r="AD275" s="267">
        <v>103.1308607</v>
      </c>
      <c r="AE275" s="267">
        <v>750.93958680000003</v>
      </c>
    </row>
    <row r="276" spans="1:31">
      <c r="A276" s="267" t="s">
        <v>5199</v>
      </c>
      <c r="B276" s="267" t="s">
        <v>4952</v>
      </c>
      <c r="C276" s="267" t="s">
        <v>4919</v>
      </c>
      <c r="D276" s="267">
        <v>0.15055257180067869</v>
      </c>
      <c r="E276" s="267">
        <v>0.44103001995507191</v>
      </c>
      <c r="F276" s="267">
        <v>1.9580327236717681</v>
      </c>
      <c r="G276" s="267">
        <v>3.4007972008875851</v>
      </c>
      <c r="H276" s="267">
        <v>1.8094371391667211E-2</v>
      </c>
      <c r="I276" s="267">
        <v>0.93531418432228575</v>
      </c>
      <c r="J276" s="267">
        <v>1.8507574862956211</v>
      </c>
      <c r="K276" s="267">
        <v>5.1343215354383904</v>
      </c>
      <c r="L276" s="267">
        <v>0.75448234033602635</v>
      </c>
      <c r="M276" s="267">
        <v>2.509117479255651</v>
      </c>
      <c r="N276" s="267">
        <v>4.0095720047415728</v>
      </c>
      <c r="O276" s="267">
        <v>9.513780265040916</v>
      </c>
      <c r="P276" s="267">
        <v>3.4486908151864091</v>
      </c>
      <c r="Q276" s="267">
        <v>5.2551019384815207</v>
      </c>
      <c r="R276" s="267">
        <v>7.5445825654241547</v>
      </c>
      <c r="S276" s="267">
        <v>21.749202577772159</v>
      </c>
      <c r="T276" s="267">
        <v>3.2357226858016199</v>
      </c>
      <c r="U276" s="267">
        <v>2.0819276338863779</v>
      </c>
      <c r="V276" s="267">
        <v>3.860327149685979</v>
      </c>
      <c r="W276" s="267">
        <v>11.19343637839833</v>
      </c>
      <c r="X276" s="267">
        <v>1.6532472253187029</v>
      </c>
      <c r="Y276" s="267">
        <v>0.86578025867337693</v>
      </c>
      <c r="Z276" s="267">
        <v>2.2917319304411672</v>
      </c>
      <c r="AA276" s="267">
        <v>6.0609680986025936</v>
      </c>
      <c r="AB276" s="267">
        <v>52.951571510000001</v>
      </c>
      <c r="AC276" s="267">
        <v>1.935356192</v>
      </c>
      <c r="AD276" s="267">
        <v>104.332076</v>
      </c>
      <c r="AE276" s="267">
        <v>744.59789650000005</v>
      </c>
    </row>
    <row r="277" spans="1:31">
      <c r="A277" s="267" t="s">
        <v>5200</v>
      </c>
      <c r="B277" s="267" t="s">
        <v>4952</v>
      </c>
      <c r="C277" s="267" t="s">
        <v>4920</v>
      </c>
      <c r="D277" s="267">
        <v>0.35168000933327193</v>
      </c>
      <c r="E277" s="267">
        <v>0.36180713304148959</v>
      </c>
      <c r="F277" s="267">
        <v>2.034275785033405</v>
      </c>
      <c r="G277" s="267">
        <v>3.2294249185216528</v>
      </c>
      <c r="H277" s="267">
        <v>2.0083127676575731E-18</v>
      </c>
      <c r="I277" s="267">
        <v>0.38894175674191528</v>
      </c>
      <c r="J277" s="267">
        <v>0.5403291465709501</v>
      </c>
      <c r="K277" s="267">
        <v>1.4585894500706471</v>
      </c>
      <c r="L277" s="267">
        <v>1.06400667212458</v>
      </c>
      <c r="M277" s="267">
        <v>3.141273752315477</v>
      </c>
      <c r="N277" s="267">
        <v>3.0578893515084529</v>
      </c>
      <c r="O277" s="267">
        <v>12.37039224161949</v>
      </c>
      <c r="P277" s="267">
        <v>5.4972046561262369</v>
      </c>
      <c r="Q277" s="267">
        <v>5.392556567765892</v>
      </c>
      <c r="R277" s="267">
        <v>7.1648007228800079</v>
      </c>
      <c r="S277" s="267">
        <v>15.358268554113121</v>
      </c>
      <c r="T277" s="267">
        <v>5.3514505263599217</v>
      </c>
      <c r="U277" s="267">
        <v>3.2992381830082209</v>
      </c>
      <c r="V277" s="267">
        <v>4.931866677018073</v>
      </c>
      <c r="W277" s="267">
        <v>11.505067418813431</v>
      </c>
      <c r="X277" s="267">
        <v>2.4247168713100509</v>
      </c>
      <c r="Y277" s="267">
        <v>1.73881527916229</v>
      </c>
      <c r="Z277" s="267">
        <v>3.0356948897614302</v>
      </c>
      <c r="AA277" s="267">
        <v>6.2943240572218278</v>
      </c>
      <c r="AB277" s="267">
        <v>53.863371379999997</v>
      </c>
      <c r="AC277" s="267">
        <v>1.6288193660000001</v>
      </c>
      <c r="AD277" s="267">
        <v>103.3303959</v>
      </c>
      <c r="AE277" s="267">
        <v>731.28920259999995</v>
      </c>
    </row>
    <row r="278" spans="1:31">
      <c r="A278" s="267" t="s">
        <v>5201</v>
      </c>
      <c r="B278" s="267" t="s">
        <v>4952</v>
      </c>
      <c r="C278" s="267" t="s">
        <v>4921</v>
      </c>
      <c r="D278" s="267">
        <v>0.71148656340192029</v>
      </c>
      <c r="E278" s="267">
        <v>0.39768139118463491</v>
      </c>
      <c r="F278" s="267">
        <v>1.3180851411039369</v>
      </c>
      <c r="G278" s="267">
        <v>2.7662488482740142</v>
      </c>
      <c r="H278" s="267">
        <v>6.5387922762982345E-2</v>
      </c>
      <c r="I278" s="267">
        <v>0.38070669720971773</v>
      </c>
      <c r="J278" s="267">
        <v>1.052259841640413</v>
      </c>
      <c r="K278" s="267">
        <v>1.65683710005773</v>
      </c>
      <c r="L278" s="267">
        <v>1.218469994322396</v>
      </c>
      <c r="M278" s="267">
        <v>3.5631282315189932</v>
      </c>
      <c r="N278" s="267">
        <v>2.562823483112624</v>
      </c>
      <c r="O278" s="267">
        <v>17.96356527235433</v>
      </c>
      <c r="P278" s="267">
        <v>3.6240720263199688</v>
      </c>
      <c r="Q278" s="267">
        <v>4.9857788365131741</v>
      </c>
      <c r="R278" s="267">
        <v>5.6785897939457772</v>
      </c>
      <c r="S278" s="267">
        <v>16.314137159813871</v>
      </c>
      <c r="T278" s="267">
        <v>3.6486287827926591</v>
      </c>
      <c r="U278" s="267">
        <v>3.5286196518052431</v>
      </c>
      <c r="V278" s="267">
        <v>4.3443115980997016</v>
      </c>
      <c r="W278" s="267">
        <v>13.44588148460549</v>
      </c>
      <c r="X278" s="267">
        <v>1.3681762857926629</v>
      </c>
      <c r="Y278" s="267">
        <v>1.199196338805651</v>
      </c>
      <c r="Z278" s="267">
        <v>1.8652073258216619</v>
      </c>
      <c r="AA278" s="267">
        <v>6.3259658675634922</v>
      </c>
      <c r="AB278" s="267">
        <v>55.785624509999998</v>
      </c>
      <c r="AC278" s="267">
        <v>1.829485265</v>
      </c>
      <c r="AD278" s="267">
        <v>101.97998440000001</v>
      </c>
      <c r="AE278" s="267">
        <v>755.81771160000005</v>
      </c>
    </row>
    <row r="279" spans="1:31">
      <c r="A279" s="267" t="s">
        <v>5202</v>
      </c>
      <c r="B279" s="267" t="s">
        <v>4952</v>
      </c>
      <c r="C279" s="267" t="s">
        <v>4922</v>
      </c>
      <c r="D279" s="267">
        <v>0.30644993681440402</v>
      </c>
      <c r="E279" s="267">
        <v>0.61425665903628068</v>
      </c>
      <c r="F279" s="267">
        <v>2.225995769077878</v>
      </c>
      <c r="G279" s="267">
        <v>4.0713600914856114</v>
      </c>
      <c r="H279" s="267">
        <v>0.70346987369407221</v>
      </c>
      <c r="I279" s="267">
        <v>1.5142480663840541</v>
      </c>
      <c r="J279" s="267">
        <v>2.0783530527605212</v>
      </c>
      <c r="K279" s="267">
        <v>14.237488826758479</v>
      </c>
      <c r="L279" s="267">
        <v>0.75125760731059921</v>
      </c>
      <c r="M279" s="267">
        <v>1.7256419994585339</v>
      </c>
      <c r="N279" s="267">
        <v>1.6624115764517069</v>
      </c>
      <c r="O279" s="267">
        <v>14.19119498362601</v>
      </c>
      <c r="P279" s="267">
        <v>2.126388395596118</v>
      </c>
      <c r="Q279" s="267">
        <v>2.80139512589815</v>
      </c>
      <c r="R279" s="267">
        <v>3.8911444809928639</v>
      </c>
      <c r="S279" s="267">
        <v>12.511956422888529</v>
      </c>
      <c r="T279" s="267">
        <v>2.809023360756183</v>
      </c>
      <c r="U279" s="267">
        <v>2.2345718940648762</v>
      </c>
      <c r="V279" s="267">
        <v>3.3434880028258398</v>
      </c>
      <c r="W279" s="267">
        <v>9.8314959469413257</v>
      </c>
      <c r="X279" s="267">
        <v>1.7233393716481651</v>
      </c>
      <c r="Y279" s="267">
        <v>1.657648483550362</v>
      </c>
      <c r="Z279" s="267">
        <v>2.5811821977568932</v>
      </c>
      <c r="AA279" s="267">
        <v>6.9708574156455487</v>
      </c>
      <c r="AB279" s="267">
        <v>50.726581439999997</v>
      </c>
      <c r="AC279" s="267">
        <v>1.7357961310000001</v>
      </c>
      <c r="AD279" s="267">
        <v>101.80189559999999</v>
      </c>
      <c r="AE279" s="267">
        <v>745.57456100000002</v>
      </c>
    </row>
    <row r="280" spans="1:31">
      <c r="A280" s="267" t="s">
        <v>5203</v>
      </c>
      <c r="B280" s="267" t="s">
        <v>4952</v>
      </c>
      <c r="C280" s="267" t="s">
        <v>4923</v>
      </c>
      <c r="D280" s="267">
        <v>0.45292050298124792</v>
      </c>
      <c r="E280" s="267">
        <v>0.92073350737015791</v>
      </c>
      <c r="F280" s="267">
        <v>1.947654875415733</v>
      </c>
      <c r="G280" s="267">
        <v>4.8930450434007859</v>
      </c>
      <c r="H280" s="267">
        <v>0.1231185387710784</v>
      </c>
      <c r="I280" s="267">
        <v>0.85204758611789155</v>
      </c>
      <c r="J280" s="267">
        <v>2.709414930547541</v>
      </c>
      <c r="K280" s="267">
        <v>1.04404758175371</v>
      </c>
      <c r="L280" s="267">
        <v>7.0445027950761334</v>
      </c>
      <c r="M280" s="267">
        <v>2.7215125587682931</v>
      </c>
      <c r="N280" s="267">
        <v>2.857260444324881</v>
      </c>
      <c r="O280" s="267">
        <v>13.77487285115847</v>
      </c>
      <c r="P280" s="267">
        <v>4.1903079933544083</v>
      </c>
      <c r="Q280" s="267">
        <v>3.600770199698522</v>
      </c>
      <c r="R280" s="267">
        <v>5.3165436695169062</v>
      </c>
      <c r="S280" s="267">
        <v>13.1569227677355</v>
      </c>
      <c r="T280" s="267">
        <v>3.676727980789444</v>
      </c>
      <c r="U280" s="267">
        <v>2.141089740189563</v>
      </c>
      <c r="V280" s="267">
        <v>3.8409668014523768</v>
      </c>
      <c r="W280" s="267">
        <v>10.61799369343065</v>
      </c>
      <c r="X280" s="267">
        <v>3.006905243954813</v>
      </c>
      <c r="Y280" s="267">
        <v>1.239789623188474</v>
      </c>
      <c r="Z280" s="267">
        <v>2.513283442599779</v>
      </c>
      <c r="AA280" s="267">
        <v>7.3431828675749946</v>
      </c>
      <c r="AB280" s="267">
        <v>55.73784844</v>
      </c>
      <c r="AC280" s="267">
        <v>1.8694116300000001</v>
      </c>
      <c r="AD280" s="267">
        <v>102.6078717</v>
      </c>
      <c r="AE280" s="267">
        <v>741.92547460000003</v>
      </c>
    </row>
    <row r="281" spans="1:31">
      <c r="A281" s="267" t="s">
        <v>5204</v>
      </c>
      <c r="B281" s="267" t="s">
        <v>4952</v>
      </c>
      <c r="C281" s="267" t="s">
        <v>4924</v>
      </c>
      <c r="D281" s="267">
        <v>1.1583221748609449</v>
      </c>
      <c r="E281" s="267">
        <v>0.6634946049165682</v>
      </c>
      <c r="F281" s="267">
        <v>1.9986128433864989</v>
      </c>
      <c r="G281" s="267">
        <v>5.3224793483964579</v>
      </c>
      <c r="H281" s="267">
        <v>0.1428608760280892</v>
      </c>
      <c r="I281" s="267">
        <v>0.95292839346547298</v>
      </c>
      <c r="J281" s="267">
        <v>3.653737923074726</v>
      </c>
      <c r="K281" s="267">
        <v>20.11630829664027</v>
      </c>
      <c r="L281" s="267">
        <v>2.3072599625458721</v>
      </c>
      <c r="M281" s="267">
        <v>6.2106580866347256</v>
      </c>
      <c r="N281" s="267">
        <v>2.3120476507430201</v>
      </c>
      <c r="O281" s="267">
        <v>17.305286874291291</v>
      </c>
      <c r="P281" s="267">
        <v>2.1514368823047971</v>
      </c>
      <c r="Q281" s="267">
        <v>1.391077650568439</v>
      </c>
      <c r="R281" s="267">
        <v>2.3543577659292141</v>
      </c>
      <c r="S281" s="267">
        <v>7.423472423351777</v>
      </c>
      <c r="T281" s="267">
        <v>2.89247842075586</v>
      </c>
      <c r="U281" s="267">
        <v>0.86801872386614365</v>
      </c>
      <c r="V281" s="267">
        <v>2.176184289186037</v>
      </c>
      <c r="W281" s="267">
        <v>7.0672414422569858</v>
      </c>
      <c r="X281" s="267">
        <v>2.13876649775258</v>
      </c>
      <c r="Y281" s="267">
        <v>0.80101342601439196</v>
      </c>
      <c r="Z281" s="267">
        <v>1.974839426388401</v>
      </c>
      <c r="AA281" s="267">
        <v>6.3961264451165656</v>
      </c>
      <c r="AB281" s="267">
        <v>54.774155440000001</v>
      </c>
      <c r="AC281" s="267">
        <v>1.975544113</v>
      </c>
      <c r="AD281" s="267">
        <v>101.6444838</v>
      </c>
      <c r="AE281" s="267">
        <v>758.37315450000006</v>
      </c>
    </row>
    <row r="282" spans="1:31">
      <c r="A282" s="267" t="s">
        <v>5205</v>
      </c>
      <c r="B282" s="267" t="s">
        <v>4952</v>
      </c>
      <c r="C282" s="267" t="s">
        <v>4925</v>
      </c>
      <c r="D282" s="267">
        <v>0.52586167571676179</v>
      </c>
      <c r="E282" s="267">
        <v>0.25483757328678769</v>
      </c>
      <c r="F282" s="267">
        <v>2.2199602728563779</v>
      </c>
      <c r="G282" s="267">
        <v>2.3943629387217298</v>
      </c>
      <c r="H282" s="267">
        <v>5.3802705386891102E-2</v>
      </c>
      <c r="I282" s="267">
        <v>1.023544079877297</v>
      </c>
      <c r="J282" s="267">
        <v>1.25306947758108</v>
      </c>
      <c r="K282" s="267">
        <v>2.584630651197362</v>
      </c>
      <c r="L282" s="267">
        <v>1.1251680859780739</v>
      </c>
      <c r="M282" s="267">
        <v>3.6676732456680039</v>
      </c>
      <c r="N282" s="267">
        <v>2.2914672613424329</v>
      </c>
      <c r="O282" s="267">
        <v>17.831417046772462</v>
      </c>
      <c r="P282" s="267">
        <v>3.9743629690112909</v>
      </c>
      <c r="Q282" s="267">
        <v>5.5280581824503763</v>
      </c>
      <c r="R282" s="267">
        <v>5.5820148860887322</v>
      </c>
      <c r="S282" s="267">
        <v>17.37367177382383</v>
      </c>
      <c r="T282" s="267">
        <v>2.1796706369814158</v>
      </c>
      <c r="U282" s="267">
        <v>3.6495412515098211</v>
      </c>
      <c r="V282" s="267">
        <v>4.0893114806116939</v>
      </c>
      <c r="W282" s="267">
        <v>11.98739985022136</v>
      </c>
      <c r="X282" s="267">
        <v>1.049183304755104</v>
      </c>
      <c r="Y282" s="267">
        <v>1.7720749391082959</v>
      </c>
      <c r="Z282" s="267">
        <v>2.7531462432327611</v>
      </c>
      <c r="AA282" s="267">
        <v>4.7405415885284237</v>
      </c>
      <c r="AB282" s="267">
        <v>50.082823279999999</v>
      </c>
      <c r="AC282" s="267">
        <v>1.8985472999999999</v>
      </c>
      <c r="AD282" s="267">
        <v>102.3193296</v>
      </c>
      <c r="AE282" s="267">
        <v>756.57795339999996</v>
      </c>
    </row>
    <row r="283" spans="1:31">
      <c r="A283" s="267" t="s">
        <v>5206</v>
      </c>
      <c r="B283" s="267" t="s">
        <v>4953</v>
      </c>
      <c r="C283" s="267" t="s">
        <v>4915</v>
      </c>
      <c r="D283" s="267">
        <v>0.68883065956634393</v>
      </c>
      <c r="E283" s="267">
        <v>0.36254114961647921</v>
      </c>
      <c r="F283" s="267">
        <v>2.9849420077697411</v>
      </c>
      <c r="G283" s="267">
        <v>3.9434683759952578</v>
      </c>
      <c r="H283" s="267">
        <v>5.4182358061225379E-2</v>
      </c>
      <c r="I283" s="267">
        <v>1.1381328398607551</v>
      </c>
      <c r="J283" s="267">
        <v>1.797365720417049</v>
      </c>
      <c r="K283" s="267">
        <v>3.628330862954086</v>
      </c>
      <c r="L283" s="267">
        <v>1.9112059789969951</v>
      </c>
      <c r="M283" s="267">
        <v>6.0421374201084301</v>
      </c>
      <c r="N283" s="267">
        <v>0.83425796146836373</v>
      </c>
      <c r="O283" s="267">
        <v>25.212894731121281</v>
      </c>
      <c r="P283" s="267">
        <v>1.881679992016444</v>
      </c>
      <c r="Q283" s="267">
        <v>7.1257263119272212</v>
      </c>
      <c r="R283" s="267">
        <v>2.398097173707546</v>
      </c>
      <c r="S283" s="267">
        <v>12.320281431514649</v>
      </c>
      <c r="T283" s="267">
        <v>1.317160030087335</v>
      </c>
      <c r="U283" s="267">
        <v>3.9303685039074758</v>
      </c>
      <c r="V283" s="267">
        <v>2.320689469187402</v>
      </c>
      <c r="W283" s="267">
        <v>7.0120843843844574</v>
      </c>
      <c r="X283" s="267">
        <v>1.3704047468716769</v>
      </c>
      <c r="Y283" s="267">
        <v>2.5017201517373908</v>
      </c>
      <c r="Z283" s="267">
        <v>2.907338660014553</v>
      </c>
      <c r="AA283" s="267">
        <v>5.7507603412701114</v>
      </c>
      <c r="AB283" s="267">
        <v>55.968745040000002</v>
      </c>
      <c r="AC283" s="267">
        <v>1.9721967490000001</v>
      </c>
      <c r="AD283" s="267">
        <v>101.5496789</v>
      </c>
      <c r="AE283" s="267">
        <v>747.23505409999996</v>
      </c>
    </row>
    <row r="284" spans="1:31">
      <c r="A284" s="267" t="s">
        <v>5207</v>
      </c>
      <c r="B284" s="267" t="s">
        <v>4953</v>
      </c>
      <c r="C284" s="267" t="s">
        <v>4917</v>
      </c>
      <c r="D284" s="267">
        <v>0.77849370213884816</v>
      </c>
      <c r="E284" s="267">
        <v>0.5366950515148432</v>
      </c>
      <c r="F284" s="267">
        <v>1.446090118155265</v>
      </c>
      <c r="G284" s="267">
        <v>3.330734524567132</v>
      </c>
      <c r="H284" s="267">
        <v>0.33996268724677231</v>
      </c>
      <c r="I284" s="267">
        <v>0.6775850219332803</v>
      </c>
      <c r="J284" s="267">
        <v>1.7694807091053499</v>
      </c>
      <c r="K284" s="267">
        <v>4.1935999934334633</v>
      </c>
      <c r="L284" s="267">
        <v>0.99908510787179727</v>
      </c>
      <c r="M284" s="267">
        <v>3.406495069490985</v>
      </c>
      <c r="N284" s="267">
        <v>2.0607998867418789</v>
      </c>
      <c r="O284" s="267">
        <v>17.616170357601469</v>
      </c>
      <c r="P284" s="267">
        <v>3.2031866052080749</v>
      </c>
      <c r="Q284" s="267">
        <v>4.7454111075295664</v>
      </c>
      <c r="R284" s="267">
        <v>4.8562860422697787</v>
      </c>
      <c r="S284" s="267">
        <v>15.144668935372991</v>
      </c>
      <c r="T284" s="267">
        <v>3.2134970915794292</v>
      </c>
      <c r="U284" s="267">
        <v>3.6193851453539021</v>
      </c>
      <c r="V284" s="267">
        <v>3.8742262621372592</v>
      </c>
      <c r="W284" s="267">
        <v>12.534488989288519</v>
      </c>
      <c r="X284" s="267">
        <v>1.3787349669742841</v>
      </c>
      <c r="Y284" s="267">
        <v>1.548914794758478</v>
      </c>
      <c r="Z284" s="267">
        <v>1.937130071953306</v>
      </c>
      <c r="AA284" s="267">
        <v>6.474752037445537</v>
      </c>
      <c r="AB284" s="267">
        <v>53.729687249999998</v>
      </c>
      <c r="AC284" s="267">
        <v>1.9007533169999999</v>
      </c>
      <c r="AD284" s="267">
        <v>101.3613459</v>
      </c>
      <c r="AE284" s="267">
        <v>730.13630460000002</v>
      </c>
    </row>
    <row r="285" spans="1:31">
      <c r="A285" s="267" t="s">
        <v>5208</v>
      </c>
      <c r="B285" s="267" t="s">
        <v>4953</v>
      </c>
      <c r="C285" s="267" t="s">
        <v>4918</v>
      </c>
      <c r="D285" s="267">
        <v>1.0754853061092211</v>
      </c>
      <c r="E285" s="267">
        <v>0.17229596000097089</v>
      </c>
      <c r="F285" s="267">
        <v>1.7246433705959909</v>
      </c>
      <c r="G285" s="267">
        <v>1.6663232541741351</v>
      </c>
      <c r="H285" s="267">
        <v>5.0661036803290697E-2</v>
      </c>
      <c r="I285" s="267">
        <v>0.5724527867665048</v>
      </c>
      <c r="J285" s="267">
        <v>0.67082027018533685</v>
      </c>
      <c r="K285" s="267">
        <v>3.7425594496801442</v>
      </c>
      <c r="L285" s="267">
        <v>1.6479536756949911</v>
      </c>
      <c r="M285" s="267">
        <v>3.2120647175830341</v>
      </c>
      <c r="N285" s="267">
        <v>3.0870065892405072</v>
      </c>
      <c r="O285" s="267">
        <v>19.071071516932761</v>
      </c>
      <c r="P285" s="267">
        <v>3.5429506176100558</v>
      </c>
      <c r="Q285" s="267">
        <v>4.6635623618633009</v>
      </c>
      <c r="R285" s="267">
        <v>6.6227536829852633</v>
      </c>
      <c r="S285" s="267">
        <v>12.790082848136651</v>
      </c>
      <c r="T285" s="267">
        <v>3.932117657550402</v>
      </c>
      <c r="U285" s="267">
        <v>3.2455668602371759</v>
      </c>
      <c r="V285" s="267">
        <v>6.000155212009739</v>
      </c>
      <c r="W285" s="267">
        <v>10.782937236281461</v>
      </c>
      <c r="X285" s="267">
        <v>1.357174792080261</v>
      </c>
      <c r="Y285" s="267">
        <v>1.8809382388787861</v>
      </c>
      <c r="Z285" s="267">
        <v>3.108863226298944</v>
      </c>
      <c r="AA285" s="267">
        <v>5.3268506399825437</v>
      </c>
      <c r="AB285" s="267">
        <v>51.40767546</v>
      </c>
      <c r="AC285" s="267">
        <v>1.659839917</v>
      </c>
      <c r="AD285" s="267">
        <v>101.4388731</v>
      </c>
      <c r="AE285" s="267">
        <v>751.05228350000004</v>
      </c>
    </row>
    <row r="286" spans="1:31">
      <c r="A286" s="267" t="s">
        <v>5209</v>
      </c>
      <c r="B286" s="267" t="s">
        <v>4953</v>
      </c>
      <c r="C286" s="267" t="s">
        <v>4919</v>
      </c>
      <c r="D286" s="267">
        <v>0.31633407647070472</v>
      </c>
      <c r="E286" s="267">
        <v>0.74954836717573037</v>
      </c>
      <c r="F286" s="267">
        <v>1.885471952177622</v>
      </c>
      <c r="G286" s="267">
        <v>3.9795531208638328</v>
      </c>
      <c r="H286" s="267">
        <v>0.22353008837828439</v>
      </c>
      <c r="I286" s="267">
        <v>0.91377567004123827</v>
      </c>
      <c r="J286" s="267">
        <v>2.503068964346439</v>
      </c>
      <c r="K286" s="267">
        <v>9.3565584282179639</v>
      </c>
      <c r="L286" s="267">
        <v>0.73330261483875592</v>
      </c>
      <c r="M286" s="267">
        <v>2.4973914017447538</v>
      </c>
      <c r="N286" s="267">
        <v>2.9618762010483088</v>
      </c>
      <c r="O286" s="267">
        <v>10.955554563009731</v>
      </c>
      <c r="P286" s="267">
        <v>3.5460733019326089</v>
      </c>
      <c r="Q286" s="267">
        <v>3.6240829054486361</v>
      </c>
      <c r="R286" s="267">
        <v>7.2369141504875252</v>
      </c>
      <c r="S286" s="267">
        <v>10.96238585080622</v>
      </c>
      <c r="T286" s="267">
        <v>4.5671558037973323</v>
      </c>
      <c r="U286" s="267">
        <v>2.6708872012344309</v>
      </c>
      <c r="V286" s="267">
        <v>5.2041232145920633</v>
      </c>
      <c r="W286" s="267">
        <v>9.5430580272857881</v>
      </c>
      <c r="X286" s="267">
        <v>2.6529448084275722</v>
      </c>
      <c r="Y286" s="267">
        <v>1.330956653290168</v>
      </c>
      <c r="Z286" s="267">
        <v>2.7115160285418511</v>
      </c>
      <c r="AA286" s="267">
        <v>6.7875312118091014</v>
      </c>
      <c r="AB286" s="267">
        <v>55.217953629999997</v>
      </c>
      <c r="AC286" s="267">
        <v>1.63273968</v>
      </c>
      <c r="AD286" s="267">
        <v>104.9625982</v>
      </c>
      <c r="AE286" s="267">
        <v>740.06527370000003</v>
      </c>
    </row>
    <row r="287" spans="1:31">
      <c r="A287" s="267" t="s">
        <v>5210</v>
      </c>
      <c r="B287" s="267" t="s">
        <v>4953</v>
      </c>
      <c r="C287" s="267" t="s">
        <v>4920</v>
      </c>
      <c r="D287" s="267">
        <v>0.46414835809750082</v>
      </c>
      <c r="E287" s="267">
        <v>0.83108223591755104</v>
      </c>
      <c r="F287" s="267">
        <v>1.312920629824428</v>
      </c>
      <c r="G287" s="267">
        <v>2.8866485571693481</v>
      </c>
      <c r="H287" s="267">
        <v>0.10494327091601741</v>
      </c>
      <c r="I287" s="267">
        <v>0.72374557491886993</v>
      </c>
      <c r="J287" s="267">
        <v>1.5479595293684369</v>
      </c>
      <c r="K287" s="267">
        <v>1.9491916883283491</v>
      </c>
      <c r="L287" s="267">
        <v>2.1043382867064908</v>
      </c>
      <c r="M287" s="267">
        <v>3.5962817366148592</v>
      </c>
      <c r="N287" s="267">
        <v>2.8328261044445462</v>
      </c>
      <c r="O287" s="267">
        <v>14.483873632860281</v>
      </c>
      <c r="P287" s="267">
        <v>7.0574583384136709</v>
      </c>
      <c r="Q287" s="267">
        <v>4.9279304934022283</v>
      </c>
      <c r="R287" s="267">
        <v>6.2947020030861154</v>
      </c>
      <c r="S287" s="267">
        <v>15.30722368463482</v>
      </c>
      <c r="T287" s="267">
        <v>5.4933928038854054</v>
      </c>
      <c r="U287" s="267">
        <v>2.724314033884832</v>
      </c>
      <c r="V287" s="267">
        <v>3.6549717249422131</v>
      </c>
      <c r="W287" s="267">
        <v>10.98282750451895</v>
      </c>
      <c r="X287" s="267">
        <v>2.835453944907814</v>
      </c>
      <c r="Y287" s="267">
        <v>0.96203885007687739</v>
      </c>
      <c r="Z287" s="267">
        <v>1.741341331478339</v>
      </c>
      <c r="AA287" s="267">
        <v>5.1583307603961979</v>
      </c>
      <c r="AB287" s="267">
        <v>53.792733149999997</v>
      </c>
      <c r="AC287" s="267">
        <v>1.512460688</v>
      </c>
      <c r="AD287" s="267">
        <v>102.0708312</v>
      </c>
      <c r="AE287" s="267">
        <v>730.19950930000005</v>
      </c>
    </row>
    <row r="288" spans="1:31">
      <c r="A288" s="267" t="s">
        <v>5211</v>
      </c>
      <c r="B288" s="267" t="s">
        <v>4953</v>
      </c>
      <c r="C288" s="267" t="s">
        <v>4921</v>
      </c>
      <c r="D288" s="267">
        <v>0.2482538012446458</v>
      </c>
      <c r="E288" s="267">
        <v>0.4721509884603759</v>
      </c>
      <c r="F288" s="267">
        <v>2.105049003347796</v>
      </c>
      <c r="G288" s="267">
        <v>2.62716861573456</v>
      </c>
      <c r="H288" s="267">
        <v>0.31114731895388681</v>
      </c>
      <c r="I288" s="267">
        <v>0.68889221848697446</v>
      </c>
      <c r="J288" s="267">
        <v>1.0629688873348919</v>
      </c>
      <c r="K288" s="267">
        <v>13.16320653849535</v>
      </c>
      <c r="L288" s="267">
        <v>0.7068641832859216</v>
      </c>
      <c r="M288" s="267">
        <v>2.6105025073928751</v>
      </c>
      <c r="N288" s="267">
        <v>1.3658462872288391</v>
      </c>
      <c r="O288" s="267">
        <v>12.108709207455201</v>
      </c>
      <c r="P288" s="267">
        <v>3.1175935898839122</v>
      </c>
      <c r="Q288" s="267">
        <v>4.7143110237863972</v>
      </c>
      <c r="R288" s="267">
        <v>4.1713675658468476</v>
      </c>
      <c r="S288" s="267">
        <v>10.098730857194431</v>
      </c>
      <c r="T288" s="267">
        <v>4.4910503271440936</v>
      </c>
      <c r="U288" s="267">
        <v>3.529028907533271</v>
      </c>
      <c r="V288" s="267">
        <v>4.2070925562198926</v>
      </c>
      <c r="W288" s="267">
        <v>7.3118607361802228</v>
      </c>
      <c r="X288" s="267">
        <v>2.6894058976565121</v>
      </c>
      <c r="Y288" s="267">
        <v>1.8905755472429759</v>
      </c>
      <c r="Z288" s="267">
        <v>2.8562962560831209</v>
      </c>
      <c r="AA288" s="267">
        <v>4.7577802858883089</v>
      </c>
      <c r="AB288" s="267">
        <v>52.148381700000002</v>
      </c>
      <c r="AC288" s="267">
        <v>1.5265791179999999</v>
      </c>
      <c r="AD288" s="267">
        <v>103.0437091</v>
      </c>
      <c r="AE288" s="267">
        <v>744.18457690000002</v>
      </c>
    </row>
    <row r="289" spans="1:31">
      <c r="A289" s="267" t="s">
        <v>5212</v>
      </c>
      <c r="B289" s="267" t="s">
        <v>4953</v>
      </c>
      <c r="C289" s="267" t="s">
        <v>4922</v>
      </c>
      <c r="D289" s="267">
        <v>0.5003479084612833</v>
      </c>
      <c r="E289" s="267">
        <v>0.87301697658967659</v>
      </c>
      <c r="F289" s="267">
        <v>2.218033883302764</v>
      </c>
      <c r="G289" s="267">
        <v>4.947957329908359</v>
      </c>
      <c r="H289" s="267">
        <v>6.1308689704123019E-18</v>
      </c>
      <c r="I289" s="267">
        <v>0.59574494748131102</v>
      </c>
      <c r="J289" s="267">
        <v>1.188458123250884</v>
      </c>
      <c r="K289" s="267">
        <v>9.8800658406158242</v>
      </c>
      <c r="L289" s="267">
        <v>0.44881995454521939</v>
      </c>
      <c r="M289" s="267">
        <v>2.292063048353628</v>
      </c>
      <c r="N289" s="267">
        <v>1.677827936207511</v>
      </c>
      <c r="O289" s="267">
        <v>13.032608811760021</v>
      </c>
      <c r="P289" s="267">
        <v>2.3593661507209278</v>
      </c>
      <c r="Q289" s="267">
        <v>3.413980397775696</v>
      </c>
      <c r="R289" s="267">
        <v>3.1658557326220218</v>
      </c>
      <c r="S289" s="267">
        <v>12.648695749186381</v>
      </c>
      <c r="T289" s="267">
        <v>3.416536369128703</v>
      </c>
      <c r="U289" s="267">
        <v>2.61449739075357</v>
      </c>
      <c r="V289" s="267">
        <v>2.7555421027419049</v>
      </c>
      <c r="W289" s="267">
        <v>10.53764498541463</v>
      </c>
      <c r="X289" s="267">
        <v>3.4827962920749709</v>
      </c>
      <c r="Y289" s="267">
        <v>1.434458221581983</v>
      </c>
      <c r="Z289" s="267">
        <v>2.3892063731152389</v>
      </c>
      <c r="AA289" s="267">
        <v>7.4558085599164157</v>
      </c>
      <c r="AB289" s="267">
        <v>50.093785189999998</v>
      </c>
      <c r="AC289" s="267">
        <v>1.6181834879999999</v>
      </c>
      <c r="AD289" s="267">
        <v>102.3598511</v>
      </c>
      <c r="AE289" s="267">
        <v>743.96163309999997</v>
      </c>
    </row>
    <row r="290" spans="1:31">
      <c r="A290" s="267" t="s">
        <v>5213</v>
      </c>
      <c r="B290" s="267" t="s">
        <v>4953</v>
      </c>
      <c r="C290" s="267" t="s">
        <v>4923</v>
      </c>
      <c r="D290" s="267">
        <v>0.71075593982497831</v>
      </c>
      <c r="E290" s="267">
        <v>0.5363395529884325</v>
      </c>
      <c r="F290" s="267">
        <v>2.989605699391956</v>
      </c>
      <c r="G290" s="267">
        <v>3.6453945950600342</v>
      </c>
      <c r="H290" s="267">
        <v>0.2069225354666151</v>
      </c>
      <c r="I290" s="267">
        <v>1.4594314023646719</v>
      </c>
      <c r="J290" s="267">
        <v>2.753698708450643</v>
      </c>
      <c r="K290" s="267">
        <v>24.751260657487119</v>
      </c>
      <c r="L290" s="267">
        <v>0.46993689597376709</v>
      </c>
      <c r="M290" s="267">
        <v>2.2763473768997069</v>
      </c>
      <c r="N290" s="267">
        <v>2.4911804235110662</v>
      </c>
      <c r="O290" s="267">
        <v>13.95520476173226</v>
      </c>
      <c r="P290" s="267">
        <v>3.5059648131179091</v>
      </c>
      <c r="Q290" s="267">
        <v>2.5209632445631032</v>
      </c>
      <c r="R290" s="267">
        <v>4.3968182064076622</v>
      </c>
      <c r="S290" s="267">
        <v>9.9698582849928528</v>
      </c>
      <c r="T290" s="267">
        <v>1.5044429673086741</v>
      </c>
      <c r="U290" s="267">
        <v>1.407221208668284</v>
      </c>
      <c r="V290" s="267">
        <v>3.6828503098801231</v>
      </c>
      <c r="W290" s="267">
        <v>5.7467470219849774</v>
      </c>
      <c r="X290" s="267">
        <v>1.341657098673976</v>
      </c>
      <c r="Y290" s="267">
        <v>1.360334569784611</v>
      </c>
      <c r="Z290" s="267">
        <v>2.984215679336546</v>
      </c>
      <c r="AA290" s="267">
        <v>4.510558191120432</v>
      </c>
      <c r="AB290" s="267">
        <v>50.577154829999998</v>
      </c>
      <c r="AC290" s="267">
        <v>1.864972772</v>
      </c>
      <c r="AD290" s="267">
        <v>102.5007255</v>
      </c>
      <c r="AE290" s="267">
        <v>736.51198880000004</v>
      </c>
    </row>
    <row r="291" spans="1:31">
      <c r="A291" s="267" t="s">
        <v>5214</v>
      </c>
      <c r="B291" s="267" t="s">
        <v>4953</v>
      </c>
      <c r="C291" s="267" t="s">
        <v>4924</v>
      </c>
      <c r="D291" s="267">
        <v>0.33394666468946682</v>
      </c>
      <c r="E291" s="267">
        <v>2.6856939341279191</v>
      </c>
      <c r="F291" s="267">
        <v>2.862875092584432</v>
      </c>
      <c r="G291" s="267">
        <v>1.7737397406343649</v>
      </c>
      <c r="H291" s="267">
        <v>0.80237210285588279</v>
      </c>
      <c r="I291" s="267">
        <v>2.0382391441701802</v>
      </c>
      <c r="J291" s="267">
        <v>1.122586129048174</v>
      </c>
      <c r="K291" s="267">
        <v>5.9968070252244932</v>
      </c>
      <c r="L291" s="267">
        <v>0.79351747524087279</v>
      </c>
      <c r="M291" s="267">
        <v>2.4694877570923182</v>
      </c>
      <c r="N291" s="267">
        <v>1.7010531245323679</v>
      </c>
      <c r="O291" s="267">
        <v>15.35952985164557</v>
      </c>
      <c r="P291" s="267">
        <v>4.1564381579122136</v>
      </c>
      <c r="Q291" s="267">
        <v>4.0594724371523947</v>
      </c>
      <c r="R291" s="267">
        <v>3.9579298299915902</v>
      </c>
      <c r="S291" s="267">
        <v>14.472346052015929</v>
      </c>
      <c r="T291" s="267">
        <v>6.1234957337413709</v>
      </c>
      <c r="U291" s="267">
        <v>3.1713396687608122</v>
      </c>
      <c r="V291" s="267">
        <v>3.9875277614953899</v>
      </c>
      <c r="W291" s="267">
        <v>7.896638772431972</v>
      </c>
      <c r="X291" s="267">
        <v>5.4323464543638149</v>
      </c>
      <c r="Y291" s="267">
        <v>1.381324001844066</v>
      </c>
      <c r="Z291" s="267">
        <v>3.2932207542051102</v>
      </c>
      <c r="AA291" s="267">
        <v>2.9324160690680001</v>
      </c>
      <c r="AB291" s="267">
        <v>53.213651030000001</v>
      </c>
      <c r="AC291" s="267">
        <v>1.8285736340000001</v>
      </c>
      <c r="AD291" s="267">
        <v>102.9692728</v>
      </c>
      <c r="AE291" s="267">
        <v>733.92066450000004</v>
      </c>
    </row>
    <row r="292" spans="1:31">
      <c r="A292" s="267" t="s">
        <v>5215</v>
      </c>
      <c r="B292" s="267" t="s">
        <v>4953</v>
      </c>
      <c r="C292" s="267" t="s">
        <v>4925</v>
      </c>
      <c r="D292" s="267">
        <v>0.35644144566350289</v>
      </c>
      <c r="E292" s="267">
        <v>0.66461696582658081</v>
      </c>
      <c r="F292" s="267">
        <v>3.4467941595516178</v>
      </c>
      <c r="G292" s="267">
        <v>2.8584909532037752</v>
      </c>
      <c r="H292" s="267">
        <v>0.2329639217587865</v>
      </c>
      <c r="I292" s="267">
        <v>2.6806742015234071</v>
      </c>
      <c r="J292" s="267">
        <v>2.601334134716482</v>
      </c>
      <c r="K292" s="267">
        <v>27.811543953244069</v>
      </c>
      <c r="L292" s="267">
        <v>0.89200289940733213</v>
      </c>
      <c r="M292" s="267">
        <v>3.6648266476129079</v>
      </c>
      <c r="N292" s="267">
        <v>0.7044805949448375</v>
      </c>
      <c r="O292" s="267">
        <v>12.6193592338467</v>
      </c>
      <c r="P292" s="267">
        <v>2.0225946540591342</v>
      </c>
      <c r="Q292" s="267">
        <v>4.6670341381470362</v>
      </c>
      <c r="R292" s="267">
        <v>2.9353938192261699</v>
      </c>
      <c r="S292" s="267">
        <v>7.5517316141254582</v>
      </c>
      <c r="T292" s="267">
        <v>2.101353417890377</v>
      </c>
      <c r="U292" s="267">
        <v>3.1750237701448851</v>
      </c>
      <c r="V292" s="267">
        <v>3.0375720379431761</v>
      </c>
      <c r="W292" s="267">
        <v>5.5274573268363936</v>
      </c>
      <c r="X292" s="267">
        <v>1.554427762613392</v>
      </c>
      <c r="Y292" s="267">
        <v>2.013327030313683</v>
      </c>
      <c r="Z292" s="267">
        <v>2.7424330645614261</v>
      </c>
      <c r="AA292" s="267">
        <v>3.8355423986390429</v>
      </c>
      <c r="AB292" s="267">
        <v>55.629295140000004</v>
      </c>
      <c r="AC292" s="267">
        <v>1.6750527770000001</v>
      </c>
      <c r="AD292" s="267">
        <v>102.7180762</v>
      </c>
      <c r="AE292" s="267">
        <v>758.70799769999996</v>
      </c>
    </row>
    <row r="293" spans="1:31">
      <c r="A293" s="267" t="s">
        <v>5216</v>
      </c>
      <c r="B293" s="267" t="s">
        <v>4954</v>
      </c>
      <c r="C293" s="267" t="s">
        <v>4915</v>
      </c>
      <c r="D293" s="267">
        <v>0.53109092606695274</v>
      </c>
      <c r="E293" s="267">
        <v>0.57903105744608552</v>
      </c>
      <c r="F293" s="267">
        <v>1.0614314934375551</v>
      </c>
      <c r="G293" s="267">
        <v>4.3136715836384729</v>
      </c>
      <c r="H293" s="267">
        <v>0.1512803166867116</v>
      </c>
      <c r="I293" s="267">
        <v>2.3072774427073508</v>
      </c>
      <c r="J293" s="267">
        <v>1.8310105017502809</v>
      </c>
      <c r="K293" s="267">
        <v>10.202162199386979</v>
      </c>
      <c r="L293" s="267">
        <v>1.196969696731113</v>
      </c>
      <c r="M293" s="267">
        <v>3.030292268437651</v>
      </c>
      <c r="N293" s="267">
        <v>3.1146213715496809</v>
      </c>
      <c r="O293" s="267">
        <v>18.244675337114931</v>
      </c>
      <c r="P293" s="267">
        <v>2.3548942098486849</v>
      </c>
      <c r="Q293" s="267">
        <v>3.2528702304446839</v>
      </c>
      <c r="R293" s="267">
        <v>5.0508506242358164</v>
      </c>
      <c r="S293" s="267">
        <v>13.59999926635515</v>
      </c>
      <c r="T293" s="267">
        <v>2.2757228490281798</v>
      </c>
      <c r="U293" s="267">
        <v>1.4840402386532709</v>
      </c>
      <c r="V293" s="267">
        <v>3.1517648461918069</v>
      </c>
      <c r="W293" s="267">
        <v>9.9422281740147262</v>
      </c>
      <c r="X293" s="267">
        <v>1.3530561583010059</v>
      </c>
      <c r="Y293" s="267">
        <v>0.97943264561200105</v>
      </c>
      <c r="Z293" s="267">
        <v>1.840276736070551</v>
      </c>
      <c r="AA293" s="267">
        <v>6.8814996749319821</v>
      </c>
      <c r="AB293" s="267">
        <v>50.096209379999998</v>
      </c>
      <c r="AC293" s="267">
        <v>1.5386965180000001</v>
      </c>
      <c r="AD293" s="267">
        <v>101.9437442</v>
      </c>
      <c r="AE293" s="267">
        <v>756.64028199999996</v>
      </c>
    </row>
    <row r="294" spans="1:31">
      <c r="A294" s="267" t="s">
        <v>5217</v>
      </c>
      <c r="B294" s="267" t="s">
        <v>4954</v>
      </c>
      <c r="C294" s="267" t="s">
        <v>4917</v>
      </c>
      <c r="D294" s="267">
        <v>0.2064963646067437</v>
      </c>
      <c r="E294" s="267">
        <v>1.599228099026943E-2</v>
      </c>
      <c r="F294" s="267">
        <v>2.22510727205447</v>
      </c>
      <c r="G294" s="267">
        <v>5.3406281739781383</v>
      </c>
      <c r="H294" s="267">
        <v>0.1186800878829288</v>
      </c>
      <c r="I294" s="267">
        <v>7.94314129890245E-4</v>
      </c>
      <c r="J294" s="267">
        <v>0.8418616214075757</v>
      </c>
      <c r="K294" s="267">
        <v>0.45231920590907859</v>
      </c>
      <c r="L294" s="267">
        <v>1.103841198501627</v>
      </c>
      <c r="M294" s="267">
        <v>3.1260795780094308</v>
      </c>
      <c r="N294" s="267">
        <v>4.3212438395483552</v>
      </c>
      <c r="O294" s="267">
        <v>8.8811513050410085</v>
      </c>
      <c r="P294" s="267">
        <v>3.7466213268148252</v>
      </c>
      <c r="Q294" s="267">
        <v>5.970569135840516</v>
      </c>
      <c r="R294" s="267">
        <v>7.675428695775719</v>
      </c>
      <c r="S294" s="267">
        <v>19.933564748462011</v>
      </c>
      <c r="T294" s="267">
        <v>3.1631265841238259</v>
      </c>
      <c r="U294" s="267">
        <v>2.890132798296277</v>
      </c>
      <c r="V294" s="267">
        <v>4.235982835512103</v>
      </c>
      <c r="W294" s="267">
        <v>11.603108319533501</v>
      </c>
      <c r="X294" s="267">
        <v>2.3457686832152609</v>
      </c>
      <c r="Y294" s="267">
        <v>1.8469650832814259</v>
      </c>
      <c r="Z294" s="267">
        <v>3.3419948446955021</v>
      </c>
      <c r="AA294" s="267">
        <v>6.5553403501053502</v>
      </c>
      <c r="AB294" s="267">
        <v>53.468022640000001</v>
      </c>
      <c r="AC294" s="267">
        <v>1.5514619620000001</v>
      </c>
      <c r="AD294" s="267">
        <v>102.93347079999999</v>
      </c>
      <c r="AE294" s="267">
        <v>759.5270749</v>
      </c>
    </row>
    <row r="295" spans="1:31">
      <c r="A295" s="267" t="s">
        <v>5218</v>
      </c>
      <c r="B295" s="267" t="s">
        <v>4954</v>
      </c>
      <c r="C295" s="267" t="s">
        <v>4918</v>
      </c>
      <c r="D295" s="267">
        <v>9.6781189844624013E-2</v>
      </c>
      <c r="E295" s="267">
        <v>0.57009922801803592</v>
      </c>
      <c r="F295" s="267">
        <v>1.4169349410167409</v>
      </c>
      <c r="G295" s="267">
        <v>1.4127049912509539</v>
      </c>
      <c r="H295" s="267">
        <v>1.6597708796242689E-2</v>
      </c>
      <c r="I295" s="267">
        <v>0.55283789090737478</v>
      </c>
      <c r="J295" s="267">
        <v>0.46369086406613841</v>
      </c>
      <c r="K295" s="267">
        <v>0.25637724192934319</v>
      </c>
      <c r="L295" s="267">
        <v>1.0131856398449679</v>
      </c>
      <c r="M295" s="267">
        <v>2.1879229202105792</v>
      </c>
      <c r="N295" s="267">
        <v>2.966118415567093</v>
      </c>
      <c r="O295" s="267">
        <v>10.042769721845991</v>
      </c>
      <c r="P295" s="267">
        <v>4.5981766627460168</v>
      </c>
      <c r="Q295" s="267">
        <v>4.560322365592083</v>
      </c>
      <c r="R295" s="267">
        <v>7.0396414937130816</v>
      </c>
      <c r="S295" s="267">
        <v>21.348306741271148</v>
      </c>
      <c r="T295" s="267">
        <v>4.5545084695650369</v>
      </c>
      <c r="U295" s="267">
        <v>3.4216089156170888</v>
      </c>
      <c r="V295" s="267">
        <v>5.202825776040819</v>
      </c>
      <c r="W295" s="267">
        <v>17.743733254075071</v>
      </c>
      <c r="X295" s="267">
        <v>1.274981503383237</v>
      </c>
      <c r="Y295" s="267">
        <v>1.4519425320720969</v>
      </c>
      <c r="Z295" s="267">
        <v>2.324503574480568</v>
      </c>
      <c r="AA295" s="267">
        <v>5.4828223494892692</v>
      </c>
      <c r="AB295" s="267">
        <v>55.830766359999998</v>
      </c>
      <c r="AC295" s="267">
        <v>1.8160222429999999</v>
      </c>
      <c r="AD295" s="267">
        <v>104.5225916</v>
      </c>
      <c r="AE295" s="267">
        <v>750.34394269999996</v>
      </c>
    </row>
    <row r="296" spans="1:31">
      <c r="A296" s="267" t="s">
        <v>5219</v>
      </c>
      <c r="B296" s="267" t="s">
        <v>4954</v>
      </c>
      <c r="C296" s="267" t="s">
        <v>4919</v>
      </c>
      <c r="D296" s="267">
        <v>0.32128320694058332</v>
      </c>
      <c r="E296" s="267">
        <v>0.71897003963472406</v>
      </c>
      <c r="F296" s="267">
        <v>1.4162299025487519</v>
      </c>
      <c r="G296" s="267">
        <v>3.39415449511967</v>
      </c>
      <c r="H296" s="267">
        <v>5.669235596722557E-2</v>
      </c>
      <c r="I296" s="267">
        <v>0.40260911297357699</v>
      </c>
      <c r="J296" s="267">
        <v>1.824591851221453</v>
      </c>
      <c r="K296" s="267">
        <v>3.254549382126295</v>
      </c>
      <c r="L296" s="267">
        <v>1.095678477036695</v>
      </c>
      <c r="M296" s="267">
        <v>3.7776407189930619</v>
      </c>
      <c r="N296" s="267">
        <v>4.0257224987284097</v>
      </c>
      <c r="O296" s="267">
        <v>15.08926862933024</v>
      </c>
      <c r="P296" s="267">
        <v>4.5347901837146596</v>
      </c>
      <c r="Q296" s="267">
        <v>4.8863229667290238</v>
      </c>
      <c r="R296" s="267">
        <v>7.7271787743753908</v>
      </c>
      <c r="S296" s="267">
        <v>16.391299854957438</v>
      </c>
      <c r="T296" s="267">
        <v>4.4355814965918734</v>
      </c>
      <c r="U296" s="267">
        <v>2.1986481989594551</v>
      </c>
      <c r="V296" s="267">
        <v>3.854457731545712</v>
      </c>
      <c r="W296" s="267">
        <v>10.45508999675676</v>
      </c>
      <c r="X296" s="267">
        <v>2.4872285173381981</v>
      </c>
      <c r="Y296" s="267">
        <v>0.85910653439145623</v>
      </c>
      <c r="Z296" s="267">
        <v>1.7822216099349191</v>
      </c>
      <c r="AA296" s="267">
        <v>4.9821076153581414</v>
      </c>
      <c r="AB296" s="267">
        <v>52.331135869999997</v>
      </c>
      <c r="AC296" s="267">
        <v>1.5668316040000001</v>
      </c>
      <c r="AD296" s="267">
        <v>101.5398788</v>
      </c>
      <c r="AE296" s="267">
        <v>748.87359830000003</v>
      </c>
    </row>
    <row r="297" spans="1:31">
      <c r="A297" s="267" t="s">
        <v>5220</v>
      </c>
      <c r="B297" s="267" t="s">
        <v>4954</v>
      </c>
      <c r="C297" s="267" t="s">
        <v>4920</v>
      </c>
      <c r="D297" s="267">
        <v>0.62126374972815546</v>
      </c>
      <c r="E297" s="267">
        <v>0.68627699609117343</v>
      </c>
      <c r="F297" s="267">
        <v>2.8032760268715791</v>
      </c>
      <c r="G297" s="267">
        <v>4.0951046668420688</v>
      </c>
      <c r="H297" s="267">
        <v>8.04093055736992E-2</v>
      </c>
      <c r="I297" s="267">
        <v>1.3501425973733669</v>
      </c>
      <c r="J297" s="267">
        <v>2.7399953555206582</v>
      </c>
      <c r="K297" s="267">
        <v>0.6589800722830228</v>
      </c>
      <c r="L297" s="267">
        <v>2.426436231275888</v>
      </c>
      <c r="M297" s="267">
        <v>6.4344532404288817</v>
      </c>
      <c r="N297" s="267">
        <v>1.3711551343681909</v>
      </c>
      <c r="O297" s="267">
        <v>28.35240864409219</v>
      </c>
      <c r="P297" s="267">
        <v>2.466441019799821</v>
      </c>
      <c r="Q297" s="267">
        <v>5.5876736318836064</v>
      </c>
      <c r="R297" s="267">
        <v>3.8110757762017191</v>
      </c>
      <c r="S297" s="267">
        <v>13.39090270558067</v>
      </c>
      <c r="T297" s="267">
        <v>1.760096345894286</v>
      </c>
      <c r="U297" s="267">
        <v>1.612268316303304</v>
      </c>
      <c r="V297" s="267">
        <v>2.5095724340067598</v>
      </c>
      <c r="W297" s="267">
        <v>6.0781687402122877</v>
      </c>
      <c r="X297" s="267">
        <v>2.0265398933319601</v>
      </c>
      <c r="Y297" s="267">
        <v>1.0543222806635399</v>
      </c>
      <c r="Z297" s="267">
        <v>2.8515839841368882</v>
      </c>
      <c r="AA297" s="267">
        <v>5.1129764010167262</v>
      </c>
      <c r="AB297" s="267">
        <v>52.73095361</v>
      </c>
      <c r="AC297" s="267">
        <v>1.7886751160000001</v>
      </c>
      <c r="AD297" s="267">
        <v>104.86099419999999</v>
      </c>
      <c r="AE297" s="267">
        <v>736.81592020000005</v>
      </c>
    </row>
    <row r="298" spans="1:31">
      <c r="A298" s="267" t="s">
        <v>5221</v>
      </c>
      <c r="B298" s="267" t="s">
        <v>4954</v>
      </c>
      <c r="C298" s="267" t="s">
        <v>4921</v>
      </c>
      <c r="D298" s="267">
        <v>0.52411035114766902</v>
      </c>
      <c r="E298" s="267">
        <v>0.63379371502355897</v>
      </c>
      <c r="F298" s="267">
        <v>2.491038331185004</v>
      </c>
      <c r="G298" s="267">
        <v>4.1026717851474483</v>
      </c>
      <c r="H298" s="267">
        <v>0.18052781717933411</v>
      </c>
      <c r="I298" s="267">
        <v>1.946040492094099</v>
      </c>
      <c r="J298" s="267">
        <v>2.4504340386408479</v>
      </c>
      <c r="K298" s="267">
        <v>16.83550750776666</v>
      </c>
      <c r="L298" s="267">
        <v>1.3133396989356929</v>
      </c>
      <c r="M298" s="267">
        <v>2.2145586482678841</v>
      </c>
      <c r="N298" s="267">
        <v>2.5251618936441949</v>
      </c>
      <c r="O298" s="267">
        <v>10.68709172864048</v>
      </c>
      <c r="P298" s="267">
        <v>5.8145314030056774</v>
      </c>
      <c r="Q298" s="267">
        <v>3.1845112783184848</v>
      </c>
      <c r="R298" s="267">
        <v>4.8801674383721299</v>
      </c>
      <c r="S298" s="267">
        <v>9.3460288409884349</v>
      </c>
      <c r="T298" s="267">
        <v>4.0663955501656597</v>
      </c>
      <c r="U298" s="267">
        <v>2.1806778132383879</v>
      </c>
      <c r="V298" s="267">
        <v>3.4403936148817649</v>
      </c>
      <c r="W298" s="267">
        <v>8.0721141053720373</v>
      </c>
      <c r="X298" s="267">
        <v>2.5053995818138142</v>
      </c>
      <c r="Y298" s="267">
        <v>1.3992819595077839</v>
      </c>
      <c r="Z298" s="267">
        <v>2.420827769093961</v>
      </c>
      <c r="AA298" s="267">
        <v>5.6978733973696922</v>
      </c>
      <c r="AB298" s="267">
        <v>53.08958501</v>
      </c>
      <c r="AC298" s="267">
        <v>1.6475486720000001</v>
      </c>
      <c r="AD298" s="267">
        <v>104.220488</v>
      </c>
      <c r="AE298" s="267">
        <v>731.68528049999998</v>
      </c>
    </row>
    <row r="299" spans="1:31">
      <c r="A299" s="267" t="s">
        <v>5222</v>
      </c>
      <c r="B299" s="267" t="s">
        <v>4954</v>
      </c>
      <c r="C299" s="267" t="s">
        <v>4922</v>
      </c>
      <c r="D299" s="267">
        <v>0.25103161231114568</v>
      </c>
      <c r="E299" s="267">
        <v>0.48992667516917271</v>
      </c>
      <c r="F299" s="267">
        <v>1.726792141429607</v>
      </c>
      <c r="G299" s="267">
        <v>4.6648066205406442</v>
      </c>
      <c r="H299" s="267">
        <v>9.9185761898876498E-2</v>
      </c>
      <c r="I299" s="267">
        <v>0.52012210045519502</v>
      </c>
      <c r="J299" s="267">
        <v>1.877275904153421</v>
      </c>
      <c r="K299" s="267">
        <v>2.5375608009736159</v>
      </c>
      <c r="L299" s="267">
        <v>0.48847630523037783</v>
      </c>
      <c r="M299" s="267">
        <v>2.2467186461672131</v>
      </c>
      <c r="N299" s="267">
        <v>2.429232225518859</v>
      </c>
      <c r="O299" s="267">
        <v>13.6330292750013</v>
      </c>
      <c r="P299" s="267">
        <v>1.6381589005944861</v>
      </c>
      <c r="Q299" s="267">
        <v>3.750113717523837</v>
      </c>
      <c r="R299" s="267">
        <v>7.4473829671860701</v>
      </c>
      <c r="S299" s="267">
        <v>15.36348783442782</v>
      </c>
      <c r="T299" s="267">
        <v>2.8772719849315891</v>
      </c>
      <c r="U299" s="267">
        <v>2.5292153812440681</v>
      </c>
      <c r="V299" s="267">
        <v>6.1323579189736197</v>
      </c>
      <c r="W299" s="267">
        <v>13.40864242982312</v>
      </c>
      <c r="X299" s="267">
        <v>1.8716579970764411</v>
      </c>
      <c r="Y299" s="267">
        <v>1.4579275517380119</v>
      </c>
      <c r="Z299" s="267">
        <v>3.2796826241634558</v>
      </c>
      <c r="AA299" s="267">
        <v>9.270670089986087</v>
      </c>
      <c r="AB299" s="267">
        <v>51.515599369999997</v>
      </c>
      <c r="AC299" s="267">
        <v>1.616267516</v>
      </c>
      <c r="AD299" s="267">
        <v>103.1737658</v>
      </c>
      <c r="AE299" s="267">
        <v>732.34142810000003</v>
      </c>
    </row>
    <row r="300" spans="1:31">
      <c r="A300" s="267" t="s">
        <v>5223</v>
      </c>
      <c r="B300" s="267" t="s">
        <v>4954</v>
      </c>
      <c r="C300" s="267" t="s">
        <v>4923</v>
      </c>
      <c r="D300" s="267">
        <v>0.76280306229540973</v>
      </c>
      <c r="E300" s="267">
        <v>0.50702591937529229</v>
      </c>
      <c r="F300" s="267">
        <v>1.7417420377025969</v>
      </c>
      <c r="G300" s="267">
        <v>3.7319934026847079</v>
      </c>
      <c r="H300" s="267">
        <v>0.12197759861217659</v>
      </c>
      <c r="I300" s="267">
        <v>0.48041110321050168</v>
      </c>
      <c r="J300" s="267">
        <v>1.9624516170812041</v>
      </c>
      <c r="K300" s="267">
        <v>2.7971675596515899</v>
      </c>
      <c r="L300" s="267">
        <v>0.89110982821993978</v>
      </c>
      <c r="M300" s="267">
        <v>2.773999291612824</v>
      </c>
      <c r="N300" s="267">
        <v>2.852264726104047</v>
      </c>
      <c r="O300" s="267">
        <v>14.88344468568844</v>
      </c>
      <c r="P300" s="267">
        <v>3.010956907829839</v>
      </c>
      <c r="Q300" s="267">
        <v>4.3780373649114379</v>
      </c>
      <c r="R300" s="267">
        <v>6.7839085854233296</v>
      </c>
      <c r="S300" s="267">
        <v>15.703251309733609</v>
      </c>
      <c r="T300" s="267">
        <v>3.786389131072478</v>
      </c>
      <c r="U300" s="267">
        <v>2.8559282857497279</v>
      </c>
      <c r="V300" s="267">
        <v>4.9510088228867684</v>
      </c>
      <c r="W300" s="267">
        <v>13.08869260042469</v>
      </c>
      <c r="X300" s="267">
        <v>1.8089760088851921</v>
      </c>
      <c r="Y300" s="267">
        <v>1.375192874468842</v>
      </c>
      <c r="Z300" s="267">
        <v>2.356920679861696</v>
      </c>
      <c r="AA300" s="267">
        <v>6.3605372465251859</v>
      </c>
      <c r="AB300" s="267">
        <v>50.900542999999999</v>
      </c>
      <c r="AC300" s="267">
        <v>1.663500099</v>
      </c>
      <c r="AD300" s="267">
        <v>102.18792500000001</v>
      </c>
      <c r="AE300" s="267">
        <v>749.42516950000004</v>
      </c>
    </row>
    <row r="301" spans="1:31">
      <c r="A301" s="267" t="s">
        <v>5224</v>
      </c>
      <c r="B301" s="267" t="s">
        <v>4954</v>
      </c>
      <c r="C301" s="267" t="s">
        <v>4924</v>
      </c>
      <c r="D301" s="267">
        <v>0.8325198453563164</v>
      </c>
      <c r="E301" s="267">
        <v>0.51348332332869973</v>
      </c>
      <c r="F301" s="267">
        <v>1.1900261899778799</v>
      </c>
      <c r="G301" s="267">
        <v>3.4247532117123392</v>
      </c>
      <c r="H301" s="267">
        <v>9.6704208397804817E-2</v>
      </c>
      <c r="I301" s="267">
        <v>0.67902008721799012</v>
      </c>
      <c r="J301" s="267">
        <v>2.2140819663075542</v>
      </c>
      <c r="K301" s="267">
        <v>2.4771267643810488</v>
      </c>
      <c r="L301" s="267">
        <v>2.3399552057549582</v>
      </c>
      <c r="M301" s="267">
        <v>4.4952903870733154</v>
      </c>
      <c r="N301" s="267">
        <v>2.978167020411945</v>
      </c>
      <c r="O301" s="267">
        <v>22.500968906317841</v>
      </c>
      <c r="P301" s="267">
        <v>2.9888410769990408</v>
      </c>
      <c r="Q301" s="267">
        <v>5.2607454963396112</v>
      </c>
      <c r="R301" s="267">
        <v>4.5421526549690823</v>
      </c>
      <c r="S301" s="267">
        <v>15.86630662507083</v>
      </c>
      <c r="T301" s="267">
        <v>3.111311146150503</v>
      </c>
      <c r="U301" s="267">
        <v>2.0498563174925821</v>
      </c>
      <c r="V301" s="267">
        <v>2.829168754266322</v>
      </c>
      <c r="W301" s="267">
        <v>9.9461849690191801</v>
      </c>
      <c r="X301" s="267">
        <v>1.21823953730565</v>
      </c>
      <c r="Y301" s="267">
        <v>0.93458364629482715</v>
      </c>
      <c r="Z301" s="267">
        <v>1.4950157024628941</v>
      </c>
      <c r="AA301" s="267">
        <v>5.5985236111062537</v>
      </c>
      <c r="AB301" s="267">
        <v>54.492185810000002</v>
      </c>
      <c r="AC301" s="267">
        <v>1.806433731</v>
      </c>
      <c r="AD301" s="267">
        <v>104.85650390000001</v>
      </c>
      <c r="AE301" s="267">
        <v>753.52265290000003</v>
      </c>
    </row>
    <row r="302" spans="1:31">
      <c r="A302" s="267" t="s">
        <v>5225</v>
      </c>
      <c r="B302" s="267" t="s">
        <v>4954</v>
      </c>
      <c r="C302" s="267" t="s">
        <v>4925</v>
      </c>
      <c r="D302" s="267">
        <v>0.29886786535709869</v>
      </c>
      <c r="E302" s="267">
        <v>0.54413855049413606</v>
      </c>
      <c r="F302" s="267">
        <v>1.846330026824923</v>
      </c>
      <c r="G302" s="267">
        <v>3.8152225894956731</v>
      </c>
      <c r="H302" s="267">
        <v>0.1486910125257683</v>
      </c>
      <c r="I302" s="267">
        <v>0.37460205678581732</v>
      </c>
      <c r="J302" s="267">
        <v>1.3030146238529989</v>
      </c>
      <c r="K302" s="267">
        <v>8.2768726103466363</v>
      </c>
      <c r="L302" s="267">
        <v>0.52437954457316183</v>
      </c>
      <c r="M302" s="267">
        <v>2.5106933624081962</v>
      </c>
      <c r="N302" s="267">
        <v>2.710832526273129</v>
      </c>
      <c r="O302" s="267">
        <v>11.64142255192691</v>
      </c>
      <c r="P302" s="267">
        <v>2.4257906678666612</v>
      </c>
      <c r="Q302" s="267">
        <v>3.6659986585171289</v>
      </c>
      <c r="R302" s="267">
        <v>6.9179203589601714</v>
      </c>
      <c r="S302" s="267">
        <v>11.80290319567125</v>
      </c>
      <c r="T302" s="267">
        <v>4.3244477903647862</v>
      </c>
      <c r="U302" s="267">
        <v>2.362062049053212</v>
      </c>
      <c r="V302" s="267">
        <v>5.6230894945496699</v>
      </c>
      <c r="W302" s="267">
        <v>9.9200913506473842</v>
      </c>
      <c r="X302" s="267">
        <v>2.794062293273329</v>
      </c>
      <c r="Y302" s="267">
        <v>1.239527132078339</v>
      </c>
      <c r="Z302" s="267">
        <v>3.4056690783223198</v>
      </c>
      <c r="AA302" s="267">
        <v>7.322764482747897</v>
      </c>
      <c r="AB302" s="267">
        <v>51.24853478</v>
      </c>
      <c r="AC302" s="267">
        <v>1.681099208</v>
      </c>
      <c r="AD302" s="267">
        <v>102.4467982</v>
      </c>
      <c r="AE302" s="267">
        <v>731.98455639999997</v>
      </c>
    </row>
    <row r="303" spans="1:31">
      <c r="A303" s="267" t="s">
        <v>5226</v>
      </c>
      <c r="B303" s="267" t="s">
        <v>4955</v>
      </c>
      <c r="C303" s="267" t="s">
        <v>4915</v>
      </c>
      <c r="D303" s="267">
        <v>0.37282671225438091</v>
      </c>
      <c r="E303" s="267">
        <v>0.4152816323218862</v>
      </c>
      <c r="F303" s="267">
        <v>1.290714450960422</v>
      </c>
      <c r="G303" s="267">
        <v>5.3358375798637754</v>
      </c>
      <c r="H303" s="267">
        <v>5.028678375706792E-18</v>
      </c>
      <c r="I303" s="267">
        <v>0.20348425967895509</v>
      </c>
      <c r="J303" s="267">
        <v>0.97242217058361968</v>
      </c>
      <c r="K303" s="267">
        <v>9.8508382941478345</v>
      </c>
      <c r="L303" s="267">
        <v>1.299168887425973</v>
      </c>
      <c r="M303" s="267">
        <v>4.5069613171413874</v>
      </c>
      <c r="N303" s="267">
        <v>1.612746312530779</v>
      </c>
      <c r="O303" s="267">
        <v>12.41035825237585</v>
      </c>
      <c r="P303" s="267">
        <v>2.734866495467291</v>
      </c>
      <c r="Q303" s="267">
        <v>5.177829162037205</v>
      </c>
      <c r="R303" s="267">
        <v>3.572795399082155</v>
      </c>
      <c r="S303" s="267">
        <v>14.43016992565161</v>
      </c>
      <c r="T303" s="267">
        <v>3.21143400453122</v>
      </c>
      <c r="U303" s="267">
        <v>2.260101341552903</v>
      </c>
      <c r="V303" s="267">
        <v>2.5003449510116331</v>
      </c>
      <c r="W303" s="267">
        <v>11.071307216227719</v>
      </c>
      <c r="X303" s="267">
        <v>2.1503766291140982</v>
      </c>
      <c r="Y303" s="267">
        <v>1.1147076740409081</v>
      </c>
      <c r="Z303" s="267">
        <v>1.841452177959962</v>
      </c>
      <c r="AA303" s="267">
        <v>8.1447602044488416</v>
      </c>
      <c r="AB303" s="267">
        <v>52.856457829999997</v>
      </c>
      <c r="AC303" s="267">
        <v>1.992440209</v>
      </c>
      <c r="AD303" s="267">
        <v>104.5446295</v>
      </c>
      <c r="AE303" s="267">
        <v>758.31436559999997</v>
      </c>
    </row>
    <row r="304" spans="1:31">
      <c r="A304" s="267" t="s">
        <v>5227</v>
      </c>
      <c r="B304" s="267" t="s">
        <v>4955</v>
      </c>
      <c r="C304" s="267" t="s">
        <v>4917</v>
      </c>
      <c r="D304" s="267">
        <v>0.81768585381315106</v>
      </c>
      <c r="E304" s="267">
        <v>0.57400958729517593</v>
      </c>
      <c r="F304" s="267">
        <v>1.481252651277235</v>
      </c>
      <c r="G304" s="267">
        <v>3.3517801646673022</v>
      </c>
      <c r="H304" s="267">
        <v>0.3636554958730025</v>
      </c>
      <c r="I304" s="267">
        <v>0.72477113628117207</v>
      </c>
      <c r="J304" s="267">
        <v>1.8697053980109779</v>
      </c>
      <c r="K304" s="267">
        <v>4.4574558289512796</v>
      </c>
      <c r="L304" s="267">
        <v>1.011257284351744</v>
      </c>
      <c r="M304" s="267">
        <v>3.4650645648007412</v>
      </c>
      <c r="N304" s="267">
        <v>2.0454913406872079</v>
      </c>
      <c r="O304" s="267">
        <v>18.03033462247507</v>
      </c>
      <c r="P304" s="267">
        <v>3.1867678835368549</v>
      </c>
      <c r="Q304" s="267">
        <v>4.7603372499896848</v>
      </c>
      <c r="R304" s="267">
        <v>4.7680068079094129</v>
      </c>
      <c r="S304" s="267">
        <v>15.02380251710319</v>
      </c>
      <c r="T304" s="267">
        <v>3.1216230885162202</v>
      </c>
      <c r="U304" s="267">
        <v>3.6558328747596929</v>
      </c>
      <c r="V304" s="267">
        <v>3.7565299684855789</v>
      </c>
      <c r="W304" s="267">
        <v>12.29309078472078</v>
      </c>
      <c r="X304" s="267">
        <v>1.3479873607757431</v>
      </c>
      <c r="Y304" s="267">
        <v>1.5359362188984751</v>
      </c>
      <c r="Z304" s="267">
        <v>1.801032959047397</v>
      </c>
      <c r="AA304" s="267">
        <v>6.2205704685232686</v>
      </c>
      <c r="AB304" s="267">
        <v>50.359578480000003</v>
      </c>
      <c r="AC304" s="267">
        <v>1.589503232</v>
      </c>
      <c r="AD304" s="267">
        <v>103.383076</v>
      </c>
      <c r="AE304" s="267">
        <v>759.48650150000003</v>
      </c>
    </row>
    <row r="305" spans="1:31">
      <c r="A305" s="267" t="s">
        <v>5228</v>
      </c>
      <c r="B305" s="267" t="s">
        <v>4955</v>
      </c>
      <c r="C305" s="267" t="s">
        <v>4918</v>
      </c>
      <c r="D305" s="267">
        <v>0.34200643221453902</v>
      </c>
      <c r="E305" s="267">
        <v>0.69662298055870187</v>
      </c>
      <c r="F305" s="267">
        <v>1.54456419401847</v>
      </c>
      <c r="G305" s="267">
        <v>4.7129511714450247</v>
      </c>
      <c r="H305" s="267">
        <v>6.2496915611470173E-2</v>
      </c>
      <c r="I305" s="267">
        <v>0.6259818132365389</v>
      </c>
      <c r="J305" s="267">
        <v>2.0949770934137182</v>
      </c>
      <c r="K305" s="267">
        <v>4.9073799756568306</v>
      </c>
      <c r="L305" s="267">
        <v>1.1617554041146729</v>
      </c>
      <c r="M305" s="267">
        <v>3.0885191402018508</v>
      </c>
      <c r="N305" s="267">
        <v>1.9454799130764511</v>
      </c>
      <c r="O305" s="267">
        <v>14.69086281096321</v>
      </c>
      <c r="P305" s="267">
        <v>3.6379906445667629</v>
      </c>
      <c r="Q305" s="267">
        <v>5.5932474298916128</v>
      </c>
      <c r="R305" s="267">
        <v>4.8277938372524849</v>
      </c>
      <c r="S305" s="267">
        <v>16.004985023706041</v>
      </c>
      <c r="T305" s="267">
        <v>3.0836841952675198</v>
      </c>
      <c r="U305" s="267">
        <v>3.7075988762714438</v>
      </c>
      <c r="V305" s="267">
        <v>3.542046749788045</v>
      </c>
      <c r="W305" s="267">
        <v>11.126124950115869</v>
      </c>
      <c r="X305" s="267">
        <v>2.186288687433847</v>
      </c>
      <c r="Y305" s="267">
        <v>1.3062749809072429</v>
      </c>
      <c r="Z305" s="267">
        <v>2.01072138933417</v>
      </c>
      <c r="AA305" s="267">
        <v>7.0278413957978616</v>
      </c>
      <c r="AB305" s="267">
        <v>52.26333442</v>
      </c>
      <c r="AC305" s="267">
        <v>1.860081603</v>
      </c>
      <c r="AD305" s="267">
        <v>103.2628663</v>
      </c>
      <c r="AE305" s="267">
        <v>755.493742</v>
      </c>
    </row>
    <row r="306" spans="1:31">
      <c r="A306" s="267" t="s">
        <v>5229</v>
      </c>
      <c r="B306" s="267" t="s">
        <v>4955</v>
      </c>
      <c r="C306" s="267" t="s">
        <v>4919</v>
      </c>
      <c r="D306" s="267">
        <v>0.29493505357193028</v>
      </c>
      <c r="E306" s="267">
        <v>0.55107056969574919</v>
      </c>
      <c r="F306" s="267">
        <v>2.6601728879247442</v>
      </c>
      <c r="G306" s="267">
        <v>2.2888487625017269</v>
      </c>
      <c r="H306" s="267">
        <v>0.1011620837678549</v>
      </c>
      <c r="I306" s="267">
        <v>1.181522428715742</v>
      </c>
      <c r="J306" s="267">
        <v>1.462856409645412</v>
      </c>
      <c r="K306" s="267">
        <v>5.6054373318860282</v>
      </c>
      <c r="L306" s="267">
        <v>0.33825835898880258</v>
      </c>
      <c r="M306" s="267">
        <v>1.8433569341621989</v>
      </c>
      <c r="N306" s="267">
        <v>1.715910835134663</v>
      </c>
      <c r="O306" s="267">
        <v>26.38893845877039</v>
      </c>
      <c r="P306" s="267">
        <v>2.8616512415604611</v>
      </c>
      <c r="Q306" s="267">
        <v>3.04588391508402</v>
      </c>
      <c r="R306" s="267">
        <v>5.6144927920008829</v>
      </c>
      <c r="S306" s="267">
        <v>20.616408209398479</v>
      </c>
      <c r="T306" s="267">
        <v>2.2081430603454568</v>
      </c>
      <c r="U306" s="267">
        <v>1.819469574782558</v>
      </c>
      <c r="V306" s="267">
        <v>4.24563599422404</v>
      </c>
      <c r="W306" s="267">
        <v>5.6932875952884174</v>
      </c>
      <c r="X306" s="267">
        <v>1.5651828055104831</v>
      </c>
      <c r="Y306" s="267">
        <v>1.4383571948257139</v>
      </c>
      <c r="Z306" s="267">
        <v>2.9976451975245602</v>
      </c>
      <c r="AA306" s="267">
        <v>3.340518529893338</v>
      </c>
      <c r="AB306" s="267">
        <v>55.972395849999998</v>
      </c>
      <c r="AC306" s="267">
        <v>1.9492389299999999</v>
      </c>
      <c r="AD306" s="267">
        <v>102.6322467</v>
      </c>
      <c r="AE306" s="267">
        <v>744.01501740000003</v>
      </c>
    </row>
    <row r="307" spans="1:31">
      <c r="A307" s="267" t="s">
        <v>5230</v>
      </c>
      <c r="B307" s="267" t="s">
        <v>4955</v>
      </c>
      <c r="C307" s="267" t="s">
        <v>4920</v>
      </c>
      <c r="D307" s="267">
        <v>1.479930005667595</v>
      </c>
      <c r="E307" s="267">
        <v>0.47519426196385101</v>
      </c>
      <c r="F307" s="267">
        <v>3.2317054355808059</v>
      </c>
      <c r="G307" s="267">
        <v>3.5830072594883449</v>
      </c>
      <c r="H307" s="267">
        <v>7.6683848720174766E-2</v>
      </c>
      <c r="I307" s="267">
        <v>0.83585485252460034</v>
      </c>
      <c r="J307" s="267">
        <v>1.722383459870295</v>
      </c>
      <c r="K307" s="267">
        <v>5.9527640647713431</v>
      </c>
      <c r="L307" s="267">
        <v>2.052142741781378</v>
      </c>
      <c r="M307" s="267">
        <v>3.225207439524993</v>
      </c>
      <c r="N307" s="267">
        <v>2.7003408079678541</v>
      </c>
      <c r="O307" s="267">
        <v>21.25258064831235</v>
      </c>
      <c r="P307" s="267">
        <v>2.5300834391112512</v>
      </c>
      <c r="Q307" s="267">
        <v>4.1175059728271544</v>
      </c>
      <c r="R307" s="267">
        <v>4.8569742349459473</v>
      </c>
      <c r="S307" s="267">
        <v>10.71801477478571</v>
      </c>
      <c r="T307" s="267">
        <v>2.931855060994045</v>
      </c>
      <c r="U307" s="267">
        <v>2.9132162631282541</v>
      </c>
      <c r="V307" s="267">
        <v>4.0690737231806144</v>
      </c>
      <c r="W307" s="267">
        <v>7.9582489151736358</v>
      </c>
      <c r="X307" s="267">
        <v>2.4182517649591788</v>
      </c>
      <c r="Y307" s="267">
        <v>2.452425562867147</v>
      </c>
      <c r="Z307" s="267">
        <v>3.436647861874103</v>
      </c>
      <c r="AA307" s="267">
        <v>4.9647514524355536</v>
      </c>
      <c r="AB307" s="267">
        <v>51.267179769999998</v>
      </c>
      <c r="AC307" s="267">
        <v>1.5488224610000001</v>
      </c>
      <c r="AD307" s="267">
        <v>101.0402325</v>
      </c>
      <c r="AE307" s="267">
        <v>730.54793070000005</v>
      </c>
    </row>
    <row r="308" spans="1:31">
      <c r="A308" s="267" t="s">
        <v>5231</v>
      </c>
      <c r="B308" s="267" t="s">
        <v>4955</v>
      </c>
      <c r="C308" s="267" t="s">
        <v>4921</v>
      </c>
      <c r="D308" s="267">
        <v>0.41230806942661008</v>
      </c>
      <c r="E308" s="267">
        <v>1.9248365914032119</v>
      </c>
      <c r="F308" s="267">
        <v>2.6248825845133852</v>
      </c>
      <c r="G308" s="267">
        <v>3.582034511595181</v>
      </c>
      <c r="H308" s="267">
        <v>0.29448279328044202</v>
      </c>
      <c r="I308" s="267">
        <v>2.2030711681805801</v>
      </c>
      <c r="J308" s="267">
        <v>2.7423326673911692</v>
      </c>
      <c r="K308" s="267">
        <v>2.9133035766686399</v>
      </c>
      <c r="L308" s="267">
        <v>2.1500755159246219</v>
      </c>
      <c r="M308" s="267">
        <v>2.963345729704467</v>
      </c>
      <c r="N308" s="267">
        <v>3.6072374261321198</v>
      </c>
      <c r="O308" s="267">
        <v>13.580360895451999</v>
      </c>
      <c r="P308" s="267">
        <v>5.0498778291087438</v>
      </c>
      <c r="Q308" s="267">
        <v>3.7508760748828709</v>
      </c>
      <c r="R308" s="267">
        <v>6.0148890496445206</v>
      </c>
      <c r="S308" s="267">
        <v>13.41044034416659</v>
      </c>
      <c r="T308" s="267">
        <v>4.8649755935720549</v>
      </c>
      <c r="U308" s="267">
        <v>2.0943472526282592</v>
      </c>
      <c r="V308" s="267">
        <v>4.1233037658367344</v>
      </c>
      <c r="W308" s="267">
        <v>8.6698445407377847</v>
      </c>
      <c r="X308" s="267">
        <v>3.4851983996971341</v>
      </c>
      <c r="Y308" s="267">
        <v>1.132704326471182</v>
      </c>
      <c r="Z308" s="267">
        <v>2.8770379006525229</v>
      </c>
      <c r="AA308" s="267">
        <v>5.1392001953568576</v>
      </c>
      <c r="AB308" s="267">
        <v>53.692062780000001</v>
      </c>
      <c r="AC308" s="267">
        <v>1.859395468</v>
      </c>
      <c r="AD308" s="267">
        <v>102.22456409999999</v>
      </c>
      <c r="AE308" s="267">
        <v>746.71032509999998</v>
      </c>
    </row>
    <row r="309" spans="1:31">
      <c r="A309" s="267" t="s">
        <v>5232</v>
      </c>
      <c r="B309" s="267" t="s">
        <v>4955</v>
      </c>
      <c r="C309" s="267" t="s">
        <v>4922</v>
      </c>
      <c r="D309" s="267">
        <v>0.34809002227988922</v>
      </c>
      <c r="E309" s="267">
        <v>0.30200771939786009</v>
      </c>
      <c r="F309" s="267">
        <v>2.4155125693752781</v>
      </c>
      <c r="G309" s="267">
        <v>5.3752179532236486</v>
      </c>
      <c r="H309" s="267">
        <v>9.0932192453090071E-16</v>
      </c>
      <c r="I309" s="267">
        <v>0.37798107562470062</v>
      </c>
      <c r="J309" s="267">
        <v>1.078465048365814</v>
      </c>
      <c r="K309" s="267">
        <v>4.1940652170131836</v>
      </c>
      <c r="L309" s="267">
        <v>0.78604749799142171</v>
      </c>
      <c r="M309" s="267">
        <v>2.900096985360257</v>
      </c>
      <c r="N309" s="267">
        <v>1.654336651958862</v>
      </c>
      <c r="O309" s="267">
        <v>13.08079481484682</v>
      </c>
      <c r="P309" s="267">
        <v>2.5506203949102679</v>
      </c>
      <c r="Q309" s="267">
        <v>4.8794630126282614</v>
      </c>
      <c r="R309" s="267">
        <v>4.3610890951209864</v>
      </c>
      <c r="S309" s="267">
        <v>15.59493640208126</v>
      </c>
      <c r="T309" s="267">
        <v>2.9997184851917198</v>
      </c>
      <c r="U309" s="267">
        <v>3.4889928448196401</v>
      </c>
      <c r="V309" s="267">
        <v>4.3912487472419386</v>
      </c>
      <c r="W309" s="267">
        <v>13.009034338374979</v>
      </c>
      <c r="X309" s="267">
        <v>2.293074129036305</v>
      </c>
      <c r="Y309" s="267">
        <v>1.9315383292616779</v>
      </c>
      <c r="Z309" s="267">
        <v>3.297327120178263</v>
      </c>
      <c r="AA309" s="267">
        <v>8.4831451567036034</v>
      </c>
      <c r="AB309" s="267">
        <v>51.374795659999997</v>
      </c>
      <c r="AC309" s="267">
        <v>1.884976821</v>
      </c>
      <c r="AD309" s="267">
        <v>103.0632902</v>
      </c>
      <c r="AE309" s="267">
        <v>734.87665760000004</v>
      </c>
    </row>
    <row r="310" spans="1:31">
      <c r="A310" s="267" t="s">
        <v>5233</v>
      </c>
      <c r="B310" s="267" t="s">
        <v>4955</v>
      </c>
      <c r="C310" s="267" t="s">
        <v>4923</v>
      </c>
      <c r="D310" s="267">
        <v>1.000173639991268</v>
      </c>
      <c r="E310" s="267">
        <v>1.0874338632245379</v>
      </c>
      <c r="F310" s="267">
        <v>2.287450340620929</v>
      </c>
      <c r="G310" s="267">
        <v>2.61154389937579</v>
      </c>
      <c r="H310" s="267">
        <v>4.0465954509871067E-2</v>
      </c>
      <c r="I310" s="267">
        <v>0.79575245096623559</v>
      </c>
      <c r="J310" s="267">
        <v>1.320704351941405</v>
      </c>
      <c r="K310" s="267">
        <v>4.1946889493426882</v>
      </c>
      <c r="L310" s="267">
        <v>1.0437199122408221</v>
      </c>
      <c r="M310" s="267">
        <v>2.7081974515122522</v>
      </c>
      <c r="N310" s="267">
        <v>1.533249645254456</v>
      </c>
      <c r="O310" s="267">
        <v>15.892001104634421</v>
      </c>
      <c r="P310" s="267">
        <v>4.6584988003289718</v>
      </c>
      <c r="Q310" s="267">
        <v>4.991427526542779</v>
      </c>
      <c r="R310" s="267">
        <v>4.3207299691853471</v>
      </c>
      <c r="S310" s="267">
        <v>13.3837785257204</v>
      </c>
      <c r="T310" s="267">
        <v>5.816474989706129</v>
      </c>
      <c r="U310" s="267">
        <v>3.919312219825438</v>
      </c>
      <c r="V310" s="267">
        <v>3.5216709677812972</v>
      </c>
      <c r="W310" s="267">
        <v>11.00234851667134</v>
      </c>
      <c r="X310" s="267">
        <v>4.3095245036216427</v>
      </c>
      <c r="Y310" s="267">
        <v>1.4341883264036981</v>
      </c>
      <c r="Z310" s="267">
        <v>2.8964609913539801</v>
      </c>
      <c r="AA310" s="267">
        <v>5.2170586152047536</v>
      </c>
      <c r="AB310" s="267">
        <v>53.074202049999997</v>
      </c>
      <c r="AC310" s="267">
        <v>1.9409720210000001</v>
      </c>
      <c r="AD310" s="267">
        <v>101.2818826</v>
      </c>
      <c r="AE310" s="267">
        <v>750.04905210000004</v>
      </c>
    </row>
    <row r="311" spans="1:31">
      <c r="A311" s="267" t="s">
        <v>5234</v>
      </c>
      <c r="B311" s="267" t="s">
        <v>4955</v>
      </c>
      <c r="C311" s="267" t="s">
        <v>4924</v>
      </c>
      <c r="D311" s="267">
        <v>0.48599496107155199</v>
      </c>
      <c r="E311" s="267">
        <v>0.34363293984238408</v>
      </c>
      <c r="F311" s="267">
        <v>2.8250286648270042</v>
      </c>
      <c r="G311" s="267">
        <v>4.4165766722703639</v>
      </c>
      <c r="H311" s="267">
        <v>8.2451726958022553E-2</v>
      </c>
      <c r="I311" s="267">
        <v>0.51888236291569845</v>
      </c>
      <c r="J311" s="267">
        <v>0.95137779905090281</v>
      </c>
      <c r="K311" s="267">
        <v>4.7045719755328452</v>
      </c>
      <c r="L311" s="267">
        <v>0.58310432059242556</v>
      </c>
      <c r="M311" s="267">
        <v>2.4833638967132652</v>
      </c>
      <c r="N311" s="267">
        <v>2.22848762104057</v>
      </c>
      <c r="O311" s="267">
        <v>14.601923696836691</v>
      </c>
      <c r="P311" s="267">
        <v>1.8970143657221219</v>
      </c>
      <c r="Q311" s="267">
        <v>3.6408604413111121</v>
      </c>
      <c r="R311" s="267">
        <v>4.6679957150295186</v>
      </c>
      <c r="S311" s="267">
        <v>14.0288058574806</v>
      </c>
      <c r="T311" s="267">
        <v>3.0078465421211789</v>
      </c>
      <c r="U311" s="267">
        <v>3.086111794149216</v>
      </c>
      <c r="V311" s="267">
        <v>4.9605229174101098</v>
      </c>
      <c r="W311" s="267">
        <v>12.78856061729258</v>
      </c>
      <c r="X311" s="267">
        <v>1.8410023446501109</v>
      </c>
      <c r="Y311" s="267">
        <v>2.189527750975528</v>
      </c>
      <c r="Z311" s="267">
        <v>3.9100143380432799</v>
      </c>
      <c r="AA311" s="267">
        <v>9.2736602186509316</v>
      </c>
      <c r="AB311" s="267">
        <v>50.501401080000001</v>
      </c>
      <c r="AC311" s="267">
        <v>1.9552058800000001</v>
      </c>
      <c r="AD311" s="267">
        <v>104.5777106</v>
      </c>
      <c r="AE311" s="267">
        <v>742.57887300000004</v>
      </c>
    </row>
    <row r="312" spans="1:31">
      <c r="A312" s="267" t="s">
        <v>5235</v>
      </c>
      <c r="B312" s="267" t="s">
        <v>4955</v>
      </c>
      <c r="C312" s="267" t="s">
        <v>4925</v>
      </c>
      <c r="D312" s="267">
        <v>0.27647652833521602</v>
      </c>
      <c r="E312" s="267">
        <v>0.75320704174934794</v>
      </c>
      <c r="F312" s="267">
        <v>1.7406927895834829</v>
      </c>
      <c r="G312" s="267">
        <v>5.296520464341949</v>
      </c>
      <c r="H312" s="267">
        <v>7.0492946937967219E-2</v>
      </c>
      <c r="I312" s="267">
        <v>0.44494961372568809</v>
      </c>
      <c r="J312" s="267">
        <v>1.6770109167919149</v>
      </c>
      <c r="K312" s="267">
        <v>8.3984812639027169</v>
      </c>
      <c r="L312" s="267">
        <v>1.9464669325828381</v>
      </c>
      <c r="M312" s="267">
        <v>3.7806791209659671</v>
      </c>
      <c r="N312" s="267">
        <v>1.493128035374756</v>
      </c>
      <c r="O312" s="267">
        <v>13.05532938094388</v>
      </c>
      <c r="P312" s="267">
        <v>4.9453535804206847</v>
      </c>
      <c r="Q312" s="267">
        <v>5.3652152065024694</v>
      </c>
      <c r="R312" s="267">
        <v>4.4290987197825489</v>
      </c>
      <c r="S312" s="267">
        <v>12.321886805798281</v>
      </c>
      <c r="T312" s="267">
        <v>3.6789270557631051</v>
      </c>
      <c r="U312" s="267">
        <v>2.2957311284444839</v>
      </c>
      <c r="V312" s="267">
        <v>2.5686298483020811</v>
      </c>
      <c r="W312" s="267">
        <v>9.7048219151835742</v>
      </c>
      <c r="X312" s="267">
        <v>2.936532186029484</v>
      </c>
      <c r="Y312" s="267">
        <v>1.085633664022057</v>
      </c>
      <c r="Z312" s="267">
        <v>2.3711139827024401</v>
      </c>
      <c r="AA312" s="267">
        <v>8.157533794347243</v>
      </c>
      <c r="AB312" s="267">
        <v>51.649935790000001</v>
      </c>
      <c r="AC312" s="267">
        <v>1.8073734480000001</v>
      </c>
      <c r="AD312" s="267">
        <v>101.6972569</v>
      </c>
      <c r="AE312" s="267">
        <v>752.06185349999998</v>
      </c>
    </row>
    <row r="313" spans="1:31">
      <c r="A313" s="267" t="s">
        <v>5236</v>
      </c>
      <c r="B313" s="267" t="s">
        <v>4956</v>
      </c>
      <c r="C313" s="267" t="s">
        <v>4915</v>
      </c>
      <c r="D313" s="267">
        <v>0.47447558047283128</v>
      </c>
      <c r="E313" s="267">
        <v>0.27705735784672197</v>
      </c>
      <c r="F313" s="267">
        <v>3.883582405797517</v>
      </c>
      <c r="G313" s="267">
        <v>4.0045670165798946</v>
      </c>
      <c r="H313" s="267">
        <v>0.12774048532219129</v>
      </c>
      <c r="I313" s="267">
        <v>1.892935713420256</v>
      </c>
      <c r="J313" s="267">
        <v>2.138338106647574</v>
      </c>
      <c r="K313" s="267">
        <v>6.4717087001119484</v>
      </c>
      <c r="L313" s="267">
        <v>0.75321000218121115</v>
      </c>
      <c r="M313" s="267">
        <v>2.7491000644983732</v>
      </c>
      <c r="N313" s="267">
        <v>2.5284137537204798</v>
      </c>
      <c r="O313" s="267">
        <v>12.838458128194359</v>
      </c>
      <c r="P313" s="267">
        <v>1.897660311453651</v>
      </c>
      <c r="Q313" s="267">
        <v>4.2300034543158382</v>
      </c>
      <c r="R313" s="267">
        <v>5.3946810183764624</v>
      </c>
      <c r="S313" s="267">
        <v>14.250957353882519</v>
      </c>
      <c r="T313" s="267">
        <v>1.463812965688307</v>
      </c>
      <c r="U313" s="267">
        <v>3.1809622439458338</v>
      </c>
      <c r="V313" s="267">
        <v>4.2586560758129339</v>
      </c>
      <c r="W313" s="267">
        <v>10.55912333626878</v>
      </c>
      <c r="X313" s="267">
        <v>0.70631616843790601</v>
      </c>
      <c r="Y313" s="267">
        <v>1.712907473713819</v>
      </c>
      <c r="Z313" s="267">
        <v>4.0610545871797061</v>
      </c>
      <c r="AA313" s="267">
        <v>6.9270950890293017</v>
      </c>
      <c r="AB313" s="267">
        <v>50.938589120000003</v>
      </c>
      <c r="AC313" s="267">
        <v>1.734302571</v>
      </c>
      <c r="AD313" s="267">
        <v>103.050054</v>
      </c>
      <c r="AE313" s="267">
        <v>749.24539679999998</v>
      </c>
    </row>
    <row r="314" spans="1:31">
      <c r="A314" s="267" t="s">
        <v>5237</v>
      </c>
      <c r="B314" s="267" t="s">
        <v>4956</v>
      </c>
      <c r="C314" s="267" t="s">
        <v>4917</v>
      </c>
      <c r="D314" s="267">
        <v>1.3318254364320291E-2</v>
      </c>
      <c r="E314" s="267">
        <v>0.32220271497657788</v>
      </c>
      <c r="F314" s="267">
        <v>1.787192485889681</v>
      </c>
      <c r="G314" s="267">
        <v>3.561723296833271</v>
      </c>
      <c r="H314" s="267">
        <v>2.889827863603226E-3</v>
      </c>
      <c r="I314" s="267">
        <v>0.96367437104626952</v>
      </c>
      <c r="J314" s="267">
        <v>2.6666367486157392</v>
      </c>
      <c r="K314" s="267">
        <v>4.3171308153758338E-2</v>
      </c>
      <c r="L314" s="267">
        <v>0.43162024456388448</v>
      </c>
      <c r="M314" s="267">
        <v>2.446457174379395</v>
      </c>
      <c r="N314" s="267">
        <v>5.0565340273147434</v>
      </c>
      <c r="O314" s="267">
        <v>7.5047826637596904</v>
      </c>
      <c r="P314" s="267">
        <v>3.151708706811299</v>
      </c>
      <c r="Q314" s="267">
        <v>4.8990895592182628</v>
      </c>
      <c r="R314" s="267">
        <v>8.1047415311177584</v>
      </c>
      <c r="S314" s="267">
        <v>34.093314758112143</v>
      </c>
      <c r="T314" s="267">
        <v>1.9970026355852559</v>
      </c>
      <c r="U314" s="267">
        <v>1.2550931435648269</v>
      </c>
      <c r="V314" s="267">
        <v>2.9507185211775089</v>
      </c>
      <c r="W314" s="267">
        <v>9.3843492080148607</v>
      </c>
      <c r="X314" s="267">
        <v>1.106954881607412</v>
      </c>
      <c r="Y314" s="267">
        <v>1.098998622106504</v>
      </c>
      <c r="Z314" s="267">
        <v>1.7464413544062449</v>
      </c>
      <c r="AA314" s="267">
        <v>5.4105559150714129</v>
      </c>
      <c r="AB314" s="267">
        <v>54.214856830000002</v>
      </c>
      <c r="AC314" s="267">
        <v>1.998753166</v>
      </c>
      <c r="AD314" s="267">
        <v>103.72711940000001</v>
      </c>
      <c r="AE314" s="267">
        <v>758.77692549999995</v>
      </c>
    </row>
    <row r="315" spans="1:31">
      <c r="A315" s="267" t="s">
        <v>5238</v>
      </c>
      <c r="B315" s="267" t="s">
        <v>4956</v>
      </c>
      <c r="C315" s="267" t="s">
        <v>4918</v>
      </c>
      <c r="D315" s="267">
        <v>0.23925116699864329</v>
      </c>
      <c r="E315" s="267">
        <v>0.98129059336759072</v>
      </c>
      <c r="F315" s="267">
        <v>2.7552715272141048</v>
      </c>
      <c r="G315" s="267">
        <v>3.3518589985363421</v>
      </c>
      <c r="H315" s="267">
        <v>0.25765202195082409</v>
      </c>
      <c r="I315" s="267">
        <v>1.1226899655545179</v>
      </c>
      <c r="J315" s="267">
        <v>1.841232335240681</v>
      </c>
      <c r="K315" s="267">
        <v>3.170850020555612</v>
      </c>
      <c r="L315" s="267">
        <v>1.371140121897563</v>
      </c>
      <c r="M315" s="267">
        <v>3.495651355357468</v>
      </c>
      <c r="N315" s="267">
        <v>2.4328383047302449</v>
      </c>
      <c r="O315" s="267">
        <v>12.440550518832939</v>
      </c>
      <c r="P315" s="267">
        <v>3.9623762617594398</v>
      </c>
      <c r="Q315" s="267">
        <v>5.8657169470168302</v>
      </c>
      <c r="R315" s="267">
        <v>5.5194419572830942</v>
      </c>
      <c r="S315" s="267">
        <v>12.85397392167064</v>
      </c>
      <c r="T315" s="267">
        <v>4.2031680476828077</v>
      </c>
      <c r="U315" s="267">
        <v>4.4668887842880034</v>
      </c>
      <c r="V315" s="267">
        <v>4.7698213441930228</v>
      </c>
      <c r="W315" s="267">
        <v>9.8432420716338331</v>
      </c>
      <c r="X315" s="267">
        <v>2.8158248827425769</v>
      </c>
      <c r="Y315" s="267">
        <v>2.080609940516426</v>
      </c>
      <c r="Z315" s="267">
        <v>3.729333072119986</v>
      </c>
      <c r="AA315" s="267">
        <v>6.2206457119754486</v>
      </c>
      <c r="AB315" s="267">
        <v>54.660785009999998</v>
      </c>
      <c r="AC315" s="267">
        <v>1.9744326089999999</v>
      </c>
      <c r="AD315" s="267">
        <v>104.6242608</v>
      </c>
      <c r="AE315" s="267">
        <v>758.06430120000005</v>
      </c>
    </row>
    <row r="316" spans="1:31">
      <c r="A316" s="267" t="s">
        <v>5239</v>
      </c>
      <c r="B316" s="267" t="s">
        <v>4956</v>
      </c>
      <c r="C316" s="267" t="s">
        <v>4919</v>
      </c>
      <c r="D316" s="267">
        <v>0.56108195424121798</v>
      </c>
      <c r="E316" s="267">
        <v>0.64158765423800046</v>
      </c>
      <c r="F316" s="267">
        <v>2.203321303215434</v>
      </c>
      <c r="G316" s="267">
        <v>3.6880484106450182</v>
      </c>
      <c r="H316" s="267">
        <v>0.16880772480722511</v>
      </c>
      <c r="I316" s="267">
        <v>0.74708677135251411</v>
      </c>
      <c r="J316" s="267">
        <v>1.6589626056524061</v>
      </c>
      <c r="K316" s="267">
        <v>7.5749813933880521</v>
      </c>
      <c r="L316" s="267">
        <v>1.092713088320711</v>
      </c>
      <c r="M316" s="267">
        <v>3.3986611351907179</v>
      </c>
      <c r="N316" s="267">
        <v>2.2584960728116661</v>
      </c>
      <c r="O316" s="267">
        <v>11.92684315851537</v>
      </c>
      <c r="P316" s="267">
        <v>3.860712304780296</v>
      </c>
      <c r="Q316" s="267">
        <v>4.7929587604646393</v>
      </c>
      <c r="R316" s="267">
        <v>5.0381689974768316</v>
      </c>
      <c r="S316" s="267">
        <v>10.26558252020444</v>
      </c>
      <c r="T316" s="267">
        <v>4.5985963418266236</v>
      </c>
      <c r="U316" s="267">
        <v>3.9267538441198022</v>
      </c>
      <c r="V316" s="267">
        <v>4.4856386417522494</v>
      </c>
      <c r="W316" s="267">
        <v>9.4440828500213527</v>
      </c>
      <c r="X316" s="267">
        <v>2.0835079788298878</v>
      </c>
      <c r="Y316" s="267">
        <v>2.0602762200917022</v>
      </c>
      <c r="Z316" s="267">
        <v>3.2837111209605272</v>
      </c>
      <c r="AA316" s="267">
        <v>6.7483712098486084</v>
      </c>
      <c r="AB316" s="267">
        <v>50.829639069999999</v>
      </c>
      <c r="AC316" s="267">
        <v>1.8871769979999999</v>
      </c>
      <c r="AD316" s="267">
        <v>103.88170839999999</v>
      </c>
      <c r="AE316" s="267">
        <v>730.41819720000001</v>
      </c>
    </row>
    <row r="317" spans="1:31">
      <c r="A317" s="267" t="s">
        <v>5240</v>
      </c>
      <c r="B317" s="267" t="s">
        <v>4956</v>
      </c>
      <c r="C317" s="267" t="s">
        <v>4920</v>
      </c>
      <c r="D317" s="267">
        <v>0.33168642642772572</v>
      </c>
      <c r="E317" s="267">
        <v>1.2291584308819019</v>
      </c>
      <c r="F317" s="267">
        <v>2.8075804132966802</v>
      </c>
      <c r="G317" s="267">
        <v>2.1964621694405602</v>
      </c>
      <c r="H317" s="267">
        <v>3.9458582375164397E-3</v>
      </c>
      <c r="I317" s="267">
        <v>1.2213918398330459</v>
      </c>
      <c r="J317" s="267">
        <v>0.87571147028452678</v>
      </c>
      <c r="K317" s="267">
        <v>26.824461715993088</v>
      </c>
      <c r="L317" s="267">
        <v>0.88962204735180761</v>
      </c>
      <c r="M317" s="267">
        <v>3.6136747357436239</v>
      </c>
      <c r="N317" s="267">
        <v>0.59199043702548848</v>
      </c>
      <c r="O317" s="267">
        <v>12.5528126687707</v>
      </c>
      <c r="P317" s="267">
        <v>2.919402701902106</v>
      </c>
      <c r="Q317" s="267">
        <v>4.8016721746386786</v>
      </c>
      <c r="R317" s="267">
        <v>3.7320659682477082</v>
      </c>
      <c r="S317" s="267">
        <v>6.8812504777283658</v>
      </c>
      <c r="T317" s="267">
        <v>3.4999486432453049</v>
      </c>
      <c r="U317" s="267">
        <v>3.743272523074805</v>
      </c>
      <c r="V317" s="267">
        <v>4.0041131524896798</v>
      </c>
      <c r="W317" s="267">
        <v>5.0230668673404217</v>
      </c>
      <c r="X317" s="267">
        <v>2.4334395410900909</v>
      </c>
      <c r="Y317" s="267">
        <v>1.726197662831418</v>
      </c>
      <c r="Z317" s="267">
        <v>3.7850727302096621</v>
      </c>
      <c r="AA317" s="267">
        <v>4.0226554593972006</v>
      </c>
      <c r="AB317" s="267">
        <v>50.51941609</v>
      </c>
      <c r="AC317" s="267">
        <v>1.750412665</v>
      </c>
      <c r="AD317" s="267">
        <v>102.43621709999999</v>
      </c>
      <c r="AE317" s="267">
        <v>748.32667479999998</v>
      </c>
    </row>
    <row r="318" spans="1:31">
      <c r="A318" s="267" t="s">
        <v>5241</v>
      </c>
      <c r="B318" s="267" t="s">
        <v>4956</v>
      </c>
      <c r="C318" s="267" t="s">
        <v>4921</v>
      </c>
      <c r="D318" s="267">
        <v>1.5945675166590729</v>
      </c>
      <c r="E318" s="267">
        <v>1.0885268112723401</v>
      </c>
      <c r="F318" s="267">
        <v>2.0283004634782129</v>
      </c>
      <c r="G318" s="267">
        <v>2.805422271691512</v>
      </c>
      <c r="H318" s="267">
        <v>0.19004063123140469</v>
      </c>
      <c r="I318" s="267">
        <v>0.90819226210298543</v>
      </c>
      <c r="J318" s="267">
        <v>1.7214095009147219</v>
      </c>
      <c r="K318" s="267">
        <v>6.4532643430783363</v>
      </c>
      <c r="L318" s="267">
        <v>1.379186531586863</v>
      </c>
      <c r="M318" s="267">
        <v>3.160180277113672</v>
      </c>
      <c r="N318" s="267">
        <v>2.2253473665718611</v>
      </c>
      <c r="O318" s="267">
        <v>22.841384487023149</v>
      </c>
      <c r="P318" s="267">
        <v>4.9728814341492944</v>
      </c>
      <c r="Q318" s="267">
        <v>4.0973960570461676</v>
      </c>
      <c r="R318" s="267">
        <v>4.1038821871799636</v>
      </c>
      <c r="S318" s="267">
        <v>10.656365461339879</v>
      </c>
      <c r="T318" s="267">
        <v>4.9250782843696292</v>
      </c>
      <c r="U318" s="267">
        <v>2.4838424305971252</v>
      </c>
      <c r="V318" s="267">
        <v>3.1881502752982609</v>
      </c>
      <c r="W318" s="267">
        <v>7.6224541660688443</v>
      </c>
      <c r="X318" s="267">
        <v>3.664756792574773</v>
      </c>
      <c r="Y318" s="267">
        <v>1.1188412426876351</v>
      </c>
      <c r="Z318" s="267">
        <v>2.4408414446537581</v>
      </c>
      <c r="AA318" s="267">
        <v>4.1978075661347054</v>
      </c>
      <c r="AB318" s="267">
        <v>55.7137198</v>
      </c>
      <c r="AC318" s="267">
        <v>1.7038844959999999</v>
      </c>
      <c r="AD318" s="267">
        <v>103.6936075</v>
      </c>
      <c r="AE318" s="267">
        <v>752.12010029999999</v>
      </c>
    </row>
    <row r="319" spans="1:31">
      <c r="A319" s="267" t="s">
        <v>5242</v>
      </c>
      <c r="B319" s="267" t="s">
        <v>4956</v>
      </c>
      <c r="C319" s="267" t="s">
        <v>4922</v>
      </c>
      <c r="D319" s="267">
        <v>4.0529592566362418E-2</v>
      </c>
      <c r="E319" s="267">
        <v>0.39751309375238741</v>
      </c>
      <c r="F319" s="267">
        <v>1.7704397438246049</v>
      </c>
      <c r="G319" s="267">
        <v>3.9253475807762261</v>
      </c>
      <c r="H319" s="267">
        <v>1.08882636633589E-2</v>
      </c>
      <c r="I319" s="267">
        <v>0.54908941926338029</v>
      </c>
      <c r="J319" s="267">
        <v>2.1223708783247042</v>
      </c>
      <c r="K319" s="267">
        <v>0.17023268578840089</v>
      </c>
      <c r="L319" s="267">
        <v>0.37877192046373992</v>
      </c>
      <c r="M319" s="267">
        <v>2.3316178526955849</v>
      </c>
      <c r="N319" s="267">
        <v>5.2836526621581159</v>
      </c>
      <c r="O319" s="267">
        <v>7.2716540959745766</v>
      </c>
      <c r="P319" s="267">
        <v>2.7861382956750358</v>
      </c>
      <c r="Q319" s="267">
        <v>4.777066467774584</v>
      </c>
      <c r="R319" s="267">
        <v>9.1866046986711414</v>
      </c>
      <c r="S319" s="267">
        <v>31.569652135620579</v>
      </c>
      <c r="T319" s="267">
        <v>1.999152792285275</v>
      </c>
      <c r="U319" s="267">
        <v>1.341332041527558</v>
      </c>
      <c r="V319" s="267">
        <v>4.1650012623101134</v>
      </c>
      <c r="W319" s="267">
        <v>9.2759344098375944</v>
      </c>
      <c r="X319" s="267">
        <v>1.737721058830197</v>
      </c>
      <c r="Y319" s="267">
        <v>0.81344657860289205</v>
      </c>
      <c r="Z319" s="267">
        <v>2.4169052568551619</v>
      </c>
      <c r="AA319" s="267">
        <v>5.6622384252187663</v>
      </c>
      <c r="AB319" s="267">
        <v>55.528113089999998</v>
      </c>
      <c r="AC319" s="267">
        <v>1.6595654310000001</v>
      </c>
      <c r="AD319" s="267">
        <v>102.62886949999999</v>
      </c>
      <c r="AE319" s="267">
        <v>734.4365067</v>
      </c>
    </row>
    <row r="320" spans="1:31">
      <c r="A320" s="267" t="s">
        <v>5243</v>
      </c>
      <c r="B320" s="267" t="s">
        <v>4956</v>
      </c>
      <c r="C320" s="267" t="s">
        <v>4923</v>
      </c>
      <c r="D320" s="267">
        <v>0.49604295347465288</v>
      </c>
      <c r="E320" s="267">
        <v>0.82747366626380914</v>
      </c>
      <c r="F320" s="267">
        <v>4.7173848604127366</v>
      </c>
      <c r="G320" s="267">
        <v>2.4074043288956588</v>
      </c>
      <c r="H320" s="267">
        <v>0.12032249654885099</v>
      </c>
      <c r="I320" s="267">
        <v>2.521602313778291</v>
      </c>
      <c r="J320" s="267">
        <v>1.435729497926562</v>
      </c>
      <c r="K320" s="267">
        <v>15.27284235082036</v>
      </c>
      <c r="L320" s="267">
        <v>0.82187124112815213</v>
      </c>
      <c r="M320" s="267">
        <v>2.547201398599559</v>
      </c>
      <c r="N320" s="267">
        <v>1.8871668572063871</v>
      </c>
      <c r="O320" s="267">
        <v>11.73910172381815</v>
      </c>
      <c r="P320" s="267">
        <v>2.9082112822570561</v>
      </c>
      <c r="Q320" s="267">
        <v>3.5368314329315531</v>
      </c>
      <c r="R320" s="267">
        <v>4.4745839755330659</v>
      </c>
      <c r="S320" s="267">
        <v>7.9926787686609773</v>
      </c>
      <c r="T320" s="267">
        <v>3.1242438760611191</v>
      </c>
      <c r="U320" s="267">
        <v>3.082427856762469</v>
      </c>
      <c r="V320" s="267">
        <v>4.5496369382284243</v>
      </c>
      <c r="W320" s="267">
        <v>6.0870525714464776</v>
      </c>
      <c r="X320" s="267">
        <v>2.2185860250397931</v>
      </c>
      <c r="Y320" s="267">
        <v>1.685880692700328</v>
      </c>
      <c r="Z320" s="267">
        <v>4.3570293932943649</v>
      </c>
      <c r="AA320" s="267">
        <v>3.3100880031079729</v>
      </c>
      <c r="AB320" s="267">
        <v>55.992817819999999</v>
      </c>
      <c r="AC320" s="267">
        <v>1.8796786889999999</v>
      </c>
      <c r="AD320" s="267">
        <v>104.8643792</v>
      </c>
      <c r="AE320" s="267">
        <v>734.72954600000003</v>
      </c>
    </row>
    <row r="321" spans="1:31">
      <c r="A321" s="267" t="s">
        <v>5244</v>
      </c>
      <c r="B321" s="267" t="s">
        <v>4956</v>
      </c>
      <c r="C321" s="267" t="s">
        <v>4924</v>
      </c>
      <c r="D321" s="267">
        <v>0.4508064546688495</v>
      </c>
      <c r="E321" s="267">
        <v>0.65266829004159255</v>
      </c>
      <c r="F321" s="267">
        <v>1.237556778999658</v>
      </c>
      <c r="G321" s="267">
        <v>3.604734930247691</v>
      </c>
      <c r="H321" s="267">
        <v>3.5742636997350578E-2</v>
      </c>
      <c r="I321" s="267">
        <v>0.5063276346789749</v>
      </c>
      <c r="J321" s="267">
        <v>1.450902416302726</v>
      </c>
      <c r="K321" s="267">
        <v>3.4263799080932138</v>
      </c>
      <c r="L321" s="267">
        <v>1.624002965810535</v>
      </c>
      <c r="M321" s="267">
        <v>3.5255593768677902</v>
      </c>
      <c r="N321" s="267">
        <v>2.2992528458025401</v>
      </c>
      <c r="O321" s="267">
        <v>15.734249892782159</v>
      </c>
      <c r="P321" s="267">
        <v>4.4365630899410338</v>
      </c>
      <c r="Q321" s="267">
        <v>4.9619653697825834</v>
      </c>
      <c r="R321" s="267">
        <v>5.7305059325532337</v>
      </c>
      <c r="S321" s="267">
        <v>15.64345475545726</v>
      </c>
      <c r="T321" s="267">
        <v>3.742923884338238</v>
      </c>
      <c r="U321" s="267">
        <v>3.23817589549938</v>
      </c>
      <c r="V321" s="267">
        <v>4.0364600408503684</v>
      </c>
      <c r="W321" s="267">
        <v>12.130779290551811</v>
      </c>
      <c r="X321" s="267">
        <v>1.586997905479707</v>
      </c>
      <c r="Y321" s="267">
        <v>1.2115298661931371</v>
      </c>
      <c r="Z321" s="267">
        <v>1.991065087590951</v>
      </c>
      <c r="AA321" s="267">
        <v>6.5455196894035046</v>
      </c>
      <c r="AB321" s="267">
        <v>50.292396029999999</v>
      </c>
      <c r="AC321" s="267">
        <v>1.544430647</v>
      </c>
      <c r="AD321" s="267">
        <v>104.2728149</v>
      </c>
      <c r="AE321" s="267">
        <v>756.58757349999996</v>
      </c>
    </row>
    <row r="322" spans="1:31">
      <c r="A322" s="267" t="s">
        <v>5245</v>
      </c>
      <c r="B322" s="267" t="s">
        <v>4956</v>
      </c>
      <c r="C322" s="267" t="s">
        <v>4925</v>
      </c>
      <c r="D322" s="267">
        <v>0.25282165362181108</v>
      </c>
      <c r="E322" s="267">
        <v>0.51499185145363358</v>
      </c>
      <c r="F322" s="267">
        <v>1.7670709383195</v>
      </c>
      <c r="G322" s="267">
        <v>4.7487275558083857</v>
      </c>
      <c r="H322" s="267">
        <v>0.1042734767983052</v>
      </c>
      <c r="I322" s="267">
        <v>0.54677487555005233</v>
      </c>
      <c r="J322" s="267">
        <v>1.956572363173289</v>
      </c>
      <c r="K322" s="267">
        <v>2.646817095950146</v>
      </c>
      <c r="L322" s="267">
        <v>0.47124365815214181</v>
      </c>
      <c r="M322" s="267">
        <v>2.2303363073206852</v>
      </c>
      <c r="N322" s="267">
        <v>2.436863534879778</v>
      </c>
      <c r="O322" s="267">
        <v>13.733546952871251</v>
      </c>
      <c r="P322" s="267">
        <v>1.5457966339884901</v>
      </c>
      <c r="Q322" s="267">
        <v>3.7100460281702641</v>
      </c>
      <c r="R322" s="267">
        <v>7.5153177326479472</v>
      </c>
      <c r="S322" s="267">
        <v>15.285752309574979</v>
      </c>
      <c r="T322" s="267">
        <v>2.792404507704354</v>
      </c>
      <c r="U322" s="267">
        <v>2.5001214960024458</v>
      </c>
      <c r="V322" s="267">
        <v>6.1615618235668039</v>
      </c>
      <c r="W322" s="267">
        <v>13.27580866243253</v>
      </c>
      <c r="X322" s="267">
        <v>1.8743116144708949</v>
      </c>
      <c r="Y322" s="267">
        <v>1.443707919367814</v>
      </c>
      <c r="Z322" s="267">
        <v>3.2483787467627612</v>
      </c>
      <c r="AA322" s="267">
        <v>9.2270040950782963</v>
      </c>
      <c r="AB322" s="267">
        <v>54.931317030000002</v>
      </c>
      <c r="AC322" s="267">
        <v>1.7851409730000001</v>
      </c>
      <c r="AD322" s="267">
        <v>104.3211154</v>
      </c>
      <c r="AE322" s="267">
        <v>746.82392330000005</v>
      </c>
    </row>
    <row r="323" spans="1:31">
      <c r="A323" s="267" t="s">
        <v>5246</v>
      </c>
      <c r="B323" s="267" t="s">
        <v>4957</v>
      </c>
      <c r="C323" s="267" t="s">
        <v>4915</v>
      </c>
      <c r="D323" s="267">
        <v>0.33729011580954571</v>
      </c>
      <c r="E323" s="267">
        <v>0.61859741475113172</v>
      </c>
      <c r="F323" s="267">
        <v>2.08257768075589</v>
      </c>
      <c r="G323" s="267">
        <v>3.6145829133159988</v>
      </c>
      <c r="H323" s="267">
        <v>4.3757465531572448E-2</v>
      </c>
      <c r="I323" s="267">
        <v>1.160194780627597</v>
      </c>
      <c r="J323" s="267">
        <v>2.3026354484307601</v>
      </c>
      <c r="K323" s="267">
        <v>3.8864906769429761</v>
      </c>
      <c r="L323" s="267">
        <v>0.75211516486014252</v>
      </c>
      <c r="M323" s="267">
        <v>2.9434522463362218</v>
      </c>
      <c r="N323" s="267">
        <v>3.405222083227355</v>
      </c>
      <c r="O323" s="267">
        <v>15.044931122467251</v>
      </c>
      <c r="P323" s="267">
        <v>3.2914849843515208</v>
      </c>
      <c r="Q323" s="267">
        <v>4.8222261975927196</v>
      </c>
      <c r="R323" s="267">
        <v>7.1884857926344257</v>
      </c>
      <c r="S323" s="267">
        <v>18.236277276476521</v>
      </c>
      <c r="T323" s="267">
        <v>3.3501343246691451</v>
      </c>
      <c r="U323" s="267">
        <v>2.1730774202670662</v>
      </c>
      <c r="V323" s="267">
        <v>3.923508448401158</v>
      </c>
      <c r="W323" s="267">
        <v>9.9107485930149419</v>
      </c>
      <c r="X323" s="267">
        <v>1.83772066568392</v>
      </c>
      <c r="Y323" s="267">
        <v>0.90075199228903235</v>
      </c>
      <c r="Z323" s="267">
        <v>2.3609715960222042</v>
      </c>
      <c r="AA323" s="267">
        <v>5.8085335164970333</v>
      </c>
      <c r="AB323" s="267">
        <v>50.888607759999999</v>
      </c>
      <c r="AC323" s="267">
        <v>1.8855968649999999</v>
      </c>
      <c r="AD323" s="267">
        <v>103.41107959999999</v>
      </c>
      <c r="AE323" s="267">
        <v>755.05226870000001</v>
      </c>
    </row>
    <row r="324" spans="1:31">
      <c r="A324" s="267" t="s">
        <v>5247</v>
      </c>
      <c r="B324" s="267" t="s">
        <v>4957</v>
      </c>
      <c r="C324" s="267" t="s">
        <v>4917</v>
      </c>
      <c r="D324" s="267">
        <v>0.55394363636930621</v>
      </c>
      <c r="E324" s="267">
        <v>0.43473853515891669</v>
      </c>
      <c r="F324" s="267">
        <v>3.1431320987236089</v>
      </c>
      <c r="G324" s="267">
        <v>4.3187445088390879</v>
      </c>
      <c r="H324" s="267">
        <v>5.6356741642976139E-2</v>
      </c>
      <c r="I324" s="267">
        <v>1.6414695293701591</v>
      </c>
      <c r="J324" s="267">
        <v>2.4535553041701892</v>
      </c>
      <c r="K324" s="267">
        <v>5.8829527137490061</v>
      </c>
      <c r="L324" s="267">
        <v>0.69276970068414712</v>
      </c>
      <c r="M324" s="267">
        <v>3.22002938349249</v>
      </c>
      <c r="N324" s="267">
        <v>2.2247036312012192</v>
      </c>
      <c r="O324" s="267">
        <v>19.509375465472871</v>
      </c>
      <c r="P324" s="267">
        <v>1.926066492557104</v>
      </c>
      <c r="Q324" s="267">
        <v>4.5765648108670272</v>
      </c>
      <c r="R324" s="267">
        <v>5.4370332879648684</v>
      </c>
      <c r="S324" s="267">
        <v>12.17704448189806</v>
      </c>
      <c r="T324" s="267">
        <v>2.349719448905141</v>
      </c>
      <c r="U324" s="267">
        <v>3.1081712118764799</v>
      </c>
      <c r="V324" s="267">
        <v>4.0959402396278586</v>
      </c>
      <c r="W324" s="267">
        <v>8.5988403180088593</v>
      </c>
      <c r="X324" s="267">
        <v>1.3311603728449239</v>
      </c>
      <c r="Y324" s="267">
        <v>2.4770954910625642</v>
      </c>
      <c r="Z324" s="267">
        <v>3.4439678214791569</v>
      </c>
      <c r="AA324" s="267">
        <v>6.2996226381873992</v>
      </c>
      <c r="AB324" s="267">
        <v>51.716207590000003</v>
      </c>
      <c r="AC324" s="267">
        <v>1.782668334</v>
      </c>
      <c r="AD324" s="267">
        <v>104.6655753</v>
      </c>
      <c r="AE324" s="267">
        <v>759.30302549999999</v>
      </c>
    </row>
    <row r="325" spans="1:31">
      <c r="A325" s="267" t="s">
        <v>5248</v>
      </c>
      <c r="B325" s="267" t="s">
        <v>4957</v>
      </c>
      <c r="C325" s="267" t="s">
        <v>4918</v>
      </c>
      <c r="D325" s="267">
        <v>0.36926342395249689</v>
      </c>
      <c r="E325" s="267">
        <v>0.57601958639571516</v>
      </c>
      <c r="F325" s="267">
        <v>2.8304748855554589</v>
      </c>
      <c r="G325" s="267">
        <v>4.1486227252368053</v>
      </c>
      <c r="H325" s="267">
        <v>0.18004262394173559</v>
      </c>
      <c r="I325" s="267">
        <v>1.082379863564332</v>
      </c>
      <c r="J325" s="267">
        <v>2.580022537910323</v>
      </c>
      <c r="K325" s="267">
        <v>21.801953411551089</v>
      </c>
      <c r="L325" s="267">
        <v>0.71816974315209681</v>
      </c>
      <c r="M325" s="267">
        <v>3.4176894868890439</v>
      </c>
      <c r="N325" s="267">
        <v>1.350073684623246</v>
      </c>
      <c r="O325" s="267">
        <v>12.596026445679779</v>
      </c>
      <c r="P325" s="267">
        <v>1.780782587453001</v>
      </c>
      <c r="Q325" s="267">
        <v>4.1352046649063832</v>
      </c>
      <c r="R325" s="267">
        <v>3.879802855143367</v>
      </c>
      <c r="S325" s="267">
        <v>9.769838769071189</v>
      </c>
      <c r="T325" s="267">
        <v>2.430152067273045</v>
      </c>
      <c r="U325" s="267">
        <v>2.6433216200565819</v>
      </c>
      <c r="V325" s="267">
        <v>3.871727150078069</v>
      </c>
      <c r="W325" s="267">
        <v>7.5200465383375592</v>
      </c>
      <c r="X325" s="267">
        <v>1.69958699236331</v>
      </c>
      <c r="Y325" s="267">
        <v>1.6440309751580831</v>
      </c>
      <c r="Z325" s="267">
        <v>3.0558653219033269</v>
      </c>
      <c r="AA325" s="267">
        <v>5.6578604518921454</v>
      </c>
      <c r="AB325" s="267">
        <v>54.308556410000001</v>
      </c>
      <c r="AC325" s="267">
        <v>1.6732502680000001</v>
      </c>
      <c r="AD325" s="267">
        <v>102.39366920000001</v>
      </c>
      <c r="AE325" s="267">
        <v>752.92103280000003</v>
      </c>
    </row>
    <row r="326" spans="1:31">
      <c r="A326" s="267" t="s">
        <v>5249</v>
      </c>
      <c r="B326" s="267" t="s">
        <v>4957</v>
      </c>
      <c r="C326" s="267" t="s">
        <v>4919</v>
      </c>
      <c r="D326" s="267">
        <v>1.251946492061718</v>
      </c>
      <c r="E326" s="267">
        <v>1.178162205848055</v>
      </c>
      <c r="F326" s="267">
        <v>2.0978332342096628</v>
      </c>
      <c r="G326" s="267">
        <v>4.6099881011602069</v>
      </c>
      <c r="H326" s="267">
        <v>0.23292412189755859</v>
      </c>
      <c r="I326" s="267">
        <v>0.94808994061120677</v>
      </c>
      <c r="J326" s="267">
        <v>2.8228021736975979</v>
      </c>
      <c r="K326" s="267">
        <v>5.1468166695558244</v>
      </c>
      <c r="L326" s="267">
        <v>1.447517233030938</v>
      </c>
      <c r="M326" s="267">
        <v>2.743531351153079</v>
      </c>
      <c r="N326" s="267">
        <v>2.6674501029451778</v>
      </c>
      <c r="O326" s="267">
        <v>19.06466575812798</v>
      </c>
      <c r="P326" s="267">
        <v>3.8495848664549288</v>
      </c>
      <c r="Q326" s="267">
        <v>3.5383457632767801</v>
      </c>
      <c r="R326" s="267">
        <v>5.1855504123721969</v>
      </c>
      <c r="S326" s="267">
        <v>11.89072142283837</v>
      </c>
      <c r="T326" s="267">
        <v>4.2571876461272096</v>
      </c>
      <c r="U326" s="267">
        <v>1.951307922406075</v>
      </c>
      <c r="V326" s="267">
        <v>3.1342951870839162</v>
      </c>
      <c r="W326" s="267">
        <v>9.1619364843448921</v>
      </c>
      <c r="X326" s="267">
        <v>3.221123699756415</v>
      </c>
      <c r="Y326" s="267">
        <v>1.0220456208328079</v>
      </c>
      <c r="Z326" s="267">
        <v>2.2113087627913028</v>
      </c>
      <c r="AA326" s="267">
        <v>5.9037303345094108</v>
      </c>
      <c r="AB326" s="267">
        <v>51.134646320000002</v>
      </c>
      <c r="AC326" s="267">
        <v>1.916866124</v>
      </c>
      <c r="AD326" s="267">
        <v>102.36348769999999</v>
      </c>
      <c r="AE326" s="267">
        <v>740.88826070000005</v>
      </c>
    </row>
    <row r="327" spans="1:31">
      <c r="A327" s="267" t="s">
        <v>5250</v>
      </c>
      <c r="B327" s="267" t="s">
        <v>4957</v>
      </c>
      <c r="C327" s="267" t="s">
        <v>4920</v>
      </c>
      <c r="D327" s="267">
        <v>3.1665684872072407E-2</v>
      </c>
      <c r="E327" s="267">
        <v>0.46733508854695271</v>
      </c>
      <c r="F327" s="267">
        <v>2.2385293628903189</v>
      </c>
      <c r="G327" s="267">
        <v>4.5513186108450654</v>
      </c>
      <c r="H327" s="267">
        <v>0.18706371118029241</v>
      </c>
      <c r="I327" s="267">
        <v>0.88356072026272325</v>
      </c>
      <c r="J327" s="267">
        <v>2.6093822051197222</v>
      </c>
      <c r="K327" s="267">
        <v>0.30651157130937268</v>
      </c>
      <c r="L327" s="267">
        <v>0.426414422757593</v>
      </c>
      <c r="M327" s="267">
        <v>2.2652358593889641</v>
      </c>
      <c r="N327" s="267">
        <v>4.4813056628390724</v>
      </c>
      <c r="O327" s="267">
        <v>7.3839153014802594</v>
      </c>
      <c r="P327" s="267">
        <v>2.9404497921530468</v>
      </c>
      <c r="Q327" s="267">
        <v>4.4898265868685074</v>
      </c>
      <c r="R327" s="267">
        <v>7.2719862633742736</v>
      </c>
      <c r="S327" s="267">
        <v>31.077534049567781</v>
      </c>
      <c r="T327" s="267">
        <v>2.0727738568150911</v>
      </c>
      <c r="U327" s="267">
        <v>1.4911461749470729</v>
      </c>
      <c r="V327" s="267">
        <v>2.8482024627214861</v>
      </c>
      <c r="W327" s="267">
        <v>10.229200159446631</v>
      </c>
      <c r="X327" s="267">
        <v>1.333601515488668</v>
      </c>
      <c r="Y327" s="267">
        <v>1.0411224835166399</v>
      </c>
      <c r="Z327" s="267">
        <v>2.3121972631973611</v>
      </c>
      <c r="AA327" s="267">
        <v>7.0045344732901746</v>
      </c>
      <c r="AB327" s="267">
        <v>54.741006810000002</v>
      </c>
      <c r="AC327" s="267">
        <v>1.6316195689999999</v>
      </c>
      <c r="AD327" s="267">
        <v>104.0470474</v>
      </c>
      <c r="AE327" s="267">
        <v>742.49306300000001</v>
      </c>
    </row>
    <row r="328" spans="1:31">
      <c r="A328" s="267" t="s">
        <v>5251</v>
      </c>
      <c r="B328" s="267" t="s">
        <v>4957</v>
      </c>
      <c r="C328" s="267" t="s">
        <v>4921</v>
      </c>
      <c r="D328" s="267">
        <v>9.2113006722518584E-2</v>
      </c>
      <c r="E328" s="267">
        <v>0.59234716618199046</v>
      </c>
      <c r="F328" s="267">
        <v>1.435528305333122</v>
      </c>
      <c r="G328" s="267">
        <v>1.349497526488795</v>
      </c>
      <c r="H328" s="267">
        <v>1.7246883508925361E-2</v>
      </c>
      <c r="I328" s="267">
        <v>0.57444023009753964</v>
      </c>
      <c r="J328" s="267">
        <v>0.46886586343040948</v>
      </c>
      <c r="K328" s="267">
        <v>0.25046284405949792</v>
      </c>
      <c r="L328" s="267">
        <v>1.0205683347769601</v>
      </c>
      <c r="M328" s="267">
        <v>2.1731317452809571</v>
      </c>
      <c r="N328" s="267">
        <v>2.9929361497520501</v>
      </c>
      <c r="O328" s="267">
        <v>9.9789911411901855</v>
      </c>
      <c r="P328" s="267">
        <v>4.6435235353814184</v>
      </c>
      <c r="Q328" s="267">
        <v>4.5614598711916461</v>
      </c>
      <c r="R328" s="267">
        <v>7.0754940625298088</v>
      </c>
      <c r="S328" s="267">
        <v>21.523113465516079</v>
      </c>
      <c r="T328" s="267">
        <v>4.5553975838572924</v>
      </c>
      <c r="U328" s="267">
        <v>3.4343283908348949</v>
      </c>
      <c r="V328" s="267">
        <v>5.1887376138835961</v>
      </c>
      <c r="W328" s="267">
        <v>17.81200287739291</v>
      </c>
      <c r="X328" s="267">
        <v>1.2536674921445949</v>
      </c>
      <c r="Y328" s="267">
        <v>1.440865970141463</v>
      </c>
      <c r="Z328" s="267">
        <v>2.2632751004720921</v>
      </c>
      <c r="AA328" s="267">
        <v>5.3013755444220969</v>
      </c>
      <c r="AB328" s="267">
        <v>54.120506919999997</v>
      </c>
      <c r="AC328" s="267">
        <v>1.6619117969999999</v>
      </c>
      <c r="AD328" s="267">
        <v>104.80843539999999</v>
      </c>
      <c r="AE328" s="267">
        <v>744.13625090000005</v>
      </c>
    </row>
    <row r="329" spans="1:31">
      <c r="A329" s="267" t="s">
        <v>5252</v>
      </c>
      <c r="B329" s="267" t="s">
        <v>4957</v>
      </c>
      <c r="C329" s="267" t="s">
        <v>4922</v>
      </c>
      <c r="D329" s="267">
        <v>0.28323740581834689</v>
      </c>
      <c r="E329" s="267">
        <v>0.23845816678790741</v>
      </c>
      <c r="F329" s="267">
        <v>0.97807824643760566</v>
      </c>
      <c r="G329" s="267">
        <v>1.257263479509628</v>
      </c>
      <c r="H329" s="267">
        <v>7.9437451238589224E-2</v>
      </c>
      <c r="I329" s="267">
        <v>0.77796164344955288</v>
      </c>
      <c r="J329" s="267">
        <v>0.69516541036838908</v>
      </c>
      <c r="K329" s="267">
        <v>0.5191299054208538</v>
      </c>
      <c r="L329" s="267">
        <v>2.132552489199909</v>
      </c>
      <c r="M329" s="267">
        <v>2.9324882749205159</v>
      </c>
      <c r="N329" s="267">
        <v>3.3174467516232808</v>
      </c>
      <c r="O329" s="267">
        <v>13.473669359818199</v>
      </c>
      <c r="P329" s="267">
        <v>4.7539920797520514</v>
      </c>
      <c r="Q329" s="267">
        <v>4.0053648337679073</v>
      </c>
      <c r="R329" s="267">
        <v>8.0330004369426096</v>
      </c>
      <c r="S329" s="267">
        <v>15.491413784970529</v>
      </c>
      <c r="T329" s="267">
        <v>5.2034236098057756</v>
      </c>
      <c r="U329" s="267">
        <v>2.633060177913749</v>
      </c>
      <c r="V329" s="267">
        <v>6.3378542489381564</v>
      </c>
      <c r="W329" s="267">
        <v>15.21678379320155</v>
      </c>
      <c r="X329" s="267">
        <v>0.78397646310571778</v>
      </c>
      <c r="Y329" s="267">
        <v>1.426575309147434</v>
      </c>
      <c r="Z329" s="267">
        <v>1.9981579948136361</v>
      </c>
      <c r="AA329" s="267">
        <v>7.4161637324740601</v>
      </c>
      <c r="AB329" s="267">
        <v>50.796066209999999</v>
      </c>
      <c r="AC329" s="267">
        <v>1.794611862</v>
      </c>
      <c r="AD329" s="267">
        <v>102.2423606</v>
      </c>
      <c r="AE329" s="267">
        <v>751.21533550000004</v>
      </c>
    </row>
    <row r="330" spans="1:31">
      <c r="A330" s="267" t="s">
        <v>5253</v>
      </c>
      <c r="B330" s="267" t="s">
        <v>4957</v>
      </c>
      <c r="C330" s="267" t="s">
        <v>4923</v>
      </c>
      <c r="D330" s="267">
        <v>0.66733286632224231</v>
      </c>
      <c r="E330" s="267">
        <v>1.893245392492809</v>
      </c>
      <c r="F330" s="267">
        <v>3.0702665679965482</v>
      </c>
      <c r="G330" s="267">
        <v>3.238643890424092</v>
      </c>
      <c r="H330" s="267">
        <v>0.12826011894447589</v>
      </c>
      <c r="I330" s="267">
        <v>2.0009939746044969</v>
      </c>
      <c r="J330" s="267">
        <v>2.0911992656936782</v>
      </c>
      <c r="K330" s="267">
        <v>25.699202089041218</v>
      </c>
      <c r="L330" s="267">
        <v>0.55733086523082176</v>
      </c>
      <c r="M330" s="267">
        <v>1.8777071097180651</v>
      </c>
      <c r="N330" s="267">
        <v>1.2915322545913379</v>
      </c>
      <c r="O330" s="267">
        <v>14.285608618214241</v>
      </c>
      <c r="P330" s="267">
        <v>4.972288522004094</v>
      </c>
      <c r="Q330" s="267">
        <v>2.6457762289246571</v>
      </c>
      <c r="R330" s="267">
        <v>3.1068928147879422</v>
      </c>
      <c r="S330" s="267">
        <v>6.8819823634863697</v>
      </c>
      <c r="T330" s="267">
        <v>2.921404842654173</v>
      </c>
      <c r="U330" s="267">
        <v>2.7464406103439551</v>
      </c>
      <c r="V330" s="267">
        <v>3.2473411138004642</v>
      </c>
      <c r="W330" s="267">
        <v>4.9366468051681842</v>
      </c>
      <c r="X330" s="267">
        <v>2.6362117052993561</v>
      </c>
      <c r="Y330" s="267">
        <v>1.332453739825789</v>
      </c>
      <c r="Z330" s="267">
        <v>3.2200786511551471</v>
      </c>
      <c r="AA330" s="267">
        <v>3.705223366215181</v>
      </c>
      <c r="AB330" s="267">
        <v>50.480439109999999</v>
      </c>
      <c r="AC330" s="267">
        <v>1.593584578</v>
      </c>
      <c r="AD330" s="267">
        <v>103.7901335</v>
      </c>
      <c r="AE330" s="267">
        <v>733.98516529999995</v>
      </c>
    </row>
    <row r="331" spans="1:31">
      <c r="A331" s="267" t="s">
        <v>5254</v>
      </c>
      <c r="B331" s="267" t="s">
        <v>4957</v>
      </c>
      <c r="C331" s="267" t="s">
        <v>4924</v>
      </c>
      <c r="D331" s="267">
        <v>0.24939457157510769</v>
      </c>
      <c r="E331" s="267">
        <v>0.40447544829677318</v>
      </c>
      <c r="F331" s="267">
        <v>2.2353763840769472</v>
      </c>
      <c r="G331" s="267">
        <v>5.3721220568601256</v>
      </c>
      <c r="H331" s="267">
        <v>0.17490394026301409</v>
      </c>
      <c r="I331" s="267">
        <v>0.48737089903170649</v>
      </c>
      <c r="J331" s="267">
        <v>2.4138445728894329</v>
      </c>
      <c r="K331" s="267">
        <v>7.3317328690769514</v>
      </c>
      <c r="L331" s="267">
        <v>0.59348244413237261</v>
      </c>
      <c r="M331" s="267">
        <v>3.5365784721420681</v>
      </c>
      <c r="N331" s="267">
        <v>2.503314894906945</v>
      </c>
      <c r="O331" s="267">
        <v>14.558799235568021</v>
      </c>
      <c r="P331" s="267">
        <v>1.3743513929387161</v>
      </c>
      <c r="Q331" s="267">
        <v>4.66840128131882</v>
      </c>
      <c r="R331" s="267">
        <v>6.3718695875971889</v>
      </c>
      <c r="S331" s="267">
        <v>14.17648562522648</v>
      </c>
      <c r="T331" s="267">
        <v>1.454808320040385</v>
      </c>
      <c r="U331" s="267">
        <v>1.877909003532364</v>
      </c>
      <c r="V331" s="267">
        <v>4.185075547677557</v>
      </c>
      <c r="W331" s="267">
        <v>9.8540058935670576</v>
      </c>
      <c r="X331" s="267">
        <v>1.3852644436341259</v>
      </c>
      <c r="Y331" s="267">
        <v>1.4836476446276401</v>
      </c>
      <c r="Z331" s="267">
        <v>2.9131539843238961</v>
      </c>
      <c r="AA331" s="267">
        <v>7.666836282480741</v>
      </c>
      <c r="AB331" s="267">
        <v>51.290553000000003</v>
      </c>
      <c r="AC331" s="267">
        <v>1.8206303150000001</v>
      </c>
      <c r="AD331" s="267">
        <v>101.3991892</v>
      </c>
      <c r="AE331" s="267">
        <v>751.38680320000003</v>
      </c>
    </row>
    <row r="332" spans="1:31">
      <c r="A332" s="267" t="s">
        <v>5255</v>
      </c>
      <c r="B332" s="267" t="s">
        <v>4957</v>
      </c>
      <c r="C332" s="267" t="s">
        <v>4925</v>
      </c>
      <c r="D332" s="267">
        <v>0.52491995734601682</v>
      </c>
      <c r="E332" s="267">
        <v>1.1551519535889909</v>
      </c>
      <c r="F332" s="267">
        <v>1.635467457165541</v>
      </c>
      <c r="G332" s="267">
        <v>2.136366254250802</v>
      </c>
      <c r="H332" s="267">
        <v>0.37512420277574943</v>
      </c>
      <c r="I332" s="267">
        <v>0.80911828939140207</v>
      </c>
      <c r="J332" s="267">
        <v>1.1514277581813459</v>
      </c>
      <c r="K332" s="267">
        <v>14.458006623633359</v>
      </c>
      <c r="L332" s="267">
        <v>0.66751575928113416</v>
      </c>
      <c r="M332" s="267">
        <v>2.9901701004023531</v>
      </c>
      <c r="N332" s="267">
        <v>2.1094167021644221</v>
      </c>
      <c r="O332" s="267">
        <v>15.21350228832563</v>
      </c>
      <c r="P332" s="267">
        <v>3.1240166774055571</v>
      </c>
      <c r="Q332" s="267">
        <v>4.433363059551878</v>
      </c>
      <c r="R332" s="267">
        <v>4.2832276191743954</v>
      </c>
      <c r="S332" s="267">
        <v>11.950612819647221</v>
      </c>
      <c r="T332" s="267">
        <v>4.8847801458653937</v>
      </c>
      <c r="U332" s="267">
        <v>3.4498299567860178</v>
      </c>
      <c r="V332" s="267">
        <v>4.4491663907419881</v>
      </c>
      <c r="W332" s="267">
        <v>8.8740182821203302</v>
      </c>
      <c r="X332" s="267">
        <v>2.7427560611343491</v>
      </c>
      <c r="Y332" s="267">
        <v>1.7321656527574301</v>
      </c>
      <c r="Z332" s="267">
        <v>2.361623332869816</v>
      </c>
      <c r="AA332" s="267">
        <v>3.8116002088938701</v>
      </c>
      <c r="AB332" s="267">
        <v>54.394537640000003</v>
      </c>
      <c r="AC332" s="267">
        <v>1.944321534</v>
      </c>
      <c r="AD332" s="267">
        <v>104.6458394</v>
      </c>
      <c r="AE332" s="267">
        <v>757.72351509999999</v>
      </c>
    </row>
    <row r="333" spans="1:31">
      <c r="A333" s="267" t="s">
        <v>5256</v>
      </c>
      <c r="B333" s="267" t="s">
        <v>4958</v>
      </c>
      <c r="C333" s="267" t="s">
        <v>4915</v>
      </c>
      <c r="D333" s="267">
        <v>0.52566653405898733</v>
      </c>
      <c r="E333" s="267">
        <v>0.35299915056352699</v>
      </c>
      <c r="F333" s="267">
        <v>1.8212016055234661</v>
      </c>
      <c r="G333" s="267">
        <v>3.4327642466715118</v>
      </c>
      <c r="H333" s="267">
        <v>0.10135642590737801</v>
      </c>
      <c r="I333" s="267">
        <v>0.45768650947303119</v>
      </c>
      <c r="J333" s="267">
        <v>2.7357889100824582</v>
      </c>
      <c r="K333" s="267">
        <v>9.5972188033592651</v>
      </c>
      <c r="L333" s="267">
        <v>0.8347797710011633</v>
      </c>
      <c r="M333" s="267">
        <v>3.0317355185596471</v>
      </c>
      <c r="N333" s="267">
        <v>2.2799535010954091</v>
      </c>
      <c r="O333" s="267">
        <v>13.2954430544871</v>
      </c>
      <c r="P333" s="267">
        <v>2.7531290979740248</v>
      </c>
      <c r="Q333" s="267">
        <v>5.1102168760471054</v>
      </c>
      <c r="R333" s="267">
        <v>5.1065181287325059</v>
      </c>
      <c r="S333" s="267">
        <v>14.18176258714394</v>
      </c>
      <c r="T333" s="267">
        <v>2.5613785319206719</v>
      </c>
      <c r="U333" s="267">
        <v>4.2483382374200831</v>
      </c>
      <c r="V333" s="267">
        <v>4.5255714518160506</v>
      </c>
      <c r="W333" s="267">
        <v>12.343290842896939</v>
      </c>
      <c r="X333" s="267">
        <v>0.90693059937838827</v>
      </c>
      <c r="Y333" s="267">
        <v>1.631140515078074</v>
      </c>
      <c r="Z333" s="267">
        <v>2.1952141298738992</v>
      </c>
      <c r="AA333" s="267">
        <v>5.1459557866023466</v>
      </c>
      <c r="AB333" s="267">
        <v>55.292193269999999</v>
      </c>
      <c r="AC333" s="267">
        <v>1.9945522090000001</v>
      </c>
      <c r="AD333" s="267">
        <v>103.59905070000001</v>
      </c>
      <c r="AE333" s="267">
        <v>730.75093979999997</v>
      </c>
    </row>
    <row r="334" spans="1:31">
      <c r="A334" s="267" t="s">
        <v>5257</v>
      </c>
      <c r="B334" s="267" t="s">
        <v>4958</v>
      </c>
      <c r="C334" s="267" t="s">
        <v>4917</v>
      </c>
      <c r="D334" s="267">
        <v>0.2776445524993808</v>
      </c>
      <c r="E334" s="267">
        <v>0.44445961925455091</v>
      </c>
      <c r="F334" s="267">
        <v>1.9730224002727439</v>
      </c>
      <c r="G334" s="267">
        <v>3.4920051273557138</v>
      </c>
      <c r="H334" s="267">
        <v>4.9256263554845013E-17</v>
      </c>
      <c r="I334" s="267">
        <v>0.63071098696419714</v>
      </c>
      <c r="J334" s="267">
        <v>1.4807299424278251</v>
      </c>
      <c r="K334" s="267">
        <v>2.595564949221191</v>
      </c>
      <c r="L334" s="267">
        <v>0.57952676643862144</v>
      </c>
      <c r="M334" s="267">
        <v>2.7474299448290598</v>
      </c>
      <c r="N334" s="267">
        <v>2.6154212873113929</v>
      </c>
      <c r="O334" s="267">
        <v>12.405335385259249</v>
      </c>
      <c r="P334" s="267">
        <v>2.907941954687554</v>
      </c>
      <c r="Q334" s="267">
        <v>5.1343189800553031</v>
      </c>
      <c r="R334" s="267">
        <v>5.6247046353293308</v>
      </c>
      <c r="S334" s="267">
        <v>18.131614369622639</v>
      </c>
      <c r="T334" s="267">
        <v>2.9399605751359221</v>
      </c>
      <c r="U334" s="267">
        <v>3.7716246216929981</v>
      </c>
      <c r="V334" s="267">
        <v>4.9386254559377409</v>
      </c>
      <c r="W334" s="267">
        <v>15.451607241922771</v>
      </c>
      <c r="X334" s="267">
        <v>1.274300112216358</v>
      </c>
      <c r="Y334" s="267">
        <v>1.9828625860583711</v>
      </c>
      <c r="Z334" s="267">
        <v>2.47312426303455</v>
      </c>
      <c r="AA334" s="267">
        <v>5.9674967529481364</v>
      </c>
      <c r="AB334" s="267">
        <v>52.937018879999997</v>
      </c>
      <c r="AC334" s="267">
        <v>1.5394404779999999</v>
      </c>
      <c r="AD334" s="267">
        <v>102.0613666</v>
      </c>
      <c r="AE334" s="267">
        <v>742.43118700000002</v>
      </c>
    </row>
    <row r="335" spans="1:31">
      <c r="A335" s="267" t="s">
        <v>5258</v>
      </c>
      <c r="B335" s="267" t="s">
        <v>4958</v>
      </c>
      <c r="C335" s="267" t="s">
        <v>4918</v>
      </c>
      <c r="D335" s="267">
        <v>1.628654610994521</v>
      </c>
      <c r="E335" s="267">
        <v>0.51147122208881712</v>
      </c>
      <c r="F335" s="267">
        <v>2.786958197323409</v>
      </c>
      <c r="G335" s="267">
        <v>2.1483713297864928</v>
      </c>
      <c r="H335" s="267">
        <v>0.32645639762437068</v>
      </c>
      <c r="I335" s="267">
        <v>2.1983799640619792</v>
      </c>
      <c r="J335" s="267">
        <v>2.1441704365684719</v>
      </c>
      <c r="K335" s="267">
        <v>27.797263537653532</v>
      </c>
      <c r="L335" s="267">
        <v>2.570247769699169</v>
      </c>
      <c r="M335" s="267">
        <v>8.8495316103947097</v>
      </c>
      <c r="N335" s="267">
        <v>2.4584700630175411</v>
      </c>
      <c r="O335" s="267">
        <v>21.0719607666252</v>
      </c>
      <c r="P335" s="267">
        <v>0.63118044229497683</v>
      </c>
      <c r="Q335" s="267">
        <v>2.2730755232656339</v>
      </c>
      <c r="R335" s="267">
        <v>1.947451138217583</v>
      </c>
      <c r="S335" s="267">
        <v>3.3236141666525478</v>
      </c>
      <c r="T335" s="267">
        <v>1.161348806811384</v>
      </c>
      <c r="U335" s="267">
        <v>2.173558457963245</v>
      </c>
      <c r="V335" s="267">
        <v>2.645762130756558</v>
      </c>
      <c r="W335" s="267">
        <v>2.9568423895800979</v>
      </c>
      <c r="X335" s="267">
        <v>1.032547871652524</v>
      </c>
      <c r="Y335" s="267">
        <v>1.704979076044588</v>
      </c>
      <c r="Z335" s="267">
        <v>2.8059421904966229</v>
      </c>
      <c r="AA335" s="267">
        <v>2.5624170579925418</v>
      </c>
      <c r="AB335" s="267">
        <v>54.769777750000003</v>
      </c>
      <c r="AC335" s="267">
        <v>1.7464925360000001</v>
      </c>
      <c r="AD335" s="267">
        <v>104.5222868</v>
      </c>
      <c r="AE335" s="267">
        <v>752.15392380000003</v>
      </c>
    </row>
    <row r="336" spans="1:31">
      <c r="A336" s="267" t="s">
        <v>5259</v>
      </c>
      <c r="B336" s="267" t="s">
        <v>4958</v>
      </c>
      <c r="C336" s="267" t="s">
        <v>4919</v>
      </c>
      <c r="D336" s="267">
        <v>0.44253844214612559</v>
      </c>
      <c r="E336" s="267">
        <v>0.32428117810949131</v>
      </c>
      <c r="F336" s="267">
        <v>1.985777287150247</v>
      </c>
      <c r="G336" s="267">
        <v>3.6138443450830131</v>
      </c>
      <c r="H336" s="267">
        <v>2.3396114304936599E-2</v>
      </c>
      <c r="I336" s="267">
        <v>0.87525884468802839</v>
      </c>
      <c r="J336" s="267">
        <v>1.8038945415533549</v>
      </c>
      <c r="K336" s="267">
        <v>2.0383130991712619</v>
      </c>
      <c r="L336" s="267">
        <v>1.030135013287707</v>
      </c>
      <c r="M336" s="267">
        <v>3.406281216532355</v>
      </c>
      <c r="N336" s="267">
        <v>2.2887932733583951</v>
      </c>
      <c r="O336" s="267">
        <v>15.90217708709393</v>
      </c>
      <c r="P336" s="267">
        <v>3.4778433297845068</v>
      </c>
      <c r="Q336" s="267">
        <v>5.7405113495517508</v>
      </c>
      <c r="R336" s="267">
        <v>5.0677737914506702</v>
      </c>
      <c r="S336" s="267">
        <v>17.878164575613141</v>
      </c>
      <c r="T336" s="267">
        <v>2.258873466146508</v>
      </c>
      <c r="U336" s="267">
        <v>3.7762990314953062</v>
      </c>
      <c r="V336" s="267">
        <v>3.4774304534599119</v>
      </c>
      <c r="W336" s="267">
        <v>12.818806371809799</v>
      </c>
      <c r="X336" s="267">
        <v>1.5031616050068639</v>
      </c>
      <c r="Y336" s="267">
        <v>1.658044748396369</v>
      </c>
      <c r="Z336" s="267">
        <v>2.3623995443625749</v>
      </c>
      <c r="AA336" s="267">
        <v>6.2023373936805726</v>
      </c>
      <c r="AB336" s="267">
        <v>53.99805121</v>
      </c>
      <c r="AC336" s="267">
        <v>1.808173595</v>
      </c>
      <c r="AD336" s="267">
        <v>103.5705839</v>
      </c>
      <c r="AE336" s="267">
        <v>731.47430429999997</v>
      </c>
    </row>
    <row r="337" spans="1:31">
      <c r="A337" s="267" t="s">
        <v>5260</v>
      </c>
      <c r="B337" s="267" t="s">
        <v>4958</v>
      </c>
      <c r="C337" s="267" t="s">
        <v>4920</v>
      </c>
      <c r="D337" s="267">
        <v>0.49891182195981459</v>
      </c>
      <c r="E337" s="267">
        <v>0.54304095987032519</v>
      </c>
      <c r="F337" s="267">
        <v>2.8431602680103509</v>
      </c>
      <c r="G337" s="267">
        <v>4.3871540007273584</v>
      </c>
      <c r="H337" s="267">
        <v>0.21424192343515849</v>
      </c>
      <c r="I337" s="267">
        <v>1.322209489530942</v>
      </c>
      <c r="J337" s="267">
        <v>2.2156345284872989</v>
      </c>
      <c r="K337" s="267">
        <v>1.337764985021092</v>
      </c>
      <c r="L337" s="267">
        <v>1.04816111208949</v>
      </c>
      <c r="M337" s="267">
        <v>3.3928976006579719</v>
      </c>
      <c r="N337" s="267">
        <v>3.008121612161744</v>
      </c>
      <c r="O337" s="267">
        <v>14.35158792440806</v>
      </c>
      <c r="P337" s="267">
        <v>2.258435571156741</v>
      </c>
      <c r="Q337" s="267">
        <v>5.0574142386332639</v>
      </c>
      <c r="R337" s="267">
        <v>6.2495707836230547</v>
      </c>
      <c r="S337" s="267">
        <v>15.374918877191099</v>
      </c>
      <c r="T337" s="267">
        <v>2.8769591411577831</v>
      </c>
      <c r="U337" s="267">
        <v>2.8728370017687421</v>
      </c>
      <c r="V337" s="267">
        <v>5.1312151636405812</v>
      </c>
      <c r="W337" s="267">
        <v>10.711400566927139</v>
      </c>
      <c r="X337" s="267">
        <v>1.702714442844002</v>
      </c>
      <c r="Y337" s="267">
        <v>1.770593908415194</v>
      </c>
      <c r="Z337" s="267">
        <v>3.5091281780605019</v>
      </c>
      <c r="AA337" s="267">
        <v>7.0592953901870832</v>
      </c>
      <c r="AB337" s="267">
        <v>54.951794409999998</v>
      </c>
      <c r="AC337" s="267">
        <v>1.7930521690000001</v>
      </c>
      <c r="AD337" s="267">
        <v>102.65889970000001</v>
      </c>
      <c r="AE337" s="267">
        <v>739.92972650000002</v>
      </c>
    </row>
    <row r="338" spans="1:31">
      <c r="A338" s="267" t="s">
        <v>5261</v>
      </c>
      <c r="B338" s="267" t="s">
        <v>4958</v>
      </c>
      <c r="C338" s="267" t="s">
        <v>4921</v>
      </c>
      <c r="D338" s="267">
        <v>0.60615019797070457</v>
      </c>
      <c r="E338" s="267">
        <v>0.52099084070201118</v>
      </c>
      <c r="F338" s="267">
        <v>2.3346776198975072</v>
      </c>
      <c r="G338" s="267">
        <v>4.5373656296304627</v>
      </c>
      <c r="H338" s="267">
        <v>0.1311019830883641</v>
      </c>
      <c r="I338" s="267">
        <v>1.0635713161805951</v>
      </c>
      <c r="J338" s="267">
        <v>2.697585074110068</v>
      </c>
      <c r="K338" s="267">
        <v>0.61193125695847472</v>
      </c>
      <c r="L338" s="267">
        <v>2.527550271642518</v>
      </c>
      <c r="M338" s="267">
        <v>6.4454998554409499</v>
      </c>
      <c r="N338" s="267">
        <v>1.2002027698052931</v>
      </c>
      <c r="O338" s="267">
        <v>29.175791302695359</v>
      </c>
      <c r="P338" s="267">
        <v>2.6987356244771572</v>
      </c>
      <c r="Q338" s="267">
        <v>5.50397372745475</v>
      </c>
      <c r="R338" s="267">
        <v>3.421102313857936</v>
      </c>
      <c r="S338" s="267">
        <v>14.51018065818816</v>
      </c>
      <c r="T338" s="267">
        <v>1.153600800949435</v>
      </c>
      <c r="U338" s="267">
        <v>1.536949163297884</v>
      </c>
      <c r="V338" s="267">
        <v>2.1299069654003699</v>
      </c>
      <c r="W338" s="267">
        <v>6.93159247007552</v>
      </c>
      <c r="X338" s="267">
        <v>1.2033565208025181</v>
      </c>
      <c r="Y338" s="267">
        <v>1.13753081083718</v>
      </c>
      <c r="Z338" s="267">
        <v>2.1631325588496</v>
      </c>
      <c r="AA338" s="267">
        <v>5.7413756900070574</v>
      </c>
      <c r="AB338" s="267">
        <v>55.73432691</v>
      </c>
      <c r="AC338" s="267">
        <v>1.52057507</v>
      </c>
      <c r="AD338" s="267">
        <v>103.4294237</v>
      </c>
      <c r="AE338" s="267">
        <v>732.33535789999996</v>
      </c>
    </row>
    <row r="339" spans="1:31">
      <c r="A339" s="267" t="s">
        <v>5262</v>
      </c>
      <c r="B339" s="267" t="s">
        <v>4958</v>
      </c>
      <c r="C339" s="267" t="s">
        <v>4922</v>
      </c>
      <c r="D339" s="267">
        <v>0.38922071885213322</v>
      </c>
      <c r="E339" s="267">
        <v>0.77282027637970874</v>
      </c>
      <c r="F339" s="267">
        <v>3.2491833709976059</v>
      </c>
      <c r="G339" s="267">
        <v>4.7645782694449927</v>
      </c>
      <c r="H339" s="267">
        <v>0.37230127553155778</v>
      </c>
      <c r="I339" s="267">
        <v>1.2621137533067339</v>
      </c>
      <c r="J339" s="267">
        <v>3.8227546150502638</v>
      </c>
      <c r="K339" s="267">
        <v>12.36842310852947</v>
      </c>
      <c r="L339" s="267">
        <v>0.25849098789922048</v>
      </c>
      <c r="M339" s="267">
        <v>2.1635021372816658</v>
      </c>
      <c r="N339" s="267">
        <v>2.7805755393984328</v>
      </c>
      <c r="O339" s="267">
        <v>13.37373228188687</v>
      </c>
      <c r="P339" s="267">
        <v>0.82370380931352727</v>
      </c>
      <c r="Q339" s="267">
        <v>2.7495815059431972</v>
      </c>
      <c r="R339" s="267">
        <v>6.1307635859870597</v>
      </c>
      <c r="S339" s="267">
        <v>11.28210010632924</v>
      </c>
      <c r="T339" s="267">
        <v>1.849588267427452</v>
      </c>
      <c r="U339" s="267">
        <v>1.787615550388449</v>
      </c>
      <c r="V339" s="267">
        <v>4.9791910811726634</v>
      </c>
      <c r="W339" s="267">
        <v>8.9516273725223332</v>
      </c>
      <c r="X339" s="267">
        <v>1.7477236848045441</v>
      </c>
      <c r="Y339" s="267">
        <v>1.5953776144734999</v>
      </c>
      <c r="Z339" s="267">
        <v>3.5857623438446331</v>
      </c>
      <c r="AA339" s="267">
        <v>6.8752230091864313</v>
      </c>
      <c r="AB339" s="267">
        <v>55.783071620000001</v>
      </c>
      <c r="AC339" s="267">
        <v>1.9428279310000001</v>
      </c>
      <c r="AD339" s="267">
        <v>101.9831102</v>
      </c>
      <c r="AE339" s="267">
        <v>755.37135039999998</v>
      </c>
    </row>
    <row r="340" spans="1:31">
      <c r="A340" s="267" t="s">
        <v>5263</v>
      </c>
      <c r="B340" s="267" t="s">
        <v>4958</v>
      </c>
      <c r="C340" s="267" t="s">
        <v>4923</v>
      </c>
      <c r="D340" s="267">
        <v>0.29295801954368672</v>
      </c>
      <c r="E340" s="267">
        <v>0.47345350402699732</v>
      </c>
      <c r="F340" s="267">
        <v>1.577717234111528</v>
      </c>
      <c r="G340" s="267">
        <v>3.532470614574502</v>
      </c>
      <c r="H340" s="267">
        <v>4.5521019493306267E-2</v>
      </c>
      <c r="I340" s="267">
        <v>0.55341045626296925</v>
      </c>
      <c r="J340" s="267">
        <v>1.3965241864219959</v>
      </c>
      <c r="K340" s="267">
        <v>8.7581783057674656</v>
      </c>
      <c r="L340" s="267">
        <v>2.5520569169357978</v>
      </c>
      <c r="M340" s="267">
        <v>4.7310707231345797</v>
      </c>
      <c r="N340" s="267">
        <v>3.107321068100402</v>
      </c>
      <c r="O340" s="267">
        <v>10.42353264251722</v>
      </c>
      <c r="P340" s="267">
        <v>6.8139714642212068</v>
      </c>
      <c r="Q340" s="267">
        <v>5.5047013019816227</v>
      </c>
      <c r="R340" s="267">
        <v>5.4360255998424183</v>
      </c>
      <c r="S340" s="267">
        <v>12.90378990167288</v>
      </c>
      <c r="T340" s="267">
        <v>4.7615919532963833</v>
      </c>
      <c r="U340" s="267">
        <v>2.1130291661431939</v>
      </c>
      <c r="V340" s="267">
        <v>2.963523002526709</v>
      </c>
      <c r="W340" s="267">
        <v>7.9184119341707264</v>
      </c>
      <c r="X340" s="267">
        <v>2.4194861286050342</v>
      </c>
      <c r="Y340" s="267">
        <v>0.94046113211446358</v>
      </c>
      <c r="Z340" s="267">
        <v>1.9762924243631439</v>
      </c>
      <c r="AA340" s="267">
        <v>5.2478395631926356</v>
      </c>
      <c r="AB340" s="267">
        <v>55.255212380000003</v>
      </c>
      <c r="AC340" s="267">
        <v>1.9989156560000001</v>
      </c>
      <c r="AD340" s="267">
        <v>102.5671519</v>
      </c>
      <c r="AE340" s="267">
        <v>759.40603850000002</v>
      </c>
    </row>
    <row r="341" spans="1:31">
      <c r="A341" s="267" t="s">
        <v>5264</v>
      </c>
      <c r="B341" s="267" t="s">
        <v>4958</v>
      </c>
      <c r="C341" s="267" t="s">
        <v>4924</v>
      </c>
      <c r="D341" s="267">
        <v>0.62378542727809239</v>
      </c>
      <c r="E341" s="267">
        <v>0.4977665717765809</v>
      </c>
      <c r="F341" s="267">
        <v>2.1128288333431922</v>
      </c>
      <c r="G341" s="267">
        <v>3.9009682164724331</v>
      </c>
      <c r="H341" s="267">
        <v>6.0975638137968899E-2</v>
      </c>
      <c r="I341" s="267">
        <v>0.8858434385667775</v>
      </c>
      <c r="J341" s="267">
        <v>1.8252304504625609</v>
      </c>
      <c r="K341" s="267">
        <v>3.244287531711421</v>
      </c>
      <c r="L341" s="267">
        <v>1.3581137511338071</v>
      </c>
      <c r="M341" s="267">
        <v>3.759665349392896</v>
      </c>
      <c r="N341" s="267">
        <v>2.8460620416405411</v>
      </c>
      <c r="O341" s="267">
        <v>17.45066710975253</v>
      </c>
      <c r="P341" s="267">
        <v>2.969263622899831</v>
      </c>
      <c r="Q341" s="267">
        <v>5.1675933001628973</v>
      </c>
      <c r="R341" s="267">
        <v>5.4674169122960814</v>
      </c>
      <c r="S341" s="267">
        <v>15.24931688952743</v>
      </c>
      <c r="T341" s="267">
        <v>3.4435236868860661</v>
      </c>
      <c r="U341" s="267">
        <v>2.6296917812908598</v>
      </c>
      <c r="V341" s="267">
        <v>3.9081397764358621</v>
      </c>
      <c r="W341" s="267">
        <v>10.564876237035771</v>
      </c>
      <c r="X341" s="267">
        <v>1.778467994018307</v>
      </c>
      <c r="Y341" s="267">
        <v>1.438106863956784</v>
      </c>
      <c r="Z341" s="267">
        <v>2.397486895912424</v>
      </c>
      <c r="AA341" s="267">
        <v>6.2621101736520348</v>
      </c>
      <c r="AB341" s="267">
        <v>52.475693900000003</v>
      </c>
      <c r="AC341" s="267">
        <v>1.556414301</v>
      </c>
      <c r="AD341" s="267">
        <v>101.0596261</v>
      </c>
      <c r="AE341" s="267">
        <v>731.25565640000002</v>
      </c>
    </row>
    <row r="342" spans="1:31">
      <c r="A342" s="267" t="s">
        <v>5265</v>
      </c>
      <c r="B342" s="267" t="s">
        <v>4958</v>
      </c>
      <c r="C342" s="267" t="s">
        <v>4925</v>
      </c>
      <c r="D342" s="267">
        <v>0.21017920495775361</v>
      </c>
      <c r="E342" s="267">
        <v>0.43311370255806281</v>
      </c>
      <c r="F342" s="267">
        <v>1.44396538060659</v>
      </c>
      <c r="G342" s="267">
        <v>4.555482715750073</v>
      </c>
      <c r="H342" s="267">
        <v>4.8717637638626937E-2</v>
      </c>
      <c r="I342" s="267">
        <v>0.40467252158336969</v>
      </c>
      <c r="J342" s="267">
        <v>1.6396040603275039</v>
      </c>
      <c r="K342" s="267">
        <v>1.54585286886326</v>
      </c>
      <c r="L342" s="267">
        <v>1.037746018256416</v>
      </c>
      <c r="M342" s="267">
        <v>2.483400184286074</v>
      </c>
      <c r="N342" s="267">
        <v>2.3621580966544791</v>
      </c>
      <c r="O342" s="267">
        <v>12.483312539332109</v>
      </c>
      <c r="P342" s="267">
        <v>3.778016966180648</v>
      </c>
      <c r="Q342" s="267">
        <v>4.0021371237328589</v>
      </c>
      <c r="R342" s="267">
        <v>5.2903556586740583</v>
      </c>
      <c r="S342" s="267">
        <v>17.974012548305311</v>
      </c>
      <c r="T342" s="267">
        <v>4.1068941206402956</v>
      </c>
      <c r="U342" s="267">
        <v>2.8646002849781929</v>
      </c>
      <c r="V342" s="267">
        <v>4.3334030808535182</v>
      </c>
      <c r="W342" s="267">
        <v>15.05320941357132</v>
      </c>
      <c r="X342" s="267">
        <v>1.812869531381478</v>
      </c>
      <c r="Y342" s="267">
        <v>1.368923181336257</v>
      </c>
      <c r="Z342" s="267">
        <v>2.2488463117383262</v>
      </c>
      <c r="AA342" s="267">
        <v>8.3460548999068198</v>
      </c>
      <c r="AB342" s="267">
        <v>54.915587049999999</v>
      </c>
      <c r="AC342" s="267">
        <v>1.5393704880000001</v>
      </c>
      <c r="AD342" s="267">
        <v>101.93512800000001</v>
      </c>
      <c r="AE342" s="267">
        <v>737.33618520000005</v>
      </c>
    </row>
    <row r="343" spans="1:31">
      <c r="A343" s="267" t="s">
        <v>5266</v>
      </c>
      <c r="B343" s="267" t="s">
        <v>4959</v>
      </c>
      <c r="C343" s="267" t="s">
        <v>4915</v>
      </c>
      <c r="D343" s="267">
        <v>0.64410383270925664</v>
      </c>
      <c r="E343" s="267">
        <v>1.795841252261049</v>
      </c>
      <c r="F343" s="267">
        <v>2.96067396194691</v>
      </c>
      <c r="G343" s="267">
        <v>3.2278382097510492</v>
      </c>
      <c r="H343" s="267">
        <v>0.1216569067704267</v>
      </c>
      <c r="I343" s="267">
        <v>1.898003744832808</v>
      </c>
      <c r="J343" s="267">
        <v>2.0005985178261478</v>
      </c>
      <c r="K343" s="267">
        <v>24.39711487488076</v>
      </c>
      <c r="L343" s="267">
        <v>0.57108188834832563</v>
      </c>
      <c r="M343" s="267">
        <v>1.9131473536645389</v>
      </c>
      <c r="N343" s="267">
        <v>1.342445128063801</v>
      </c>
      <c r="O343" s="267">
        <v>14.15112549317454</v>
      </c>
      <c r="P343" s="267">
        <v>4.8933386918713619</v>
      </c>
      <c r="Q343" s="267">
        <v>2.7428454726485851</v>
      </c>
      <c r="R343" s="267">
        <v>3.2621701834844141</v>
      </c>
      <c r="S343" s="267">
        <v>7.3966561535323274</v>
      </c>
      <c r="T343" s="267">
        <v>3.0043115433168301</v>
      </c>
      <c r="U343" s="267">
        <v>2.7644578183993551</v>
      </c>
      <c r="V343" s="267">
        <v>3.3665593231127491</v>
      </c>
      <c r="W343" s="267">
        <v>5.5061313560838041</v>
      </c>
      <c r="X343" s="267">
        <v>2.594186856282982</v>
      </c>
      <c r="Y343" s="267">
        <v>1.353185298002626</v>
      </c>
      <c r="Z343" s="267">
        <v>3.254565948341742</v>
      </c>
      <c r="AA343" s="267">
        <v>4.0355752789255792</v>
      </c>
      <c r="AB343" s="267">
        <v>54.117870979999999</v>
      </c>
      <c r="AC343" s="267">
        <v>1.835295924</v>
      </c>
      <c r="AD343" s="267">
        <v>102.0814833</v>
      </c>
      <c r="AE343" s="267">
        <v>749.84996039999999</v>
      </c>
    </row>
    <row r="344" spans="1:31">
      <c r="A344" s="267" t="s">
        <v>5267</v>
      </c>
      <c r="B344" s="267" t="s">
        <v>4959</v>
      </c>
      <c r="C344" s="267" t="s">
        <v>4917</v>
      </c>
      <c r="D344" s="267">
        <v>0.38460231051158278</v>
      </c>
      <c r="E344" s="267">
        <v>1.3280627400533589</v>
      </c>
      <c r="F344" s="267">
        <v>2.8950297391650812</v>
      </c>
      <c r="G344" s="267">
        <v>3.4847192277715058</v>
      </c>
      <c r="H344" s="267">
        <v>0.42129351765435208</v>
      </c>
      <c r="I344" s="267">
        <v>1.302822696318344</v>
      </c>
      <c r="J344" s="267">
        <v>1.851174835215935</v>
      </c>
      <c r="K344" s="267">
        <v>6.9494739650332003</v>
      </c>
      <c r="L344" s="267">
        <v>0.67798385256572047</v>
      </c>
      <c r="M344" s="267">
        <v>2.0079368681789092</v>
      </c>
      <c r="N344" s="267">
        <v>1.6281025932207129</v>
      </c>
      <c r="O344" s="267">
        <v>21.82375307427829</v>
      </c>
      <c r="P344" s="267">
        <v>3.3977862313582681</v>
      </c>
      <c r="Q344" s="267">
        <v>2.9849963827430348</v>
      </c>
      <c r="R344" s="267">
        <v>3.2436328873388049</v>
      </c>
      <c r="S344" s="267">
        <v>17.558997496421011</v>
      </c>
      <c r="T344" s="267">
        <v>3.503492277970337</v>
      </c>
      <c r="U344" s="267">
        <v>2.0063743690757758</v>
      </c>
      <c r="V344" s="267">
        <v>3.0183280860501842</v>
      </c>
      <c r="W344" s="267">
        <v>6.6672806804832758</v>
      </c>
      <c r="X344" s="267">
        <v>2.8563961502075679</v>
      </c>
      <c r="Y344" s="267">
        <v>1.7375637355471509</v>
      </c>
      <c r="Z344" s="267">
        <v>2.860229983470667</v>
      </c>
      <c r="AA344" s="267">
        <v>4.7435001452896319</v>
      </c>
      <c r="AB344" s="267">
        <v>55.600692889999998</v>
      </c>
      <c r="AC344" s="267">
        <v>1.81038593</v>
      </c>
      <c r="AD344" s="267">
        <v>102.5631451</v>
      </c>
      <c r="AE344" s="267">
        <v>732.76807710000003</v>
      </c>
    </row>
    <row r="345" spans="1:31">
      <c r="A345" s="267" t="s">
        <v>5268</v>
      </c>
      <c r="B345" s="267" t="s">
        <v>4959</v>
      </c>
      <c r="C345" s="267" t="s">
        <v>4918</v>
      </c>
      <c r="D345" s="267">
        <v>0.61504033971767003</v>
      </c>
      <c r="E345" s="267">
        <v>0.49299014414001768</v>
      </c>
      <c r="F345" s="267">
        <v>2.0911804038226229</v>
      </c>
      <c r="G345" s="267">
        <v>2.1611604960417119</v>
      </c>
      <c r="H345" s="267">
        <v>5.494680436839619E-2</v>
      </c>
      <c r="I345" s="267">
        <v>0.56187965438123433</v>
      </c>
      <c r="J345" s="267">
        <v>0.83899248274060323</v>
      </c>
      <c r="K345" s="267">
        <v>1.7285354602182961</v>
      </c>
      <c r="L345" s="267">
        <v>1.1255644819582069</v>
      </c>
      <c r="M345" s="267">
        <v>3.3698760934292751</v>
      </c>
      <c r="N345" s="267">
        <v>2.4909790000472718</v>
      </c>
      <c r="O345" s="267">
        <v>15.53982178299084</v>
      </c>
      <c r="P345" s="267">
        <v>4.3360016746350638</v>
      </c>
      <c r="Q345" s="267">
        <v>5.8241486091961043</v>
      </c>
      <c r="R345" s="267">
        <v>5.667799499765791</v>
      </c>
      <c r="S345" s="267">
        <v>15.27609769751219</v>
      </c>
      <c r="T345" s="267">
        <v>4.6855995080972139</v>
      </c>
      <c r="U345" s="267">
        <v>4.2109185424987334</v>
      </c>
      <c r="V345" s="267">
        <v>4.4933119238388262</v>
      </c>
      <c r="W345" s="267">
        <v>12.01773960060032</v>
      </c>
      <c r="X345" s="267">
        <v>2.267550278390988</v>
      </c>
      <c r="Y345" s="267">
        <v>1.9915799908636049</v>
      </c>
      <c r="Z345" s="267">
        <v>2.4781843655362761</v>
      </c>
      <c r="AA345" s="267">
        <v>5.580102557044766</v>
      </c>
      <c r="AB345" s="267">
        <v>51.902888750000002</v>
      </c>
      <c r="AC345" s="267">
        <v>1.745958605</v>
      </c>
      <c r="AD345" s="267">
        <v>104.8530478</v>
      </c>
      <c r="AE345" s="267">
        <v>742.88411819999999</v>
      </c>
    </row>
    <row r="346" spans="1:31">
      <c r="A346" s="267" t="s">
        <v>5269</v>
      </c>
      <c r="B346" s="267" t="s">
        <v>4959</v>
      </c>
      <c r="C346" s="267" t="s">
        <v>4919</v>
      </c>
      <c r="D346" s="267">
        <v>0.81630427006826944</v>
      </c>
      <c r="E346" s="267">
        <v>1.285235641606246</v>
      </c>
      <c r="F346" s="267">
        <v>2.0528051582666729</v>
      </c>
      <c r="G346" s="267">
        <v>1.963311600469938</v>
      </c>
      <c r="H346" s="267">
        <v>0.26667888911829252</v>
      </c>
      <c r="I346" s="267">
        <v>0.97075325070670226</v>
      </c>
      <c r="J346" s="267">
        <v>1.29045044076382</v>
      </c>
      <c r="K346" s="267">
        <v>1.7099285966851441</v>
      </c>
      <c r="L346" s="267">
        <v>1.629021009356763</v>
      </c>
      <c r="M346" s="267">
        <v>4.4009740061098439</v>
      </c>
      <c r="N346" s="267">
        <v>2.7349351699322488</v>
      </c>
      <c r="O346" s="267">
        <v>21.610888619063299</v>
      </c>
      <c r="P346" s="267">
        <v>3.4646925928707368</v>
      </c>
      <c r="Q346" s="267">
        <v>5.7385766925596524</v>
      </c>
      <c r="R346" s="267">
        <v>5.2074881172542051</v>
      </c>
      <c r="S346" s="267">
        <v>14.887805318773079</v>
      </c>
      <c r="T346" s="267">
        <v>4.1876763595895001</v>
      </c>
      <c r="U346" s="267">
        <v>2.9336523233563052</v>
      </c>
      <c r="V346" s="267">
        <v>3.793004225166603</v>
      </c>
      <c r="W346" s="267">
        <v>8.6290377427591132</v>
      </c>
      <c r="X346" s="267">
        <v>2.6728244251394599</v>
      </c>
      <c r="Y346" s="267">
        <v>1.1994880989558929</v>
      </c>
      <c r="Z346" s="267">
        <v>2.50363862940296</v>
      </c>
      <c r="AA346" s="267">
        <v>3.9601562373993962</v>
      </c>
      <c r="AB346" s="267">
        <v>54.875054210000002</v>
      </c>
      <c r="AC346" s="267">
        <v>1.7433909809999999</v>
      </c>
      <c r="AD346" s="267">
        <v>102.4131884</v>
      </c>
      <c r="AE346" s="267">
        <v>757.90944230000002</v>
      </c>
    </row>
    <row r="347" spans="1:31">
      <c r="A347" s="267" t="s">
        <v>5270</v>
      </c>
      <c r="B347" s="267" t="s">
        <v>4959</v>
      </c>
      <c r="C347" s="267" t="s">
        <v>4920</v>
      </c>
      <c r="D347" s="267">
        <v>0.3726521792595337</v>
      </c>
      <c r="E347" s="267">
        <v>0.29408515528607909</v>
      </c>
      <c r="F347" s="267">
        <v>1.0248990562148339</v>
      </c>
      <c r="G347" s="267">
        <v>2.5375892627625838</v>
      </c>
      <c r="H347" s="267">
        <v>8.1468998758763442E-2</v>
      </c>
      <c r="I347" s="267">
        <v>0.29757834524501681</v>
      </c>
      <c r="J347" s="267">
        <v>0.86551731782313146</v>
      </c>
      <c r="K347" s="267">
        <v>11.61867588457765</v>
      </c>
      <c r="L347" s="267">
        <v>1.0045055063641359</v>
      </c>
      <c r="M347" s="267">
        <v>2.9980363645132768</v>
      </c>
      <c r="N347" s="267">
        <v>2.1737980858714119</v>
      </c>
      <c r="O347" s="267">
        <v>17.845700125963148</v>
      </c>
      <c r="P347" s="267">
        <v>2.716992762105781</v>
      </c>
      <c r="Q347" s="267">
        <v>3.938396331499987</v>
      </c>
      <c r="R347" s="267">
        <v>5.0478019236505363</v>
      </c>
      <c r="S347" s="267">
        <v>13.317205199711211</v>
      </c>
      <c r="T347" s="267">
        <v>3.5150377818839842</v>
      </c>
      <c r="U347" s="267">
        <v>2.5765198135761791</v>
      </c>
      <c r="V347" s="267">
        <v>4.2493252120790634</v>
      </c>
      <c r="W347" s="267">
        <v>10.89683494354845</v>
      </c>
      <c r="X347" s="267">
        <v>1.509484106483266</v>
      </c>
      <c r="Y347" s="267">
        <v>1.388474546650315</v>
      </c>
      <c r="Z347" s="267">
        <v>2.4775409951602692</v>
      </c>
      <c r="AA347" s="267">
        <v>7.1905619273027126</v>
      </c>
      <c r="AB347" s="267">
        <v>50.174440220000001</v>
      </c>
      <c r="AC347" s="267">
        <v>1.7406665160000001</v>
      </c>
      <c r="AD347" s="267">
        <v>101.1469646</v>
      </c>
      <c r="AE347" s="267">
        <v>753.45361749999995</v>
      </c>
    </row>
    <row r="348" spans="1:31">
      <c r="A348" s="267" t="s">
        <v>5271</v>
      </c>
      <c r="B348" s="267" t="s">
        <v>4959</v>
      </c>
      <c r="C348" s="267" t="s">
        <v>4921</v>
      </c>
      <c r="D348" s="267">
        <v>0.247360337656052</v>
      </c>
      <c r="E348" s="267">
        <v>0.49376694142979588</v>
      </c>
      <c r="F348" s="267">
        <v>1.37903715375346</v>
      </c>
      <c r="G348" s="267">
        <v>3.092288610310773</v>
      </c>
      <c r="H348" s="267">
        <v>7.1999395599102359E-2</v>
      </c>
      <c r="I348" s="267">
        <v>0.35178032911627588</v>
      </c>
      <c r="J348" s="267">
        <v>0.49896640964812827</v>
      </c>
      <c r="K348" s="267">
        <v>1.5051129473704139</v>
      </c>
      <c r="L348" s="267">
        <v>1.309246876807872</v>
      </c>
      <c r="M348" s="267">
        <v>3.8789486080021098</v>
      </c>
      <c r="N348" s="267">
        <v>3.656194617360133</v>
      </c>
      <c r="O348" s="267">
        <v>20.239986325585821</v>
      </c>
      <c r="P348" s="267">
        <v>2.4910895828792028</v>
      </c>
      <c r="Q348" s="267">
        <v>2.7984627395218831</v>
      </c>
      <c r="R348" s="267">
        <v>3.396889566819536</v>
      </c>
      <c r="S348" s="267">
        <v>14.89503960861598</v>
      </c>
      <c r="T348" s="267">
        <v>4.1425004663838374</v>
      </c>
      <c r="U348" s="267">
        <v>2.4123998093375132</v>
      </c>
      <c r="V348" s="267">
        <v>3.0939389890926519</v>
      </c>
      <c r="W348" s="267">
        <v>14.09472370209396</v>
      </c>
      <c r="X348" s="267">
        <v>2.3552717972168469</v>
      </c>
      <c r="Y348" s="267">
        <v>1.372888408619662</v>
      </c>
      <c r="Z348" s="267">
        <v>2.415745364013056</v>
      </c>
      <c r="AA348" s="267">
        <v>9.7482707711559318</v>
      </c>
      <c r="AB348" s="267">
        <v>54.414229110000001</v>
      </c>
      <c r="AC348" s="267">
        <v>1.5889341459999999</v>
      </c>
      <c r="AD348" s="267">
        <v>101.291363</v>
      </c>
      <c r="AE348" s="267">
        <v>734.60907250000002</v>
      </c>
    </row>
    <row r="349" spans="1:31">
      <c r="A349" s="267" t="s">
        <v>5272</v>
      </c>
      <c r="B349" s="267" t="s">
        <v>4959</v>
      </c>
      <c r="C349" s="267" t="s">
        <v>4922</v>
      </c>
      <c r="D349" s="267">
        <v>0.24947718820462131</v>
      </c>
      <c r="E349" s="267">
        <v>0.40547697530537069</v>
      </c>
      <c r="F349" s="267">
        <v>2.2385901913707431</v>
      </c>
      <c r="G349" s="267">
        <v>5.3779428798706572</v>
      </c>
      <c r="H349" s="267">
        <v>0.17533839421410671</v>
      </c>
      <c r="I349" s="267">
        <v>0.48858021032913068</v>
      </c>
      <c r="J349" s="267">
        <v>2.4190173273619369</v>
      </c>
      <c r="K349" s="267">
        <v>7.3489321380851926</v>
      </c>
      <c r="L349" s="267">
        <v>0.59290878187727603</v>
      </c>
      <c r="M349" s="267">
        <v>3.538989112348327</v>
      </c>
      <c r="N349" s="267">
        <v>2.5038684601957391</v>
      </c>
      <c r="O349" s="267">
        <v>14.565966389616159</v>
      </c>
      <c r="P349" s="267">
        <v>1.369223452264968</v>
      </c>
      <c r="Q349" s="267">
        <v>4.668741985833079</v>
      </c>
      <c r="R349" s="267">
        <v>6.3724878074055074</v>
      </c>
      <c r="S349" s="267">
        <v>14.16977280992209</v>
      </c>
      <c r="T349" s="267">
        <v>1.447165262826563</v>
      </c>
      <c r="U349" s="267">
        <v>1.874882311235943</v>
      </c>
      <c r="V349" s="267">
        <v>4.1816527837080981</v>
      </c>
      <c r="W349" s="267">
        <v>9.8387438361363202</v>
      </c>
      <c r="X349" s="267">
        <v>1.3841847644741601</v>
      </c>
      <c r="Y349" s="267">
        <v>1.4830229448105481</v>
      </c>
      <c r="Z349" s="267">
        <v>2.9107276486800142</v>
      </c>
      <c r="AA349" s="267">
        <v>7.6607378963576416</v>
      </c>
      <c r="AB349" s="267">
        <v>52.6325596</v>
      </c>
      <c r="AC349" s="267">
        <v>1.80726568</v>
      </c>
      <c r="AD349" s="267">
        <v>103.18250949999999</v>
      </c>
      <c r="AE349" s="267">
        <v>738.69109830000002</v>
      </c>
    </row>
    <row r="350" spans="1:31">
      <c r="A350" s="267" t="s">
        <v>5273</v>
      </c>
      <c r="B350" s="267" t="s">
        <v>4959</v>
      </c>
      <c r="C350" s="267" t="s">
        <v>4923</v>
      </c>
      <c r="D350" s="267">
        <v>0.23842779604794809</v>
      </c>
      <c r="E350" s="267">
        <v>0.39298514460924677</v>
      </c>
      <c r="F350" s="267">
        <v>3.050848075258632</v>
      </c>
      <c r="G350" s="267">
        <v>3.703920795172754</v>
      </c>
      <c r="H350" s="267">
        <v>9.1567212009625823E-2</v>
      </c>
      <c r="I350" s="267">
        <v>0.91328008585953124</v>
      </c>
      <c r="J350" s="267">
        <v>1.320240434477685</v>
      </c>
      <c r="K350" s="267">
        <v>1.1550414852551401</v>
      </c>
      <c r="L350" s="267">
        <v>1.737934751983703</v>
      </c>
      <c r="M350" s="267">
        <v>3.418728201296894</v>
      </c>
      <c r="N350" s="267">
        <v>3.3556929727239342</v>
      </c>
      <c r="O350" s="267">
        <v>13.62617860326217</v>
      </c>
      <c r="P350" s="267">
        <v>3.457008050431285</v>
      </c>
      <c r="Q350" s="267">
        <v>5.8944903705012672</v>
      </c>
      <c r="R350" s="267">
        <v>4.5372616147625617</v>
      </c>
      <c r="S350" s="267">
        <v>13.11606559110918</v>
      </c>
      <c r="T350" s="267">
        <v>3.3974504027644028</v>
      </c>
      <c r="U350" s="267">
        <v>4.3508751178495642</v>
      </c>
      <c r="V350" s="267">
        <v>3.8894784989895261</v>
      </c>
      <c r="W350" s="267">
        <v>11.54751005970577</v>
      </c>
      <c r="X350" s="267">
        <v>1.983918879734498</v>
      </c>
      <c r="Y350" s="267">
        <v>3.3589280802642518</v>
      </c>
      <c r="Z350" s="267">
        <v>3.3914570742891241</v>
      </c>
      <c r="AA350" s="267">
        <v>8.0047481045757216</v>
      </c>
      <c r="AB350" s="267">
        <v>50.35101444</v>
      </c>
      <c r="AC350" s="267">
        <v>1.6079773740000001</v>
      </c>
      <c r="AD350" s="267">
        <v>102.25888860000001</v>
      </c>
      <c r="AE350" s="267">
        <v>755.50395600000002</v>
      </c>
    </row>
    <row r="351" spans="1:31">
      <c r="A351" s="267" t="s">
        <v>5274</v>
      </c>
      <c r="B351" s="267" t="s">
        <v>4959</v>
      </c>
      <c r="C351" s="267" t="s">
        <v>4924</v>
      </c>
      <c r="D351" s="267">
        <v>1.6424484575284131</v>
      </c>
      <c r="E351" s="267">
        <v>0.175414586132047</v>
      </c>
      <c r="F351" s="267">
        <v>1.5924641610005199</v>
      </c>
      <c r="G351" s="267">
        <v>4.3439361206447424</v>
      </c>
      <c r="H351" s="267">
        <v>4.4643842394220958E-2</v>
      </c>
      <c r="I351" s="267">
        <v>0.30785872737807291</v>
      </c>
      <c r="J351" s="267">
        <v>0.87614993776580663</v>
      </c>
      <c r="K351" s="267">
        <v>1.0837440290620239</v>
      </c>
      <c r="L351" s="267">
        <v>3.0537466364565522</v>
      </c>
      <c r="M351" s="267">
        <v>3.1459254470881541</v>
      </c>
      <c r="N351" s="267">
        <v>2.358225751625719</v>
      </c>
      <c r="O351" s="267">
        <v>33.398556589619339</v>
      </c>
      <c r="P351" s="267">
        <v>1.565298105711475</v>
      </c>
      <c r="Q351" s="267">
        <v>3.0745576337441491</v>
      </c>
      <c r="R351" s="267">
        <v>5.0649955667887268</v>
      </c>
      <c r="S351" s="267">
        <v>12.84832816605201</v>
      </c>
      <c r="T351" s="267">
        <v>1.3954595815790409</v>
      </c>
      <c r="U351" s="267">
        <v>1.486398330347636</v>
      </c>
      <c r="V351" s="267">
        <v>4.0596722392484086</v>
      </c>
      <c r="W351" s="267">
        <v>7.9978242008823157</v>
      </c>
      <c r="X351" s="267">
        <v>1.1299291565488521</v>
      </c>
      <c r="Y351" s="267">
        <v>0.93153065891838893</v>
      </c>
      <c r="Z351" s="267">
        <v>2.2454616103652851</v>
      </c>
      <c r="AA351" s="267">
        <v>6.0518481013618093</v>
      </c>
      <c r="AB351" s="267">
        <v>52.176281039999999</v>
      </c>
      <c r="AC351" s="267">
        <v>1.8322063850000001</v>
      </c>
      <c r="AD351" s="267">
        <v>101.55145520000001</v>
      </c>
      <c r="AE351" s="267">
        <v>757.27600589999997</v>
      </c>
    </row>
    <row r="352" spans="1:31">
      <c r="A352" s="267" t="s">
        <v>5275</v>
      </c>
      <c r="B352" s="267" t="s">
        <v>4959</v>
      </c>
      <c r="C352" s="267" t="s">
        <v>4925</v>
      </c>
      <c r="D352" s="267">
        <v>0.32589826583455739</v>
      </c>
      <c r="E352" s="267">
        <v>1.2106648017081729</v>
      </c>
      <c r="F352" s="267">
        <v>3.8746550187106612</v>
      </c>
      <c r="G352" s="267">
        <v>2.086551678958013</v>
      </c>
      <c r="H352" s="267">
        <v>0.48412361102185297</v>
      </c>
      <c r="I352" s="267">
        <v>1.461812786662211</v>
      </c>
      <c r="J352" s="267">
        <v>2.118876658846272</v>
      </c>
      <c r="K352" s="267">
        <v>15.418222601458281</v>
      </c>
      <c r="L352" s="267">
        <v>0.8179694123523038</v>
      </c>
      <c r="M352" s="267">
        <v>2.6582386532733051</v>
      </c>
      <c r="N352" s="267">
        <v>1.062348436266763</v>
      </c>
      <c r="O352" s="267">
        <v>13.66700001820487</v>
      </c>
      <c r="P352" s="267">
        <v>2.7758678227669549</v>
      </c>
      <c r="Q352" s="267">
        <v>3.512919307588656</v>
      </c>
      <c r="R352" s="267">
        <v>3.6242732214664399</v>
      </c>
      <c r="S352" s="267">
        <v>10.121348069690089</v>
      </c>
      <c r="T352" s="267">
        <v>3.351202422370871</v>
      </c>
      <c r="U352" s="267">
        <v>2.7818607164890312</v>
      </c>
      <c r="V352" s="267">
        <v>3.4338553521177149</v>
      </c>
      <c r="W352" s="267">
        <v>7.5145277622292586</v>
      </c>
      <c r="X352" s="267">
        <v>2.6068494148737358</v>
      </c>
      <c r="Y352" s="267">
        <v>1.432143189209462</v>
      </c>
      <c r="Z352" s="267">
        <v>3.1257073924917318</v>
      </c>
      <c r="AA352" s="267">
        <v>5.2736765721831729</v>
      </c>
      <c r="AB352" s="267">
        <v>55.027078760000002</v>
      </c>
      <c r="AC352" s="267">
        <v>1.918915039</v>
      </c>
      <c r="AD352" s="267">
        <v>104.1717649</v>
      </c>
      <c r="AE352" s="267">
        <v>756.97422940000001</v>
      </c>
    </row>
    <row r="353" spans="1:31">
      <c r="A353" s="267" t="s">
        <v>5276</v>
      </c>
      <c r="B353" s="267" t="s">
        <v>4960</v>
      </c>
      <c r="C353" s="267" t="s">
        <v>4915</v>
      </c>
      <c r="D353" s="267">
        <v>0.30712604288736878</v>
      </c>
      <c r="E353" s="267">
        <v>0.57242932393417656</v>
      </c>
      <c r="F353" s="267">
        <v>2.432046042131697</v>
      </c>
      <c r="G353" s="267">
        <v>5.1345613796523288</v>
      </c>
      <c r="H353" s="267">
        <v>0.24316669019746789</v>
      </c>
      <c r="I353" s="267">
        <v>1.0753211264557549</v>
      </c>
      <c r="J353" s="267">
        <v>3.0084311403551749</v>
      </c>
      <c r="K353" s="267">
        <v>10.623650468194279</v>
      </c>
      <c r="L353" s="267">
        <v>0.45147476140534432</v>
      </c>
      <c r="M353" s="267">
        <v>2.0926329005245341</v>
      </c>
      <c r="N353" s="267">
        <v>2.2984518768079698</v>
      </c>
      <c r="O353" s="267">
        <v>12.76215540983921</v>
      </c>
      <c r="P353" s="267">
        <v>1.533777101586941</v>
      </c>
      <c r="Q353" s="267">
        <v>3.1849556125714549</v>
      </c>
      <c r="R353" s="267">
        <v>5.4901077278338004</v>
      </c>
      <c r="S353" s="267">
        <v>12.13273201407492</v>
      </c>
      <c r="T353" s="267">
        <v>2.4613248232465561</v>
      </c>
      <c r="U353" s="267">
        <v>2.2450845763148162</v>
      </c>
      <c r="V353" s="267">
        <v>4.4736605299001502</v>
      </c>
      <c r="W353" s="267">
        <v>10.56133215041617</v>
      </c>
      <c r="X353" s="267">
        <v>2.0675928245477739</v>
      </c>
      <c r="Y353" s="267">
        <v>1.634365896943704</v>
      </c>
      <c r="Z353" s="267">
        <v>3.3134792757143088</v>
      </c>
      <c r="AA353" s="267">
        <v>8.1549219729032458</v>
      </c>
      <c r="AB353" s="267">
        <v>52.12768895</v>
      </c>
      <c r="AC353" s="267">
        <v>1.5521208070000001</v>
      </c>
      <c r="AD353" s="267">
        <v>104.9172512</v>
      </c>
      <c r="AE353" s="267">
        <v>737.55541440000002</v>
      </c>
    </row>
    <row r="354" spans="1:31">
      <c r="A354" s="267" t="s">
        <v>5277</v>
      </c>
      <c r="B354" s="267" t="s">
        <v>4960</v>
      </c>
      <c r="C354" s="267" t="s">
        <v>4917</v>
      </c>
      <c r="D354" s="267">
        <v>0.69731287428729749</v>
      </c>
      <c r="E354" s="267">
        <v>0.42546540898692081</v>
      </c>
      <c r="F354" s="267">
        <v>2.2736400376384318</v>
      </c>
      <c r="G354" s="267">
        <v>3.663120730184207</v>
      </c>
      <c r="H354" s="267">
        <v>0.21081505455858171</v>
      </c>
      <c r="I354" s="267">
        <v>1.2103116857183081</v>
      </c>
      <c r="J354" s="267">
        <v>2.8513158051724412</v>
      </c>
      <c r="K354" s="267">
        <v>23.582519276296239</v>
      </c>
      <c r="L354" s="267">
        <v>0.66254888639887255</v>
      </c>
      <c r="M354" s="267">
        <v>2.609692088285116</v>
      </c>
      <c r="N354" s="267">
        <v>1.8929936387016431</v>
      </c>
      <c r="O354" s="267">
        <v>12.786909994534991</v>
      </c>
      <c r="P354" s="267">
        <v>3.9151659675277282</v>
      </c>
      <c r="Q354" s="267">
        <v>3.2872550853480331</v>
      </c>
      <c r="R354" s="267">
        <v>4.0883774211348607</v>
      </c>
      <c r="S354" s="267">
        <v>6.8370902052386873</v>
      </c>
      <c r="T354" s="267">
        <v>2.3318949472283679</v>
      </c>
      <c r="U354" s="267">
        <v>2.8903096762699798</v>
      </c>
      <c r="V354" s="267">
        <v>4.5092830022274422</v>
      </c>
      <c r="W354" s="267">
        <v>5.6967751050797641</v>
      </c>
      <c r="X354" s="267">
        <v>1.4210709848749079</v>
      </c>
      <c r="Y354" s="267">
        <v>2.1211221143572039</v>
      </c>
      <c r="Z354" s="267">
        <v>3.0551064260929182</v>
      </c>
      <c r="AA354" s="267">
        <v>5.2466546746306486</v>
      </c>
      <c r="AB354" s="267">
        <v>51.874996199999998</v>
      </c>
      <c r="AC354" s="267">
        <v>1.757648841</v>
      </c>
      <c r="AD354" s="267">
        <v>102.9185634</v>
      </c>
      <c r="AE354" s="267">
        <v>748.75990669999999</v>
      </c>
    </row>
    <row r="355" spans="1:31">
      <c r="A355" s="267" t="s">
        <v>5278</v>
      </c>
      <c r="B355" s="267" t="s">
        <v>4960</v>
      </c>
      <c r="C355" s="267" t="s">
        <v>4918</v>
      </c>
      <c r="D355" s="267">
        <v>0.25416826929233438</v>
      </c>
      <c r="E355" s="267">
        <v>0.53384792978432405</v>
      </c>
      <c r="F355" s="267">
        <v>1.7973719479993191</v>
      </c>
      <c r="G355" s="267">
        <v>4.8118597560783849</v>
      </c>
      <c r="H355" s="267">
        <v>0.10810087260749909</v>
      </c>
      <c r="I355" s="267">
        <v>0.56682527572339858</v>
      </c>
      <c r="J355" s="267">
        <v>2.0162256536850349</v>
      </c>
      <c r="K355" s="267">
        <v>2.7290086286494679</v>
      </c>
      <c r="L355" s="267">
        <v>0.45827984974063651</v>
      </c>
      <c r="M355" s="267">
        <v>2.2180121703976372</v>
      </c>
      <c r="N355" s="267">
        <v>2.4426044307522901</v>
      </c>
      <c r="O355" s="267">
        <v>13.80916458212806</v>
      </c>
      <c r="P355" s="267">
        <v>1.476314172977335</v>
      </c>
      <c r="Q355" s="267">
        <v>3.6799038308680618</v>
      </c>
      <c r="R355" s="267">
        <v>7.5664238267918194</v>
      </c>
      <c r="S355" s="267">
        <v>15.22727328157745</v>
      </c>
      <c r="T355" s="267">
        <v>2.7285602410547369</v>
      </c>
      <c r="U355" s="267">
        <v>2.4782346928603438</v>
      </c>
      <c r="V355" s="267">
        <v>6.1835313922752668</v>
      </c>
      <c r="W355" s="267">
        <v>13.17588022409036</v>
      </c>
      <c r="X355" s="267">
        <v>1.876307882794791</v>
      </c>
      <c r="Y355" s="267">
        <v>1.4330107473725671</v>
      </c>
      <c r="Z355" s="267">
        <v>3.2248294065298051</v>
      </c>
      <c r="AA355" s="267">
        <v>9.1941549576525539</v>
      </c>
      <c r="AB355" s="267">
        <v>50.751069010000002</v>
      </c>
      <c r="AC355" s="267">
        <v>1.749003673</v>
      </c>
      <c r="AD355" s="267">
        <v>102.7539963</v>
      </c>
      <c r="AE355" s="267">
        <v>757.63405150000006</v>
      </c>
    </row>
    <row r="356" spans="1:31">
      <c r="A356" s="267" t="s">
        <v>5279</v>
      </c>
      <c r="B356" s="267" t="s">
        <v>4960</v>
      </c>
      <c r="C356" s="267" t="s">
        <v>4919</v>
      </c>
      <c r="D356" s="267">
        <v>0.53471928171831085</v>
      </c>
      <c r="E356" s="267">
        <v>1.299919367487943</v>
      </c>
      <c r="F356" s="267">
        <v>1.1512737896425791</v>
      </c>
      <c r="G356" s="267">
        <v>3.592719504938628</v>
      </c>
      <c r="H356" s="267">
        <v>0.54903741453060662</v>
      </c>
      <c r="I356" s="267">
        <v>0.89186784544629583</v>
      </c>
      <c r="J356" s="267">
        <v>3.1404610797403349</v>
      </c>
      <c r="K356" s="267">
        <v>2.5968471606363321</v>
      </c>
      <c r="L356" s="267">
        <v>1.234888820370114</v>
      </c>
      <c r="M356" s="267">
        <v>3.5854135133141982</v>
      </c>
      <c r="N356" s="267">
        <v>2.0721473467737148</v>
      </c>
      <c r="O356" s="267">
        <v>18.723474776877779</v>
      </c>
      <c r="P356" s="267">
        <v>4.1118097167409671</v>
      </c>
      <c r="Q356" s="267">
        <v>4.5743573268640674</v>
      </c>
      <c r="R356" s="267">
        <v>4.506508127619866</v>
      </c>
      <c r="S356" s="267">
        <v>17.703334333690741</v>
      </c>
      <c r="T356" s="267">
        <v>2.558214602278897</v>
      </c>
      <c r="U356" s="267">
        <v>2.6933578233539039</v>
      </c>
      <c r="V356" s="267">
        <v>2.6985081113325351</v>
      </c>
      <c r="W356" s="267">
        <v>12.4970170119814</v>
      </c>
      <c r="X356" s="267">
        <v>1.4889610079953199</v>
      </c>
      <c r="Y356" s="267">
        <v>0.81670207663121264</v>
      </c>
      <c r="Z356" s="267">
        <v>1.3085012913330201</v>
      </c>
      <c r="AA356" s="267">
        <v>5.6699586687012209</v>
      </c>
      <c r="AB356" s="267">
        <v>55.770696020000003</v>
      </c>
      <c r="AC356" s="267">
        <v>1.8782662349999999</v>
      </c>
      <c r="AD356" s="267">
        <v>104.01762840000001</v>
      </c>
      <c r="AE356" s="267">
        <v>741.2429889</v>
      </c>
    </row>
    <row r="357" spans="1:31">
      <c r="A357" s="267" t="s">
        <v>5280</v>
      </c>
      <c r="B357" s="267" t="s">
        <v>4960</v>
      </c>
      <c r="C357" s="267" t="s">
        <v>4920</v>
      </c>
      <c r="D357" s="267">
        <v>0.60773023156108386</v>
      </c>
      <c r="E357" s="267">
        <v>0.47821250878294708</v>
      </c>
      <c r="F357" s="267">
        <v>2.066698447172914</v>
      </c>
      <c r="G357" s="267">
        <v>3.866616408743115</v>
      </c>
      <c r="H357" s="267">
        <v>5.857413304191697E-2</v>
      </c>
      <c r="I357" s="267">
        <v>0.85097536066863633</v>
      </c>
      <c r="J357" s="267">
        <v>1.766395634452069</v>
      </c>
      <c r="K357" s="267">
        <v>3.1325652676227258</v>
      </c>
      <c r="L357" s="267">
        <v>1.3370947690195769</v>
      </c>
      <c r="M357" s="267">
        <v>3.712656972425918</v>
      </c>
      <c r="N357" s="267">
        <v>2.823785943750277</v>
      </c>
      <c r="O357" s="267">
        <v>17.223132250234499</v>
      </c>
      <c r="P357" s="267">
        <v>2.9877551746196662</v>
      </c>
      <c r="Q357" s="267">
        <v>5.1425307111362901</v>
      </c>
      <c r="R357" s="267">
        <v>5.493236224933594</v>
      </c>
      <c r="S357" s="267">
        <v>15.31349958199822</v>
      </c>
      <c r="T357" s="267">
        <v>3.486384145051868</v>
      </c>
      <c r="U357" s="267">
        <v>2.648073125949495</v>
      </c>
      <c r="V357" s="267">
        <v>3.9733168154173479</v>
      </c>
      <c r="W357" s="267">
        <v>10.778868102431829</v>
      </c>
      <c r="X357" s="267">
        <v>1.7801007773024511</v>
      </c>
      <c r="Y357" s="267">
        <v>1.449805470068438</v>
      </c>
      <c r="Z357" s="267">
        <v>2.4562673073164958</v>
      </c>
      <c r="AA357" s="267">
        <v>6.4141284833871879</v>
      </c>
      <c r="AB357" s="267">
        <v>52.247883760000001</v>
      </c>
      <c r="AC357" s="267">
        <v>1.597451932</v>
      </c>
      <c r="AD357" s="267">
        <v>101.9769139</v>
      </c>
      <c r="AE357" s="267">
        <v>736.36100050000005</v>
      </c>
    </row>
    <row r="358" spans="1:31">
      <c r="A358" s="267" t="s">
        <v>5281</v>
      </c>
      <c r="B358" s="267" t="s">
        <v>4960</v>
      </c>
      <c r="C358" s="267" t="s">
        <v>4921</v>
      </c>
      <c r="D358" s="267">
        <v>0.732676381306406</v>
      </c>
      <c r="E358" s="267">
        <v>1.3882618633950199</v>
      </c>
      <c r="F358" s="267">
        <v>2.0883994286030689</v>
      </c>
      <c r="G358" s="267">
        <v>3.3946487027587291</v>
      </c>
      <c r="H358" s="267">
        <v>7.1344646602049797E-2</v>
      </c>
      <c r="I358" s="267">
        <v>1.18444773678969</v>
      </c>
      <c r="J358" s="267">
        <v>2.5868825619800768</v>
      </c>
      <c r="K358" s="267">
        <v>0.49783218581507371</v>
      </c>
      <c r="L358" s="267">
        <v>3.1170365840628218</v>
      </c>
      <c r="M358" s="267">
        <v>7.6128790470759746</v>
      </c>
      <c r="N358" s="267">
        <v>1.3326567365309689</v>
      </c>
      <c r="O358" s="267">
        <v>33.281108348880359</v>
      </c>
      <c r="P358" s="267">
        <v>3.34195719936567</v>
      </c>
      <c r="Q358" s="267">
        <v>5.7578787853393516</v>
      </c>
      <c r="R358" s="267">
        <v>3.960331682015263</v>
      </c>
      <c r="S358" s="267">
        <v>12.04813925433605</v>
      </c>
      <c r="T358" s="267">
        <v>2.3965713087432672</v>
      </c>
      <c r="U358" s="267">
        <v>0.96859234943489325</v>
      </c>
      <c r="V358" s="267">
        <v>2.1361070252863148</v>
      </c>
      <c r="W358" s="267">
        <v>3.4679653241625852</v>
      </c>
      <c r="X358" s="267">
        <v>2.695291915944281</v>
      </c>
      <c r="Y358" s="267">
        <v>0.68030535995297337</v>
      </c>
      <c r="Z358" s="267">
        <v>1.871711362442315</v>
      </c>
      <c r="AA358" s="267">
        <v>3.3865677808686518</v>
      </c>
      <c r="AB358" s="267">
        <v>52.302637339999997</v>
      </c>
      <c r="AC358" s="267">
        <v>1.8608010230000001</v>
      </c>
      <c r="AD358" s="267">
        <v>101.6875455</v>
      </c>
      <c r="AE358" s="267">
        <v>740.83957439999995</v>
      </c>
    </row>
    <row r="359" spans="1:31">
      <c r="A359" s="267" t="s">
        <v>5282</v>
      </c>
      <c r="B359" s="267" t="s">
        <v>4960</v>
      </c>
      <c r="C359" s="267" t="s">
        <v>4922</v>
      </c>
      <c r="D359" s="267">
        <v>0.39140176819989347</v>
      </c>
      <c r="E359" s="267">
        <v>0.58751575580011572</v>
      </c>
      <c r="F359" s="267">
        <v>2.813715853224724</v>
      </c>
      <c r="G359" s="267">
        <v>4.0921293652768274</v>
      </c>
      <c r="H359" s="267">
        <v>2.0027276824868451E-2</v>
      </c>
      <c r="I359" s="267">
        <v>1.25533367844809</v>
      </c>
      <c r="J359" s="267">
        <v>2.0574871189137101</v>
      </c>
      <c r="K359" s="267">
        <v>1.9024753131995511</v>
      </c>
      <c r="L359" s="267">
        <v>1.0576690836571541</v>
      </c>
      <c r="M359" s="267">
        <v>3.0481891265622019</v>
      </c>
      <c r="N359" s="267">
        <v>2.1116841675622529</v>
      </c>
      <c r="O359" s="267">
        <v>14.0924561532502</v>
      </c>
      <c r="P359" s="267">
        <v>3.4721108992592229</v>
      </c>
      <c r="Q359" s="267">
        <v>5.038639407673382</v>
      </c>
      <c r="R359" s="267">
        <v>5.2080752621116142</v>
      </c>
      <c r="S359" s="267">
        <v>16.507254701404349</v>
      </c>
      <c r="T359" s="267">
        <v>2.63868777067036</v>
      </c>
      <c r="U359" s="267">
        <v>3.7009056664717228</v>
      </c>
      <c r="V359" s="267">
        <v>4.2643370192926584</v>
      </c>
      <c r="W359" s="267">
        <v>12.816626521508169</v>
      </c>
      <c r="X359" s="267">
        <v>1.6474246959365271</v>
      </c>
      <c r="Y359" s="267">
        <v>1.966276482560908</v>
      </c>
      <c r="Z359" s="267">
        <v>3.047058799785257</v>
      </c>
      <c r="AA359" s="267">
        <v>6.1947295645492391</v>
      </c>
      <c r="AB359" s="267">
        <v>52.746173740000003</v>
      </c>
      <c r="AC359" s="267">
        <v>1.846741556</v>
      </c>
      <c r="AD359" s="267">
        <v>103.6091249</v>
      </c>
      <c r="AE359" s="267">
        <v>731.31691149999995</v>
      </c>
    </row>
    <row r="360" spans="1:31">
      <c r="A360" s="267" t="s">
        <v>5283</v>
      </c>
      <c r="B360" s="267" t="s">
        <v>4960</v>
      </c>
      <c r="C360" s="267" t="s">
        <v>4923</v>
      </c>
      <c r="D360" s="267">
        <v>0.27410029771346012</v>
      </c>
      <c r="E360" s="267">
        <v>2.4022907944121221</v>
      </c>
      <c r="F360" s="267">
        <v>1.0723639365023221</v>
      </c>
      <c r="G360" s="267">
        <v>1.9055303475078711</v>
      </c>
      <c r="H360" s="267">
        <v>2.1333981711882539</v>
      </c>
      <c r="I360" s="267">
        <v>0.66905882666507821</v>
      </c>
      <c r="J360" s="267">
        <v>2.6198464069498639</v>
      </c>
      <c r="K360" s="267">
        <v>5.27788015148559</v>
      </c>
      <c r="L360" s="267">
        <v>0.97936021090105074</v>
      </c>
      <c r="M360" s="267">
        <v>2.5778153719648711</v>
      </c>
      <c r="N360" s="267">
        <v>2.0939867120811551</v>
      </c>
      <c r="O360" s="267">
        <v>11.811986115889081</v>
      </c>
      <c r="P360" s="267">
        <v>4.4114315418129388</v>
      </c>
      <c r="Q360" s="267">
        <v>4.1424706106615083</v>
      </c>
      <c r="R360" s="267">
        <v>4.8895657761316116</v>
      </c>
      <c r="S360" s="267">
        <v>16.54941659376572</v>
      </c>
      <c r="T360" s="267">
        <v>6.058839841828723</v>
      </c>
      <c r="U360" s="267">
        <v>2.7854144583093232</v>
      </c>
      <c r="V360" s="267">
        <v>3.793129235038363</v>
      </c>
      <c r="W360" s="267">
        <v>13.264620600756141</v>
      </c>
      <c r="X360" s="267">
        <v>3.339585538089282</v>
      </c>
      <c r="Y360" s="267">
        <v>1.191123500754742</v>
      </c>
      <c r="Z360" s="267">
        <v>1.3860233622957081</v>
      </c>
      <c r="AA360" s="267">
        <v>4.2799129880824527</v>
      </c>
      <c r="AB360" s="267">
        <v>54.547167229999999</v>
      </c>
      <c r="AC360" s="267">
        <v>1.893204544</v>
      </c>
      <c r="AD360" s="267">
        <v>101.73450750000001</v>
      </c>
      <c r="AE360" s="267">
        <v>742.89579949999995</v>
      </c>
    </row>
    <row r="361" spans="1:31">
      <c r="A361" s="267" t="s">
        <v>5284</v>
      </c>
      <c r="B361" s="267" t="s">
        <v>4960</v>
      </c>
      <c r="C361" s="267" t="s">
        <v>4924</v>
      </c>
      <c r="D361" s="267">
        <v>0.33142038878528962</v>
      </c>
      <c r="E361" s="267">
        <v>0.53988421738889092</v>
      </c>
      <c r="F361" s="267">
        <v>2.057531712959459</v>
      </c>
      <c r="G361" s="267">
        <v>5.3057471863367143</v>
      </c>
      <c r="H361" s="267">
        <v>0.266332830010587</v>
      </c>
      <c r="I361" s="267">
        <v>0.90163296011660399</v>
      </c>
      <c r="J361" s="267">
        <v>3.6235604875887328</v>
      </c>
      <c r="K361" s="267">
        <v>11.19499775962681</v>
      </c>
      <c r="L361" s="267">
        <v>0.51903408125591843</v>
      </c>
      <c r="M361" s="267">
        <v>1.9992961478057469</v>
      </c>
      <c r="N361" s="267">
        <v>2.479194557422594</v>
      </c>
      <c r="O361" s="267">
        <v>13.34960751240714</v>
      </c>
      <c r="P361" s="267">
        <v>1.530728862668074</v>
      </c>
      <c r="Q361" s="267">
        <v>2.696214308913214</v>
      </c>
      <c r="R361" s="267">
        <v>5.6120848423557472</v>
      </c>
      <c r="S361" s="267">
        <v>12.67596990746847</v>
      </c>
      <c r="T361" s="267">
        <v>2.2353839458314688</v>
      </c>
      <c r="U361" s="267">
        <v>1.7877525227136319</v>
      </c>
      <c r="V361" s="267">
        <v>4.2304563853771597</v>
      </c>
      <c r="W361" s="267">
        <v>11.079810795356909</v>
      </c>
      <c r="X361" s="267">
        <v>1.651110287836647</v>
      </c>
      <c r="Y361" s="267">
        <v>1.169113100890917</v>
      </c>
      <c r="Z361" s="267">
        <v>2.8087587571328259</v>
      </c>
      <c r="AA361" s="267">
        <v>8.0980167394729463</v>
      </c>
      <c r="AB361" s="267">
        <v>54.468547100000002</v>
      </c>
      <c r="AC361" s="267">
        <v>1.5038671509999999</v>
      </c>
      <c r="AD361" s="267">
        <v>104.7601294</v>
      </c>
      <c r="AE361" s="267">
        <v>741.6720838</v>
      </c>
    </row>
    <row r="362" spans="1:31">
      <c r="A362" s="267" t="s">
        <v>5285</v>
      </c>
      <c r="B362" s="267" t="s">
        <v>4960</v>
      </c>
      <c r="C362" s="267" t="s">
        <v>4925</v>
      </c>
      <c r="D362" s="267">
        <v>0.57164587052610183</v>
      </c>
      <c r="E362" s="267">
        <v>0.42795596623560878</v>
      </c>
      <c r="F362" s="267">
        <v>1.7110997402918939</v>
      </c>
      <c r="G362" s="267">
        <v>2.9469106798816269</v>
      </c>
      <c r="H362" s="267">
        <v>8.7635615581757587E-2</v>
      </c>
      <c r="I362" s="267">
        <v>0.4446948743571224</v>
      </c>
      <c r="J362" s="267">
        <v>1.135158594637562</v>
      </c>
      <c r="K362" s="267">
        <v>11.797059325678401</v>
      </c>
      <c r="L362" s="267">
        <v>1.627262243727827</v>
      </c>
      <c r="M362" s="267">
        <v>3.3169842410820509</v>
      </c>
      <c r="N362" s="267">
        <v>2.5762360354289511</v>
      </c>
      <c r="O362" s="267">
        <v>12.31638344383625</v>
      </c>
      <c r="P362" s="267">
        <v>4.7021890998598943</v>
      </c>
      <c r="Q362" s="267">
        <v>4.3544426595383579</v>
      </c>
      <c r="R362" s="267">
        <v>6.1081615448965776</v>
      </c>
      <c r="S362" s="267">
        <v>10.67080968895284</v>
      </c>
      <c r="T362" s="267">
        <v>5.7727894342011492</v>
      </c>
      <c r="U362" s="267">
        <v>3.5370867776764019</v>
      </c>
      <c r="V362" s="267">
        <v>4.625776244945313</v>
      </c>
      <c r="W362" s="267">
        <v>9.0626460693383724</v>
      </c>
      <c r="X362" s="267">
        <v>2.483126650232077</v>
      </c>
      <c r="Y362" s="267">
        <v>1.467071368735364</v>
      </c>
      <c r="Z362" s="267">
        <v>2.7043260602304979</v>
      </c>
      <c r="AA362" s="267">
        <v>4.9410885289235544</v>
      </c>
      <c r="AB362" s="267">
        <v>55.939079069999998</v>
      </c>
      <c r="AC362" s="267">
        <v>1.739401062</v>
      </c>
      <c r="AD362" s="267">
        <v>101.1435773</v>
      </c>
      <c r="AE362" s="267">
        <v>750.34168269999998</v>
      </c>
    </row>
    <row r="363" spans="1:31">
      <c r="A363" s="267" t="s">
        <v>5286</v>
      </c>
      <c r="B363" s="267" t="s">
        <v>4961</v>
      </c>
      <c r="C363" s="267" t="s">
        <v>4915</v>
      </c>
      <c r="D363" s="267">
        <v>1.4033180793448139</v>
      </c>
      <c r="E363" s="267">
        <v>1.347818621430386</v>
      </c>
      <c r="F363" s="267">
        <v>4.3365754553711504</v>
      </c>
      <c r="G363" s="267">
        <v>1.570322038826687</v>
      </c>
      <c r="H363" s="267">
        <v>0.34015081691497678</v>
      </c>
      <c r="I363" s="267">
        <v>1.87350749121005</v>
      </c>
      <c r="J363" s="267">
        <v>1.867056606244806</v>
      </c>
      <c r="K363" s="267">
        <v>3.2018703368362171</v>
      </c>
      <c r="L363" s="267">
        <v>2.799136309553504</v>
      </c>
      <c r="M363" s="267">
        <v>3.550590659387963</v>
      </c>
      <c r="N363" s="267">
        <v>1.9334686387926621</v>
      </c>
      <c r="O363" s="267">
        <v>28.848939460997219</v>
      </c>
      <c r="P363" s="267">
        <v>2.6993414589998892</v>
      </c>
      <c r="Q363" s="267">
        <v>3.870706876308446</v>
      </c>
      <c r="R363" s="267">
        <v>4.3670643735888888</v>
      </c>
      <c r="S363" s="267">
        <v>8.9624236441747431</v>
      </c>
      <c r="T363" s="267">
        <v>2.9111933348857408</v>
      </c>
      <c r="U363" s="267">
        <v>2.938914245778308</v>
      </c>
      <c r="V363" s="267">
        <v>3.879268302295841</v>
      </c>
      <c r="W363" s="267">
        <v>4.5791148851944392</v>
      </c>
      <c r="X363" s="267">
        <v>2.7915623367359399</v>
      </c>
      <c r="Y363" s="267">
        <v>1.5452590927969909</v>
      </c>
      <c r="Z363" s="267">
        <v>3.6608208295461599</v>
      </c>
      <c r="AA363" s="267">
        <v>2.9920423617406828</v>
      </c>
      <c r="AB363" s="267">
        <v>54.253812609999997</v>
      </c>
      <c r="AC363" s="267">
        <v>1.6419140910000001</v>
      </c>
      <c r="AD363" s="267">
        <v>103.9561855</v>
      </c>
      <c r="AE363" s="267">
        <v>738.00360469999998</v>
      </c>
    </row>
    <row r="364" spans="1:31">
      <c r="A364" s="267" t="s">
        <v>5287</v>
      </c>
      <c r="B364" s="267" t="s">
        <v>4961</v>
      </c>
      <c r="C364" s="267" t="s">
        <v>4917</v>
      </c>
      <c r="D364" s="267">
        <v>0.28631184533637782</v>
      </c>
      <c r="E364" s="267">
        <v>0.33250022376825999</v>
      </c>
      <c r="F364" s="267">
        <v>1.699712521913769</v>
      </c>
      <c r="G364" s="267">
        <v>3.5807039584048881</v>
      </c>
      <c r="H364" s="267">
        <v>0.17731454593705409</v>
      </c>
      <c r="I364" s="267">
        <v>1.02180401929603</v>
      </c>
      <c r="J364" s="267">
        <v>1.3944553149647281</v>
      </c>
      <c r="K364" s="267">
        <v>0.82146491021827195</v>
      </c>
      <c r="L364" s="267">
        <v>0.91498066294550706</v>
      </c>
      <c r="M364" s="267">
        <v>2.7857683134321398</v>
      </c>
      <c r="N364" s="267">
        <v>3.018060398632207</v>
      </c>
      <c r="O364" s="267">
        <v>10.82652141889759</v>
      </c>
      <c r="P364" s="267">
        <v>3.7007865405542542</v>
      </c>
      <c r="Q364" s="267">
        <v>4.8697983773950302</v>
      </c>
      <c r="R364" s="267">
        <v>6.2404324245118818</v>
      </c>
      <c r="S364" s="267">
        <v>19.391318328483472</v>
      </c>
      <c r="T364" s="267">
        <v>4.1966437140145416</v>
      </c>
      <c r="U364" s="267">
        <v>2.9959468949105732</v>
      </c>
      <c r="V364" s="267">
        <v>4.5178145753034542</v>
      </c>
      <c r="W364" s="267">
        <v>12.09258249575535</v>
      </c>
      <c r="X364" s="267">
        <v>2.0861167502931219</v>
      </c>
      <c r="Y364" s="267">
        <v>1.6106602592298651</v>
      </c>
      <c r="Z364" s="267">
        <v>2.88921914131546</v>
      </c>
      <c r="AA364" s="267">
        <v>8.5285706012635814</v>
      </c>
      <c r="AB364" s="267">
        <v>53.13407668</v>
      </c>
      <c r="AC364" s="267">
        <v>1.9847493300000001</v>
      </c>
      <c r="AD364" s="267">
        <v>104.717431</v>
      </c>
      <c r="AE364" s="267">
        <v>740.27060500000005</v>
      </c>
    </row>
    <row r="365" spans="1:31">
      <c r="A365" s="267" t="s">
        <v>5288</v>
      </c>
      <c r="B365" s="267" t="s">
        <v>4961</v>
      </c>
      <c r="C365" s="267" t="s">
        <v>4918</v>
      </c>
      <c r="D365" s="267">
        <v>0.44808726588685882</v>
      </c>
      <c r="E365" s="267">
        <v>0.30153220515396473</v>
      </c>
      <c r="F365" s="267">
        <v>1.113635045671592</v>
      </c>
      <c r="G365" s="267">
        <v>4.4391259906176046</v>
      </c>
      <c r="H365" s="267">
        <v>4.3247695566394986E-18</v>
      </c>
      <c r="I365" s="267">
        <v>0.12082981845226549</v>
      </c>
      <c r="J365" s="267">
        <v>0.84809018865928687</v>
      </c>
      <c r="K365" s="267">
        <v>7.853259846616262</v>
      </c>
      <c r="L365" s="267">
        <v>0.73109828450449321</v>
      </c>
      <c r="M365" s="267">
        <v>2.6948718291791169</v>
      </c>
      <c r="N365" s="267">
        <v>2.491845742294192</v>
      </c>
      <c r="O365" s="267">
        <v>12.485962767066569</v>
      </c>
      <c r="P365" s="267">
        <v>3.208378359626463</v>
      </c>
      <c r="Q365" s="267">
        <v>3.9778722078817039</v>
      </c>
      <c r="R365" s="267">
        <v>4.8513144686803367</v>
      </c>
      <c r="S365" s="267">
        <v>15.581884269609001</v>
      </c>
      <c r="T365" s="267">
        <v>3.9173091802440512</v>
      </c>
      <c r="U365" s="267">
        <v>2.2239262891630829</v>
      </c>
      <c r="V365" s="267">
        <v>2.9979275399892429</v>
      </c>
      <c r="W365" s="267">
        <v>11.753259068416931</v>
      </c>
      <c r="X365" s="267">
        <v>2.1873855459287062</v>
      </c>
      <c r="Y365" s="267">
        <v>0.97204336067042096</v>
      </c>
      <c r="Z365" s="267">
        <v>1.7003502593511071</v>
      </c>
      <c r="AA365" s="267">
        <v>7.8447052396229173</v>
      </c>
      <c r="AB365" s="267">
        <v>53.031769799999999</v>
      </c>
      <c r="AC365" s="267">
        <v>1.868431299</v>
      </c>
      <c r="AD365" s="267">
        <v>104.18084500000001</v>
      </c>
      <c r="AE365" s="267">
        <v>757.59296819999997</v>
      </c>
    </row>
    <row r="366" spans="1:31">
      <c r="A366" s="267" t="s">
        <v>5289</v>
      </c>
      <c r="B366" s="267" t="s">
        <v>4961</v>
      </c>
      <c r="C366" s="267" t="s">
        <v>4919</v>
      </c>
      <c r="D366" s="267">
        <v>0.71993519344205281</v>
      </c>
      <c r="E366" s="267">
        <v>0.65644068194620164</v>
      </c>
      <c r="F366" s="267">
        <v>2.591832140788227</v>
      </c>
      <c r="G366" s="267">
        <v>5.4639335548044023</v>
      </c>
      <c r="H366" s="267">
        <v>1.5691398238154249E-3</v>
      </c>
      <c r="I366" s="267">
        <v>0.42257302508333378</v>
      </c>
      <c r="J366" s="267">
        <v>1.0981022043674089</v>
      </c>
      <c r="K366" s="267">
        <v>7.5880485304681224</v>
      </c>
      <c r="L366" s="267">
        <v>1.2715317049255941</v>
      </c>
      <c r="M366" s="267">
        <v>2.9047243497723332</v>
      </c>
      <c r="N366" s="267">
        <v>3.5845569240719208</v>
      </c>
      <c r="O366" s="267">
        <v>10.52324642007347</v>
      </c>
      <c r="P366" s="267">
        <v>3.0257339171697128</v>
      </c>
      <c r="Q366" s="267">
        <v>3.7916616371641281</v>
      </c>
      <c r="R366" s="267">
        <v>6.6426303435884213</v>
      </c>
      <c r="S366" s="267">
        <v>11.427233275026429</v>
      </c>
      <c r="T366" s="267">
        <v>3.800843512393739</v>
      </c>
      <c r="U366" s="267">
        <v>2.618028408504073</v>
      </c>
      <c r="V366" s="267">
        <v>4.6158689105010344</v>
      </c>
      <c r="W366" s="267">
        <v>10.33159632768862</v>
      </c>
      <c r="X366" s="267">
        <v>2.7062042132692858</v>
      </c>
      <c r="Y366" s="267">
        <v>1.556937821387069</v>
      </c>
      <c r="Z366" s="267">
        <v>3.2644100003545611</v>
      </c>
      <c r="AA366" s="267">
        <v>7.8198504123356578</v>
      </c>
      <c r="AB366" s="267">
        <v>50.490563690000002</v>
      </c>
      <c r="AC366" s="267">
        <v>1.790180839</v>
      </c>
      <c r="AD366" s="267">
        <v>104.1788633</v>
      </c>
      <c r="AE366" s="267">
        <v>746.72073</v>
      </c>
    </row>
    <row r="367" spans="1:31">
      <c r="A367" s="267" t="s">
        <v>5290</v>
      </c>
      <c r="B367" s="267" t="s">
        <v>4961</v>
      </c>
      <c r="C367" s="267" t="s">
        <v>4920</v>
      </c>
      <c r="D367" s="267">
        <v>5.0414937936668729E-2</v>
      </c>
      <c r="E367" s="267">
        <v>0.62925279598636219</v>
      </c>
      <c r="F367" s="267">
        <v>1.321428266179935</v>
      </c>
      <c r="G367" s="267">
        <v>4.6698666978639727</v>
      </c>
      <c r="H367" s="267">
        <v>9.7296587177877883E-2</v>
      </c>
      <c r="I367" s="267">
        <v>0.51200034831762531</v>
      </c>
      <c r="J367" s="267">
        <v>1.9795947016169291</v>
      </c>
      <c r="K367" s="267">
        <v>1.1859416095962589</v>
      </c>
      <c r="L367" s="267">
        <v>0.54255929547106907</v>
      </c>
      <c r="M367" s="267">
        <v>2.2873533589586108</v>
      </c>
      <c r="N367" s="267">
        <v>4.4011306883164751</v>
      </c>
      <c r="O367" s="267">
        <v>7.9388811341652499</v>
      </c>
      <c r="P367" s="267">
        <v>3.3868654284973871</v>
      </c>
      <c r="Q367" s="267">
        <v>4.3769781799361054</v>
      </c>
      <c r="R367" s="267">
        <v>6.9494706749023072</v>
      </c>
      <c r="S367" s="267">
        <v>31.195209786833839</v>
      </c>
      <c r="T367" s="267">
        <v>2.9685180287416282</v>
      </c>
      <c r="U367" s="267">
        <v>1.228025858826602</v>
      </c>
      <c r="V367" s="267">
        <v>2.459969338827301</v>
      </c>
      <c r="W367" s="267">
        <v>10.433989273075881</v>
      </c>
      <c r="X367" s="267">
        <v>2.292135611307514</v>
      </c>
      <c r="Y367" s="267">
        <v>0.68996860136723359</v>
      </c>
      <c r="Z367" s="267">
        <v>1.4287343195298139</v>
      </c>
      <c r="AA367" s="267">
        <v>6.8639089600845757</v>
      </c>
      <c r="AB367" s="267">
        <v>51.526953689999999</v>
      </c>
      <c r="AC367" s="267">
        <v>1.5711526010000001</v>
      </c>
      <c r="AD367" s="267">
        <v>103.5211546</v>
      </c>
      <c r="AE367" s="267">
        <v>744.14579700000002</v>
      </c>
    </row>
    <row r="368" spans="1:31">
      <c r="A368" s="267" t="s">
        <v>5291</v>
      </c>
      <c r="B368" s="267" t="s">
        <v>4961</v>
      </c>
      <c r="C368" s="267" t="s">
        <v>4921</v>
      </c>
      <c r="D368" s="267">
        <v>0.11051903800757711</v>
      </c>
      <c r="E368" s="267">
        <v>1.3057425375287759</v>
      </c>
      <c r="F368" s="267">
        <v>2.275584999338041</v>
      </c>
      <c r="G368" s="267">
        <v>1.0236139187179389</v>
      </c>
      <c r="H368" s="267">
        <v>5.4299912424701738E-2</v>
      </c>
      <c r="I368" s="267">
        <v>1.2271897163503229</v>
      </c>
      <c r="J368" s="267">
        <v>0.88548563082467735</v>
      </c>
      <c r="K368" s="267">
        <v>0.44577580417315482</v>
      </c>
      <c r="L368" s="267">
        <v>0.7765148188205192</v>
      </c>
      <c r="M368" s="267">
        <v>1.9615247854555009</v>
      </c>
      <c r="N368" s="267">
        <v>1.5622965897762759</v>
      </c>
      <c r="O368" s="267">
        <v>10.42163682813802</v>
      </c>
      <c r="P368" s="267">
        <v>4.8809278232500342</v>
      </c>
      <c r="Q368" s="267">
        <v>4.4421605415578957</v>
      </c>
      <c r="R368" s="267">
        <v>5.1854647327256167</v>
      </c>
      <c r="S368" s="267">
        <v>19.264581212121161</v>
      </c>
      <c r="T368" s="267">
        <v>5.2306589690509311</v>
      </c>
      <c r="U368" s="267">
        <v>4.3696383082778034</v>
      </c>
      <c r="V368" s="267">
        <v>5.4177173633577373</v>
      </c>
      <c r="W368" s="267">
        <v>17.821810932526709</v>
      </c>
      <c r="X368" s="267">
        <v>1.83049199852592</v>
      </c>
      <c r="Y368" s="267">
        <v>1.7823111427139979</v>
      </c>
      <c r="Z368" s="267">
        <v>3.0884079116913301</v>
      </c>
      <c r="AA368" s="267">
        <v>4.6356444846453364</v>
      </c>
      <c r="AB368" s="267">
        <v>54.4010806</v>
      </c>
      <c r="AC368" s="267">
        <v>1.5027330249999999</v>
      </c>
      <c r="AD368" s="267">
        <v>103.29159009999999</v>
      </c>
      <c r="AE368" s="267">
        <v>733.83723459999999</v>
      </c>
    </row>
    <row r="369" spans="1:31">
      <c r="A369" s="267" t="s">
        <v>5292</v>
      </c>
      <c r="B369" s="267" t="s">
        <v>4961</v>
      </c>
      <c r="C369" s="267" t="s">
        <v>4922</v>
      </c>
      <c r="D369" s="267">
        <v>0.52570051547414776</v>
      </c>
      <c r="E369" s="267">
        <v>1.158068756089246</v>
      </c>
      <c r="F369" s="267">
        <v>1.6372215622101149</v>
      </c>
      <c r="G369" s="267">
        <v>2.134110443291767</v>
      </c>
      <c r="H369" s="267">
        <v>0.37607245415448382</v>
      </c>
      <c r="I369" s="267">
        <v>0.81116228518146694</v>
      </c>
      <c r="J369" s="267">
        <v>1.153500703086259</v>
      </c>
      <c r="K369" s="267">
        <v>14.49352372431953</v>
      </c>
      <c r="L369" s="267">
        <v>0.66711910795213403</v>
      </c>
      <c r="M369" s="267">
        <v>2.9912420920141778</v>
      </c>
      <c r="N369" s="267">
        <v>2.1089843365153018</v>
      </c>
      <c r="O369" s="267">
        <v>15.22245102014625</v>
      </c>
      <c r="P369" s="267">
        <v>3.123221020685115</v>
      </c>
      <c r="Q369" s="267">
        <v>4.4331156447351727</v>
      </c>
      <c r="R369" s="267">
        <v>4.2785770206533993</v>
      </c>
      <c r="S369" s="267">
        <v>11.93815479691014</v>
      </c>
      <c r="T369" s="267">
        <v>4.885672481103744</v>
      </c>
      <c r="U369" s="267">
        <v>3.4507233560426029</v>
      </c>
      <c r="V369" s="267">
        <v>4.4463507460252192</v>
      </c>
      <c r="W369" s="267">
        <v>8.8560093967294176</v>
      </c>
      <c r="X369" s="267">
        <v>2.7450888232089672</v>
      </c>
      <c r="Y369" s="267">
        <v>1.732158130542959</v>
      </c>
      <c r="Z369" s="267">
        <v>2.3577599619710141</v>
      </c>
      <c r="AA369" s="267">
        <v>3.7956487099565481</v>
      </c>
      <c r="AB369" s="267">
        <v>53.757425390000002</v>
      </c>
      <c r="AC369" s="267">
        <v>1.8329216340000001</v>
      </c>
      <c r="AD369" s="267">
        <v>103.1702533</v>
      </c>
      <c r="AE369" s="267">
        <v>758.95643589999997</v>
      </c>
    </row>
    <row r="370" spans="1:31">
      <c r="A370" s="267" t="s">
        <v>5293</v>
      </c>
      <c r="B370" s="267" t="s">
        <v>4961</v>
      </c>
      <c r="C370" s="267" t="s">
        <v>4923</v>
      </c>
      <c r="D370" s="267">
        <v>0.33940928249832603</v>
      </c>
      <c r="E370" s="267">
        <v>0.89931925239357635</v>
      </c>
      <c r="F370" s="267">
        <v>2.394607409041515</v>
      </c>
      <c r="G370" s="267">
        <v>4.0014948521459051</v>
      </c>
      <c r="H370" s="267">
        <v>0.1222326430400278</v>
      </c>
      <c r="I370" s="267">
        <v>1.069084748021238</v>
      </c>
      <c r="J370" s="267">
        <v>2.084170470119818</v>
      </c>
      <c r="K370" s="267">
        <v>12.95248456961485</v>
      </c>
      <c r="L370" s="267">
        <v>0.69414771015225241</v>
      </c>
      <c r="M370" s="267">
        <v>2.5902754349950721</v>
      </c>
      <c r="N370" s="267">
        <v>1.934502138426806</v>
      </c>
      <c r="O370" s="267">
        <v>14.65520194075391</v>
      </c>
      <c r="P370" s="267">
        <v>2.423843452894316</v>
      </c>
      <c r="Q370" s="267">
        <v>3.723888025381072</v>
      </c>
      <c r="R370" s="267">
        <v>4.5633435835982397</v>
      </c>
      <c r="S370" s="267">
        <v>11.60897968962778</v>
      </c>
      <c r="T370" s="267">
        <v>3.276909710167883</v>
      </c>
      <c r="U370" s="267">
        <v>2.9911753773920138</v>
      </c>
      <c r="V370" s="267">
        <v>4.1904560143649823</v>
      </c>
      <c r="W370" s="267">
        <v>9.7305347665226467</v>
      </c>
      <c r="X370" s="267">
        <v>2.2359965879275641</v>
      </c>
      <c r="Y370" s="267">
        <v>1.6326036152173331</v>
      </c>
      <c r="Z370" s="267">
        <v>3.26250804986456</v>
      </c>
      <c r="AA370" s="267">
        <v>6.5671146548163213</v>
      </c>
      <c r="AB370" s="267">
        <v>54.729854840000002</v>
      </c>
      <c r="AC370" s="267">
        <v>1.5904712270000001</v>
      </c>
      <c r="AD370" s="267">
        <v>103.86775849999999</v>
      </c>
      <c r="AE370" s="267">
        <v>736.56749739999998</v>
      </c>
    </row>
    <row r="371" spans="1:31">
      <c r="A371" s="267" t="s">
        <v>5294</v>
      </c>
      <c r="B371" s="267" t="s">
        <v>4961</v>
      </c>
      <c r="C371" s="267" t="s">
        <v>4924</v>
      </c>
      <c r="D371" s="267">
        <v>0.25428917770293519</v>
      </c>
      <c r="E371" s="267">
        <v>0.59018049994832278</v>
      </c>
      <c r="F371" s="267">
        <v>1.627139934065017</v>
      </c>
      <c r="G371" s="267">
        <v>4.1271844382372649</v>
      </c>
      <c r="H371" s="267">
        <v>0.25920092166541292</v>
      </c>
      <c r="I371" s="267">
        <v>0.26619761172791068</v>
      </c>
      <c r="J371" s="267">
        <v>2.8034697995122109</v>
      </c>
      <c r="K371" s="267">
        <v>10.906699747446689</v>
      </c>
      <c r="L371" s="267">
        <v>8.4244469966516142</v>
      </c>
      <c r="M371" s="267">
        <v>2.3545250221304541</v>
      </c>
      <c r="N371" s="267">
        <v>2.9650739631788459</v>
      </c>
      <c r="O371" s="267">
        <v>9.4977334801330802</v>
      </c>
      <c r="P371" s="267">
        <v>5.4044320233058976</v>
      </c>
      <c r="Q371" s="267">
        <v>2.6185053226080068</v>
      </c>
      <c r="R371" s="267">
        <v>6.5910541097873372</v>
      </c>
      <c r="S371" s="267">
        <v>9.2429265610878595</v>
      </c>
      <c r="T371" s="267">
        <v>5.4704829431983466</v>
      </c>
      <c r="U371" s="267">
        <v>1.4144734253873561</v>
      </c>
      <c r="V371" s="267">
        <v>3.8461983503163588</v>
      </c>
      <c r="W371" s="267">
        <v>8.1156373257230676</v>
      </c>
      <c r="X371" s="267">
        <v>3.651710828273905</v>
      </c>
      <c r="Y371" s="267">
        <v>0.87380212579834537</v>
      </c>
      <c r="Z371" s="267">
        <v>2.2331328589216501</v>
      </c>
      <c r="AA371" s="267">
        <v>6.3118380952706996</v>
      </c>
      <c r="AB371" s="267">
        <v>53.013478550000002</v>
      </c>
      <c r="AC371" s="267">
        <v>1.9923481729999999</v>
      </c>
      <c r="AD371" s="267">
        <v>104.8617292</v>
      </c>
      <c r="AE371" s="267">
        <v>739.31940799999995</v>
      </c>
    </row>
    <row r="372" spans="1:31">
      <c r="A372" s="267" t="s">
        <v>5295</v>
      </c>
      <c r="B372" s="267" t="s">
        <v>4961</v>
      </c>
      <c r="C372" s="267" t="s">
        <v>4925</v>
      </c>
      <c r="D372" s="267">
        <v>1.6787159223487691</v>
      </c>
      <c r="E372" s="267">
        <v>0.17984244516565559</v>
      </c>
      <c r="F372" s="267">
        <v>1.6090151949471241</v>
      </c>
      <c r="G372" s="267">
        <v>4.3773777538937608</v>
      </c>
      <c r="H372" s="267">
        <v>4.5779019515016638E-2</v>
      </c>
      <c r="I372" s="267">
        <v>0.31567349638733772</v>
      </c>
      <c r="J372" s="267">
        <v>0.8900020347226747</v>
      </c>
      <c r="K372" s="267">
        <v>1.1009367957360441</v>
      </c>
      <c r="L372" s="267">
        <v>3.1104323933498241</v>
      </c>
      <c r="M372" s="267">
        <v>3.160669036836484</v>
      </c>
      <c r="N372" s="267">
        <v>2.3602031658009071</v>
      </c>
      <c r="O372" s="267">
        <v>33.950970411125141</v>
      </c>
      <c r="P372" s="267">
        <v>1.5176604453324121</v>
      </c>
      <c r="Q372" s="267">
        <v>3.0375179969605588</v>
      </c>
      <c r="R372" s="267">
        <v>5.0380936505769363</v>
      </c>
      <c r="S372" s="267">
        <v>12.74583981784804</v>
      </c>
      <c r="T372" s="267">
        <v>1.3157111863194879</v>
      </c>
      <c r="U372" s="267">
        <v>1.4454600360600749</v>
      </c>
      <c r="V372" s="267">
        <v>4.0214459174869317</v>
      </c>
      <c r="W372" s="267">
        <v>7.7943939562991957</v>
      </c>
      <c r="X372" s="267">
        <v>1.1123843434886529</v>
      </c>
      <c r="Y372" s="267">
        <v>0.91109692184980395</v>
      </c>
      <c r="Z372" s="267">
        <v>2.203646373396059</v>
      </c>
      <c r="AA372" s="267">
        <v>5.948356089056011</v>
      </c>
      <c r="AB372" s="267">
        <v>54.382223799999998</v>
      </c>
      <c r="AC372" s="267">
        <v>1.770420723</v>
      </c>
      <c r="AD372" s="267">
        <v>102.5549961</v>
      </c>
      <c r="AE372" s="267">
        <v>752.54001500000004</v>
      </c>
    </row>
    <row r="373" spans="1:31">
      <c r="A373" s="267" t="s">
        <v>5296</v>
      </c>
      <c r="B373" s="267" t="s">
        <v>4962</v>
      </c>
      <c r="C373" s="267" t="s">
        <v>4915</v>
      </c>
      <c r="D373" s="267">
        <v>0.53019545684126301</v>
      </c>
      <c r="E373" s="267">
        <v>0.65266515765346012</v>
      </c>
      <c r="F373" s="267">
        <v>3.5332903621585752</v>
      </c>
      <c r="G373" s="267">
        <v>4.8244430884674481</v>
      </c>
      <c r="H373" s="267">
        <v>0.1192085079341606</v>
      </c>
      <c r="I373" s="267">
        <v>1.9652507624549009</v>
      </c>
      <c r="J373" s="267">
        <v>3.2574779314824021</v>
      </c>
      <c r="K373" s="267">
        <v>5.853666478223392</v>
      </c>
      <c r="L373" s="267">
        <v>0.57968820609721561</v>
      </c>
      <c r="M373" s="267">
        <v>3.0043705040477851</v>
      </c>
      <c r="N373" s="267">
        <v>2.0841087117801971</v>
      </c>
      <c r="O373" s="267">
        <v>19.12176335202593</v>
      </c>
      <c r="P373" s="267">
        <v>1.931050859715816</v>
      </c>
      <c r="Q373" s="267">
        <v>3.9599447624200028</v>
      </c>
      <c r="R373" s="267">
        <v>5.1682683892492163</v>
      </c>
      <c r="S373" s="267">
        <v>12.02000739820183</v>
      </c>
      <c r="T373" s="267">
        <v>2.479304217454688</v>
      </c>
      <c r="U373" s="267">
        <v>2.7766598881237998</v>
      </c>
      <c r="V373" s="267">
        <v>3.9388925953630349</v>
      </c>
      <c r="W373" s="267">
        <v>8.6567372397516937</v>
      </c>
      <c r="X373" s="267">
        <v>1.670554209262993</v>
      </c>
      <c r="Y373" s="267">
        <v>2.079037209450342</v>
      </c>
      <c r="Z373" s="267">
        <v>3.4139271008774301</v>
      </c>
      <c r="AA373" s="267">
        <v>6.3568603390903036</v>
      </c>
      <c r="AB373" s="267">
        <v>55.272118380000002</v>
      </c>
      <c r="AC373" s="267">
        <v>1.5952268949999999</v>
      </c>
      <c r="AD373" s="267">
        <v>104.00542919999999</v>
      </c>
      <c r="AE373" s="267">
        <v>742.15533649999998</v>
      </c>
    </row>
    <row r="374" spans="1:31">
      <c r="A374" s="267" t="s">
        <v>5297</v>
      </c>
      <c r="B374" s="267" t="s">
        <v>4962</v>
      </c>
      <c r="C374" s="267" t="s">
        <v>4917</v>
      </c>
      <c r="D374" s="267">
        <v>0.38350074119715433</v>
      </c>
      <c r="E374" s="267">
        <v>0.74732310949728753</v>
      </c>
      <c r="F374" s="267">
        <v>3.1729230828748469</v>
      </c>
      <c r="G374" s="267">
        <v>4.7072145625341344</v>
      </c>
      <c r="H374" s="267">
        <v>0.35999784165350229</v>
      </c>
      <c r="I374" s="267">
        <v>1.2204219611237199</v>
      </c>
      <c r="J374" s="267">
        <v>3.707375204419411</v>
      </c>
      <c r="K374" s="267">
        <v>11.973153761091879</v>
      </c>
      <c r="L374" s="267">
        <v>0.27719354273304259</v>
      </c>
      <c r="M374" s="267">
        <v>2.176806609748406</v>
      </c>
      <c r="N374" s="267">
        <v>2.7640481870890978</v>
      </c>
      <c r="O374" s="267">
        <v>13.31754216144094</v>
      </c>
      <c r="P374" s="267">
        <v>0.91012402495071898</v>
      </c>
      <c r="Q374" s="267">
        <v>2.8084599207647338</v>
      </c>
      <c r="R374" s="267">
        <v>6.1305065128904914</v>
      </c>
      <c r="S374" s="267">
        <v>11.46705922468551</v>
      </c>
      <c r="T374" s="267">
        <v>1.938226483792957</v>
      </c>
      <c r="U374" s="267">
        <v>1.830867093571515</v>
      </c>
      <c r="V374" s="267">
        <v>4.9984849790342718</v>
      </c>
      <c r="W374" s="267">
        <v>9.1844972068296968</v>
      </c>
      <c r="X374" s="267">
        <v>1.750109731324208</v>
      </c>
      <c r="Y374" s="267">
        <v>1.599996386189388</v>
      </c>
      <c r="Z374" s="267">
        <v>3.5958150392744082</v>
      </c>
      <c r="AA374" s="267">
        <v>6.9825173812734551</v>
      </c>
      <c r="AB374" s="267">
        <v>52.417615359999999</v>
      </c>
      <c r="AC374" s="267">
        <v>1.774101033</v>
      </c>
      <c r="AD374" s="267">
        <v>101.5544393</v>
      </c>
      <c r="AE374" s="267">
        <v>731.29363530000001</v>
      </c>
    </row>
    <row r="375" spans="1:31">
      <c r="A375" s="267" t="s">
        <v>5298</v>
      </c>
      <c r="B375" s="267" t="s">
        <v>4962</v>
      </c>
      <c r="C375" s="267" t="s">
        <v>4918</v>
      </c>
      <c r="D375" s="267">
        <v>0.40804906422150389</v>
      </c>
      <c r="E375" s="267">
        <v>0.49868819732766628</v>
      </c>
      <c r="F375" s="267">
        <v>1.536121266413486</v>
      </c>
      <c r="G375" s="267">
        <v>2.8819755055565039</v>
      </c>
      <c r="H375" s="267">
        <v>1.1626636010401859E-2</v>
      </c>
      <c r="I375" s="267">
        <v>0.2374444276846468</v>
      </c>
      <c r="J375" s="267">
        <v>0.47914770234862658</v>
      </c>
      <c r="K375" s="267">
        <v>3.6718506222841758</v>
      </c>
      <c r="L375" s="267">
        <v>1.9951873746426969</v>
      </c>
      <c r="M375" s="267">
        <v>3.6615690819258222</v>
      </c>
      <c r="N375" s="267">
        <v>3.3713838684978921</v>
      </c>
      <c r="O375" s="267">
        <v>16.401279997142272</v>
      </c>
      <c r="P375" s="267">
        <v>5.3329877755037689</v>
      </c>
      <c r="Q375" s="267">
        <v>2.7843708981655091</v>
      </c>
      <c r="R375" s="267">
        <v>4.766905740973602</v>
      </c>
      <c r="S375" s="267">
        <v>11.314192695875031</v>
      </c>
      <c r="T375" s="267">
        <v>7.0561192350066992</v>
      </c>
      <c r="U375" s="267">
        <v>2.7661231730452309</v>
      </c>
      <c r="V375" s="267">
        <v>3.7673688126135731</v>
      </c>
      <c r="W375" s="267">
        <v>10.8999398898492</v>
      </c>
      <c r="X375" s="267">
        <v>3.962316105110625</v>
      </c>
      <c r="Y375" s="267">
        <v>1.284799054742237</v>
      </c>
      <c r="Z375" s="267">
        <v>2.7606150865032291</v>
      </c>
      <c r="AA375" s="267">
        <v>7.7195506948796746</v>
      </c>
      <c r="AB375" s="267">
        <v>53.368481539999998</v>
      </c>
      <c r="AC375" s="267">
        <v>1.8868017319999999</v>
      </c>
      <c r="AD375" s="267">
        <v>102.90914429999999</v>
      </c>
      <c r="AE375" s="267">
        <v>730.46190430000001</v>
      </c>
    </row>
    <row r="376" spans="1:31">
      <c r="A376" s="267" t="s">
        <v>5299</v>
      </c>
      <c r="B376" s="267" t="s">
        <v>4962</v>
      </c>
      <c r="C376" s="267" t="s">
        <v>4919</v>
      </c>
      <c r="D376" s="267">
        <v>0.18680041217866089</v>
      </c>
      <c r="E376" s="267">
        <v>0.74044369340700822</v>
      </c>
      <c r="F376" s="267">
        <v>1.591465224552453</v>
      </c>
      <c r="G376" s="267">
        <v>4.9079849595187248</v>
      </c>
      <c r="H376" s="267">
        <v>5.9559556296791417E-2</v>
      </c>
      <c r="I376" s="267">
        <v>0.47862887651693481</v>
      </c>
      <c r="J376" s="267">
        <v>2.3904411891526989</v>
      </c>
      <c r="K376" s="267">
        <v>2.10540512258238</v>
      </c>
      <c r="L376" s="267">
        <v>1.761874967171315</v>
      </c>
      <c r="M376" s="267">
        <v>3.0507626066172082</v>
      </c>
      <c r="N376" s="267">
        <v>4.2056287497255092</v>
      </c>
      <c r="O376" s="267">
        <v>10.743577433593041</v>
      </c>
      <c r="P376" s="267">
        <v>4.7228813728137462</v>
      </c>
      <c r="Q376" s="267">
        <v>3.7920712278547848</v>
      </c>
      <c r="R376" s="267">
        <v>8.4963714090297362</v>
      </c>
      <c r="S376" s="267">
        <v>14.38232331141416</v>
      </c>
      <c r="T376" s="267">
        <v>4.8247862802129831</v>
      </c>
      <c r="U376" s="267">
        <v>1.842364098900622</v>
      </c>
      <c r="V376" s="267">
        <v>4.5520569652479281</v>
      </c>
      <c r="W376" s="267">
        <v>11.91471435454419</v>
      </c>
      <c r="X376" s="267">
        <v>2.2969110928548901</v>
      </c>
      <c r="Y376" s="267">
        <v>0.90434801148760924</v>
      </c>
      <c r="Z376" s="267">
        <v>2.1682677286509522</v>
      </c>
      <c r="AA376" s="267">
        <v>7.3642673323247818</v>
      </c>
      <c r="AB376" s="267">
        <v>51.945284819999998</v>
      </c>
      <c r="AC376" s="267">
        <v>1.9785744970000001</v>
      </c>
      <c r="AD376" s="267">
        <v>101.4743711</v>
      </c>
      <c r="AE376" s="267">
        <v>734.07202400000006</v>
      </c>
    </row>
    <row r="377" spans="1:31">
      <c r="A377" s="267" t="s">
        <v>5300</v>
      </c>
      <c r="B377" s="267" t="s">
        <v>4962</v>
      </c>
      <c r="C377" s="267" t="s">
        <v>4920</v>
      </c>
      <c r="D377" s="267">
        <v>0.52296635386544299</v>
      </c>
      <c r="E377" s="267">
        <v>0.58912623361117167</v>
      </c>
      <c r="F377" s="267">
        <v>3.004921187503439</v>
      </c>
      <c r="G377" s="267">
        <v>4.5027065485373976</v>
      </c>
      <c r="H377" s="267">
        <v>0.2324664718441764</v>
      </c>
      <c r="I377" s="267">
        <v>1.4346391781133221</v>
      </c>
      <c r="J377" s="267">
        <v>2.375919195310265</v>
      </c>
      <c r="K377" s="267">
        <v>1.4168903209702071</v>
      </c>
      <c r="L377" s="267">
        <v>1.0671929176064281</v>
      </c>
      <c r="M377" s="267">
        <v>3.463229810269469</v>
      </c>
      <c r="N377" s="267">
        <v>3.0700204580055561</v>
      </c>
      <c r="O377" s="267">
        <v>14.579406837568159</v>
      </c>
      <c r="P377" s="267">
        <v>2.158029664393049</v>
      </c>
      <c r="Q377" s="267">
        <v>5.1021734546315551</v>
      </c>
      <c r="R377" s="267">
        <v>6.2603388750865232</v>
      </c>
      <c r="S377" s="267">
        <v>15.24697775624389</v>
      </c>
      <c r="T377" s="267">
        <v>2.736191676813037</v>
      </c>
      <c r="U377" s="267">
        <v>2.853819126556175</v>
      </c>
      <c r="V377" s="267">
        <v>5.0944832735781667</v>
      </c>
      <c r="W377" s="267">
        <v>10.261672700680419</v>
      </c>
      <c r="X377" s="267">
        <v>1.6927438663775629</v>
      </c>
      <c r="Y377" s="267">
        <v>1.7736096850957099</v>
      </c>
      <c r="Z377" s="267">
        <v>3.4767329210078191</v>
      </c>
      <c r="AA377" s="267">
        <v>6.7987702393987286</v>
      </c>
      <c r="AB377" s="267">
        <v>53.054176980000001</v>
      </c>
      <c r="AC377" s="267">
        <v>1.651002539</v>
      </c>
      <c r="AD377" s="267">
        <v>103.8168847</v>
      </c>
      <c r="AE377" s="267">
        <v>755.83101209999995</v>
      </c>
    </row>
    <row r="378" spans="1:31">
      <c r="A378" s="267" t="s">
        <v>5301</v>
      </c>
      <c r="B378" s="267" t="s">
        <v>4962</v>
      </c>
      <c r="C378" s="267" t="s">
        <v>4921</v>
      </c>
      <c r="D378" s="267">
        <v>0.5425618424846852</v>
      </c>
      <c r="E378" s="267">
        <v>0.39666837057765519</v>
      </c>
      <c r="F378" s="267">
        <v>1.5044728714381279</v>
      </c>
      <c r="G378" s="267">
        <v>3.7562832506051822</v>
      </c>
      <c r="H378" s="267">
        <v>8.1093728602827791E-2</v>
      </c>
      <c r="I378" s="267">
        <v>0.44410442484140522</v>
      </c>
      <c r="J378" s="267">
        <v>1.728489080044973</v>
      </c>
      <c r="K378" s="267">
        <v>1.232426405409871</v>
      </c>
      <c r="L378" s="267">
        <v>0.98221690212350476</v>
      </c>
      <c r="M378" s="267">
        <v>2.9807635141088999</v>
      </c>
      <c r="N378" s="267">
        <v>2.376548356778398</v>
      </c>
      <c r="O378" s="267">
        <v>15.086794148556089</v>
      </c>
      <c r="P378" s="267">
        <v>3.185462399736672</v>
      </c>
      <c r="Q378" s="267">
        <v>4.5699702222585614</v>
      </c>
      <c r="R378" s="267">
        <v>5.8307562286953649</v>
      </c>
      <c r="S378" s="267">
        <v>18.213803528203218</v>
      </c>
      <c r="T378" s="267">
        <v>3.1440918682422758</v>
      </c>
      <c r="U378" s="267">
        <v>3.1482896466797339</v>
      </c>
      <c r="V378" s="267">
        <v>4.5012410194740617</v>
      </c>
      <c r="W378" s="267">
        <v>14.073481361108129</v>
      </c>
      <c r="X378" s="267">
        <v>1.4665060190170791</v>
      </c>
      <c r="Y378" s="267">
        <v>1.233027120077598</v>
      </c>
      <c r="Z378" s="267">
        <v>2.3019394913401392</v>
      </c>
      <c r="AA378" s="267">
        <v>7.211190980586589</v>
      </c>
      <c r="AB378" s="267">
        <v>53.153113930000004</v>
      </c>
      <c r="AC378" s="267">
        <v>1.622003423</v>
      </c>
      <c r="AD378" s="267">
        <v>101.5133921</v>
      </c>
      <c r="AE378" s="267">
        <v>758.6043803</v>
      </c>
    </row>
    <row r="379" spans="1:31">
      <c r="A379" s="267" t="s">
        <v>5302</v>
      </c>
      <c r="B379" s="267" t="s">
        <v>4962</v>
      </c>
      <c r="C379" s="267" t="s">
        <v>4922</v>
      </c>
      <c r="D379" s="267">
        <v>0.47649412054232848</v>
      </c>
      <c r="E379" s="267">
        <v>0.40061541732038591</v>
      </c>
      <c r="F379" s="267">
        <v>0.88780091002579242</v>
      </c>
      <c r="G379" s="267">
        <v>3.3638448151726021</v>
      </c>
      <c r="H379" s="267">
        <v>9.6695695438498819E-2</v>
      </c>
      <c r="I379" s="267">
        <v>0.40467134491375018</v>
      </c>
      <c r="J379" s="267">
        <v>1.8372371027023049</v>
      </c>
      <c r="K379" s="267">
        <v>8.1535777830213707</v>
      </c>
      <c r="L379" s="267">
        <v>1.775087649254379</v>
      </c>
      <c r="M379" s="267">
        <v>3.160294845268782</v>
      </c>
      <c r="N379" s="267">
        <v>2.4963185080291588</v>
      </c>
      <c r="O379" s="267">
        <v>14.64518192232584</v>
      </c>
      <c r="P379" s="267">
        <v>4.1798180511453022</v>
      </c>
      <c r="Q379" s="267">
        <v>4.5775702099624151</v>
      </c>
      <c r="R379" s="267">
        <v>4.8324193537556148</v>
      </c>
      <c r="S379" s="267">
        <v>13.67296976765885</v>
      </c>
      <c r="T379" s="267">
        <v>4.7925695364654253</v>
      </c>
      <c r="U379" s="267">
        <v>3.6685616822706959</v>
      </c>
      <c r="V379" s="267">
        <v>4.0253901447589531</v>
      </c>
      <c r="W379" s="267">
        <v>12.220179081721531</v>
      </c>
      <c r="X379" s="267">
        <v>1.2802071818732661</v>
      </c>
      <c r="Y379" s="267">
        <v>1.303780257726753</v>
      </c>
      <c r="Z379" s="267">
        <v>1.5724975667039169</v>
      </c>
      <c r="AA379" s="267">
        <v>5.5076295554412908</v>
      </c>
      <c r="AB379" s="267">
        <v>55.16353144</v>
      </c>
      <c r="AC379" s="267">
        <v>1.7980704080000001</v>
      </c>
      <c r="AD379" s="267">
        <v>102.3664757</v>
      </c>
      <c r="AE379" s="267">
        <v>748.91679599999998</v>
      </c>
    </row>
    <row r="380" spans="1:31">
      <c r="A380" s="267" t="s">
        <v>5303</v>
      </c>
      <c r="B380" s="267" t="s">
        <v>4962</v>
      </c>
      <c r="C380" s="267" t="s">
        <v>4923</v>
      </c>
      <c r="D380" s="267">
        <v>0.1885972958608442</v>
      </c>
      <c r="E380" s="267">
        <v>0.51402925296049184</v>
      </c>
      <c r="F380" s="267">
        <v>2.2526880382049401</v>
      </c>
      <c r="G380" s="267">
        <v>3.1088954480270901</v>
      </c>
      <c r="H380" s="267">
        <v>1.5469161405045961E-4</v>
      </c>
      <c r="I380" s="267">
        <v>1.3513183130403019</v>
      </c>
      <c r="J380" s="267">
        <v>1.9956556439118369</v>
      </c>
      <c r="K380" s="267">
        <v>1.4720669875837971</v>
      </c>
      <c r="L380" s="267">
        <v>0.57398760755400957</v>
      </c>
      <c r="M380" s="267">
        <v>2.4407915540133822</v>
      </c>
      <c r="N380" s="267">
        <v>2.5598085252909359</v>
      </c>
      <c r="O380" s="267">
        <v>11.35511586023499</v>
      </c>
      <c r="P380" s="267">
        <v>2.9911539197873132</v>
      </c>
      <c r="Q380" s="267">
        <v>4.7897001933759604</v>
      </c>
      <c r="R380" s="267">
        <v>6.6548698017937831</v>
      </c>
      <c r="S380" s="267">
        <v>18.402289782545481</v>
      </c>
      <c r="T380" s="267">
        <v>3.141957839018235</v>
      </c>
      <c r="U380" s="267">
        <v>3.3697275624336021</v>
      </c>
      <c r="V380" s="267">
        <v>5.6765095502865872</v>
      </c>
      <c r="W380" s="267">
        <v>15.585638187816251</v>
      </c>
      <c r="X380" s="267">
        <v>1.1935763297478239</v>
      </c>
      <c r="Y380" s="267">
        <v>1.8640196878652719</v>
      </c>
      <c r="Z380" s="267">
        <v>2.4675333720129928</v>
      </c>
      <c r="AA380" s="267">
        <v>5.9839071834294302</v>
      </c>
      <c r="AB380" s="267">
        <v>53.452224180000002</v>
      </c>
      <c r="AC380" s="267">
        <v>1.8323976689999999</v>
      </c>
      <c r="AD380" s="267">
        <v>104.0045404</v>
      </c>
      <c r="AE380" s="267">
        <v>756.73968149999996</v>
      </c>
    </row>
    <row r="381" spans="1:31">
      <c r="A381" s="267" t="s">
        <v>5304</v>
      </c>
      <c r="B381" s="267" t="s">
        <v>4962</v>
      </c>
      <c r="C381" s="267" t="s">
        <v>4924</v>
      </c>
      <c r="D381" s="267">
        <v>0.46041678390539942</v>
      </c>
      <c r="E381" s="267">
        <v>0.83673914469258226</v>
      </c>
      <c r="F381" s="267">
        <v>2.0068256115927068</v>
      </c>
      <c r="G381" s="267">
        <v>5.5877085575212853</v>
      </c>
      <c r="H381" s="267">
        <v>0.28390399884317319</v>
      </c>
      <c r="I381" s="267">
        <v>0.79192874706761374</v>
      </c>
      <c r="J381" s="267">
        <v>2.7675244044621419</v>
      </c>
      <c r="K381" s="267">
        <v>5.7040074291893079</v>
      </c>
      <c r="L381" s="267">
        <v>1.283456777835783</v>
      </c>
      <c r="M381" s="267">
        <v>2.2536081546979481</v>
      </c>
      <c r="N381" s="267">
        <v>2.6303277626712802</v>
      </c>
      <c r="O381" s="267">
        <v>11.53415717259135</v>
      </c>
      <c r="P381" s="267">
        <v>3.507917761351047</v>
      </c>
      <c r="Q381" s="267">
        <v>3.050327274918244</v>
      </c>
      <c r="R381" s="267">
        <v>5.3284656257686658</v>
      </c>
      <c r="S381" s="267">
        <v>14.31467052028697</v>
      </c>
      <c r="T381" s="267">
        <v>3.8308309490202901</v>
      </c>
      <c r="U381" s="267">
        <v>2.1851325944090392</v>
      </c>
      <c r="V381" s="267">
        <v>4.0558336517174034</v>
      </c>
      <c r="W381" s="267">
        <v>12.889986688632611</v>
      </c>
      <c r="X381" s="267">
        <v>2.0296363131371651</v>
      </c>
      <c r="Y381" s="267">
        <v>1.351970742137085</v>
      </c>
      <c r="Z381" s="267">
        <v>2.391629277991691</v>
      </c>
      <c r="AA381" s="267">
        <v>7.7742219412499702</v>
      </c>
      <c r="AB381" s="267">
        <v>53.134218869999998</v>
      </c>
      <c r="AC381" s="267">
        <v>1.8244589529999999</v>
      </c>
      <c r="AD381" s="267">
        <v>102.9516672</v>
      </c>
      <c r="AE381" s="267">
        <v>731.96281599999998</v>
      </c>
    </row>
    <row r="382" spans="1:31">
      <c r="A382" s="267" t="s">
        <v>5305</v>
      </c>
      <c r="B382" s="267" t="s">
        <v>4962</v>
      </c>
      <c r="C382" s="267" t="s">
        <v>4925</v>
      </c>
      <c r="D382" s="267">
        <v>0.47181799247816519</v>
      </c>
      <c r="E382" s="267">
        <v>0.62077811057316057</v>
      </c>
      <c r="F382" s="267">
        <v>1.433647913693975</v>
      </c>
      <c r="G382" s="267">
        <v>4.34483104998945</v>
      </c>
      <c r="H382" s="267">
        <v>0.12847297293256871</v>
      </c>
      <c r="I382" s="267">
        <v>0.4750800186893952</v>
      </c>
      <c r="J382" s="267">
        <v>2.0824333569303528</v>
      </c>
      <c r="K382" s="267">
        <v>3.230219231145218</v>
      </c>
      <c r="L382" s="267">
        <v>1.0831835503751579</v>
      </c>
      <c r="M382" s="267">
        <v>3.0129098115722122</v>
      </c>
      <c r="N382" s="267">
        <v>2.144169905923992</v>
      </c>
      <c r="O382" s="267">
        <v>16.220426100387812</v>
      </c>
      <c r="P382" s="267">
        <v>3.714942870710972</v>
      </c>
      <c r="Q382" s="267">
        <v>4.2036266359932366</v>
      </c>
      <c r="R382" s="267">
        <v>5.1807665490702446</v>
      </c>
      <c r="S382" s="267">
        <v>16.78434614665467</v>
      </c>
      <c r="T382" s="267">
        <v>3.0291600799088489</v>
      </c>
      <c r="U382" s="267">
        <v>2.8021730076294999</v>
      </c>
      <c r="V382" s="267">
        <v>3.6380571785342899</v>
      </c>
      <c r="W382" s="267">
        <v>13.099272678548539</v>
      </c>
      <c r="X382" s="267">
        <v>1.739647721357094</v>
      </c>
      <c r="Y382" s="267">
        <v>1.0699262585298619</v>
      </c>
      <c r="Z382" s="267">
        <v>2.0027162190867198</v>
      </c>
      <c r="AA382" s="267">
        <v>7.0154917058005806</v>
      </c>
      <c r="AB382" s="267">
        <v>52.820736910000001</v>
      </c>
      <c r="AC382" s="267">
        <v>1.6417697</v>
      </c>
      <c r="AD382" s="267">
        <v>103.4572975</v>
      </c>
      <c r="AE382" s="267">
        <v>739.44365779999998</v>
      </c>
    </row>
    <row r="383" spans="1:31">
      <c r="A383" s="267" t="s">
        <v>5306</v>
      </c>
      <c r="B383" s="267" t="s">
        <v>4963</v>
      </c>
      <c r="C383" s="267" t="s">
        <v>4915</v>
      </c>
      <c r="D383" s="267">
        <v>0.6353702133028053</v>
      </c>
      <c r="E383" s="267">
        <v>0.68835133727315556</v>
      </c>
      <c r="F383" s="267">
        <v>3.3022729895129732</v>
      </c>
      <c r="G383" s="267">
        <v>2.8963958256186588</v>
      </c>
      <c r="H383" s="267">
        <v>0.19575430161325971</v>
      </c>
      <c r="I383" s="267">
        <v>1.7693070437946681</v>
      </c>
      <c r="J383" s="267">
        <v>1.95932260332692</v>
      </c>
      <c r="K383" s="267">
        <v>20.147886457959881</v>
      </c>
      <c r="L383" s="267">
        <v>0.99972745487103432</v>
      </c>
      <c r="M383" s="267">
        <v>2.7163071706303028</v>
      </c>
      <c r="N383" s="267">
        <v>2.3172149567307181</v>
      </c>
      <c r="O383" s="267">
        <v>13.72852757912775</v>
      </c>
      <c r="P383" s="267">
        <v>4.5501407248909373</v>
      </c>
      <c r="Q383" s="267">
        <v>3.3760706874535691</v>
      </c>
      <c r="R383" s="267">
        <v>4.251932352664423</v>
      </c>
      <c r="S383" s="267">
        <v>9.2584026918722877</v>
      </c>
      <c r="T383" s="267">
        <v>3.364932972972174</v>
      </c>
      <c r="U383" s="267">
        <v>2.3010866525541558</v>
      </c>
      <c r="V383" s="267">
        <v>3.3180488473011609</v>
      </c>
      <c r="W383" s="267">
        <v>6.7772590405889801</v>
      </c>
      <c r="X383" s="267">
        <v>2.1059200835389</v>
      </c>
      <c r="Y383" s="267">
        <v>1.6753116731091291</v>
      </c>
      <c r="Z383" s="267">
        <v>2.7961566296207998</v>
      </c>
      <c r="AA383" s="267">
        <v>4.1999930354660089</v>
      </c>
      <c r="AB383" s="267">
        <v>53.872463930000002</v>
      </c>
      <c r="AC383" s="267">
        <v>1.6157748119999999</v>
      </c>
      <c r="AD383" s="267">
        <v>103.5509869</v>
      </c>
      <c r="AE383" s="267">
        <v>747.26289450000002</v>
      </c>
    </row>
    <row r="384" spans="1:31">
      <c r="A384" s="267" t="s">
        <v>5307</v>
      </c>
      <c r="B384" s="267" t="s">
        <v>4963</v>
      </c>
      <c r="C384" s="267" t="s">
        <v>4917</v>
      </c>
      <c r="D384" s="267">
        <v>0.30370117808663938</v>
      </c>
      <c r="E384" s="267">
        <v>1.375556288276101</v>
      </c>
      <c r="F384" s="267">
        <v>1.353373420321043</v>
      </c>
      <c r="G384" s="267">
        <v>2.528582584227189</v>
      </c>
      <c r="H384" s="267">
        <v>1.144849663974286</v>
      </c>
      <c r="I384" s="267">
        <v>0.47375955555722249</v>
      </c>
      <c r="J384" s="267">
        <v>1.745190927713768</v>
      </c>
      <c r="K384" s="267">
        <v>3.9713860464229001</v>
      </c>
      <c r="L384" s="267">
        <v>1.428777512550417</v>
      </c>
      <c r="M384" s="267">
        <v>3.257679909434537</v>
      </c>
      <c r="N384" s="267">
        <v>1.8505015507185989</v>
      </c>
      <c r="O384" s="267">
        <v>14.487644585518931</v>
      </c>
      <c r="P384" s="267">
        <v>4.0594278731423383</v>
      </c>
      <c r="Q384" s="267">
        <v>4.7550324788058296</v>
      </c>
      <c r="R384" s="267">
        <v>4.5758991069338961</v>
      </c>
      <c r="S384" s="267">
        <v>16.150643693351569</v>
      </c>
      <c r="T384" s="267">
        <v>4.9079935788483491</v>
      </c>
      <c r="U384" s="267">
        <v>3.3877325173712638</v>
      </c>
      <c r="V384" s="267">
        <v>3.6828652313715389</v>
      </c>
      <c r="W384" s="267">
        <v>12.737681097522159</v>
      </c>
      <c r="X384" s="267">
        <v>2.4364795435393471</v>
      </c>
      <c r="Y384" s="267">
        <v>1.483475456147864</v>
      </c>
      <c r="Z384" s="267">
        <v>2.0896666554125058</v>
      </c>
      <c r="AA384" s="267">
        <v>5.7288998994827196</v>
      </c>
      <c r="AB384" s="267">
        <v>50.310965539999998</v>
      </c>
      <c r="AC384" s="267">
        <v>1.7711147920000001</v>
      </c>
      <c r="AD384" s="267">
        <v>101.9399908</v>
      </c>
      <c r="AE384" s="267">
        <v>737.18509570000003</v>
      </c>
    </row>
    <row r="385" spans="1:31">
      <c r="A385" s="267" t="s">
        <v>5308</v>
      </c>
      <c r="B385" s="267" t="s">
        <v>4963</v>
      </c>
      <c r="C385" s="267" t="s">
        <v>4918</v>
      </c>
      <c r="D385" s="267">
        <v>0.46677154355402217</v>
      </c>
      <c r="E385" s="267">
        <v>0.38570298490846172</v>
      </c>
      <c r="F385" s="267">
        <v>0.88980809212678558</v>
      </c>
      <c r="G385" s="267">
        <v>3.351331615202001</v>
      </c>
      <c r="H385" s="267">
        <v>9.3084800232162562E-2</v>
      </c>
      <c r="I385" s="267">
        <v>0.38957925674545879</v>
      </c>
      <c r="J385" s="267">
        <v>1.7810040548441399</v>
      </c>
      <c r="K385" s="267">
        <v>7.8643204468576613</v>
      </c>
      <c r="L385" s="267">
        <v>1.739587335224454</v>
      </c>
      <c r="M385" s="267">
        <v>3.1381057072185121</v>
      </c>
      <c r="N385" s="267">
        <v>2.4882576826985372</v>
      </c>
      <c r="O385" s="267">
        <v>14.534207869795241</v>
      </c>
      <c r="P385" s="267">
        <v>4.1521453767213474</v>
      </c>
      <c r="Q385" s="267">
        <v>4.5758400808457091</v>
      </c>
      <c r="R385" s="267">
        <v>4.8806127683849434</v>
      </c>
      <c r="S385" s="267">
        <v>13.79269041548411</v>
      </c>
      <c r="T385" s="267">
        <v>4.7828307610467684</v>
      </c>
      <c r="U385" s="267">
        <v>3.6471957079029531</v>
      </c>
      <c r="V385" s="267">
        <v>4.0828097916037214</v>
      </c>
      <c r="W385" s="267">
        <v>12.361263354556829</v>
      </c>
      <c r="X385" s="267">
        <v>1.30036180885637</v>
      </c>
      <c r="Y385" s="267">
        <v>1.3198885229944439</v>
      </c>
      <c r="Z385" s="267">
        <v>1.6590381403810179</v>
      </c>
      <c r="AA385" s="267">
        <v>5.6799413641970729</v>
      </c>
      <c r="AB385" s="267">
        <v>54.934579769999999</v>
      </c>
      <c r="AC385" s="267">
        <v>1.7885878669999999</v>
      </c>
      <c r="AD385" s="267">
        <v>104.5414191</v>
      </c>
      <c r="AE385" s="267">
        <v>734.65611899999999</v>
      </c>
    </row>
    <row r="386" spans="1:31">
      <c r="A386" s="267" t="s">
        <v>5309</v>
      </c>
      <c r="B386" s="267" t="s">
        <v>4963</v>
      </c>
      <c r="C386" s="267" t="s">
        <v>4919</v>
      </c>
      <c r="D386" s="267">
        <v>0.32849346532923518</v>
      </c>
      <c r="E386" s="267">
        <v>0.52620985501077833</v>
      </c>
      <c r="F386" s="267">
        <v>2.0291987580426349</v>
      </c>
      <c r="G386" s="267">
        <v>5.247938030478652</v>
      </c>
      <c r="H386" s="267">
        <v>0.25957106805445013</v>
      </c>
      <c r="I386" s="267">
        <v>0.87875520978603539</v>
      </c>
      <c r="J386" s="267">
        <v>3.5399773125959331</v>
      </c>
      <c r="K386" s="267">
        <v>10.921122912764419</v>
      </c>
      <c r="L386" s="267">
        <v>0.52678757526385112</v>
      </c>
      <c r="M386" s="267">
        <v>2.0136862531801158</v>
      </c>
      <c r="N386" s="267">
        <v>2.474148974064986</v>
      </c>
      <c r="O386" s="267">
        <v>13.30705186298403</v>
      </c>
      <c r="P386" s="267">
        <v>1.5791710856897441</v>
      </c>
      <c r="Q386" s="267">
        <v>2.7428026405696029</v>
      </c>
      <c r="R386" s="267">
        <v>5.6250557642039967</v>
      </c>
      <c r="S386" s="267">
        <v>12.782676897268299</v>
      </c>
      <c r="T386" s="267">
        <v>2.2936856478994549</v>
      </c>
      <c r="U386" s="267">
        <v>1.8209771036541831</v>
      </c>
      <c r="V386" s="267">
        <v>4.2642881183717041</v>
      </c>
      <c r="W386" s="267">
        <v>11.20468221843349</v>
      </c>
      <c r="X386" s="267">
        <v>1.655396230080568</v>
      </c>
      <c r="Y386" s="267">
        <v>1.1834836487422991</v>
      </c>
      <c r="Z386" s="267">
        <v>2.8362086251030361</v>
      </c>
      <c r="AA386" s="267">
        <v>8.149401025632951</v>
      </c>
      <c r="AB386" s="267">
        <v>52.977091110000003</v>
      </c>
      <c r="AC386" s="267">
        <v>1.6058203099999999</v>
      </c>
      <c r="AD386" s="267">
        <v>103.8912843</v>
      </c>
      <c r="AE386" s="267">
        <v>743.56525690000001</v>
      </c>
    </row>
    <row r="387" spans="1:31">
      <c r="A387" s="267" t="s">
        <v>5310</v>
      </c>
      <c r="B387" s="267" t="s">
        <v>4963</v>
      </c>
      <c r="C387" s="267" t="s">
        <v>4920</v>
      </c>
      <c r="D387" s="267">
        <v>0.41854301139574251</v>
      </c>
      <c r="E387" s="267">
        <v>0.90130930842339563</v>
      </c>
      <c r="F387" s="267">
        <v>2.1449525311475361</v>
      </c>
      <c r="G387" s="267">
        <v>3.0731416309198449</v>
      </c>
      <c r="H387" s="267">
        <v>0.53405377857570147</v>
      </c>
      <c r="I387" s="267">
        <v>1.3531052402104531</v>
      </c>
      <c r="J387" s="267">
        <v>2.6839608382500391</v>
      </c>
      <c r="K387" s="267">
        <v>11.1646797291727</v>
      </c>
      <c r="L387" s="267">
        <v>0.80530010833290899</v>
      </c>
      <c r="M387" s="267">
        <v>1.8580798572871871</v>
      </c>
      <c r="N387" s="267">
        <v>1.8192494088364239</v>
      </c>
      <c r="O387" s="267">
        <v>13.36085670639498</v>
      </c>
      <c r="P387" s="267">
        <v>3.0592861962963021</v>
      </c>
      <c r="Q387" s="267">
        <v>2.856565033937708</v>
      </c>
      <c r="R387" s="267">
        <v>4.2096161816294142</v>
      </c>
      <c r="S387" s="267">
        <v>12.338615192259301</v>
      </c>
      <c r="T387" s="267">
        <v>3.0098283488390472</v>
      </c>
      <c r="U387" s="267">
        <v>2.3152116308573572</v>
      </c>
      <c r="V387" s="267">
        <v>3.388018032505308</v>
      </c>
      <c r="W387" s="267">
        <v>10.131610313728739</v>
      </c>
      <c r="X387" s="267">
        <v>1.872238619606313</v>
      </c>
      <c r="Y387" s="267">
        <v>1.2384215542146531</v>
      </c>
      <c r="Z387" s="267">
        <v>2.2158840248797458</v>
      </c>
      <c r="AA387" s="267">
        <v>4.8789300782934211</v>
      </c>
      <c r="AB387" s="267">
        <v>51.760116340000003</v>
      </c>
      <c r="AC387" s="267">
        <v>1.7161839139999999</v>
      </c>
      <c r="AD387" s="267">
        <v>103.07349120000001</v>
      </c>
      <c r="AE387" s="267">
        <v>752.8085294</v>
      </c>
    </row>
    <row r="388" spans="1:31">
      <c r="A388" s="267" t="s">
        <v>5311</v>
      </c>
      <c r="B388" s="267" t="s">
        <v>4963</v>
      </c>
      <c r="C388" s="267" t="s">
        <v>4921</v>
      </c>
      <c r="D388" s="267">
        <v>0.22200597834807009</v>
      </c>
      <c r="E388" s="267">
        <v>0.46611459695323848</v>
      </c>
      <c r="F388" s="267">
        <v>1.08833315435376</v>
      </c>
      <c r="G388" s="267">
        <v>2.1536822517561189</v>
      </c>
      <c r="H388" s="267">
        <v>0.1072879485261958</v>
      </c>
      <c r="I388" s="267">
        <v>0.3924809127499222</v>
      </c>
      <c r="J388" s="267">
        <v>1.0739192363051</v>
      </c>
      <c r="K388" s="267">
        <v>5.0477628673444501</v>
      </c>
      <c r="L388" s="267">
        <v>0.97977352134215856</v>
      </c>
      <c r="M388" s="267">
        <v>2.364804791499719</v>
      </c>
      <c r="N388" s="267">
        <v>2.4918408482070009</v>
      </c>
      <c r="O388" s="267">
        <v>11.19786128436097</v>
      </c>
      <c r="P388" s="267">
        <v>4.571742176344439</v>
      </c>
      <c r="Q388" s="267">
        <v>3.8943266784730368</v>
      </c>
      <c r="R388" s="267">
        <v>6.023504271618882</v>
      </c>
      <c r="S388" s="267">
        <v>17.430560087656289</v>
      </c>
      <c r="T388" s="267">
        <v>5.6770175399228959</v>
      </c>
      <c r="U388" s="267">
        <v>2.733391034502052</v>
      </c>
      <c r="V388" s="267">
        <v>4.6893439253017073</v>
      </c>
      <c r="W388" s="267">
        <v>15.91250797003091</v>
      </c>
      <c r="X388" s="267">
        <v>2.0665657998320461</v>
      </c>
      <c r="Y388" s="267">
        <v>1.1971383566124389</v>
      </c>
      <c r="Z388" s="267">
        <v>1.977011915286861</v>
      </c>
      <c r="AA388" s="267">
        <v>6.2123062620804026</v>
      </c>
      <c r="AB388" s="267">
        <v>54.632359370000003</v>
      </c>
      <c r="AC388" s="267">
        <v>1.945350277</v>
      </c>
      <c r="AD388" s="267">
        <v>104.0999171</v>
      </c>
      <c r="AE388" s="267">
        <v>732.40597379999997</v>
      </c>
    </row>
    <row r="389" spans="1:31">
      <c r="A389" s="267" t="s">
        <v>5312</v>
      </c>
      <c r="B389" s="267" t="s">
        <v>4963</v>
      </c>
      <c r="C389" s="267" t="s">
        <v>4922</v>
      </c>
      <c r="D389" s="267">
        <v>6.3780626112269923E-2</v>
      </c>
      <c r="E389" s="267">
        <v>0.57860503405578412</v>
      </c>
      <c r="F389" s="267">
        <v>1.290790231592174</v>
      </c>
      <c r="G389" s="267">
        <v>4.5375070520145044</v>
      </c>
      <c r="H389" s="267">
        <v>8.9449378856251566E-2</v>
      </c>
      <c r="I389" s="267">
        <v>0.47074838710108691</v>
      </c>
      <c r="J389" s="267">
        <v>1.846662111641316</v>
      </c>
      <c r="K389" s="267">
        <v>1.1231658866662919</v>
      </c>
      <c r="L389" s="267">
        <v>0.5652928052079792</v>
      </c>
      <c r="M389" s="267">
        <v>2.3098345387459611</v>
      </c>
      <c r="N389" s="267">
        <v>4.2300932934704658</v>
      </c>
      <c r="O389" s="267">
        <v>8.2400810224389627</v>
      </c>
      <c r="P389" s="267">
        <v>3.3910520694862019</v>
      </c>
      <c r="Q389" s="267">
        <v>4.3894197180124674</v>
      </c>
      <c r="R389" s="267">
        <v>6.882812543828897</v>
      </c>
      <c r="S389" s="267">
        <v>30.040568614853139</v>
      </c>
      <c r="T389" s="267">
        <v>3.094598627615702</v>
      </c>
      <c r="U389" s="267">
        <v>1.3787152193097461</v>
      </c>
      <c r="V389" s="267">
        <v>2.71023826034541</v>
      </c>
      <c r="W389" s="267">
        <v>10.882761073521101</v>
      </c>
      <c r="X389" s="267">
        <v>2.2540506942556799</v>
      </c>
      <c r="Y389" s="267">
        <v>0.77426435098588409</v>
      </c>
      <c r="Z389" s="267">
        <v>1.627237914277897</v>
      </c>
      <c r="AA389" s="267">
        <v>7.1266775699795204</v>
      </c>
      <c r="AB389" s="267">
        <v>55.870159610000002</v>
      </c>
      <c r="AC389" s="267">
        <v>1.698678862</v>
      </c>
      <c r="AD389" s="267">
        <v>103.4340861</v>
      </c>
      <c r="AE389" s="267">
        <v>737.39763779999998</v>
      </c>
    </row>
    <row r="390" spans="1:31">
      <c r="A390" s="267" t="s">
        <v>5313</v>
      </c>
      <c r="B390" s="267" t="s">
        <v>4963</v>
      </c>
      <c r="C390" s="267" t="s">
        <v>4923</v>
      </c>
      <c r="D390" s="267">
        <v>0.35023833184900438</v>
      </c>
      <c r="E390" s="267">
        <v>0.18722595053138799</v>
      </c>
      <c r="F390" s="267">
        <v>4.5269166728026704</v>
      </c>
      <c r="G390" s="267">
        <v>3.4796716901252069</v>
      </c>
      <c r="H390" s="267">
        <v>5.8612235142850813E-2</v>
      </c>
      <c r="I390" s="267">
        <v>1.826871920146399</v>
      </c>
      <c r="J390" s="267">
        <v>2.256682345736396</v>
      </c>
      <c r="K390" s="267">
        <v>26.77543591937248</v>
      </c>
      <c r="L390" s="267">
        <v>0.77252540726566454</v>
      </c>
      <c r="M390" s="267">
        <v>3.6219518080294759</v>
      </c>
      <c r="N390" s="267">
        <v>0.71013737871095761</v>
      </c>
      <c r="O390" s="267">
        <v>12.760942663342011</v>
      </c>
      <c r="P390" s="267">
        <v>1.500866186458178</v>
      </c>
      <c r="Q390" s="267">
        <v>4.8206253329025959</v>
      </c>
      <c r="R390" s="267">
        <v>2.9783192252691468</v>
      </c>
      <c r="S390" s="267">
        <v>7.1406898316558776</v>
      </c>
      <c r="T390" s="267">
        <v>1.2119304919104339</v>
      </c>
      <c r="U390" s="267">
        <v>3.9865751177531559</v>
      </c>
      <c r="V390" s="267">
        <v>3.6559484897950858</v>
      </c>
      <c r="W390" s="267">
        <v>5.106705173839214</v>
      </c>
      <c r="X390" s="267">
        <v>0.63293289352985205</v>
      </c>
      <c r="Y390" s="267">
        <v>3.3928533508159719</v>
      </c>
      <c r="Z390" s="267">
        <v>3.7663699822870891</v>
      </c>
      <c r="AA390" s="267">
        <v>4.1323850221497143</v>
      </c>
      <c r="AB390" s="267">
        <v>50.407286560000003</v>
      </c>
      <c r="AC390" s="267">
        <v>1.933796724</v>
      </c>
      <c r="AD390" s="267">
        <v>102.5804084</v>
      </c>
      <c r="AE390" s="267">
        <v>753.3091594</v>
      </c>
    </row>
    <row r="391" spans="1:31">
      <c r="A391" s="267" t="s">
        <v>5314</v>
      </c>
      <c r="B391" s="267" t="s">
        <v>4963</v>
      </c>
      <c r="C391" s="267" t="s">
        <v>4924</v>
      </c>
      <c r="D391" s="267">
        <v>0.30646182299142599</v>
      </c>
      <c r="E391" s="267">
        <v>0.61433733162511228</v>
      </c>
      <c r="F391" s="267">
        <v>2.226164811457775</v>
      </c>
      <c r="G391" s="267">
        <v>4.0714973059232662</v>
      </c>
      <c r="H391" s="267">
        <v>0.70356245550266716</v>
      </c>
      <c r="I391" s="267">
        <v>1.5144472838307199</v>
      </c>
      <c r="J391" s="267">
        <v>2.07858296731504</v>
      </c>
      <c r="K391" s="267">
        <v>14.239308942750879</v>
      </c>
      <c r="L391" s="267">
        <v>0.75124797737327242</v>
      </c>
      <c r="M391" s="267">
        <v>1.7255313896908679</v>
      </c>
      <c r="N391" s="267">
        <v>1.662330236903947</v>
      </c>
      <c r="O391" s="267">
        <v>14.19152634104876</v>
      </c>
      <c r="P391" s="267">
        <v>2.1262156758568329</v>
      </c>
      <c r="Q391" s="267">
        <v>2.8011674656829908</v>
      </c>
      <c r="R391" s="267">
        <v>3.8908507544248718</v>
      </c>
      <c r="S391" s="267">
        <v>12.51138169395858</v>
      </c>
      <c r="T391" s="267">
        <v>2.8087966338228951</v>
      </c>
      <c r="U391" s="267">
        <v>2.234458470487747</v>
      </c>
      <c r="V391" s="267">
        <v>3.3431958956405801</v>
      </c>
      <c r="W391" s="267">
        <v>9.8306843558943839</v>
      </c>
      <c r="X391" s="267">
        <v>1.7233266602258179</v>
      </c>
      <c r="Y391" s="267">
        <v>1.6576382849115361</v>
      </c>
      <c r="Z391" s="267">
        <v>2.5810099534486768</v>
      </c>
      <c r="AA391" s="267">
        <v>6.9704427093227226</v>
      </c>
      <c r="AB391" s="267">
        <v>54.299036510000001</v>
      </c>
      <c r="AC391" s="267">
        <v>1.536565467</v>
      </c>
      <c r="AD391" s="267">
        <v>103.3717065</v>
      </c>
      <c r="AE391" s="267">
        <v>750.20370879999996</v>
      </c>
    </row>
    <row r="392" spans="1:31">
      <c r="A392" s="267" t="s">
        <v>5315</v>
      </c>
      <c r="B392" s="267" t="s">
        <v>4963</v>
      </c>
      <c r="C392" s="267" t="s">
        <v>4925</v>
      </c>
      <c r="D392" s="267">
        <v>0.31532272906843489</v>
      </c>
      <c r="E392" s="267">
        <v>0.36204489990025263</v>
      </c>
      <c r="F392" s="267">
        <v>1.343561687856389</v>
      </c>
      <c r="G392" s="267">
        <v>3.9057036366461788</v>
      </c>
      <c r="H392" s="267">
        <v>0.173855811819769</v>
      </c>
      <c r="I392" s="267">
        <v>0.29198257228462038</v>
      </c>
      <c r="J392" s="267">
        <v>1.808515060319785</v>
      </c>
      <c r="K392" s="267">
        <v>11.664106950469931</v>
      </c>
      <c r="L392" s="267">
        <v>0.47479088773760952</v>
      </c>
      <c r="M392" s="267">
        <v>2.8374330319541952</v>
      </c>
      <c r="N392" s="267">
        <v>3.3824303515881691</v>
      </c>
      <c r="O392" s="267">
        <v>13.67870593833295</v>
      </c>
      <c r="P392" s="267">
        <v>2.023355802005935</v>
      </c>
      <c r="Q392" s="267">
        <v>3.5964763978086571</v>
      </c>
      <c r="R392" s="267">
        <v>7.3277696188635968</v>
      </c>
      <c r="S392" s="267">
        <v>13.170428167117739</v>
      </c>
      <c r="T392" s="267">
        <v>2.822936409025413</v>
      </c>
      <c r="U392" s="267">
        <v>1.788283359440636</v>
      </c>
      <c r="V392" s="267">
        <v>4.4847278153169006</v>
      </c>
      <c r="W392" s="267">
        <v>10.26782547972223</v>
      </c>
      <c r="X392" s="267">
        <v>1.7686593485394391</v>
      </c>
      <c r="Y392" s="267">
        <v>0.97342612435477149</v>
      </c>
      <c r="Z392" s="267">
        <v>2.3934934512382142</v>
      </c>
      <c r="AA392" s="267">
        <v>7.1916976269910444</v>
      </c>
      <c r="AB392" s="267">
        <v>50.858218270000002</v>
      </c>
      <c r="AC392" s="267">
        <v>1.8344003879999999</v>
      </c>
      <c r="AD392" s="267">
        <v>104.38516129999999</v>
      </c>
      <c r="AE392" s="267">
        <v>749.63478410000005</v>
      </c>
    </row>
    <row r="393" spans="1:31">
      <c r="A393" s="267" t="s">
        <v>5316</v>
      </c>
      <c r="B393" s="267" t="s">
        <v>4964</v>
      </c>
      <c r="C393" s="267" t="s">
        <v>4915</v>
      </c>
      <c r="D393" s="267">
        <v>1.164408260558855</v>
      </c>
      <c r="E393" s="267">
        <v>0.49887986496545439</v>
      </c>
      <c r="F393" s="267">
        <v>1.146801419886166</v>
      </c>
      <c r="G393" s="267">
        <v>3.0168757546373262</v>
      </c>
      <c r="H393" s="267">
        <v>3.1710970813687567E-2</v>
      </c>
      <c r="I393" s="267">
        <v>0.29048212468046491</v>
      </c>
      <c r="J393" s="267">
        <v>1.386471880471593</v>
      </c>
      <c r="K393" s="267">
        <v>0.30682363780176319</v>
      </c>
      <c r="L393" s="267">
        <v>2.8614984969694621</v>
      </c>
      <c r="M393" s="267">
        <v>3.1119426786503932</v>
      </c>
      <c r="N393" s="267">
        <v>2.5095867615791132</v>
      </c>
      <c r="O393" s="267">
        <v>25.800966379639981</v>
      </c>
      <c r="P393" s="267">
        <v>4.7880485788803542</v>
      </c>
      <c r="Q393" s="267">
        <v>4.0977613659704373</v>
      </c>
      <c r="R393" s="267">
        <v>6.0271370424475412</v>
      </c>
      <c r="S393" s="267">
        <v>13.542348520501211</v>
      </c>
      <c r="T393" s="267">
        <v>5.3297732807382099</v>
      </c>
      <c r="U393" s="267">
        <v>1.695623043101502</v>
      </c>
      <c r="V393" s="267">
        <v>3.6652795980167761</v>
      </c>
      <c r="W393" s="267">
        <v>8.4148982841305706</v>
      </c>
      <c r="X393" s="267">
        <v>2.5845863644274871</v>
      </c>
      <c r="Y393" s="267">
        <v>0.71735007150633945</v>
      </c>
      <c r="Z393" s="267">
        <v>1.7787330845886391</v>
      </c>
      <c r="AA393" s="267">
        <v>5.2320125350365627</v>
      </c>
      <c r="AB393" s="267">
        <v>51.047141320000001</v>
      </c>
      <c r="AC393" s="267">
        <v>1.782217744</v>
      </c>
      <c r="AD393" s="267">
        <v>103.77829730000001</v>
      </c>
      <c r="AE393" s="267">
        <v>758.00936869999998</v>
      </c>
    </row>
    <row r="394" spans="1:31">
      <c r="A394" s="267" t="s">
        <v>5317</v>
      </c>
      <c r="B394" s="267" t="s">
        <v>4964</v>
      </c>
      <c r="C394" s="267" t="s">
        <v>4917</v>
      </c>
      <c r="D394" s="267">
        <v>0.39189151200941003</v>
      </c>
      <c r="E394" s="267">
        <v>0.46182757099903449</v>
      </c>
      <c r="F394" s="267">
        <v>1.550203916998391</v>
      </c>
      <c r="G394" s="267">
        <v>2.7953577170407562</v>
      </c>
      <c r="H394" s="267">
        <v>3.8014067083243952E-2</v>
      </c>
      <c r="I394" s="267">
        <v>0.829636686103984</v>
      </c>
      <c r="J394" s="267">
        <v>1.6911289126364111</v>
      </c>
      <c r="K394" s="267">
        <v>3.0554287867450078</v>
      </c>
      <c r="L394" s="267">
        <v>1.2744337485458621</v>
      </c>
      <c r="M394" s="267">
        <v>3.577268715909764</v>
      </c>
      <c r="N394" s="267">
        <v>1.9439545320298981</v>
      </c>
      <c r="O394" s="267">
        <v>17.190480771786731</v>
      </c>
      <c r="P394" s="267">
        <v>3.5636155728251522</v>
      </c>
      <c r="Q394" s="267">
        <v>5.334625319146661</v>
      </c>
      <c r="R394" s="267">
        <v>4.7057644510031276</v>
      </c>
      <c r="S394" s="267">
        <v>18.484597247599019</v>
      </c>
      <c r="T394" s="267">
        <v>2.8616991271642549</v>
      </c>
      <c r="U394" s="267">
        <v>3.6946820996077978</v>
      </c>
      <c r="V394" s="267">
        <v>3.5126538025800862</v>
      </c>
      <c r="W394" s="267">
        <v>12.96759266971995</v>
      </c>
      <c r="X394" s="267">
        <v>1.42229938139802</v>
      </c>
      <c r="Y394" s="267">
        <v>1.4195998864983801</v>
      </c>
      <c r="Z394" s="267">
        <v>1.8904357366580591</v>
      </c>
      <c r="AA394" s="267">
        <v>5.3004611625564912</v>
      </c>
      <c r="AB394" s="267">
        <v>53.16887861</v>
      </c>
      <c r="AC394" s="267">
        <v>1.5558409280000001</v>
      </c>
      <c r="AD394" s="267">
        <v>102.102064</v>
      </c>
      <c r="AE394" s="267">
        <v>731.13134330000003</v>
      </c>
    </row>
    <row r="395" spans="1:31">
      <c r="A395" s="267" t="s">
        <v>5318</v>
      </c>
      <c r="B395" s="267" t="s">
        <v>4964</v>
      </c>
      <c r="C395" s="267" t="s">
        <v>4918</v>
      </c>
      <c r="D395" s="267">
        <v>0.51800746929509967</v>
      </c>
      <c r="E395" s="267">
        <v>0.40220595371184331</v>
      </c>
      <c r="F395" s="267">
        <v>2.5323073881983831</v>
      </c>
      <c r="G395" s="267">
        <v>3.896518874032274</v>
      </c>
      <c r="H395" s="267">
        <v>0.16011038394300339</v>
      </c>
      <c r="I395" s="267">
        <v>0.50017863848985655</v>
      </c>
      <c r="J395" s="267">
        <v>1.868019609034955</v>
      </c>
      <c r="K395" s="267">
        <v>12.27207136302018</v>
      </c>
      <c r="L395" s="267">
        <v>0.4180624516763915</v>
      </c>
      <c r="M395" s="267">
        <v>2.745723766884101</v>
      </c>
      <c r="N395" s="267">
        <v>2.7335753779250451</v>
      </c>
      <c r="O395" s="267">
        <v>13.5001030485431</v>
      </c>
      <c r="P395" s="267">
        <v>2.3009304551422121</v>
      </c>
      <c r="Q395" s="267">
        <v>3.6861962468669378</v>
      </c>
      <c r="R395" s="267">
        <v>6.1517918926380828</v>
      </c>
      <c r="S395" s="267">
        <v>10.89812261800517</v>
      </c>
      <c r="T395" s="267">
        <v>3.3923692941158912</v>
      </c>
      <c r="U395" s="267">
        <v>2.468677049450307</v>
      </c>
      <c r="V395" s="267">
        <v>4.7202544473162336</v>
      </c>
      <c r="W395" s="267">
        <v>8.6392481730427715</v>
      </c>
      <c r="X395" s="267">
        <v>2.5406651957020969</v>
      </c>
      <c r="Y395" s="267">
        <v>1.8901551046460761</v>
      </c>
      <c r="Z395" s="267">
        <v>3.391669401098854</v>
      </c>
      <c r="AA395" s="267">
        <v>6.480255077634923</v>
      </c>
      <c r="AB395" s="267">
        <v>54.459608789999997</v>
      </c>
      <c r="AC395" s="267">
        <v>1.8641024479999999</v>
      </c>
      <c r="AD395" s="267">
        <v>102.8070857</v>
      </c>
      <c r="AE395" s="267">
        <v>738.72216349999997</v>
      </c>
    </row>
    <row r="396" spans="1:31">
      <c r="A396" s="267" t="s">
        <v>5319</v>
      </c>
      <c r="B396" s="267" t="s">
        <v>4964</v>
      </c>
      <c r="C396" s="267" t="s">
        <v>4919</v>
      </c>
      <c r="D396" s="267">
        <v>0.52803046568241285</v>
      </c>
      <c r="E396" s="267">
        <v>0.25661306784619942</v>
      </c>
      <c r="F396" s="267">
        <v>2.2289120257894082</v>
      </c>
      <c r="G396" s="267">
        <v>2.3899207580549628</v>
      </c>
      <c r="H396" s="267">
        <v>5.4179445863005563E-2</v>
      </c>
      <c r="I396" s="267">
        <v>1.03070754352385</v>
      </c>
      <c r="J396" s="267">
        <v>1.2595233888497139</v>
      </c>
      <c r="K396" s="267">
        <v>2.599874832528501</v>
      </c>
      <c r="L396" s="267">
        <v>1.127273936600099</v>
      </c>
      <c r="M396" s="267">
        <v>3.6753867832917289</v>
      </c>
      <c r="N396" s="267">
        <v>2.291544346072103</v>
      </c>
      <c r="O396" s="267">
        <v>17.874536921875709</v>
      </c>
      <c r="P396" s="267">
        <v>3.9781132940810471</v>
      </c>
      <c r="Q396" s="267">
        <v>5.5350381663623622</v>
      </c>
      <c r="R396" s="267">
        <v>5.5782268762887366</v>
      </c>
      <c r="S396" s="267">
        <v>17.377135919274</v>
      </c>
      <c r="T396" s="267">
        <v>2.1632005852083922</v>
      </c>
      <c r="U396" s="267">
        <v>3.6534144546477698</v>
      </c>
      <c r="V396" s="267">
        <v>4.0789921678549614</v>
      </c>
      <c r="W396" s="267">
        <v>11.959314792827451</v>
      </c>
      <c r="X396" s="267">
        <v>1.0437863695021821</v>
      </c>
      <c r="Y396" s="267">
        <v>1.7723335572524641</v>
      </c>
      <c r="Z396" s="267">
        <v>2.7451860041926301</v>
      </c>
      <c r="AA396" s="267">
        <v>4.702859606967305</v>
      </c>
      <c r="AB396" s="267">
        <v>52.777909450000003</v>
      </c>
      <c r="AC396" s="267">
        <v>1.743918742</v>
      </c>
      <c r="AD396" s="267">
        <v>104.2405881</v>
      </c>
      <c r="AE396" s="267">
        <v>747.93884170000001</v>
      </c>
    </row>
    <row r="397" spans="1:31">
      <c r="A397" s="267" t="s">
        <v>5320</v>
      </c>
      <c r="B397" s="267" t="s">
        <v>4964</v>
      </c>
      <c r="C397" s="267" t="s">
        <v>4920</v>
      </c>
      <c r="D397" s="267">
        <v>0.35504089413323531</v>
      </c>
      <c r="E397" s="267">
        <v>0.6579954740446633</v>
      </c>
      <c r="F397" s="267">
        <v>3.4217866883094041</v>
      </c>
      <c r="G397" s="267">
        <v>2.860190542530832</v>
      </c>
      <c r="H397" s="267">
        <v>0.23063846344765751</v>
      </c>
      <c r="I397" s="267">
        <v>2.65392078176792</v>
      </c>
      <c r="J397" s="267">
        <v>2.578675327211132</v>
      </c>
      <c r="K397" s="267">
        <v>27.537996251115299</v>
      </c>
      <c r="L397" s="267">
        <v>0.8913283764679073</v>
      </c>
      <c r="M397" s="267">
        <v>3.6538590475092878</v>
      </c>
      <c r="N397" s="267">
        <v>0.72021209266931485</v>
      </c>
      <c r="O397" s="267">
        <v>12.609916839156821</v>
      </c>
      <c r="P397" s="267">
        <v>2.0367310427574301</v>
      </c>
      <c r="Q397" s="267">
        <v>4.6656786268812924</v>
      </c>
      <c r="R397" s="267">
        <v>2.9672125203438311</v>
      </c>
      <c r="S397" s="267">
        <v>7.6448364412435916</v>
      </c>
      <c r="T397" s="267">
        <v>2.125614027225895</v>
      </c>
      <c r="U397" s="267">
        <v>3.174238993578232</v>
      </c>
      <c r="V397" s="267">
        <v>3.062781228707927</v>
      </c>
      <c r="W397" s="267">
        <v>5.6319774041561192</v>
      </c>
      <c r="X397" s="267">
        <v>1.557077973509118</v>
      </c>
      <c r="Y397" s="267">
        <v>2.010550166579339</v>
      </c>
      <c r="Z397" s="267">
        <v>2.753887703691138</v>
      </c>
      <c r="AA397" s="267">
        <v>3.8982936070301131</v>
      </c>
      <c r="AB397" s="267">
        <v>53.498369820000001</v>
      </c>
      <c r="AC397" s="267">
        <v>1.8766313910000001</v>
      </c>
      <c r="AD397" s="267">
        <v>104.36543589999999</v>
      </c>
      <c r="AE397" s="267">
        <v>741.17228829999999</v>
      </c>
    </row>
    <row r="398" spans="1:31">
      <c r="A398" s="267" t="s">
        <v>5321</v>
      </c>
      <c r="B398" s="267" t="s">
        <v>4964</v>
      </c>
      <c r="C398" s="267" t="s">
        <v>4921</v>
      </c>
      <c r="D398" s="267">
        <v>0.3506700865016531</v>
      </c>
      <c r="E398" s="267">
        <v>0.63733128126959659</v>
      </c>
      <c r="F398" s="267">
        <v>3.343743971715349</v>
      </c>
      <c r="G398" s="267">
        <v>2.8654945801479599</v>
      </c>
      <c r="H398" s="267">
        <v>0.22338122891286891</v>
      </c>
      <c r="I398" s="267">
        <v>2.570429350920056</v>
      </c>
      <c r="J398" s="267">
        <v>2.5079622640880528</v>
      </c>
      <c r="K398" s="267">
        <v>26.68431514176136</v>
      </c>
      <c r="L398" s="267">
        <v>0.88922334145305826</v>
      </c>
      <c r="M398" s="267">
        <v>3.6196316240999771</v>
      </c>
      <c r="N398" s="267">
        <v>0.76930657353945753</v>
      </c>
      <c r="O398" s="267">
        <v>12.580449240229569</v>
      </c>
      <c r="P398" s="267">
        <v>2.0808475456280759</v>
      </c>
      <c r="Q398" s="267">
        <v>4.6614483798272186</v>
      </c>
      <c r="R398" s="267">
        <v>3.0665115598054888</v>
      </c>
      <c r="S398" s="267">
        <v>7.9353957531365147</v>
      </c>
      <c r="T398" s="267">
        <v>2.2013259550906761</v>
      </c>
      <c r="U398" s="267">
        <v>3.171789881687324</v>
      </c>
      <c r="V398" s="267">
        <v>3.1414534667508591</v>
      </c>
      <c r="W398" s="267">
        <v>5.9581611551498446</v>
      </c>
      <c r="X398" s="267">
        <v>1.5653486881226191</v>
      </c>
      <c r="Y398" s="267">
        <v>2.0018841968241201</v>
      </c>
      <c r="Z398" s="267">
        <v>2.7896350668142991</v>
      </c>
      <c r="AA398" s="267">
        <v>4.0941260734544791</v>
      </c>
      <c r="AB398" s="267">
        <v>54.289070870000003</v>
      </c>
      <c r="AC398" s="267">
        <v>1.7145782510000001</v>
      </c>
      <c r="AD398" s="267">
        <v>103.99044309999999</v>
      </c>
      <c r="AE398" s="267">
        <v>740.07519260000004</v>
      </c>
    </row>
    <row r="399" spans="1:31">
      <c r="A399" s="267" t="s">
        <v>5322</v>
      </c>
      <c r="B399" s="267" t="s">
        <v>4964</v>
      </c>
      <c r="C399" s="267" t="s">
        <v>4922</v>
      </c>
      <c r="D399" s="267">
        <v>0.32960726041675559</v>
      </c>
      <c r="E399" s="267">
        <v>1.251530848524943</v>
      </c>
      <c r="F399" s="267">
        <v>3.9737666506302141</v>
      </c>
      <c r="G399" s="267">
        <v>2.0547139560686589</v>
      </c>
      <c r="H399" s="267">
        <v>0.50048248561405995</v>
      </c>
      <c r="I399" s="267">
        <v>1.511190812806444</v>
      </c>
      <c r="J399" s="267">
        <v>2.179277431904747</v>
      </c>
      <c r="K399" s="267">
        <v>15.92544224831525</v>
      </c>
      <c r="L399" s="267">
        <v>0.81775112709263797</v>
      </c>
      <c r="M399" s="267">
        <v>2.661352258737947</v>
      </c>
      <c r="N399" s="267">
        <v>1.021187640246207</v>
      </c>
      <c r="O399" s="267">
        <v>13.7343644059459</v>
      </c>
      <c r="P399" s="267">
        <v>2.7534677238986811</v>
      </c>
      <c r="Q399" s="267">
        <v>3.4785095643464392</v>
      </c>
      <c r="R399" s="267">
        <v>3.5398400217248871</v>
      </c>
      <c r="S399" s="267">
        <v>9.8930038672951959</v>
      </c>
      <c r="T399" s="267">
        <v>3.3113100131025299</v>
      </c>
      <c r="U399" s="267">
        <v>2.7712320450247589</v>
      </c>
      <c r="V399" s="267">
        <v>3.3619092770022601</v>
      </c>
      <c r="W399" s="267">
        <v>7.2278566468034242</v>
      </c>
      <c r="X399" s="267">
        <v>2.6334401287561811</v>
      </c>
      <c r="Y399" s="267">
        <v>1.421904667968201</v>
      </c>
      <c r="Z399" s="267">
        <v>3.099882885650397</v>
      </c>
      <c r="AA399" s="267">
        <v>5.1098501931608444</v>
      </c>
      <c r="AB399" s="267">
        <v>51.297805439999998</v>
      </c>
      <c r="AC399" s="267">
        <v>1.528656961</v>
      </c>
      <c r="AD399" s="267">
        <v>103.7307907</v>
      </c>
      <c r="AE399" s="267">
        <v>741.02986320000002</v>
      </c>
    </row>
    <row r="400" spans="1:31">
      <c r="A400" s="267" t="s">
        <v>5323</v>
      </c>
      <c r="B400" s="267" t="s">
        <v>4964</v>
      </c>
      <c r="C400" s="267" t="s">
        <v>4923</v>
      </c>
      <c r="D400" s="267">
        <v>0.55056318485986377</v>
      </c>
      <c r="E400" s="267">
        <v>0.55192262681926474</v>
      </c>
      <c r="F400" s="267">
        <v>1.6568794218565179</v>
      </c>
      <c r="G400" s="267">
        <v>3.1398518908729218</v>
      </c>
      <c r="H400" s="267">
        <v>0.2915097744591687</v>
      </c>
      <c r="I400" s="267">
        <v>0.78998879169895386</v>
      </c>
      <c r="J400" s="267">
        <v>1.4998695068756389</v>
      </c>
      <c r="K400" s="267">
        <v>7.1937469513025336</v>
      </c>
      <c r="L400" s="267">
        <v>0.64701554716268694</v>
      </c>
      <c r="M400" s="267">
        <v>2.2877291899810439</v>
      </c>
      <c r="N400" s="267">
        <v>1.2683354428293589</v>
      </c>
      <c r="O400" s="267">
        <v>8.2856612110455181</v>
      </c>
      <c r="P400" s="267">
        <v>4.0127635602205736</v>
      </c>
      <c r="Q400" s="267">
        <v>5.8641387273266838</v>
      </c>
      <c r="R400" s="267">
        <v>4.4629669083033523</v>
      </c>
      <c r="S400" s="267">
        <v>15.813667021185969</v>
      </c>
      <c r="T400" s="267">
        <v>5.7713312434255553</v>
      </c>
      <c r="U400" s="267">
        <v>4.3345553587924117</v>
      </c>
      <c r="V400" s="267">
        <v>3.3432933130990659</v>
      </c>
      <c r="W400" s="267">
        <v>12.200468823734379</v>
      </c>
      <c r="X400" s="267">
        <v>2.0187075411475721</v>
      </c>
      <c r="Y400" s="267">
        <v>1.9581614304674291</v>
      </c>
      <c r="Z400" s="267">
        <v>2.2215931855364892</v>
      </c>
      <c r="AA400" s="267">
        <v>6.8977271796512296</v>
      </c>
      <c r="AB400" s="267">
        <v>55.642730210000003</v>
      </c>
      <c r="AC400" s="267">
        <v>1.677592926</v>
      </c>
      <c r="AD400" s="267">
        <v>102.8497603</v>
      </c>
      <c r="AE400" s="267">
        <v>739.52526139999998</v>
      </c>
    </row>
    <row r="401" spans="1:31">
      <c r="A401" s="267" t="s">
        <v>5324</v>
      </c>
      <c r="B401" s="267" t="s">
        <v>4964</v>
      </c>
      <c r="C401" s="267" t="s">
        <v>4924</v>
      </c>
      <c r="D401" s="267">
        <v>0.3435359048465999</v>
      </c>
      <c r="E401" s="267">
        <v>0.52298692814111236</v>
      </c>
      <c r="F401" s="267">
        <v>1.6190863424697419</v>
      </c>
      <c r="G401" s="267">
        <v>3.5017973589907712</v>
      </c>
      <c r="H401" s="267">
        <v>0.20548845638652499</v>
      </c>
      <c r="I401" s="267">
        <v>0.51024618201373217</v>
      </c>
      <c r="J401" s="267">
        <v>1.9325970530567009</v>
      </c>
      <c r="K401" s="267">
        <v>13.036465497768489</v>
      </c>
      <c r="L401" s="267">
        <v>0.36064906459102358</v>
      </c>
      <c r="M401" s="267">
        <v>2.3595215632541038</v>
      </c>
      <c r="N401" s="267">
        <v>2.9254425358286729</v>
      </c>
      <c r="O401" s="267">
        <v>14.48981416541173</v>
      </c>
      <c r="P401" s="267">
        <v>1.414179907801298</v>
      </c>
      <c r="Q401" s="267">
        <v>3.1282567104438082</v>
      </c>
      <c r="R401" s="267">
        <v>7.3776520278295994</v>
      </c>
      <c r="S401" s="267">
        <v>12.987577527614601</v>
      </c>
      <c r="T401" s="267">
        <v>2.2862828975774172</v>
      </c>
      <c r="U401" s="267">
        <v>1.684377235086755</v>
      </c>
      <c r="V401" s="267">
        <v>4.9320472309102108</v>
      </c>
      <c r="W401" s="267">
        <v>10.228601238189199</v>
      </c>
      <c r="X401" s="267">
        <v>1.585158901624852</v>
      </c>
      <c r="Y401" s="267">
        <v>0.93441274689659115</v>
      </c>
      <c r="Z401" s="267">
        <v>2.6713853271940979</v>
      </c>
      <c r="AA401" s="267">
        <v>6.8041630615817867</v>
      </c>
      <c r="AB401" s="267">
        <v>53.1628033</v>
      </c>
      <c r="AC401" s="267">
        <v>1.9391611010000001</v>
      </c>
      <c r="AD401" s="267">
        <v>103.41880380000001</v>
      </c>
      <c r="AE401" s="267">
        <v>757.58845120000001</v>
      </c>
    </row>
    <row r="402" spans="1:31">
      <c r="A402" s="267" t="s">
        <v>5325</v>
      </c>
      <c r="B402" s="267" t="s">
        <v>4964</v>
      </c>
      <c r="C402" s="267" t="s">
        <v>4925</v>
      </c>
      <c r="D402" s="267">
        <v>4.5818284274392933E-2</v>
      </c>
      <c r="E402" s="267">
        <v>1.0866567856614211</v>
      </c>
      <c r="F402" s="267">
        <v>2.5921361300236012</v>
      </c>
      <c r="G402" s="267">
        <v>4.5630176745367637</v>
      </c>
      <c r="H402" s="267">
        <v>0.21931042008609711</v>
      </c>
      <c r="I402" s="267">
        <v>1.3802648748093931</v>
      </c>
      <c r="J402" s="267">
        <v>3.0891603894682489</v>
      </c>
      <c r="K402" s="267">
        <v>7.1221694141517746</v>
      </c>
      <c r="L402" s="267">
        <v>2.873526114040585</v>
      </c>
      <c r="M402" s="267">
        <v>5.2564529943024159</v>
      </c>
      <c r="N402" s="267">
        <v>1.6118736933632549</v>
      </c>
      <c r="O402" s="267">
        <v>10.809076542132329</v>
      </c>
      <c r="P402" s="267">
        <v>6.165508056374386</v>
      </c>
      <c r="Q402" s="267">
        <v>7.8539595680862249</v>
      </c>
      <c r="R402" s="267">
        <v>5.7390936682793638</v>
      </c>
      <c r="S402" s="267">
        <v>11.92173063072222</v>
      </c>
      <c r="T402" s="267">
        <v>1.991938564009653</v>
      </c>
      <c r="U402" s="267">
        <v>2.7645410920502069</v>
      </c>
      <c r="V402" s="267">
        <v>2.3022702817493679</v>
      </c>
      <c r="W402" s="267">
        <v>7.0961145405797357</v>
      </c>
      <c r="X402" s="267">
        <v>1.9387236198147899</v>
      </c>
      <c r="Y402" s="267">
        <v>1.1602180274313629</v>
      </c>
      <c r="Z402" s="267">
        <v>2.4938568621475818</v>
      </c>
      <c r="AA402" s="267">
        <v>5.8842388870780447</v>
      </c>
      <c r="AB402" s="267">
        <v>53.524607500000002</v>
      </c>
      <c r="AC402" s="267">
        <v>1.6681792820000001</v>
      </c>
      <c r="AD402" s="267">
        <v>104.8232572</v>
      </c>
      <c r="AE402" s="267">
        <v>756.13897910000003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188"/>
  <sheetViews>
    <sheetView topLeftCell="A150" workbookViewId="0">
      <selection activeCell="H184" sqref="H184"/>
    </sheetView>
  </sheetViews>
  <sheetFormatPr defaultRowHeight="12.75"/>
  <cols>
    <col min="2" max="2" width="21.140625" customWidth="1"/>
    <col min="3" max="3" width="19.42578125" customWidth="1"/>
    <col min="4" max="4" width="16.5703125" customWidth="1"/>
    <col min="5" max="5" width="23.140625" customWidth="1"/>
  </cols>
  <sheetData>
    <row r="1" spans="1:34" ht="15">
      <c r="A1" s="132" t="s">
        <v>1662</v>
      </c>
      <c r="B1" s="269" t="s">
        <v>4884</v>
      </c>
      <c r="C1" s="269" t="s">
        <v>4885</v>
      </c>
      <c r="D1" s="269" t="s">
        <v>3791</v>
      </c>
      <c r="E1" s="269" t="s">
        <v>4886</v>
      </c>
      <c r="F1" s="269" t="s">
        <v>4887</v>
      </c>
      <c r="G1" s="269" t="s">
        <v>4888</v>
      </c>
      <c r="H1" s="269" t="s">
        <v>4889</v>
      </c>
      <c r="I1" s="269" t="s">
        <v>4890</v>
      </c>
      <c r="J1" s="269" t="s">
        <v>4891</v>
      </c>
      <c r="K1" s="269" t="s">
        <v>4892</v>
      </c>
      <c r="L1" s="269" t="s">
        <v>4893</v>
      </c>
      <c r="M1" s="269" t="s">
        <v>4894</v>
      </c>
      <c r="N1" s="269" t="s">
        <v>4895</v>
      </c>
      <c r="O1" s="269" t="s">
        <v>4896</v>
      </c>
      <c r="P1" s="269" t="s">
        <v>4897</v>
      </c>
      <c r="Q1" s="269" t="s">
        <v>4898</v>
      </c>
      <c r="R1" s="269" t="s">
        <v>4899</v>
      </c>
      <c r="S1" s="269" t="s">
        <v>4900</v>
      </c>
      <c r="T1" s="269" t="s">
        <v>4901</v>
      </c>
      <c r="U1" s="269" t="s">
        <v>4902</v>
      </c>
      <c r="V1" s="269" t="s">
        <v>4903</v>
      </c>
      <c r="W1" s="269" t="s">
        <v>4904</v>
      </c>
      <c r="X1" s="269" t="s">
        <v>4905</v>
      </c>
      <c r="Y1" s="269" t="s">
        <v>4906</v>
      </c>
      <c r="Z1" s="269" t="s">
        <v>4907</v>
      </c>
      <c r="AA1" s="269" t="s">
        <v>4908</v>
      </c>
      <c r="AB1" s="269" t="s">
        <v>4909</v>
      </c>
      <c r="AC1" s="269" t="s">
        <v>4910</v>
      </c>
      <c r="AD1" s="269" t="s">
        <v>4911</v>
      </c>
      <c r="AE1" s="269" t="s">
        <v>4912</v>
      </c>
      <c r="AF1" s="269" t="s">
        <v>4913</v>
      </c>
      <c r="AG1" s="269" t="s">
        <v>5326</v>
      </c>
      <c r="AH1" s="269" t="s">
        <v>5359</v>
      </c>
    </row>
    <row r="2" spans="1:34" ht="15">
      <c r="A2" s="132" t="s">
        <v>4916</v>
      </c>
      <c r="B2" s="268" t="s">
        <v>5327</v>
      </c>
      <c r="C2" s="268" t="s">
        <v>4915</v>
      </c>
      <c r="D2" s="268">
        <v>96</v>
      </c>
      <c r="E2" s="268">
        <v>0.22215490255478151</v>
      </c>
      <c r="F2" s="268">
        <v>2.0195900232252859E-2</v>
      </c>
      <c r="G2" s="268">
        <v>1.13097041300616</v>
      </c>
      <c r="H2" s="268">
        <v>3.53428254064425</v>
      </c>
      <c r="I2" s="268">
        <v>0</v>
      </c>
      <c r="J2" s="268">
        <v>0</v>
      </c>
      <c r="K2" s="268">
        <v>0</v>
      </c>
      <c r="L2" s="268">
        <v>0.52509340603857424</v>
      </c>
      <c r="M2" s="268">
        <v>0.94920731091588439</v>
      </c>
      <c r="N2" s="268">
        <v>2.6254670301928722</v>
      </c>
      <c r="O2" s="268">
        <v>2.3225285267090792</v>
      </c>
      <c r="P2" s="268">
        <v>11.68332828435828</v>
      </c>
      <c r="Q2" s="268">
        <v>3.766535393315158</v>
      </c>
      <c r="R2" s="268">
        <v>4.3522165000504911</v>
      </c>
      <c r="S2" s="268">
        <v>5.8770069675855821</v>
      </c>
      <c r="T2" s="268">
        <v>16.883772594163389</v>
      </c>
      <c r="U2" s="268">
        <v>4.766232454811675</v>
      </c>
      <c r="V2" s="268">
        <v>2.908209633444411</v>
      </c>
      <c r="W2" s="268">
        <v>5.2105422599212377</v>
      </c>
      <c r="X2" s="268">
        <v>16.086034534989409</v>
      </c>
      <c r="Y2" s="268">
        <v>2.1811572250833091</v>
      </c>
      <c r="Z2" s="268">
        <v>1.565182267999597</v>
      </c>
      <c r="AA2" s="268">
        <v>2.1912551751994349</v>
      </c>
      <c r="AB2" s="268">
        <v>11.19862667878421</v>
      </c>
      <c r="AC2" s="268">
        <v>51.981245770000001</v>
      </c>
      <c r="AD2" s="268">
        <v>1.5512802320000001</v>
      </c>
      <c r="AE2" s="268">
        <v>96</v>
      </c>
      <c r="AF2" s="268">
        <v>708.84792370000002</v>
      </c>
      <c r="AG2" s="268">
        <v>95.998739726553723</v>
      </c>
      <c r="AH2" s="268">
        <v>96.000869882749356</v>
      </c>
    </row>
    <row r="3" spans="1:34" ht="15">
      <c r="A3" s="132" t="s">
        <v>4936</v>
      </c>
      <c r="B3" s="268" t="s">
        <v>5327</v>
      </c>
      <c r="C3" s="268" t="s">
        <v>4917</v>
      </c>
      <c r="D3" s="268">
        <v>97</v>
      </c>
      <c r="E3" s="268">
        <v>0.22215490255478151</v>
      </c>
      <c r="F3" s="268">
        <v>2.0195900232252859E-2</v>
      </c>
      <c r="G3" s="268">
        <v>1.13097041300616</v>
      </c>
      <c r="H3" s="268">
        <v>3.53428254064425</v>
      </c>
      <c r="I3" s="268">
        <v>0</v>
      </c>
      <c r="J3" s="268">
        <v>0</v>
      </c>
      <c r="K3" s="268">
        <v>0</v>
      </c>
      <c r="L3" s="268">
        <v>0.52509340603857424</v>
      </c>
      <c r="M3" s="268">
        <v>0.94920731091588439</v>
      </c>
      <c r="N3" s="268">
        <v>2.6254670301928722</v>
      </c>
      <c r="O3" s="268">
        <v>2.3225285267090792</v>
      </c>
      <c r="P3" s="268">
        <v>11.68332828435828</v>
      </c>
      <c r="Q3" s="268">
        <v>3.766535393315158</v>
      </c>
      <c r="R3" s="268">
        <v>4.3522165000504911</v>
      </c>
      <c r="S3" s="268">
        <v>5.8770069675855821</v>
      </c>
      <c r="T3" s="268">
        <v>16.883772594163389</v>
      </c>
      <c r="U3" s="268">
        <v>4.766232454811675</v>
      </c>
      <c r="V3" s="268">
        <v>2.908209633444411</v>
      </c>
      <c r="W3" s="268">
        <v>5.2105422599212377</v>
      </c>
      <c r="X3" s="268">
        <v>16.086034534989409</v>
      </c>
      <c r="Y3" s="268">
        <v>2.1811572250833091</v>
      </c>
      <c r="Z3" s="268">
        <v>1.565182267999597</v>
      </c>
      <c r="AA3" s="268">
        <v>2.1912551751994349</v>
      </c>
      <c r="AB3" s="268">
        <v>11.19862667878421</v>
      </c>
      <c r="AC3" s="268">
        <v>51.981245770000001</v>
      </c>
      <c r="AD3" s="268">
        <v>1.5512802320000001</v>
      </c>
      <c r="AE3" s="268">
        <v>97</v>
      </c>
      <c r="AF3" s="268">
        <v>708.84792370000002</v>
      </c>
      <c r="AG3" s="268">
        <v>97.000714597476502</v>
      </c>
      <c r="AH3" s="268">
        <v>97.002844753672136</v>
      </c>
    </row>
    <row r="4" spans="1:34" ht="15">
      <c r="A4" s="132" t="s">
        <v>4947</v>
      </c>
      <c r="B4" s="268" t="s">
        <v>5327</v>
      </c>
      <c r="C4" s="268" t="s">
        <v>4918</v>
      </c>
      <c r="D4" s="268">
        <v>98</v>
      </c>
      <c r="E4" s="268">
        <v>0.22215490255478151</v>
      </c>
      <c r="F4" s="268">
        <v>2.0195900232252859E-2</v>
      </c>
      <c r="G4" s="268">
        <v>1.13097041300616</v>
      </c>
      <c r="H4" s="268">
        <v>3.53428254064425</v>
      </c>
      <c r="I4" s="268">
        <v>0</v>
      </c>
      <c r="J4" s="268">
        <v>0</v>
      </c>
      <c r="K4" s="268">
        <v>0</v>
      </c>
      <c r="L4" s="268">
        <v>0.52509340603857424</v>
      </c>
      <c r="M4" s="268">
        <v>0.94920731091588439</v>
      </c>
      <c r="N4" s="268">
        <v>2.6254670301928722</v>
      </c>
      <c r="O4" s="268">
        <v>2.3225285267090792</v>
      </c>
      <c r="P4" s="268">
        <v>11.68332828435828</v>
      </c>
      <c r="Q4" s="268">
        <v>3.766535393315158</v>
      </c>
      <c r="R4" s="268">
        <v>4.3522165000504911</v>
      </c>
      <c r="S4" s="268">
        <v>5.8770069675855821</v>
      </c>
      <c r="T4" s="268">
        <v>16.883772594163389</v>
      </c>
      <c r="U4" s="268">
        <v>4.766232454811675</v>
      </c>
      <c r="V4" s="268">
        <v>2.908209633444411</v>
      </c>
      <c r="W4" s="268">
        <v>5.2105422599212377</v>
      </c>
      <c r="X4" s="268">
        <v>16.086034534989409</v>
      </c>
      <c r="Y4" s="268">
        <v>2.1811572250833091</v>
      </c>
      <c r="Z4" s="268">
        <v>1.565182267999597</v>
      </c>
      <c r="AA4" s="268">
        <v>2.1912551751994349</v>
      </c>
      <c r="AB4" s="268">
        <v>11.19862667878421</v>
      </c>
      <c r="AC4" s="268">
        <v>51.981245770000001</v>
      </c>
      <c r="AD4" s="268">
        <v>1.5512802320000001</v>
      </c>
      <c r="AE4" s="268">
        <v>98</v>
      </c>
      <c r="AF4" s="268">
        <v>708.84792370000002</v>
      </c>
      <c r="AG4" s="268">
        <v>97.998496653226923</v>
      </c>
      <c r="AH4" s="268">
        <v>98.000626809422556</v>
      </c>
    </row>
    <row r="5" spans="1:34" ht="15">
      <c r="A5" s="132" t="s">
        <v>4958</v>
      </c>
      <c r="B5" s="268" t="s">
        <v>5327</v>
      </c>
      <c r="C5" s="268" t="s">
        <v>4919</v>
      </c>
      <c r="D5" s="268">
        <v>99</v>
      </c>
      <c r="E5" s="268">
        <v>0.22215490255478151</v>
      </c>
      <c r="F5" s="268">
        <v>2.0195900232252859E-2</v>
      </c>
      <c r="G5" s="268">
        <v>1.13097041300616</v>
      </c>
      <c r="H5" s="268">
        <v>3.53428254064425</v>
      </c>
      <c r="I5" s="268">
        <v>0</v>
      </c>
      <c r="J5" s="268">
        <v>0</v>
      </c>
      <c r="K5" s="268">
        <v>0</v>
      </c>
      <c r="L5" s="268">
        <v>0.52509340603857424</v>
      </c>
      <c r="M5" s="268">
        <v>0.94920731091588439</v>
      </c>
      <c r="N5" s="268">
        <v>2.6254670301928722</v>
      </c>
      <c r="O5" s="268">
        <v>2.3225285267090792</v>
      </c>
      <c r="P5" s="268">
        <v>11.68332828435828</v>
      </c>
      <c r="Q5" s="268">
        <v>3.766535393315158</v>
      </c>
      <c r="R5" s="268">
        <v>4.3522165000504911</v>
      </c>
      <c r="S5" s="268">
        <v>5.8770069675855821</v>
      </c>
      <c r="T5" s="268">
        <v>16.883772594163389</v>
      </c>
      <c r="U5" s="268">
        <v>4.766232454811675</v>
      </c>
      <c r="V5" s="268">
        <v>2.908209633444411</v>
      </c>
      <c r="W5" s="268">
        <v>5.2105422599212377</v>
      </c>
      <c r="X5" s="268">
        <v>16.086034534989409</v>
      </c>
      <c r="Y5" s="268">
        <v>2.1811572250833091</v>
      </c>
      <c r="Z5" s="268">
        <v>1.565182267999597</v>
      </c>
      <c r="AA5" s="268">
        <v>2.1912551751994349</v>
      </c>
      <c r="AB5" s="268">
        <v>11.19862667878421</v>
      </c>
      <c r="AC5" s="268">
        <v>51.981245770000001</v>
      </c>
      <c r="AD5" s="268">
        <v>1.5512802320000001</v>
      </c>
      <c r="AE5" s="268">
        <v>99</v>
      </c>
      <c r="AF5" s="268">
        <v>708.84792370000002</v>
      </c>
      <c r="AG5" s="268">
        <v>98.99904903569535</v>
      </c>
      <c r="AH5" s="268">
        <v>99.001179191890984</v>
      </c>
    </row>
    <row r="6" spans="1:34" ht="15">
      <c r="A6" s="132" t="s">
        <v>4960</v>
      </c>
      <c r="B6" s="268" t="s">
        <v>5327</v>
      </c>
      <c r="C6" s="268" t="s">
        <v>4920</v>
      </c>
      <c r="D6" s="268">
        <v>100</v>
      </c>
      <c r="E6" s="268">
        <v>0.22215490255478151</v>
      </c>
      <c r="F6" s="268">
        <v>2.0195900232252859E-2</v>
      </c>
      <c r="G6" s="268">
        <v>1.13097041300616</v>
      </c>
      <c r="H6" s="268">
        <v>3.53428254064425</v>
      </c>
      <c r="I6" s="268">
        <v>0</v>
      </c>
      <c r="J6" s="268">
        <v>0</v>
      </c>
      <c r="K6" s="268">
        <v>0</v>
      </c>
      <c r="L6" s="268">
        <v>0.52509340603857424</v>
      </c>
      <c r="M6" s="268">
        <v>0.94920731091588439</v>
      </c>
      <c r="N6" s="268">
        <v>2.6254670301928722</v>
      </c>
      <c r="O6" s="268">
        <v>2.3225285267090792</v>
      </c>
      <c r="P6" s="268">
        <v>11.68332828435828</v>
      </c>
      <c r="Q6" s="268">
        <v>3.766535393315158</v>
      </c>
      <c r="R6" s="268">
        <v>4.3522165000504911</v>
      </c>
      <c r="S6" s="268">
        <v>5.8770069675855821</v>
      </c>
      <c r="T6" s="268">
        <v>16.883772594163389</v>
      </c>
      <c r="U6" s="268">
        <v>4.766232454811675</v>
      </c>
      <c r="V6" s="268">
        <v>2.908209633444411</v>
      </c>
      <c r="W6" s="268">
        <v>5.2105422599212377</v>
      </c>
      <c r="X6" s="268">
        <v>16.086034534989409</v>
      </c>
      <c r="Y6" s="268">
        <v>2.1811572250833091</v>
      </c>
      <c r="Z6" s="268">
        <v>1.565182267999597</v>
      </c>
      <c r="AA6" s="268">
        <v>2.1912551751994349</v>
      </c>
      <c r="AB6" s="268">
        <v>11.19862667878421</v>
      </c>
      <c r="AC6" s="268">
        <v>51.981245770000001</v>
      </c>
      <c r="AD6" s="268">
        <v>1.5512802320000001</v>
      </c>
      <c r="AE6" s="268">
        <v>100</v>
      </c>
      <c r="AF6" s="268">
        <v>708.84792370000002</v>
      </c>
      <c r="AG6" s="268">
        <v>99.998219731230137</v>
      </c>
      <c r="AH6" s="268">
        <v>100.0003498874258</v>
      </c>
    </row>
    <row r="7" spans="1:34" ht="15">
      <c r="A7" s="132" t="s">
        <v>4961</v>
      </c>
      <c r="B7" s="268" t="s">
        <v>5327</v>
      </c>
      <c r="C7" s="268" t="s">
        <v>4921</v>
      </c>
      <c r="D7" s="268">
        <v>101</v>
      </c>
      <c r="E7" s="268">
        <v>0.22215490255478151</v>
      </c>
      <c r="F7" s="268">
        <v>2.0195900232252859E-2</v>
      </c>
      <c r="G7" s="268">
        <v>1.13097041300616</v>
      </c>
      <c r="H7" s="268">
        <v>3.53428254064425</v>
      </c>
      <c r="I7" s="268">
        <v>0</v>
      </c>
      <c r="J7" s="268">
        <v>0</v>
      </c>
      <c r="K7" s="268">
        <v>0</v>
      </c>
      <c r="L7" s="268">
        <v>0.52509340603857424</v>
      </c>
      <c r="M7" s="268">
        <v>0.94920731091588439</v>
      </c>
      <c r="N7" s="268">
        <v>2.6254670301928722</v>
      </c>
      <c r="O7" s="268">
        <v>2.3225285267090792</v>
      </c>
      <c r="P7" s="268">
        <v>11.68332828435828</v>
      </c>
      <c r="Q7" s="268">
        <v>3.766535393315158</v>
      </c>
      <c r="R7" s="268">
        <v>4.3522165000504911</v>
      </c>
      <c r="S7" s="268">
        <v>5.8770069675855821</v>
      </c>
      <c r="T7" s="268">
        <v>16.883772594163389</v>
      </c>
      <c r="U7" s="268">
        <v>4.766232454811675</v>
      </c>
      <c r="V7" s="268">
        <v>2.908209633444411</v>
      </c>
      <c r="W7" s="268">
        <v>5.2105422599212377</v>
      </c>
      <c r="X7" s="268">
        <v>16.086034534989409</v>
      </c>
      <c r="Y7" s="268">
        <v>2.1811572250833091</v>
      </c>
      <c r="Z7" s="268">
        <v>1.565182267999597</v>
      </c>
      <c r="AA7" s="268">
        <v>2.1912551751994349</v>
      </c>
      <c r="AB7" s="268">
        <v>11.19862667878421</v>
      </c>
      <c r="AC7" s="268">
        <v>51.981245770000001</v>
      </c>
      <c r="AD7" s="268">
        <v>1.5512802320000001</v>
      </c>
      <c r="AE7" s="268">
        <v>101</v>
      </c>
      <c r="AF7" s="268">
        <v>708.84792370000002</v>
      </c>
      <c r="AG7" s="268">
        <v>100.998359722757</v>
      </c>
      <c r="AH7" s="268">
        <v>101.00048987895261</v>
      </c>
    </row>
    <row r="8" spans="1:34" ht="15">
      <c r="A8" s="132" t="s">
        <v>4962</v>
      </c>
      <c r="B8" s="268" t="s">
        <v>5327</v>
      </c>
      <c r="C8" s="268" t="s">
        <v>4922</v>
      </c>
      <c r="D8" s="268">
        <v>102</v>
      </c>
      <c r="E8" s="268">
        <v>0.22215490255478151</v>
      </c>
      <c r="F8" s="268">
        <v>2.0195900232252859E-2</v>
      </c>
      <c r="G8" s="268">
        <v>1.13097041300616</v>
      </c>
      <c r="H8" s="268">
        <v>3.53428254064425</v>
      </c>
      <c r="I8" s="268">
        <v>0</v>
      </c>
      <c r="J8" s="268">
        <v>0</v>
      </c>
      <c r="K8" s="268">
        <v>0</v>
      </c>
      <c r="L8" s="268">
        <v>0.52509340603857424</v>
      </c>
      <c r="M8" s="268">
        <v>0.94920731091588439</v>
      </c>
      <c r="N8" s="268">
        <v>2.6254670301928722</v>
      </c>
      <c r="O8" s="268">
        <v>2.3225285267090792</v>
      </c>
      <c r="P8" s="268">
        <v>11.68332828435828</v>
      </c>
      <c r="Q8" s="268">
        <v>3.766535393315158</v>
      </c>
      <c r="R8" s="268">
        <v>4.3522165000504911</v>
      </c>
      <c r="S8" s="268">
        <v>5.8770069675855821</v>
      </c>
      <c r="T8" s="268">
        <v>16.883772594163389</v>
      </c>
      <c r="U8" s="268">
        <v>4.766232454811675</v>
      </c>
      <c r="V8" s="268">
        <v>2.908209633444411</v>
      </c>
      <c r="W8" s="268">
        <v>5.2105422599212377</v>
      </c>
      <c r="X8" s="268">
        <v>16.086034534989409</v>
      </c>
      <c r="Y8" s="268">
        <v>2.1811572250833091</v>
      </c>
      <c r="Z8" s="268">
        <v>1.565182267999597</v>
      </c>
      <c r="AA8" s="268">
        <v>2.1912551751994349</v>
      </c>
      <c r="AB8" s="268">
        <v>11.19862667878421</v>
      </c>
      <c r="AC8" s="268">
        <v>51.981245770000001</v>
      </c>
      <c r="AD8" s="268">
        <v>1.5512802320000001</v>
      </c>
      <c r="AE8" s="268">
        <v>102</v>
      </c>
      <c r="AF8" s="268">
        <v>708.84792370000002</v>
      </c>
      <c r="AG8" s="268">
        <v>102.0001151012292</v>
      </c>
      <c r="AH8" s="268">
        <v>102.0022452574248</v>
      </c>
    </row>
    <row r="9" spans="1:34" ht="15">
      <c r="A9" s="132" t="s">
        <v>4963</v>
      </c>
      <c r="B9" s="268" t="s">
        <v>5327</v>
      </c>
      <c r="C9" s="268" t="s">
        <v>4923</v>
      </c>
      <c r="D9" s="268">
        <v>103</v>
      </c>
      <c r="E9" s="268">
        <v>0.22215490255478151</v>
      </c>
      <c r="F9" s="268">
        <v>2.0195900232252859E-2</v>
      </c>
      <c r="G9" s="268">
        <v>1.13097041300616</v>
      </c>
      <c r="H9" s="268">
        <v>3.53428254064425</v>
      </c>
      <c r="I9" s="268">
        <v>0</v>
      </c>
      <c r="J9" s="268">
        <v>0</v>
      </c>
      <c r="K9" s="268">
        <v>0</v>
      </c>
      <c r="L9" s="268">
        <v>0.52509340603857424</v>
      </c>
      <c r="M9" s="268">
        <v>0.94920731091588439</v>
      </c>
      <c r="N9" s="268">
        <v>2.6254670301928722</v>
      </c>
      <c r="O9" s="268">
        <v>2.3225285267090792</v>
      </c>
      <c r="P9" s="268">
        <v>11.68332828435828</v>
      </c>
      <c r="Q9" s="268">
        <v>3.766535393315158</v>
      </c>
      <c r="R9" s="268">
        <v>4.3522165000504911</v>
      </c>
      <c r="S9" s="268">
        <v>5.8770069675855821</v>
      </c>
      <c r="T9" s="268">
        <v>16.883772594163389</v>
      </c>
      <c r="U9" s="268">
        <v>4.766232454811675</v>
      </c>
      <c r="V9" s="268">
        <v>2.908209633444411</v>
      </c>
      <c r="W9" s="268">
        <v>5.2105422599212377</v>
      </c>
      <c r="X9" s="268">
        <v>16.086034534989409</v>
      </c>
      <c r="Y9" s="268">
        <v>2.1811572250833091</v>
      </c>
      <c r="Z9" s="268">
        <v>1.565182267999597</v>
      </c>
      <c r="AA9" s="268">
        <v>2.1912551751994349</v>
      </c>
      <c r="AB9" s="268">
        <v>11.19862667878421</v>
      </c>
      <c r="AC9" s="268">
        <v>51.981245770000001</v>
      </c>
      <c r="AD9" s="268">
        <v>1.5512802320000001</v>
      </c>
      <c r="AE9" s="268">
        <v>103</v>
      </c>
      <c r="AF9" s="268">
        <v>708.84792370000002</v>
      </c>
      <c r="AG9" s="268">
        <v>102.998427620596</v>
      </c>
      <c r="AH9" s="268">
        <v>103.00055777679169</v>
      </c>
    </row>
    <row r="10" spans="1:34" ht="15">
      <c r="A10" s="132" t="s">
        <v>4964</v>
      </c>
      <c r="B10" s="268" t="s">
        <v>5327</v>
      </c>
      <c r="C10" s="268" t="s">
        <v>4924</v>
      </c>
      <c r="D10" s="268">
        <v>104</v>
      </c>
      <c r="E10" s="268">
        <v>0.22215490255478151</v>
      </c>
      <c r="F10" s="268">
        <v>2.0195900232252859E-2</v>
      </c>
      <c r="G10" s="268">
        <v>1.13097041300616</v>
      </c>
      <c r="H10" s="268">
        <v>3.53428254064425</v>
      </c>
      <c r="I10" s="268">
        <v>0</v>
      </c>
      <c r="J10" s="268">
        <v>0</v>
      </c>
      <c r="K10" s="268">
        <v>0</v>
      </c>
      <c r="L10" s="268">
        <v>0.52509340603857424</v>
      </c>
      <c r="M10" s="268">
        <v>0.94920731091588439</v>
      </c>
      <c r="N10" s="268">
        <v>2.6254670301928722</v>
      </c>
      <c r="O10" s="268">
        <v>2.3225285267090792</v>
      </c>
      <c r="P10" s="268">
        <v>11.68332828435828</v>
      </c>
      <c r="Q10" s="268">
        <v>3.766535393315158</v>
      </c>
      <c r="R10" s="268">
        <v>4.3522165000504911</v>
      </c>
      <c r="S10" s="268">
        <v>5.8770069675855821</v>
      </c>
      <c r="T10" s="268">
        <v>16.883772594163389</v>
      </c>
      <c r="U10" s="268">
        <v>4.766232454811675</v>
      </c>
      <c r="V10" s="268">
        <v>2.908209633444411</v>
      </c>
      <c r="W10" s="268">
        <v>5.2105422599212377</v>
      </c>
      <c r="X10" s="268">
        <v>16.086034534989409</v>
      </c>
      <c r="Y10" s="268">
        <v>2.1811572250833091</v>
      </c>
      <c r="Z10" s="268">
        <v>1.565182267999597</v>
      </c>
      <c r="AA10" s="268">
        <v>2.1912551751994349</v>
      </c>
      <c r="AB10" s="268">
        <v>11.19862667878421</v>
      </c>
      <c r="AC10" s="268">
        <v>51.981245770000001</v>
      </c>
      <c r="AD10" s="268">
        <v>1.5512802320000001</v>
      </c>
      <c r="AE10" s="268">
        <v>104</v>
      </c>
      <c r="AF10" s="268">
        <v>708.84792370000002</v>
      </c>
      <c r="AG10" s="268">
        <v>104.00169834925239</v>
      </c>
      <c r="AH10" s="268">
        <v>104.0038285054481</v>
      </c>
    </row>
    <row r="11" spans="1:34" ht="15">
      <c r="A11" s="132" t="s">
        <v>4926</v>
      </c>
      <c r="B11" s="268" t="s">
        <v>5327</v>
      </c>
      <c r="C11" s="268" t="s">
        <v>4925</v>
      </c>
      <c r="D11" s="268">
        <v>105</v>
      </c>
      <c r="E11" s="268">
        <v>0.22215490255478151</v>
      </c>
      <c r="F11" s="268">
        <v>2.0195900232252859E-2</v>
      </c>
      <c r="G11" s="268">
        <v>1.13097041300616</v>
      </c>
      <c r="H11" s="268">
        <v>3.53428254064425</v>
      </c>
      <c r="I11" s="268">
        <v>0</v>
      </c>
      <c r="J11" s="268">
        <v>0</v>
      </c>
      <c r="K11" s="268">
        <v>0</v>
      </c>
      <c r="L11" s="268">
        <v>0.52509340603857424</v>
      </c>
      <c r="M11" s="268">
        <v>0.94920731091588439</v>
      </c>
      <c r="N11" s="268">
        <v>2.6254670301928722</v>
      </c>
      <c r="O11" s="268">
        <v>2.3225285267090792</v>
      </c>
      <c r="P11" s="268">
        <v>11.68332828435828</v>
      </c>
      <c r="Q11" s="268">
        <v>3.766535393315158</v>
      </c>
      <c r="R11" s="268">
        <v>4.3522165000504911</v>
      </c>
      <c r="S11" s="268">
        <v>5.8770069675855821</v>
      </c>
      <c r="T11" s="268">
        <v>16.883772594163389</v>
      </c>
      <c r="U11" s="268">
        <v>4.766232454811675</v>
      </c>
      <c r="V11" s="268">
        <v>2.908209633444411</v>
      </c>
      <c r="W11" s="268">
        <v>5.2105422599212377</v>
      </c>
      <c r="X11" s="268">
        <v>16.086034534989409</v>
      </c>
      <c r="Y11" s="268">
        <v>2.1811572250833091</v>
      </c>
      <c r="Z11" s="268">
        <v>1.565182267999597</v>
      </c>
      <c r="AA11" s="268">
        <v>2.1912551751994349</v>
      </c>
      <c r="AB11" s="268">
        <v>11.19862667878421</v>
      </c>
      <c r="AC11" s="268">
        <v>51.981245770000001</v>
      </c>
      <c r="AD11" s="268">
        <v>1.5512802320000001</v>
      </c>
      <c r="AE11" s="268">
        <v>105</v>
      </c>
      <c r="AF11" s="268">
        <v>708.84792370000002</v>
      </c>
      <c r="AG11" s="268">
        <v>104.9958468498608</v>
      </c>
      <c r="AH11" s="268">
        <v>104.9979770060564</v>
      </c>
    </row>
    <row r="12" spans="1:34" ht="15">
      <c r="A12" s="132" t="s">
        <v>4927</v>
      </c>
      <c r="B12" s="268" t="s">
        <v>5327</v>
      </c>
      <c r="C12" s="268" t="s">
        <v>5328</v>
      </c>
      <c r="D12" s="268">
        <v>106</v>
      </c>
      <c r="E12" s="268">
        <v>0.22215490255478151</v>
      </c>
      <c r="F12" s="268">
        <v>2.0195900232252859E-2</v>
      </c>
      <c r="G12" s="268">
        <v>1.13097041300616</v>
      </c>
      <c r="H12" s="268">
        <v>3.53428254064425</v>
      </c>
      <c r="I12" s="268">
        <v>0</v>
      </c>
      <c r="J12" s="268">
        <v>0</v>
      </c>
      <c r="K12" s="268">
        <v>0</v>
      </c>
      <c r="L12" s="268">
        <v>0.52509340603857424</v>
      </c>
      <c r="M12" s="268">
        <v>0.94920731091588439</v>
      </c>
      <c r="N12" s="268">
        <v>2.6254670301928722</v>
      </c>
      <c r="O12" s="268">
        <v>2.3225285267090792</v>
      </c>
      <c r="P12" s="268">
        <v>11.68332828435828</v>
      </c>
      <c r="Q12" s="268">
        <v>3.766535393315158</v>
      </c>
      <c r="R12" s="268">
        <v>4.3522165000504911</v>
      </c>
      <c r="S12" s="268">
        <v>5.8770069675855821</v>
      </c>
      <c r="T12" s="268">
        <v>16.883772594163389</v>
      </c>
      <c r="U12" s="268">
        <v>4.766232454811675</v>
      </c>
      <c r="V12" s="268">
        <v>2.908209633444411</v>
      </c>
      <c r="W12" s="268">
        <v>5.2105422599212377</v>
      </c>
      <c r="X12" s="268">
        <v>16.086034534989409</v>
      </c>
      <c r="Y12" s="268">
        <v>2.1811572250833091</v>
      </c>
      <c r="Z12" s="268">
        <v>1.565182267999597</v>
      </c>
      <c r="AA12" s="268">
        <v>2.1912551751994349</v>
      </c>
      <c r="AB12" s="268">
        <v>11.19862667878421</v>
      </c>
      <c r="AC12" s="268">
        <v>51.981245770000001</v>
      </c>
      <c r="AD12" s="268">
        <v>1.5512802320000001</v>
      </c>
      <c r="AE12" s="268">
        <v>106</v>
      </c>
      <c r="AF12" s="268">
        <v>708.84792370000002</v>
      </c>
      <c r="AG12" s="268">
        <v>105.99908647568439</v>
      </c>
      <c r="AH12" s="268">
        <v>106.00121663188</v>
      </c>
    </row>
    <row r="13" spans="1:34" ht="15">
      <c r="A13" s="132" t="s">
        <v>4928</v>
      </c>
      <c r="B13" s="268" t="s">
        <v>5329</v>
      </c>
      <c r="C13" s="268" t="s">
        <v>4915</v>
      </c>
      <c r="D13" s="268">
        <v>48</v>
      </c>
      <c r="E13" s="268">
        <v>0.22215490255478151</v>
      </c>
      <c r="F13" s="268">
        <v>2.0195900232252859E-2</v>
      </c>
      <c r="G13" s="268">
        <v>1.13097041300616</v>
      </c>
      <c r="H13" s="268">
        <v>3.53428254064425</v>
      </c>
      <c r="I13" s="268">
        <v>0</v>
      </c>
      <c r="J13" s="268">
        <v>0</v>
      </c>
      <c r="K13" s="268">
        <v>0</v>
      </c>
      <c r="L13" s="268">
        <v>0.52509340603857424</v>
      </c>
      <c r="M13" s="268">
        <v>0.94920731091588439</v>
      </c>
      <c r="N13" s="268">
        <v>2.6254670301928722</v>
      </c>
      <c r="O13" s="268">
        <v>2.3225285267090792</v>
      </c>
      <c r="P13" s="268">
        <v>11.68332828435828</v>
      </c>
      <c r="Q13" s="268">
        <v>3.766535393315158</v>
      </c>
      <c r="R13" s="268">
        <v>4.3522165000504911</v>
      </c>
      <c r="S13" s="268">
        <v>5.8770069675855821</v>
      </c>
      <c r="T13" s="268">
        <v>16.883772594163389</v>
      </c>
      <c r="U13" s="268">
        <v>4.766232454811675</v>
      </c>
      <c r="V13" s="268">
        <v>2.908209633444411</v>
      </c>
      <c r="W13" s="268">
        <v>5.2105422599212377</v>
      </c>
      <c r="X13" s="268">
        <v>16.086034534989409</v>
      </c>
      <c r="Y13" s="268">
        <v>2.1811572250833091</v>
      </c>
      <c r="Z13" s="268">
        <v>1.565182267999597</v>
      </c>
      <c r="AA13" s="268">
        <v>2.1912551751994349</v>
      </c>
      <c r="AB13" s="268">
        <v>11.19862667878421</v>
      </c>
      <c r="AC13" s="268">
        <v>48</v>
      </c>
      <c r="AD13" s="268">
        <v>1.5512802320000001</v>
      </c>
      <c r="AE13" s="268">
        <v>102</v>
      </c>
      <c r="AF13" s="268">
        <v>708.84792370000002</v>
      </c>
      <c r="AG13" s="268">
        <v>102.00385214261721</v>
      </c>
      <c r="AH13" s="268">
        <v>102.00483988923919</v>
      </c>
    </row>
    <row r="14" spans="1:34" ht="15">
      <c r="A14" s="132" t="s">
        <v>4929</v>
      </c>
      <c r="B14" s="268" t="s">
        <v>5329</v>
      </c>
      <c r="C14" s="268" t="s">
        <v>4917</v>
      </c>
      <c r="D14" s="268">
        <v>49</v>
      </c>
      <c r="E14" s="268">
        <v>0.22215490255478151</v>
      </c>
      <c r="F14" s="268">
        <v>2.0195900232252859E-2</v>
      </c>
      <c r="G14" s="268">
        <v>1.13097041300616</v>
      </c>
      <c r="H14" s="268">
        <v>3.53428254064425</v>
      </c>
      <c r="I14" s="268">
        <v>0</v>
      </c>
      <c r="J14" s="268">
        <v>0</v>
      </c>
      <c r="K14" s="268">
        <v>0</v>
      </c>
      <c r="L14" s="268">
        <v>0.52509340603857424</v>
      </c>
      <c r="M14" s="268">
        <v>0.94920731091588439</v>
      </c>
      <c r="N14" s="268">
        <v>2.6254670301928722</v>
      </c>
      <c r="O14" s="268">
        <v>2.3225285267090792</v>
      </c>
      <c r="P14" s="268">
        <v>11.68332828435828</v>
      </c>
      <c r="Q14" s="268">
        <v>3.766535393315158</v>
      </c>
      <c r="R14" s="268">
        <v>4.3522165000504911</v>
      </c>
      <c r="S14" s="268">
        <v>5.8770069675855821</v>
      </c>
      <c r="T14" s="268">
        <v>16.883772594163389</v>
      </c>
      <c r="U14" s="268">
        <v>4.766232454811675</v>
      </c>
      <c r="V14" s="268">
        <v>2.908209633444411</v>
      </c>
      <c r="W14" s="268">
        <v>5.2105422599212377</v>
      </c>
      <c r="X14" s="268">
        <v>16.086034534989409</v>
      </c>
      <c r="Y14" s="268">
        <v>2.1811572250833091</v>
      </c>
      <c r="Z14" s="268">
        <v>1.565182267999597</v>
      </c>
      <c r="AA14" s="268">
        <v>2.1912551751994349</v>
      </c>
      <c r="AB14" s="268">
        <v>11.19862667878421</v>
      </c>
      <c r="AC14" s="268">
        <v>49</v>
      </c>
      <c r="AD14" s="268">
        <v>1.5512802320000001</v>
      </c>
      <c r="AE14" s="268">
        <v>102</v>
      </c>
      <c r="AF14" s="268">
        <v>708.84792370000002</v>
      </c>
      <c r="AG14" s="268">
        <v>101.999652660981</v>
      </c>
      <c r="AH14" s="268">
        <v>102.0009255026165</v>
      </c>
    </row>
    <row r="15" spans="1:34" ht="15">
      <c r="A15" s="132" t="s">
        <v>4930</v>
      </c>
      <c r="B15" s="268" t="s">
        <v>5329</v>
      </c>
      <c r="C15" s="268" t="s">
        <v>4918</v>
      </c>
      <c r="D15" s="268">
        <v>50</v>
      </c>
      <c r="E15" s="268">
        <v>0.22215490255478151</v>
      </c>
      <c r="F15" s="268">
        <v>2.0195900232252859E-2</v>
      </c>
      <c r="G15" s="268">
        <v>1.13097041300616</v>
      </c>
      <c r="H15" s="268">
        <v>3.53428254064425</v>
      </c>
      <c r="I15" s="268">
        <v>0</v>
      </c>
      <c r="J15" s="268">
        <v>0</v>
      </c>
      <c r="K15" s="268">
        <v>0</v>
      </c>
      <c r="L15" s="268">
        <v>0.52509340603857424</v>
      </c>
      <c r="M15" s="268">
        <v>0.94920731091588439</v>
      </c>
      <c r="N15" s="268">
        <v>2.6254670301928722</v>
      </c>
      <c r="O15" s="268">
        <v>2.3225285267090792</v>
      </c>
      <c r="P15" s="268">
        <v>11.68332828435828</v>
      </c>
      <c r="Q15" s="268">
        <v>3.766535393315158</v>
      </c>
      <c r="R15" s="268">
        <v>4.3522165000504911</v>
      </c>
      <c r="S15" s="268">
        <v>5.8770069675855821</v>
      </c>
      <c r="T15" s="268">
        <v>16.883772594163389</v>
      </c>
      <c r="U15" s="268">
        <v>4.766232454811675</v>
      </c>
      <c r="V15" s="268">
        <v>2.908209633444411</v>
      </c>
      <c r="W15" s="268">
        <v>5.2105422599212377</v>
      </c>
      <c r="X15" s="268">
        <v>16.086034534989409</v>
      </c>
      <c r="Y15" s="268">
        <v>2.1811572250833091</v>
      </c>
      <c r="Z15" s="268">
        <v>1.565182267999597</v>
      </c>
      <c r="AA15" s="268">
        <v>2.1912551751994349</v>
      </c>
      <c r="AB15" s="268">
        <v>11.19862667878421</v>
      </c>
      <c r="AC15" s="268">
        <v>50</v>
      </c>
      <c r="AD15" s="268">
        <v>1.5512802320000001</v>
      </c>
      <c r="AE15" s="268">
        <v>102</v>
      </c>
      <c r="AF15" s="268">
        <v>708.84792370000002</v>
      </c>
      <c r="AG15" s="268">
        <v>102.0010818219036</v>
      </c>
      <c r="AH15" s="268">
        <v>102.0026426518003</v>
      </c>
    </row>
    <row r="16" spans="1:34" ht="15">
      <c r="A16" s="132" t="s">
        <v>4931</v>
      </c>
      <c r="B16" s="268" t="s">
        <v>5329</v>
      </c>
      <c r="C16" s="268" t="s">
        <v>4919</v>
      </c>
      <c r="D16" s="268">
        <v>51</v>
      </c>
      <c r="E16" s="268">
        <v>0.22215490255478151</v>
      </c>
      <c r="F16" s="268">
        <v>2.0195900232252859E-2</v>
      </c>
      <c r="G16" s="268">
        <v>1.13097041300616</v>
      </c>
      <c r="H16" s="268">
        <v>3.53428254064425</v>
      </c>
      <c r="I16" s="268">
        <v>0</v>
      </c>
      <c r="J16" s="268">
        <v>0</v>
      </c>
      <c r="K16" s="268">
        <v>0</v>
      </c>
      <c r="L16" s="268">
        <v>0.52509340603857424</v>
      </c>
      <c r="M16" s="268">
        <v>0.94920731091588439</v>
      </c>
      <c r="N16" s="268">
        <v>2.6254670301928722</v>
      </c>
      <c r="O16" s="268">
        <v>2.3225285267090792</v>
      </c>
      <c r="P16" s="268">
        <v>11.68332828435828</v>
      </c>
      <c r="Q16" s="268">
        <v>3.766535393315158</v>
      </c>
      <c r="R16" s="268">
        <v>4.3522165000504911</v>
      </c>
      <c r="S16" s="268">
        <v>5.8770069675855821</v>
      </c>
      <c r="T16" s="268">
        <v>16.883772594163389</v>
      </c>
      <c r="U16" s="268">
        <v>4.766232454811675</v>
      </c>
      <c r="V16" s="268">
        <v>2.908209633444411</v>
      </c>
      <c r="W16" s="268">
        <v>5.2105422599212377</v>
      </c>
      <c r="X16" s="268">
        <v>16.086034534989409</v>
      </c>
      <c r="Y16" s="268">
        <v>2.1811572250833091</v>
      </c>
      <c r="Z16" s="268">
        <v>1.565182267999597</v>
      </c>
      <c r="AA16" s="268">
        <v>2.1912551751994349</v>
      </c>
      <c r="AB16" s="268">
        <v>11.19862667878421</v>
      </c>
      <c r="AC16" s="268">
        <v>51</v>
      </c>
      <c r="AD16" s="268">
        <v>1.5512802320000001</v>
      </c>
      <c r="AE16" s="268">
        <v>102</v>
      </c>
      <c r="AF16" s="268">
        <v>708.84792370000002</v>
      </c>
      <c r="AG16" s="268">
        <v>101.9980705714997</v>
      </c>
      <c r="AH16" s="268">
        <v>101.9999183218639</v>
      </c>
    </row>
    <row r="17" spans="1:34" ht="15">
      <c r="A17" s="132" t="s">
        <v>4932</v>
      </c>
      <c r="B17" s="268" t="s">
        <v>5329</v>
      </c>
      <c r="C17" s="268" t="s">
        <v>4920</v>
      </c>
      <c r="D17" s="268">
        <v>52</v>
      </c>
      <c r="E17" s="268">
        <v>0.22215490255478151</v>
      </c>
      <c r="F17" s="268">
        <v>2.0195900232252859E-2</v>
      </c>
      <c r="G17" s="268">
        <v>1.13097041300616</v>
      </c>
      <c r="H17" s="268">
        <v>3.53428254064425</v>
      </c>
      <c r="I17" s="268">
        <v>0</v>
      </c>
      <c r="J17" s="268">
        <v>0</v>
      </c>
      <c r="K17" s="268">
        <v>0</v>
      </c>
      <c r="L17" s="268">
        <v>0.52509340603857424</v>
      </c>
      <c r="M17" s="268">
        <v>0.94920731091588439</v>
      </c>
      <c r="N17" s="268">
        <v>2.6254670301928722</v>
      </c>
      <c r="O17" s="268">
        <v>2.3225285267090792</v>
      </c>
      <c r="P17" s="268">
        <v>11.68332828435828</v>
      </c>
      <c r="Q17" s="268">
        <v>3.766535393315158</v>
      </c>
      <c r="R17" s="268">
        <v>4.3522165000504911</v>
      </c>
      <c r="S17" s="268">
        <v>5.8770069675855821</v>
      </c>
      <c r="T17" s="268">
        <v>16.883772594163389</v>
      </c>
      <c r="U17" s="268">
        <v>4.766232454811675</v>
      </c>
      <c r="V17" s="268">
        <v>2.908209633444411</v>
      </c>
      <c r="W17" s="268">
        <v>5.2105422599212377</v>
      </c>
      <c r="X17" s="268">
        <v>16.086034534989409</v>
      </c>
      <c r="Y17" s="268">
        <v>2.1811572250833091</v>
      </c>
      <c r="Z17" s="268">
        <v>1.565182267999597</v>
      </c>
      <c r="AA17" s="268">
        <v>2.1912551751994349</v>
      </c>
      <c r="AB17" s="268">
        <v>11.19862667878421</v>
      </c>
      <c r="AC17" s="268">
        <v>52</v>
      </c>
      <c r="AD17" s="268">
        <v>1.5512802320000001</v>
      </c>
      <c r="AE17" s="268">
        <v>102</v>
      </c>
      <c r="AF17" s="268">
        <v>708.84792370000002</v>
      </c>
      <c r="AG17" s="268">
        <v>101.99885176471849</v>
      </c>
      <c r="AH17" s="268">
        <v>102.00098731627649</v>
      </c>
    </row>
    <row r="18" spans="1:34" ht="15">
      <c r="A18" s="132" t="s">
        <v>4933</v>
      </c>
      <c r="B18" s="268" t="s">
        <v>5329</v>
      </c>
      <c r="C18" s="268" t="s">
        <v>4921</v>
      </c>
      <c r="D18" s="268">
        <v>53</v>
      </c>
      <c r="E18" s="268">
        <v>0.22215490255478151</v>
      </c>
      <c r="F18" s="268">
        <v>2.0195900232252859E-2</v>
      </c>
      <c r="G18" s="268">
        <v>1.13097041300616</v>
      </c>
      <c r="H18" s="268">
        <v>3.53428254064425</v>
      </c>
      <c r="I18" s="268">
        <v>0</v>
      </c>
      <c r="J18" s="268">
        <v>0</v>
      </c>
      <c r="K18" s="268">
        <v>0</v>
      </c>
      <c r="L18" s="268">
        <v>0.52509340603857424</v>
      </c>
      <c r="M18" s="268">
        <v>0.94920731091588439</v>
      </c>
      <c r="N18" s="268">
        <v>2.6254670301928722</v>
      </c>
      <c r="O18" s="268">
        <v>2.3225285267090792</v>
      </c>
      <c r="P18" s="268">
        <v>11.68332828435828</v>
      </c>
      <c r="Q18" s="268">
        <v>3.766535393315158</v>
      </c>
      <c r="R18" s="268">
        <v>4.3522165000504911</v>
      </c>
      <c r="S18" s="268">
        <v>5.8770069675855821</v>
      </c>
      <c r="T18" s="268">
        <v>16.883772594163389</v>
      </c>
      <c r="U18" s="268">
        <v>4.766232454811675</v>
      </c>
      <c r="V18" s="268">
        <v>2.908209633444411</v>
      </c>
      <c r="W18" s="268">
        <v>5.2105422599212377</v>
      </c>
      <c r="X18" s="268">
        <v>16.086034534989409</v>
      </c>
      <c r="Y18" s="268">
        <v>2.1811572250833091</v>
      </c>
      <c r="Z18" s="268">
        <v>1.565182267999597</v>
      </c>
      <c r="AA18" s="268">
        <v>2.1912551751994349</v>
      </c>
      <c r="AB18" s="268">
        <v>11.19862667878421</v>
      </c>
      <c r="AC18" s="268">
        <v>53</v>
      </c>
      <c r="AD18" s="268">
        <v>1.5512802320000001</v>
      </c>
      <c r="AE18" s="268">
        <v>102</v>
      </c>
      <c r="AF18" s="268">
        <v>708.84792370000002</v>
      </c>
      <c r="AG18" s="268">
        <v>101.99894002547499</v>
      </c>
      <c r="AH18" s="268">
        <v>102.001363251482</v>
      </c>
    </row>
    <row r="19" spans="1:34" ht="15">
      <c r="A19" s="132" t="s">
        <v>4934</v>
      </c>
      <c r="B19" s="268" t="s">
        <v>5329</v>
      </c>
      <c r="C19" s="268" t="s">
        <v>4922</v>
      </c>
      <c r="D19" s="268">
        <v>54</v>
      </c>
      <c r="E19" s="268">
        <v>0.22215490255478151</v>
      </c>
      <c r="F19" s="268">
        <v>2.0195900232252859E-2</v>
      </c>
      <c r="G19" s="268">
        <v>1.13097041300616</v>
      </c>
      <c r="H19" s="268">
        <v>3.53428254064425</v>
      </c>
      <c r="I19" s="268">
        <v>0</v>
      </c>
      <c r="J19" s="268">
        <v>0</v>
      </c>
      <c r="K19" s="268">
        <v>0</v>
      </c>
      <c r="L19" s="268">
        <v>0.52509340603857424</v>
      </c>
      <c r="M19" s="268">
        <v>0.94920731091588439</v>
      </c>
      <c r="N19" s="268">
        <v>2.6254670301928722</v>
      </c>
      <c r="O19" s="268">
        <v>2.3225285267090792</v>
      </c>
      <c r="P19" s="268">
        <v>11.68332828435828</v>
      </c>
      <c r="Q19" s="268">
        <v>3.766535393315158</v>
      </c>
      <c r="R19" s="268">
        <v>4.3522165000504911</v>
      </c>
      <c r="S19" s="268">
        <v>5.8770069675855821</v>
      </c>
      <c r="T19" s="268">
        <v>16.883772594163389</v>
      </c>
      <c r="U19" s="268">
        <v>4.766232454811675</v>
      </c>
      <c r="V19" s="268">
        <v>2.908209633444411</v>
      </c>
      <c r="W19" s="268">
        <v>5.2105422599212377</v>
      </c>
      <c r="X19" s="268">
        <v>16.086034534989409</v>
      </c>
      <c r="Y19" s="268">
        <v>2.1811572250833091</v>
      </c>
      <c r="Z19" s="268">
        <v>1.565182267999597</v>
      </c>
      <c r="AA19" s="268">
        <v>2.1912551751994349</v>
      </c>
      <c r="AB19" s="268">
        <v>11.19862667878421</v>
      </c>
      <c r="AC19" s="268">
        <v>54</v>
      </c>
      <c r="AD19" s="268">
        <v>1.5512802320000001</v>
      </c>
      <c r="AE19" s="268">
        <v>102</v>
      </c>
      <c r="AF19" s="268">
        <v>708.84792370000002</v>
      </c>
      <c r="AG19" s="268">
        <v>101.99837635703911</v>
      </c>
      <c r="AH19" s="268">
        <v>102.0010874261358</v>
      </c>
    </row>
    <row r="20" spans="1:34" ht="15">
      <c r="A20" s="132" t="s">
        <v>4935</v>
      </c>
      <c r="B20" s="268" t="s">
        <v>5329</v>
      </c>
      <c r="C20" s="268" t="s">
        <v>4923</v>
      </c>
      <c r="D20" s="268">
        <v>55</v>
      </c>
      <c r="E20" s="268">
        <v>0.22215490255478151</v>
      </c>
      <c r="F20" s="268">
        <v>2.0195900232252859E-2</v>
      </c>
      <c r="G20" s="268">
        <v>1.13097041300616</v>
      </c>
      <c r="H20" s="268">
        <v>3.53428254064425</v>
      </c>
      <c r="I20" s="268">
        <v>0</v>
      </c>
      <c r="J20" s="268">
        <v>0</v>
      </c>
      <c r="K20" s="268">
        <v>0</v>
      </c>
      <c r="L20" s="268">
        <v>0.52509340603857424</v>
      </c>
      <c r="M20" s="268">
        <v>0.94920731091588439</v>
      </c>
      <c r="N20" s="268">
        <v>2.6254670301928722</v>
      </c>
      <c r="O20" s="268">
        <v>2.3225285267090792</v>
      </c>
      <c r="P20" s="268">
        <v>11.68332828435828</v>
      </c>
      <c r="Q20" s="268">
        <v>3.766535393315158</v>
      </c>
      <c r="R20" s="268">
        <v>4.3522165000504911</v>
      </c>
      <c r="S20" s="268">
        <v>5.8770069675855821</v>
      </c>
      <c r="T20" s="268">
        <v>16.883772594163389</v>
      </c>
      <c r="U20" s="268">
        <v>4.766232454811675</v>
      </c>
      <c r="V20" s="268">
        <v>2.908209633444411</v>
      </c>
      <c r="W20" s="268">
        <v>5.2105422599212377</v>
      </c>
      <c r="X20" s="268">
        <v>16.086034534989409</v>
      </c>
      <c r="Y20" s="268">
        <v>2.1811572250833091</v>
      </c>
      <c r="Z20" s="268">
        <v>1.565182267999597</v>
      </c>
      <c r="AA20" s="268">
        <v>2.1912551751994349</v>
      </c>
      <c r="AB20" s="268">
        <v>11.19862667878421</v>
      </c>
      <c r="AC20" s="268">
        <v>55</v>
      </c>
      <c r="AD20" s="268">
        <v>1.5512802320000001</v>
      </c>
      <c r="AE20" s="268">
        <v>102</v>
      </c>
      <c r="AF20" s="268">
        <v>708.84792370000002</v>
      </c>
      <c r="AG20" s="268">
        <v>102.00062468152601</v>
      </c>
      <c r="AH20" s="268">
        <v>102.0036225043239</v>
      </c>
    </row>
    <row r="21" spans="1:34" ht="15">
      <c r="A21" s="132" t="s">
        <v>4937</v>
      </c>
      <c r="B21" s="268" t="s">
        <v>5329</v>
      </c>
      <c r="C21" s="268" t="s">
        <v>4924</v>
      </c>
      <c r="D21" s="268">
        <v>56</v>
      </c>
      <c r="E21" s="268">
        <v>0.22215490255478151</v>
      </c>
      <c r="F21" s="268">
        <v>2.0195900232252859E-2</v>
      </c>
      <c r="G21" s="268">
        <v>1.13097041300616</v>
      </c>
      <c r="H21" s="268">
        <v>3.53428254064425</v>
      </c>
      <c r="I21" s="268">
        <v>0</v>
      </c>
      <c r="J21" s="268">
        <v>0</v>
      </c>
      <c r="K21" s="268">
        <v>0</v>
      </c>
      <c r="L21" s="268">
        <v>0.52509340603857424</v>
      </c>
      <c r="M21" s="268">
        <v>0.94920731091588439</v>
      </c>
      <c r="N21" s="268">
        <v>2.6254670301928722</v>
      </c>
      <c r="O21" s="268">
        <v>2.3225285267090792</v>
      </c>
      <c r="P21" s="268">
        <v>11.68332828435828</v>
      </c>
      <c r="Q21" s="268">
        <v>3.766535393315158</v>
      </c>
      <c r="R21" s="268">
        <v>4.3522165000504911</v>
      </c>
      <c r="S21" s="268">
        <v>5.8770069675855821</v>
      </c>
      <c r="T21" s="268">
        <v>16.883772594163389</v>
      </c>
      <c r="U21" s="268">
        <v>4.766232454811675</v>
      </c>
      <c r="V21" s="268">
        <v>2.908209633444411</v>
      </c>
      <c r="W21" s="268">
        <v>5.2105422599212377</v>
      </c>
      <c r="X21" s="268">
        <v>16.086034534989409</v>
      </c>
      <c r="Y21" s="268">
        <v>2.1811572250833091</v>
      </c>
      <c r="Z21" s="268">
        <v>1.565182267999597</v>
      </c>
      <c r="AA21" s="268">
        <v>2.1912551751994349</v>
      </c>
      <c r="AB21" s="268">
        <v>11.19862667878421</v>
      </c>
      <c r="AC21" s="268">
        <v>56</v>
      </c>
      <c r="AD21" s="268">
        <v>1.5512802320000001</v>
      </c>
      <c r="AE21" s="268">
        <v>102</v>
      </c>
      <c r="AF21" s="268">
        <v>708.84792370000002</v>
      </c>
      <c r="AG21" s="268">
        <v>102.0015178089039</v>
      </c>
      <c r="AH21" s="268">
        <v>102.0048025259248</v>
      </c>
    </row>
    <row r="22" spans="1:34" ht="15">
      <c r="A22" s="132" t="s">
        <v>4938</v>
      </c>
      <c r="B22" s="268" t="s">
        <v>5329</v>
      </c>
      <c r="C22" s="268" t="s">
        <v>4925</v>
      </c>
      <c r="D22" s="268">
        <v>57</v>
      </c>
      <c r="E22" s="268">
        <v>0.22215490255478151</v>
      </c>
      <c r="F22" s="268">
        <v>2.0195900232252859E-2</v>
      </c>
      <c r="G22" s="268">
        <v>1.13097041300616</v>
      </c>
      <c r="H22" s="268">
        <v>3.53428254064425</v>
      </c>
      <c r="I22" s="268">
        <v>0</v>
      </c>
      <c r="J22" s="268">
        <v>0</v>
      </c>
      <c r="K22" s="268">
        <v>0</v>
      </c>
      <c r="L22" s="268">
        <v>0.52509340603857424</v>
      </c>
      <c r="M22" s="268">
        <v>0.94920731091588439</v>
      </c>
      <c r="N22" s="268">
        <v>2.6254670301928722</v>
      </c>
      <c r="O22" s="268">
        <v>2.3225285267090792</v>
      </c>
      <c r="P22" s="268">
        <v>11.68332828435828</v>
      </c>
      <c r="Q22" s="268">
        <v>3.766535393315158</v>
      </c>
      <c r="R22" s="268">
        <v>4.3522165000504911</v>
      </c>
      <c r="S22" s="268">
        <v>5.8770069675855821</v>
      </c>
      <c r="T22" s="268">
        <v>16.883772594163389</v>
      </c>
      <c r="U22" s="268">
        <v>4.766232454811675</v>
      </c>
      <c r="V22" s="268">
        <v>2.908209633444411</v>
      </c>
      <c r="W22" s="268">
        <v>5.2105422599212377</v>
      </c>
      <c r="X22" s="268">
        <v>16.086034534989409</v>
      </c>
      <c r="Y22" s="268">
        <v>2.1811572250833091</v>
      </c>
      <c r="Z22" s="268">
        <v>1.565182267999597</v>
      </c>
      <c r="AA22" s="268">
        <v>2.1912551751994349</v>
      </c>
      <c r="AB22" s="268">
        <v>11.19862667878421</v>
      </c>
      <c r="AC22" s="268">
        <v>57</v>
      </c>
      <c r="AD22" s="268">
        <v>1.5512802320000001</v>
      </c>
      <c r="AE22" s="268">
        <v>102</v>
      </c>
      <c r="AF22" s="268">
        <v>708.84792370000002</v>
      </c>
      <c r="AG22" s="268">
        <v>101.9986951114924</v>
      </c>
      <c r="AH22" s="268">
        <v>102.0022692181756</v>
      </c>
    </row>
    <row r="23" spans="1:34" ht="15">
      <c r="A23" s="132" t="s">
        <v>4939</v>
      </c>
      <c r="B23" s="268" t="s">
        <v>5329</v>
      </c>
      <c r="C23" s="268" t="s">
        <v>5328</v>
      </c>
      <c r="D23" s="268">
        <v>58</v>
      </c>
      <c r="E23" s="268">
        <v>0.22215490255478151</v>
      </c>
      <c r="F23" s="268">
        <v>2.0195900232252859E-2</v>
      </c>
      <c r="G23" s="268">
        <v>1.13097041300616</v>
      </c>
      <c r="H23" s="268">
        <v>3.53428254064425</v>
      </c>
      <c r="I23" s="268">
        <v>0</v>
      </c>
      <c r="J23" s="268">
        <v>0</v>
      </c>
      <c r="K23" s="268">
        <v>0</v>
      </c>
      <c r="L23" s="268">
        <v>0.52509340603857424</v>
      </c>
      <c r="M23" s="268">
        <v>0.94920731091588439</v>
      </c>
      <c r="N23" s="268">
        <v>2.6254670301928722</v>
      </c>
      <c r="O23" s="268">
        <v>2.3225285267090792</v>
      </c>
      <c r="P23" s="268">
        <v>11.68332828435828</v>
      </c>
      <c r="Q23" s="268">
        <v>3.766535393315158</v>
      </c>
      <c r="R23" s="268">
        <v>4.3522165000504911</v>
      </c>
      <c r="S23" s="268">
        <v>5.8770069675855821</v>
      </c>
      <c r="T23" s="268">
        <v>16.883772594163389</v>
      </c>
      <c r="U23" s="268">
        <v>4.766232454811675</v>
      </c>
      <c r="V23" s="268">
        <v>2.908209633444411</v>
      </c>
      <c r="W23" s="268">
        <v>5.2105422599212377</v>
      </c>
      <c r="X23" s="268">
        <v>16.086034534989409</v>
      </c>
      <c r="Y23" s="268">
        <v>2.1811572250833091</v>
      </c>
      <c r="Z23" s="268">
        <v>1.565182267999597</v>
      </c>
      <c r="AA23" s="268">
        <v>2.1912551751994349</v>
      </c>
      <c r="AB23" s="268">
        <v>11.19862667878421</v>
      </c>
      <c r="AC23" s="268">
        <v>58</v>
      </c>
      <c r="AD23" s="268">
        <v>1.5512802320000001</v>
      </c>
      <c r="AE23" s="268">
        <v>102</v>
      </c>
      <c r="AF23" s="268">
        <v>708.84792370000002</v>
      </c>
      <c r="AG23" s="268">
        <v>102.0007776664644</v>
      </c>
      <c r="AH23" s="268">
        <v>102.0046376291593</v>
      </c>
    </row>
    <row r="24" spans="1:34" ht="15">
      <c r="A24" s="132" t="s">
        <v>4940</v>
      </c>
      <c r="B24" s="268" t="s">
        <v>5329</v>
      </c>
      <c r="C24" s="268" t="s">
        <v>5330</v>
      </c>
      <c r="D24" s="268">
        <v>59</v>
      </c>
      <c r="E24" s="268">
        <v>0.22215490255478151</v>
      </c>
      <c r="F24" s="268">
        <v>2.0195900232252859E-2</v>
      </c>
      <c r="G24" s="268">
        <v>1.13097041300616</v>
      </c>
      <c r="H24" s="268">
        <v>3.53428254064425</v>
      </c>
      <c r="I24" s="268">
        <v>0</v>
      </c>
      <c r="J24" s="268">
        <v>0</v>
      </c>
      <c r="K24" s="268">
        <v>0</v>
      </c>
      <c r="L24" s="268">
        <v>0.52509340603857424</v>
      </c>
      <c r="M24" s="268">
        <v>0.94920731091588439</v>
      </c>
      <c r="N24" s="268">
        <v>2.6254670301928722</v>
      </c>
      <c r="O24" s="268">
        <v>2.3225285267090792</v>
      </c>
      <c r="P24" s="268">
        <v>11.68332828435828</v>
      </c>
      <c r="Q24" s="268">
        <v>3.766535393315158</v>
      </c>
      <c r="R24" s="268">
        <v>4.3522165000504911</v>
      </c>
      <c r="S24" s="268">
        <v>5.8770069675855821</v>
      </c>
      <c r="T24" s="268">
        <v>16.883772594163389</v>
      </c>
      <c r="U24" s="268">
        <v>4.766232454811675</v>
      </c>
      <c r="V24" s="268">
        <v>2.908209633444411</v>
      </c>
      <c r="W24" s="268">
        <v>5.2105422599212377</v>
      </c>
      <c r="X24" s="268">
        <v>16.086034534989409</v>
      </c>
      <c r="Y24" s="268">
        <v>2.1811572250833091</v>
      </c>
      <c r="Z24" s="268">
        <v>1.565182267999597</v>
      </c>
      <c r="AA24" s="268">
        <v>2.1912551751994349</v>
      </c>
      <c r="AB24" s="268">
        <v>11.19862667878421</v>
      </c>
      <c r="AC24" s="268">
        <v>59</v>
      </c>
      <c r="AD24" s="268">
        <v>1.5512802320000001</v>
      </c>
      <c r="AE24" s="268">
        <v>102</v>
      </c>
      <c r="AF24" s="268">
        <v>708.84792370000002</v>
      </c>
      <c r="AG24" s="268">
        <v>102.0009857908825</v>
      </c>
      <c r="AH24" s="268">
        <v>102.0051329401489</v>
      </c>
    </row>
    <row r="25" spans="1:34" ht="15">
      <c r="A25" s="132" t="s">
        <v>4941</v>
      </c>
      <c r="B25" s="268" t="s">
        <v>5329</v>
      </c>
      <c r="C25" s="268" t="s">
        <v>5331</v>
      </c>
      <c r="D25" s="268">
        <v>60</v>
      </c>
      <c r="E25" s="268">
        <v>0.22215490255478151</v>
      </c>
      <c r="F25" s="268">
        <v>2.0195900232252859E-2</v>
      </c>
      <c r="G25" s="268">
        <v>1.13097041300616</v>
      </c>
      <c r="H25" s="268">
        <v>3.53428254064425</v>
      </c>
      <c r="I25" s="268">
        <v>0</v>
      </c>
      <c r="J25" s="268">
        <v>0</v>
      </c>
      <c r="K25" s="268">
        <v>0</v>
      </c>
      <c r="L25" s="268">
        <v>0.52509340603857424</v>
      </c>
      <c r="M25" s="268">
        <v>0.94920731091588439</v>
      </c>
      <c r="N25" s="268">
        <v>2.6254670301928722</v>
      </c>
      <c r="O25" s="268">
        <v>2.3225285267090792</v>
      </c>
      <c r="P25" s="268">
        <v>11.68332828435828</v>
      </c>
      <c r="Q25" s="268">
        <v>3.766535393315158</v>
      </c>
      <c r="R25" s="268">
        <v>4.3522165000504911</v>
      </c>
      <c r="S25" s="268">
        <v>5.8770069675855821</v>
      </c>
      <c r="T25" s="268">
        <v>16.883772594163389</v>
      </c>
      <c r="U25" s="268">
        <v>4.766232454811675</v>
      </c>
      <c r="V25" s="268">
        <v>2.908209633444411</v>
      </c>
      <c r="W25" s="268">
        <v>5.2105422599212377</v>
      </c>
      <c r="X25" s="268">
        <v>16.086034534989409</v>
      </c>
      <c r="Y25" s="268">
        <v>2.1811572250833091</v>
      </c>
      <c r="Z25" s="268">
        <v>1.565182267999597</v>
      </c>
      <c r="AA25" s="268">
        <v>2.1912551751994349</v>
      </c>
      <c r="AB25" s="268">
        <v>11.19862667878421</v>
      </c>
      <c r="AC25" s="268">
        <v>60</v>
      </c>
      <c r="AD25" s="268">
        <v>1.5512802320000001</v>
      </c>
      <c r="AE25" s="268">
        <v>102</v>
      </c>
      <c r="AF25" s="268">
        <v>708.84792370000002</v>
      </c>
      <c r="AG25" s="268">
        <v>101.99967161909839</v>
      </c>
      <c r="AH25" s="268">
        <v>102.00410769980211</v>
      </c>
    </row>
    <row r="26" spans="1:34" ht="15">
      <c r="A26" s="132" t="s">
        <v>4942</v>
      </c>
      <c r="B26" s="268" t="s">
        <v>5332</v>
      </c>
      <c r="C26" s="268" t="s">
        <v>4915</v>
      </c>
      <c r="D26" s="268">
        <v>1.1000000000000001</v>
      </c>
      <c r="E26" s="268">
        <v>0.22215490255478151</v>
      </c>
      <c r="F26" s="268">
        <v>2.0195900232252859E-2</v>
      </c>
      <c r="G26" s="268">
        <v>1.13097041300616</v>
      </c>
      <c r="H26" s="268">
        <v>3.53428254064425</v>
      </c>
      <c r="I26" s="268">
        <v>0</v>
      </c>
      <c r="J26" s="268">
        <v>0</v>
      </c>
      <c r="K26" s="268">
        <v>0</v>
      </c>
      <c r="L26" s="268">
        <v>0.52509340603857424</v>
      </c>
      <c r="M26" s="268">
        <v>0.94920731091588439</v>
      </c>
      <c r="N26" s="268">
        <v>2.6254670301928722</v>
      </c>
      <c r="O26" s="268">
        <v>2.3225285267090792</v>
      </c>
      <c r="P26" s="268">
        <v>11.68332828435828</v>
      </c>
      <c r="Q26" s="268">
        <v>3.766535393315158</v>
      </c>
      <c r="R26" s="268">
        <v>4.3522165000504911</v>
      </c>
      <c r="S26" s="268">
        <v>5.8770069675855821</v>
      </c>
      <c r="T26" s="268">
        <v>16.883772594163389</v>
      </c>
      <c r="U26" s="268">
        <v>4.766232454811675</v>
      </c>
      <c r="V26" s="268">
        <v>2.908209633444411</v>
      </c>
      <c r="W26" s="268">
        <v>5.2105422599212377</v>
      </c>
      <c r="X26" s="268">
        <v>16.086034534989409</v>
      </c>
      <c r="Y26" s="268">
        <v>2.1811572250833091</v>
      </c>
      <c r="Z26" s="268">
        <v>1.565182267999597</v>
      </c>
      <c r="AA26" s="268">
        <v>2.1912551751994349</v>
      </c>
      <c r="AB26" s="268">
        <v>11.19862667878421</v>
      </c>
      <c r="AC26" s="268">
        <v>51.981245770000001</v>
      </c>
      <c r="AD26" s="268">
        <v>1.1000000000000001</v>
      </c>
      <c r="AE26" s="268">
        <v>102</v>
      </c>
      <c r="AF26" s="268">
        <v>708.84792370000002</v>
      </c>
      <c r="AG26" s="268">
        <v>102.0010267598701</v>
      </c>
      <c r="AH26" s="268">
        <v>102.008930174445</v>
      </c>
    </row>
    <row r="27" spans="1:34" ht="15">
      <c r="A27" s="132" t="s">
        <v>4943</v>
      </c>
      <c r="B27" s="268" t="s">
        <v>5332</v>
      </c>
      <c r="C27" s="268" t="s">
        <v>4917</v>
      </c>
      <c r="D27" s="268">
        <v>1.2</v>
      </c>
      <c r="E27" s="268">
        <v>0.22215490255478151</v>
      </c>
      <c r="F27" s="268">
        <v>2.0195900232252859E-2</v>
      </c>
      <c r="G27" s="268">
        <v>1.13097041300616</v>
      </c>
      <c r="H27" s="268">
        <v>3.53428254064425</v>
      </c>
      <c r="I27" s="268">
        <v>0</v>
      </c>
      <c r="J27" s="268">
        <v>0</v>
      </c>
      <c r="K27" s="268">
        <v>0</v>
      </c>
      <c r="L27" s="268">
        <v>0.52509340603857424</v>
      </c>
      <c r="M27" s="268">
        <v>0.94920731091588439</v>
      </c>
      <c r="N27" s="268">
        <v>2.6254670301928722</v>
      </c>
      <c r="O27" s="268">
        <v>2.3225285267090792</v>
      </c>
      <c r="P27" s="268">
        <v>11.68332828435828</v>
      </c>
      <c r="Q27" s="268">
        <v>3.766535393315158</v>
      </c>
      <c r="R27" s="268">
        <v>4.3522165000504911</v>
      </c>
      <c r="S27" s="268">
        <v>5.8770069675855821</v>
      </c>
      <c r="T27" s="268">
        <v>16.883772594163389</v>
      </c>
      <c r="U27" s="268">
        <v>4.766232454811675</v>
      </c>
      <c r="V27" s="268">
        <v>2.908209633444411</v>
      </c>
      <c r="W27" s="268">
        <v>5.2105422599212377</v>
      </c>
      <c r="X27" s="268">
        <v>16.086034534989409</v>
      </c>
      <c r="Y27" s="268">
        <v>2.1811572250833091</v>
      </c>
      <c r="Z27" s="268">
        <v>1.565182267999597</v>
      </c>
      <c r="AA27" s="268">
        <v>2.1912551751994349</v>
      </c>
      <c r="AB27" s="268">
        <v>11.19862667878421</v>
      </c>
      <c r="AC27" s="268">
        <v>51.981245770000001</v>
      </c>
      <c r="AD27" s="268">
        <v>1.2</v>
      </c>
      <c r="AE27" s="268">
        <v>102</v>
      </c>
      <c r="AF27" s="268">
        <v>708.84792370000002</v>
      </c>
      <c r="AG27" s="268">
        <v>101.99942075599741</v>
      </c>
      <c r="AH27" s="268">
        <v>102.00604486384231</v>
      </c>
    </row>
    <row r="28" spans="1:34" ht="15">
      <c r="A28" s="132" t="s">
        <v>4944</v>
      </c>
      <c r="B28" s="268" t="s">
        <v>5332</v>
      </c>
      <c r="C28" s="268" t="s">
        <v>4918</v>
      </c>
      <c r="D28" s="268">
        <v>1.3</v>
      </c>
      <c r="E28" s="268">
        <v>0.22215490255478151</v>
      </c>
      <c r="F28" s="268">
        <v>2.0195900232252859E-2</v>
      </c>
      <c r="G28" s="268">
        <v>1.13097041300616</v>
      </c>
      <c r="H28" s="268">
        <v>3.53428254064425</v>
      </c>
      <c r="I28" s="268">
        <v>0</v>
      </c>
      <c r="J28" s="268">
        <v>0</v>
      </c>
      <c r="K28" s="268">
        <v>0</v>
      </c>
      <c r="L28" s="268">
        <v>0.52509340603857424</v>
      </c>
      <c r="M28" s="268">
        <v>0.94920731091588439</v>
      </c>
      <c r="N28" s="268">
        <v>2.6254670301928722</v>
      </c>
      <c r="O28" s="268">
        <v>2.3225285267090792</v>
      </c>
      <c r="P28" s="268">
        <v>11.68332828435828</v>
      </c>
      <c r="Q28" s="268">
        <v>3.766535393315158</v>
      </c>
      <c r="R28" s="268">
        <v>4.3522165000504911</v>
      </c>
      <c r="S28" s="268">
        <v>5.8770069675855821</v>
      </c>
      <c r="T28" s="268">
        <v>16.883772594163389</v>
      </c>
      <c r="U28" s="268">
        <v>4.766232454811675</v>
      </c>
      <c r="V28" s="268">
        <v>2.908209633444411</v>
      </c>
      <c r="W28" s="268">
        <v>5.2105422599212377</v>
      </c>
      <c r="X28" s="268">
        <v>16.086034534989409</v>
      </c>
      <c r="Y28" s="268">
        <v>2.1811572250833091</v>
      </c>
      <c r="Z28" s="268">
        <v>1.565182267999597</v>
      </c>
      <c r="AA28" s="268">
        <v>2.1912551751994349</v>
      </c>
      <c r="AB28" s="268">
        <v>11.19862667878421</v>
      </c>
      <c r="AC28" s="268">
        <v>51.981245770000001</v>
      </c>
      <c r="AD28" s="268">
        <v>1.3</v>
      </c>
      <c r="AE28" s="268">
        <v>102</v>
      </c>
      <c r="AF28" s="268">
        <v>708.84792370000002</v>
      </c>
      <c r="AG28" s="268">
        <v>101.9981256813755</v>
      </c>
      <c r="AH28" s="268">
        <v>102.0034704824903</v>
      </c>
    </row>
    <row r="29" spans="1:34" ht="15">
      <c r="A29" s="132" t="s">
        <v>4945</v>
      </c>
      <c r="B29" s="268" t="s">
        <v>5332</v>
      </c>
      <c r="C29" s="268" t="s">
        <v>4919</v>
      </c>
      <c r="D29" s="268">
        <v>1.4</v>
      </c>
      <c r="E29" s="268">
        <v>0.22215490255478151</v>
      </c>
      <c r="F29" s="268">
        <v>2.0195900232252859E-2</v>
      </c>
      <c r="G29" s="268">
        <v>1.13097041300616</v>
      </c>
      <c r="H29" s="268">
        <v>3.53428254064425</v>
      </c>
      <c r="I29" s="268">
        <v>0</v>
      </c>
      <c r="J29" s="268">
        <v>0</v>
      </c>
      <c r="K29" s="268">
        <v>0</v>
      </c>
      <c r="L29" s="268">
        <v>0.52509340603857424</v>
      </c>
      <c r="M29" s="268">
        <v>0.94920731091588439</v>
      </c>
      <c r="N29" s="268">
        <v>2.6254670301928722</v>
      </c>
      <c r="O29" s="268">
        <v>2.3225285267090792</v>
      </c>
      <c r="P29" s="268">
        <v>11.68332828435828</v>
      </c>
      <c r="Q29" s="268">
        <v>3.766535393315158</v>
      </c>
      <c r="R29" s="268">
        <v>4.3522165000504911</v>
      </c>
      <c r="S29" s="268">
        <v>5.8770069675855821</v>
      </c>
      <c r="T29" s="268">
        <v>16.883772594163389</v>
      </c>
      <c r="U29" s="268">
        <v>4.766232454811675</v>
      </c>
      <c r="V29" s="268">
        <v>2.908209633444411</v>
      </c>
      <c r="W29" s="268">
        <v>5.2105422599212377</v>
      </c>
      <c r="X29" s="268">
        <v>16.086034534989409</v>
      </c>
      <c r="Y29" s="268">
        <v>2.1811572250833091</v>
      </c>
      <c r="Z29" s="268">
        <v>1.565182267999597</v>
      </c>
      <c r="AA29" s="268">
        <v>2.1912551751994349</v>
      </c>
      <c r="AB29" s="268">
        <v>11.19862667878421</v>
      </c>
      <c r="AC29" s="268">
        <v>51.981245770000001</v>
      </c>
      <c r="AD29" s="268">
        <v>1.4</v>
      </c>
      <c r="AE29" s="268">
        <v>102</v>
      </c>
      <c r="AF29" s="268">
        <v>708.84792370000002</v>
      </c>
      <c r="AG29" s="268">
        <v>101.9987774151856</v>
      </c>
      <c r="AH29" s="268">
        <v>102.0028429095704</v>
      </c>
    </row>
    <row r="30" spans="1:34" ht="15">
      <c r="A30" s="132" t="s">
        <v>4946</v>
      </c>
      <c r="B30" s="268" t="s">
        <v>5332</v>
      </c>
      <c r="C30" s="268" t="s">
        <v>4920</v>
      </c>
      <c r="D30" s="268">
        <v>1.5</v>
      </c>
      <c r="E30" s="268">
        <v>0.22215490255478151</v>
      </c>
      <c r="F30" s="268">
        <v>2.0195900232252859E-2</v>
      </c>
      <c r="G30" s="268">
        <v>1.13097041300616</v>
      </c>
      <c r="H30" s="268">
        <v>3.53428254064425</v>
      </c>
      <c r="I30" s="268">
        <v>0</v>
      </c>
      <c r="J30" s="268">
        <v>0</v>
      </c>
      <c r="K30" s="268">
        <v>0</v>
      </c>
      <c r="L30" s="268">
        <v>0.52509340603857424</v>
      </c>
      <c r="M30" s="268">
        <v>0.94920731091588439</v>
      </c>
      <c r="N30" s="268">
        <v>2.6254670301928722</v>
      </c>
      <c r="O30" s="268">
        <v>2.3225285267090792</v>
      </c>
      <c r="P30" s="268">
        <v>11.68332828435828</v>
      </c>
      <c r="Q30" s="268">
        <v>3.766535393315158</v>
      </c>
      <c r="R30" s="268">
        <v>4.3522165000504911</v>
      </c>
      <c r="S30" s="268">
        <v>5.8770069675855821</v>
      </c>
      <c r="T30" s="268">
        <v>16.883772594163389</v>
      </c>
      <c r="U30" s="268">
        <v>4.766232454811675</v>
      </c>
      <c r="V30" s="268">
        <v>2.908209633444411</v>
      </c>
      <c r="W30" s="268">
        <v>5.2105422599212377</v>
      </c>
      <c r="X30" s="268">
        <v>16.086034534989409</v>
      </c>
      <c r="Y30" s="268">
        <v>2.1811572250833091</v>
      </c>
      <c r="Z30" s="268">
        <v>1.565182267999597</v>
      </c>
      <c r="AA30" s="268">
        <v>2.1912551751994349</v>
      </c>
      <c r="AB30" s="268">
        <v>11.19862667878421</v>
      </c>
      <c r="AC30" s="268">
        <v>51.981245770000001</v>
      </c>
      <c r="AD30" s="268">
        <v>1.5</v>
      </c>
      <c r="AE30" s="268">
        <v>102</v>
      </c>
      <c r="AF30" s="268">
        <v>708.84792370000002</v>
      </c>
      <c r="AG30" s="268">
        <v>102.000325766655</v>
      </c>
      <c r="AH30" s="268">
        <v>102.0031119543098</v>
      </c>
    </row>
    <row r="31" spans="1:34" ht="15">
      <c r="A31" s="132" t="s">
        <v>4948</v>
      </c>
      <c r="B31" s="268" t="s">
        <v>5332</v>
      </c>
      <c r="C31" s="268" t="s">
        <v>4921</v>
      </c>
      <c r="D31" s="268">
        <v>1.600000000000001</v>
      </c>
      <c r="E31" s="268">
        <v>0.22215490255478151</v>
      </c>
      <c r="F31" s="268">
        <v>2.0195900232252859E-2</v>
      </c>
      <c r="G31" s="268">
        <v>1.13097041300616</v>
      </c>
      <c r="H31" s="268">
        <v>3.53428254064425</v>
      </c>
      <c r="I31" s="268">
        <v>0</v>
      </c>
      <c r="J31" s="268">
        <v>0</v>
      </c>
      <c r="K31" s="268">
        <v>0</v>
      </c>
      <c r="L31" s="268">
        <v>0.52509340603857424</v>
      </c>
      <c r="M31" s="268">
        <v>0.94920731091588439</v>
      </c>
      <c r="N31" s="268">
        <v>2.6254670301928722</v>
      </c>
      <c r="O31" s="268">
        <v>2.3225285267090792</v>
      </c>
      <c r="P31" s="268">
        <v>11.68332828435828</v>
      </c>
      <c r="Q31" s="268">
        <v>3.766535393315158</v>
      </c>
      <c r="R31" s="268">
        <v>4.3522165000504911</v>
      </c>
      <c r="S31" s="268">
        <v>5.8770069675855821</v>
      </c>
      <c r="T31" s="268">
        <v>16.883772594163389</v>
      </c>
      <c r="U31" s="268">
        <v>4.766232454811675</v>
      </c>
      <c r="V31" s="268">
        <v>2.908209633444411</v>
      </c>
      <c r="W31" s="268">
        <v>5.2105422599212377</v>
      </c>
      <c r="X31" s="268">
        <v>16.086034534989409</v>
      </c>
      <c r="Y31" s="268">
        <v>2.1811572250833091</v>
      </c>
      <c r="Z31" s="268">
        <v>1.565182267999597</v>
      </c>
      <c r="AA31" s="268">
        <v>2.1912551751994349</v>
      </c>
      <c r="AB31" s="268">
        <v>11.19862667878421</v>
      </c>
      <c r="AC31" s="268">
        <v>51.981245770000001</v>
      </c>
      <c r="AD31" s="268">
        <v>1.6</v>
      </c>
      <c r="AE31" s="268">
        <v>102</v>
      </c>
      <c r="AF31" s="268">
        <v>708.84792370000002</v>
      </c>
      <c r="AG31" s="268">
        <v>102.0019024582454</v>
      </c>
      <c r="AH31" s="268">
        <v>102.0034093391702</v>
      </c>
    </row>
    <row r="32" spans="1:34" ht="15">
      <c r="A32" s="132" t="s">
        <v>4949</v>
      </c>
      <c r="B32" s="268" t="s">
        <v>5332</v>
      </c>
      <c r="C32" s="268" t="s">
        <v>4922</v>
      </c>
      <c r="D32" s="268">
        <v>1.7000000000000011</v>
      </c>
      <c r="E32" s="268">
        <v>0.22215490255478151</v>
      </c>
      <c r="F32" s="268">
        <v>2.0195900232252859E-2</v>
      </c>
      <c r="G32" s="268">
        <v>1.13097041300616</v>
      </c>
      <c r="H32" s="268">
        <v>3.53428254064425</v>
      </c>
      <c r="I32" s="268">
        <v>0</v>
      </c>
      <c r="J32" s="268">
        <v>0</v>
      </c>
      <c r="K32" s="268">
        <v>0</v>
      </c>
      <c r="L32" s="268">
        <v>0.52509340603857424</v>
      </c>
      <c r="M32" s="268">
        <v>0.94920731091588439</v>
      </c>
      <c r="N32" s="268">
        <v>2.6254670301928722</v>
      </c>
      <c r="O32" s="268">
        <v>2.3225285267090792</v>
      </c>
      <c r="P32" s="268">
        <v>11.68332828435828</v>
      </c>
      <c r="Q32" s="268">
        <v>3.766535393315158</v>
      </c>
      <c r="R32" s="268">
        <v>4.3522165000504911</v>
      </c>
      <c r="S32" s="268">
        <v>5.8770069675855821</v>
      </c>
      <c r="T32" s="268">
        <v>16.883772594163389</v>
      </c>
      <c r="U32" s="268">
        <v>4.766232454811675</v>
      </c>
      <c r="V32" s="268">
        <v>2.908209633444411</v>
      </c>
      <c r="W32" s="268">
        <v>5.2105422599212377</v>
      </c>
      <c r="X32" s="268">
        <v>16.086034534989409</v>
      </c>
      <c r="Y32" s="268">
        <v>2.1811572250833091</v>
      </c>
      <c r="Z32" s="268">
        <v>1.565182267999597</v>
      </c>
      <c r="AA32" s="268">
        <v>2.1912551751994349</v>
      </c>
      <c r="AB32" s="268">
        <v>11.19862667878421</v>
      </c>
      <c r="AC32" s="268">
        <v>51.981245770000001</v>
      </c>
      <c r="AD32" s="268">
        <v>1.7</v>
      </c>
      <c r="AE32" s="268">
        <v>102</v>
      </c>
      <c r="AF32" s="268">
        <v>708.84792370000002</v>
      </c>
      <c r="AG32" s="268">
        <v>102.0013132357266</v>
      </c>
      <c r="AH32" s="268">
        <v>102.00154080992129</v>
      </c>
    </row>
    <row r="33" spans="1:34" ht="15">
      <c r="A33" s="132" t="s">
        <v>4950</v>
      </c>
      <c r="B33" s="268" t="s">
        <v>5332</v>
      </c>
      <c r="C33" s="268" t="s">
        <v>4923</v>
      </c>
      <c r="D33" s="268">
        <v>1.8000000000000009</v>
      </c>
      <c r="E33" s="268">
        <v>0.22215490255478151</v>
      </c>
      <c r="F33" s="268">
        <v>2.0195900232252859E-2</v>
      </c>
      <c r="G33" s="268">
        <v>1.13097041300616</v>
      </c>
      <c r="H33" s="268">
        <v>3.53428254064425</v>
      </c>
      <c r="I33" s="268">
        <v>0</v>
      </c>
      <c r="J33" s="268">
        <v>0</v>
      </c>
      <c r="K33" s="268">
        <v>0</v>
      </c>
      <c r="L33" s="268">
        <v>0.52509340603857424</v>
      </c>
      <c r="M33" s="268">
        <v>0.94920731091588439</v>
      </c>
      <c r="N33" s="268">
        <v>2.6254670301928722</v>
      </c>
      <c r="O33" s="268">
        <v>2.3225285267090792</v>
      </c>
      <c r="P33" s="268">
        <v>11.68332828435828</v>
      </c>
      <c r="Q33" s="268">
        <v>3.766535393315158</v>
      </c>
      <c r="R33" s="268">
        <v>4.3522165000504911</v>
      </c>
      <c r="S33" s="268">
        <v>5.8770069675855821</v>
      </c>
      <c r="T33" s="268">
        <v>16.883772594163389</v>
      </c>
      <c r="U33" s="268">
        <v>4.766232454811675</v>
      </c>
      <c r="V33" s="268">
        <v>2.908209633444411</v>
      </c>
      <c r="W33" s="268">
        <v>5.2105422599212377</v>
      </c>
      <c r="X33" s="268">
        <v>16.086034534989409</v>
      </c>
      <c r="Y33" s="268">
        <v>2.1811572250833091</v>
      </c>
      <c r="Z33" s="268">
        <v>1.565182267999597</v>
      </c>
      <c r="AA33" s="268">
        <v>2.1912551751994349</v>
      </c>
      <c r="AB33" s="268">
        <v>11.19862667878421</v>
      </c>
      <c r="AC33" s="268">
        <v>51.981245770000001</v>
      </c>
      <c r="AD33" s="268">
        <v>1.8</v>
      </c>
      <c r="AE33" s="268">
        <v>102</v>
      </c>
      <c r="AF33" s="268">
        <v>708.84792370000002</v>
      </c>
      <c r="AG33" s="268">
        <v>101.9984062903473</v>
      </c>
      <c r="AH33" s="268">
        <v>101.997354557812</v>
      </c>
    </row>
    <row r="34" spans="1:34" ht="15">
      <c r="A34" s="132" t="s">
        <v>4951</v>
      </c>
      <c r="B34" s="268" t="s">
        <v>5332</v>
      </c>
      <c r="C34" s="268" t="s">
        <v>4924</v>
      </c>
      <c r="D34" s="268">
        <v>1.900000000000001</v>
      </c>
      <c r="E34" s="268">
        <v>0.22215490255478151</v>
      </c>
      <c r="F34" s="268">
        <v>2.0195900232252859E-2</v>
      </c>
      <c r="G34" s="268">
        <v>1.13097041300616</v>
      </c>
      <c r="H34" s="268">
        <v>3.53428254064425</v>
      </c>
      <c r="I34" s="268">
        <v>0</v>
      </c>
      <c r="J34" s="268">
        <v>0</v>
      </c>
      <c r="K34" s="268">
        <v>0</v>
      </c>
      <c r="L34" s="268">
        <v>0.52509340603857424</v>
      </c>
      <c r="M34" s="268">
        <v>0.94920731091588439</v>
      </c>
      <c r="N34" s="268">
        <v>2.6254670301928722</v>
      </c>
      <c r="O34" s="268">
        <v>2.3225285267090792</v>
      </c>
      <c r="P34" s="268">
        <v>11.68332828435828</v>
      </c>
      <c r="Q34" s="268">
        <v>3.766535393315158</v>
      </c>
      <c r="R34" s="268">
        <v>4.3522165000504911</v>
      </c>
      <c r="S34" s="268">
        <v>5.8770069675855821</v>
      </c>
      <c r="T34" s="268">
        <v>16.883772594163389</v>
      </c>
      <c r="U34" s="268">
        <v>4.766232454811675</v>
      </c>
      <c r="V34" s="268">
        <v>2.908209633444411</v>
      </c>
      <c r="W34" s="268">
        <v>5.2105422599212377</v>
      </c>
      <c r="X34" s="268">
        <v>16.086034534989409</v>
      </c>
      <c r="Y34" s="268">
        <v>2.1811572250833091</v>
      </c>
      <c r="Z34" s="268">
        <v>1.565182267999597</v>
      </c>
      <c r="AA34" s="268">
        <v>2.1912551751994349</v>
      </c>
      <c r="AB34" s="268">
        <v>11.19862667878421</v>
      </c>
      <c r="AC34" s="268">
        <v>51.981245770000001</v>
      </c>
      <c r="AD34" s="268">
        <v>1.9</v>
      </c>
      <c r="AE34" s="268">
        <v>102</v>
      </c>
      <c r="AF34" s="268">
        <v>708.84792370000002</v>
      </c>
      <c r="AG34" s="268">
        <v>101.9996222529572</v>
      </c>
      <c r="AH34" s="268">
        <v>101.9972912136918</v>
      </c>
    </row>
    <row r="35" spans="1:34" ht="15">
      <c r="A35" s="132" t="s">
        <v>4952</v>
      </c>
      <c r="B35" s="268" t="s">
        <v>5332</v>
      </c>
      <c r="C35" s="268" t="s">
        <v>4925</v>
      </c>
      <c r="D35" s="268">
        <v>2.0000000000000009</v>
      </c>
      <c r="E35" s="268">
        <v>0.22215490255478151</v>
      </c>
      <c r="F35" s="268">
        <v>2.0195900232252859E-2</v>
      </c>
      <c r="G35" s="268">
        <v>1.13097041300616</v>
      </c>
      <c r="H35" s="268">
        <v>3.53428254064425</v>
      </c>
      <c r="I35" s="268">
        <v>0</v>
      </c>
      <c r="J35" s="268">
        <v>0</v>
      </c>
      <c r="K35" s="268">
        <v>0</v>
      </c>
      <c r="L35" s="268">
        <v>0.52509340603857424</v>
      </c>
      <c r="M35" s="268">
        <v>0.94920731091588439</v>
      </c>
      <c r="N35" s="268">
        <v>2.6254670301928722</v>
      </c>
      <c r="O35" s="268">
        <v>2.3225285267090792</v>
      </c>
      <c r="P35" s="268">
        <v>11.68332828435828</v>
      </c>
      <c r="Q35" s="268">
        <v>3.766535393315158</v>
      </c>
      <c r="R35" s="268">
        <v>4.3522165000504911</v>
      </c>
      <c r="S35" s="268">
        <v>5.8770069675855821</v>
      </c>
      <c r="T35" s="268">
        <v>16.883772594163389</v>
      </c>
      <c r="U35" s="268">
        <v>4.766232454811675</v>
      </c>
      <c r="V35" s="268">
        <v>2.908209633444411</v>
      </c>
      <c r="W35" s="268">
        <v>5.2105422599212377</v>
      </c>
      <c r="X35" s="268">
        <v>16.086034534989409</v>
      </c>
      <c r="Y35" s="268">
        <v>2.1811572250833091</v>
      </c>
      <c r="Z35" s="268">
        <v>1.565182267999597</v>
      </c>
      <c r="AA35" s="268">
        <v>2.1912551751994349</v>
      </c>
      <c r="AB35" s="268">
        <v>11.19862667878421</v>
      </c>
      <c r="AC35" s="268">
        <v>51.981245770000001</v>
      </c>
      <c r="AD35" s="268">
        <v>2</v>
      </c>
      <c r="AE35" s="268">
        <v>102</v>
      </c>
      <c r="AF35" s="268">
        <v>708.84792370000002</v>
      </c>
      <c r="AG35" s="268">
        <v>102.0000255764831</v>
      </c>
      <c r="AH35" s="268">
        <v>101.9964152304877</v>
      </c>
    </row>
    <row r="36" spans="1:34" ht="15">
      <c r="A36" s="132" t="s">
        <v>4953</v>
      </c>
      <c r="B36" s="268" t="s">
        <v>5332</v>
      </c>
      <c r="C36" s="268" t="s">
        <v>5328</v>
      </c>
      <c r="D36" s="268">
        <v>2.100000000000001</v>
      </c>
      <c r="E36" s="268">
        <v>0.22215490255478151</v>
      </c>
      <c r="F36" s="268">
        <v>2.0195900232252859E-2</v>
      </c>
      <c r="G36" s="268">
        <v>1.13097041300616</v>
      </c>
      <c r="H36" s="268">
        <v>3.53428254064425</v>
      </c>
      <c r="I36" s="268">
        <v>0</v>
      </c>
      <c r="J36" s="268">
        <v>0</v>
      </c>
      <c r="K36" s="268">
        <v>0</v>
      </c>
      <c r="L36" s="268">
        <v>0.52509340603857424</v>
      </c>
      <c r="M36" s="268">
        <v>0.94920731091588439</v>
      </c>
      <c r="N36" s="268">
        <v>2.6254670301928722</v>
      </c>
      <c r="O36" s="268">
        <v>2.3225285267090792</v>
      </c>
      <c r="P36" s="268">
        <v>11.68332828435828</v>
      </c>
      <c r="Q36" s="268">
        <v>3.766535393315158</v>
      </c>
      <c r="R36" s="268">
        <v>4.3522165000504911</v>
      </c>
      <c r="S36" s="268">
        <v>5.8770069675855821</v>
      </c>
      <c r="T36" s="268">
        <v>16.883772594163389</v>
      </c>
      <c r="U36" s="268">
        <v>4.766232454811675</v>
      </c>
      <c r="V36" s="268">
        <v>2.908209633444411</v>
      </c>
      <c r="W36" s="268">
        <v>5.2105422599212377</v>
      </c>
      <c r="X36" s="268">
        <v>16.086034534989409</v>
      </c>
      <c r="Y36" s="268">
        <v>2.1811572250833091</v>
      </c>
      <c r="Z36" s="268">
        <v>1.565182267999597</v>
      </c>
      <c r="AA36" s="268">
        <v>2.1912551751994349</v>
      </c>
      <c r="AB36" s="268">
        <v>11.19862667878421</v>
      </c>
      <c r="AC36" s="268">
        <v>51.981245770000001</v>
      </c>
      <c r="AD36" s="268">
        <v>2.1</v>
      </c>
      <c r="AE36" s="268">
        <v>102</v>
      </c>
      <c r="AF36" s="268">
        <v>708.84792370000002</v>
      </c>
      <c r="AG36" s="268">
        <v>102.00377887514919</v>
      </c>
      <c r="AH36" s="268">
        <v>101.9988892224238</v>
      </c>
    </row>
    <row r="37" spans="1:34" ht="15">
      <c r="A37" s="132" t="s">
        <v>4954</v>
      </c>
      <c r="B37" s="268" t="s">
        <v>5333</v>
      </c>
      <c r="C37" s="268" t="s">
        <v>4915</v>
      </c>
      <c r="D37" s="268">
        <v>730</v>
      </c>
      <c r="E37" s="268">
        <v>0.22215490255478151</v>
      </c>
      <c r="F37" s="268">
        <v>2.0195900232252859E-2</v>
      </c>
      <c r="G37" s="268">
        <v>1.13097041300616</v>
      </c>
      <c r="H37" s="268">
        <v>3.53428254064425</v>
      </c>
      <c r="I37" s="268">
        <v>0</v>
      </c>
      <c r="J37" s="268">
        <v>0</v>
      </c>
      <c r="K37" s="268">
        <v>0</v>
      </c>
      <c r="L37" s="268">
        <v>0.52509340603857424</v>
      </c>
      <c r="M37" s="268">
        <v>0.94920731091588439</v>
      </c>
      <c r="N37" s="268">
        <v>2.6254670301928722</v>
      </c>
      <c r="O37" s="268">
        <v>2.3225285267090792</v>
      </c>
      <c r="P37" s="268">
        <v>11.68332828435828</v>
      </c>
      <c r="Q37" s="268">
        <v>3.766535393315158</v>
      </c>
      <c r="R37" s="268">
        <v>4.3522165000504911</v>
      </c>
      <c r="S37" s="268">
        <v>5.8770069675855821</v>
      </c>
      <c r="T37" s="268">
        <v>16.883772594163389</v>
      </c>
      <c r="U37" s="268">
        <v>4.766232454811675</v>
      </c>
      <c r="V37" s="268">
        <v>2.908209633444411</v>
      </c>
      <c r="W37" s="268">
        <v>5.2105422599212377</v>
      </c>
      <c r="X37" s="268">
        <v>16.086034534989409</v>
      </c>
      <c r="Y37" s="268">
        <v>2.1811572250833091</v>
      </c>
      <c r="Z37" s="268">
        <v>1.565182267999597</v>
      </c>
      <c r="AA37" s="268">
        <v>2.1912551751994349</v>
      </c>
      <c r="AB37" s="268">
        <v>11.19862667878421</v>
      </c>
      <c r="AC37" s="268">
        <v>51.981245770000001</v>
      </c>
      <c r="AD37" s="268">
        <v>1.5512802320000001</v>
      </c>
      <c r="AE37" s="268">
        <v>102</v>
      </c>
      <c r="AF37" s="268">
        <v>730</v>
      </c>
      <c r="AG37" s="268">
        <v>102.0015302876089</v>
      </c>
      <c r="AH37" s="268">
        <v>102.004068974123</v>
      </c>
    </row>
    <row r="38" spans="1:34" ht="15">
      <c r="A38" s="132" t="s">
        <v>4955</v>
      </c>
      <c r="B38" s="268" t="s">
        <v>5333</v>
      </c>
      <c r="C38" s="268" t="s">
        <v>4917</v>
      </c>
      <c r="D38" s="268">
        <v>735</v>
      </c>
      <c r="E38" s="268">
        <v>0.22215490255478151</v>
      </c>
      <c r="F38" s="268">
        <v>2.0195900232252859E-2</v>
      </c>
      <c r="G38" s="268">
        <v>1.13097041300616</v>
      </c>
      <c r="H38" s="268">
        <v>3.53428254064425</v>
      </c>
      <c r="I38" s="268">
        <v>0</v>
      </c>
      <c r="J38" s="268">
        <v>0</v>
      </c>
      <c r="K38" s="268">
        <v>0</v>
      </c>
      <c r="L38" s="268">
        <v>0.52509340603857424</v>
      </c>
      <c r="M38" s="268">
        <v>0.94920731091588439</v>
      </c>
      <c r="N38" s="268">
        <v>2.6254670301928722</v>
      </c>
      <c r="O38" s="268">
        <v>2.3225285267090792</v>
      </c>
      <c r="P38" s="268">
        <v>11.68332828435828</v>
      </c>
      <c r="Q38" s="268">
        <v>3.766535393315158</v>
      </c>
      <c r="R38" s="268">
        <v>4.3522165000504911</v>
      </c>
      <c r="S38" s="268">
        <v>5.8770069675855821</v>
      </c>
      <c r="T38" s="268">
        <v>16.883772594163389</v>
      </c>
      <c r="U38" s="268">
        <v>4.766232454811675</v>
      </c>
      <c r="V38" s="268">
        <v>2.908209633444411</v>
      </c>
      <c r="W38" s="268">
        <v>5.2105422599212377</v>
      </c>
      <c r="X38" s="268">
        <v>16.086034534989409</v>
      </c>
      <c r="Y38" s="268">
        <v>2.1811572250833091</v>
      </c>
      <c r="Z38" s="268">
        <v>1.565182267999597</v>
      </c>
      <c r="AA38" s="268">
        <v>2.1912551751994349</v>
      </c>
      <c r="AB38" s="268">
        <v>11.19862667878421</v>
      </c>
      <c r="AC38" s="268">
        <v>51.981245770000001</v>
      </c>
      <c r="AD38" s="268">
        <v>1.5512802320000001</v>
      </c>
      <c r="AE38" s="268">
        <v>102</v>
      </c>
      <c r="AF38" s="268">
        <v>735</v>
      </c>
      <c r="AG38" s="268">
        <v>102.0000445315991</v>
      </c>
      <c r="AH38" s="268">
        <v>102.0026797879044</v>
      </c>
    </row>
    <row r="39" spans="1:34" ht="15">
      <c r="A39" s="132" t="s">
        <v>4956</v>
      </c>
      <c r="B39" s="268" t="s">
        <v>5333</v>
      </c>
      <c r="C39" s="268" t="s">
        <v>4918</v>
      </c>
      <c r="D39" s="268">
        <v>740</v>
      </c>
      <c r="E39" s="268">
        <v>0.22215490255478151</v>
      </c>
      <c r="F39" s="268">
        <v>2.0195900232252859E-2</v>
      </c>
      <c r="G39" s="268">
        <v>1.13097041300616</v>
      </c>
      <c r="H39" s="268">
        <v>3.53428254064425</v>
      </c>
      <c r="I39" s="268">
        <v>0</v>
      </c>
      <c r="J39" s="268">
        <v>0</v>
      </c>
      <c r="K39" s="268">
        <v>0</v>
      </c>
      <c r="L39" s="268">
        <v>0.52509340603857424</v>
      </c>
      <c r="M39" s="268">
        <v>0.94920731091588439</v>
      </c>
      <c r="N39" s="268">
        <v>2.6254670301928722</v>
      </c>
      <c r="O39" s="268">
        <v>2.3225285267090792</v>
      </c>
      <c r="P39" s="268">
        <v>11.68332828435828</v>
      </c>
      <c r="Q39" s="268">
        <v>3.766535393315158</v>
      </c>
      <c r="R39" s="268">
        <v>4.3522165000504911</v>
      </c>
      <c r="S39" s="268">
        <v>5.8770069675855821</v>
      </c>
      <c r="T39" s="268">
        <v>16.883772594163389</v>
      </c>
      <c r="U39" s="268">
        <v>4.766232454811675</v>
      </c>
      <c r="V39" s="268">
        <v>2.908209633444411</v>
      </c>
      <c r="W39" s="268">
        <v>5.2105422599212377</v>
      </c>
      <c r="X39" s="268">
        <v>16.086034534989409</v>
      </c>
      <c r="Y39" s="268">
        <v>2.1811572250833091</v>
      </c>
      <c r="Z39" s="268">
        <v>1.565182267999597</v>
      </c>
      <c r="AA39" s="268">
        <v>2.1912551751994349</v>
      </c>
      <c r="AB39" s="268">
        <v>11.19862667878421</v>
      </c>
      <c r="AC39" s="268">
        <v>51.981245770000001</v>
      </c>
      <c r="AD39" s="268">
        <v>1.5512802320000001</v>
      </c>
      <c r="AE39" s="268">
        <v>102</v>
      </c>
      <c r="AF39" s="268">
        <v>740</v>
      </c>
      <c r="AG39" s="268">
        <v>102.0011852154537</v>
      </c>
      <c r="AH39" s="268">
        <v>102.0039170415502</v>
      </c>
    </row>
    <row r="40" spans="1:34" ht="15">
      <c r="A40" s="132" t="s">
        <v>4957</v>
      </c>
      <c r="B40" s="268" t="s">
        <v>5333</v>
      </c>
      <c r="C40" s="268" t="s">
        <v>4919</v>
      </c>
      <c r="D40" s="268">
        <v>745</v>
      </c>
      <c r="E40" s="268">
        <v>0.22215490255478151</v>
      </c>
      <c r="F40" s="268">
        <v>2.0195900232252859E-2</v>
      </c>
      <c r="G40" s="268">
        <v>1.13097041300616</v>
      </c>
      <c r="H40" s="268">
        <v>3.53428254064425</v>
      </c>
      <c r="I40" s="268">
        <v>0</v>
      </c>
      <c r="J40" s="268">
        <v>0</v>
      </c>
      <c r="K40" s="268">
        <v>0</v>
      </c>
      <c r="L40" s="268">
        <v>0.52509340603857424</v>
      </c>
      <c r="M40" s="268">
        <v>0.94920731091588439</v>
      </c>
      <c r="N40" s="268">
        <v>2.6254670301928722</v>
      </c>
      <c r="O40" s="268">
        <v>2.3225285267090792</v>
      </c>
      <c r="P40" s="268">
        <v>11.68332828435828</v>
      </c>
      <c r="Q40" s="268">
        <v>3.766535393315158</v>
      </c>
      <c r="R40" s="268">
        <v>4.3522165000504911</v>
      </c>
      <c r="S40" s="268">
        <v>5.8770069675855821</v>
      </c>
      <c r="T40" s="268">
        <v>16.883772594163389</v>
      </c>
      <c r="U40" s="268">
        <v>4.766232454811675</v>
      </c>
      <c r="V40" s="268">
        <v>2.908209633444411</v>
      </c>
      <c r="W40" s="268">
        <v>5.2105422599212377</v>
      </c>
      <c r="X40" s="268">
        <v>16.086034534989409</v>
      </c>
      <c r="Y40" s="268">
        <v>2.1811572250833091</v>
      </c>
      <c r="Z40" s="268">
        <v>1.565182267999597</v>
      </c>
      <c r="AA40" s="268">
        <v>2.1912551751994349</v>
      </c>
      <c r="AB40" s="268">
        <v>11.19862667878421</v>
      </c>
      <c r="AC40" s="268">
        <v>51.981245770000001</v>
      </c>
      <c r="AD40" s="268">
        <v>1.5512802320000001</v>
      </c>
      <c r="AE40" s="268">
        <v>102</v>
      </c>
      <c r="AF40" s="268">
        <v>745</v>
      </c>
      <c r="AG40" s="268">
        <v>102.00231545936229</v>
      </c>
      <c r="AH40" s="268">
        <v>102.0051438552501</v>
      </c>
    </row>
    <row r="41" spans="1:34" ht="15">
      <c r="A41" s="132" t="s">
        <v>4959</v>
      </c>
      <c r="B41" s="268" t="s">
        <v>5333</v>
      </c>
      <c r="C41" s="268" t="s">
        <v>4920</v>
      </c>
      <c r="D41" s="268">
        <v>750</v>
      </c>
      <c r="E41" s="268">
        <v>0.22215490255478151</v>
      </c>
      <c r="F41" s="268">
        <v>2.0195900232252859E-2</v>
      </c>
      <c r="G41" s="268">
        <v>1.13097041300616</v>
      </c>
      <c r="H41" s="268">
        <v>3.53428254064425</v>
      </c>
      <c r="I41" s="268">
        <v>0</v>
      </c>
      <c r="J41" s="268">
        <v>0</v>
      </c>
      <c r="K41" s="268">
        <v>0</v>
      </c>
      <c r="L41" s="268">
        <v>0.52509340603857424</v>
      </c>
      <c r="M41" s="268">
        <v>0.94920731091588439</v>
      </c>
      <c r="N41" s="268">
        <v>2.6254670301928722</v>
      </c>
      <c r="O41" s="268">
        <v>2.3225285267090792</v>
      </c>
      <c r="P41" s="268">
        <v>11.68332828435828</v>
      </c>
      <c r="Q41" s="268">
        <v>3.766535393315158</v>
      </c>
      <c r="R41" s="268">
        <v>4.3522165000504911</v>
      </c>
      <c r="S41" s="268">
        <v>5.8770069675855821</v>
      </c>
      <c r="T41" s="268">
        <v>16.883772594163389</v>
      </c>
      <c r="U41" s="268">
        <v>4.766232454811675</v>
      </c>
      <c r="V41" s="268">
        <v>2.908209633444411</v>
      </c>
      <c r="W41" s="268">
        <v>5.2105422599212377</v>
      </c>
      <c r="X41" s="268">
        <v>16.086034534989409</v>
      </c>
      <c r="Y41" s="268">
        <v>2.1811572250833091</v>
      </c>
      <c r="Z41" s="268">
        <v>1.565182267999597</v>
      </c>
      <c r="AA41" s="268">
        <v>2.1912551751994349</v>
      </c>
      <c r="AB41" s="268">
        <v>11.19862667878421</v>
      </c>
      <c r="AC41" s="268">
        <v>51.981245770000001</v>
      </c>
      <c r="AD41" s="268">
        <v>1.5512802320000001</v>
      </c>
      <c r="AE41" s="268">
        <v>102</v>
      </c>
      <c r="AF41" s="268">
        <v>750</v>
      </c>
      <c r="AG41" s="268">
        <v>102.00027168531319</v>
      </c>
      <c r="AH41" s="268">
        <v>102.00319665099229</v>
      </c>
    </row>
    <row r="42" spans="1:34" ht="15">
      <c r="A42" s="132" t="s">
        <v>4965</v>
      </c>
      <c r="B42" s="268" t="s">
        <v>5333</v>
      </c>
      <c r="C42" s="268" t="s">
        <v>4921</v>
      </c>
      <c r="D42" s="268">
        <v>755</v>
      </c>
      <c r="E42" s="268">
        <v>0.22215490255478151</v>
      </c>
      <c r="F42" s="268">
        <v>2.0195900232252859E-2</v>
      </c>
      <c r="G42" s="268">
        <v>1.13097041300616</v>
      </c>
      <c r="H42" s="268">
        <v>3.53428254064425</v>
      </c>
      <c r="I42" s="268">
        <v>0</v>
      </c>
      <c r="J42" s="268">
        <v>0</v>
      </c>
      <c r="K42" s="268">
        <v>0</v>
      </c>
      <c r="L42" s="268">
        <v>0.52509340603857424</v>
      </c>
      <c r="M42" s="268">
        <v>0.94920731091588439</v>
      </c>
      <c r="N42" s="268">
        <v>2.6254670301928722</v>
      </c>
      <c r="O42" s="268">
        <v>2.3225285267090792</v>
      </c>
      <c r="P42" s="268">
        <v>11.68332828435828</v>
      </c>
      <c r="Q42" s="268">
        <v>3.766535393315158</v>
      </c>
      <c r="R42" s="268">
        <v>4.3522165000504911</v>
      </c>
      <c r="S42" s="268">
        <v>5.8770069675855821</v>
      </c>
      <c r="T42" s="268">
        <v>16.883772594163389</v>
      </c>
      <c r="U42" s="268">
        <v>4.766232454811675</v>
      </c>
      <c r="V42" s="268">
        <v>2.908209633444411</v>
      </c>
      <c r="W42" s="268">
        <v>5.2105422599212377</v>
      </c>
      <c r="X42" s="268">
        <v>16.086034534989409</v>
      </c>
      <c r="Y42" s="268">
        <v>2.1811572250833091</v>
      </c>
      <c r="Z42" s="268">
        <v>1.565182267999597</v>
      </c>
      <c r="AA42" s="268">
        <v>2.1912551751994349</v>
      </c>
      <c r="AB42" s="268">
        <v>11.19862667878421</v>
      </c>
      <c r="AC42" s="268">
        <v>51.981245770000001</v>
      </c>
      <c r="AD42" s="268">
        <v>1.5512802320000001</v>
      </c>
      <c r="AE42" s="268">
        <v>102</v>
      </c>
      <c r="AF42" s="268">
        <v>755</v>
      </c>
      <c r="AG42" s="268">
        <v>101.99973858642601</v>
      </c>
      <c r="AH42" s="268">
        <v>102.0027601218962</v>
      </c>
    </row>
    <row r="43" spans="1:34" ht="15">
      <c r="A43" s="132" t="s">
        <v>4966</v>
      </c>
      <c r="B43" s="268" t="s">
        <v>5333</v>
      </c>
      <c r="C43" s="268" t="s">
        <v>4922</v>
      </c>
      <c r="D43" s="268">
        <v>760</v>
      </c>
      <c r="E43" s="268">
        <v>0.22215490255478151</v>
      </c>
      <c r="F43" s="268">
        <v>2.0195900232252859E-2</v>
      </c>
      <c r="G43" s="268">
        <v>1.13097041300616</v>
      </c>
      <c r="H43" s="268">
        <v>3.53428254064425</v>
      </c>
      <c r="I43" s="268">
        <v>0</v>
      </c>
      <c r="J43" s="268">
        <v>0</v>
      </c>
      <c r="K43" s="268">
        <v>0</v>
      </c>
      <c r="L43" s="268">
        <v>0.52509340603857424</v>
      </c>
      <c r="M43" s="268">
        <v>0.94920731091588439</v>
      </c>
      <c r="N43" s="268">
        <v>2.6254670301928722</v>
      </c>
      <c r="O43" s="268">
        <v>2.3225285267090792</v>
      </c>
      <c r="P43" s="268">
        <v>11.68332828435828</v>
      </c>
      <c r="Q43" s="268">
        <v>3.766535393315158</v>
      </c>
      <c r="R43" s="268">
        <v>4.3522165000504911</v>
      </c>
      <c r="S43" s="268">
        <v>5.8770069675855821</v>
      </c>
      <c r="T43" s="268">
        <v>16.883772594163389</v>
      </c>
      <c r="U43" s="268">
        <v>4.766232454811675</v>
      </c>
      <c r="V43" s="268">
        <v>2.908209633444411</v>
      </c>
      <c r="W43" s="268">
        <v>5.2105422599212377</v>
      </c>
      <c r="X43" s="268">
        <v>16.086034534989409</v>
      </c>
      <c r="Y43" s="268">
        <v>2.1811572250833091</v>
      </c>
      <c r="Z43" s="268">
        <v>1.565182267999597</v>
      </c>
      <c r="AA43" s="268">
        <v>2.1912551751994349</v>
      </c>
      <c r="AB43" s="268">
        <v>11.19862667878421</v>
      </c>
      <c r="AC43" s="268">
        <v>51.981245770000001</v>
      </c>
      <c r="AD43" s="268">
        <v>1.5512802320000001</v>
      </c>
      <c r="AE43" s="268">
        <v>102</v>
      </c>
      <c r="AF43" s="268">
        <v>760</v>
      </c>
      <c r="AG43" s="268">
        <v>101.99764559304</v>
      </c>
      <c r="AH43" s="268">
        <v>102.0007636983015</v>
      </c>
    </row>
    <row r="44" spans="1:34" ht="15">
      <c r="A44" s="132" t="s">
        <v>4967</v>
      </c>
      <c r="B44" s="268" t="s">
        <v>5334</v>
      </c>
      <c r="C44" s="268" t="s">
        <v>4915</v>
      </c>
      <c r="D44" s="268">
        <v>0</v>
      </c>
      <c r="E44" s="268">
        <v>0.2221549025547814</v>
      </c>
      <c r="F44" s="268">
        <v>2.0195900232252859E-2</v>
      </c>
      <c r="G44" s="268">
        <v>1.13097041300616</v>
      </c>
      <c r="H44" s="268">
        <v>3.53428254064425</v>
      </c>
      <c r="I44" s="268">
        <v>0</v>
      </c>
      <c r="J44" s="268">
        <v>0</v>
      </c>
      <c r="K44" s="268">
        <v>0</v>
      </c>
      <c r="L44" s="268">
        <v>0.52509340603857413</v>
      </c>
      <c r="M44" s="268">
        <v>0.94920731091588428</v>
      </c>
      <c r="N44" s="268">
        <v>2.6254670301928722</v>
      </c>
      <c r="O44" s="268">
        <v>2.3225285267090778</v>
      </c>
      <c r="P44" s="268">
        <v>11.68332828435828</v>
      </c>
      <c r="Q44" s="268">
        <v>3.766535393315158</v>
      </c>
      <c r="R44" s="268">
        <v>4.3522165000504902</v>
      </c>
      <c r="S44" s="268">
        <v>5.8770069675855803</v>
      </c>
      <c r="T44" s="268">
        <v>16.883772594163389</v>
      </c>
      <c r="U44" s="268">
        <v>4.7662324548116741</v>
      </c>
      <c r="V44" s="268">
        <v>2.908209633444411</v>
      </c>
      <c r="W44" s="268">
        <v>5.2105422599212368</v>
      </c>
      <c r="X44" s="268">
        <v>16.086034534989398</v>
      </c>
      <c r="Y44" s="268">
        <v>2.1811572250833091</v>
      </c>
      <c r="Z44" s="268">
        <v>1.565182267999597</v>
      </c>
      <c r="AA44" s="268">
        <v>2.1912551751994349</v>
      </c>
      <c r="AB44" s="268">
        <v>11.19862667878421</v>
      </c>
      <c r="AC44" s="268">
        <v>51.981245770000001</v>
      </c>
      <c r="AD44" s="268">
        <v>1.5512802320000001</v>
      </c>
      <c r="AE44" s="268">
        <v>102</v>
      </c>
      <c r="AF44" s="268">
        <v>708.84792370000002</v>
      </c>
      <c r="AG44" s="268">
        <v>101.99965348555941</v>
      </c>
      <c r="AH44" s="268">
        <v>102.0017836417551</v>
      </c>
    </row>
    <row r="45" spans="1:34" ht="15">
      <c r="A45" s="132" t="s">
        <v>4968</v>
      </c>
      <c r="B45" s="268" t="s">
        <v>5335</v>
      </c>
      <c r="C45" s="268" t="s">
        <v>4915</v>
      </c>
      <c r="D45" s="268">
        <v>0</v>
      </c>
      <c r="E45" s="268">
        <v>0.22332758095624811</v>
      </c>
      <c r="F45" s="268">
        <v>2.0302507359658929E-2</v>
      </c>
      <c r="G45" s="268">
        <v>1.1369404121408999</v>
      </c>
      <c r="H45" s="268">
        <v>3.55293878794031</v>
      </c>
      <c r="I45" s="268">
        <v>0</v>
      </c>
      <c r="J45" s="268">
        <v>0</v>
      </c>
      <c r="K45" s="268">
        <v>0</v>
      </c>
      <c r="L45" s="268">
        <v>0</v>
      </c>
      <c r="M45" s="268">
        <v>0.95421784590396908</v>
      </c>
      <c r="N45" s="268">
        <v>2.6393259567556608</v>
      </c>
      <c r="O45" s="268">
        <v>2.3347883463607748</v>
      </c>
      <c r="P45" s="268">
        <v>11.745000507562681</v>
      </c>
      <c r="Q45" s="268">
        <v>3.7864176225763879</v>
      </c>
      <c r="R45" s="268">
        <v>4.3751903360064954</v>
      </c>
      <c r="S45" s="268">
        <v>5.9080296416607441</v>
      </c>
      <c r="T45" s="268">
        <v>16.972896152674849</v>
      </c>
      <c r="U45" s="268">
        <v>4.7913917368795049</v>
      </c>
      <c r="V45" s="268">
        <v>2.9235610597908841</v>
      </c>
      <c r="W45" s="268">
        <v>5.2380468987920006</v>
      </c>
      <c r="X45" s="268">
        <v>16.170947111968331</v>
      </c>
      <c r="Y45" s="268">
        <v>2.192670794843163</v>
      </c>
      <c r="Z45" s="268">
        <v>1.573444320373566</v>
      </c>
      <c r="AA45" s="268">
        <v>2.202822048522993</v>
      </c>
      <c r="AB45" s="268">
        <v>11.25774033093087</v>
      </c>
      <c r="AC45" s="268">
        <v>51.708295679999999</v>
      </c>
      <c r="AD45" s="268">
        <v>1.5512802320000001</v>
      </c>
      <c r="AE45" s="268">
        <v>102</v>
      </c>
      <c r="AF45" s="268">
        <v>708.84792370000002</v>
      </c>
      <c r="AG45" s="268">
        <v>102.0009226377512</v>
      </c>
      <c r="AH45" s="268">
        <v>102.0033455274782</v>
      </c>
    </row>
    <row r="46" spans="1:34" ht="15">
      <c r="A46" s="132" t="s">
        <v>4969</v>
      </c>
      <c r="B46" s="268" t="s">
        <v>5335</v>
      </c>
      <c r="C46" s="268" t="s">
        <v>4917</v>
      </c>
      <c r="D46" s="268">
        <v>0.21003736241542961</v>
      </c>
      <c r="E46" s="268">
        <v>0.22285850959566139</v>
      </c>
      <c r="F46" s="268">
        <v>2.0259864508696501E-2</v>
      </c>
      <c r="G46" s="268">
        <v>1.134552412487003</v>
      </c>
      <c r="H46" s="268">
        <v>3.5454762890218858</v>
      </c>
      <c r="I46" s="268">
        <v>0</v>
      </c>
      <c r="J46" s="268">
        <v>0</v>
      </c>
      <c r="K46" s="268">
        <v>0</v>
      </c>
      <c r="L46" s="268">
        <v>0.21003736241542961</v>
      </c>
      <c r="M46" s="268">
        <v>0.95221363190873498</v>
      </c>
      <c r="N46" s="268">
        <v>2.6337823861305441</v>
      </c>
      <c r="O46" s="268">
        <v>2.3298844185000949</v>
      </c>
      <c r="P46" s="268">
        <v>11.72033161828092</v>
      </c>
      <c r="Q46" s="268">
        <v>3.7784647308718942</v>
      </c>
      <c r="R46" s="268">
        <v>4.3660008016240939</v>
      </c>
      <c r="S46" s="268">
        <v>5.895620572030678</v>
      </c>
      <c r="T46" s="268">
        <v>16.93724672927026</v>
      </c>
      <c r="U46" s="268">
        <v>4.7813280240523719</v>
      </c>
      <c r="V46" s="268">
        <v>2.9174204892522941</v>
      </c>
      <c r="W46" s="268">
        <v>5.2270450432436926</v>
      </c>
      <c r="X46" s="268">
        <v>16.13698208117675</v>
      </c>
      <c r="Y46" s="268">
        <v>2.188065366939222</v>
      </c>
      <c r="Z46" s="268">
        <v>1.5701394994239779</v>
      </c>
      <c r="AA46" s="268">
        <v>2.1981952991935692</v>
      </c>
      <c r="AB46" s="268">
        <v>11.2340948700722</v>
      </c>
      <c r="AC46" s="268">
        <v>51.817131009999997</v>
      </c>
      <c r="AD46" s="268">
        <v>1.5512802320000001</v>
      </c>
      <c r="AE46" s="268">
        <v>102</v>
      </c>
      <c r="AF46" s="268">
        <v>708.84792370000002</v>
      </c>
      <c r="AG46" s="268">
        <v>101.99988176392149</v>
      </c>
      <c r="AH46" s="268">
        <v>102.0021878072891</v>
      </c>
    </row>
    <row r="47" spans="1:34" ht="15">
      <c r="A47" s="132" t="s">
        <v>4970</v>
      </c>
      <c r="B47" s="268" t="s">
        <v>5335</v>
      </c>
      <c r="C47" s="268" t="s">
        <v>4918</v>
      </c>
      <c r="D47" s="268">
        <v>0.42007472483085911</v>
      </c>
      <c r="E47" s="268">
        <v>0.2223894382350747</v>
      </c>
      <c r="F47" s="268">
        <v>2.0217221657734069E-2</v>
      </c>
      <c r="G47" s="268">
        <v>1.1321644128331081</v>
      </c>
      <c r="H47" s="268">
        <v>3.5380137901034621</v>
      </c>
      <c r="I47" s="268">
        <v>0</v>
      </c>
      <c r="J47" s="268">
        <v>0</v>
      </c>
      <c r="K47" s="268">
        <v>0</v>
      </c>
      <c r="L47" s="268">
        <v>0.42007472483085911</v>
      </c>
      <c r="M47" s="268">
        <v>0.95020941791350078</v>
      </c>
      <c r="N47" s="268">
        <v>2.628238815505429</v>
      </c>
      <c r="O47" s="268">
        <v>2.3249804906394171</v>
      </c>
      <c r="P47" s="268">
        <v>11.695662728999149</v>
      </c>
      <c r="Q47" s="268">
        <v>3.770511839167404</v>
      </c>
      <c r="R47" s="268">
        <v>4.3568112672416897</v>
      </c>
      <c r="S47" s="268">
        <v>5.8832115024006129</v>
      </c>
      <c r="T47" s="268">
        <v>16.901597305865678</v>
      </c>
      <c r="U47" s="268">
        <v>4.7712643112252398</v>
      </c>
      <c r="V47" s="268">
        <v>2.9112799187137051</v>
      </c>
      <c r="W47" s="268">
        <v>5.216043187695389</v>
      </c>
      <c r="X47" s="268">
        <v>16.103017050385191</v>
      </c>
      <c r="Y47" s="268">
        <v>2.1834599390352798</v>
      </c>
      <c r="Z47" s="268">
        <v>1.566834678474391</v>
      </c>
      <c r="AA47" s="268">
        <v>2.1935685498641462</v>
      </c>
      <c r="AB47" s="268">
        <v>11.21044940921354</v>
      </c>
      <c r="AC47" s="268">
        <v>51.926425459999997</v>
      </c>
      <c r="AD47" s="268">
        <v>1.5512802320000001</v>
      </c>
      <c r="AE47" s="268">
        <v>102</v>
      </c>
      <c r="AF47" s="268">
        <v>708.84792370000002</v>
      </c>
      <c r="AG47" s="268">
        <v>102.0003802542421</v>
      </c>
      <c r="AH47" s="268">
        <v>102.0025691827742</v>
      </c>
    </row>
    <row r="48" spans="1:34" ht="15">
      <c r="A48" s="132" t="s">
        <v>4971</v>
      </c>
      <c r="B48" s="268" t="s">
        <v>5335</v>
      </c>
      <c r="C48" s="268" t="s">
        <v>4919</v>
      </c>
      <c r="D48" s="268">
        <v>0.63011208724628898</v>
      </c>
      <c r="E48" s="268">
        <v>0.2219203668744881</v>
      </c>
      <c r="F48" s="268">
        <v>2.0174578806771652E-2</v>
      </c>
      <c r="G48" s="268">
        <v>1.1297764131792121</v>
      </c>
      <c r="H48" s="268">
        <v>3.5305512911850379</v>
      </c>
      <c r="I48" s="268">
        <v>0</v>
      </c>
      <c r="J48" s="268">
        <v>0</v>
      </c>
      <c r="K48" s="268">
        <v>0</v>
      </c>
      <c r="L48" s="268">
        <v>0.63011208724628898</v>
      </c>
      <c r="M48" s="268">
        <v>0.94820520391826746</v>
      </c>
      <c r="N48" s="268">
        <v>2.622695244880314</v>
      </c>
      <c r="O48" s="268">
        <v>2.3200765627787381</v>
      </c>
      <c r="P48" s="268">
        <v>11.67099383971739</v>
      </c>
      <c r="Q48" s="268">
        <v>3.7625589474629111</v>
      </c>
      <c r="R48" s="268">
        <v>4.3476217328592872</v>
      </c>
      <c r="S48" s="268">
        <v>5.8708024327705486</v>
      </c>
      <c r="T48" s="268">
        <v>16.865947882461089</v>
      </c>
      <c r="U48" s="268">
        <v>4.7612005983981076</v>
      </c>
      <c r="V48" s="268">
        <v>2.9051393481751169</v>
      </c>
      <c r="W48" s="268">
        <v>5.2050413321470828</v>
      </c>
      <c r="X48" s="268">
        <v>16.06905201959361</v>
      </c>
      <c r="Y48" s="268">
        <v>2.178854511131338</v>
      </c>
      <c r="Z48" s="268">
        <v>1.563529857524802</v>
      </c>
      <c r="AA48" s="268">
        <v>2.1889418005347232</v>
      </c>
      <c r="AB48" s="268">
        <v>11.18680394835487</v>
      </c>
      <c r="AC48" s="268">
        <v>52.03618195</v>
      </c>
      <c r="AD48" s="268">
        <v>1.5512802320000001</v>
      </c>
      <c r="AE48" s="268">
        <v>102</v>
      </c>
      <c r="AF48" s="268">
        <v>708.84792370000002</v>
      </c>
      <c r="AG48" s="268">
        <v>102.00210327833349</v>
      </c>
      <c r="AH48" s="268">
        <v>102.0041744700122</v>
      </c>
    </row>
    <row r="49" spans="1:34" ht="15">
      <c r="A49" s="132" t="s">
        <v>4972</v>
      </c>
      <c r="B49" s="268" t="s">
        <v>5335</v>
      </c>
      <c r="C49" s="268" t="s">
        <v>4920</v>
      </c>
      <c r="D49" s="268">
        <v>0.84014944966171834</v>
      </c>
      <c r="E49" s="268">
        <v>0.22145129551390141</v>
      </c>
      <c r="F49" s="268">
        <v>2.013193595580922E-2</v>
      </c>
      <c r="G49" s="268">
        <v>1.127388413525316</v>
      </c>
      <c r="H49" s="268">
        <v>3.5230887922666132</v>
      </c>
      <c r="I49" s="268">
        <v>0</v>
      </c>
      <c r="J49" s="268">
        <v>0</v>
      </c>
      <c r="K49" s="268">
        <v>0</v>
      </c>
      <c r="L49" s="268">
        <v>0.84014944966171834</v>
      </c>
      <c r="M49" s="268">
        <v>0.94620098992303325</v>
      </c>
      <c r="N49" s="268">
        <v>2.617151674255199</v>
      </c>
      <c r="O49" s="268">
        <v>2.315172634918059</v>
      </c>
      <c r="P49" s="268">
        <v>11.646324950435631</v>
      </c>
      <c r="Q49" s="268">
        <v>3.7546060557584191</v>
      </c>
      <c r="R49" s="268">
        <v>4.3384321984768848</v>
      </c>
      <c r="S49" s="268">
        <v>5.8583933631404834</v>
      </c>
      <c r="T49" s="268">
        <v>16.8302984590565</v>
      </c>
      <c r="U49" s="268">
        <v>4.7511368855709746</v>
      </c>
      <c r="V49" s="268">
        <v>2.8989987776365269</v>
      </c>
      <c r="W49" s="268">
        <v>5.1940394765987783</v>
      </c>
      <c r="X49" s="268">
        <v>16.03508698880205</v>
      </c>
      <c r="Y49" s="268">
        <v>2.1742490832273962</v>
      </c>
      <c r="Z49" s="268">
        <v>1.5602250365752151</v>
      </c>
      <c r="AA49" s="268">
        <v>2.1843150512053011</v>
      </c>
      <c r="AB49" s="268">
        <v>11.16315848749621</v>
      </c>
      <c r="AC49" s="268">
        <v>52.146403399999997</v>
      </c>
      <c r="AD49" s="268">
        <v>1.5512802320000001</v>
      </c>
      <c r="AE49" s="268">
        <v>102</v>
      </c>
      <c r="AF49" s="268">
        <v>708.84792370000002</v>
      </c>
      <c r="AG49" s="268">
        <v>101.99861932362489</v>
      </c>
      <c r="AH49" s="268">
        <v>102.0005726246538</v>
      </c>
    </row>
    <row r="50" spans="1:34" ht="15">
      <c r="A50" s="132" t="s">
        <v>4973</v>
      </c>
      <c r="B50" s="268" t="s">
        <v>5335</v>
      </c>
      <c r="C50" s="268" t="s">
        <v>4921</v>
      </c>
      <c r="D50" s="268">
        <v>1.0501868120771469</v>
      </c>
      <c r="E50" s="268">
        <v>0.22098222415331459</v>
      </c>
      <c r="F50" s="268">
        <v>2.0089293104846789E-2</v>
      </c>
      <c r="G50" s="268">
        <v>1.12500041387142</v>
      </c>
      <c r="H50" s="268">
        <v>3.5156262933481859</v>
      </c>
      <c r="I50" s="268">
        <v>0</v>
      </c>
      <c r="J50" s="268">
        <v>0</v>
      </c>
      <c r="K50" s="268">
        <v>0</v>
      </c>
      <c r="L50" s="268">
        <v>1.0501868120771469</v>
      </c>
      <c r="M50" s="268">
        <v>0.94419677592779849</v>
      </c>
      <c r="N50" s="268">
        <v>2.6116081036300809</v>
      </c>
      <c r="O50" s="268">
        <v>2.3102687070573791</v>
      </c>
      <c r="P50" s="268">
        <v>11.62165606115386</v>
      </c>
      <c r="Q50" s="268">
        <v>3.7466531640539231</v>
      </c>
      <c r="R50" s="268">
        <v>4.3292426640944797</v>
      </c>
      <c r="S50" s="268">
        <v>5.8459842935104129</v>
      </c>
      <c r="T50" s="268">
        <v>16.794649035651901</v>
      </c>
      <c r="U50" s="268">
        <v>4.7410731727438407</v>
      </c>
      <c r="V50" s="268">
        <v>2.8928582070979361</v>
      </c>
      <c r="W50" s="268">
        <v>5.1830376210504694</v>
      </c>
      <c r="X50" s="268">
        <v>16.001121958010469</v>
      </c>
      <c r="Y50" s="268">
        <v>2.1696436553234522</v>
      </c>
      <c r="Z50" s="268">
        <v>1.556920215625625</v>
      </c>
      <c r="AA50" s="268">
        <v>2.179688301875875</v>
      </c>
      <c r="AB50" s="268">
        <v>11.139513026637539</v>
      </c>
      <c r="AC50" s="268">
        <v>52.25709277</v>
      </c>
      <c r="AD50" s="268">
        <v>1.5512802320000001</v>
      </c>
      <c r="AE50" s="268">
        <v>102</v>
      </c>
      <c r="AF50" s="268">
        <v>708.84792370000002</v>
      </c>
      <c r="AG50" s="268">
        <v>102.0018656024024</v>
      </c>
      <c r="AH50" s="268">
        <v>102.00369973145681</v>
      </c>
    </row>
    <row r="51" spans="1:34" ht="15">
      <c r="A51" s="132" t="s">
        <v>4974</v>
      </c>
      <c r="B51" s="268" t="s">
        <v>5336</v>
      </c>
      <c r="C51" s="268" t="s">
        <v>4915</v>
      </c>
      <c r="D51" s="268">
        <v>0</v>
      </c>
      <c r="E51" s="268">
        <v>0.25154356277155249</v>
      </c>
      <c r="F51" s="268">
        <v>2.2867596615595689E-2</v>
      </c>
      <c r="G51" s="268">
        <v>1.2805854104733581</v>
      </c>
      <c r="H51" s="268">
        <v>4.001829407729244</v>
      </c>
      <c r="I51" s="268">
        <v>0</v>
      </c>
      <c r="J51" s="268">
        <v>0</v>
      </c>
      <c r="K51" s="268">
        <v>0</v>
      </c>
      <c r="L51" s="268">
        <v>0.59455751200548768</v>
      </c>
      <c r="M51" s="268">
        <v>1.0747770409329971</v>
      </c>
      <c r="N51" s="268">
        <v>2.9727875600274398</v>
      </c>
      <c r="O51" s="268">
        <v>2.629773610793503</v>
      </c>
      <c r="P51" s="268">
        <v>0</v>
      </c>
      <c r="Q51" s="268">
        <v>4.2648067688085947</v>
      </c>
      <c r="R51" s="268">
        <v>4.927967070660868</v>
      </c>
      <c r="S51" s="268">
        <v>6.6544706151383428</v>
      </c>
      <c r="T51" s="268">
        <v>19.117310770637999</v>
      </c>
      <c r="U51" s="268">
        <v>5.3967528012805808</v>
      </c>
      <c r="V51" s="268">
        <v>3.2929339126457791</v>
      </c>
      <c r="W51" s="268">
        <v>5.8998399268236872</v>
      </c>
      <c r="X51" s="268">
        <v>18.21404070432196</v>
      </c>
      <c r="Y51" s="268">
        <v>2.4697004344843339</v>
      </c>
      <c r="Z51" s="268">
        <v>1.772238737708665</v>
      </c>
      <c r="AA51" s="268">
        <v>2.4811342327921309</v>
      </c>
      <c r="AB51" s="268">
        <v>12.680082323347809</v>
      </c>
      <c r="AC51" s="268">
        <v>45.908106179999997</v>
      </c>
      <c r="AD51" s="268">
        <v>1.5512802320000001</v>
      </c>
      <c r="AE51" s="268">
        <v>102</v>
      </c>
      <c r="AF51" s="268">
        <v>708.84792370000002</v>
      </c>
      <c r="AG51" s="268">
        <v>102.00105245589501</v>
      </c>
      <c r="AH51" s="268">
        <v>101.9972050625005</v>
      </c>
    </row>
    <row r="52" spans="1:34" ht="15">
      <c r="A52" s="132" t="s">
        <v>4975</v>
      </c>
      <c r="B52" s="268" t="s">
        <v>5336</v>
      </c>
      <c r="C52" s="268" t="s">
        <v>4917</v>
      </c>
      <c r="D52" s="268">
        <v>4.6733313137433097</v>
      </c>
      <c r="E52" s="268">
        <v>0.2397880986848443</v>
      </c>
      <c r="F52" s="268">
        <v>2.1798918062258581E-2</v>
      </c>
      <c r="G52" s="268">
        <v>1.22073941148648</v>
      </c>
      <c r="H52" s="268">
        <v>3.8148106608952501</v>
      </c>
      <c r="I52" s="268">
        <v>0</v>
      </c>
      <c r="J52" s="268">
        <v>0</v>
      </c>
      <c r="K52" s="268">
        <v>0</v>
      </c>
      <c r="L52" s="268">
        <v>0.56677186961872272</v>
      </c>
      <c r="M52" s="268">
        <v>1.024549148926152</v>
      </c>
      <c r="N52" s="268">
        <v>2.8338593480936138</v>
      </c>
      <c r="O52" s="268">
        <v>2.506875577159736</v>
      </c>
      <c r="P52" s="268">
        <v>4.6733313137433097</v>
      </c>
      <c r="Q52" s="268">
        <v>4.0654982186112223</v>
      </c>
      <c r="R52" s="268">
        <v>4.6976668424167203</v>
      </c>
      <c r="S52" s="268">
        <v>6.3434851561172421</v>
      </c>
      <c r="T52" s="268">
        <v>18.223895500048162</v>
      </c>
      <c r="U52" s="268">
        <v>5.144544662693022</v>
      </c>
      <c r="V52" s="268">
        <v>3.139044200965234</v>
      </c>
      <c r="W52" s="268">
        <v>5.6241208600627104</v>
      </c>
      <c r="X52" s="268">
        <v>17.36283823658896</v>
      </c>
      <c r="Y52" s="268">
        <v>2.354283150723925</v>
      </c>
      <c r="Z52" s="268">
        <v>1.6894161498250391</v>
      </c>
      <c r="AA52" s="268">
        <v>2.3651826097550548</v>
      </c>
      <c r="AB52" s="268">
        <v>12.08750006552237</v>
      </c>
      <c r="AC52" s="268">
        <v>48.158722859999997</v>
      </c>
      <c r="AD52" s="268">
        <v>1.5512802320000001</v>
      </c>
      <c r="AE52" s="268">
        <v>102</v>
      </c>
      <c r="AF52" s="268">
        <v>708.84792370000002</v>
      </c>
      <c r="AG52" s="268">
        <v>102.0006923342799</v>
      </c>
      <c r="AH52" s="268">
        <v>101.9990592300947</v>
      </c>
    </row>
    <row r="53" spans="1:34" ht="15">
      <c r="A53" s="132" t="s">
        <v>4976</v>
      </c>
      <c r="B53" s="268" t="s">
        <v>5336</v>
      </c>
      <c r="C53" s="268" t="s">
        <v>4918</v>
      </c>
      <c r="D53" s="268">
        <v>9.346662627486614</v>
      </c>
      <c r="E53" s="268">
        <v>0.22803263459813561</v>
      </c>
      <c r="F53" s="268">
        <v>2.073023950892142E-2</v>
      </c>
      <c r="G53" s="268">
        <v>1.1608934124995991</v>
      </c>
      <c r="H53" s="268">
        <v>3.6277919140612478</v>
      </c>
      <c r="I53" s="268">
        <v>0</v>
      </c>
      <c r="J53" s="268">
        <v>0</v>
      </c>
      <c r="K53" s="268">
        <v>0</v>
      </c>
      <c r="L53" s="268">
        <v>0.53898622723195677</v>
      </c>
      <c r="M53" s="268">
        <v>0.9743212569193066</v>
      </c>
      <c r="N53" s="268">
        <v>2.6949311361597852</v>
      </c>
      <c r="O53" s="268">
        <v>2.3839775435259618</v>
      </c>
      <c r="P53" s="268">
        <v>9.346662627486614</v>
      </c>
      <c r="Q53" s="268">
        <v>3.8661896684138419</v>
      </c>
      <c r="R53" s="268">
        <v>4.4673666141725654</v>
      </c>
      <c r="S53" s="268">
        <v>6.0324996970961324</v>
      </c>
      <c r="T53" s="268">
        <v>17.330480229458299</v>
      </c>
      <c r="U53" s="268">
        <v>4.8923365241054544</v>
      </c>
      <c r="V53" s="268">
        <v>2.985154489284684</v>
      </c>
      <c r="W53" s="268">
        <v>5.3484017933017238</v>
      </c>
      <c r="X53" s="268">
        <v>16.511635768855911</v>
      </c>
      <c r="Y53" s="268">
        <v>2.2388658669635131</v>
      </c>
      <c r="Z53" s="268">
        <v>1.60659356194141</v>
      </c>
      <c r="AA53" s="268">
        <v>2.2492309867179729</v>
      </c>
      <c r="AB53" s="268">
        <v>11.49491780769692</v>
      </c>
      <c r="AC53" s="268">
        <v>50.641385649999997</v>
      </c>
      <c r="AD53" s="268">
        <v>1.5512802320000001</v>
      </c>
      <c r="AE53" s="268">
        <v>102</v>
      </c>
      <c r="AF53" s="268">
        <v>708.84792370000002</v>
      </c>
      <c r="AG53" s="268">
        <v>101.99875891024649</v>
      </c>
      <c r="AH53" s="268">
        <v>101.99956827913969</v>
      </c>
    </row>
    <row r="54" spans="1:34" ht="15">
      <c r="A54" s="132" t="s">
        <v>4977</v>
      </c>
      <c r="B54" s="268" t="s">
        <v>5336</v>
      </c>
      <c r="C54" s="268" t="s">
        <v>4919</v>
      </c>
      <c r="D54" s="268">
        <v>14.01999394122992</v>
      </c>
      <c r="E54" s="268">
        <v>0.21627717051142711</v>
      </c>
      <c r="F54" s="268">
        <v>1.966156095558429E-2</v>
      </c>
      <c r="G54" s="268">
        <v>1.10104741351272</v>
      </c>
      <c r="H54" s="268">
        <v>3.4407731672272499</v>
      </c>
      <c r="I54" s="268">
        <v>0</v>
      </c>
      <c r="J54" s="268">
        <v>0</v>
      </c>
      <c r="K54" s="268">
        <v>0</v>
      </c>
      <c r="L54" s="268">
        <v>0.51120058484519126</v>
      </c>
      <c r="M54" s="268">
        <v>0.9240933649124613</v>
      </c>
      <c r="N54" s="268">
        <v>2.556002924225957</v>
      </c>
      <c r="O54" s="268">
        <v>2.261079509892193</v>
      </c>
      <c r="P54" s="268">
        <v>14.01999394122992</v>
      </c>
      <c r="Q54" s="268">
        <v>3.6668811182164691</v>
      </c>
      <c r="R54" s="268">
        <v>4.2370663859284123</v>
      </c>
      <c r="S54" s="268">
        <v>5.7215142380750263</v>
      </c>
      <c r="T54" s="268">
        <v>16.437064958868461</v>
      </c>
      <c r="U54" s="268">
        <v>4.6401283855178903</v>
      </c>
      <c r="V54" s="268">
        <v>2.8312647776041371</v>
      </c>
      <c r="W54" s="268">
        <v>5.0726827265407453</v>
      </c>
      <c r="X54" s="268">
        <v>15.66043330112289</v>
      </c>
      <c r="Y54" s="268">
        <v>2.123448583203102</v>
      </c>
      <c r="Z54" s="268">
        <v>1.5237709740577821</v>
      </c>
      <c r="AA54" s="268">
        <v>2.1332793636808951</v>
      </c>
      <c r="AB54" s="268">
        <v>10.902335549871481</v>
      </c>
      <c r="AC54" s="268">
        <v>53.393932249999999</v>
      </c>
      <c r="AD54" s="268">
        <v>1.5512802320000001</v>
      </c>
      <c r="AE54" s="268">
        <v>102</v>
      </c>
      <c r="AF54" s="268">
        <v>708.84792370000002</v>
      </c>
      <c r="AG54" s="268">
        <v>102.0018877858969</v>
      </c>
      <c r="AH54" s="268">
        <v>102.00540761889479</v>
      </c>
    </row>
    <row r="55" spans="1:34" ht="15">
      <c r="A55" s="132" t="s">
        <v>4978</v>
      </c>
      <c r="B55" s="268" t="s">
        <v>5336</v>
      </c>
      <c r="C55" s="268" t="s">
        <v>4920</v>
      </c>
      <c r="D55" s="268">
        <v>18.693325254973232</v>
      </c>
      <c r="E55" s="268">
        <v>0.20452170642471851</v>
      </c>
      <c r="F55" s="268">
        <v>1.859288240224714E-2</v>
      </c>
      <c r="G55" s="268">
        <v>1.0412014145258399</v>
      </c>
      <c r="H55" s="268">
        <v>3.2537544203932489</v>
      </c>
      <c r="I55" s="268">
        <v>0</v>
      </c>
      <c r="J55" s="268">
        <v>0</v>
      </c>
      <c r="K55" s="268">
        <v>0</v>
      </c>
      <c r="L55" s="268">
        <v>0.48341494245842548</v>
      </c>
      <c r="M55" s="268">
        <v>0.87386547290561534</v>
      </c>
      <c r="N55" s="268">
        <v>2.4170747122921279</v>
      </c>
      <c r="O55" s="268">
        <v>2.1381814762584201</v>
      </c>
      <c r="P55" s="268">
        <v>18.693325254973232</v>
      </c>
      <c r="Q55" s="268">
        <v>3.4675725680190901</v>
      </c>
      <c r="R55" s="268">
        <v>4.0067661576842566</v>
      </c>
      <c r="S55" s="268">
        <v>5.4105287790539158</v>
      </c>
      <c r="T55" s="268">
        <v>15.543649688278601</v>
      </c>
      <c r="U55" s="268">
        <v>4.3879202469303236</v>
      </c>
      <c r="V55" s="268">
        <v>2.6773750659235871</v>
      </c>
      <c r="W55" s="268">
        <v>4.7969636597797614</v>
      </c>
      <c r="X55" s="268">
        <v>14.809230833389851</v>
      </c>
      <c r="Y55" s="268">
        <v>2.008031299442691</v>
      </c>
      <c r="Z55" s="268">
        <v>1.440948386174153</v>
      </c>
      <c r="AA55" s="268">
        <v>2.0173277406438141</v>
      </c>
      <c r="AB55" s="268">
        <v>10.30975329204604</v>
      </c>
      <c r="AC55" s="268">
        <v>56.462899659999998</v>
      </c>
      <c r="AD55" s="268">
        <v>1.5512802320000001</v>
      </c>
      <c r="AE55" s="268">
        <v>102</v>
      </c>
      <c r="AF55" s="268">
        <v>708.84792370000002</v>
      </c>
      <c r="AG55" s="268">
        <v>102.0014938509178</v>
      </c>
      <c r="AH55" s="268">
        <v>102.0080338227269</v>
      </c>
    </row>
    <row r="56" spans="1:34" ht="15">
      <c r="A56" s="132" t="s">
        <v>4979</v>
      </c>
      <c r="B56" s="268" t="s">
        <v>5336</v>
      </c>
      <c r="C56" s="268" t="s">
        <v>4921</v>
      </c>
      <c r="D56" s="268">
        <v>23.36665656871654</v>
      </c>
      <c r="E56" s="268">
        <v>0.1927662423380101</v>
      </c>
      <c r="F56" s="268">
        <v>1.752420384891001E-2</v>
      </c>
      <c r="G56" s="268">
        <v>0.98135541553896022</v>
      </c>
      <c r="H56" s="268">
        <v>3.066735673559251</v>
      </c>
      <c r="I56" s="268">
        <v>0</v>
      </c>
      <c r="J56" s="268">
        <v>0</v>
      </c>
      <c r="K56" s="268">
        <v>0</v>
      </c>
      <c r="L56" s="268">
        <v>0.45562930007166003</v>
      </c>
      <c r="M56" s="268">
        <v>0.82363758089876982</v>
      </c>
      <c r="N56" s="268">
        <v>2.2781465003583001</v>
      </c>
      <c r="O56" s="268">
        <v>2.01528344262465</v>
      </c>
      <c r="P56" s="268">
        <v>23.36665656871654</v>
      </c>
      <c r="Q56" s="268">
        <v>3.2682640178217159</v>
      </c>
      <c r="R56" s="268">
        <v>3.7764659294401048</v>
      </c>
      <c r="S56" s="268">
        <v>5.0995433200328097</v>
      </c>
      <c r="T56" s="268">
        <v>14.650234417688759</v>
      </c>
      <c r="U56" s="268">
        <v>4.1357121083427604</v>
      </c>
      <c r="V56" s="268">
        <v>2.5234853542430402</v>
      </c>
      <c r="W56" s="268">
        <v>4.5212445930187801</v>
      </c>
      <c r="X56" s="268">
        <v>13.958028365656819</v>
      </c>
      <c r="Y56" s="268">
        <v>1.8926140156822799</v>
      </c>
      <c r="Z56" s="268">
        <v>1.358125798290525</v>
      </c>
      <c r="AA56" s="268">
        <v>1.9013761176067361</v>
      </c>
      <c r="AB56" s="268">
        <v>9.7171710342205966</v>
      </c>
      <c r="AC56" s="268">
        <v>59.906176770000002</v>
      </c>
      <c r="AD56" s="268">
        <v>1.5512802320000001</v>
      </c>
      <c r="AE56" s="268">
        <v>102</v>
      </c>
      <c r="AF56" s="268">
        <v>708.84792370000002</v>
      </c>
      <c r="AG56" s="268">
        <v>101.9998925827892</v>
      </c>
      <c r="AH56" s="268">
        <v>102.0098289642571</v>
      </c>
    </row>
    <row r="57" spans="1:34" ht="15">
      <c r="A57" s="132" t="s">
        <v>4980</v>
      </c>
      <c r="B57" s="268" t="s">
        <v>5337</v>
      </c>
      <c r="C57" s="268" t="s">
        <v>4915</v>
      </c>
      <c r="D57" s="268">
        <v>0</v>
      </c>
      <c r="E57" s="268">
        <v>0.2672822257319889</v>
      </c>
      <c r="F57" s="268">
        <v>2.4298384157453539E-2</v>
      </c>
      <c r="G57" s="268">
        <v>1.3607095128173969</v>
      </c>
      <c r="H57" s="268">
        <v>4.2522172275543682</v>
      </c>
      <c r="I57" s="268">
        <v>0</v>
      </c>
      <c r="J57" s="268">
        <v>0</v>
      </c>
      <c r="K57" s="268">
        <v>0</v>
      </c>
      <c r="L57" s="268">
        <v>0.63175798809379158</v>
      </c>
      <c r="M57" s="268">
        <v>1.142024055400316</v>
      </c>
      <c r="N57" s="268">
        <v>3.1587899404689601</v>
      </c>
      <c r="O57" s="268">
        <v>2.7943141781071552</v>
      </c>
      <c r="P57" s="268">
        <v>14.056615235086859</v>
      </c>
      <c r="Q57" s="268">
        <v>4.5316486453650828</v>
      </c>
      <c r="R57" s="268">
        <v>5.236301785931234</v>
      </c>
      <c r="S57" s="268">
        <v>7.070829789818978</v>
      </c>
      <c r="T57" s="268">
        <v>0</v>
      </c>
      <c r="U57" s="268">
        <v>5.7344186611590331</v>
      </c>
      <c r="V57" s="268">
        <v>3.498967318673309</v>
      </c>
      <c r="W57" s="268">
        <v>6.26898311262301</v>
      </c>
      <c r="X57" s="268">
        <v>19.353662981411741</v>
      </c>
      <c r="Y57" s="268">
        <v>2.624225489004981</v>
      </c>
      <c r="Z57" s="268">
        <v>1.883124772202649</v>
      </c>
      <c r="AA57" s="268">
        <v>2.636374681083709</v>
      </c>
      <c r="AB57" s="268">
        <v>13.473454015307979</v>
      </c>
      <c r="AC57" s="268">
        <v>43.204850440000001</v>
      </c>
      <c r="AD57" s="268">
        <v>1.5512802320000001</v>
      </c>
      <c r="AE57" s="268">
        <v>102</v>
      </c>
      <c r="AF57" s="268">
        <v>708.84792370000002</v>
      </c>
      <c r="AG57" s="268">
        <v>101.9988857646495</v>
      </c>
      <c r="AH57" s="268">
        <v>101.9926424105295</v>
      </c>
    </row>
    <row r="58" spans="1:34" ht="15">
      <c r="A58" s="132" t="s">
        <v>4981</v>
      </c>
      <c r="B58" s="268" t="s">
        <v>5337</v>
      </c>
      <c r="C58" s="268" t="s">
        <v>4917</v>
      </c>
      <c r="D58" s="268">
        <v>6.7535090376653528</v>
      </c>
      <c r="E58" s="268">
        <v>0.24923129646110581</v>
      </c>
      <c r="F58" s="268">
        <v>2.2657390587373261E-2</v>
      </c>
      <c r="G58" s="268">
        <v>1.268813872892903</v>
      </c>
      <c r="H58" s="268">
        <v>3.9650433527903211</v>
      </c>
      <c r="I58" s="268">
        <v>0</v>
      </c>
      <c r="J58" s="268">
        <v>0</v>
      </c>
      <c r="K58" s="268">
        <v>0</v>
      </c>
      <c r="L58" s="268">
        <v>0.58909215527170455</v>
      </c>
      <c r="M58" s="268">
        <v>1.064897357606543</v>
      </c>
      <c r="N58" s="268">
        <v>2.9454607763585239</v>
      </c>
      <c r="O58" s="268">
        <v>2.6055999175479241</v>
      </c>
      <c r="P58" s="268">
        <v>13.107300454795419</v>
      </c>
      <c r="Q58" s="268">
        <v>4.2256033445451129</v>
      </c>
      <c r="R58" s="268">
        <v>4.8826676715789352</v>
      </c>
      <c r="S58" s="268">
        <v>6.5933006609256184</v>
      </c>
      <c r="T58" s="268">
        <v>6.7535090376653528</v>
      </c>
      <c r="U58" s="268">
        <v>5.3471441786200904</v>
      </c>
      <c r="V58" s="268">
        <v>3.2626642445817491</v>
      </c>
      <c r="W58" s="268">
        <v>5.8456067715423012</v>
      </c>
      <c r="X58" s="268">
        <v>18.046611602842798</v>
      </c>
      <c r="Y58" s="268">
        <v>2.446998183436313</v>
      </c>
      <c r="Z58" s="268">
        <v>1.7559477705214279</v>
      </c>
      <c r="AA58" s="268">
        <v>2.458326878729999</v>
      </c>
      <c r="AB58" s="268">
        <v>12.56352308069847</v>
      </c>
      <c r="AC58" s="268">
        <v>46.334022859999997</v>
      </c>
      <c r="AD58" s="268">
        <v>1.5512802320000001</v>
      </c>
      <c r="AE58" s="268">
        <v>102</v>
      </c>
      <c r="AF58" s="268">
        <v>708.84792370000002</v>
      </c>
      <c r="AG58" s="268">
        <v>102.0001470521189</v>
      </c>
      <c r="AH58" s="268">
        <v>101.9968886541957</v>
      </c>
    </row>
    <row r="59" spans="1:34" ht="15">
      <c r="A59" s="132" t="s">
        <v>4982</v>
      </c>
      <c r="B59" s="268" t="s">
        <v>5337</v>
      </c>
      <c r="C59" s="268" t="s">
        <v>4918</v>
      </c>
      <c r="D59" s="268">
        <v>13.507018075330709</v>
      </c>
      <c r="E59" s="268">
        <v>0.231180367190223</v>
      </c>
      <c r="F59" s="268">
        <v>2.1016397017293E-2</v>
      </c>
      <c r="G59" s="268">
        <v>1.176918232968408</v>
      </c>
      <c r="H59" s="268">
        <v>3.677869478026274</v>
      </c>
      <c r="I59" s="268">
        <v>0</v>
      </c>
      <c r="J59" s="268">
        <v>0</v>
      </c>
      <c r="K59" s="268">
        <v>0</v>
      </c>
      <c r="L59" s="268">
        <v>0.54642632244961775</v>
      </c>
      <c r="M59" s="268">
        <v>0.98777065981277079</v>
      </c>
      <c r="N59" s="268">
        <v>2.7321316122480899</v>
      </c>
      <c r="O59" s="268">
        <v>2.4168856569886938</v>
      </c>
      <c r="P59" s="268">
        <v>12.157985674503999</v>
      </c>
      <c r="Q59" s="268">
        <v>3.9195580437251429</v>
      </c>
      <c r="R59" s="268">
        <v>4.5290335572266391</v>
      </c>
      <c r="S59" s="268">
        <v>6.1157715320322623</v>
      </c>
      <c r="T59" s="268">
        <v>13.507018075330709</v>
      </c>
      <c r="U59" s="268">
        <v>4.9598696960811477</v>
      </c>
      <c r="V59" s="268">
        <v>3.0263611704901909</v>
      </c>
      <c r="W59" s="268">
        <v>5.4222304304615916</v>
      </c>
      <c r="X59" s="268">
        <v>16.73956022427388</v>
      </c>
      <c r="Y59" s="268">
        <v>2.2697708778676442</v>
      </c>
      <c r="Z59" s="268">
        <v>1.6287707688402071</v>
      </c>
      <c r="AA59" s="268">
        <v>2.2802790763762899</v>
      </c>
      <c r="AB59" s="268">
        <v>11.65359214608897</v>
      </c>
      <c r="AC59" s="268">
        <v>49.951856759999998</v>
      </c>
      <c r="AD59" s="268">
        <v>1.5512802320000001</v>
      </c>
      <c r="AE59" s="268">
        <v>102</v>
      </c>
      <c r="AF59" s="268">
        <v>708.84792370000002</v>
      </c>
      <c r="AG59" s="268">
        <v>101.99997158507649</v>
      </c>
      <c r="AH59" s="268">
        <v>102.0001653361105</v>
      </c>
    </row>
    <row r="60" spans="1:34" ht="15">
      <c r="A60" s="132" t="s">
        <v>4983</v>
      </c>
      <c r="B60" s="268" t="s">
        <v>5337</v>
      </c>
      <c r="C60" s="268" t="s">
        <v>4919</v>
      </c>
      <c r="D60" s="268">
        <v>20.260527112996069</v>
      </c>
      <c r="E60" s="268">
        <v>0.21312943791934</v>
      </c>
      <c r="F60" s="268">
        <v>1.9375403447212732E-2</v>
      </c>
      <c r="G60" s="268">
        <v>1.085022593043913</v>
      </c>
      <c r="H60" s="268">
        <v>3.3906956032622269</v>
      </c>
      <c r="I60" s="268">
        <v>0</v>
      </c>
      <c r="J60" s="268">
        <v>0</v>
      </c>
      <c r="K60" s="268">
        <v>0</v>
      </c>
      <c r="L60" s="268">
        <v>0.50376048962753062</v>
      </c>
      <c r="M60" s="268">
        <v>0.91064396201899811</v>
      </c>
      <c r="N60" s="268">
        <v>2.5188024481376541</v>
      </c>
      <c r="O60" s="268">
        <v>2.2281713964294632</v>
      </c>
      <c r="P60" s="268">
        <v>11.20867089421256</v>
      </c>
      <c r="Q60" s="268">
        <v>3.6135127429051721</v>
      </c>
      <c r="R60" s="268">
        <v>4.1753994428743404</v>
      </c>
      <c r="S60" s="268">
        <v>5.6382424031389018</v>
      </c>
      <c r="T60" s="268">
        <v>20.260527112996069</v>
      </c>
      <c r="U60" s="268">
        <v>4.5725952135422032</v>
      </c>
      <c r="V60" s="268">
        <v>2.790058096398631</v>
      </c>
      <c r="W60" s="268">
        <v>4.9988540893808819</v>
      </c>
      <c r="X60" s="268">
        <v>15.43250884570493</v>
      </c>
      <c r="Y60" s="268">
        <v>2.0925435722989749</v>
      </c>
      <c r="Z60" s="268">
        <v>1.5015937671589861</v>
      </c>
      <c r="AA60" s="268">
        <v>2.1022312740225799</v>
      </c>
      <c r="AB60" s="268">
        <v>10.74366121147945</v>
      </c>
      <c r="AC60" s="268">
        <v>54.182513229999998</v>
      </c>
      <c r="AD60" s="268">
        <v>1.5512802320000001</v>
      </c>
      <c r="AE60" s="268">
        <v>102</v>
      </c>
      <c r="AF60" s="268">
        <v>708.84792370000002</v>
      </c>
      <c r="AG60" s="268">
        <v>101.9986134361054</v>
      </c>
      <c r="AH60" s="268">
        <v>102.00284376145871</v>
      </c>
    </row>
    <row r="61" spans="1:34" ht="15">
      <c r="A61" s="132" t="s">
        <v>4984</v>
      </c>
      <c r="B61" s="268" t="s">
        <v>5337</v>
      </c>
      <c r="C61" s="268" t="s">
        <v>4920</v>
      </c>
      <c r="D61" s="268">
        <v>27.014036150661401</v>
      </c>
      <c r="E61" s="268">
        <v>0.19507850864845691</v>
      </c>
      <c r="F61" s="268">
        <v>1.773440987713245E-2</v>
      </c>
      <c r="G61" s="268">
        <v>0.99312695311941679</v>
      </c>
      <c r="H61" s="268">
        <v>3.103521728498178</v>
      </c>
      <c r="I61" s="268">
        <v>0</v>
      </c>
      <c r="J61" s="268">
        <v>0</v>
      </c>
      <c r="K61" s="268">
        <v>0</v>
      </c>
      <c r="L61" s="268">
        <v>0.46109465680544343</v>
      </c>
      <c r="M61" s="268">
        <v>0.83351726422522465</v>
      </c>
      <c r="N61" s="268">
        <v>2.305473284027217</v>
      </c>
      <c r="O61" s="268">
        <v>2.0394571358702298</v>
      </c>
      <c r="P61" s="268">
        <v>10.259356113921109</v>
      </c>
      <c r="Q61" s="268">
        <v>3.3074674420851999</v>
      </c>
      <c r="R61" s="268">
        <v>3.8217653285220412</v>
      </c>
      <c r="S61" s="268">
        <v>5.1607132742455404</v>
      </c>
      <c r="T61" s="268">
        <v>27.014036150661401</v>
      </c>
      <c r="U61" s="268">
        <v>4.1853207310032561</v>
      </c>
      <c r="V61" s="268">
        <v>2.553755022307072</v>
      </c>
      <c r="W61" s="268">
        <v>4.5754777483001687</v>
      </c>
      <c r="X61" s="268">
        <v>14.125457467135989</v>
      </c>
      <c r="Y61" s="268">
        <v>1.9153162667303041</v>
      </c>
      <c r="Z61" s="268">
        <v>1.3744167654777639</v>
      </c>
      <c r="AA61" s="268">
        <v>1.9241834716688699</v>
      </c>
      <c r="AB61" s="268">
        <v>9.8337302768699377</v>
      </c>
      <c r="AC61" s="268">
        <v>59.196108629999998</v>
      </c>
      <c r="AD61" s="268">
        <v>1.5512802320000001</v>
      </c>
      <c r="AE61" s="268">
        <v>102</v>
      </c>
      <c r="AF61" s="268">
        <v>708.84792370000002</v>
      </c>
      <c r="AG61" s="268">
        <v>101.9984884310588</v>
      </c>
      <c r="AH61" s="268">
        <v>102.00750201868389</v>
      </c>
    </row>
    <row r="62" spans="1:34" ht="15">
      <c r="A62" s="132" t="s">
        <v>4985</v>
      </c>
      <c r="B62" s="268" t="s">
        <v>5337</v>
      </c>
      <c r="C62" s="268" t="s">
        <v>4921</v>
      </c>
      <c r="D62" s="268">
        <v>33.767545188326757</v>
      </c>
      <c r="E62" s="268">
        <v>0.17702757937757391</v>
      </c>
      <c r="F62" s="268">
        <v>1.6093416307052161E-2</v>
      </c>
      <c r="G62" s="268">
        <v>0.90123131319492111</v>
      </c>
      <c r="H62" s="268">
        <v>2.8163478537341291</v>
      </c>
      <c r="I62" s="268">
        <v>0</v>
      </c>
      <c r="J62" s="268">
        <v>0</v>
      </c>
      <c r="K62" s="268">
        <v>0</v>
      </c>
      <c r="L62" s="268">
        <v>0.41842882398335629</v>
      </c>
      <c r="M62" s="268">
        <v>0.75639056643145197</v>
      </c>
      <c r="N62" s="268">
        <v>2.0921441199167821</v>
      </c>
      <c r="O62" s="268">
        <v>1.850742875310998</v>
      </c>
      <c r="P62" s="268">
        <v>9.3100413336296768</v>
      </c>
      <c r="Q62" s="268">
        <v>3.0014221412652291</v>
      </c>
      <c r="R62" s="268">
        <v>3.4681312141697411</v>
      </c>
      <c r="S62" s="268">
        <v>4.683184145352179</v>
      </c>
      <c r="T62" s="268">
        <v>33.767545188326757</v>
      </c>
      <c r="U62" s="268">
        <v>3.798046248464312</v>
      </c>
      <c r="V62" s="268">
        <v>2.317451948215512</v>
      </c>
      <c r="W62" s="268">
        <v>4.1521014072194582</v>
      </c>
      <c r="X62" s="268">
        <v>12.81840608856705</v>
      </c>
      <c r="Y62" s="268">
        <v>1.738088961161635</v>
      </c>
      <c r="Z62" s="268">
        <v>1.2472397637965431</v>
      </c>
      <c r="AA62" s="268">
        <v>1.74613566931516</v>
      </c>
      <c r="AB62" s="268">
        <v>8.9237993422604234</v>
      </c>
      <c r="AC62" s="268">
        <v>65.232144219999995</v>
      </c>
      <c r="AD62" s="268">
        <v>1.5512802320000001</v>
      </c>
      <c r="AE62" s="268">
        <v>102</v>
      </c>
      <c r="AF62" s="268">
        <v>708.84792370000002</v>
      </c>
      <c r="AG62" s="268">
        <v>102.0011678109083</v>
      </c>
      <c r="AH62" s="268">
        <v>102.0159429957297</v>
      </c>
    </row>
    <row r="63" spans="1:34" ht="15">
      <c r="A63" s="132" t="s">
        <v>4986</v>
      </c>
      <c r="B63" s="268" t="s">
        <v>5338</v>
      </c>
      <c r="C63" s="268" t="s">
        <v>4915</v>
      </c>
      <c r="D63" s="268">
        <v>0</v>
      </c>
      <c r="E63" s="268">
        <v>0.26474127557160038</v>
      </c>
      <c r="F63" s="268">
        <v>2.4067388688327321E-2</v>
      </c>
      <c r="G63" s="268">
        <v>1.3477737665463301</v>
      </c>
      <c r="H63" s="268">
        <v>4.2117930204572804</v>
      </c>
      <c r="I63" s="268">
        <v>0</v>
      </c>
      <c r="J63" s="268">
        <v>0</v>
      </c>
      <c r="K63" s="268">
        <v>0</v>
      </c>
      <c r="L63" s="268">
        <v>0.62575210589650998</v>
      </c>
      <c r="M63" s="268">
        <v>1.1311672683513829</v>
      </c>
      <c r="N63" s="268">
        <v>3.1287605294825509</v>
      </c>
      <c r="O63" s="268">
        <v>2.76774969915764</v>
      </c>
      <c r="P63" s="268">
        <v>13.92298435619735</v>
      </c>
      <c r="Q63" s="268">
        <v>4.4885679903730438</v>
      </c>
      <c r="R63" s="268">
        <v>5.1865222623345346</v>
      </c>
      <c r="S63" s="268">
        <v>7.0036101083032456</v>
      </c>
      <c r="T63" s="268">
        <v>20.120336943441629</v>
      </c>
      <c r="U63" s="268">
        <v>5.6799037304452451</v>
      </c>
      <c r="V63" s="268">
        <v>3.4657039711191331</v>
      </c>
      <c r="W63" s="268">
        <v>6.2093862815884453</v>
      </c>
      <c r="X63" s="268">
        <v>0</v>
      </c>
      <c r="Y63" s="268">
        <v>2.5992779783393511</v>
      </c>
      <c r="Z63" s="268">
        <v>1.865222623345367</v>
      </c>
      <c r="AA63" s="268">
        <v>2.6113116726835131</v>
      </c>
      <c r="AB63" s="268">
        <v>13.345367027677501</v>
      </c>
      <c r="AC63" s="268">
        <v>43.61952462</v>
      </c>
      <c r="AD63" s="268">
        <v>1.5512802320000001</v>
      </c>
      <c r="AE63" s="268">
        <v>102</v>
      </c>
      <c r="AF63" s="268">
        <v>708.84792370000002</v>
      </c>
      <c r="AG63" s="268">
        <v>102.0005177211173</v>
      </c>
      <c r="AH63" s="268">
        <v>102.0021518857677</v>
      </c>
    </row>
    <row r="64" spans="1:34" ht="15">
      <c r="A64" s="132" t="s">
        <v>4987</v>
      </c>
      <c r="B64" s="268" t="s">
        <v>5338</v>
      </c>
      <c r="C64" s="268" t="s">
        <v>4917</v>
      </c>
      <c r="D64" s="268">
        <v>6.4344138139957652</v>
      </c>
      <c r="E64" s="268">
        <v>0.24770672636487301</v>
      </c>
      <c r="F64" s="268">
        <v>2.2518793305897549E-2</v>
      </c>
      <c r="G64" s="268">
        <v>1.2610524251302619</v>
      </c>
      <c r="H64" s="268">
        <v>3.94078882853207</v>
      </c>
      <c r="I64" s="268">
        <v>0</v>
      </c>
      <c r="J64" s="268">
        <v>0</v>
      </c>
      <c r="K64" s="268">
        <v>0</v>
      </c>
      <c r="L64" s="268">
        <v>0.58548862595333595</v>
      </c>
      <c r="M64" s="268">
        <v>1.058383285377184</v>
      </c>
      <c r="N64" s="268">
        <v>2.9274431297666799</v>
      </c>
      <c r="O64" s="268">
        <v>2.5896612301782169</v>
      </c>
      <c r="P64" s="268">
        <v>13.027121927461719</v>
      </c>
      <c r="Q64" s="268">
        <v>4.1997549515498909</v>
      </c>
      <c r="R64" s="268">
        <v>4.8527999574209204</v>
      </c>
      <c r="S64" s="268">
        <v>6.5529688520161846</v>
      </c>
      <c r="T64" s="268">
        <v>18.825711203730339</v>
      </c>
      <c r="U64" s="268">
        <v>5.3144352201918199</v>
      </c>
      <c r="V64" s="268">
        <v>3.242706236049246</v>
      </c>
      <c r="W64" s="268">
        <v>5.8098486729215661</v>
      </c>
      <c r="X64" s="268">
        <v>6.4344138139957652</v>
      </c>
      <c r="Y64" s="268">
        <v>2.432029677036935</v>
      </c>
      <c r="Z64" s="268">
        <v>1.7452064812070589</v>
      </c>
      <c r="AA64" s="268">
        <v>2.4432890736898831</v>
      </c>
      <c r="AB64" s="268">
        <v>12.486670888120191</v>
      </c>
      <c r="AC64" s="268">
        <v>46.619196649999999</v>
      </c>
      <c r="AD64" s="268">
        <v>1.5512802320000001</v>
      </c>
      <c r="AE64" s="268">
        <v>102</v>
      </c>
      <c r="AF64" s="268">
        <v>708.84792370000002</v>
      </c>
      <c r="AG64" s="268">
        <v>101.9998355396188</v>
      </c>
      <c r="AH64" s="268">
        <v>102.00164592111619</v>
      </c>
    </row>
    <row r="65" spans="1:34" ht="15">
      <c r="A65" s="132" t="s">
        <v>4988</v>
      </c>
      <c r="B65" s="268" t="s">
        <v>5338</v>
      </c>
      <c r="C65" s="268" t="s">
        <v>4918</v>
      </c>
      <c r="D65" s="268">
        <v>12.86882762799153</v>
      </c>
      <c r="E65" s="268">
        <v>0.23067217715814531</v>
      </c>
      <c r="F65" s="268">
        <v>2.097019792346776E-2</v>
      </c>
      <c r="G65" s="268">
        <v>1.174331083714194</v>
      </c>
      <c r="H65" s="268">
        <v>3.6697846366068578</v>
      </c>
      <c r="I65" s="268">
        <v>0</v>
      </c>
      <c r="J65" s="268">
        <v>0</v>
      </c>
      <c r="K65" s="268">
        <v>0</v>
      </c>
      <c r="L65" s="268">
        <v>0.5452251460101617</v>
      </c>
      <c r="M65" s="268">
        <v>0.98559930240298443</v>
      </c>
      <c r="N65" s="268">
        <v>2.7261257300508079</v>
      </c>
      <c r="O65" s="268">
        <v>2.411572761198792</v>
      </c>
      <c r="P65" s="268">
        <v>12.1312594987261</v>
      </c>
      <c r="Q65" s="268">
        <v>3.9109419127267371</v>
      </c>
      <c r="R65" s="268">
        <v>4.5190776525073009</v>
      </c>
      <c r="S65" s="268">
        <v>6.1023275957291183</v>
      </c>
      <c r="T65" s="268">
        <v>17.53108546401905</v>
      </c>
      <c r="U65" s="268">
        <v>4.9489667099383912</v>
      </c>
      <c r="V65" s="268">
        <v>3.0197085009793572</v>
      </c>
      <c r="W65" s="268">
        <v>5.4103110642546817</v>
      </c>
      <c r="X65" s="268">
        <v>12.86882762799153</v>
      </c>
      <c r="Y65" s="268">
        <v>2.2647813757345179</v>
      </c>
      <c r="Z65" s="268">
        <v>1.625190339068751</v>
      </c>
      <c r="AA65" s="268">
        <v>2.275266474696251</v>
      </c>
      <c r="AB65" s="268">
        <v>11.62797474856287</v>
      </c>
      <c r="AC65" s="268">
        <v>50.061904869999999</v>
      </c>
      <c r="AD65" s="268">
        <v>1.5512802320000001</v>
      </c>
      <c r="AE65" s="268">
        <v>102</v>
      </c>
      <c r="AF65" s="268">
        <v>708.84792370000002</v>
      </c>
      <c r="AG65" s="268">
        <v>101.998412015109</v>
      </c>
      <c r="AH65" s="268">
        <v>102.0004264276255</v>
      </c>
    </row>
    <row r="66" spans="1:34" ht="15">
      <c r="A66" s="132" t="s">
        <v>4989</v>
      </c>
      <c r="B66" s="268" t="s">
        <v>5338</v>
      </c>
      <c r="C66" s="268" t="s">
        <v>4919</v>
      </c>
      <c r="D66" s="268">
        <v>19.3032414419873</v>
      </c>
      <c r="E66" s="268">
        <v>0.21363762795141769</v>
      </c>
      <c r="F66" s="268">
        <v>1.9421602541037971E-2</v>
      </c>
      <c r="G66" s="268">
        <v>1.0876097422981259</v>
      </c>
      <c r="H66" s="268">
        <v>3.3987804446816452</v>
      </c>
      <c r="I66" s="268">
        <v>0</v>
      </c>
      <c r="J66" s="268">
        <v>0</v>
      </c>
      <c r="K66" s="268">
        <v>0</v>
      </c>
      <c r="L66" s="268">
        <v>0.50496166606698711</v>
      </c>
      <c r="M66" s="268">
        <v>0.91281531942878413</v>
      </c>
      <c r="N66" s="268">
        <v>2.524808330334936</v>
      </c>
      <c r="O66" s="268">
        <v>2.2334842922193658</v>
      </c>
      <c r="P66" s="268">
        <v>11.23539706999046</v>
      </c>
      <c r="Q66" s="268">
        <v>3.6221288739035811</v>
      </c>
      <c r="R66" s="268">
        <v>4.1853553475936813</v>
      </c>
      <c r="S66" s="268">
        <v>5.6516863394420476</v>
      </c>
      <c r="T66" s="268">
        <v>16.236459724307739</v>
      </c>
      <c r="U66" s="268">
        <v>4.5834981996849606</v>
      </c>
      <c r="V66" s="268">
        <v>2.796710765909467</v>
      </c>
      <c r="W66" s="268">
        <v>5.0107734555877954</v>
      </c>
      <c r="X66" s="268">
        <v>19.3032414419873</v>
      </c>
      <c r="Y66" s="268">
        <v>2.0975330744320999</v>
      </c>
      <c r="Z66" s="268">
        <v>1.505174196930442</v>
      </c>
      <c r="AA66" s="268">
        <v>2.1072438757026202</v>
      </c>
      <c r="AB66" s="268">
        <v>10.76927860900555</v>
      </c>
      <c r="AC66" s="268">
        <v>54.053626690000002</v>
      </c>
      <c r="AD66" s="268">
        <v>1.5512802320000001</v>
      </c>
      <c r="AE66" s="268">
        <v>102</v>
      </c>
      <c r="AF66" s="268">
        <v>708.84792370000002</v>
      </c>
      <c r="AG66" s="268">
        <v>101.9989728298081</v>
      </c>
      <c r="AH66" s="268">
        <v>102.0012274138528</v>
      </c>
    </row>
    <row r="67" spans="1:34" ht="15">
      <c r="A67" s="132" t="s">
        <v>4990</v>
      </c>
      <c r="B67" s="268" t="s">
        <v>5338</v>
      </c>
      <c r="C67" s="268" t="s">
        <v>4920</v>
      </c>
      <c r="D67" s="268">
        <v>25.737655255983039</v>
      </c>
      <c r="E67" s="268">
        <v>0.19660307874468991</v>
      </c>
      <c r="F67" s="268">
        <v>1.7873007158608172E-2</v>
      </c>
      <c r="G67" s="268">
        <v>1.000888400882058</v>
      </c>
      <c r="H67" s="268">
        <v>3.1277762527564299</v>
      </c>
      <c r="I67" s="268">
        <v>0</v>
      </c>
      <c r="J67" s="268">
        <v>0</v>
      </c>
      <c r="K67" s="268">
        <v>0</v>
      </c>
      <c r="L67" s="268">
        <v>0.46469818612381242</v>
      </c>
      <c r="M67" s="268">
        <v>0.84003133645458394</v>
      </c>
      <c r="N67" s="268">
        <v>2.3234909306190619</v>
      </c>
      <c r="O67" s="268">
        <v>2.0553958232399392</v>
      </c>
      <c r="P67" s="268">
        <v>10.33953464125482</v>
      </c>
      <c r="Q67" s="268">
        <v>3.3333158350804242</v>
      </c>
      <c r="R67" s="268">
        <v>3.8516330426800591</v>
      </c>
      <c r="S67" s="268">
        <v>5.2010450831549768</v>
      </c>
      <c r="T67" s="268">
        <v>14.94183398459643</v>
      </c>
      <c r="U67" s="268">
        <v>4.2180296894315266</v>
      </c>
      <c r="V67" s="268">
        <v>2.573713030839575</v>
      </c>
      <c r="W67" s="268">
        <v>4.6112358469209056</v>
      </c>
      <c r="X67" s="268">
        <v>25.737655255983039</v>
      </c>
      <c r="Y67" s="268">
        <v>1.9302847731296831</v>
      </c>
      <c r="Z67" s="268">
        <v>1.3851580547921329</v>
      </c>
      <c r="AA67" s="268">
        <v>1.939221276708986</v>
      </c>
      <c r="AB67" s="268">
        <v>9.9105824694482276</v>
      </c>
      <c r="AC67" s="268">
        <v>58.73706893</v>
      </c>
      <c r="AD67" s="268">
        <v>1.5512802320000001</v>
      </c>
      <c r="AE67" s="268">
        <v>102</v>
      </c>
      <c r="AF67" s="268">
        <v>708.84792370000002</v>
      </c>
      <c r="AG67" s="268">
        <v>102.0022674953498</v>
      </c>
      <c r="AH67" s="268">
        <v>102.0047928455681</v>
      </c>
    </row>
    <row r="68" spans="1:34" ht="15">
      <c r="A68" s="132" t="s">
        <v>4991</v>
      </c>
      <c r="B68" s="268" t="s">
        <v>5338</v>
      </c>
      <c r="C68" s="268" t="s">
        <v>4921</v>
      </c>
      <c r="D68" s="268">
        <v>32.172069069978811</v>
      </c>
      <c r="E68" s="268">
        <v>0.17956852953796229</v>
      </c>
      <c r="F68" s="268">
        <v>1.6324411776178389E-2</v>
      </c>
      <c r="G68" s="268">
        <v>0.91416705946599008</v>
      </c>
      <c r="H68" s="268">
        <v>2.8567720608312182</v>
      </c>
      <c r="I68" s="268">
        <v>0</v>
      </c>
      <c r="J68" s="268">
        <v>0</v>
      </c>
      <c r="K68" s="268">
        <v>0</v>
      </c>
      <c r="L68" s="268">
        <v>0.42443470618063811</v>
      </c>
      <c r="M68" s="268">
        <v>0.76724735348038442</v>
      </c>
      <c r="N68" s="268">
        <v>2.1221735309031908</v>
      </c>
      <c r="O68" s="268">
        <v>1.8773073542605141</v>
      </c>
      <c r="P68" s="268">
        <v>9.4436722125191981</v>
      </c>
      <c r="Q68" s="268">
        <v>3.0445027962572699</v>
      </c>
      <c r="R68" s="268">
        <v>3.5179107377664418</v>
      </c>
      <c r="S68" s="268">
        <v>4.7504038268679114</v>
      </c>
      <c r="T68" s="268">
        <v>13.64720824488513</v>
      </c>
      <c r="U68" s="268">
        <v>3.8525611791781</v>
      </c>
      <c r="V68" s="268">
        <v>2.350715295769688</v>
      </c>
      <c r="W68" s="268">
        <v>4.2116982382540247</v>
      </c>
      <c r="X68" s="268">
        <v>32.172069069978811</v>
      </c>
      <c r="Y68" s="268">
        <v>1.7630364718272671</v>
      </c>
      <c r="Z68" s="268">
        <v>1.2651419126538259</v>
      </c>
      <c r="AA68" s="268">
        <v>1.7711986777153561</v>
      </c>
      <c r="AB68" s="268">
        <v>9.051886329890916</v>
      </c>
      <c r="AC68" s="268">
        <v>64.309089229999998</v>
      </c>
      <c r="AD68" s="268">
        <v>1.5512802320000001</v>
      </c>
      <c r="AE68" s="268">
        <v>102</v>
      </c>
      <c r="AF68" s="268">
        <v>708.84792370000002</v>
      </c>
      <c r="AG68" s="268">
        <v>102.0009056110466</v>
      </c>
      <c r="AH68" s="268">
        <v>102.0037647756876</v>
      </c>
    </row>
    <row r="69" spans="1:34" ht="15">
      <c r="A69" s="132" t="s">
        <v>4992</v>
      </c>
      <c r="B69" s="268" t="s">
        <v>5339</v>
      </c>
      <c r="C69" s="268" t="s">
        <v>4915</v>
      </c>
      <c r="D69" s="268">
        <v>0</v>
      </c>
      <c r="E69" s="268">
        <v>0.2501705708437571</v>
      </c>
      <c r="F69" s="268">
        <v>2.2742779167614281E-2</v>
      </c>
      <c r="G69" s="268">
        <v>1.2735956333864</v>
      </c>
      <c r="H69" s="268">
        <v>3.9799863543325</v>
      </c>
      <c r="I69" s="268">
        <v>0</v>
      </c>
      <c r="J69" s="268">
        <v>0</v>
      </c>
      <c r="K69" s="268">
        <v>0</v>
      </c>
      <c r="L69" s="268">
        <v>0.5913122583579713</v>
      </c>
      <c r="M69" s="268">
        <v>1.0689106208778709</v>
      </c>
      <c r="N69" s="268">
        <v>2.956561291789856</v>
      </c>
      <c r="O69" s="268">
        <v>2.6154196042756421</v>
      </c>
      <c r="P69" s="268">
        <v>13.156697748464859</v>
      </c>
      <c r="Q69" s="268">
        <v>4.2415283147600622</v>
      </c>
      <c r="R69" s="268">
        <v>4.901068910620876</v>
      </c>
      <c r="S69" s="268">
        <v>6.6181487377757549</v>
      </c>
      <c r="T69" s="268">
        <v>19.012963384125541</v>
      </c>
      <c r="U69" s="268">
        <v>5.3672958835569702</v>
      </c>
      <c r="V69" s="268">
        <v>3.2749602001364559</v>
      </c>
      <c r="W69" s="268">
        <v>5.8676370252444832</v>
      </c>
      <c r="X69" s="268">
        <v>18.11462360700477</v>
      </c>
      <c r="Y69" s="268">
        <v>2.4562201501023422</v>
      </c>
      <c r="Z69" s="268">
        <v>1.7625653854901071</v>
      </c>
      <c r="AA69" s="268">
        <v>2.4675915396861492</v>
      </c>
      <c r="AB69" s="268">
        <v>0</v>
      </c>
      <c r="AC69" s="268">
        <v>46.160060110000003</v>
      </c>
      <c r="AD69" s="268">
        <v>1.5512802320000001</v>
      </c>
      <c r="AE69" s="268">
        <v>102</v>
      </c>
      <c r="AF69" s="268">
        <v>708.84792370000002</v>
      </c>
      <c r="AG69" s="268">
        <v>102.0005226805599</v>
      </c>
      <c r="AH69" s="268">
        <v>102.00128346639021</v>
      </c>
    </row>
    <row r="70" spans="1:34" ht="15">
      <c r="A70" s="132" t="s">
        <v>4993</v>
      </c>
      <c r="B70" s="268" t="s">
        <v>5339</v>
      </c>
      <c r="C70" s="268" t="s">
        <v>4917</v>
      </c>
      <c r="D70" s="268">
        <v>4.4794506715136837</v>
      </c>
      <c r="E70" s="268">
        <v>0.23896430352816689</v>
      </c>
      <c r="F70" s="268">
        <v>2.1724027593469721E-2</v>
      </c>
      <c r="G70" s="268">
        <v>1.2165455452343039</v>
      </c>
      <c r="H70" s="268">
        <v>3.801704828857202</v>
      </c>
      <c r="I70" s="268">
        <v>0</v>
      </c>
      <c r="J70" s="268">
        <v>0</v>
      </c>
      <c r="K70" s="268">
        <v>0</v>
      </c>
      <c r="L70" s="268">
        <v>0.56482471743021256</v>
      </c>
      <c r="M70" s="268">
        <v>1.021029296893077</v>
      </c>
      <c r="N70" s="268">
        <v>2.824123587151063</v>
      </c>
      <c r="O70" s="268">
        <v>2.498263173249017</v>
      </c>
      <c r="P70" s="268">
        <v>12.567349962822229</v>
      </c>
      <c r="Q70" s="268">
        <v>4.0515311461821026</v>
      </c>
      <c r="R70" s="268">
        <v>4.6815279463927242</v>
      </c>
      <c r="S70" s="268">
        <v>6.3216920296996877</v>
      </c>
      <c r="T70" s="268">
        <v>18.16128706814068</v>
      </c>
      <c r="U70" s="268">
        <v>5.1268705120588516</v>
      </c>
      <c r="V70" s="268">
        <v>3.1282599734596399</v>
      </c>
      <c r="W70" s="268">
        <v>5.6047991191151869</v>
      </c>
      <c r="X70" s="268">
        <v>17.30318797819864</v>
      </c>
      <c r="Y70" s="268">
        <v>2.3461949800947299</v>
      </c>
      <c r="Z70" s="268">
        <v>1.6836121384939029</v>
      </c>
      <c r="AA70" s="268">
        <v>2.3570569938914652</v>
      </c>
      <c r="AB70" s="268">
        <v>4.4794506715136837</v>
      </c>
      <c r="AC70" s="268">
        <v>48.324743140000002</v>
      </c>
      <c r="AD70" s="268">
        <v>1.5512802320000001</v>
      </c>
      <c r="AE70" s="268">
        <v>102</v>
      </c>
      <c r="AF70" s="268">
        <v>708.84792370000002</v>
      </c>
      <c r="AG70" s="268">
        <v>101.9999256104467</v>
      </c>
      <c r="AH70" s="268">
        <v>102.0011953252891</v>
      </c>
    </row>
    <row r="71" spans="1:34" ht="15">
      <c r="A71" s="132" t="s">
        <v>4994</v>
      </c>
      <c r="B71" s="268" t="s">
        <v>5339</v>
      </c>
      <c r="C71" s="268" t="s">
        <v>4918</v>
      </c>
      <c r="D71" s="268">
        <v>8.9589013430273603</v>
      </c>
      <c r="E71" s="268">
        <v>0.22775803621257659</v>
      </c>
      <c r="F71" s="268">
        <v>2.070527601932514E-2</v>
      </c>
      <c r="G71" s="268">
        <v>1.1594954570822069</v>
      </c>
      <c r="H71" s="268">
        <v>3.623423303381899</v>
      </c>
      <c r="I71" s="268">
        <v>0</v>
      </c>
      <c r="J71" s="268">
        <v>0</v>
      </c>
      <c r="K71" s="268">
        <v>0</v>
      </c>
      <c r="L71" s="268">
        <v>0.53833717650245339</v>
      </c>
      <c r="M71" s="268">
        <v>0.97314797290828126</v>
      </c>
      <c r="N71" s="268">
        <v>2.6916858825122678</v>
      </c>
      <c r="O71" s="268">
        <v>2.3811067422223902</v>
      </c>
      <c r="P71" s="268">
        <v>11.97800217717959</v>
      </c>
      <c r="Q71" s="268">
        <v>3.8615339776041391</v>
      </c>
      <c r="R71" s="268">
        <v>4.461986982164567</v>
      </c>
      <c r="S71" s="268">
        <v>6.0252353216236161</v>
      </c>
      <c r="T71" s="268">
        <v>17.309610752155809</v>
      </c>
      <c r="U71" s="268">
        <v>4.886445140560733</v>
      </c>
      <c r="V71" s="268">
        <v>2.9815597467828199</v>
      </c>
      <c r="W71" s="268">
        <v>5.3419612129858853</v>
      </c>
      <c r="X71" s="268">
        <v>16.49175234939247</v>
      </c>
      <c r="Y71" s="268">
        <v>2.236169810087115</v>
      </c>
      <c r="Z71" s="268">
        <v>1.604658891497698</v>
      </c>
      <c r="AA71" s="268">
        <v>2.246522448096778</v>
      </c>
      <c r="AB71" s="268">
        <v>8.9589013430273603</v>
      </c>
      <c r="AC71" s="268">
        <v>50.70244186</v>
      </c>
      <c r="AD71" s="268">
        <v>1.5512802320000001</v>
      </c>
      <c r="AE71" s="268">
        <v>102</v>
      </c>
      <c r="AF71" s="268">
        <v>708.84792370000002</v>
      </c>
      <c r="AG71" s="268">
        <v>101.9996838853536</v>
      </c>
      <c r="AH71" s="268">
        <v>102.00151307488289</v>
      </c>
    </row>
    <row r="72" spans="1:34" ht="15">
      <c r="A72" s="132" t="s">
        <v>4995</v>
      </c>
      <c r="B72" s="268" t="s">
        <v>5339</v>
      </c>
      <c r="C72" s="268" t="s">
        <v>4919</v>
      </c>
      <c r="D72" s="268">
        <v>13.438352014541049</v>
      </c>
      <c r="E72" s="268">
        <v>0.2165517688969863</v>
      </c>
      <c r="F72" s="268">
        <v>1.968652444518058E-2</v>
      </c>
      <c r="G72" s="268">
        <v>1.1024453689301119</v>
      </c>
      <c r="H72" s="268">
        <v>3.4451417779066009</v>
      </c>
      <c r="I72" s="268">
        <v>0</v>
      </c>
      <c r="J72" s="268">
        <v>0</v>
      </c>
      <c r="K72" s="268">
        <v>0</v>
      </c>
      <c r="L72" s="268">
        <v>0.51184963557469465</v>
      </c>
      <c r="M72" s="268">
        <v>0.92526664892348642</v>
      </c>
      <c r="N72" s="268">
        <v>2.5592481778734739</v>
      </c>
      <c r="O72" s="268">
        <v>2.2639503111957651</v>
      </c>
      <c r="P72" s="268">
        <v>11.38865439153696</v>
      </c>
      <c r="Q72" s="268">
        <v>3.6715368090261751</v>
      </c>
      <c r="R72" s="268">
        <v>4.2424460179364134</v>
      </c>
      <c r="S72" s="268">
        <v>5.7287786135475454</v>
      </c>
      <c r="T72" s="268">
        <v>16.457934436170959</v>
      </c>
      <c r="U72" s="268">
        <v>4.6460197690626153</v>
      </c>
      <c r="V72" s="268">
        <v>2.834859520106003</v>
      </c>
      <c r="W72" s="268">
        <v>5.0791233068565864</v>
      </c>
      <c r="X72" s="268">
        <v>15.68031672058633</v>
      </c>
      <c r="Y72" s="268">
        <v>2.1261446400795019</v>
      </c>
      <c r="Z72" s="268">
        <v>1.525705644501494</v>
      </c>
      <c r="AA72" s="268">
        <v>2.1359879023020918</v>
      </c>
      <c r="AB72" s="268">
        <v>13.438352014541049</v>
      </c>
      <c r="AC72" s="268">
        <v>53.326226089999999</v>
      </c>
      <c r="AD72" s="268">
        <v>1.5512802320000001</v>
      </c>
      <c r="AE72" s="268">
        <v>102</v>
      </c>
      <c r="AF72" s="268">
        <v>708.84792370000002</v>
      </c>
      <c r="AG72" s="268">
        <v>102.0011266245703</v>
      </c>
      <c r="AH72" s="268">
        <v>102.0035730651601</v>
      </c>
    </row>
    <row r="73" spans="1:34" ht="15">
      <c r="A73" s="132" t="s">
        <v>4996</v>
      </c>
      <c r="B73" s="268" t="s">
        <v>5339</v>
      </c>
      <c r="C73" s="268" t="s">
        <v>4920</v>
      </c>
      <c r="D73" s="268">
        <v>17.917802686054731</v>
      </c>
      <c r="E73" s="268">
        <v>0.20534550158139589</v>
      </c>
      <c r="F73" s="268">
        <v>1.8667772871035999E-2</v>
      </c>
      <c r="G73" s="268">
        <v>1.0453952807780149</v>
      </c>
      <c r="H73" s="268">
        <v>3.2668602524312988</v>
      </c>
      <c r="I73" s="268">
        <v>0</v>
      </c>
      <c r="J73" s="268">
        <v>0</v>
      </c>
      <c r="K73" s="268">
        <v>0</v>
      </c>
      <c r="L73" s="268">
        <v>0.48536209464693558</v>
      </c>
      <c r="M73" s="268">
        <v>0.87738532493869148</v>
      </c>
      <c r="N73" s="268">
        <v>2.42681047323468</v>
      </c>
      <c r="O73" s="268">
        <v>2.1467938801691382</v>
      </c>
      <c r="P73" s="268">
        <v>10.799306605894319</v>
      </c>
      <c r="Q73" s="268">
        <v>3.481539640448212</v>
      </c>
      <c r="R73" s="268">
        <v>4.0229050537082536</v>
      </c>
      <c r="S73" s="268">
        <v>5.432321905471472</v>
      </c>
      <c r="T73" s="268">
        <v>15.606258120186091</v>
      </c>
      <c r="U73" s="268">
        <v>4.405594397564494</v>
      </c>
      <c r="V73" s="268">
        <v>2.688159293429182</v>
      </c>
      <c r="W73" s="268">
        <v>4.8162854007272848</v>
      </c>
      <c r="X73" s="268">
        <v>14.868881091780169</v>
      </c>
      <c r="Y73" s="268">
        <v>2.016119470071887</v>
      </c>
      <c r="Z73" s="268">
        <v>1.4467523975052889</v>
      </c>
      <c r="AA73" s="268">
        <v>2.025453356507406</v>
      </c>
      <c r="AB73" s="268">
        <v>17.917802686054731</v>
      </c>
      <c r="AC73" s="268">
        <v>56.236384530000002</v>
      </c>
      <c r="AD73" s="268">
        <v>1.5512802320000001</v>
      </c>
      <c r="AE73" s="268">
        <v>102</v>
      </c>
      <c r="AF73" s="268">
        <v>708.84792370000002</v>
      </c>
      <c r="AG73" s="268">
        <v>102.0017348138699</v>
      </c>
      <c r="AH73" s="268">
        <v>102.0048652621512</v>
      </c>
    </row>
    <row r="74" spans="1:34" ht="15">
      <c r="A74" s="132" t="s">
        <v>4997</v>
      </c>
      <c r="B74" s="268" t="s">
        <v>5339</v>
      </c>
      <c r="C74" s="268" t="s">
        <v>4921</v>
      </c>
      <c r="D74" s="268">
        <v>22.39725335756841</v>
      </c>
      <c r="E74" s="268">
        <v>0.19413923426580559</v>
      </c>
      <c r="F74" s="268">
        <v>1.7649021296891419E-2</v>
      </c>
      <c r="G74" s="268">
        <v>0.98834519262591936</v>
      </c>
      <c r="H74" s="268">
        <v>3.088578726955999</v>
      </c>
      <c r="I74" s="268">
        <v>0</v>
      </c>
      <c r="J74" s="268">
        <v>0</v>
      </c>
      <c r="K74" s="268">
        <v>0</v>
      </c>
      <c r="L74" s="268">
        <v>0.45887455371917679</v>
      </c>
      <c r="M74" s="268">
        <v>0.82950400095389654</v>
      </c>
      <c r="N74" s="268">
        <v>2.2943727685958848</v>
      </c>
      <c r="O74" s="268">
        <v>2.0296374491425122</v>
      </c>
      <c r="P74" s="268">
        <v>10.20995882025168</v>
      </c>
      <c r="Q74" s="268">
        <v>3.2915424718702488</v>
      </c>
      <c r="R74" s="268">
        <v>3.8033640894801</v>
      </c>
      <c r="S74" s="268">
        <v>5.1358651973954013</v>
      </c>
      <c r="T74" s="268">
        <v>14.754581804201219</v>
      </c>
      <c r="U74" s="268">
        <v>4.1651690260663754</v>
      </c>
      <c r="V74" s="268">
        <v>2.5414590667523642</v>
      </c>
      <c r="W74" s="268">
        <v>4.553447494597985</v>
      </c>
      <c r="X74" s="268">
        <v>14.057445462974011</v>
      </c>
      <c r="Y74" s="268">
        <v>1.906094300064274</v>
      </c>
      <c r="Z74" s="268">
        <v>1.367799150509085</v>
      </c>
      <c r="AA74" s="268">
        <v>1.9149188107127191</v>
      </c>
      <c r="AB74" s="268">
        <v>22.39725335756841</v>
      </c>
      <c r="AC74" s="268">
        <v>59.482508170000003</v>
      </c>
      <c r="AD74" s="268">
        <v>1.5512802320000001</v>
      </c>
      <c r="AE74" s="268">
        <v>102</v>
      </c>
      <c r="AF74" s="268">
        <v>708.84792370000002</v>
      </c>
      <c r="AG74" s="268">
        <v>102.000450348448</v>
      </c>
      <c r="AH74" s="268">
        <v>102.0043451665501</v>
      </c>
    </row>
    <row r="75" spans="1:34" ht="15">
      <c r="A75" s="132" t="s">
        <v>4998</v>
      </c>
      <c r="B75" s="268" t="s">
        <v>5340</v>
      </c>
      <c r="C75" s="268" t="s">
        <v>4915</v>
      </c>
      <c r="D75" s="268">
        <v>0</v>
      </c>
      <c r="E75" s="268">
        <v>0.2302941484350467</v>
      </c>
      <c r="F75" s="268">
        <v>2.0935831675913341E-2</v>
      </c>
      <c r="G75" s="268">
        <v>1.172406573851146</v>
      </c>
      <c r="H75" s="268">
        <v>0</v>
      </c>
      <c r="I75" s="268">
        <v>0</v>
      </c>
      <c r="J75" s="268">
        <v>0</v>
      </c>
      <c r="K75" s="268">
        <v>0</v>
      </c>
      <c r="L75" s="268">
        <v>0.54433162357374665</v>
      </c>
      <c r="M75" s="268">
        <v>0.98398408876792653</v>
      </c>
      <c r="N75" s="268">
        <v>2.721658117868734</v>
      </c>
      <c r="O75" s="268">
        <v>2.4076206427300328</v>
      </c>
      <c r="P75" s="268">
        <v>12.11137862451586</v>
      </c>
      <c r="Q75" s="268">
        <v>3.9045326075578362</v>
      </c>
      <c r="R75" s="268">
        <v>4.5116717261593218</v>
      </c>
      <c r="S75" s="268">
        <v>6.0923270176907787</v>
      </c>
      <c r="T75" s="268">
        <v>17.50235528106354</v>
      </c>
      <c r="U75" s="268">
        <v>4.9408562755155474</v>
      </c>
      <c r="V75" s="268">
        <v>3.0147597613315189</v>
      </c>
      <c r="W75" s="268">
        <v>5.4014445723856399</v>
      </c>
      <c r="X75" s="268">
        <v>16.67538992986497</v>
      </c>
      <c r="Y75" s="268">
        <v>2.2610698209986411</v>
      </c>
      <c r="Z75" s="268">
        <v>1.622526954883283</v>
      </c>
      <c r="AA75" s="268">
        <v>2.271537736836597</v>
      </c>
      <c r="AB75" s="268">
        <v>11.60891866429394</v>
      </c>
      <c r="AC75" s="268">
        <v>50.144081679999999</v>
      </c>
      <c r="AD75" s="268">
        <v>1.5512802320000001</v>
      </c>
      <c r="AE75" s="268">
        <v>102</v>
      </c>
      <c r="AF75" s="268">
        <v>708.84792370000002</v>
      </c>
      <c r="AG75" s="268">
        <v>102.0009398392849</v>
      </c>
      <c r="AH75" s="268">
        <v>102.0037563350178</v>
      </c>
    </row>
    <row r="76" spans="1:34" ht="15">
      <c r="A76" s="132" t="s">
        <v>4999</v>
      </c>
      <c r="B76" s="268" t="s">
        <v>5340</v>
      </c>
      <c r="C76" s="268" t="s">
        <v>4917</v>
      </c>
      <c r="D76" s="268">
        <v>1.4137130162577001</v>
      </c>
      <c r="E76" s="268">
        <v>0.22703845008294049</v>
      </c>
      <c r="F76" s="268">
        <v>2.0639859098449141E-2</v>
      </c>
      <c r="G76" s="268">
        <v>1.1558321095131521</v>
      </c>
      <c r="H76" s="268">
        <v>1.4137130162577001</v>
      </c>
      <c r="I76" s="268">
        <v>0</v>
      </c>
      <c r="J76" s="268">
        <v>0</v>
      </c>
      <c r="K76" s="268">
        <v>0</v>
      </c>
      <c r="L76" s="268">
        <v>0.53663633655967757</v>
      </c>
      <c r="M76" s="268">
        <v>0.97007337762710943</v>
      </c>
      <c r="N76" s="268">
        <v>2.6831816827983879</v>
      </c>
      <c r="O76" s="268">
        <v>2.37358379632165</v>
      </c>
      <c r="P76" s="268">
        <v>11.94015848845283</v>
      </c>
      <c r="Q76" s="268">
        <v>3.8493337218607642</v>
      </c>
      <c r="R76" s="268">
        <v>4.4478896357157884</v>
      </c>
      <c r="S76" s="268">
        <v>6.0061989976486982</v>
      </c>
      <c r="T76" s="268">
        <v>17.25492220630348</v>
      </c>
      <c r="U76" s="268">
        <v>4.8710067472339968</v>
      </c>
      <c r="V76" s="268">
        <v>2.972139710176676</v>
      </c>
      <c r="W76" s="268">
        <v>5.3250836473998762</v>
      </c>
      <c r="X76" s="268">
        <v>16.439647771914739</v>
      </c>
      <c r="Y76" s="268">
        <v>2.2291047826325081</v>
      </c>
      <c r="Z76" s="268">
        <v>1.599589080129808</v>
      </c>
      <c r="AA76" s="268">
        <v>2.239424712181731</v>
      </c>
      <c r="AB76" s="268">
        <v>11.444801870090039</v>
      </c>
      <c r="AC76" s="268">
        <v>50.863140510000001</v>
      </c>
      <c r="AD76" s="268">
        <v>1.5512802320000001</v>
      </c>
      <c r="AE76" s="268">
        <v>102</v>
      </c>
      <c r="AF76" s="268">
        <v>708.84792370000002</v>
      </c>
      <c r="AG76" s="268">
        <v>101.9980254908133</v>
      </c>
      <c r="AH76" s="268">
        <v>102.00057243887041</v>
      </c>
    </row>
    <row r="77" spans="1:34" ht="15">
      <c r="A77" s="132" t="s">
        <v>5000</v>
      </c>
      <c r="B77" s="268" t="s">
        <v>5340</v>
      </c>
      <c r="C77" s="268" t="s">
        <v>4918</v>
      </c>
      <c r="D77" s="268">
        <v>2.827426032515401</v>
      </c>
      <c r="E77" s="268">
        <v>0.22378275173083451</v>
      </c>
      <c r="F77" s="268">
        <v>2.0343886520984959E-2</v>
      </c>
      <c r="G77" s="268">
        <v>1.1392576451751579</v>
      </c>
      <c r="H77" s="268">
        <v>2.827426032515401</v>
      </c>
      <c r="I77" s="268">
        <v>0</v>
      </c>
      <c r="J77" s="268">
        <v>0</v>
      </c>
      <c r="K77" s="268">
        <v>0</v>
      </c>
      <c r="L77" s="268">
        <v>0.52894104954560872</v>
      </c>
      <c r="M77" s="268">
        <v>0.956162666486293</v>
      </c>
      <c r="N77" s="268">
        <v>2.6447052477280439</v>
      </c>
      <c r="O77" s="268">
        <v>2.3395469499132688</v>
      </c>
      <c r="P77" s="268">
        <v>11.768938352389799</v>
      </c>
      <c r="Q77" s="268">
        <v>3.7941348361636948</v>
      </c>
      <c r="R77" s="268">
        <v>4.3841075452722569</v>
      </c>
      <c r="S77" s="268">
        <v>5.9200709776066196</v>
      </c>
      <c r="T77" s="268">
        <v>17.00748913154343</v>
      </c>
      <c r="U77" s="268">
        <v>4.8011572189524507</v>
      </c>
      <c r="V77" s="268">
        <v>2.9295196590218331</v>
      </c>
      <c r="W77" s="268">
        <v>5.2487227224141204</v>
      </c>
      <c r="X77" s="268">
        <v>16.203905613964519</v>
      </c>
      <c r="Y77" s="268">
        <v>2.197139744266376</v>
      </c>
      <c r="Z77" s="268">
        <v>1.576651205376334</v>
      </c>
      <c r="AA77" s="268">
        <v>2.2073116875268681</v>
      </c>
      <c r="AB77" s="268">
        <v>11.280685075886151</v>
      </c>
      <c r="AC77" s="268">
        <v>51.603121770000001</v>
      </c>
      <c r="AD77" s="268">
        <v>1.5512802320000001</v>
      </c>
      <c r="AE77" s="268">
        <v>102</v>
      </c>
      <c r="AF77" s="268">
        <v>708.84792370000002</v>
      </c>
      <c r="AG77" s="268">
        <v>102.0035684085509</v>
      </c>
      <c r="AH77" s="268">
        <v>102.0058401064542</v>
      </c>
    </row>
    <row r="78" spans="1:34" ht="15">
      <c r="A78" s="132" t="s">
        <v>5001</v>
      </c>
      <c r="B78" s="268" t="s">
        <v>5340</v>
      </c>
      <c r="C78" s="268" t="s">
        <v>4919</v>
      </c>
      <c r="D78" s="268">
        <v>4.2411390487731007</v>
      </c>
      <c r="E78" s="268">
        <v>0.22052705337872849</v>
      </c>
      <c r="F78" s="268">
        <v>2.0047913943520779E-2</v>
      </c>
      <c r="G78" s="268">
        <v>1.1226831808371629</v>
      </c>
      <c r="H78" s="268">
        <v>4.2411390487731007</v>
      </c>
      <c r="I78" s="268">
        <v>0</v>
      </c>
      <c r="J78" s="268">
        <v>0</v>
      </c>
      <c r="K78" s="268">
        <v>0</v>
      </c>
      <c r="L78" s="268">
        <v>0.52124576253153987</v>
      </c>
      <c r="M78" s="268">
        <v>0.94225195534547646</v>
      </c>
      <c r="N78" s="268">
        <v>2.6062288126577009</v>
      </c>
      <c r="O78" s="268">
        <v>2.3055101035048882</v>
      </c>
      <c r="P78" s="268">
        <v>11.59771821632676</v>
      </c>
      <c r="Q78" s="268">
        <v>3.7389359504666242</v>
      </c>
      <c r="R78" s="268">
        <v>4.3203254548287253</v>
      </c>
      <c r="S78" s="268">
        <v>5.8339429575645454</v>
      </c>
      <c r="T78" s="268">
        <v>16.760056056783359</v>
      </c>
      <c r="U78" s="268">
        <v>4.7313076906709028</v>
      </c>
      <c r="V78" s="268">
        <v>2.886899607866992</v>
      </c>
      <c r="W78" s="268">
        <v>5.1723617974283584</v>
      </c>
      <c r="X78" s="268">
        <v>15.968163456014301</v>
      </c>
      <c r="Y78" s="268">
        <v>2.165174705900244</v>
      </c>
      <c r="Z78" s="268">
        <v>1.5537133306228601</v>
      </c>
      <c r="AA78" s="268">
        <v>2.175198662872003</v>
      </c>
      <c r="AB78" s="268">
        <v>11.116568281682261</v>
      </c>
      <c r="AC78" s="268">
        <v>52.364952109999997</v>
      </c>
      <c r="AD78" s="268">
        <v>1.5512802320000001</v>
      </c>
      <c r="AE78" s="268">
        <v>102</v>
      </c>
      <c r="AF78" s="268">
        <v>708.84792370000002</v>
      </c>
      <c r="AG78" s="268">
        <v>102.0006953760866</v>
      </c>
      <c r="AH78" s="268">
        <v>102.00268221120901</v>
      </c>
    </row>
    <row r="79" spans="1:34" ht="15">
      <c r="A79" s="132" t="s">
        <v>5002</v>
      </c>
      <c r="B79" s="268" t="s">
        <v>5340</v>
      </c>
      <c r="C79" s="268" t="s">
        <v>4920</v>
      </c>
      <c r="D79" s="268">
        <v>5.6548520650307994</v>
      </c>
      <c r="E79" s="268">
        <v>0.21727135502662229</v>
      </c>
      <c r="F79" s="268">
        <v>1.9751941366056579E-2</v>
      </c>
      <c r="G79" s="268">
        <v>1.1061087164991681</v>
      </c>
      <c r="H79" s="268">
        <v>5.6548520650307994</v>
      </c>
      <c r="I79" s="268">
        <v>0</v>
      </c>
      <c r="J79" s="268">
        <v>0</v>
      </c>
      <c r="K79" s="268">
        <v>0</v>
      </c>
      <c r="L79" s="268">
        <v>0.51355047551747079</v>
      </c>
      <c r="M79" s="268">
        <v>0.92834124420465902</v>
      </c>
      <c r="N79" s="268">
        <v>2.5677523775873561</v>
      </c>
      <c r="O79" s="268">
        <v>2.2714732570965062</v>
      </c>
      <c r="P79" s="268">
        <v>11.42649808026373</v>
      </c>
      <c r="Q79" s="268">
        <v>3.6837370647695509</v>
      </c>
      <c r="R79" s="268">
        <v>4.2565433643851902</v>
      </c>
      <c r="S79" s="268">
        <v>5.7478149375224632</v>
      </c>
      <c r="T79" s="268">
        <v>16.512622982023299</v>
      </c>
      <c r="U79" s="268">
        <v>4.6614581623893523</v>
      </c>
      <c r="V79" s="268">
        <v>2.8442795567121459</v>
      </c>
      <c r="W79" s="268">
        <v>5.0960008724425947</v>
      </c>
      <c r="X79" s="268">
        <v>15.73242129806407</v>
      </c>
      <c r="Y79" s="268">
        <v>2.1332096675341101</v>
      </c>
      <c r="Z79" s="268">
        <v>1.530775455869384</v>
      </c>
      <c r="AA79" s="268">
        <v>2.1430856382171379</v>
      </c>
      <c r="AB79" s="268">
        <v>10.95245148747837</v>
      </c>
      <c r="AC79" s="268">
        <v>53.149613700000003</v>
      </c>
      <c r="AD79" s="268">
        <v>1.5512802320000001</v>
      </c>
      <c r="AE79" s="268">
        <v>102</v>
      </c>
      <c r="AF79" s="268">
        <v>708.84792370000002</v>
      </c>
      <c r="AG79" s="268">
        <v>101.9983029825826</v>
      </c>
      <c r="AH79" s="268">
        <v>101.99999751944161</v>
      </c>
    </row>
    <row r="80" spans="1:34" ht="15">
      <c r="A80" s="132" t="s">
        <v>5003</v>
      </c>
      <c r="B80" s="268" t="s">
        <v>5340</v>
      </c>
      <c r="C80" s="268" t="s">
        <v>4921</v>
      </c>
      <c r="D80" s="268">
        <v>7.0685650812885026</v>
      </c>
      <c r="E80" s="268">
        <v>0.2140156566745163</v>
      </c>
      <c r="F80" s="268">
        <v>1.945596878859239E-2</v>
      </c>
      <c r="G80" s="268">
        <v>1.0895342521611739</v>
      </c>
      <c r="H80" s="268">
        <v>7.0685650812885026</v>
      </c>
      <c r="I80" s="268">
        <v>0</v>
      </c>
      <c r="J80" s="268">
        <v>0</v>
      </c>
      <c r="K80" s="268">
        <v>0</v>
      </c>
      <c r="L80" s="268">
        <v>0.50585518850340205</v>
      </c>
      <c r="M80" s="268">
        <v>0.91443053306384225</v>
      </c>
      <c r="N80" s="268">
        <v>2.5292759425170108</v>
      </c>
      <c r="O80" s="268">
        <v>2.237436410688125</v>
      </c>
      <c r="P80" s="268">
        <v>11.255277944200699</v>
      </c>
      <c r="Q80" s="268">
        <v>3.6285381790724811</v>
      </c>
      <c r="R80" s="268">
        <v>4.1927612739416604</v>
      </c>
      <c r="S80" s="268">
        <v>5.6616869174803854</v>
      </c>
      <c r="T80" s="268">
        <v>16.265189907263242</v>
      </c>
      <c r="U80" s="268">
        <v>4.5916086341078044</v>
      </c>
      <c r="V80" s="268">
        <v>2.8016595055573039</v>
      </c>
      <c r="W80" s="268">
        <v>5.0196399474568381</v>
      </c>
      <c r="X80" s="268">
        <v>15.496679140113841</v>
      </c>
      <c r="Y80" s="268">
        <v>2.1012446291679781</v>
      </c>
      <c r="Z80" s="268">
        <v>1.5078375811159099</v>
      </c>
      <c r="AA80" s="268">
        <v>2.1109726135622751</v>
      </c>
      <c r="AB80" s="268">
        <v>10.78833469327448</v>
      </c>
      <c r="AC80" s="268">
        <v>53.958148520000002</v>
      </c>
      <c r="AD80" s="268">
        <v>1.5512802320000001</v>
      </c>
      <c r="AE80" s="268">
        <v>102</v>
      </c>
      <c r="AF80" s="268">
        <v>708.84792370000002</v>
      </c>
      <c r="AG80" s="268">
        <v>102.0011365738368</v>
      </c>
      <c r="AH80" s="268">
        <v>102.0025280765762</v>
      </c>
    </row>
    <row r="81" spans="1:34" ht="15">
      <c r="A81" s="132" t="s">
        <v>5004</v>
      </c>
      <c r="B81" s="268" t="s">
        <v>5341</v>
      </c>
      <c r="C81" s="268" t="s">
        <v>4915</v>
      </c>
      <c r="D81" s="268">
        <v>0</v>
      </c>
      <c r="E81" s="268">
        <v>0.22215490255478151</v>
      </c>
      <c r="F81" s="268">
        <v>2.0195900232252859E-2</v>
      </c>
      <c r="G81" s="268">
        <v>1.13097041300616</v>
      </c>
      <c r="H81" s="268">
        <v>3.53428254064425</v>
      </c>
      <c r="I81" s="268">
        <v>0</v>
      </c>
      <c r="J81" s="268">
        <v>0</v>
      </c>
      <c r="K81" s="268">
        <v>0</v>
      </c>
      <c r="L81" s="268">
        <v>0.52509340603857424</v>
      </c>
      <c r="M81" s="268">
        <v>0.94920731091588428</v>
      </c>
      <c r="N81" s="268">
        <v>2.6254670301928731</v>
      </c>
      <c r="O81" s="268">
        <v>2.3225285267090778</v>
      </c>
      <c r="P81" s="268">
        <v>11.68332828435828</v>
      </c>
      <c r="Q81" s="268">
        <v>3.766535393315158</v>
      </c>
      <c r="R81" s="268">
        <v>4.352216500050492</v>
      </c>
      <c r="S81" s="268">
        <v>5.8770069675855829</v>
      </c>
      <c r="T81" s="268">
        <v>16.883772594163389</v>
      </c>
      <c r="U81" s="268">
        <v>4.766232454811675</v>
      </c>
      <c r="V81" s="268">
        <v>2.9082096334444119</v>
      </c>
      <c r="W81" s="268">
        <v>5.2105422599212394</v>
      </c>
      <c r="X81" s="268">
        <v>16.086034534989409</v>
      </c>
      <c r="Y81" s="268">
        <v>2.18115722508331</v>
      </c>
      <c r="Z81" s="268">
        <v>1.565182267999597</v>
      </c>
      <c r="AA81" s="268">
        <v>2.1912551751994349</v>
      </c>
      <c r="AB81" s="268">
        <v>11.19862667878421</v>
      </c>
      <c r="AC81" s="268">
        <v>51.981245770000001</v>
      </c>
      <c r="AD81" s="268">
        <v>1.5512802320000001</v>
      </c>
      <c r="AE81" s="268">
        <v>102</v>
      </c>
      <c r="AF81" s="268">
        <v>708.84792370000002</v>
      </c>
      <c r="AG81" s="268">
        <v>102.002304129924</v>
      </c>
      <c r="AH81" s="268">
        <v>102.0044342861196</v>
      </c>
    </row>
    <row r="82" spans="1:34" ht="15">
      <c r="A82" s="132" t="s">
        <v>5005</v>
      </c>
      <c r="B82" s="268" t="s">
        <v>5341</v>
      </c>
      <c r="C82" s="268" t="s">
        <v>4917</v>
      </c>
      <c r="D82" s="268">
        <v>0.39999999999999969</v>
      </c>
      <c r="E82" s="268">
        <v>0.2212662829445621</v>
      </c>
      <c r="F82" s="268">
        <v>2.0115116631323829E-2</v>
      </c>
      <c r="G82" s="268">
        <v>1.126446531354135</v>
      </c>
      <c r="H82" s="268">
        <v>3.5201454104816712</v>
      </c>
      <c r="I82" s="268">
        <v>0</v>
      </c>
      <c r="J82" s="268">
        <v>0</v>
      </c>
      <c r="K82" s="268">
        <v>0.39999999999999969</v>
      </c>
      <c r="L82" s="268">
        <v>0.52299303241441941</v>
      </c>
      <c r="M82" s="268">
        <v>0.94541048167221986</v>
      </c>
      <c r="N82" s="268">
        <v>2.6149651620720982</v>
      </c>
      <c r="O82" s="268">
        <v>2.3132384126022401</v>
      </c>
      <c r="P82" s="268">
        <v>11.636594971220831</v>
      </c>
      <c r="Q82" s="268">
        <v>3.7514692517418942</v>
      </c>
      <c r="R82" s="268">
        <v>4.3348076340502848</v>
      </c>
      <c r="S82" s="268">
        <v>5.8534989397152337</v>
      </c>
      <c r="T82" s="268">
        <v>16.81623750378672</v>
      </c>
      <c r="U82" s="268">
        <v>4.7471675249924239</v>
      </c>
      <c r="V82" s="268">
        <v>2.896576794910632</v>
      </c>
      <c r="W82" s="268">
        <v>5.1897000908815469</v>
      </c>
      <c r="X82" s="268">
        <v>16.021690396849429</v>
      </c>
      <c r="Y82" s="268">
        <v>2.1724325961829738</v>
      </c>
      <c r="Z82" s="268">
        <v>1.558921538927597</v>
      </c>
      <c r="AA82" s="268">
        <v>2.1824901544986348</v>
      </c>
      <c r="AB82" s="268">
        <v>11.153832172069061</v>
      </c>
      <c r="AC82" s="268">
        <v>52.190005790000001</v>
      </c>
      <c r="AD82" s="268">
        <v>1.5512802320000001</v>
      </c>
      <c r="AE82" s="268">
        <v>102</v>
      </c>
      <c r="AF82" s="268">
        <v>708.84792370000002</v>
      </c>
      <c r="AG82" s="268">
        <v>102.0005886054431</v>
      </c>
      <c r="AH82" s="268">
        <v>102.00203578654521</v>
      </c>
    </row>
    <row r="83" spans="1:34" ht="15">
      <c r="A83" s="132" t="s">
        <v>5006</v>
      </c>
      <c r="B83" s="268" t="s">
        <v>5341</v>
      </c>
      <c r="C83" s="268" t="s">
        <v>4918</v>
      </c>
      <c r="D83" s="268">
        <v>0.79999999999999949</v>
      </c>
      <c r="E83" s="268">
        <v>0.22037766333434311</v>
      </c>
      <c r="F83" s="268">
        <v>2.003433303039483E-2</v>
      </c>
      <c r="G83" s="268">
        <v>1.12192264970211</v>
      </c>
      <c r="H83" s="268">
        <v>3.5060082803190942</v>
      </c>
      <c r="I83" s="268">
        <v>0</v>
      </c>
      <c r="J83" s="268">
        <v>0</v>
      </c>
      <c r="K83" s="268">
        <v>0.79999999999999949</v>
      </c>
      <c r="L83" s="268">
        <v>0.52089265879026536</v>
      </c>
      <c r="M83" s="268">
        <v>0.94161365242855655</v>
      </c>
      <c r="N83" s="268">
        <v>2.6044632939513268</v>
      </c>
      <c r="O83" s="268">
        <v>2.3039482984954041</v>
      </c>
      <c r="P83" s="268">
        <v>11.5898616580834</v>
      </c>
      <c r="Q83" s="268">
        <v>3.7364031101686339</v>
      </c>
      <c r="R83" s="268">
        <v>4.3173987680500838</v>
      </c>
      <c r="S83" s="268">
        <v>5.8299909118448934</v>
      </c>
      <c r="T83" s="268">
        <v>16.748702413410069</v>
      </c>
      <c r="U83" s="268">
        <v>4.728102595173179</v>
      </c>
      <c r="V83" s="268">
        <v>2.884943956376854</v>
      </c>
      <c r="W83" s="268">
        <v>5.1688579218418633</v>
      </c>
      <c r="X83" s="268">
        <v>15.95734625870948</v>
      </c>
      <c r="Y83" s="268">
        <v>2.163707967282642</v>
      </c>
      <c r="Z83" s="268">
        <v>1.552660809855599</v>
      </c>
      <c r="AA83" s="268">
        <v>2.1737251337978378</v>
      </c>
      <c r="AB83" s="268">
        <v>11.109037665353929</v>
      </c>
      <c r="AC83" s="268">
        <v>52.400449360000003</v>
      </c>
      <c r="AD83" s="268">
        <v>1.5512802320000001</v>
      </c>
      <c r="AE83" s="268">
        <v>102</v>
      </c>
      <c r="AF83" s="268">
        <v>708.84792370000002</v>
      </c>
      <c r="AG83" s="268">
        <v>101.99833566180379</v>
      </c>
      <c r="AH83" s="268">
        <v>101.9990939896079</v>
      </c>
    </row>
    <row r="84" spans="1:34" ht="15">
      <c r="A84" s="132" t="s">
        <v>5007</v>
      </c>
      <c r="B84" s="268" t="s">
        <v>5341</v>
      </c>
      <c r="C84" s="268" t="s">
        <v>4919</v>
      </c>
      <c r="D84" s="268">
        <v>1.2</v>
      </c>
      <c r="E84" s="268">
        <v>0.2194890437241242</v>
      </c>
      <c r="F84" s="268">
        <v>1.9953549429465828E-2</v>
      </c>
      <c r="G84" s="268">
        <v>1.117398768050087</v>
      </c>
      <c r="H84" s="268">
        <v>3.4918711501565198</v>
      </c>
      <c r="I84" s="268">
        <v>0</v>
      </c>
      <c r="J84" s="268">
        <v>0</v>
      </c>
      <c r="K84" s="268">
        <v>1.2</v>
      </c>
      <c r="L84" s="268">
        <v>0.51879228516611142</v>
      </c>
      <c r="M84" s="268">
        <v>0.93781682318489423</v>
      </c>
      <c r="N84" s="268">
        <v>2.5939614258305581</v>
      </c>
      <c r="O84" s="268">
        <v>2.2946581843885689</v>
      </c>
      <c r="P84" s="268">
        <v>11.543128344945981</v>
      </c>
      <c r="Q84" s="268">
        <v>3.7213369685953781</v>
      </c>
      <c r="R84" s="268">
        <v>4.2999899020498846</v>
      </c>
      <c r="S84" s="268">
        <v>5.8064828839745548</v>
      </c>
      <c r="T84" s="268">
        <v>16.681167323033431</v>
      </c>
      <c r="U84" s="268">
        <v>4.7090376653539359</v>
      </c>
      <c r="V84" s="268">
        <v>2.873311117843079</v>
      </c>
      <c r="W84" s="268">
        <v>5.1480157528021824</v>
      </c>
      <c r="X84" s="268">
        <v>15.893002120569539</v>
      </c>
      <c r="Y84" s="268">
        <v>2.1549833383823089</v>
      </c>
      <c r="Z84" s="268">
        <v>1.546400080783602</v>
      </c>
      <c r="AA84" s="268">
        <v>2.1649601130970431</v>
      </c>
      <c r="AB84" s="268">
        <v>11.064243158638799</v>
      </c>
      <c r="AC84" s="268">
        <v>52.612596930000002</v>
      </c>
      <c r="AD84" s="268">
        <v>1.5512802320000001</v>
      </c>
      <c r="AE84" s="268">
        <v>102</v>
      </c>
      <c r="AF84" s="268">
        <v>708.84792370000002</v>
      </c>
      <c r="AG84" s="268">
        <v>102.0002351089328</v>
      </c>
      <c r="AH84" s="268">
        <v>102.0002996618466</v>
      </c>
    </row>
    <row r="85" spans="1:34" ht="15">
      <c r="A85" s="132" t="s">
        <v>5008</v>
      </c>
      <c r="B85" s="268" t="s">
        <v>5341</v>
      </c>
      <c r="C85" s="268" t="s">
        <v>4920</v>
      </c>
      <c r="D85" s="268">
        <v>1.600000000000001</v>
      </c>
      <c r="E85" s="268">
        <v>0.21860042411390521</v>
      </c>
      <c r="F85" s="268">
        <v>1.987276582853682E-2</v>
      </c>
      <c r="G85" s="268">
        <v>1.112874886398062</v>
      </c>
      <c r="H85" s="268">
        <v>3.4777340199939442</v>
      </c>
      <c r="I85" s="268">
        <v>0</v>
      </c>
      <c r="J85" s="268">
        <v>0</v>
      </c>
      <c r="K85" s="268">
        <v>1.600000000000001</v>
      </c>
      <c r="L85" s="268">
        <v>0.51669191154195715</v>
      </c>
      <c r="M85" s="268">
        <v>0.93401999394123048</v>
      </c>
      <c r="N85" s="268">
        <v>2.5834595577097872</v>
      </c>
      <c r="O85" s="268">
        <v>2.2853680702817329</v>
      </c>
      <c r="P85" s="268">
        <v>11.49639503180855</v>
      </c>
      <c r="Q85" s="268">
        <v>3.706270827022117</v>
      </c>
      <c r="R85" s="268">
        <v>4.2825810360496854</v>
      </c>
      <c r="S85" s="268">
        <v>5.7829748561042136</v>
      </c>
      <c r="T85" s="268">
        <v>16.61363223265678</v>
      </c>
      <c r="U85" s="268">
        <v>4.6899727355346901</v>
      </c>
      <c r="V85" s="268">
        <v>2.8616782793093019</v>
      </c>
      <c r="W85" s="268">
        <v>5.1271735837624988</v>
      </c>
      <c r="X85" s="268">
        <v>15.828657982429579</v>
      </c>
      <c r="Y85" s="268">
        <v>2.1462587094819772</v>
      </c>
      <c r="Z85" s="268">
        <v>1.5401393517116031</v>
      </c>
      <c r="AA85" s="268">
        <v>2.1561950923962452</v>
      </c>
      <c r="AB85" s="268">
        <v>11.019448651923669</v>
      </c>
      <c r="AC85" s="268">
        <v>52.826469279999998</v>
      </c>
      <c r="AD85" s="268">
        <v>1.5512802320000001</v>
      </c>
      <c r="AE85" s="268">
        <v>102</v>
      </c>
      <c r="AF85" s="268">
        <v>708.84792370000002</v>
      </c>
      <c r="AG85" s="268">
        <v>101.998434953466</v>
      </c>
      <c r="AH85" s="268">
        <v>101.9977991796376</v>
      </c>
    </row>
    <row r="86" spans="1:34" ht="15">
      <c r="A86" s="132" t="s">
        <v>5009</v>
      </c>
      <c r="B86" s="268" t="s">
        <v>5341</v>
      </c>
      <c r="C86" s="268" t="s">
        <v>4921</v>
      </c>
      <c r="D86" s="268">
        <v>2</v>
      </c>
      <c r="E86" s="268">
        <v>0.2177118045036858</v>
      </c>
      <c r="F86" s="268">
        <v>1.97919822276078E-2</v>
      </c>
      <c r="G86" s="268">
        <v>1.108351004746037</v>
      </c>
      <c r="H86" s="268">
        <v>3.4635968898313649</v>
      </c>
      <c r="I86" s="268">
        <v>0</v>
      </c>
      <c r="J86" s="268">
        <v>0</v>
      </c>
      <c r="K86" s="268">
        <v>2</v>
      </c>
      <c r="L86" s="268">
        <v>0.51459153791780277</v>
      </c>
      <c r="M86" s="268">
        <v>0.93022316469756661</v>
      </c>
      <c r="N86" s="268">
        <v>2.5729576895890141</v>
      </c>
      <c r="O86" s="268">
        <v>2.2760779561748961</v>
      </c>
      <c r="P86" s="268">
        <v>11.449661718671109</v>
      </c>
      <c r="Q86" s="268">
        <v>3.6912046854488541</v>
      </c>
      <c r="R86" s="268">
        <v>4.26517217004948</v>
      </c>
      <c r="S86" s="268">
        <v>5.7594668282338697</v>
      </c>
      <c r="T86" s="268">
        <v>16.546097142280111</v>
      </c>
      <c r="U86" s="268">
        <v>4.6709078057154407</v>
      </c>
      <c r="V86" s="268">
        <v>2.850045440775522</v>
      </c>
      <c r="W86" s="268">
        <v>5.1063314147228116</v>
      </c>
      <c r="X86" s="268">
        <v>15.76431384428961</v>
      </c>
      <c r="Y86" s="268">
        <v>2.1375340805816432</v>
      </c>
      <c r="Z86" s="268">
        <v>1.533878622639604</v>
      </c>
      <c r="AA86" s="268">
        <v>2.147430071695446</v>
      </c>
      <c r="AB86" s="268">
        <v>10.97465414520852</v>
      </c>
      <c r="AC86" s="268">
        <v>53.042087520000003</v>
      </c>
      <c r="AD86" s="268">
        <v>1.5512802320000001</v>
      </c>
      <c r="AE86" s="268">
        <v>102</v>
      </c>
      <c r="AF86" s="268">
        <v>708.84792370000002</v>
      </c>
      <c r="AG86" s="268">
        <v>101.9985985056167</v>
      </c>
      <c r="AH86" s="268">
        <v>101.99725720542909</v>
      </c>
    </row>
    <row r="87" spans="1:34" ht="15">
      <c r="A87" s="132" t="s">
        <v>5010</v>
      </c>
      <c r="B87" s="268" t="s">
        <v>5342</v>
      </c>
      <c r="C87" s="268" t="s">
        <v>4915</v>
      </c>
      <c r="D87" s="268">
        <v>0</v>
      </c>
      <c r="E87" s="268">
        <v>0</v>
      </c>
      <c r="F87" s="268">
        <v>2.0240866309078009E-2</v>
      </c>
      <c r="G87" s="268">
        <v>1.133488513308369</v>
      </c>
      <c r="H87" s="268">
        <v>3.5421516040886512</v>
      </c>
      <c r="I87" s="268">
        <v>0</v>
      </c>
      <c r="J87" s="268">
        <v>0</v>
      </c>
      <c r="K87" s="268">
        <v>0</v>
      </c>
      <c r="L87" s="268">
        <v>0.52626252403602813</v>
      </c>
      <c r="M87" s="268">
        <v>0.95132071652666628</v>
      </c>
      <c r="N87" s="268">
        <v>2.6313126201801409</v>
      </c>
      <c r="O87" s="268">
        <v>2.3276996255439708</v>
      </c>
      <c r="P87" s="268">
        <v>11.70934115980163</v>
      </c>
      <c r="Q87" s="268">
        <v>3.774921566643048</v>
      </c>
      <c r="R87" s="268">
        <v>4.361906689606311</v>
      </c>
      <c r="S87" s="268">
        <v>5.8900920959416991</v>
      </c>
      <c r="T87" s="268">
        <v>16.92136423438922</v>
      </c>
      <c r="U87" s="268">
        <v>4.7768444489424109</v>
      </c>
      <c r="V87" s="268">
        <v>2.9146847485072329</v>
      </c>
      <c r="W87" s="268">
        <v>5.2221435077421248</v>
      </c>
      <c r="X87" s="268">
        <v>16.121850015180641</v>
      </c>
      <c r="Y87" s="268">
        <v>2.1860135613804248</v>
      </c>
      <c r="Z87" s="268">
        <v>1.568667138953546</v>
      </c>
      <c r="AA87" s="268">
        <v>2.1961339945349638</v>
      </c>
      <c r="AB87" s="268">
        <v>11.223560368383749</v>
      </c>
      <c r="AC87" s="268">
        <v>51.865766880000002</v>
      </c>
      <c r="AD87" s="268">
        <v>1.5512802320000001</v>
      </c>
      <c r="AE87" s="268">
        <v>102</v>
      </c>
      <c r="AF87" s="268">
        <v>708.84792370000002</v>
      </c>
      <c r="AG87" s="268">
        <v>101.99868613610229</v>
      </c>
      <c r="AH87" s="268">
        <v>102.0008973668449</v>
      </c>
    </row>
    <row r="88" spans="1:34" ht="15">
      <c r="A88" s="132" t="s">
        <v>5011</v>
      </c>
      <c r="B88" s="268" t="s">
        <v>5342</v>
      </c>
      <c r="C88" s="268" t="s">
        <v>4917</v>
      </c>
      <c r="D88" s="268">
        <v>8.8861961021912517E-2</v>
      </c>
      <c r="E88" s="268">
        <v>8.8861961021912517E-2</v>
      </c>
      <c r="F88" s="268">
        <v>2.0222879878347959E-2</v>
      </c>
      <c r="G88" s="268">
        <v>1.1324812731874849</v>
      </c>
      <c r="H88" s="268">
        <v>3.5390039787108911</v>
      </c>
      <c r="I88" s="268">
        <v>0</v>
      </c>
      <c r="J88" s="268">
        <v>0</v>
      </c>
      <c r="K88" s="268">
        <v>0</v>
      </c>
      <c r="L88" s="268">
        <v>0.52579487683704662</v>
      </c>
      <c r="M88" s="268">
        <v>0.95047535428235341</v>
      </c>
      <c r="N88" s="268">
        <v>2.6289743841852342</v>
      </c>
      <c r="O88" s="268">
        <v>2.3256311860100141</v>
      </c>
      <c r="P88" s="268">
        <v>11.69893600962429</v>
      </c>
      <c r="Q88" s="268">
        <v>3.7715670973118929</v>
      </c>
      <c r="R88" s="268">
        <v>4.358030613783983</v>
      </c>
      <c r="S88" s="268">
        <v>5.8848580445992544</v>
      </c>
      <c r="T88" s="268">
        <v>16.906327578298889</v>
      </c>
      <c r="U88" s="268">
        <v>4.7725996512901174</v>
      </c>
      <c r="V88" s="268">
        <v>2.9120947024821051</v>
      </c>
      <c r="W88" s="268">
        <v>5.2175030086137699</v>
      </c>
      <c r="X88" s="268">
        <v>16.107523823104149</v>
      </c>
      <c r="Y88" s="268">
        <v>2.1840710268615791</v>
      </c>
      <c r="Z88" s="268">
        <v>1.5672731905719659</v>
      </c>
      <c r="AA88" s="268">
        <v>2.1941824668007519</v>
      </c>
      <c r="AB88" s="268">
        <v>11.21358689254394</v>
      </c>
      <c r="AC88" s="268">
        <v>51.911896810000002</v>
      </c>
      <c r="AD88" s="268">
        <v>1.5512802320000001</v>
      </c>
      <c r="AE88" s="268">
        <v>102</v>
      </c>
      <c r="AF88" s="268">
        <v>708.84792370000002</v>
      </c>
      <c r="AG88" s="268">
        <v>102.00183077460549</v>
      </c>
      <c r="AH88" s="268">
        <v>102.00400980557571</v>
      </c>
    </row>
    <row r="89" spans="1:34" ht="15">
      <c r="A89" s="132" t="s">
        <v>5012</v>
      </c>
      <c r="B89" s="268" t="s">
        <v>5342</v>
      </c>
      <c r="C89" s="268" t="s">
        <v>4918</v>
      </c>
      <c r="D89" s="268">
        <v>0.17772392204382509</v>
      </c>
      <c r="E89" s="268">
        <v>0.17772392204382509</v>
      </c>
      <c r="F89" s="268">
        <v>2.0204893447617889E-2</v>
      </c>
      <c r="G89" s="268">
        <v>1.131474033066602</v>
      </c>
      <c r="H89" s="268">
        <v>3.5358563533331302</v>
      </c>
      <c r="I89" s="268">
        <v>0</v>
      </c>
      <c r="J89" s="268">
        <v>0</v>
      </c>
      <c r="K89" s="268">
        <v>0</v>
      </c>
      <c r="L89" s="268">
        <v>0.52532722963806489</v>
      </c>
      <c r="M89" s="268">
        <v>0.94962999203804066</v>
      </c>
      <c r="N89" s="268">
        <v>2.6266361481903249</v>
      </c>
      <c r="O89" s="268">
        <v>2.3235627464760569</v>
      </c>
      <c r="P89" s="268">
        <v>11.688530859446949</v>
      </c>
      <c r="Q89" s="268">
        <v>3.768212627980736</v>
      </c>
      <c r="R89" s="268">
        <v>4.3541545379616533</v>
      </c>
      <c r="S89" s="268">
        <v>5.8796239932568044</v>
      </c>
      <c r="T89" s="268">
        <v>16.891290922208551</v>
      </c>
      <c r="U89" s="268">
        <v>4.7683548536378213</v>
      </c>
      <c r="V89" s="268">
        <v>2.9095046564569751</v>
      </c>
      <c r="W89" s="268">
        <v>5.2128625094854124</v>
      </c>
      <c r="X89" s="268">
        <v>16.09319763102765</v>
      </c>
      <c r="Y89" s="268">
        <v>2.182128492342732</v>
      </c>
      <c r="Z89" s="268">
        <v>1.5658792421903871</v>
      </c>
      <c r="AA89" s="268">
        <v>2.1922309390665409</v>
      </c>
      <c r="AB89" s="268">
        <v>11.203613416704121</v>
      </c>
      <c r="AC89" s="268">
        <v>51.958108869999997</v>
      </c>
      <c r="AD89" s="268">
        <v>1.5512802320000001</v>
      </c>
      <c r="AE89" s="268">
        <v>102</v>
      </c>
      <c r="AF89" s="268">
        <v>708.84792370000002</v>
      </c>
      <c r="AG89" s="268">
        <v>101.9976808160668</v>
      </c>
      <c r="AH89" s="268">
        <v>101.9998271961182</v>
      </c>
    </row>
    <row r="90" spans="1:34" ht="15">
      <c r="A90" s="132" t="s">
        <v>5013</v>
      </c>
      <c r="B90" s="268" t="s">
        <v>5342</v>
      </c>
      <c r="C90" s="268" t="s">
        <v>4919</v>
      </c>
      <c r="D90" s="268">
        <v>0.26658588306573761</v>
      </c>
      <c r="E90" s="268">
        <v>0.26658588306573761</v>
      </c>
      <c r="F90" s="268">
        <v>2.0186907016887821E-2</v>
      </c>
      <c r="G90" s="268">
        <v>1.1304667929457179</v>
      </c>
      <c r="H90" s="268">
        <v>3.5327087279553679</v>
      </c>
      <c r="I90" s="268">
        <v>0</v>
      </c>
      <c r="J90" s="268">
        <v>0</v>
      </c>
      <c r="K90" s="268">
        <v>0</v>
      </c>
      <c r="L90" s="268">
        <v>0.52485958243908315</v>
      </c>
      <c r="M90" s="268">
        <v>0.94878462979372735</v>
      </c>
      <c r="N90" s="268">
        <v>2.624297912195416</v>
      </c>
      <c r="O90" s="268">
        <v>2.3214943069420979</v>
      </c>
      <c r="P90" s="268">
        <v>11.678125709269599</v>
      </c>
      <c r="Q90" s="268">
        <v>3.7648581586495782</v>
      </c>
      <c r="R90" s="268">
        <v>4.3502784621393236</v>
      </c>
      <c r="S90" s="268">
        <v>5.8743899419143526</v>
      </c>
      <c r="T90" s="268">
        <v>16.87625426611821</v>
      </c>
      <c r="U90" s="268">
        <v>4.7641100559855252</v>
      </c>
      <c r="V90" s="268">
        <v>2.906914610431846</v>
      </c>
      <c r="W90" s="268">
        <v>5.2082220103570567</v>
      </c>
      <c r="X90" s="268">
        <v>16.07887143895115</v>
      </c>
      <c r="Y90" s="268">
        <v>2.1801859578238849</v>
      </c>
      <c r="Z90" s="268">
        <v>1.5644852938088061</v>
      </c>
      <c r="AA90" s="268">
        <v>2.1902794113323281</v>
      </c>
      <c r="AB90" s="268">
        <v>11.193639940864291</v>
      </c>
      <c r="AC90" s="268">
        <v>52.004403279999998</v>
      </c>
      <c r="AD90" s="268">
        <v>1.5512802320000001</v>
      </c>
      <c r="AE90" s="268">
        <v>102</v>
      </c>
      <c r="AF90" s="268">
        <v>708.84792370000002</v>
      </c>
      <c r="AG90" s="268">
        <v>102.0030500056651</v>
      </c>
      <c r="AH90" s="268">
        <v>102.0051638170544</v>
      </c>
    </row>
    <row r="91" spans="1:34" ht="15">
      <c r="A91" s="132" t="s">
        <v>5014</v>
      </c>
      <c r="B91" s="268" t="s">
        <v>5342</v>
      </c>
      <c r="C91" s="268" t="s">
        <v>4920</v>
      </c>
      <c r="D91" s="268">
        <v>0.35544784408765001</v>
      </c>
      <c r="E91" s="268">
        <v>0.35544784408765001</v>
      </c>
      <c r="F91" s="268">
        <v>2.0168920586157751E-2</v>
      </c>
      <c r="G91" s="268">
        <v>1.1294595528248339</v>
      </c>
      <c r="H91" s="268">
        <v>3.5295611025776061</v>
      </c>
      <c r="I91" s="268">
        <v>0</v>
      </c>
      <c r="J91" s="268">
        <v>0</v>
      </c>
      <c r="K91" s="268">
        <v>0</v>
      </c>
      <c r="L91" s="268">
        <v>0.52439193524010119</v>
      </c>
      <c r="M91" s="268">
        <v>0.94793926754941349</v>
      </c>
      <c r="N91" s="268">
        <v>2.621959676200508</v>
      </c>
      <c r="O91" s="268">
        <v>2.3194258674081398</v>
      </c>
      <c r="P91" s="268">
        <v>11.667720559092251</v>
      </c>
      <c r="Q91" s="268">
        <v>3.7615036893184168</v>
      </c>
      <c r="R91" s="268">
        <v>4.3464023863169921</v>
      </c>
      <c r="S91" s="268">
        <v>5.8691558905719008</v>
      </c>
      <c r="T91" s="268">
        <v>16.861217610027872</v>
      </c>
      <c r="U91" s="268">
        <v>4.7598652583332273</v>
      </c>
      <c r="V91" s="268">
        <v>2.904324564406715</v>
      </c>
      <c r="W91" s="268">
        <v>5.2035815112286956</v>
      </c>
      <c r="X91" s="268">
        <v>16.064545246874641</v>
      </c>
      <c r="Y91" s="268">
        <v>2.1782434233050361</v>
      </c>
      <c r="Z91" s="268">
        <v>1.5630913454272251</v>
      </c>
      <c r="AA91" s="268">
        <v>2.1883278835981148</v>
      </c>
      <c r="AB91" s="268">
        <v>11.183666465024469</v>
      </c>
      <c r="AC91" s="268">
        <v>52.050780260000003</v>
      </c>
      <c r="AD91" s="268">
        <v>1.5512802320000001</v>
      </c>
      <c r="AE91" s="268">
        <v>102</v>
      </c>
      <c r="AF91" s="268">
        <v>708.84792370000002</v>
      </c>
      <c r="AG91" s="268">
        <v>101.99924547174621</v>
      </c>
      <c r="AH91" s="268">
        <v>102.00132677637779</v>
      </c>
    </row>
    <row r="92" spans="1:34" ht="15">
      <c r="A92" s="132" t="s">
        <v>5015</v>
      </c>
      <c r="B92" s="268" t="s">
        <v>5342</v>
      </c>
      <c r="C92" s="268" t="s">
        <v>4921</v>
      </c>
      <c r="D92" s="268">
        <v>0.44430980510956247</v>
      </c>
      <c r="E92" s="268">
        <v>0.44430980510956247</v>
      </c>
      <c r="F92" s="268">
        <v>2.015093415542767E-2</v>
      </c>
      <c r="G92" s="268">
        <v>1.128452312703949</v>
      </c>
      <c r="H92" s="268">
        <v>3.5264134771998421</v>
      </c>
      <c r="I92" s="268">
        <v>0</v>
      </c>
      <c r="J92" s="268">
        <v>0</v>
      </c>
      <c r="K92" s="268">
        <v>0</v>
      </c>
      <c r="L92" s="268">
        <v>0.52392428804111912</v>
      </c>
      <c r="M92" s="268">
        <v>0.94709390530510007</v>
      </c>
      <c r="N92" s="268">
        <v>2.6196214402055968</v>
      </c>
      <c r="O92" s="268">
        <v>2.3173574278741809</v>
      </c>
      <c r="P92" s="268">
        <v>11.657315408914901</v>
      </c>
      <c r="Q92" s="268">
        <v>3.7581492199872581</v>
      </c>
      <c r="R92" s="268">
        <v>4.3425263104946614</v>
      </c>
      <c r="S92" s="268">
        <v>5.8639218392294499</v>
      </c>
      <c r="T92" s="268">
        <v>16.84618095393752</v>
      </c>
      <c r="U92" s="268">
        <v>4.7556204606809294</v>
      </c>
      <c r="V92" s="268">
        <v>2.9017345183815819</v>
      </c>
      <c r="W92" s="268">
        <v>5.1989410121003372</v>
      </c>
      <c r="X92" s="268">
        <v>16.050219054798141</v>
      </c>
      <c r="Y92" s="268">
        <v>2.1763008887861881</v>
      </c>
      <c r="Z92" s="268">
        <v>1.561697397045644</v>
      </c>
      <c r="AA92" s="268">
        <v>2.1863763558639011</v>
      </c>
      <c r="AB92" s="268">
        <v>11.173692989184641</v>
      </c>
      <c r="AC92" s="268">
        <v>52.097240030000002</v>
      </c>
      <c r="AD92" s="268">
        <v>1.5512802320000001</v>
      </c>
      <c r="AE92" s="268">
        <v>102</v>
      </c>
      <c r="AF92" s="268">
        <v>708.84792370000002</v>
      </c>
      <c r="AG92" s="268">
        <v>101.9983538231744</v>
      </c>
      <c r="AH92" s="268">
        <v>102.00040257600681</v>
      </c>
    </row>
    <row r="93" spans="1:34" ht="15">
      <c r="A93" s="132" t="s">
        <v>5016</v>
      </c>
      <c r="B93" s="268" t="s">
        <v>5343</v>
      </c>
      <c r="C93" s="268" t="s">
        <v>4915</v>
      </c>
      <c r="D93" s="268">
        <v>0</v>
      </c>
      <c r="E93" s="268">
        <v>0.22814476822565591</v>
      </c>
      <c r="F93" s="268">
        <v>2.074043347505964E-2</v>
      </c>
      <c r="G93" s="268">
        <v>1.161464274603339</v>
      </c>
      <c r="H93" s="268">
        <v>3.629575858135436</v>
      </c>
      <c r="I93" s="268">
        <v>0</v>
      </c>
      <c r="J93" s="268">
        <v>0</v>
      </c>
      <c r="K93" s="268">
        <v>0</v>
      </c>
      <c r="L93" s="268">
        <v>0.53925127035155029</v>
      </c>
      <c r="M93" s="268">
        <v>0.97480037332780256</v>
      </c>
      <c r="N93" s="268">
        <v>0</v>
      </c>
      <c r="O93" s="268">
        <v>2.3851498496318571</v>
      </c>
      <c r="P93" s="268">
        <v>11.99834076532199</v>
      </c>
      <c r="Q93" s="268">
        <v>3.8680908430986212</v>
      </c>
      <c r="R93" s="268">
        <v>4.4695634138753482</v>
      </c>
      <c r="S93" s="268">
        <v>6.0354661412423516</v>
      </c>
      <c r="T93" s="268">
        <v>17.33900238514984</v>
      </c>
      <c r="U93" s="268">
        <v>4.8947423001140731</v>
      </c>
      <c r="V93" s="268">
        <v>2.9866224204085858</v>
      </c>
      <c r="W93" s="268">
        <v>5.3510318365653848</v>
      </c>
      <c r="X93" s="268">
        <v>16.519755262884999</v>
      </c>
      <c r="Y93" s="268">
        <v>2.23996681530644</v>
      </c>
      <c r="Z93" s="268">
        <v>1.6073835943171211</v>
      </c>
      <c r="AA93" s="268">
        <v>2.2503370320439688</v>
      </c>
      <c r="AB93" s="268">
        <v>11.500570361920561</v>
      </c>
      <c r="AC93" s="268">
        <v>50.616495299999997</v>
      </c>
      <c r="AD93" s="268">
        <v>1.5512802320000001</v>
      </c>
      <c r="AE93" s="268">
        <v>102</v>
      </c>
      <c r="AF93" s="268">
        <v>708.84792370000002</v>
      </c>
      <c r="AG93" s="268">
        <v>101.996226085545</v>
      </c>
      <c r="AH93" s="268">
        <v>101.99867921738679</v>
      </c>
    </row>
    <row r="94" spans="1:34" ht="15">
      <c r="A94" s="132" t="s">
        <v>5017</v>
      </c>
      <c r="B94" s="268" t="s">
        <v>5343</v>
      </c>
      <c r="C94" s="268" t="s">
        <v>4917</v>
      </c>
      <c r="D94" s="268">
        <v>1.050186812077148</v>
      </c>
      <c r="E94" s="268">
        <v>0.22574882195730619</v>
      </c>
      <c r="F94" s="268">
        <v>2.0522620177936931E-2</v>
      </c>
      <c r="G94" s="268">
        <v>1.1492667299644681</v>
      </c>
      <c r="H94" s="268">
        <v>3.591458531138962</v>
      </c>
      <c r="I94" s="268">
        <v>0</v>
      </c>
      <c r="J94" s="268">
        <v>0</v>
      </c>
      <c r="K94" s="268">
        <v>0</v>
      </c>
      <c r="L94" s="268">
        <v>0.53358812462635985</v>
      </c>
      <c r="M94" s="268">
        <v>0.96456314836303525</v>
      </c>
      <c r="N94" s="268">
        <v>1.050186812077148</v>
      </c>
      <c r="O94" s="268">
        <v>2.360101320462745</v>
      </c>
      <c r="P94" s="268">
        <v>11.872335772936511</v>
      </c>
      <c r="Q94" s="268">
        <v>3.8274686631852362</v>
      </c>
      <c r="R94" s="268">
        <v>4.4226246483454066</v>
      </c>
      <c r="S94" s="268">
        <v>5.9720824717796424</v>
      </c>
      <c r="T94" s="268">
        <v>17.15691046875526</v>
      </c>
      <c r="U94" s="268">
        <v>4.8433383619931138</v>
      </c>
      <c r="V94" s="268">
        <v>2.9552573056229159</v>
      </c>
      <c r="W94" s="268">
        <v>5.2948360059077242</v>
      </c>
      <c r="X94" s="268">
        <v>16.346266971726759</v>
      </c>
      <c r="Y94" s="268">
        <v>2.216442979217188</v>
      </c>
      <c r="Z94" s="268">
        <v>1.590503063790111</v>
      </c>
      <c r="AA94" s="268">
        <v>2.2267042893061562</v>
      </c>
      <c r="AB94" s="268">
        <v>11.379792888666019</v>
      </c>
      <c r="AC94" s="268">
        <v>51.153704759999997</v>
      </c>
      <c r="AD94" s="268">
        <v>1.5512802320000001</v>
      </c>
      <c r="AE94" s="268">
        <v>102</v>
      </c>
      <c r="AF94" s="268">
        <v>708.84792370000002</v>
      </c>
      <c r="AG94" s="268">
        <v>102.0007087833371</v>
      </c>
      <c r="AH94" s="268">
        <v>102.0030350220928</v>
      </c>
    </row>
    <row r="95" spans="1:34" ht="15">
      <c r="A95" s="132" t="s">
        <v>5018</v>
      </c>
      <c r="B95" s="268" t="s">
        <v>5343</v>
      </c>
      <c r="C95" s="268" t="s">
        <v>4918</v>
      </c>
      <c r="D95" s="268">
        <v>2.100373624154297</v>
      </c>
      <c r="E95" s="268">
        <v>0.2233528756889562</v>
      </c>
      <c r="F95" s="268">
        <v>2.0304806880814201E-2</v>
      </c>
      <c r="G95" s="268">
        <v>1.137069185325595</v>
      </c>
      <c r="H95" s="268">
        <v>3.5533412041424861</v>
      </c>
      <c r="I95" s="268">
        <v>0</v>
      </c>
      <c r="J95" s="268">
        <v>0</v>
      </c>
      <c r="K95" s="268">
        <v>0</v>
      </c>
      <c r="L95" s="268">
        <v>0.52792497890116918</v>
      </c>
      <c r="M95" s="268">
        <v>0.95432592339826794</v>
      </c>
      <c r="N95" s="268">
        <v>2.100373624154297</v>
      </c>
      <c r="O95" s="268">
        <v>2.335052791293633</v>
      </c>
      <c r="P95" s="268">
        <v>11.74633078055102</v>
      </c>
      <c r="Q95" s="268">
        <v>3.7868464832718489</v>
      </c>
      <c r="R95" s="268">
        <v>4.3756858828154597</v>
      </c>
      <c r="S95" s="268">
        <v>5.9086988023169322</v>
      </c>
      <c r="T95" s="268">
        <v>16.97481855236067</v>
      </c>
      <c r="U95" s="268">
        <v>4.7919344238721528</v>
      </c>
      <c r="V95" s="268">
        <v>2.9238921908372451</v>
      </c>
      <c r="W95" s="268">
        <v>5.2386401752500626</v>
      </c>
      <c r="X95" s="268">
        <v>16.17277868056852</v>
      </c>
      <c r="Y95" s="268">
        <v>2.1929191431279338</v>
      </c>
      <c r="Z95" s="268">
        <v>1.5736225332631011</v>
      </c>
      <c r="AA95" s="268">
        <v>2.2030715465683421</v>
      </c>
      <c r="AB95" s="268">
        <v>11.25901541541147</v>
      </c>
      <c r="AC95" s="268">
        <v>51.70243971</v>
      </c>
      <c r="AD95" s="268">
        <v>1.5512802320000001</v>
      </c>
      <c r="AE95" s="268">
        <v>102</v>
      </c>
      <c r="AF95" s="268">
        <v>708.84792370000002</v>
      </c>
      <c r="AG95" s="268">
        <v>101.99923563401479</v>
      </c>
      <c r="AH95" s="268">
        <v>102.00143182557851</v>
      </c>
    </row>
    <row r="96" spans="1:34" ht="15">
      <c r="A96" s="132" t="s">
        <v>5019</v>
      </c>
      <c r="B96" s="268" t="s">
        <v>5343</v>
      </c>
      <c r="C96" s="268" t="s">
        <v>4919</v>
      </c>
      <c r="D96" s="268">
        <v>3.1505604362314439</v>
      </c>
      <c r="E96" s="268">
        <v>0.22095692942060641</v>
      </c>
      <c r="F96" s="268">
        <v>2.0086993583691488E-2</v>
      </c>
      <c r="G96" s="268">
        <v>1.124871640686723</v>
      </c>
      <c r="H96" s="268">
        <v>3.5152238771460111</v>
      </c>
      <c r="I96" s="268">
        <v>0</v>
      </c>
      <c r="J96" s="268">
        <v>0</v>
      </c>
      <c r="K96" s="268">
        <v>0</v>
      </c>
      <c r="L96" s="268">
        <v>0.52226183317597852</v>
      </c>
      <c r="M96" s="268">
        <v>0.94408869843349985</v>
      </c>
      <c r="N96" s="268">
        <v>3.1505604362314439</v>
      </c>
      <c r="O96" s="268">
        <v>2.31000426212452</v>
      </c>
      <c r="P96" s="268">
        <v>11.62032578816552</v>
      </c>
      <c r="Q96" s="268">
        <v>3.746224303358463</v>
      </c>
      <c r="R96" s="268">
        <v>4.3287471172855154</v>
      </c>
      <c r="S96" s="268">
        <v>5.8453151328542221</v>
      </c>
      <c r="T96" s="268">
        <v>16.79272663596608</v>
      </c>
      <c r="U96" s="268">
        <v>4.7405304857511918</v>
      </c>
      <c r="V96" s="268">
        <v>2.8925270760515729</v>
      </c>
      <c r="W96" s="268">
        <v>5.1824443445924029</v>
      </c>
      <c r="X96" s="268">
        <v>15.99929038941027</v>
      </c>
      <c r="Y96" s="268">
        <v>2.1693953070386822</v>
      </c>
      <c r="Z96" s="268">
        <v>1.5567420027360901</v>
      </c>
      <c r="AA96" s="268">
        <v>2.1794388038305259</v>
      </c>
      <c r="AB96" s="268">
        <v>11.13823794215693</v>
      </c>
      <c r="AC96" s="268">
        <v>52.263075069999999</v>
      </c>
      <c r="AD96" s="268">
        <v>1.5512802320000001</v>
      </c>
      <c r="AE96" s="268">
        <v>102</v>
      </c>
      <c r="AF96" s="268">
        <v>708.84792370000002</v>
      </c>
      <c r="AG96" s="268">
        <v>101.9988784858009</v>
      </c>
      <c r="AH96" s="268">
        <v>102.0009418971006</v>
      </c>
    </row>
    <row r="97" spans="1:34" ht="15">
      <c r="A97" s="132" t="s">
        <v>5020</v>
      </c>
      <c r="B97" s="268" t="s">
        <v>5343</v>
      </c>
      <c r="C97" s="268" t="s">
        <v>4920</v>
      </c>
      <c r="D97" s="268">
        <v>4.2007472483085921</v>
      </c>
      <c r="E97" s="268">
        <v>0.21856098315225661</v>
      </c>
      <c r="F97" s="268">
        <v>1.986918028656879E-2</v>
      </c>
      <c r="G97" s="268">
        <v>1.1126740960478509</v>
      </c>
      <c r="H97" s="268">
        <v>3.4771065501495371</v>
      </c>
      <c r="I97" s="268">
        <v>0</v>
      </c>
      <c r="J97" s="268">
        <v>0</v>
      </c>
      <c r="K97" s="268">
        <v>0</v>
      </c>
      <c r="L97" s="268">
        <v>0.51659868745078819</v>
      </c>
      <c r="M97" s="268">
        <v>0.93385147346873243</v>
      </c>
      <c r="N97" s="268">
        <v>4.2007472483085921</v>
      </c>
      <c r="O97" s="268">
        <v>2.2849557329554089</v>
      </c>
      <c r="P97" s="268">
        <v>11.494320795780039</v>
      </c>
      <c r="Q97" s="268">
        <v>3.7056021234450771</v>
      </c>
      <c r="R97" s="268">
        <v>4.2818083517555703</v>
      </c>
      <c r="S97" s="268">
        <v>5.7819314633915138</v>
      </c>
      <c r="T97" s="268">
        <v>16.6106347195715</v>
      </c>
      <c r="U97" s="268">
        <v>4.6891265476302326</v>
      </c>
      <c r="V97" s="268">
        <v>2.8611619612659038</v>
      </c>
      <c r="W97" s="268">
        <v>5.1262485139347449</v>
      </c>
      <c r="X97" s="268">
        <v>15.825802098252041</v>
      </c>
      <c r="Y97" s="268">
        <v>2.145871470949428</v>
      </c>
      <c r="Z97" s="268">
        <v>1.53986147220908</v>
      </c>
      <c r="AA97" s="268">
        <v>2.1558060610927132</v>
      </c>
      <c r="AB97" s="268">
        <v>11.017460468902391</v>
      </c>
      <c r="AC97" s="268">
        <v>52.836002209999997</v>
      </c>
      <c r="AD97" s="268">
        <v>1.5512802320000001</v>
      </c>
      <c r="AE97" s="268">
        <v>102</v>
      </c>
      <c r="AF97" s="268">
        <v>708.84792370000002</v>
      </c>
      <c r="AG97" s="268">
        <v>101.99930854042231</v>
      </c>
      <c r="AH97" s="268">
        <v>102.0012362430524</v>
      </c>
    </row>
    <row r="98" spans="1:34" ht="15">
      <c r="A98" s="132" t="s">
        <v>5021</v>
      </c>
      <c r="B98" s="268" t="s">
        <v>5343</v>
      </c>
      <c r="C98" s="268" t="s">
        <v>4921</v>
      </c>
      <c r="D98" s="268">
        <v>5.2509340603857417</v>
      </c>
      <c r="E98" s="268">
        <v>0.2161650368839069</v>
      </c>
      <c r="F98" s="268">
        <v>1.9651366989446091E-2</v>
      </c>
      <c r="G98" s="268">
        <v>1.10047655140898</v>
      </c>
      <c r="H98" s="268">
        <v>3.4389892231530639</v>
      </c>
      <c r="I98" s="268">
        <v>0</v>
      </c>
      <c r="J98" s="268">
        <v>0</v>
      </c>
      <c r="K98" s="268">
        <v>0</v>
      </c>
      <c r="L98" s="268">
        <v>0.51093554172559796</v>
      </c>
      <c r="M98" s="268">
        <v>0.92361424850396556</v>
      </c>
      <c r="N98" s="268">
        <v>5.2509340603857417</v>
      </c>
      <c r="O98" s="268">
        <v>2.2599072037862991</v>
      </c>
      <c r="P98" s="268">
        <v>11.36831580339455</v>
      </c>
      <c r="Q98" s="268">
        <v>3.664979943531693</v>
      </c>
      <c r="R98" s="268">
        <v>4.2348695862256287</v>
      </c>
      <c r="S98" s="268">
        <v>5.7185477939288081</v>
      </c>
      <c r="T98" s="268">
        <v>16.428542803176921</v>
      </c>
      <c r="U98" s="268">
        <v>4.6377226095092761</v>
      </c>
      <c r="V98" s="268">
        <v>2.8297968464802352</v>
      </c>
      <c r="W98" s="268">
        <v>5.070052683277086</v>
      </c>
      <c r="X98" s="268">
        <v>15.652313807093799</v>
      </c>
      <c r="Y98" s="268">
        <v>2.122347634860176</v>
      </c>
      <c r="Z98" s="268">
        <v>1.522980941682071</v>
      </c>
      <c r="AA98" s="268">
        <v>2.1321733183548992</v>
      </c>
      <c r="AB98" s="268">
        <v>10.896682995647851</v>
      </c>
      <c r="AC98" s="268">
        <v>53.421629860000003</v>
      </c>
      <c r="AD98" s="268">
        <v>1.5512802320000001</v>
      </c>
      <c r="AE98" s="268">
        <v>102</v>
      </c>
      <c r="AF98" s="268">
        <v>708.84792370000002</v>
      </c>
      <c r="AG98" s="268">
        <v>101.9991279460618</v>
      </c>
      <c r="AH98" s="268">
        <v>102.0009169565602</v>
      </c>
    </row>
    <row r="99" spans="1:34" ht="15">
      <c r="A99" s="132" t="s">
        <v>5022</v>
      </c>
      <c r="B99" s="268" t="s">
        <v>5344</v>
      </c>
      <c r="C99" s="268" t="s">
        <v>4915</v>
      </c>
      <c r="D99" s="268">
        <v>0</v>
      </c>
      <c r="E99" s="268">
        <v>0.22743719631965281</v>
      </c>
      <c r="F99" s="268">
        <v>2.0676108756332079E-2</v>
      </c>
      <c r="G99" s="268">
        <v>1.157862090354596</v>
      </c>
      <c r="H99" s="268">
        <v>3.6183190323581118</v>
      </c>
      <c r="I99" s="268">
        <v>0</v>
      </c>
      <c r="J99" s="268">
        <v>0</v>
      </c>
      <c r="K99" s="268">
        <v>0</v>
      </c>
      <c r="L99" s="268">
        <v>0.53757882766463361</v>
      </c>
      <c r="M99" s="268">
        <v>0.97177711154760704</v>
      </c>
      <c r="N99" s="268">
        <v>2.6878941383231698</v>
      </c>
      <c r="O99" s="268">
        <v>0</v>
      </c>
      <c r="P99" s="268">
        <v>11.961128915538101</v>
      </c>
      <c r="Q99" s="268">
        <v>3.8560942830559299</v>
      </c>
      <c r="R99" s="268">
        <v>4.4557014369895596</v>
      </c>
      <c r="S99" s="268">
        <v>6.0167476480926334</v>
      </c>
      <c r="T99" s="268">
        <v>17.28522692029361</v>
      </c>
      <c r="U99" s="268">
        <v>4.8795616664943688</v>
      </c>
      <c r="V99" s="268">
        <v>2.977359660911818</v>
      </c>
      <c r="W99" s="268">
        <v>5.3344360591336732</v>
      </c>
      <c r="X99" s="268">
        <v>16.468520624418499</v>
      </c>
      <c r="Y99" s="268">
        <v>2.2330197456838641</v>
      </c>
      <c r="Z99" s="268">
        <v>1.6023984286157349</v>
      </c>
      <c r="AA99" s="268">
        <v>2.2433578000620291</v>
      </c>
      <c r="AB99" s="268">
        <v>11.464902305386129</v>
      </c>
      <c r="AC99" s="268">
        <v>50.773966510000001</v>
      </c>
      <c r="AD99" s="268">
        <v>1.5512802320000001</v>
      </c>
      <c r="AE99" s="268">
        <v>102</v>
      </c>
      <c r="AF99" s="268">
        <v>708.84792370000002</v>
      </c>
      <c r="AG99" s="268">
        <v>102.0013185084609</v>
      </c>
      <c r="AH99" s="268">
        <v>102.00291370824741</v>
      </c>
    </row>
    <row r="100" spans="1:34" ht="15">
      <c r="A100" s="132" t="s">
        <v>5023</v>
      </c>
      <c r="B100" s="268" t="s">
        <v>5344</v>
      </c>
      <c r="C100" s="268" t="s">
        <v>4917</v>
      </c>
      <c r="D100" s="268">
        <v>0.92901141068363091</v>
      </c>
      <c r="E100" s="268">
        <v>0.22532427881370401</v>
      </c>
      <c r="F100" s="268">
        <v>2.048402534670038E-2</v>
      </c>
      <c r="G100" s="268">
        <v>1.147105419415221</v>
      </c>
      <c r="H100" s="268">
        <v>3.584704435672565</v>
      </c>
      <c r="I100" s="268">
        <v>0</v>
      </c>
      <c r="J100" s="268">
        <v>0</v>
      </c>
      <c r="K100" s="268">
        <v>0</v>
      </c>
      <c r="L100" s="268">
        <v>0.53258465901420959</v>
      </c>
      <c r="M100" s="268">
        <v>0.96274919129491732</v>
      </c>
      <c r="N100" s="268">
        <v>2.6629232950710491</v>
      </c>
      <c r="O100" s="268">
        <v>0.92901141068363091</v>
      </c>
      <c r="P100" s="268">
        <v>11.850008663066159</v>
      </c>
      <c r="Q100" s="268">
        <v>3.820270727159619</v>
      </c>
      <c r="R100" s="268">
        <v>4.4143074622139276</v>
      </c>
      <c r="S100" s="268">
        <v>5.9608513758898063</v>
      </c>
      <c r="T100" s="268">
        <v>17.124645189841502</v>
      </c>
      <c r="U100" s="268">
        <v>4.834229981821287</v>
      </c>
      <c r="V100" s="268">
        <v>2.9496996499248529</v>
      </c>
      <c r="W100" s="268">
        <v>5.2848785394486946</v>
      </c>
      <c r="X100" s="268">
        <v>16.315526188646849</v>
      </c>
      <c r="Y100" s="268">
        <v>2.2122747374436398</v>
      </c>
      <c r="Z100" s="268">
        <v>1.587511964369279</v>
      </c>
      <c r="AA100" s="268">
        <v>2.22251675011699</v>
      </c>
      <c r="AB100" s="268">
        <v>11.35839205474535</v>
      </c>
      <c r="AC100" s="268">
        <v>51.250085650000003</v>
      </c>
      <c r="AD100" s="268">
        <v>1.5512802320000001</v>
      </c>
      <c r="AE100" s="268">
        <v>102</v>
      </c>
      <c r="AF100" s="268">
        <v>708.84792370000002</v>
      </c>
      <c r="AG100" s="268">
        <v>101.9990687758666</v>
      </c>
      <c r="AH100" s="268">
        <v>102.00087455173509</v>
      </c>
    </row>
    <row r="101" spans="1:34" ht="15">
      <c r="A101" s="132" t="s">
        <v>5024</v>
      </c>
      <c r="B101" s="268" t="s">
        <v>5344</v>
      </c>
      <c r="C101" s="268" t="s">
        <v>4918</v>
      </c>
      <c r="D101" s="268">
        <v>1.858022821367264</v>
      </c>
      <c r="E101" s="268">
        <v>0.22321136130775579</v>
      </c>
      <c r="F101" s="268">
        <v>2.0291941937068701E-2</v>
      </c>
      <c r="G101" s="268">
        <v>1.1363487484758481</v>
      </c>
      <c r="H101" s="268">
        <v>3.551089838987024</v>
      </c>
      <c r="I101" s="268">
        <v>0</v>
      </c>
      <c r="J101" s="268">
        <v>0</v>
      </c>
      <c r="K101" s="268">
        <v>0</v>
      </c>
      <c r="L101" s="268">
        <v>0.52759049036378625</v>
      </c>
      <c r="M101" s="268">
        <v>0.95372127104222904</v>
      </c>
      <c r="N101" s="268">
        <v>2.6379524518189319</v>
      </c>
      <c r="O101" s="268">
        <v>1.858022821367264</v>
      </c>
      <c r="P101" s="268">
        <v>11.738888410594241</v>
      </c>
      <c r="Q101" s="268">
        <v>3.784447171263313</v>
      </c>
      <c r="R101" s="268">
        <v>4.3729134874383062</v>
      </c>
      <c r="S101" s="268">
        <v>5.9049551036869934</v>
      </c>
      <c r="T101" s="268">
        <v>16.964063459389429</v>
      </c>
      <c r="U101" s="268">
        <v>4.7888982971482141</v>
      </c>
      <c r="V101" s="268">
        <v>2.9220396389378931</v>
      </c>
      <c r="W101" s="268">
        <v>5.2353210197637257</v>
      </c>
      <c r="X101" s="268">
        <v>16.162531752875221</v>
      </c>
      <c r="Y101" s="268">
        <v>2.1915297292034199</v>
      </c>
      <c r="Z101" s="268">
        <v>1.5726255001228251</v>
      </c>
      <c r="AA101" s="268">
        <v>2.201675700171954</v>
      </c>
      <c r="AB101" s="268">
        <v>11.251881804104601</v>
      </c>
      <c r="AC101" s="268">
        <v>51.735218680000003</v>
      </c>
      <c r="AD101" s="268">
        <v>1.5512802320000001</v>
      </c>
      <c r="AE101" s="268">
        <v>102</v>
      </c>
      <c r="AF101" s="268">
        <v>708.84792370000002</v>
      </c>
      <c r="AG101" s="268">
        <v>101.9983253325217</v>
      </c>
      <c r="AH101" s="268">
        <v>102.0003462943109</v>
      </c>
    </row>
    <row r="102" spans="1:34" ht="15">
      <c r="A102" s="132" t="s">
        <v>5025</v>
      </c>
      <c r="B102" s="268" t="s">
        <v>5344</v>
      </c>
      <c r="C102" s="268" t="s">
        <v>4919</v>
      </c>
      <c r="D102" s="268">
        <v>2.7870342320508921</v>
      </c>
      <c r="E102" s="268">
        <v>0.22109844380180699</v>
      </c>
      <c r="F102" s="268">
        <v>2.0099858527437009E-2</v>
      </c>
      <c r="G102" s="268">
        <v>1.1255920775364721</v>
      </c>
      <c r="H102" s="268">
        <v>3.5174752423014768</v>
      </c>
      <c r="I102" s="268">
        <v>0</v>
      </c>
      <c r="J102" s="268">
        <v>0</v>
      </c>
      <c r="K102" s="268">
        <v>0</v>
      </c>
      <c r="L102" s="268">
        <v>0.52259632171336201</v>
      </c>
      <c r="M102" s="268">
        <v>0.94469335078953909</v>
      </c>
      <c r="N102" s="268">
        <v>2.6129816085668112</v>
      </c>
      <c r="O102" s="268">
        <v>2.7870342320508921</v>
      </c>
      <c r="P102" s="268">
        <v>11.62776815812231</v>
      </c>
      <c r="Q102" s="268">
        <v>3.7486236153670021</v>
      </c>
      <c r="R102" s="268">
        <v>4.3315195126626724</v>
      </c>
      <c r="S102" s="268">
        <v>5.8490588314841672</v>
      </c>
      <c r="T102" s="268">
        <v>16.803481728937331</v>
      </c>
      <c r="U102" s="268">
        <v>4.7435666124751332</v>
      </c>
      <c r="V102" s="268">
        <v>2.894379627950928</v>
      </c>
      <c r="W102" s="268">
        <v>5.1857635000787461</v>
      </c>
      <c r="X102" s="268">
        <v>16.009537317103579</v>
      </c>
      <c r="Y102" s="268">
        <v>2.170784720963197</v>
      </c>
      <c r="Z102" s="268">
        <v>1.5577390358763681</v>
      </c>
      <c r="AA102" s="268">
        <v>2.1808346502269149</v>
      </c>
      <c r="AB102" s="268">
        <v>11.14537155346382</v>
      </c>
      <c r="AC102" s="268">
        <v>52.229624010000002</v>
      </c>
      <c r="AD102" s="268">
        <v>1.5512802320000001</v>
      </c>
      <c r="AE102" s="268">
        <v>102</v>
      </c>
      <c r="AF102" s="268">
        <v>708.84792370000002</v>
      </c>
      <c r="AG102" s="268">
        <v>102.00240044215209</v>
      </c>
      <c r="AH102" s="268">
        <v>102.0046405922042</v>
      </c>
    </row>
    <row r="103" spans="1:34" ht="15">
      <c r="A103" s="132" t="s">
        <v>5026</v>
      </c>
      <c r="B103" s="268" t="s">
        <v>5344</v>
      </c>
      <c r="C103" s="268" t="s">
        <v>4920</v>
      </c>
      <c r="D103" s="268">
        <v>3.716045642734525</v>
      </c>
      <c r="E103" s="268">
        <v>0.21898552629585871</v>
      </c>
      <c r="F103" s="268">
        <v>1.9907775117805341E-2</v>
      </c>
      <c r="G103" s="268">
        <v>1.1148354065970989</v>
      </c>
      <c r="H103" s="268">
        <v>3.483860645615934</v>
      </c>
      <c r="I103" s="268">
        <v>0</v>
      </c>
      <c r="J103" s="268">
        <v>0</v>
      </c>
      <c r="K103" s="268">
        <v>0</v>
      </c>
      <c r="L103" s="268">
        <v>0.51760215306293855</v>
      </c>
      <c r="M103" s="268">
        <v>0.93566543053685081</v>
      </c>
      <c r="N103" s="268">
        <v>2.588010765314694</v>
      </c>
      <c r="O103" s="268">
        <v>3.716045642734525</v>
      </c>
      <c r="P103" s="268">
        <v>11.516647905650389</v>
      </c>
      <c r="Q103" s="268">
        <v>3.7128000594706938</v>
      </c>
      <c r="R103" s="268">
        <v>4.2901255378870493</v>
      </c>
      <c r="S103" s="268">
        <v>5.7931625592813516</v>
      </c>
      <c r="T103" s="268">
        <v>16.642899998485259</v>
      </c>
      <c r="U103" s="268">
        <v>4.6982349278020603</v>
      </c>
      <c r="V103" s="268">
        <v>2.8667196169639682</v>
      </c>
      <c r="W103" s="268">
        <v>5.1362059803937754</v>
      </c>
      <c r="X103" s="268">
        <v>15.856542881331951</v>
      </c>
      <c r="Y103" s="268">
        <v>2.1500397127229771</v>
      </c>
      <c r="Z103" s="268">
        <v>1.542852571629914</v>
      </c>
      <c r="AA103" s="268">
        <v>2.159993600281878</v>
      </c>
      <c r="AB103" s="268">
        <v>11.03886130282306</v>
      </c>
      <c r="AC103" s="268">
        <v>52.733570039999996</v>
      </c>
      <c r="AD103" s="268">
        <v>1.5512802320000001</v>
      </c>
      <c r="AE103" s="268">
        <v>102</v>
      </c>
      <c r="AF103" s="268">
        <v>708.84792370000002</v>
      </c>
      <c r="AG103" s="268">
        <v>102.001088560535</v>
      </c>
      <c r="AH103" s="268">
        <v>102.003552120164</v>
      </c>
    </row>
    <row r="104" spans="1:34" ht="15">
      <c r="A104" s="132" t="s">
        <v>5027</v>
      </c>
      <c r="B104" s="268" t="s">
        <v>5344</v>
      </c>
      <c r="C104" s="268" t="s">
        <v>4921</v>
      </c>
      <c r="D104" s="268">
        <v>4.6450570534181539</v>
      </c>
      <c r="E104" s="268">
        <v>0.2168726087899101</v>
      </c>
      <c r="F104" s="268">
        <v>1.9715691708173649E-2</v>
      </c>
      <c r="G104" s="268">
        <v>1.104078735657724</v>
      </c>
      <c r="H104" s="268">
        <v>3.4502460489303881</v>
      </c>
      <c r="I104" s="268">
        <v>0</v>
      </c>
      <c r="J104" s="268">
        <v>0</v>
      </c>
      <c r="K104" s="268">
        <v>0</v>
      </c>
      <c r="L104" s="268">
        <v>0.51260798441251476</v>
      </c>
      <c r="M104" s="268">
        <v>0.92663751028416119</v>
      </c>
      <c r="N104" s="268">
        <v>2.563039922062575</v>
      </c>
      <c r="O104" s="268">
        <v>4.6450570534181539</v>
      </c>
      <c r="P104" s="268">
        <v>11.405527653178449</v>
      </c>
      <c r="Q104" s="268">
        <v>3.6769765035743851</v>
      </c>
      <c r="R104" s="268">
        <v>4.2487315631114191</v>
      </c>
      <c r="S104" s="268">
        <v>5.7372662870785289</v>
      </c>
      <c r="T104" s="268">
        <v>16.482318268033161</v>
      </c>
      <c r="U104" s="268">
        <v>4.6529032431289803</v>
      </c>
      <c r="V104" s="268">
        <v>2.8390596059770039</v>
      </c>
      <c r="W104" s="268">
        <v>5.0866484607087994</v>
      </c>
      <c r="X104" s="268">
        <v>15.70354844556031</v>
      </c>
      <c r="Y104" s="268">
        <v>2.1292947044827542</v>
      </c>
      <c r="Z104" s="268">
        <v>1.527966107383457</v>
      </c>
      <c r="AA104" s="268">
        <v>2.1391525503368398</v>
      </c>
      <c r="AB104" s="268">
        <v>10.93235105218228</v>
      </c>
      <c r="AC104" s="268">
        <v>53.247335630000002</v>
      </c>
      <c r="AD104" s="268">
        <v>1.5512802320000001</v>
      </c>
      <c r="AE104" s="268">
        <v>102</v>
      </c>
      <c r="AF104" s="268">
        <v>708.84792370000002</v>
      </c>
      <c r="AG104" s="268">
        <v>101.9985363791746</v>
      </c>
      <c r="AH104" s="268">
        <v>102.0012284006461</v>
      </c>
    </row>
    <row r="105" spans="1:34" ht="15">
      <c r="A105" s="132" t="s">
        <v>5028</v>
      </c>
      <c r="B105" s="268" t="s">
        <v>5345</v>
      </c>
      <c r="C105" s="268" t="s">
        <v>4915</v>
      </c>
      <c r="D105" s="268">
        <v>0</v>
      </c>
      <c r="E105" s="268">
        <v>0.2322635135135136</v>
      </c>
      <c r="F105" s="268">
        <v>2.1114864864864871E-2</v>
      </c>
      <c r="G105" s="268">
        <v>1.1824324324324329</v>
      </c>
      <c r="H105" s="268">
        <v>3.6951013513513522</v>
      </c>
      <c r="I105" s="268">
        <v>0</v>
      </c>
      <c r="J105" s="268">
        <v>0</v>
      </c>
      <c r="K105" s="268">
        <v>0</v>
      </c>
      <c r="L105" s="268">
        <v>0.54898648648648662</v>
      </c>
      <c r="M105" s="268">
        <v>0.9923986486486488</v>
      </c>
      <c r="N105" s="268">
        <v>2.744932432432432</v>
      </c>
      <c r="O105" s="268">
        <v>2.4282094594594601</v>
      </c>
      <c r="P105" s="268">
        <v>12.21494932432433</v>
      </c>
      <c r="Q105" s="268">
        <v>3.9379222972972978</v>
      </c>
      <c r="R105" s="268">
        <v>0</v>
      </c>
      <c r="S105" s="268">
        <v>6.1444256756756772</v>
      </c>
      <c r="T105" s="268">
        <v>17.652027027027032</v>
      </c>
      <c r="U105" s="268">
        <v>4.9831081081081088</v>
      </c>
      <c r="V105" s="268">
        <v>3.0405405405405408</v>
      </c>
      <c r="W105" s="268">
        <v>5.4476351351351351</v>
      </c>
      <c r="X105" s="268">
        <v>16.81798986486487</v>
      </c>
      <c r="Y105" s="268">
        <v>2.2804054054054061</v>
      </c>
      <c r="Z105" s="268">
        <v>1.6364020270270281</v>
      </c>
      <c r="AA105" s="268">
        <v>2.2909628378378382</v>
      </c>
      <c r="AB105" s="268">
        <v>11.70819256756756</v>
      </c>
      <c r="AC105" s="268">
        <v>49.718909410000002</v>
      </c>
      <c r="AD105" s="268">
        <v>1.5512802320000001</v>
      </c>
      <c r="AE105" s="268">
        <v>102</v>
      </c>
      <c r="AF105" s="268">
        <v>708.84792370000002</v>
      </c>
      <c r="AG105" s="268">
        <v>101.99922419564859</v>
      </c>
      <c r="AH105" s="268">
        <v>101.9986123213132</v>
      </c>
    </row>
    <row r="106" spans="1:34" ht="15">
      <c r="A106" s="132" t="s">
        <v>5029</v>
      </c>
      <c r="B106" s="268" t="s">
        <v>5345</v>
      </c>
      <c r="C106" s="268" t="s">
        <v>4917</v>
      </c>
      <c r="D106" s="268">
        <v>1.740886600020195</v>
      </c>
      <c r="E106" s="268">
        <v>0.22822006913002049</v>
      </c>
      <c r="F106" s="268">
        <v>2.0747279011820059E-2</v>
      </c>
      <c r="G106" s="268">
        <v>1.1618476246619229</v>
      </c>
      <c r="H106" s="268">
        <v>3.6307738270685088</v>
      </c>
      <c r="I106" s="268">
        <v>0</v>
      </c>
      <c r="J106" s="268">
        <v>0</v>
      </c>
      <c r="K106" s="268">
        <v>0</v>
      </c>
      <c r="L106" s="268">
        <v>0.53942925430732125</v>
      </c>
      <c r="M106" s="268">
        <v>0.97512211355554235</v>
      </c>
      <c r="N106" s="268">
        <v>2.697146271536607</v>
      </c>
      <c r="O106" s="268">
        <v>2.3859370863593061</v>
      </c>
      <c r="P106" s="268">
        <v>12.002300908337901</v>
      </c>
      <c r="Q106" s="268">
        <v>3.869367535704439</v>
      </c>
      <c r="R106" s="268">
        <v>1.740886600020195</v>
      </c>
      <c r="S106" s="268">
        <v>6.0374581924396349</v>
      </c>
      <c r="T106" s="268">
        <v>17.34472525388156</v>
      </c>
      <c r="U106" s="268">
        <v>4.8963578467895319</v>
      </c>
      <c r="V106" s="268">
        <v>2.9876081777020871</v>
      </c>
      <c r="W106" s="268">
        <v>5.3527979850495724</v>
      </c>
      <c r="X106" s="268">
        <v>16.525207732914669</v>
      </c>
      <c r="Y106" s="268">
        <v>2.2407061332765661</v>
      </c>
      <c r="Z106" s="268">
        <v>1.6079141234160541</v>
      </c>
      <c r="AA106" s="268">
        <v>2.2510797727824752</v>
      </c>
      <c r="AB106" s="268">
        <v>11.50436621205422</v>
      </c>
      <c r="AC106" s="268">
        <v>50.599794459999998</v>
      </c>
      <c r="AD106" s="268">
        <v>1.5512802320000001</v>
      </c>
      <c r="AE106" s="268">
        <v>102</v>
      </c>
      <c r="AF106" s="268">
        <v>708.84792370000002</v>
      </c>
      <c r="AG106" s="268">
        <v>102.00144094081141</v>
      </c>
      <c r="AH106" s="268">
        <v>102.0018965213815</v>
      </c>
    </row>
    <row r="107" spans="1:34" ht="15">
      <c r="A107" s="132" t="s">
        <v>5030</v>
      </c>
      <c r="B107" s="268" t="s">
        <v>5345</v>
      </c>
      <c r="C107" s="268" t="s">
        <v>4918</v>
      </c>
      <c r="D107" s="268">
        <v>3.4817732000403931</v>
      </c>
      <c r="E107" s="268">
        <v>0.2241766247465278</v>
      </c>
      <c r="F107" s="268">
        <v>2.0379693158775261E-2</v>
      </c>
      <c r="G107" s="268">
        <v>1.141262816891415</v>
      </c>
      <c r="H107" s="268">
        <v>3.5664463027856712</v>
      </c>
      <c r="I107" s="268">
        <v>0</v>
      </c>
      <c r="J107" s="268">
        <v>0</v>
      </c>
      <c r="K107" s="268">
        <v>0</v>
      </c>
      <c r="L107" s="268">
        <v>0.52987202212815676</v>
      </c>
      <c r="M107" s="268">
        <v>0.95784557846243723</v>
      </c>
      <c r="N107" s="268">
        <v>2.6493601106407838</v>
      </c>
      <c r="O107" s="268">
        <v>2.3436647132591539</v>
      </c>
      <c r="P107" s="268">
        <v>11.78965249235149</v>
      </c>
      <c r="Q107" s="268">
        <v>3.800812774111586</v>
      </c>
      <c r="R107" s="268">
        <v>3.4817732000403931</v>
      </c>
      <c r="S107" s="268">
        <v>5.9304907092035997</v>
      </c>
      <c r="T107" s="268">
        <v>17.03742348073612</v>
      </c>
      <c r="U107" s="268">
        <v>4.8096075854709612</v>
      </c>
      <c r="V107" s="268">
        <v>2.934675814863636</v>
      </c>
      <c r="W107" s="268">
        <v>5.2579608349640159</v>
      </c>
      <c r="X107" s="268">
        <v>16.2324256009645</v>
      </c>
      <c r="Y107" s="268">
        <v>2.2010068611477291</v>
      </c>
      <c r="Z107" s="268">
        <v>1.5794262198050819</v>
      </c>
      <c r="AA107" s="268">
        <v>2.2111967077271162</v>
      </c>
      <c r="AB107" s="268">
        <v>11.30053985654088</v>
      </c>
      <c r="AC107" s="268">
        <v>51.512456309999997</v>
      </c>
      <c r="AD107" s="268">
        <v>1.5512802320000001</v>
      </c>
      <c r="AE107" s="268">
        <v>102</v>
      </c>
      <c r="AF107" s="268">
        <v>708.84792370000002</v>
      </c>
      <c r="AG107" s="268">
        <v>101.9986752418632</v>
      </c>
      <c r="AH107" s="268">
        <v>102.0002372264132</v>
      </c>
    </row>
    <row r="108" spans="1:34" ht="15">
      <c r="A108" s="132" t="s">
        <v>5031</v>
      </c>
      <c r="B108" s="268" t="s">
        <v>5345</v>
      </c>
      <c r="C108" s="268" t="s">
        <v>4919</v>
      </c>
      <c r="D108" s="268">
        <v>5.2226598000605859</v>
      </c>
      <c r="E108" s="268">
        <v>0.22013318036303489</v>
      </c>
      <c r="F108" s="268">
        <v>2.001210730573046E-2</v>
      </c>
      <c r="G108" s="268">
        <v>1.120678009120905</v>
      </c>
      <c r="H108" s="268">
        <v>3.50211877850283</v>
      </c>
      <c r="I108" s="268">
        <v>0</v>
      </c>
      <c r="J108" s="268">
        <v>0</v>
      </c>
      <c r="K108" s="268">
        <v>0</v>
      </c>
      <c r="L108" s="268">
        <v>0.52031478994899161</v>
      </c>
      <c r="M108" s="268">
        <v>0.94056904336933111</v>
      </c>
      <c r="N108" s="268">
        <v>2.6015739497449588</v>
      </c>
      <c r="O108" s="268">
        <v>2.3013923401590008</v>
      </c>
      <c r="P108" s="268">
        <v>11.577004076365061</v>
      </c>
      <c r="Q108" s="268">
        <v>3.7322580125187299</v>
      </c>
      <c r="R108" s="268">
        <v>5.2226598000605859</v>
      </c>
      <c r="S108" s="268">
        <v>5.8235232259675618</v>
      </c>
      <c r="T108" s="268">
        <v>16.730121707590651</v>
      </c>
      <c r="U108" s="268">
        <v>4.722857324152387</v>
      </c>
      <c r="V108" s="268">
        <v>2.881743452025185</v>
      </c>
      <c r="W108" s="268">
        <v>5.1631236848784567</v>
      </c>
      <c r="X108" s="268">
        <v>15.93964346901431</v>
      </c>
      <c r="Y108" s="268">
        <v>2.16130758901889</v>
      </c>
      <c r="Z108" s="268">
        <v>1.5509383161941099</v>
      </c>
      <c r="AA108" s="268">
        <v>2.1713136426717541</v>
      </c>
      <c r="AB108" s="268">
        <v>11.096713501027541</v>
      </c>
      <c r="AC108" s="268">
        <v>52.458646029999997</v>
      </c>
      <c r="AD108" s="268">
        <v>1.5512802320000001</v>
      </c>
      <c r="AE108" s="268">
        <v>102</v>
      </c>
      <c r="AF108" s="268">
        <v>708.84792370000002</v>
      </c>
      <c r="AG108" s="268">
        <v>101.99943619339049</v>
      </c>
      <c r="AH108" s="268">
        <v>102.0021449822363</v>
      </c>
    </row>
    <row r="109" spans="1:34" ht="15">
      <c r="A109" s="132" t="s">
        <v>5032</v>
      </c>
      <c r="B109" s="268" t="s">
        <v>5345</v>
      </c>
      <c r="C109" s="268" t="s">
        <v>4920</v>
      </c>
      <c r="D109" s="268">
        <v>6.9635464000807827</v>
      </c>
      <c r="E109" s="268">
        <v>0.21608973597954209</v>
      </c>
      <c r="F109" s="268">
        <v>1.9644521452685651E-2</v>
      </c>
      <c r="G109" s="268">
        <v>1.1000932013503959</v>
      </c>
      <c r="H109" s="268">
        <v>3.437791254219988</v>
      </c>
      <c r="I109" s="268">
        <v>0</v>
      </c>
      <c r="J109" s="268">
        <v>0</v>
      </c>
      <c r="K109" s="268">
        <v>0</v>
      </c>
      <c r="L109" s="268">
        <v>0.51075755776982679</v>
      </c>
      <c r="M109" s="268">
        <v>0.92329250827622555</v>
      </c>
      <c r="N109" s="268">
        <v>2.5537877888491338</v>
      </c>
      <c r="O109" s="268">
        <v>2.2591199670588491</v>
      </c>
      <c r="P109" s="268">
        <v>11.36435566037864</v>
      </c>
      <c r="Q109" s="268">
        <v>3.6637032509258729</v>
      </c>
      <c r="R109" s="268">
        <v>6.9635464000807827</v>
      </c>
      <c r="S109" s="268">
        <v>5.716555742731523</v>
      </c>
      <c r="T109" s="268">
        <v>16.422819934445201</v>
      </c>
      <c r="U109" s="268">
        <v>4.6361070628338137</v>
      </c>
      <c r="V109" s="268">
        <v>2.828811089186734</v>
      </c>
      <c r="W109" s="268">
        <v>5.0682865347928958</v>
      </c>
      <c r="X109" s="268">
        <v>15.646861337064131</v>
      </c>
      <c r="Y109" s="268">
        <v>2.1216083168900499</v>
      </c>
      <c r="Z109" s="268">
        <v>1.522450412583138</v>
      </c>
      <c r="AA109" s="268">
        <v>2.1314305776163929</v>
      </c>
      <c r="AB109" s="268">
        <v>10.892887145514189</v>
      </c>
      <c r="AC109" s="268">
        <v>53.44024572</v>
      </c>
      <c r="AD109" s="268">
        <v>1.5512802320000001</v>
      </c>
      <c r="AE109" s="268">
        <v>102</v>
      </c>
      <c r="AF109" s="268">
        <v>708.84792370000002</v>
      </c>
      <c r="AG109" s="268">
        <v>102.00111909790191</v>
      </c>
      <c r="AH109" s="268">
        <v>102.0050178011118</v>
      </c>
    </row>
    <row r="110" spans="1:34" ht="15">
      <c r="A110" s="132" t="s">
        <v>5033</v>
      </c>
      <c r="B110" s="268" t="s">
        <v>5345</v>
      </c>
      <c r="C110" s="268" t="s">
        <v>4921</v>
      </c>
      <c r="D110" s="268">
        <v>8.7044330001009858</v>
      </c>
      <c r="E110" s="268">
        <v>0.2120462915960494</v>
      </c>
      <c r="F110" s="268">
        <v>1.927693559964086E-2</v>
      </c>
      <c r="G110" s="268">
        <v>1.0795083935798879</v>
      </c>
      <c r="H110" s="268">
        <v>3.373463729937149</v>
      </c>
      <c r="I110" s="268">
        <v>0</v>
      </c>
      <c r="J110" s="268">
        <v>0</v>
      </c>
      <c r="K110" s="268">
        <v>0</v>
      </c>
      <c r="L110" s="268">
        <v>0.50120032559066185</v>
      </c>
      <c r="M110" s="268">
        <v>0.90601597318311999</v>
      </c>
      <c r="N110" s="268">
        <v>2.5060016279533119</v>
      </c>
      <c r="O110" s="268">
        <v>2.2168475939586969</v>
      </c>
      <c r="P110" s="268">
        <v>11.151707244392229</v>
      </c>
      <c r="Q110" s="268">
        <v>3.595148489333019</v>
      </c>
      <c r="R110" s="268">
        <v>8.7044330001009858</v>
      </c>
      <c r="S110" s="268">
        <v>5.6095882594954878</v>
      </c>
      <c r="T110" s="268">
        <v>16.11551816129975</v>
      </c>
      <c r="U110" s="268">
        <v>4.5493568015152404</v>
      </c>
      <c r="V110" s="268">
        <v>2.7758787263482829</v>
      </c>
      <c r="W110" s="268">
        <v>4.9734493847073411</v>
      </c>
      <c r="X110" s="268">
        <v>15.354079205113941</v>
      </c>
      <c r="Y110" s="268">
        <v>2.081909044761213</v>
      </c>
      <c r="Z110" s="268">
        <v>1.493962508972166</v>
      </c>
      <c r="AA110" s="268">
        <v>2.0915475125610321</v>
      </c>
      <c r="AB110" s="268">
        <v>10.68906079000085</v>
      </c>
      <c r="AC110" s="268">
        <v>54.459281050000001</v>
      </c>
      <c r="AD110" s="268">
        <v>1.5512802320000001</v>
      </c>
      <c r="AE110" s="268">
        <v>102</v>
      </c>
      <c r="AF110" s="268">
        <v>708.84792370000002</v>
      </c>
      <c r="AG110" s="268">
        <v>101.99978986539671</v>
      </c>
      <c r="AH110" s="268">
        <v>102.00492358216199</v>
      </c>
    </row>
    <row r="111" spans="1:34" ht="15">
      <c r="A111" s="132" t="s">
        <v>5034</v>
      </c>
      <c r="B111" s="268" t="s">
        <v>5346</v>
      </c>
      <c r="C111" s="268" t="s">
        <v>4915</v>
      </c>
      <c r="D111" s="268">
        <v>0</v>
      </c>
      <c r="E111" s="268">
        <v>0.23602617744877161</v>
      </c>
      <c r="F111" s="268">
        <v>2.1456925222615601E-2</v>
      </c>
      <c r="G111" s="268">
        <v>1.2015878124664741</v>
      </c>
      <c r="H111" s="268">
        <v>3.754961913957731</v>
      </c>
      <c r="I111" s="268">
        <v>0</v>
      </c>
      <c r="J111" s="268">
        <v>0</v>
      </c>
      <c r="K111" s="268">
        <v>0</v>
      </c>
      <c r="L111" s="268">
        <v>0.55788005578800548</v>
      </c>
      <c r="M111" s="268">
        <v>1.008475485462933</v>
      </c>
      <c r="N111" s="268">
        <v>2.789400278940029</v>
      </c>
      <c r="O111" s="268">
        <v>2.467546400600793</v>
      </c>
      <c r="P111" s="268">
        <v>12.41283124128312</v>
      </c>
      <c r="Q111" s="268">
        <v>4.0017165540178086</v>
      </c>
      <c r="R111" s="268">
        <v>4.6239673854736614</v>
      </c>
      <c r="S111" s="268">
        <v>0</v>
      </c>
      <c r="T111" s="268">
        <v>17.937989486106641</v>
      </c>
      <c r="U111" s="268">
        <v>5.0638343525372811</v>
      </c>
      <c r="V111" s="268">
        <v>3.0897972320566458</v>
      </c>
      <c r="W111" s="268">
        <v>5.5358867074348233</v>
      </c>
      <c r="X111" s="268">
        <v>17.09044093981333</v>
      </c>
      <c r="Y111" s="268">
        <v>2.317347924042485</v>
      </c>
      <c r="Z111" s="268">
        <v>1.6629117047527091</v>
      </c>
      <c r="AA111" s="268">
        <v>2.3280763866537928</v>
      </c>
      <c r="AB111" s="268">
        <v>11.897865035940351</v>
      </c>
      <c r="AC111" s="268">
        <v>48.926304330000001</v>
      </c>
      <c r="AD111" s="268">
        <v>1.5512802320000001</v>
      </c>
      <c r="AE111" s="268">
        <v>102</v>
      </c>
      <c r="AF111" s="268">
        <v>708.84792370000002</v>
      </c>
      <c r="AG111" s="268">
        <v>102.0010265151265</v>
      </c>
      <c r="AH111" s="268">
        <v>102.00667703680639</v>
      </c>
    </row>
    <row r="112" spans="1:34" ht="15">
      <c r="A112" s="132" t="s">
        <v>5035</v>
      </c>
      <c r="B112" s="268" t="s">
        <v>5346</v>
      </c>
      <c r="C112" s="268" t="s">
        <v>4917</v>
      </c>
      <c r="D112" s="268">
        <v>2.350802787034231</v>
      </c>
      <c r="E112" s="268">
        <v>0.2304776674911754</v>
      </c>
      <c r="F112" s="268">
        <v>2.09525152264705E-2</v>
      </c>
      <c r="G112" s="268">
        <v>1.1733408526823479</v>
      </c>
      <c r="H112" s="268">
        <v>3.6666901646323371</v>
      </c>
      <c r="I112" s="268">
        <v>0</v>
      </c>
      <c r="J112" s="268">
        <v>0</v>
      </c>
      <c r="K112" s="268">
        <v>0</v>
      </c>
      <c r="L112" s="268">
        <v>0.54476539588823281</v>
      </c>
      <c r="M112" s="268">
        <v>0.98476821564411321</v>
      </c>
      <c r="N112" s="268">
        <v>2.723826979441164</v>
      </c>
      <c r="O112" s="268">
        <v>2.409539251044106</v>
      </c>
      <c r="P112" s="268">
        <v>12.121030058513179</v>
      </c>
      <c r="Q112" s="268">
        <v>3.9076440897367459</v>
      </c>
      <c r="R112" s="268">
        <v>4.5152670313043899</v>
      </c>
      <c r="S112" s="268">
        <v>2.350802787034231</v>
      </c>
      <c r="T112" s="268">
        <v>17.516302729329329</v>
      </c>
      <c r="U112" s="268">
        <v>4.9447935934470371</v>
      </c>
      <c r="V112" s="268">
        <v>3.0171621926117509</v>
      </c>
      <c r="W112" s="268">
        <v>5.4057489284293867</v>
      </c>
      <c r="X112" s="268">
        <v>16.68867837788375</v>
      </c>
      <c r="Y112" s="268">
        <v>2.2628716444588139</v>
      </c>
      <c r="Z112" s="268">
        <v>1.623819930051464</v>
      </c>
      <c r="AA112" s="268">
        <v>2.2733479020720488</v>
      </c>
      <c r="AB112" s="268">
        <v>11.61816969307789</v>
      </c>
      <c r="AC112" s="268">
        <v>50.104154190000003</v>
      </c>
      <c r="AD112" s="268">
        <v>1.5512802320000001</v>
      </c>
      <c r="AE112" s="268">
        <v>102</v>
      </c>
      <c r="AF112" s="268">
        <v>708.84792370000002</v>
      </c>
      <c r="AG112" s="268">
        <v>101.99783061188241</v>
      </c>
      <c r="AH112" s="268">
        <v>102.0021196940191</v>
      </c>
    </row>
    <row r="113" spans="1:34" ht="15">
      <c r="A113" s="132" t="s">
        <v>5036</v>
      </c>
      <c r="B113" s="268" t="s">
        <v>5346</v>
      </c>
      <c r="C113" s="268" t="s">
        <v>4918</v>
      </c>
      <c r="D113" s="268">
        <v>4.7016055740684646</v>
      </c>
      <c r="E113" s="268">
        <v>0.2249291575335795</v>
      </c>
      <c r="F113" s="268">
        <v>2.044810523032542E-2</v>
      </c>
      <c r="G113" s="268">
        <v>1.1450938928982231</v>
      </c>
      <c r="H113" s="268">
        <v>3.5784184153069472</v>
      </c>
      <c r="I113" s="268">
        <v>0</v>
      </c>
      <c r="J113" s="268">
        <v>0</v>
      </c>
      <c r="K113" s="268">
        <v>0</v>
      </c>
      <c r="L113" s="268">
        <v>0.53165073598846058</v>
      </c>
      <c r="M113" s="268">
        <v>0.96106094582529422</v>
      </c>
      <c r="N113" s="268">
        <v>2.658253679942304</v>
      </c>
      <c r="O113" s="268">
        <v>2.3515321014874222</v>
      </c>
      <c r="P113" s="268">
        <v>11.829228875743251</v>
      </c>
      <c r="Q113" s="268">
        <v>3.8135716254556891</v>
      </c>
      <c r="R113" s="268">
        <v>4.4065666771351264</v>
      </c>
      <c r="S113" s="268">
        <v>4.7016055740684646</v>
      </c>
      <c r="T113" s="268">
        <v>17.094615972552042</v>
      </c>
      <c r="U113" s="268">
        <v>4.8257528343567966</v>
      </c>
      <c r="V113" s="268">
        <v>2.9445271531668591</v>
      </c>
      <c r="W113" s="268">
        <v>5.2756111494239546</v>
      </c>
      <c r="X113" s="268">
        <v>16.286915815954188</v>
      </c>
      <c r="Y113" s="268">
        <v>2.2083953648751451</v>
      </c>
      <c r="Z113" s="268">
        <v>1.584728155350219</v>
      </c>
      <c r="AA113" s="268">
        <v>2.218619417490308</v>
      </c>
      <c r="AB113" s="268">
        <v>11.33847435021544</v>
      </c>
      <c r="AC113" s="268">
        <v>51.340114</v>
      </c>
      <c r="AD113" s="268">
        <v>1.5512802320000001</v>
      </c>
      <c r="AE113" s="268">
        <v>102</v>
      </c>
      <c r="AF113" s="268">
        <v>708.84792370000002</v>
      </c>
      <c r="AG113" s="268">
        <v>101.99978867186481</v>
      </c>
      <c r="AH113" s="268">
        <v>102.0026570889793</v>
      </c>
    </row>
    <row r="114" spans="1:34" ht="15">
      <c r="A114" s="132" t="s">
        <v>5037</v>
      </c>
      <c r="B114" s="268" t="s">
        <v>5346</v>
      </c>
      <c r="C114" s="268" t="s">
        <v>4919</v>
      </c>
      <c r="D114" s="268">
        <v>7.0524083611026933</v>
      </c>
      <c r="E114" s="268">
        <v>0.2193806475759833</v>
      </c>
      <c r="F114" s="268">
        <v>1.9943695234180301E-2</v>
      </c>
      <c r="G114" s="268">
        <v>1.1168469331140971</v>
      </c>
      <c r="H114" s="268">
        <v>3.4901466659815519</v>
      </c>
      <c r="I114" s="268">
        <v>0</v>
      </c>
      <c r="J114" s="268">
        <v>0</v>
      </c>
      <c r="K114" s="268">
        <v>0</v>
      </c>
      <c r="L114" s="268">
        <v>0.51853607608868779</v>
      </c>
      <c r="M114" s="268">
        <v>0.93735367600647401</v>
      </c>
      <c r="N114" s="268">
        <v>2.5926803804434382</v>
      </c>
      <c r="O114" s="268">
        <v>2.2935249519307339</v>
      </c>
      <c r="P114" s="268">
        <v>11.537427692973299</v>
      </c>
      <c r="Q114" s="268">
        <v>3.7194991611746269</v>
      </c>
      <c r="R114" s="268">
        <v>4.297866322965854</v>
      </c>
      <c r="S114" s="268">
        <v>7.0524083611026933</v>
      </c>
      <c r="T114" s="268">
        <v>16.67292921577473</v>
      </c>
      <c r="U114" s="268">
        <v>4.7067120752665508</v>
      </c>
      <c r="V114" s="268">
        <v>2.8718921137219628</v>
      </c>
      <c r="W114" s="268">
        <v>5.1454733704185163</v>
      </c>
      <c r="X114" s="268">
        <v>15.88515325402461</v>
      </c>
      <c r="Y114" s="268">
        <v>2.1539190852914731</v>
      </c>
      <c r="Z114" s="268">
        <v>1.545636380648973</v>
      </c>
      <c r="AA114" s="268">
        <v>2.1638909329085632</v>
      </c>
      <c r="AB114" s="268">
        <v>11.058779007352969</v>
      </c>
      <c r="AC114" s="268">
        <v>52.638592860000003</v>
      </c>
      <c r="AD114" s="268">
        <v>1.5512802320000001</v>
      </c>
      <c r="AE114" s="268">
        <v>102</v>
      </c>
      <c r="AF114" s="268">
        <v>708.84792370000002</v>
      </c>
      <c r="AG114" s="268">
        <v>102.00000232967081</v>
      </c>
      <c r="AH114" s="268">
        <v>102.0013754560832</v>
      </c>
    </row>
    <row r="115" spans="1:34" ht="15">
      <c r="A115" s="132" t="s">
        <v>5038</v>
      </c>
      <c r="B115" s="268" t="s">
        <v>5346</v>
      </c>
      <c r="C115" s="268" t="s">
        <v>4920</v>
      </c>
      <c r="D115" s="268">
        <v>9.4032111481369292</v>
      </c>
      <c r="E115" s="268">
        <v>0.2138321376183874</v>
      </c>
      <c r="F115" s="268">
        <v>1.9439285238035221E-2</v>
      </c>
      <c r="G115" s="268">
        <v>1.088599973329972</v>
      </c>
      <c r="H115" s="268">
        <v>3.4018749166561628</v>
      </c>
      <c r="I115" s="268">
        <v>0</v>
      </c>
      <c r="J115" s="268">
        <v>0</v>
      </c>
      <c r="K115" s="268">
        <v>0</v>
      </c>
      <c r="L115" s="268">
        <v>0.50542141618891556</v>
      </c>
      <c r="M115" s="268">
        <v>0.91364640618765514</v>
      </c>
      <c r="N115" s="268">
        <v>2.5271070809445768</v>
      </c>
      <c r="O115" s="268">
        <v>2.2355178023740492</v>
      </c>
      <c r="P115" s="268">
        <v>11.245626510203371</v>
      </c>
      <c r="Q115" s="268">
        <v>3.6254266968935669</v>
      </c>
      <c r="R115" s="268">
        <v>4.1891659687965879</v>
      </c>
      <c r="S115" s="268">
        <v>9.4032111481369292</v>
      </c>
      <c r="T115" s="268">
        <v>16.251242458997439</v>
      </c>
      <c r="U115" s="268">
        <v>4.5876713161763103</v>
      </c>
      <c r="V115" s="268">
        <v>2.799257074277071</v>
      </c>
      <c r="W115" s="268">
        <v>5.0153355914130833</v>
      </c>
      <c r="X115" s="268">
        <v>15.48339069209505</v>
      </c>
      <c r="Y115" s="268">
        <v>2.099442805707803</v>
      </c>
      <c r="Z115" s="268">
        <v>1.506544605947729</v>
      </c>
      <c r="AA115" s="268">
        <v>2.109162448326821</v>
      </c>
      <c r="AB115" s="268">
        <v>10.779083664490519</v>
      </c>
      <c r="AC115" s="268">
        <v>54.004457500000001</v>
      </c>
      <c r="AD115" s="268">
        <v>1.5512802320000001</v>
      </c>
      <c r="AE115" s="268">
        <v>102</v>
      </c>
      <c r="AF115" s="268">
        <v>708.84792370000002</v>
      </c>
      <c r="AG115" s="268">
        <v>101.997816504659</v>
      </c>
      <c r="AH115" s="268">
        <v>101.99761969538601</v>
      </c>
    </row>
    <row r="116" spans="1:34" ht="15">
      <c r="A116" s="132" t="s">
        <v>5039</v>
      </c>
      <c r="B116" s="268" t="s">
        <v>5346</v>
      </c>
      <c r="C116" s="268" t="s">
        <v>4921</v>
      </c>
      <c r="D116" s="268">
        <v>11.754013935171161</v>
      </c>
      <c r="E116" s="268">
        <v>0.2082836276607912</v>
      </c>
      <c r="F116" s="268">
        <v>1.8934875241890119E-2</v>
      </c>
      <c r="G116" s="268">
        <v>1.0603530135458461</v>
      </c>
      <c r="H116" s="268">
        <v>3.3136031673307689</v>
      </c>
      <c r="I116" s="268">
        <v>0</v>
      </c>
      <c r="J116" s="268">
        <v>0</v>
      </c>
      <c r="K116" s="268">
        <v>0</v>
      </c>
      <c r="L116" s="268">
        <v>0.49230675628914278</v>
      </c>
      <c r="M116" s="268">
        <v>0.88993913636883559</v>
      </c>
      <c r="N116" s="268">
        <v>2.461533781445715</v>
      </c>
      <c r="O116" s="268">
        <v>2.1775106528173618</v>
      </c>
      <c r="P116" s="268">
        <v>10.95382532743343</v>
      </c>
      <c r="Q116" s="268">
        <v>3.5313542326125069</v>
      </c>
      <c r="R116" s="268">
        <v>4.0804656146273182</v>
      </c>
      <c r="S116" s="268">
        <v>11.754013935171161</v>
      </c>
      <c r="T116" s="268">
        <v>15.82955570222013</v>
      </c>
      <c r="U116" s="268">
        <v>4.4686305570860663</v>
      </c>
      <c r="V116" s="268">
        <v>2.7266220348321761</v>
      </c>
      <c r="W116" s="268">
        <v>4.8851978124076467</v>
      </c>
      <c r="X116" s="268">
        <v>15.08162813016548</v>
      </c>
      <c r="Y116" s="268">
        <v>2.0449665261241332</v>
      </c>
      <c r="Z116" s="268">
        <v>1.467452831246483</v>
      </c>
      <c r="AA116" s="268">
        <v>2.054433963745077</v>
      </c>
      <c r="AB116" s="268">
        <v>10.49938832162807</v>
      </c>
      <c r="AC116" s="268">
        <v>55.443093240000003</v>
      </c>
      <c r="AD116" s="268">
        <v>1.5512802320000001</v>
      </c>
      <c r="AE116" s="268">
        <v>102</v>
      </c>
      <c r="AF116" s="268">
        <v>708.84792370000002</v>
      </c>
      <c r="AG116" s="268">
        <v>101.9986766969503</v>
      </c>
      <c r="AH116" s="268">
        <v>101.9968232067209</v>
      </c>
    </row>
    <row r="117" spans="1:34" ht="15">
      <c r="A117" s="132" t="s">
        <v>5040</v>
      </c>
      <c r="B117" s="268" t="s">
        <v>5347</v>
      </c>
      <c r="C117" s="268" t="s">
        <v>4915</v>
      </c>
      <c r="D117" s="268">
        <v>0</v>
      </c>
      <c r="E117" s="268">
        <v>0.2288091523660947</v>
      </c>
      <c r="F117" s="268">
        <v>2.0800832033281341E-2</v>
      </c>
      <c r="G117" s="268">
        <v>1.164846593863754</v>
      </c>
      <c r="H117" s="268">
        <v>3.640145605824233</v>
      </c>
      <c r="I117" s="268">
        <v>0</v>
      </c>
      <c r="J117" s="268">
        <v>0</v>
      </c>
      <c r="K117" s="268">
        <v>0</v>
      </c>
      <c r="L117" s="268">
        <v>0.54082163286531471</v>
      </c>
      <c r="M117" s="268">
        <v>0.97763910556422251</v>
      </c>
      <c r="N117" s="268">
        <v>2.704108164326573</v>
      </c>
      <c r="O117" s="268">
        <v>2.3920956838273528</v>
      </c>
      <c r="P117" s="268">
        <v>12.033281331253249</v>
      </c>
      <c r="Q117" s="268">
        <v>3.8793551742069678</v>
      </c>
      <c r="R117" s="268">
        <v>4.4825793031721259</v>
      </c>
      <c r="S117" s="268">
        <v>6.0530421216848662</v>
      </c>
      <c r="T117" s="268">
        <v>17.389495579823201</v>
      </c>
      <c r="U117" s="268">
        <v>4.9089963598543953</v>
      </c>
      <c r="V117" s="268">
        <v>0</v>
      </c>
      <c r="W117" s="268">
        <v>5.3666146645865833</v>
      </c>
      <c r="X117" s="268">
        <v>16.567862714508589</v>
      </c>
      <c r="Y117" s="268">
        <v>2.246489859594385</v>
      </c>
      <c r="Z117" s="268">
        <v>1.612064482579304</v>
      </c>
      <c r="AA117" s="268">
        <v>2.2568902756110241</v>
      </c>
      <c r="AB117" s="268">
        <v>11.534061362454491</v>
      </c>
      <c r="AC117" s="268">
        <v>50.469522169999998</v>
      </c>
      <c r="AD117" s="268">
        <v>1.5512802320000001</v>
      </c>
      <c r="AE117" s="268">
        <v>102</v>
      </c>
      <c r="AF117" s="268">
        <v>708.84792370000002</v>
      </c>
      <c r="AG117" s="268">
        <v>101.9988528097406</v>
      </c>
      <c r="AH117" s="268">
        <v>102.0015716552206</v>
      </c>
    </row>
    <row r="118" spans="1:34" ht="15">
      <c r="A118" s="132" t="s">
        <v>5041</v>
      </c>
      <c r="B118" s="268" t="s">
        <v>5347</v>
      </c>
      <c r="C118" s="268" t="s">
        <v>4917</v>
      </c>
      <c r="D118" s="268">
        <v>1.163283853377765</v>
      </c>
      <c r="E118" s="268">
        <v>0.2261474524415695</v>
      </c>
      <c r="F118" s="268">
        <v>2.0558859312869951E-2</v>
      </c>
      <c r="G118" s="268">
        <v>1.1512961215207169</v>
      </c>
      <c r="H118" s="268">
        <v>3.597800379752242</v>
      </c>
      <c r="I118" s="268">
        <v>0</v>
      </c>
      <c r="J118" s="268">
        <v>0</v>
      </c>
      <c r="K118" s="268">
        <v>0</v>
      </c>
      <c r="L118" s="268">
        <v>0.53453034213461859</v>
      </c>
      <c r="M118" s="268">
        <v>0.96626638770488782</v>
      </c>
      <c r="N118" s="268">
        <v>2.6726517106730938</v>
      </c>
      <c r="O118" s="268">
        <v>2.364268820980044</v>
      </c>
      <c r="P118" s="268">
        <v>11.89330011249527</v>
      </c>
      <c r="Q118" s="268">
        <v>3.8342272618502449</v>
      </c>
      <c r="R118" s="268">
        <v>4.4304341819234727</v>
      </c>
      <c r="S118" s="268">
        <v>5.9826280600451529</v>
      </c>
      <c r="T118" s="268">
        <v>17.187206385559271</v>
      </c>
      <c r="U118" s="268">
        <v>4.8518907978373056</v>
      </c>
      <c r="V118" s="268">
        <v>1.163283853377765</v>
      </c>
      <c r="W118" s="268">
        <v>5.3041857027204458</v>
      </c>
      <c r="X118" s="268">
        <v>16.375131442700919</v>
      </c>
      <c r="Y118" s="268">
        <v>2.220356805789955</v>
      </c>
      <c r="Z118" s="268">
        <v>1.593311596747421</v>
      </c>
      <c r="AA118" s="268">
        <v>2.23063623544639</v>
      </c>
      <c r="AB118" s="268">
        <v>11.399887488986391</v>
      </c>
      <c r="AC118" s="268">
        <v>51.063536040000002</v>
      </c>
      <c r="AD118" s="268">
        <v>1.5512802320000001</v>
      </c>
      <c r="AE118" s="268">
        <v>102</v>
      </c>
      <c r="AF118" s="268">
        <v>708.84792370000002</v>
      </c>
      <c r="AG118" s="268">
        <v>102.00234726904721</v>
      </c>
      <c r="AH118" s="268">
        <v>102.0048343332688</v>
      </c>
    </row>
    <row r="119" spans="1:34" ht="15">
      <c r="A119" s="132" t="s">
        <v>5042</v>
      </c>
      <c r="B119" s="268" t="s">
        <v>5347</v>
      </c>
      <c r="C119" s="268" t="s">
        <v>4918</v>
      </c>
      <c r="D119" s="268">
        <v>2.3265677067555299</v>
      </c>
      <c r="E119" s="268">
        <v>0.22348575251704431</v>
      </c>
      <c r="F119" s="268">
        <v>2.0316886592458581E-2</v>
      </c>
      <c r="G119" s="268">
        <v>1.1377456491776801</v>
      </c>
      <c r="H119" s="268">
        <v>3.555455153680251</v>
      </c>
      <c r="I119" s="268">
        <v>0</v>
      </c>
      <c r="J119" s="268">
        <v>0</v>
      </c>
      <c r="K119" s="268">
        <v>0</v>
      </c>
      <c r="L119" s="268">
        <v>0.52823905140392269</v>
      </c>
      <c r="M119" s="268">
        <v>0.95489366984555291</v>
      </c>
      <c r="N119" s="268">
        <v>2.6411952570196151</v>
      </c>
      <c r="O119" s="268">
        <v>2.336441958132736</v>
      </c>
      <c r="P119" s="268">
        <v>11.75331889373728</v>
      </c>
      <c r="Q119" s="268">
        <v>3.7890993494935219</v>
      </c>
      <c r="R119" s="268">
        <v>4.3782890606748213</v>
      </c>
      <c r="S119" s="268">
        <v>5.9122139984054423</v>
      </c>
      <c r="T119" s="268">
        <v>16.984917191295359</v>
      </c>
      <c r="U119" s="268">
        <v>4.7947852358202221</v>
      </c>
      <c r="V119" s="268">
        <v>2.3265677067555299</v>
      </c>
      <c r="W119" s="268">
        <v>5.24175674085431</v>
      </c>
      <c r="X119" s="268">
        <v>16.182400170893249</v>
      </c>
      <c r="Y119" s="268">
        <v>2.1942237519855259</v>
      </c>
      <c r="Z119" s="268">
        <v>1.574558710915539</v>
      </c>
      <c r="AA119" s="268">
        <v>2.2043821952817551</v>
      </c>
      <c r="AB119" s="268">
        <v>11.265713615518271</v>
      </c>
      <c r="AC119" s="268">
        <v>51.671699240000002</v>
      </c>
      <c r="AD119" s="268">
        <v>1.5512802320000001</v>
      </c>
      <c r="AE119" s="268">
        <v>102</v>
      </c>
      <c r="AF119" s="268">
        <v>708.84792370000002</v>
      </c>
      <c r="AG119" s="268">
        <v>102.00052063975789</v>
      </c>
      <c r="AH119" s="268">
        <v>102.0027712638078</v>
      </c>
    </row>
    <row r="120" spans="1:34" ht="15">
      <c r="A120" s="132" t="s">
        <v>5043</v>
      </c>
      <c r="B120" s="268" t="s">
        <v>5347</v>
      </c>
      <c r="C120" s="268" t="s">
        <v>4919</v>
      </c>
      <c r="D120" s="268">
        <v>3.4898515601332938</v>
      </c>
      <c r="E120" s="268">
        <v>0.22082405259251889</v>
      </c>
      <c r="F120" s="268">
        <v>2.007491387204717E-2</v>
      </c>
      <c r="G120" s="268">
        <v>1.124195176834641</v>
      </c>
      <c r="H120" s="268">
        <v>3.5131099276082551</v>
      </c>
      <c r="I120" s="268">
        <v>0</v>
      </c>
      <c r="J120" s="268">
        <v>0</v>
      </c>
      <c r="K120" s="268">
        <v>0</v>
      </c>
      <c r="L120" s="268">
        <v>0.52194776067322612</v>
      </c>
      <c r="M120" s="268">
        <v>0.94352095198621666</v>
      </c>
      <c r="N120" s="268">
        <v>2.609738803366132</v>
      </c>
      <c r="O120" s="268">
        <v>2.3086150952854241</v>
      </c>
      <c r="P120" s="268">
        <v>11.613337674979279</v>
      </c>
      <c r="Q120" s="268">
        <v>3.7439714371367971</v>
      </c>
      <c r="R120" s="268">
        <v>4.3261439394261636</v>
      </c>
      <c r="S120" s="268">
        <v>5.8417999367657263</v>
      </c>
      <c r="T120" s="268">
        <v>16.78262799703143</v>
      </c>
      <c r="U120" s="268">
        <v>4.7376796738031324</v>
      </c>
      <c r="V120" s="268">
        <v>3.4898515601332938</v>
      </c>
      <c r="W120" s="268">
        <v>5.1793277789881689</v>
      </c>
      <c r="X120" s="268">
        <v>15.989668899085579</v>
      </c>
      <c r="Y120" s="268">
        <v>2.168090698181095</v>
      </c>
      <c r="Z120" s="268">
        <v>1.5558058250836559</v>
      </c>
      <c r="AA120" s="268">
        <v>2.178128155117117</v>
      </c>
      <c r="AB120" s="268">
        <v>11.131539742050149</v>
      </c>
      <c r="AC120" s="268">
        <v>52.294523409999996</v>
      </c>
      <c r="AD120" s="268">
        <v>1.5512802320000001</v>
      </c>
      <c r="AE120" s="268">
        <v>102</v>
      </c>
      <c r="AF120" s="268">
        <v>708.84792370000002</v>
      </c>
      <c r="AG120" s="268">
        <v>102.00104339260091</v>
      </c>
      <c r="AH120" s="268">
        <v>102.00305165251589</v>
      </c>
    </row>
    <row r="121" spans="1:34" ht="15">
      <c r="A121" s="132" t="s">
        <v>5044</v>
      </c>
      <c r="B121" s="268" t="s">
        <v>5347</v>
      </c>
      <c r="C121" s="268" t="s">
        <v>4920</v>
      </c>
      <c r="D121" s="268">
        <v>4.6531354135110563</v>
      </c>
      <c r="E121" s="268">
        <v>0.2181623526679935</v>
      </c>
      <c r="F121" s="268">
        <v>1.983294115163577E-2</v>
      </c>
      <c r="G121" s="268">
        <v>1.110644704491603</v>
      </c>
      <c r="H121" s="268">
        <v>3.4707647015362588</v>
      </c>
      <c r="I121" s="268">
        <v>0</v>
      </c>
      <c r="J121" s="268">
        <v>0</v>
      </c>
      <c r="K121" s="268">
        <v>0</v>
      </c>
      <c r="L121" s="268">
        <v>0.51565646994252978</v>
      </c>
      <c r="M121" s="268">
        <v>0.93214823412688097</v>
      </c>
      <c r="N121" s="268">
        <v>2.5782823497126501</v>
      </c>
      <c r="O121" s="268">
        <v>2.280788232438113</v>
      </c>
      <c r="P121" s="268">
        <v>11.473356456221291</v>
      </c>
      <c r="Q121" s="268">
        <v>3.6988435247800711</v>
      </c>
      <c r="R121" s="268">
        <v>4.2739988181775068</v>
      </c>
      <c r="S121" s="268">
        <v>5.7713858751260076</v>
      </c>
      <c r="T121" s="268">
        <v>16.5803388027675</v>
      </c>
      <c r="U121" s="268">
        <v>4.6805741117860427</v>
      </c>
      <c r="V121" s="268">
        <v>4.6531354135110563</v>
      </c>
      <c r="W121" s="268">
        <v>5.1168988171220278</v>
      </c>
      <c r="X121" s="268">
        <v>15.79693762727789</v>
      </c>
      <c r="Y121" s="268">
        <v>2.1419576443766641</v>
      </c>
      <c r="Z121" s="268">
        <v>1.537052939251772</v>
      </c>
      <c r="AA121" s="268">
        <v>2.1518741149524812</v>
      </c>
      <c r="AB121" s="268">
        <v>10.99736586858203</v>
      </c>
      <c r="AC121" s="268">
        <v>52.932545179999998</v>
      </c>
      <c r="AD121" s="268">
        <v>1.5512802320000001</v>
      </c>
      <c r="AE121" s="268">
        <v>102</v>
      </c>
      <c r="AF121" s="268">
        <v>708.84792370000002</v>
      </c>
      <c r="AG121" s="268">
        <v>102.0005732670688</v>
      </c>
      <c r="AH121" s="268">
        <v>102.002333208284</v>
      </c>
    </row>
    <row r="122" spans="1:34" ht="15">
      <c r="A122" s="132" t="s">
        <v>5045</v>
      </c>
      <c r="B122" s="268" t="s">
        <v>5347</v>
      </c>
      <c r="C122" s="268" t="s">
        <v>4921</v>
      </c>
      <c r="D122" s="268">
        <v>5.8164192668888202</v>
      </c>
      <c r="E122" s="268">
        <v>0.21550065274346811</v>
      </c>
      <c r="F122" s="268">
        <v>1.9590968431224379E-2</v>
      </c>
      <c r="G122" s="268">
        <v>1.0970942321485651</v>
      </c>
      <c r="H122" s="268">
        <v>3.4284194754642652</v>
      </c>
      <c r="I122" s="268">
        <v>0</v>
      </c>
      <c r="J122" s="268">
        <v>0</v>
      </c>
      <c r="K122" s="268">
        <v>0</v>
      </c>
      <c r="L122" s="268">
        <v>0.50936517921183344</v>
      </c>
      <c r="M122" s="268">
        <v>0.9207755162675455</v>
      </c>
      <c r="N122" s="268">
        <v>2.5468258960591679</v>
      </c>
      <c r="O122" s="268">
        <v>2.252961369590802</v>
      </c>
      <c r="P122" s="268">
        <v>11.333375237463301</v>
      </c>
      <c r="Q122" s="268">
        <v>3.653715612423345</v>
      </c>
      <c r="R122" s="268">
        <v>4.2218536969288509</v>
      </c>
      <c r="S122" s="268">
        <v>5.7009718134862917</v>
      </c>
      <c r="T122" s="268">
        <v>16.37804960850357</v>
      </c>
      <c r="U122" s="268">
        <v>4.6234685497689521</v>
      </c>
      <c r="V122" s="268">
        <v>5.8164192668888202</v>
      </c>
      <c r="W122" s="268">
        <v>5.0544698552558867</v>
      </c>
      <c r="X122" s="268">
        <v>15.60420635547022</v>
      </c>
      <c r="Y122" s="268">
        <v>2.1158245905722319</v>
      </c>
      <c r="Z122" s="268">
        <v>1.5183000534198889</v>
      </c>
      <c r="AA122" s="268">
        <v>2.125620074787844</v>
      </c>
      <c r="AB122" s="268">
        <v>10.86319199511391</v>
      </c>
      <c r="AC122" s="268">
        <v>53.586327660000002</v>
      </c>
      <c r="AD122" s="268">
        <v>1.5512802320000001</v>
      </c>
      <c r="AE122" s="268">
        <v>102</v>
      </c>
      <c r="AF122" s="268">
        <v>708.84792370000002</v>
      </c>
      <c r="AG122" s="268">
        <v>102.0007869280943</v>
      </c>
      <c r="AH122" s="268">
        <v>102.00229248778879</v>
      </c>
    </row>
    <row r="123" spans="1:34" ht="15">
      <c r="A123" s="132" t="s">
        <v>5046</v>
      </c>
      <c r="B123" s="268" t="s">
        <v>5348</v>
      </c>
      <c r="C123" s="268" t="s">
        <v>4915</v>
      </c>
      <c r="D123" s="268">
        <v>0</v>
      </c>
      <c r="E123" s="268">
        <v>0.23436667731969749</v>
      </c>
      <c r="F123" s="268">
        <v>2.1306061574517959E-2</v>
      </c>
      <c r="G123" s="268">
        <v>1.1931394481730051</v>
      </c>
      <c r="H123" s="268">
        <v>3.72856077554064</v>
      </c>
      <c r="I123" s="268">
        <v>0</v>
      </c>
      <c r="J123" s="268">
        <v>0</v>
      </c>
      <c r="K123" s="268">
        <v>0</v>
      </c>
      <c r="L123" s="268">
        <v>0.5539576009374666</v>
      </c>
      <c r="M123" s="268">
        <v>1.001384894002344</v>
      </c>
      <c r="N123" s="268">
        <v>2.7697880046873342</v>
      </c>
      <c r="O123" s="268">
        <v>2.4501970810695628</v>
      </c>
      <c r="P123" s="268">
        <v>12.325556620858629</v>
      </c>
      <c r="Q123" s="268">
        <v>3.9735804836475972</v>
      </c>
      <c r="R123" s="268">
        <v>4.5914562693086172</v>
      </c>
      <c r="S123" s="268">
        <v>6.200063918184723</v>
      </c>
      <c r="T123" s="268">
        <v>17.811867476297</v>
      </c>
      <c r="U123" s="268">
        <v>5.0282305315862352</v>
      </c>
      <c r="V123" s="268">
        <v>3.0680728667305841</v>
      </c>
      <c r="W123" s="268">
        <v>0</v>
      </c>
      <c r="X123" s="268">
        <v>16.970278044103551</v>
      </c>
      <c r="Y123" s="268">
        <v>2.3010546500479392</v>
      </c>
      <c r="Z123" s="268">
        <v>1.6512197720251409</v>
      </c>
      <c r="AA123" s="268">
        <v>2.3117076808351982</v>
      </c>
      <c r="AB123" s="268">
        <v>11.814211143070199</v>
      </c>
      <c r="AC123" s="268">
        <v>49.272740990000003</v>
      </c>
      <c r="AD123" s="268">
        <v>1.5512802320000001</v>
      </c>
      <c r="AE123" s="268">
        <v>102</v>
      </c>
      <c r="AF123" s="268">
        <v>708.84792370000002</v>
      </c>
      <c r="AG123" s="268">
        <v>102.00105073971</v>
      </c>
      <c r="AH123" s="268">
        <v>102.00056559448819</v>
      </c>
    </row>
    <row r="124" spans="1:34" ht="15">
      <c r="A124" s="132" t="s">
        <v>5047</v>
      </c>
      <c r="B124" s="268" t="s">
        <v>5348</v>
      </c>
      <c r="C124" s="268" t="s">
        <v>4917</v>
      </c>
      <c r="D124" s="268">
        <v>2.084216903968493</v>
      </c>
      <c r="E124" s="268">
        <v>0.229481967413731</v>
      </c>
      <c r="F124" s="268">
        <v>2.086199703761191E-2</v>
      </c>
      <c r="G124" s="268">
        <v>1.168271834106267</v>
      </c>
      <c r="H124" s="268">
        <v>3.650849481582084</v>
      </c>
      <c r="I124" s="268">
        <v>0</v>
      </c>
      <c r="J124" s="268">
        <v>0</v>
      </c>
      <c r="K124" s="268">
        <v>0</v>
      </c>
      <c r="L124" s="268">
        <v>0.54241192297790963</v>
      </c>
      <c r="M124" s="268">
        <v>0.98051386076775982</v>
      </c>
      <c r="N124" s="268">
        <v>2.7120596148895482</v>
      </c>
      <c r="O124" s="268">
        <v>2.3991296593253688</v>
      </c>
      <c r="P124" s="268">
        <v>12.06866528625849</v>
      </c>
      <c r="Q124" s="268">
        <v>3.8907624475146219</v>
      </c>
      <c r="R124" s="268">
        <v>4.4957603616053659</v>
      </c>
      <c r="S124" s="268">
        <v>6.0708411379450649</v>
      </c>
      <c r="T124" s="268">
        <v>17.440629523443551</v>
      </c>
      <c r="U124" s="268">
        <v>4.9234313008764108</v>
      </c>
      <c r="V124" s="268">
        <v>3.0041275734161141</v>
      </c>
      <c r="W124" s="268">
        <v>2.084216903968493</v>
      </c>
      <c r="X124" s="268">
        <v>16.61658064045789</v>
      </c>
      <c r="Y124" s="268">
        <v>2.2530956800620872</v>
      </c>
      <c r="Z124" s="268">
        <v>1.6168047704149231</v>
      </c>
      <c r="AA124" s="268">
        <v>2.263526678580893</v>
      </c>
      <c r="AB124" s="268">
        <v>11.567977357355799</v>
      </c>
      <c r="AC124" s="268">
        <v>50.32155127</v>
      </c>
      <c r="AD124" s="268">
        <v>1.5512802320000001</v>
      </c>
      <c r="AE124" s="268">
        <v>102</v>
      </c>
      <c r="AF124" s="268">
        <v>708.84792370000002</v>
      </c>
      <c r="AG124" s="268">
        <v>102.0020734246248</v>
      </c>
      <c r="AH124" s="268">
        <v>102.0026007209171</v>
      </c>
    </row>
    <row r="125" spans="1:34" ht="15">
      <c r="A125" s="132" t="s">
        <v>5048</v>
      </c>
      <c r="B125" s="268" t="s">
        <v>5348</v>
      </c>
      <c r="C125" s="268" t="s">
        <v>4918</v>
      </c>
      <c r="D125" s="268">
        <v>4.1684338079369887</v>
      </c>
      <c r="E125" s="268">
        <v>0.22459725750776471</v>
      </c>
      <c r="F125" s="268">
        <v>2.0417932500705879E-2</v>
      </c>
      <c r="G125" s="268">
        <v>1.1434042200395289</v>
      </c>
      <c r="H125" s="268">
        <v>3.573138187623528</v>
      </c>
      <c r="I125" s="268">
        <v>0</v>
      </c>
      <c r="J125" s="268">
        <v>0</v>
      </c>
      <c r="K125" s="268">
        <v>0</v>
      </c>
      <c r="L125" s="268">
        <v>0.53086624501835245</v>
      </c>
      <c r="M125" s="268">
        <v>0.95964282753317609</v>
      </c>
      <c r="N125" s="268">
        <v>2.6543312250917639</v>
      </c>
      <c r="O125" s="268">
        <v>2.3480622375811762</v>
      </c>
      <c r="P125" s="268">
        <v>11.811773951658351</v>
      </c>
      <c r="Q125" s="268">
        <v>3.8079444113816452</v>
      </c>
      <c r="R125" s="268">
        <v>4.4000644539021154</v>
      </c>
      <c r="S125" s="268">
        <v>5.9416183577054094</v>
      </c>
      <c r="T125" s="268">
        <v>17.06939157059011</v>
      </c>
      <c r="U125" s="268">
        <v>4.8186320701665863</v>
      </c>
      <c r="V125" s="268">
        <v>2.9401822801016451</v>
      </c>
      <c r="W125" s="268">
        <v>4.1684338079369887</v>
      </c>
      <c r="X125" s="268">
        <v>16.262883236812229</v>
      </c>
      <c r="Y125" s="268">
        <v>2.2051367100762351</v>
      </c>
      <c r="Z125" s="268">
        <v>1.5823897688047051</v>
      </c>
      <c r="AA125" s="268">
        <v>2.2153456763265869</v>
      </c>
      <c r="AB125" s="268">
        <v>11.321743571641401</v>
      </c>
      <c r="AC125" s="268">
        <v>51.41598218</v>
      </c>
      <c r="AD125" s="268">
        <v>1.5512802320000001</v>
      </c>
      <c r="AE125" s="268">
        <v>102</v>
      </c>
      <c r="AF125" s="268">
        <v>708.84792370000002</v>
      </c>
      <c r="AG125" s="268">
        <v>101.9976941574901</v>
      </c>
      <c r="AH125" s="268">
        <v>101.9992788120838</v>
      </c>
    </row>
    <row r="126" spans="1:34" ht="15">
      <c r="A126" s="132" t="s">
        <v>5049</v>
      </c>
      <c r="B126" s="268" t="s">
        <v>5348</v>
      </c>
      <c r="C126" s="268" t="s">
        <v>4919</v>
      </c>
      <c r="D126" s="268">
        <v>6.2526507119054804</v>
      </c>
      <c r="E126" s="268">
        <v>0.21971254760179809</v>
      </c>
      <c r="F126" s="268">
        <v>1.9973867963799831E-2</v>
      </c>
      <c r="G126" s="268">
        <v>1.1185366059727899</v>
      </c>
      <c r="H126" s="268">
        <v>3.4954268936649688</v>
      </c>
      <c r="I126" s="268">
        <v>0</v>
      </c>
      <c r="J126" s="268">
        <v>0</v>
      </c>
      <c r="K126" s="268">
        <v>0</v>
      </c>
      <c r="L126" s="268">
        <v>0.51932056705879537</v>
      </c>
      <c r="M126" s="268">
        <v>0.93877179429859148</v>
      </c>
      <c r="N126" s="268">
        <v>2.596602835293977</v>
      </c>
      <c r="O126" s="268">
        <v>2.29699481583698</v>
      </c>
      <c r="P126" s="268">
        <v>11.554882617058199</v>
      </c>
      <c r="Q126" s="268">
        <v>3.7251263752486672</v>
      </c>
      <c r="R126" s="268">
        <v>4.3043685461988606</v>
      </c>
      <c r="S126" s="268">
        <v>5.8123955774657494</v>
      </c>
      <c r="T126" s="268">
        <v>16.698153617736651</v>
      </c>
      <c r="U126" s="268">
        <v>4.7138328394567592</v>
      </c>
      <c r="V126" s="268">
        <v>2.8762369867871751</v>
      </c>
      <c r="W126" s="268">
        <v>6.2526507119054804</v>
      </c>
      <c r="X126" s="268">
        <v>15.909185833166569</v>
      </c>
      <c r="Y126" s="268">
        <v>2.1571777400903809</v>
      </c>
      <c r="Z126" s="268">
        <v>1.5479747671944859</v>
      </c>
      <c r="AA126" s="268">
        <v>2.1671646740722812</v>
      </c>
      <c r="AB126" s="268">
        <v>11.075509785927</v>
      </c>
      <c r="AC126" s="268">
        <v>52.55907646</v>
      </c>
      <c r="AD126" s="268">
        <v>1.5512802320000001</v>
      </c>
      <c r="AE126" s="268">
        <v>102</v>
      </c>
      <c r="AF126" s="268">
        <v>708.84792370000002</v>
      </c>
      <c r="AG126" s="268">
        <v>102.0016407803554</v>
      </c>
      <c r="AH126" s="268">
        <v>102.0043289390898</v>
      </c>
    </row>
    <row r="127" spans="1:34" ht="15">
      <c r="A127" s="132" t="s">
        <v>5050</v>
      </c>
      <c r="B127" s="268" t="s">
        <v>5348</v>
      </c>
      <c r="C127" s="268" t="s">
        <v>4920</v>
      </c>
      <c r="D127" s="268">
        <v>8.3368676158739792</v>
      </c>
      <c r="E127" s="268">
        <v>0.2148278376958318</v>
      </c>
      <c r="F127" s="268">
        <v>1.95298034268938E-2</v>
      </c>
      <c r="G127" s="268">
        <v>1.0936689919060529</v>
      </c>
      <c r="H127" s="268">
        <v>3.4177155997064141</v>
      </c>
      <c r="I127" s="268">
        <v>0</v>
      </c>
      <c r="J127" s="268">
        <v>0</v>
      </c>
      <c r="K127" s="268">
        <v>0</v>
      </c>
      <c r="L127" s="268">
        <v>0.50777488909923862</v>
      </c>
      <c r="M127" s="268">
        <v>0.91790076106400853</v>
      </c>
      <c r="N127" s="268">
        <v>2.538874445496194</v>
      </c>
      <c r="O127" s="268">
        <v>2.245927394092786</v>
      </c>
      <c r="P127" s="268">
        <v>11.29799128245806</v>
      </c>
      <c r="Q127" s="268">
        <v>3.6423083391156941</v>
      </c>
      <c r="R127" s="268">
        <v>4.2086726384956128</v>
      </c>
      <c r="S127" s="268">
        <v>5.6831727972260948</v>
      </c>
      <c r="T127" s="268">
        <v>16.32691566488322</v>
      </c>
      <c r="U127" s="268">
        <v>4.6090336087469366</v>
      </c>
      <c r="V127" s="268">
        <v>2.8122916934727069</v>
      </c>
      <c r="W127" s="268">
        <v>8.3368676158739792</v>
      </c>
      <c r="X127" s="268">
        <v>15.55548842952091</v>
      </c>
      <c r="Y127" s="268">
        <v>2.1092187701045311</v>
      </c>
      <c r="Z127" s="268">
        <v>1.513559765584269</v>
      </c>
      <c r="AA127" s="268">
        <v>2.1189836718179769</v>
      </c>
      <c r="AB127" s="268">
        <v>10.82927600021261</v>
      </c>
      <c r="AC127" s="268">
        <v>53.754153619999997</v>
      </c>
      <c r="AD127" s="268">
        <v>1.5512802320000001</v>
      </c>
      <c r="AE127" s="268">
        <v>102</v>
      </c>
      <c r="AF127" s="268">
        <v>708.84792370000002</v>
      </c>
      <c r="AG127" s="268">
        <v>102.0023925949878</v>
      </c>
      <c r="AH127" s="268">
        <v>102.0062350401567</v>
      </c>
    </row>
    <row r="128" spans="1:34" ht="15">
      <c r="A128" s="132" t="s">
        <v>5051</v>
      </c>
      <c r="B128" s="268" t="s">
        <v>5348</v>
      </c>
      <c r="C128" s="268" t="s">
        <v>4921</v>
      </c>
      <c r="D128" s="268">
        <v>10.421084519842459</v>
      </c>
      <c r="E128" s="268">
        <v>0.20994312778986521</v>
      </c>
      <c r="F128" s="268">
        <v>1.9085738889987741E-2</v>
      </c>
      <c r="G128" s="268">
        <v>1.0688013778393139</v>
      </c>
      <c r="H128" s="268">
        <v>3.340004305747855</v>
      </c>
      <c r="I128" s="268">
        <v>0</v>
      </c>
      <c r="J128" s="268">
        <v>0</v>
      </c>
      <c r="K128" s="268">
        <v>0</v>
      </c>
      <c r="L128" s="268">
        <v>0.49622921113968133</v>
      </c>
      <c r="M128" s="268">
        <v>0.89702972782942392</v>
      </c>
      <c r="N128" s="268">
        <v>2.4811460556984071</v>
      </c>
      <c r="O128" s="268">
        <v>2.1948599723485902</v>
      </c>
      <c r="P128" s="268">
        <v>11.04109994785791</v>
      </c>
      <c r="Q128" s="268">
        <v>3.559490302982713</v>
      </c>
      <c r="R128" s="268">
        <v>4.1129767307923588</v>
      </c>
      <c r="S128" s="268">
        <v>5.5539500169864349</v>
      </c>
      <c r="T128" s="268">
        <v>15.95567771202975</v>
      </c>
      <c r="U128" s="268">
        <v>4.5042343780371086</v>
      </c>
      <c r="V128" s="268">
        <v>2.7483464001582352</v>
      </c>
      <c r="W128" s="268">
        <v>10.421084519842459</v>
      </c>
      <c r="X128" s="268">
        <v>15.20179102587524</v>
      </c>
      <c r="Y128" s="268">
        <v>2.0612598001186768</v>
      </c>
      <c r="Z128" s="268">
        <v>1.47914476397405</v>
      </c>
      <c r="AA128" s="268">
        <v>2.0708026695636699</v>
      </c>
      <c r="AB128" s="268">
        <v>10.583042214498199</v>
      </c>
      <c r="AC128" s="268">
        <v>55.004842070000002</v>
      </c>
      <c r="AD128" s="268">
        <v>1.5512802320000001</v>
      </c>
      <c r="AE128" s="268">
        <v>102</v>
      </c>
      <c r="AF128" s="268">
        <v>708.84792370000002</v>
      </c>
      <c r="AG128" s="268">
        <v>102.0023240686554</v>
      </c>
      <c r="AH128" s="268">
        <v>102.00737440510819</v>
      </c>
    </row>
    <row r="129" spans="1:34" ht="15">
      <c r="A129" s="132" t="s">
        <v>5052</v>
      </c>
      <c r="B129" s="268" t="s">
        <v>5349</v>
      </c>
      <c r="C129" s="268" t="s">
        <v>4915</v>
      </c>
      <c r="D129" s="268">
        <v>0</v>
      </c>
      <c r="E129" s="268">
        <v>0.22568732047599521</v>
      </c>
      <c r="F129" s="268">
        <v>2.051702913418138E-2</v>
      </c>
      <c r="G129" s="268">
        <v>1.1489536315141571</v>
      </c>
      <c r="H129" s="268">
        <v>3.5904800984817409</v>
      </c>
      <c r="I129" s="268">
        <v>0</v>
      </c>
      <c r="J129" s="268">
        <v>0</v>
      </c>
      <c r="K129" s="268">
        <v>0</v>
      </c>
      <c r="L129" s="268">
        <v>0.53344275748871572</v>
      </c>
      <c r="M129" s="268">
        <v>0.96430036930652452</v>
      </c>
      <c r="N129" s="268">
        <v>2.6672137874435791</v>
      </c>
      <c r="O129" s="268">
        <v>2.3594583504308591</v>
      </c>
      <c r="P129" s="268">
        <v>11.86910135412392</v>
      </c>
      <c r="Q129" s="268">
        <v>3.8264259335248272</v>
      </c>
      <c r="R129" s="268">
        <v>4.4214197784160856</v>
      </c>
      <c r="S129" s="268">
        <v>5.9704554780467802</v>
      </c>
      <c r="T129" s="268">
        <v>17.152236356175621</v>
      </c>
      <c r="U129" s="268">
        <v>4.8420188756668061</v>
      </c>
      <c r="V129" s="268">
        <v>2.9544521953221188</v>
      </c>
      <c r="W129" s="268">
        <v>5.2933935166187958</v>
      </c>
      <c r="X129" s="268">
        <v>16.341813705375468</v>
      </c>
      <c r="Y129" s="268">
        <v>2.215839146491589</v>
      </c>
      <c r="Z129" s="268">
        <v>0</v>
      </c>
      <c r="AA129" s="268">
        <v>2.22609766105868</v>
      </c>
      <c r="AB129" s="268">
        <v>11.37669265490357</v>
      </c>
      <c r="AC129" s="268">
        <v>51.167644529999997</v>
      </c>
      <c r="AD129" s="268">
        <v>1.5512802320000001</v>
      </c>
      <c r="AE129" s="268">
        <v>102</v>
      </c>
      <c r="AF129" s="268">
        <v>708.84792370000002</v>
      </c>
      <c r="AG129" s="268">
        <v>101.9987416030048</v>
      </c>
      <c r="AH129" s="268">
        <v>102.0004731661664</v>
      </c>
    </row>
    <row r="130" spans="1:34" ht="15">
      <c r="A130" s="132" t="s">
        <v>5053</v>
      </c>
      <c r="B130" s="268" t="s">
        <v>5349</v>
      </c>
      <c r="C130" s="268" t="s">
        <v>4917</v>
      </c>
      <c r="D130" s="268">
        <v>0.62607290719983821</v>
      </c>
      <c r="E130" s="268">
        <v>0.22427435330750961</v>
      </c>
      <c r="F130" s="268">
        <v>2.038857757340996E-2</v>
      </c>
      <c r="G130" s="268">
        <v>1.1417603441109581</v>
      </c>
      <c r="H130" s="268">
        <v>3.5680010753467419</v>
      </c>
      <c r="I130" s="268">
        <v>0</v>
      </c>
      <c r="J130" s="268">
        <v>0</v>
      </c>
      <c r="K130" s="268">
        <v>0</v>
      </c>
      <c r="L130" s="268">
        <v>0.53010301690865891</v>
      </c>
      <c r="M130" s="268">
        <v>0.95826314595026796</v>
      </c>
      <c r="N130" s="268">
        <v>2.650515084543295</v>
      </c>
      <c r="O130" s="268">
        <v>2.344686420942145</v>
      </c>
      <c r="P130" s="268">
        <v>11.79479212621766</v>
      </c>
      <c r="Q130" s="268">
        <v>3.8024697174409572</v>
      </c>
      <c r="R130" s="268">
        <v>4.3937384670698449</v>
      </c>
      <c r="S130" s="268">
        <v>5.9330760738622947</v>
      </c>
      <c r="T130" s="268">
        <v>17.044850851370722</v>
      </c>
      <c r="U130" s="268">
        <v>4.8117043073247512</v>
      </c>
      <c r="V130" s="268">
        <v>2.9359551705710341</v>
      </c>
      <c r="W130" s="268">
        <v>5.2602530139397699</v>
      </c>
      <c r="X130" s="268">
        <v>16.23950203722104</v>
      </c>
      <c r="Y130" s="268">
        <v>2.2019663779282772</v>
      </c>
      <c r="Z130" s="268">
        <v>0.62607290719983821</v>
      </c>
      <c r="AA130" s="268">
        <v>2.21216066671498</v>
      </c>
      <c r="AB130" s="268">
        <v>11.30546626445582</v>
      </c>
      <c r="AC130" s="268">
        <v>51.490009530000002</v>
      </c>
      <c r="AD130" s="268">
        <v>1.5512802320000001</v>
      </c>
      <c r="AE130" s="268">
        <v>102</v>
      </c>
      <c r="AF130" s="268">
        <v>708.84792370000002</v>
      </c>
      <c r="AG130" s="268">
        <v>101.9996185127534</v>
      </c>
      <c r="AH130" s="268">
        <v>102.00150799957591</v>
      </c>
    </row>
    <row r="131" spans="1:34" ht="15">
      <c r="A131" s="132" t="s">
        <v>5054</v>
      </c>
      <c r="B131" s="268" t="s">
        <v>5349</v>
      </c>
      <c r="C131" s="268" t="s">
        <v>4918</v>
      </c>
      <c r="D131" s="268">
        <v>1.2521458143996771</v>
      </c>
      <c r="E131" s="268">
        <v>0.22286138613902429</v>
      </c>
      <c r="F131" s="268">
        <v>2.026012601263856E-2</v>
      </c>
      <c r="G131" s="268">
        <v>1.134567056707759</v>
      </c>
      <c r="H131" s="268">
        <v>3.5455220522117479</v>
      </c>
      <c r="I131" s="268">
        <v>0</v>
      </c>
      <c r="J131" s="268">
        <v>0</v>
      </c>
      <c r="K131" s="268">
        <v>0</v>
      </c>
      <c r="L131" s="268">
        <v>0.52676327632860243</v>
      </c>
      <c r="M131" s="268">
        <v>0.95222592259401229</v>
      </c>
      <c r="N131" s="268">
        <v>2.633816381643014</v>
      </c>
      <c r="O131" s="268">
        <v>2.329914491453434</v>
      </c>
      <c r="P131" s="268">
        <v>11.720482898311401</v>
      </c>
      <c r="Q131" s="268">
        <v>3.7785135013570912</v>
      </c>
      <c r="R131" s="268">
        <v>4.3660571557236079</v>
      </c>
      <c r="S131" s="268">
        <v>5.8956966696778199</v>
      </c>
      <c r="T131" s="268">
        <v>16.93746534656583</v>
      </c>
      <c r="U131" s="268">
        <v>4.7813897389827007</v>
      </c>
      <c r="V131" s="268">
        <v>2.9174581458199529</v>
      </c>
      <c r="W131" s="268">
        <v>5.2271125112607484</v>
      </c>
      <c r="X131" s="268">
        <v>16.137190369066619</v>
      </c>
      <c r="Y131" s="268">
        <v>2.188093609364965</v>
      </c>
      <c r="Z131" s="268">
        <v>1.2521458143996771</v>
      </c>
      <c r="AA131" s="268">
        <v>2.198223672371284</v>
      </c>
      <c r="AB131" s="268">
        <v>11.234239874008081</v>
      </c>
      <c r="AC131" s="268">
        <v>51.816462190000003</v>
      </c>
      <c r="AD131" s="268">
        <v>1.5512802320000001</v>
      </c>
      <c r="AE131" s="268">
        <v>102</v>
      </c>
      <c r="AF131" s="268">
        <v>708.84792370000002</v>
      </c>
      <c r="AG131" s="268">
        <v>101.9995097869523</v>
      </c>
      <c r="AH131" s="268">
        <v>102.0015592116832</v>
      </c>
    </row>
    <row r="132" spans="1:34" ht="15">
      <c r="A132" s="132" t="s">
        <v>5055</v>
      </c>
      <c r="B132" s="268" t="s">
        <v>5349</v>
      </c>
      <c r="C132" s="268" t="s">
        <v>4919</v>
      </c>
      <c r="D132" s="268">
        <v>1.878218721599517</v>
      </c>
      <c r="E132" s="268">
        <v>0.2214484189705388</v>
      </c>
      <c r="F132" s="268">
        <v>2.0131674451867181E-2</v>
      </c>
      <c r="G132" s="268">
        <v>1.1273737693045609</v>
      </c>
      <c r="H132" s="268">
        <v>3.5230430290767552</v>
      </c>
      <c r="I132" s="268">
        <v>0</v>
      </c>
      <c r="J132" s="268">
        <v>0</v>
      </c>
      <c r="K132" s="268">
        <v>0</v>
      </c>
      <c r="L132" s="268">
        <v>0.52342353574854616</v>
      </c>
      <c r="M132" s="268">
        <v>0.94618869923775684</v>
      </c>
      <c r="N132" s="268">
        <v>2.6171176787427322</v>
      </c>
      <c r="O132" s="268">
        <v>2.315142561964723</v>
      </c>
      <c r="P132" s="268">
        <v>11.646173670405149</v>
      </c>
      <c r="Q132" s="268">
        <v>3.754557285273227</v>
      </c>
      <c r="R132" s="268">
        <v>4.3383758443773726</v>
      </c>
      <c r="S132" s="268">
        <v>5.8583172654933451</v>
      </c>
      <c r="T132" s="268">
        <v>16.830079841760949</v>
      </c>
      <c r="U132" s="268">
        <v>4.7510751706406502</v>
      </c>
      <c r="V132" s="268">
        <v>2.8989611210688708</v>
      </c>
      <c r="W132" s="268">
        <v>5.1939720085817269</v>
      </c>
      <c r="X132" s="268">
        <v>16.034878700912198</v>
      </c>
      <c r="Y132" s="268">
        <v>2.1742208408016541</v>
      </c>
      <c r="Z132" s="268">
        <v>1.878218721599517</v>
      </c>
      <c r="AA132" s="268">
        <v>2.1842866780275871</v>
      </c>
      <c r="AB132" s="268">
        <v>11.16301348356034</v>
      </c>
      <c r="AC132" s="268">
        <v>52.147080760000001</v>
      </c>
      <c r="AD132" s="268">
        <v>1.5512802320000001</v>
      </c>
      <c r="AE132" s="268">
        <v>102</v>
      </c>
      <c r="AF132" s="268">
        <v>708.84792370000002</v>
      </c>
      <c r="AG132" s="268">
        <v>102.0012723346773</v>
      </c>
      <c r="AH132" s="268">
        <v>102.003483742084</v>
      </c>
    </row>
    <row r="133" spans="1:34" ht="15">
      <c r="A133" s="132" t="s">
        <v>5056</v>
      </c>
      <c r="B133" s="268" t="s">
        <v>5349</v>
      </c>
      <c r="C133" s="268" t="s">
        <v>4920</v>
      </c>
      <c r="D133" s="268">
        <v>2.504291628799352</v>
      </c>
      <c r="E133" s="268">
        <v>0.22003545180205311</v>
      </c>
      <c r="F133" s="268">
        <v>2.000322289109574E-2</v>
      </c>
      <c r="G133" s="268">
        <v>1.120180481901361</v>
      </c>
      <c r="H133" s="268">
        <v>3.5005640059417531</v>
      </c>
      <c r="I133" s="268">
        <v>0</v>
      </c>
      <c r="J133" s="268">
        <v>0</v>
      </c>
      <c r="K133" s="268">
        <v>0</v>
      </c>
      <c r="L133" s="268">
        <v>0.5200837951684889</v>
      </c>
      <c r="M133" s="268">
        <v>0.94015147588149939</v>
      </c>
      <c r="N133" s="268">
        <v>2.600418975842445</v>
      </c>
      <c r="O133" s="268">
        <v>2.300370632476008</v>
      </c>
      <c r="P133" s="268">
        <v>11.57186444249888</v>
      </c>
      <c r="Q133" s="268">
        <v>3.7306010691893539</v>
      </c>
      <c r="R133" s="268">
        <v>4.3106945330311301</v>
      </c>
      <c r="S133" s="268">
        <v>5.8209378613088569</v>
      </c>
      <c r="T133" s="268">
        <v>16.722694336956032</v>
      </c>
      <c r="U133" s="268">
        <v>4.7207606022985944</v>
      </c>
      <c r="V133" s="268">
        <v>2.8804640963177852</v>
      </c>
      <c r="W133" s="268">
        <v>5.1608315059026966</v>
      </c>
      <c r="X133" s="268">
        <v>15.932567032757751</v>
      </c>
      <c r="Y133" s="268">
        <v>2.1603480722383388</v>
      </c>
      <c r="Z133" s="268">
        <v>2.504291628799352</v>
      </c>
      <c r="AA133" s="268">
        <v>2.1703496836838871</v>
      </c>
      <c r="AB133" s="268">
        <v>11.091787093112581</v>
      </c>
      <c r="AC133" s="268">
        <v>52.481945500000002</v>
      </c>
      <c r="AD133" s="268">
        <v>1.5512802320000001</v>
      </c>
      <c r="AE133" s="268">
        <v>102</v>
      </c>
      <c r="AF133" s="268">
        <v>708.84792370000002</v>
      </c>
      <c r="AG133" s="268">
        <v>101.9995437731213</v>
      </c>
      <c r="AH133" s="268">
        <v>102.0019192345048</v>
      </c>
    </row>
    <row r="134" spans="1:34" ht="15">
      <c r="A134" s="132" t="s">
        <v>5057</v>
      </c>
      <c r="B134" s="268" t="s">
        <v>5349</v>
      </c>
      <c r="C134" s="268" t="s">
        <v>4921</v>
      </c>
      <c r="D134" s="268">
        <v>3.130364535999191</v>
      </c>
      <c r="E134" s="268">
        <v>0.2186224846335677</v>
      </c>
      <c r="F134" s="268">
        <v>1.987477133032434E-2</v>
      </c>
      <c r="G134" s="268">
        <v>1.1129871944981631</v>
      </c>
      <c r="H134" s="268">
        <v>3.478084982806759</v>
      </c>
      <c r="I134" s="268">
        <v>0</v>
      </c>
      <c r="J134" s="268">
        <v>0</v>
      </c>
      <c r="K134" s="268">
        <v>0</v>
      </c>
      <c r="L134" s="268">
        <v>0.51674405458843264</v>
      </c>
      <c r="M134" s="268">
        <v>0.9341142525252436</v>
      </c>
      <c r="N134" s="268">
        <v>2.583720272942164</v>
      </c>
      <c r="O134" s="268">
        <v>2.2855987029872988</v>
      </c>
      <c r="P134" s="268">
        <v>11.497555214592619</v>
      </c>
      <c r="Q134" s="268">
        <v>3.7066448531054879</v>
      </c>
      <c r="R134" s="268">
        <v>4.283013221684894</v>
      </c>
      <c r="S134" s="268">
        <v>5.7835584571243812</v>
      </c>
      <c r="T134" s="268">
        <v>16.61530883215114</v>
      </c>
      <c r="U134" s="268">
        <v>4.6904460339565439</v>
      </c>
      <c r="V134" s="268">
        <v>2.861967071566704</v>
      </c>
      <c r="W134" s="268">
        <v>5.1276910032236769</v>
      </c>
      <c r="X134" s="268">
        <v>15.830255364603341</v>
      </c>
      <c r="Y134" s="268">
        <v>2.1464753036750288</v>
      </c>
      <c r="Z134" s="268">
        <v>3.130364535999191</v>
      </c>
      <c r="AA134" s="268">
        <v>2.1564126893401911</v>
      </c>
      <c r="AB134" s="268">
        <v>11.02056070266484</v>
      </c>
      <c r="AC134" s="268">
        <v>52.82113872</v>
      </c>
      <c r="AD134" s="268">
        <v>1.5512802320000001</v>
      </c>
      <c r="AE134" s="268">
        <v>102</v>
      </c>
      <c r="AF134" s="268">
        <v>708.84792370000002</v>
      </c>
      <c r="AG134" s="268">
        <v>101.9991993725487</v>
      </c>
      <c r="AH134" s="268">
        <v>102.00174100849959</v>
      </c>
    </row>
    <row r="135" spans="1:34" ht="15">
      <c r="A135" s="132" t="s">
        <v>5058</v>
      </c>
      <c r="B135" s="268" t="s">
        <v>5350</v>
      </c>
      <c r="C135" s="268" t="s">
        <v>4915</v>
      </c>
      <c r="D135" s="268">
        <v>0</v>
      </c>
      <c r="E135" s="268">
        <v>0.22713194301053061</v>
      </c>
      <c r="F135" s="268">
        <v>2.064835845550278E-2</v>
      </c>
      <c r="G135" s="268">
        <v>1.1563080735081559</v>
      </c>
      <c r="H135" s="268">
        <v>3.613462729712988</v>
      </c>
      <c r="I135" s="268">
        <v>0</v>
      </c>
      <c r="J135" s="268">
        <v>0</v>
      </c>
      <c r="K135" s="268">
        <v>0</v>
      </c>
      <c r="L135" s="268">
        <v>0.53685731984307228</v>
      </c>
      <c r="M135" s="268">
        <v>0.9704728474086306</v>
      </c>
      <c r="N135" s="268">
        <v>2.6842865992153619</v>
      </c>
      <c r="O135" s="268">
        <v>2.3745612223828201</v>
      </c>
      <c r="P135" s="268">
        <v>11.945075366508361</v>
      </c>
      <c r="Q135" s="268">
        <v>3.8509188519512678</v>
      </c>
      <c r="R135" s="268">
        <v>4.4497212471608494</v>
      </c>
      <c r="S135" s="268">
        <v>6.0086723105513089</v>
      </c>
      <c r="T135" s="268">
        <v>17.262027668800322</v>
      </c>
      <c r="U135" s="268">
        <v>4.8730125954986567</v>
      </c>
      <c r="V135" s="268">
        <v>2.9733636175923999</v>
      </c>
      <c r="W135" s="268">
        <v>5.327276481519716</v>
      </c>
      <c r="X135" s="268">
        <v>16.446417509807969</v>
      </c>
      <c r="Y135" s="268">
        <v>2.2300227131943009</v>
      </c>
      <c r="Z135" s="268">
        <v>1.6002477803014661</v>
      </c>
      <c r="AA135" s="268">
        <v>0</v>
      </c>
      <c r="AB135" s="268">
        <v>11.449514763576291</v>
      </c>
      <c r="AC135" s="268">
        <v>50.842204029999998</v>
      </c>
      <c r="AD135" s="268">
        <v>1.5512802320000001</v>
      </c>
      <c r="AE135" s="268">
        <v>102</v>
      </c>
      <c r="AF135" s="268">
        <v>708.84792370000002</v>
      </c>
      <c r="AG135" s="268">
        <v>101.9984370766948</v>
      </c>
      <c r="AH135" s="268">
        <v>102.0020255654008</v>
      </c>
    </row>
    <row r="136" spans="1:34" ht="15">
      <c r="A136" s="132" t="s">
        <v>5059</v>
      </c>
      <c r="B136" s="268" t="s">
        <v>5350</v>
      </c>
      <c r="C136" s="268" t="s">
        <v>4917</v>
      </c>
      <c r="D136" s="268">
        <v>0.87650207007977354</v>
      </c>
      <c r="E136" s="268">
        <v>0.2251411268282309</v>
      </c>
      <c r="F136" s="268">
        <v>2.0467375166202818E-2</v>
      </c>
      <c r="G136" s="268">
        <v>1.146173009307357</v>
      </c>
      <c r="H136" s="268">
        <v>3.5817906540854918</v>
      </c>
      <c r="I136" s="268">
        <v>0</v>
      </c>
      <c r="J136" s="268">
        <v>0</v>
      </c>
      <c r="K136" s="268">
        <v>0</v>
      </c>
      <c r="L136" s="268">
        <v>0.53215175432127282</v>
      </c>
      <c r="M136" s="268">
        <v>0.96196663281153216</v>
      </c>
      <c r="N136" s="268">
        <v>2.6607587716063659</v>
      </c>
      <c r="O136" s="268">
        <v>2.3537481441133221</v>
      </c>
      <c r="P136" s="268">
        <v>11.84037653364833</v>
      </c>
      <c r="Q136" s="268">
        <v>3.8171654684968219</v>
      </c>
      <c r="R136" s="268">
        <v>4.4107193483167046</v>
      </c>
      <c r="S136" s="268">
        <v>5.9560061733650178</v>
      </c>
      <c r="T136" s="268">
        <v>17.110725638945549</v>
      </c>
      <c r="U136" s="268">
        <v>4.8303005392238632</v>
      </c>
      <c r="V136" s="268">
        <v>2.947302023933204</v>
      </c>
      <c r="W136" s="268">
        <v>5.2805827928803257</v>
      </c>
      <c r="X136" s="268">
        <v>16.302264319880539</v>
      </c>
      <c r="Y136" s="268">
        <v>2.2104765179499029</v>
      </c>
      <c r="Z136" s="268">
        <v>1.5862215753807181</v>
      </c>
      <c r="AA136" s="268">
        <v>0.87650207007977354</v>
      </c>
      <c r="AB136" s="268">
        <v>11.34915952965946</v>
      </c>
      <c r="AC136" s="268">
        <v>51.291777519999997</v>
      </c>
      <c r="AD136" s="268">
        <v>1.5512802320000001</v>
      </c>
      <c r="AE136" s="268">
        <v>102</v>
      </c>
      <c r="AF136" s="268">
        <v>708.84792370000002</v>
      </c>
      <c r="AG136" s="268">
        <v>102.0006521984818</v>
      </c>
      <c r="AH136" s="268">
        <v>102.00366460789709</v>
      </c>
    </row>
    <row r="137" spans="1:34" ht="15">
      <c r="A137" s="132" t="s">
        <v>5060</v>
      </c>
      <c r="B137" s="268" t="s">
        <v>5350</v>
      </c>
      <c r="C137" s="268" t="s">
        <v>4918</v>
      </c>
      <c r="D137" s="268">
        <v>1.7530041401595471</v>
      </c>
      <c r="E137" s="268">
        <v>0.22315031064593119</v>
      </c>
      <c r="F137" s="268">
        <v>2.028639187690285E-2</v>
      </c>
      <c r="G137" s="268">
        <v>1.136037945106559</v>
      </c>
      <c r="H137" s="268">
        <v>3.5501185784579961</v>
      </c>
      <c r="I137" s="268">
        <v>0</v>
      </c>
      <c r="J137" s="268">
        <v>0</v>
      </c>
      <c r="K137" s="268">
        <v>0</v>
      </c>
      <c r="L137" s="268">
        <v>0.52744618879947358</v>
      </c>
      <c r="M137" s="268">
        <v>0.95346041821443328</v>
      </c>
      <c r="N137" s="268">
        <v>2.6372309439973689</v>
      </c>
      <c r="O137" s="268">
        <v>2.3329350658438259</v>
      </c>
      <c r="P137" s="268">
        <v>11.73567770078829</v>
      </c>
      <c r="Q137" s="268">
        <v>3.7834120850423778</v>
      </c>
      <c r="R137" s="268">
        <v>4.3717174494725599</v>
      </c>
      <c r="S137" s="268">
        <v>5.9033400361787249</v>
      </c>
      <c r="T137" s="268">
        <v>16.95942360909077</v>
      </c>
      <c r="U137" s="268">
        <v>4.7875884829490696</v>
      </c>
      <c r="V137" s="268">
        <v>2.921240430274008</v>
      </c>
      <c r="W137" s="268">
        <v>5.2338891042409301</v>
      </c>
      <c r="X137" s="268">
        <v>16.158111129953109</v>
      </c>
      <c r="Y137" s="268">
        <v>2.190930322705507</v>
      </c>
      <c r="Z137" s="268">
        <v>1.57219537045997</v>
      </c>
      <c r="AA137" s="268">
        <v>1.7530041401595471</v>
      </c>
      <c r="AB137" s="268">
        <v>11.24880429574262</v>
      </c>
      <c r="AC137" s="268">
        <v>51.74937268</v>
      </c>
      <c r="AD137" s="268">
        <v>1.5512802320000001</v>
      </c>
      <c r="AE137" s="268">
        <v>102</v>
      </c>
      <c r="AF137" s="268">
        <v>708.84792370000002</v>
      </c>
      <c r="AG137" s="268">
        <v>101.999728301768</v>
      </c>
      <c r="AH137" s="268">
        <v>102.00215523383871</v>
      </c>
    </row>
    <row r="138" spans="1:34" ht="15">
      <c r="A138" s="132" t="s">
        <v>5061</v>
      </c>
      <c r="B138" s="268" t="s">
        <v>5350</v>
      </c>
      <c r="C138" s="268" t="s">
        <v>4919</v>
      </c>
      <c r="D138" s="268">
        <v>2.6295062102393221</v>
      </c>
      <c r="E138" s="268">
        <v>0.22115949446363159</v>
      </c>
      <c r="F138" s="268">
        <v>2.0105408587602881E-2</v>
      </c>
      <c r="G138" s="268">
        <v>1.125902880905761</v>
      </c>
      <c r="H138" s="268">
        <v>3.5184465028305039</v>
      </c>
      <c r="I138" s="268">
        <v>0</v>
      </c>
      <c r="J138" s="268">
        <v>0</v>
      </c>
      <c r="K138" s="268">
        <v>0</v>
      </c>
      <c r="L138" s="268">
        <v>0.52274062327767457</v>
      </c>
      <c r="M138" s="268">
        <v>0.94495420361733506</v>
      </c>
      <c r="N138" s="268">
        <v>2.6137031163883742</v>
      </c>
      <c r="O138" s="268">
        <v>2.3121219875743302</v>
      </c>
      <c r="P138" s="268">
        <v>11.63097886792826</v>
      </c>
      <c r="Q138" s="268">
        <v>3.7496587015879368</v>
      </c>
      <c r="R138" s="268">
        <v>4.3327155506284187</v>
      </c>
      <c r="S138" s="268">
        <v>5.8506738989924356</v>
      </c>
      <c r="T138" s="268">
        <v>16.808121579236001</v>
      </c>
      <c r="U138" s="268">
        <v>4.7448764266742787</v>
      </c>
      <c r="V138" s="268">
        <v>2.8951788366148139</v>
      </c>
      <c r="W138" s="268">
        <v>5.1871954156015398</v>
      </c>
      <c r="X138" s="268">
        <v>16.013957940025691</v>
      </c>
      <c r="Y138" s="268">
        <v>2.1713841274611112</v>
      </c>
      <c r="Z138" s="268">
        <v>1.5581691655392229</v>
      </c>
      <c r="AA138" s="268">
        <v>2.6295062102393221</v>
      </c>
      <c r="AB138" s="268">
        <v>11.14844906182579</v>
      </c>
      <c r="AC138" s="268">
        <v>52.215206119999998</v>
      </c>
      <c r="AD138" s="268">
        <v>1.5512802320000001</v>
      </c>
      <c r="AE138" s="268">
        <v>102</v>
      </c>
      <c r="AF138" s="268">
        <v>708.84792370000002</v>
      </c>
      <c r="AG138" s="268">
        <v>101.9997541604691</v>
      </c>
      <c r="AH138" s="268">
        <v>102.001584871212</v>
      </c>
    </row>
    <row r="139" spans="1:34" ht="15">
      <c r="A139" s="132" t="s">
        <v>5062</v>
      </c>
      <c r="B139" s="268" t="s">
        <v>5350</v>
      </c>
      <c r="C139" s="268" t="s">
        <v>4920</v>
      </c>
      <c r="D139" s="268">
        <v>3.5060082803190951</v>
      </c>
      <c r="E139" s="268">
        <v>0.2191686782813318</v>
      </c>
      <c r="F139" s="268">
        <v>1.9924425298302899E-2</v>
      </c>
      <c r="G139" s="268">
        <v>1.1157678167049621</v>
      </c>
      <c r="H139" s="268">
        <v>3.4867744272030059</v>
      </c>
      <c r="I139" s="268">
        <v>0</v>
      </c>
      <c r="J139" s="268">
        <v>0</v>
      </c>
      <c r="K139" s="268">
        <v>0</v>
      </c>
      <c r="L139" s="268">
        <v>0.51803505775587511</v>
      </c>
      <c r="M139" s="268">
        <v>0.93644798902023607</v>
      </c>
      <c r="N139" s="268">
        <v>2.590175288779375</v>
      </c>
      <c r="O139" s="268">
        <v>2.2913089093048309</v>
      </c>
      <c r="P139" s="268">
        <v>11.52628003506822</v>
      </c>
      <c r="Q139" s="268">
        <v>3.7159053181334891</v>
      </c>
      <c r="R139" s="268">
        <v>4.2937136517842713</v>
      </c>
      <c r="S139" s="268">
        <v>5.798007761806141</v>
      </c>
      <c r="T139" s="268">
        <v>16.656819549381218</v>
      </c>
      <c r="U139" s="268">
        <v>4.7021643703994824</v>
      </c>
      <c r="V139" s="268">
        <v>2.8691172429556162</v>
      </c>
      <c r="W139" s="268">
        <v>5.140501726962146</v>
      </c>
      <c r="X139" s="268">
        <v>15.869804750098259</v>
      </c>
      <c r="Y139" s="268">
        <v>2.1518379322167132</v>
      </c>
      <c r="Z139" s="268">
        <v>1.544142960618474</v>
      </c>
      <c r="AA139" s="268">
        <v>3.5060082803190951</v>
      </c>
      <c r="AB139" s="268">
        <v>11.04809382790895</v>
      </c>
      <c r="AC139" s="268">
        <v>52.689502349999998</v>
      </c>
      <c r="AD139" s="268">
        <v>1.5512802320000001</v>
      </c>
      <c r="AE139" s="268">
        <v>102</v>
      </c>
      <c r="AF139" s="268">
        <v>708.84792370000002</v>
      </c>
      <c r="AG139" s="268">
        <v>101.99841446975159</v>
      </c>
      <c r="AH139" s="268">
        <v>101.9996378291805</v>
      </c>
    </row>
    <row r="140" spans="1:34" ht="15">
      <c r="A140" s="132" t="s">
        <v>5063</v>
      </c>
      <c r="B140" s="268" t="s">
        <v>5350</v>
      </c>
      <c r="C140" s="268" t="s">
        <v>4921</v>
      </c>
      <c r="D140" s="268">
        <v>4.382510350398868</v>
      </c>
      <c r="E140" s="268">
        <v>0.21717786209903209</v>
      </c>
      <c r="F140" s="268">
        <v>1.974344200900292E-2</v>
      </c>
      <c r="G140" s="268">
        <v>1.105632752504164</v>
      </c>
      <c r="H140" s="268">
        <v>3.455102351575511</v>
      </c>
      <c r="I140" s="268">
        <v>0</v>
      </c>
      <c r="J140" s="268">
        <v>0</v>
      </c>
      <c r="K140" s="268">
        <v>0</v>
      </c>
      <c r="L140" s="268">
        <v>0.51332949223407587</v>
      </c>
      <c r="M140" s="268">
        <v>0.92794177442313697</v>
      </c>
      <c r="N140" s="268">
        <v>2.5666474611703798</v>
      </c>
      <c r="O140" s="268">
        <v>2.270495831035336</v>
      </c>
      <c r="P140" s="268">
        <v>11.42158120220819</v>
      </c>
      <c r="Q140" s="268">
        <v>3.6821519346790459</v>
      </c>
      <c r="R140" s="268">
        <v>4.2547117529401284</v>
      </c>
      <c r="S140" s="268">
        <v>5.745341624619849</v>
      </c>
      <c r="T140" s="268">
        <v>16.505517519526439</v>
      </c>
      <c r="U140" s="268">
        <v>4.6594523141246897</v>
      </c>
      <c r="V140" s="268">
        <v>2.8430556492964212</v>
      </c>
      <c r="W140" s="268">
        <v>5.093808038322754</v>
      </c>
      <c r="X140" s="268">
        <v>15.72565156017083</v>
      </c>
      <c r="Y140" s="268">
        <v>2.132291736972316</v>
      </c>
      <c r="Z140" s="268">
        <v>1.530116755697726</v>
      </c>
      <c r="AA140" s="268">
        <v>4.382510350398868</v>
      </c>
      <c r="AB140" s="268">
        <v>10.947738593992121</v>
      </c>
      <c r="AC140" s="268">
        <v>53.172494090000001</v>
      </c>
      <c r="AD140" s="268">
        <v>1.5512802320000001</v>
      </c>
      <c r="AE140" s="268">
        <v>102</v>
      </c>
      <c r="AF140" s="268">
        <v>708.84792370000002</v>
      </c>
      <c r="AG140" s="268">
        <v>102.00202451805789</v>
      </c>
      <c r="AH140" s="268">
        <v>102.00263085375551</v>
      </c>
    </row>
    <row r="141" spans="1:34" ht="15">
      <c r="A141" s="132" t="s">
        <v>5064</v>
      </c>
      <c r="B141" s="268" t="s">
        <v>5351</v>
      </c>
      <c r="C141" s="268" t="s">
        <v>4915</v>
      </c>
      <c r="D141" s="268">
        <v>0</v>
      </c>
      <c r="E141" s="268">
        <v>0.22469614952507411</v>
      </c>
      <c r="F141" s="268">
        <v>2.042692268409765E-2</v>
      </c>
      <c r="G141" s="268">
        <v>0</v>
      </c>
      <c r="H141" s="268">
        <v>3.5747114697170881</v>
      </c>
      <c r="I141" s="268">
        <v>0</v>
      </c>
      <c r="J141" s="268">
        <v>0</v>
      </c>
      <c r="K141" s="268">
        <v>0</v>
      </c>
      <c r="L141" s="268">
        <v>0.53109998978653872</v>
      </c>
      <c r="M141" s="268">
        <v>0.96006536615258908</v>
      </c>
      <c r="N141" s="268">
        <v>2.655499948932694</v>
      </c>
      <c r="O141" s="268">
        <v>2.3490961086712292</v>
      </c>
      <c r="P141" s="268">
        <v>11.816974772750489</v>
      </c>
      <c r="Q141" s="268">
        <v>3.8096210805842108</v>
      </c>
      <c r="R141" s="268">
        <v>4.4020018384230424</v>
      </c>
      <c r="S141" s="268">
        <v>5.9442345010724154</v>
      </c>
      <c r="T141" s="268">
        <v>17.07690736390564</v>
      </c>
      <c r="U141" s="268">
        <v>4.8207537534470459</v>
      </c>
      <c r="V141" s="268">
        <v>2.9414768665100608</v>
      </c>
      <c r="W141" s="268">
        <v>5.2701460524971919</v>
      </c>
      <c r="X141" s="268">
        <v>16.270043917883779</v>
      </c>
      <c r="Y141" s="268">
        <v>2.2061076498825458</v>
      </c>
      <c r="Z141" s="268">
        <v>1.583086508017568</v>
      </c>
      <c r="AA141" s="268">
        <v>2.2163211112245942</v>
      </c>
      <c r="AB141" s="268">
        <v>11.326728628332139</v>
      </c>
      <c r="AC141" s="268">
        <v>51.393353259999998</v>
      </c>
      <c r="AD141" s="268">
        <v>1.5512802320000001</v>
      </c>
      <c r="AE141" s="268">
        <v>102</v>
      </c>
      <c r="AF141" s="268">
        <v>708.84792370000002</v>
      </c>
      <c r="AG141" s="268">
        <v>101.9993796926755</v>
      </c>
      <c r="AH141" s="268">
        <v>102.0011965895919</v>
      </c>
    </row>
    <row r="142" spans="1:34" ht="15">
      <c r="A142" s="132" t="s">
        <v>5065</v>
      </c>
      <c r="B142" s="268" t="s">
        <v>5351</v>
      </c>
      <c r="C142" s="268" t="s">
        <v>4917</v>
      </c>
      <c r="D142" s="268">
        <v>0.45238816520246411</v>
      </c>
      <c r="E142" s="268">
        <v>0.223679650736957</v>
      </c>
      <c r="F142" s="268">
        <v>2.033451370335974E-2</v>
      </c>
      <c r="G142" s="268">
        <v>0.45238816520246411</v>
      </c>
      <c r="H142" s="268">
        <v>3.558539898087953</v>
      </c>
      <c r="I142" s="268">
        <v>0</v>
      </c>
      <c r="J142" s="268">
        <v>0</v>
      </c>
      <c r="K142" s="268">
        <v>0</v>
      </c>
      <c r="L142" s="268">
        <v>0.52869735628735293</v>
      </c>
      <c r="M142" s="268">
        <v>0.95572214405790723</v>
      </c>
      <c r="N142" s="268">
        <v>2.6434867814367649</v>
      </c>
      <c r="O142" s="268">
        <v>2.3384690758863682</v>
      </c>
      <c r="P142" s="268">
        <v>11.763516177393599</v>
      </c>
      <c r="Q142" s="268">
        <v>3.792386805676589</v>
      </c>
      <c r="R142" s="268">
        <v>4.3820877030740206</v>
      </c>
      <c r="S142" s="268">
        <v>5.9173434876776811</v>
      </c>
      <c r="T142" s="268">
        <v>16.99965345600873</v>
      </c>
      <c r="U142" s="268">
        <v>4.7989452339928969</v>
      </c>
      <c r="V142" s="268">
        <v>2.9281699732838011</v>
      </c>
      <c r="W142" s="268">
        <v>5.246304535466809</v>
      </c>
      <c r="X142" s="268">
        <v>16.19644016472602</v>
      </c>
      <c r="Y142" s="268">
        <v>2.196127479962851</v>
      </c>
      <c r="Z142" s="268">
        <v>1.575924812010379</v>
      </c>
      <c r="AA142" s="268">
        <v>2.20629473681453</v>
      </c>
      <c r="AB142" s="268">
        <v>11.27548784851297</v>
      </c>
      <c r="AC142" s="268">
        <v>51.626907279999998</v>
      </c>
      <c r="AD142" s="268">
        <v>1.5512802320000001</v>
      </c>
      <c r="AE142" s="268">
        <v>102</v>
      </c>
      <c r="AF142" s="268">
        <v>708.84792370000002</v>
      </c>
      <c r="AG142" s="268">
        <v>101.9996151256986</v>
      </c>
      <c r="AH142" s="268">
        <v>102.0015564334788</v>
      </c>
    </row>
    <row r="143" spans="1:34" ht="15">
      <c r="A143" s="132" t="s">
        <v>5066</v>
      </c>
      <c r="B143" s="268" t="s">
        <v>5351</v>
      </c>
      <c r="C143" s="268" t="s">
        <v>4918</v>
      </c>
      <c r="D143" s="268">
        <v>0.90477633040492822</v>
      </c>
      <c r="E143" s="268">
        <v>0.22266315194884009</v>
      </c>
      <c r="F143" s="268">
        <v>2.0242104722621831E-2</v>
      </c>
      <c r="G143" s="268">
        <v>0.90477633040492822</v>
      </c>
      <c r="H143" s="268">
        <v>3.5423683264588188</v>
      </c>
      <c r="I143" s="268">
        <v>0</v>
      </c>
      <c r="J143" s="268">
        <v>0</v>
      </c>
      <c r="K143" s="268">
        <v>0</v>
      </c>
      <c r="L143" s="268">
        <v>0.52629472278816736</v>
      </c>
      <c r="M143" s="268">
        <v>0.95137892196322538</v>
      </c>
      <c r="N143" s="268">
        <v>2.631473613940837</v>
      </c>
      <c r="O143" s="268">
        <v>2.327842043101509</v>
      </c>
      <c r="P143" s="268">
        <v>11.71005758203672</v>
      </c>
      <c r="Q143" s="268">
        <v>3.7751525307689699</v>
      </c>
      <c r="R143" s="268">
        <v>4.3621735677250024</v>
      </c>
      <c r="S143" s="268">
        <v>5.8904524742829496</v>
      </c>
      <c r="T143" s="268">
        <v>16.922399548111841</v>
      </c>
      <c r="U143" s="268">
        <v>4.7771367145387504</v>
      </c>
      <c r="V143" s="268">
        <v>2.9148630800575419</v>
      </c>
      <c r="W143" s="268">
        <v>5.2224630184364296</v>
      </c>
      <c r="X143" s="268">
        <v>16.12283641156829</v>
      </c>
      <c r="Y143" s="268">
        <v>2.186147310043157</v>
      </c>
      <c r="Z143" s="268">
        <v>1.5687631160031921</v>
      </c>
      <c r="AA143" s="268">
        <v>2.1962683624044681</v>
      </c>
      <c r="AB143" s="268">
        <v>11.224247068693799</v>
      </c>
      <c r="AC143" s="268">
        <v>51.86259373</v>
      </c>
      <c r="AD143" s="268">
        <v>1.5512802320000001</v>
      </c>
      <c r="AE143" s="268">
        <v>102</v>
      </c>
      <c r="AF143" s="268">
        <v>708.84792370000002</v>
      </c>
      <c r="AG143" s="268">
        <v>102.0020782814013</v>
      </c>
      <c r="AH143" s="268">
        <v>102.0041450651852</v>
      </c>
    </row>
    <row r="144" spans="1:34" ht="15">
      <c r="A144" s="132" t="s">
        <v>5067</v>
      </c>
      <c r="B144" s="268" t="s">
        <v>5351</v>
      </c>
      <c r="C144" s="268" t="s">
        <v>4919</v>
      </c>
      <c r="D144" s="268">
        <v>1.3571644956073909</v>
      </c>
      <c r="E144" s="268">
        <v>0.22164665316072291</v>
      </c>
      <c r="F144" s="268">
        <v>2.01496957418839E-2</v>
      </c>
      <c r="G144" s="268">
        <v>1.3571644956073909</v>
      </c>
      <c r="H144" s="268">
        <v>3.5261967548296811</v>
      </c>
      <c r="I144" s="268">
        <v>0</v>
      </c>
      <c r="J144" s="268">
        <v>0</v>
      </c>
      <c r="K144" s="268">
        <v>0</v>
      </c>
      <c r="L144" s="268">
        <v>0.52389208928898101</v>
      </c>
      <c r="M144" s="268">
        <v>0.94703569986854319</v>
      </c>
      <c r="N144" s="268">
        <v>2.6194604464449069</v>
      </c>
      <c r="O144" s="268">
        <v>2.317215010316648</v>
      </c>
      <c r="P144" s="268">
        <v>11.65659898667983</v>
      </c>
      <c r="Q144" s="268">
        <v>3.757918255861346</v>
      </c>
      <c r="R144" s="268">
        <v>4.342259432375978</v>
      </c>
      <c r="S144" s="268">
        <v>5.8635614608882127</v>
      </c>
      <c r="T144" s="268">
        <v>16.84514564021493</v>
      </c>
      <c r="U144" s="268">
        <v>4.7553281950845987</v>
      </c>
      <c r="V144" s="268">
        <v>2.90155618683128</v>
      </c>
      <c r="W144" s="268">
        <v>5.1986215014060457</v>
      </c>
      <c r="X144" s="268">
        <v>16.049232658410521</v>
      </c>
      <c r="Y144" s="268">
        <v>2.1761671401234608</v>
      </c>
      <c r="Z144" s="268">
        <v>1.561601419996002</v>
      </c>
      <c r="AA144" s="268">
        <v>2.1862419879944031</v>
      </c>
      <c r="AB144" s="268">
        <v>11.173006288874619</v>
      </c>
      <c r="AC144" s="268">
        <v>52.100441959999998</v>
      </c>
      <c r="AD144" s="268">
        <v>1.5512802320000001</v>
      </c>
      <c r="AE144" s="268">
        <v>102</v>
      </c>
      <c r="AF144" s="268">
        <v>708.84792370000002</v>
      </c>
      <c r="AG144" s="268">
        <v>102.001302989004</v>
      </c>
      <c r="AH144" s="268">
        <v>102.0034967653793</v>
      </c>
    </row>
    <row r="145" spans="1:34" ht="15">
      <c r="A145" s="132" t="s">
        <v>5068</v>
      </c>
      <c r="B145" s="268" t="s">
        <v>5351</v>
      </c>
      <c r="C145" s="268" t="s">
        <v>4920</v>
      </c>
      <c r="D145" s="268">
        <v>1.8095526608098571</v>
      </c>
      <c r="E145" s="268">
        <v>0.220630154372606</v>
      </c>
      <c r="F145" s="268">
        <v>2.0057286761146001E-2</v>
      </c>
      <c r="G145" s="268">
        <v>1.8095526608098571</v>
      </c>
      <c r="H145" s="268">
        <v>3.51002518320055</v>
      </c>
      <c r="I145" s="268">
        <v>0</v>
      </c>
      <c r="J145" s="268">
        <v>0</v>
      </c>
      <c r="K145" s="268">
        <v>0</v>
      </c>
      <c r="L145" s="268">
        <v>0.52148945578979577</v>
      </c>
      <c r="M145" s="268">
        <v>0.94269247777386189</v>
      </c>
      <c r="N145" s="268">
        <v>2.60744727894898</v>
      </c>
      <c r="O145" s="268">
        <v>2.3065879775317901</v>
      </c>
      <c r="P145" s="268">
        <v>11.60314039132296</v>
      </c>
      <c r="Q145" s="268">
        <v>3.7406839809537291</v>
      </c>
      <c r="R145" s="268">
        <v>4.3223452970269634</v>
      </c>
      <c r="S145" s="268">
        <v>5.8366704474934847</v>
      </c>
      <c r="T145" s="268">
        <v>16.767891732318059</v>
      </c>
      <c r="U145" s="268">
        <v>4.7335196756304567</v>
      </c>
      <c r="V145" s="268">
        <v>2.8882492936050239</v>
      </c>
      <c r="W145" s="268">
        <v>5.1747799843756663</v>
      </c>
      <c r="X145" s="268">
        <v>15.97562890525279</v>
      </c>
      <c r="Y145" s="268">
        <v>2.166186970203769</v>
      </c>
      <c r="Z145" s="268">
        <v>1.554439723988815</v>
      </c>
      <c r="AA145" s="268">
        <v>2.1762156135843411</v>
      </c>
      <c r="AB145" s="268">
        <v>11.121765509055461</v>
      </c>
      <c r="AC145" s="268">
        <v>52.340481840000002</v>
      </c>
      <c r="AD145" s="268">
        <v>1.5512802320000001</v>
      </c>
      <c r="AE145" s="268">
        <v>102</v>
      </c>
      <c r="AF145" s="268">
        <v>708.84792370000002</v>
      </c>
      <c r="AG145" s="268">
        <v>102.00009775641441</v>
      </c>
      <c r="AH145" s="268">
        <v>102.0024194516632</v>
      </c>
    </row>
    <row r="146" spans="1:34" ht="15">
      <c r="A146" s="132" t="s">
        <v>5069</v>
      </c>
      <c r="B146" s="268" t="s">
        <v>5351</v>
      </c>
      <c r="C146" s="268" t="s">
        <v>4921</v>
      </c>
      <c r="D146" s="268">
        <v>2.2619408260123199</v>
      </c>
      <c r="E146" s="268">
        <v>0.21961365558448881</v>
      </c>
      <c r="F146" s="268">
        <v>1.9964877780408081E-2</v>
      </c>
      <c r="G146" s="268">
        <v>2.2619408260123199</v>
      </c>
      <c r="H146" s="268">
        <v>3.4938536115714132</v>
      </c>
      <c r="I146" s="268">
        <v>0</v>
      </c>
      <c r="J146" s="268">
        <v>0</v>
      </c>
      <c r="K146" s="268">
        <v>0</v>
      </c>
      <c r="L146" s="268">
        <v>0.51908682229060954</v>
      </c>
      <c r="M146" s="268">
        <v>0.93834925567917948</v>
      </c>
      <c r="N146" s="268">
        <v>2.595434111453049</v>
      </c>
      <c r="O146" s="268">
        <v>2.2959609447469269</v>
      </c>
      <c r="P146" s="268">
        <v>11.54968179596607</v>
      </c>
      <c r="Q146" s="268">
        <v>3.7234497060461051</v>
      </c>
      <c r="R146" s="268">
        <v>4.302431161677938</v>
      </c>
      <c r="S146" s="268">
        <v>5.8097794340987461</v>
      </c>
      <c r="T146" s="268">
        <v>16.690637824421149</v>
      </c>
      <c r="U146" s="268">
        <v>4.7117111561763041</v>
      </c>
      <c r="V146" s="268">
        <v>2.874942400378762</v>
      </c>
      <c r="W146" s="268">
        <v>5.1509384673452807</v>
      </c>
      <c r="X146" s="268">
        <v>15.90202515209503</v>
      </c>
      <c r="Y146" s="268">
        <v>2.156206800284072</v>
      </c>
      <c r="Z146" s="268">
        <v>1.5472780279816261</v>
      </c>
      <c r="AA146" s="268">
        <v>2.1661892391742752</v>
      </c>
      <c r="AB146" s="268">
        <v>11.07052472923627</v>
      </c>
      <c r="AC146" s="268">
        <v>52.582743809999997</v>
      </c>
      <c r="AD146" s="268">
        <v>1.5512802320000001</v>
      </c>
      <c r="AE146" s="268">
        <v>102</v>
      </c>
      <c r="AF146" s="268">
        <v>708.84792370000002</v>
      </c>
      <c r="AG146" s="268">
        <v>101.9986580739825</v>
      </c>
      <c r="AH146" s="268">
        <v>102.0011085378478</v>
      </c>
    </row>
    <row r="147" spans="1:34" ht="15">
      <c r="A147" s="132" t="s">
        <v>5070</v>
      </c>
      <c r="B147" s="268" t="s">
        <v>5352</v>
      </c>
      <c r="C147" s="268" t="s">
        <v>4915</v>
      </c>
      <c r="D147" s="268">
        <v>0</v>
      </c>
      <c r="E147" s="268">
        <v>0.22215490255478151</v>
      </c>
      <c r="F147" s="268">
        <v>2.0195900232252859E-2</v>
      </c>
      <c r="G147" s="268">
        <v>1.13097041300616</v>
      </c>
      <c r="H147" s="268">
        <v>3.53428254064425</v>
      </c>
      <c r="I147" s="268">
        <v>0</v>
      </c>
      <c r="J147" s="268">
        <v>0</v>
      </c>
      <c r="K147" s="268">
        <v>0</v>
      </c>
      <c r="L147" s="268">
        <v>0.52509340603857424</v>
      </c>
      <c r="M147" s="268">
        <v>0.94920731091588428</v>
      </c>
      <c r="N147" s="268">
        <v>2.6254670301928731</v>
      </c>
      <c r="O147" s="268">
        <v>2.3225285267090778</v>
      </c>
      <c r="P147" s="268">
        <v>11.68332828435828</v>
      </c>
      <c r="Q147" s="268">
        <v>3.766535393315158</v>
      </c>
      <c r="R147" s="268">
        <v>4.352216500050492</v>
      </c>
      <c r="S147" s="268">
        <v>5.8770069675855829</v>
      </c>
      <c r="T147" s="268">
        <v>16.883772594163389</v>
      </c>
      <c r="U147" s="268">
        <v>4.766232454811675</v>
      </c>
      <c r="V147" s="268">
        <v>2.9082096334444119</v>
      </c>
      <c r="W147" s="268">
        <v>5.2105422599212394</v>
      </c>
      <c r="X147" s="268">
        <v>16.086034534989409</v>
      </c>
      <c r="Y147" s="268">
        <v>2.18115722508331</v>
      </c>
      <c r="Z147" s="268">
        <v>1.565182267999597</v>
      </c>
      <c r="AA147" s="268">
        <v>2.1912551751994349</v>
      </c>
      <c r="AB147" s="268">
        <v>11.19862667878421</v>
      </c>
      <c r="AC147" s="268">
        <v>51.981245770000001</v>
      </c>
      <c r="AD147" s="268">
        <v>1.5512802320000001</v>
      </c>
      <c r="AE147" s="268">
        <v>102</v>
      </c>
      <c r="AF147" s="268">
        <v>708.84792370000002</v>
      </c>
      <c r="AG147" s="268">
        <v>102.002304129924</v>
      </c>
      <c r="AH147" s="268">
        <v>102.0044342861196</v>
      </c>
    </row>
    <row r="148" spans="1:34" ht="15">
      <c r="A148" s="132" t="s">
        <v>5071</v>
      </c>
      <c r="B148" s="268" t="s">
        <v>5352</v>
      </c>
      <c r="C148" s="268" t="s">
        <v>4917</v>
      </c>
      <c r="D148" s="268">
        <v>0.39999999999999991</v>
      </c>
      <c r="E148" s="268">
        <v>0.22126628294456241</v>
      </c>
      <c r="F148" s="268">
        <v>2.011511663132385E-2</v>
      </c>
      <c r="G148" s="268">
        <v>1.126446531354135</v>
      </c>
      <c r="H148" s="268">
        <v>3.520145410481673</v>
      </c>
      <c r="I148" s="268">
        <v>0</v>
      </c>
      <c r="J148" s="268">
        <v>0.39999999999999991</v>
      </c>
      <c r="K148" s="268">
        <v>0</v>
      </c>
      <c r="L148" s="268">
        <v>0.52299303241441986</v>
      </c>
      <c r="M148" s="268">
        <v>0.94541048167222064</v>
      </c>
      <c r="N148" s="268">
        <v>2.6149651620720999</v>
      </c>
      <c r="O148" s="268">
        <v>2.3132384126022409</v>
      </c>
      <c r="P148" s="268">
        <v>11.636594971220839</v>
      </c>
      <c r="Q148" s="268">
        <v>3.7514692517418959</v>
      </c>
      <c r="R148" s="268">
        <v>4.3348076340502892</v>
      </c>
      <c r="S148" s="268">
        <v>5.8534989397152364</v>
      </c>
      <c r="T148" s="268">
        <v>16.816237503786731</v>
      </c>
      <c r="U148" s="268">
        <v>4.7471675249924266</v>
      </c>
      <c r="V148" s="268">
        <v>2.8965767949106329</v>
      </c>
      <c r="W148" s="268">
        <v>5.1897000908815523</v>
      </c>
      <c r="X148" s="268">
        <v>16.02169039684944</v>
      </c>
      <c r="Y148" s="268">
        <v>2.172432596182976</v>
      </c>
      <c r="Z148" s="268">
        <v>1.5589215389275981</v>
      </c>
      <c r="AA148" s="268">
        <v>2.182490154498637</v>
      </c>
      <c r="AB148" s="268">
        <v>11.15383217206907</v>
      </c>
      <c r="AC148" s="268">
        <v>52.190005790000001</v>
      </c>
      <c r="AD148" s="268">
        <v>1.5512802320000001</v>
      </c>
      <c r="AE148" s="268">
        <v>102</v>
      </c>
      <c r="AF148" s="268">
        <v>708.84792370000002</v>
      </c>
      <c r="AG148" s="268">
        <v>101.99971783791381</v>
      </c>
      <c r="AH148" s="268">
        <v>102.0018787079571</v>
      </c>
    </row>
    <row r="149" spans="1:34" ht="15">
      <c r="A149" s="132" t="s">
        <v>5072</v>
      </c>
      <c r="B149" s="268" t="s">
        <v>5352</v>
      </c>
      <c r="C149" s="268" t="s">
        <v>4918</v>
      </c>
      <c r="D149" s="268">
        <v>0.80000000000000016</v>
      </c>
      <c r="E149" s="268">
        <v>0.22037766333434319</v>
      </c>
      <c r="F149" s="268">
        <v>2.0034333030394841E-2</v>
      </c>
      <c r="G149" s="268">
        <v>1.1219226497021111</v>
      </c>
      <c r="H149" s="268">
        <v>3.5060082803190968</v>
      </c>
      <c r="I149" s="268">
        <v>0</v>
      </c>
      <c r="J149" s="268">
        <v>0.80000000000000016</v>
      </c>
      <c r="K149" s="268">
        <v>0</v>
      </c>
      <c r="L149" s="268">
        <v>0.52089265879026581</v>
      </c>
      <c r="M149" s="268">
        <v>0.94161365242855766</v>
      </c>
      <c r="N149" s="268">
        <v>2.604463293951329</v>
      </c>
      <c r="O149" s="268">
        <v>2.3039482984954058</v>
      </c>
      <c r="P149" s="268">
        <v>11.589861658083411</v>
      </c>
      <c r="Q149" s="268">
        <v>3.7364031101686379</v>
      </c>
      <c r="R149" s="268">
        <v>4.3173987680500883</v>
      </c>
      <c r="S149" s="268">
        <v>5.8299909118448987</v>
      </c>
      <c r="T149" s="268">
        <v>16.74870241341009</v>
      </c>
      <c r="U149" s="268">
        <v>4.7281025951731843</v>
      </c>
      <c r="V149" s="268">
        <v>2.8849439563768571</v>
      </c>
      <c r="W149" s="268">
        <v>5.1688579218418678</v>
      </c>
      <c r="X149" s="268">
        <v>15.957346258709491</v>
      </c>
      <c r="Y149" s="268">
        <v>2.1637079672826429</v>
      </c>
      <c r="Z149" s="268">
        <v>1.5526608098556001</v>
      </c>
      <c r="AA149" s="268">
        <v>2.17372513379784</v>
      </c>
      <c r="AB149" s="268">
        <v>11.109037665353929</v>
      </c>
      <c r="AC149" s="268">
        <v>52.400449360000003</v>
      </c>
      <c r="AD149" s="268">
        <v>1.5512802320000001</v>
      </c>
      <c r="AE149" s="268">
        <v>102</v>
      </c>
      <c r="AF149" s="268">
        <v>708.84792370000002</v>
      </c>
      <c r="AG149" s="268">
        <v>101.9984338636071</v>
      </c>
      <c r="AH149" s="268">
        <v>102.0006264830034</v>
      </c>
    </row>
    <row r="150" spans="1:34" ht="15">
      <c r="A150" s="132" t="s">
        <v>5073</v>
      </c>
      <c r="B150" s="268" t="s">
        <v>5352</v>
      </c>
      <c r="C150" s="268" t="s">
        <v>4919</v>
      </c>
      <c r="D150" s="268">
        <v>1.2</v>
      </c>
      <c r="E150" s="268">
        <v>0.21948904372412401</v>
      </c>
      <c r="F150" s="268">
        <v>1.9953549429465822E-2</v>
      </c>
      <c r="G150" s="268">
        <v>1.1173987680500861</v>
      </c>
      <c r="H150" s="268">
        <v>3.4918711501565181</v>
      </c>
      <c r="I150" s="268">
        <v>0</v>
      </c>
      <c r="J150" s="268">
        <v>1.2</v>
      </c>
      <c r="K150" s="268">
        <v>0</v>
      </c>
      <c r="L150" s="268">
        <v>0.5187922851661112</v>
      </c>
      <c r="M150" s="268">
        <v>0.93781682318489357</v>
      </c>
      <c r="N150" s="268">
        <v>2.5939614258305559</v>
      </c>
      <c r="O150" s="268">
        <v>2.2946581843885689</v>
      </c>
      <c r="P150" s="268">
        <v>11.54312834494597</v>
      </c>
      <c r="Q150" s="268">
        <v>3.721336968595375</v>
      </c>
      <c r="R150" s="268">
        <v>4.299989902049882</v>
      </c>
      <c r="S150" s="268">
        <v>5.8064828839745521</v>
      </c>
      <c r="T150" s="268">
        <v>16.681167323033421</v>
      </c>
      <c r="U150" s="268">
        <v>4.7090376653539332</v>
      </c>
      <c r="V150" s="268">
        <v>2.8733111178430768</v>
      </c>
      <c r="W150" s="268">
        <v>5.1480157528021797</v>
      </c>
      <c r="X150" s="268">
        <v>15.89300212056953</v>
      </c>
      <c r="Y150" s="268">
        <v>2.154983338382308</v>
      </c>
      <c r="Z150" s="268">
        <v>1.5464000807836009</v>
      </c>
      <c r="AA150" s="268">
        <v>2.1649601130970408</v>
      </c>
      <c r="AB150" s="268">
        <v>11.06424315863879</v>
      </c>
      <c r="AC150" s="268">
        <v>52.612596930000002</v>
      </c>
      <c r="AD150" s="268">
        <v>1.5512802320000001</v>
      </c>
      <c r="AE150" s="268">
        <v>102</v>
      </c>
      <c r="AF150" s="268">
        <v>708.84792370000002</v>
      </c>
      <c r="AG150" s="268">
        <v>102.00034800227709</v>
      </c>
      <c r="AH150" s="268">
        <v>102.00257046377639</v>
      </c>
    </row>
    <row r="151" spans="1:34" ht="15">
      <c r="A151" s="132" t="s">
        <v>5074</v>
      </c>
      <c r="B151" s="268" t="s">
        <v>5352</v>
      </c>
      <c r="C151" s="268" t="s">
        <v>4920</v>
      </c>
      <c r="D151" s="268">
        <v>1.6</v>
      </c>
      <c r="E151" s="268">
        <v>0.21860042411390501</v>
      </c>
      <c r="F151" s="268">
        <v>1.9872765828536809E-2</v>
      </c>
      <c r="G151" s="268">
        <v>1.1128748863980611</v>
      </c>
      <c r="H151" s="268">
        <v>3.4777340199939419</v>
      </c>
      <c r="I151" s="268">
        <v>0</v>
      </c>
      <c r="J151" s="268">
        <v>1.6</v>
      </c>
      <c r="K151" s="268">
        <v>0</v>
      </c>
      <c r="L151" s="268">
        <v>0.51669191154195682</v>
      </c>
      <c r="M151" s="268">
        <v>0.93401999394123014</v>
      </c>
      <c r="N151" s="268">
        <v>2.583459557709785</v>
      </c>
      <c r="O151" s="268">
        <v>2.2853680702817321</v>
      </c>
      <c r="P151" s="268">
        <v>11.496395031808539</v>
      </c>
      <c r="Q151" s="268">
        <v>3.7062708270221139</v>
      </c>
      <c r="R151" s="268">
        <v>4.2825810360496801</v>
      </c>
      <c r="S151" s="268">
        <v>5.7829748561042118</v>
      </c>
      <c r="T151" s="268">
        <v>16.613632232656769</v>
      </c>
      <c r="U151" s="268">
        <v>4.6899727355346874</v>
      </c>
      <c r="V151" s="268">
        <v>2.861678279309301</v>
      </c>
      <c r="W151" s="268">
        <v>5.1271735837624943</v>
      </c>
      <c r="X151" s="268">
        <v>15.82865798242957</v>
      </c>
      <c r="Y151" s="268">
        <v>2.1462587094819749</v>
      </c>
      <c r="Z151" s="268">
        <v>1.5401393517116031</v>
      </c>
      <c r="AA151" s="268">
        <v>2.156195092396243</v>
      </c>
      <c r="AB151" s="268">
        <v>11.019448651923661</v>
      </c>
      <c r="AC151" s="268">
        <v>52.826469279999998</v>
      </c>
      <c r="AD151" s="268">
        <v>1.5512802320000001</v>
      </c>
      <c r="AE151" s="268">
        <v>102</v>
      </c>
      <c r="AF151" s="268">
        <v>708.84792370000002</v>
      </c>
      <c r="AG151" s="268">
        <v>102.00023522932609</v>
      </c>
      <c r="AH151" s="268">
        <v>102.0024890990754</v>
      </c>
    </row>
    <row r="152" spans="1:34" ht="15">
      <c r="A152" s="132" t="s">
        <v>5075</v>
      </c>
      <c r="B152" s="268" t="s">
        <v>5352</v>
      </c>
      <c r="C152" s="268" t="s">
        <v>4921</v>
      </c>
      <c r="D152" s="268">
        <v>1.999999999999998</v>
      </c>
      <c r="E152" s="268">
        <v>0.21771180450368571</v>
      </c>
      <c r="F152" s="268">
        <v>1.979198222760779E-2</v>
      </c>
      <c r="G152" s="268">
        <v>1.1083510047460361</v>
      </c>
      <c r="H152" s="268">
        <v>3.463596889831364</v>
      </c>
      <c r="I152" s="268">
        <v>0</v>
      </c>
      <c r="J152" s="268">
        <v>1.999999999999998</v>
      </c>
      <c r="K152" s="268">
        <v>0</v>
      </c>
      <c r="L152" s="268">
        <v>0.51459153791780243</v>
      </c>
      <c r="M152" s="268">
        <v>0.93022316469756605</v>
      </c>
      <c r="N152" s="268">
        <v>2.5729576895890132</v>
      </c>
      <c r="O152" s="268">
        <v>2.2760779561748952</v>
      </c>
      <c r="P152" s="268">
        <v>11.4496617186711</v>
      </c>
      <c r="Q152" s="268">
        <v>3.6912046854488518</v>
      </c>
      <c r="R152" s="268">
        <v>4.2651721700494782</v>
      </c>
      <c r="S152" s="268">
        <v>5.759466828233867</v>
      </c>
      <c r="T152" s="268">
        <v>16.546097142280111</v>
      </c>
      <c r="U152" s="268">
        <v>4.6709078057154381</v>
      </c>
      <c r="V152" s="268">
        <v>2.8500454407755211</v>
      </c>
      <c r="W152" s="268">
        <v>5.1063314147228089</v>
      </c>
      <c r="X152" s="268">
        <v>15.76431384428961</v>
      </c>
      <c r="Y152" s="268">
        <v>2.137534080581641</v>
      </c>
      <c r="Z152" s="268">
        <v>1.533878622639604</v>
      </c>
      <c r="AA152" s="268">
        <v>2.1474300716954451</v>
      </c>
      <c r="AB152" s="268">
        <v>10.97465414520852</v>
      </c>
      <c r="AC152" s="268">
        <v>53.042087520000003</v>
      </c>
      <c r="AD152" s="268">
        <v>1.5512802320000001</v>
      </c>
      <c r="AE152" s="268">
        <v>102</v>
      </c>
      <c r="AF152" s="268">
        <v>708.84792370000002</v>
      </c>
      <c r="AG152" s="268">
        <v>102.00285645581521</v>
      </c>
      <c r="AH152" s="268">
        <v>102.0051378151213</v>
      </c>
    </row>
    <row r="153" spans="1:34" ht="15">
      <c r="A153" s="132" t="s">
        <v>5076</v>
      </c>
      <c r="B153" s="268" t="s">
        <v>5353</v>
      </c>
      <c r="C153" s="268" t="s">
        <v>4915</v>
      </c>
      <c r="D153" s="268">
        <v>0</v>
      </c>
      <c r="E153" s="268">
        <v>0.22428382098073191</v>
      </c>
      <c r="F153" s="268">
        <v>2.038943827097563E-2</v>
      </c>
      <c r="G153" s="268">
        <v>1.141808543174635</v>
      </c>
      <c r="H153" s="268">
        <v>3.5681516974207348</v>
      </c>
      <c r="I153" s="268">
        <v>0</v>
      </c>
      <c r="J153" s="268">
        <v>0</v>
      </c>
      <c r="K153" s="268">
        <v>0</v>
      </c>
      <c r="L153" s="268">
        <v>0.53012539504536627</v>
      </c>
      <c r="M153" s="268">
        <v>0</v>
      </c>
      <c r="N153" s="268">
        <v>2.650626975226833</v>
      </c>
      <c r="O153" s="268">
        <v>2.3447854011621971</v>
      </c>
      <c r="P153" s="268">
        <v>11.795290039759401</v>
      </c>
      <c r="Q153" s="268">
        <v>3.8026302375369552</v>
      </c>
      <c r="R153" s="268">
        <v>4.3939239473952476</v>
      </c>
      <c r="S153" s="268">
        <v>5.9333265368539081</v>
      </c>
      <c r="T153" s="268">
        <v>17.04557039453563</v>
      </c>
      <c r="U153" s="268">
        <v>4.8119074319502486</v>
      </c>
      <c r="V153" s="268">
        <v>2.93607911102049</v>
      </c>
      <c r="W153" s="268">
        <v>5.2604750739117128</v>
      </c>
      <c r="X153" s="268">
        <v>16.240187582832089</v>
      </c>
      <c r="Y153" s="268">
        <v>2.202059333265368</v>
      </c>
      <c r="Z153" s="268">
        <v>1.580181466000611</v>
      </c>
      <c r="AA153" s="268">
        <v>2.2122540524008558</v>
      </c>
      <c r="AB153" s="268">
        <v>11.30594352125599</v>
      </c>
      <c r="AC153" s="268">
        <v>51.48783598</v>
      </c>
      <c r="AD153" s="268">
        <v>1.5512802320000001</v>
      </c>
      <c r="AE153" s="268">
        <v>102</v>
      </c>
      <c r="AF153" s="268">
        <v>708.84792370000002</v>
      </c>
      <c r="AG153" s="268">
        <v>101.9987688992733</v>
      </c>
      <c r="AH153" s="268">
        <v>102.0007987929024</v>
      </c>
    </row>
    <row r="154" spans="1:34" ht="15">
      <c r="A154" s="132" t="s">
        <v>5077</v>
      </c>
      <c r="B154" s="268" t="s">
        <v>5353</v>
      </c>
      <c r="C154" s="268" t="s">
        <v>4917</v>
      </c>
      <c r="D154" s="268">
        <v>0.37968292436635392</v>
      </c>
      <c r="E154" s="268">
        <v>0.22343225361035179</v>
      </c>
      <c r="F154" s="268">
        <v>2.0312023055486531E-2</v>
      </c>
      <c r="G154" s="268">
        <v>1.1374732911072449</v>
      </c>
      <c r="H154" s="268">
        <v>3.5546040347101431</v>
      </c>
      <c r="I154" s="268">
        <v>0</v>
      </c>
      <c r="J154" s="268">
        <v>0</v>
      </c>
      <c r="K154" s="268">
        <v>0</v>
      </c>
      <c r="L154" s="268">
        <v>0.52811259944264966</v>
      </c>
      <c r="M154" s="268">
        <v>0.37968292436635392</v>
      </c>
      <c r="N154" s="268">
        <v>2.6405629972132489</v>
      </c>
      <c r="O154" s="268">
        <v>2.3358826513809499</v>
      </c>
      <c r="P154" s="268">
        <v>11.750505337598961</v>
      </c>
      <c r="Q154" s="268">
        <v>3.7881922998482378</v>
      </c>
      <c r="R154" s="268">
        <v>4.377240968457345</v>
      </c>
      <c r="S154" s="268">
        <v>5.9107987091465786</v>
      </c>
      <c r="T154" s="268">
        <v>16.98085127438674</v>
      </c>
      <c r="U154" s="268">
        <v>4.7936374410948206</v>
      </c>
      <c r="V154" s="268">
        <v>2.9249313199900588</v>
      </c>
      <c r="W154" s="268">
        <v>5.240501948315524</v>
      </c>
      <c r="X154" s="268">
        <v>16.178526363695021</v>
      </c>
      <c r="Y154" s="268">
        <v>2.193698489992546</v>
      </c>
      <c r="Z154" s="268">
        <v>1.5741817868002059</v>
      </c>
      <c r="AA154" s="268">
        <v>2.2038545015202882</v>
      </c>
      <c r="AB154" s="268">
        <v>11.26301678426727</v>
      </c>
      <c r="AC154" s="268">
        <v>51.684071580000001</v>
      </c>
      <c r="AD154" s="268">
        <v>1.5512802320000001</v>
      </c>
      <c r="AE154" s="268">
        <v>102</v>
      </c>
      <c r="AF154" s="268">
        <v>708.84792370000002</v>
      </c>
      <c r="AG154" s="268">
        <v>102.0003670872582</v>
      </c>
      <c r="AH154" s="268">
        <v>102.0024373085278</v>
      </c>
    </row>
    <row r="155" spans="1:34" ht="15">
      <c r="A155" s="132" t="s">
        <v>5078</v>
      </c>
      <c r="B155" s="268" t="s">
        <v>5353</v>
      </c>
      <c r="C155" s="268" t="s">
        <v>4918</v>
      </c>
      <c r="D155" s="268">
        <v>0.75936584873270696</v>
      </c>
      <c r="E155" s="268">
        <v>0.2225806862399714</v>
      </c>
      <c r="F155" s="268">
        <v>2.02346078399974E-2</v>
      </c>
      <c r="G155" s="268">
        <v>1.133138039039854</v>
      </c>
      <c r="H155" s="268">
        <v>3.541056371999546</v>
      </c>
      <c r="I155" s="268">
        <v>0</v>
      </c>
      <c r="J155" s="268">
        <v>0</v>
      </c>
      <c r="K155" s="268">
        <v>0</v>
      </c>
      <c r="L155" s="268">
        <v>0.52609980383993227</v>
      </c>
      <c r="M155" s="268">
        <v>0.75936584873270696</v>
      </c>
      <c r="N155" s="268">
        <v>2.6304990191996618</v>
      </c>
      <c r="O155" s="268">
        <v>2.3269799015997008</v>
      </c>
      <c r="P155" s="268">
        <v>11.705720635438491</v>
      </c>
      <c r="Q155" s="268">
        <v>3.7737543621595151</v>
      </c>
      <c r="R155" s="268">
        <v>4.3605579895194388</v>
      </c>
      <c r="S155" s="268">
        <v>5.8882708814392419</v>
      </c>
      <c r="T155" s="268">
        <v>16.916132154237829</v>
      </c>
      <c r="U155" s="268">
        <v>4.7753674502393864</v>
      </c>
      <c r="V155" s="268">
        <v>2.913783528959625</v>
      </c>
      <c r="W155" s="268">
        <v>5.2205288227193281</v>
      </c>
      <c r="X155" s="268">
        <v>16.116865144557931</v>
      </c>
      <c r="Y155" s="268">
        <v>2.1853376467197192</v>
      </c>
      <c r="Z155" s="268">
        <v>1.568182107599799</v>
      </c>
      <c r="AA155" s="268">
        <v>2.1954549506397179</v>
      </c>
      <c r="AB155" s="268">
        <v>11.22009004727855</v>
      </c>
      <c r="AC155" s="268">
        <v>51.881808720000002</v>
      </c>
      <c r="AD155" s="268">
        <v>1.5512802320000001</v>
      </c>
      <c r="AE155" s="268">
        <v>102</v>
      </c>
      <c r="AF155" s="268">
        <v>708.84792370000002</v>
      </c>
      <c r="AG155" s="268">
        <v>102.0020779919553</v>
      </c>
      <c r="AH155" s="268">
        <v>102.004188255278</v>
      </c>
    </row>
    <row r="156" spans="1:34" ht="15">
      <c r="A156" s="132" t="s">
        <v>5079</v>
      </c>
      <c r="B156" s="268" t="s">
        <v>5353</v>
      </c>
      <c r="C156" s="268" t="s">
        <v>4919</v>
      </c>
      <c r="D156" s="268">
        <v>1.1390487730990619</v>
      </c>
      <c r="E156" s="268">
        <v>0.22172911886959151</v>
      </c>
      <c r="F156" s="268">
        <v>2.0157192624508321E-2</v>
      </c>
      <c r="G156" s="268">
        <v>1.1288027869724651</v>
      </c>
      <c r="H156" s="268">
        <v>3.5275087092889552</v>
      </c>
      <c r="I156" s="268">
        <v>0</v>
      </c>
      <c r="J156" s="268">
        <v>0</v>
      </c>
      <c r="K156" s="268">
        <v>0</v>
      </c>
      <c r="L156" s="268">
        <v>0.52408700823721621</v>
      </c>
      <c r="M156" s="268">
        <v>1.1390487730990619</v>
      </c>
      <c r="N156" s="268">
        <v>2.6204350411860822</v>
      </c>
      <c r="O156" s="268">
        <v>2.3180771518184549</v>
      </c>
      <c r="P156" s="268">
        <v>11.66093593327806</v>
      </c>
      <c r="Q156" s="268">
        <v>3.7593164244707999</v>
      </c>
      <c r="R156" s="268">
        <v>4.3438750105815407</v>
      </c>
      <c r="S156" s="268">
        <v>5.8657430537319204</v>
      </c>
      <c r="T156" s="268">
        <v>16.851413034088949</v>
      </c>
      <c r="U156" s="268">
        <v>4.7570974593839619</v>
      </c>
      <c r="V156" s="268">
        <v>2.9026357379291969</v>
      </c>
      <c r="W156" s="268">
        <v>5.2005556971231446</v>
      </c>
      <c r="X156" s="268">
        <v>16.055203925420869</v>
      </c>
      <c r="Y156" s="268">
        <v>2.1769768034468981</v>
      </c>
      <c r="Z156" s="268">
        <v>1.562182428399395</v>
      </c>
      <c r="AA156" s="268">
        <v>2.187055399759152</v>
      </c>
      <c r="AB156" s="268">
        <v>11.17716331028986</v>
      </c>
      <c r="AC156" s="268">
        <v>52.08106471</v>
      </c>
      <c r="AD156" s="268">
        <v>1.5512802320000001</v>
      </c>
      <c r="AE156" s="268">
        <v>102</v>
      </c>
      <c r="AF156" s="268">
        <v>708.84792370000002</v>
      </c>
      <c r="AG156" s="268">
        <v>102.00074382502331</v>
      </c>
      <c r="AH156" s="268">
        <v>102.0028940772025</v>
      </c>
    </row>
    <row r="157" spans="1:34" ht="15">
      <c r="A157" s="132" t="s">
        <v>5080</v>
      </c>
      <c r="B157" s="268" t="s">
        <v>5353</v>
      </c>
      <c r="C157" s="268" t="s">
        <v>4920</v>
      </c>
      <c r="D157" s="268">
        <v>1.5187316974654139</v>
      </c>
      <c r="E157" s="268">
        <v>0.22087755149921101</v>
      </c>
      <c r="F157" s="268">
        <v>2.007977740901919E-2</v>
      </c>
      <c r="G157" s="268">
        <v>1.1244675349050739</v>
      </c>
      <c r="H157" s="268">
        <v>3.513961046578356</v>
      </c>
      <c r="I157" s="268">
        <v>0</v>
      </c>
      <c r="J157" s="268">
        <v>0</v>
      </c>
      <c r="K157" s="268">
        <v>0</v>
      </c>
      <c r="L157" s="268">
        <v>0.52207421263449849</v>
      </c>
      <c r="M157" s="268">
        <v>1.5187316974654139</v>
      </c>
      <c r="N157" s="268">
        <v>2.6103710631724941</v>
      </c>
      <c r="O157" s="268">
        <v>2.3091744020372049</v>
      </c>
      <c r="P157" s="268">
        <v>11.616151231117589</v>
      </c>
      <c r="Q157" s="268">
        <v>3.7448784867820768</v>
      </c>
      <c r="R157" s="268">
        <v>4.3271920316436319</v>
      </c>
      <c r="S157" s="268">
        <v>5.8432152260245802</v>
      </c>
      <c r="T157" s="268">
        <v>16.786693913940031</v>
      </c>
      <c r="U157" s="268">
        <v>4.7388274685285268</v>
      </c>
      <c r="V157" s="268">
        <v>2.8914879468987622</v>
      </c>
      <c r="W157" s="268">
        <v>5.1805825715269478</v>
      </c>
      <c r="X157" s="268">
        <v>15.99354270628378</v>
      </c>
      <c r="Y157" s="268">
        <v>2.1686159601740731</v>
      </c>
      <c r="Z157" s="268">
        <v>1.556182749198987</v>
      </c>
      <c r="AA157" s="268">
        <v>2.1786558488785821</v>
      </c>
      <c r="AB157" s="268">
        <v>11.134236573301131</v>
      </c>
      <c r="AC157" s="268">
        <v>52.281857119999998</v>
      </c>
      <c r="AD157" s="268">
        <v>1.5512802320000001</v>
      </c>
      <c r="AE157" s="268">
        <v>102</v>
      </c>
      <c r="AF157" s="268">
        <v>708.84792370000002</v>
      </c>
      <c r="AG157" s="268">
        <v>101.9990279956165</v>
      </c>
      <c r="AH157" s="268">
        <v>102.0012191629647</v>
      </c>
    </row>
    <row r="158" spans="1:34" ht="15">
      <c r="A158" s="132" t="s">
        <v>5081</v>
      </c>
      <c r="B158" s="268" t="s">
        <v>5353</v>
      </c>
      <c r="C158" s="268" t="s">
        <v>4921</v>
      </c>
      <c r="D158" s="268">
        <v>1.8984146218317679</v>
      </c>
      <c r="E158" s="268">
        <v>0.22002598412883079</v>
      </c>
      <c r="F158" s="268">
        <v>2.000236219353008E-2</v>
      </c>
      <c r="G158" s="268">
        <v>1.1201322828376841</v>
      </c>
      <c r="H158" s="268">
        <v>3.500413383867762</v>
      </c>
      <c r="I158" s="268">
        <v>0</v>
      </c>
      <c r="J158" s="268">
        <v>0</v>
      </c>
      <c r="K158" s="268">
        <v>0</v>
      </c>
      <c r="L158" s="268">
        <v>0.52006141703178166</v>
      </c>
      <c r="M158" s="268">
        <v>1.8984146218317679</v>
      </c>
      <c r="N158" s="268">
        <v>2.6003070851589092</v>
      </c>
      <c r="O158" s="268">
        <v>2.3002716522559572</v>
      </c>
      <c r="P158" s="268">
        <v>11.571366528957141</v>
      </c>
      <c r="Q158" s="268">
        <v>3.730440549093359</v>
      </c>
      <c r="R158" s="268">
        <v>4.3105090527057284</v>
      </c>
      <c r="S158" s="268">
        <v>5.8206873983172498</v>
      </c>
      <c r="T158" s="268">
        <v>16.72197479379113</v>
      </c>
      <c r="U158" s="268">
        <v>4.720557477673097</v>
      </c>
      <c r="V158" s="268">
        <v>2.8803401558683301</v>
      </c>
      <c r="W158" s="268">
        <v>5.1606094459307581</v>
      </c>
      <c r="X158" s="268">
        <v>15.931881487146709</v>
      </c>
      <c r="Y158" s="268">
        <v>2.1602551169012481</v>
      </c>
      <c r="Z158" s="268">
        <v>1.550183069998581</v>
      </c>
      <c r="AA158" s="268">
        <v>2.1702562979980118</v>
      </c>
      <c r="AB158" s="268">
        <v>11.091309836312419</v>
      </c>
      <c r="AC158" s="268">
        <v>52.484203780000001</v>
      </c>
      <c r="AD158" s="268">
        <v>1.5512802320000001</v>
      </c>
      <c r="AE158" s="268">
        <v>102</v>
      </c>
      <c r="AF158" s="268">
        <v>708.84792370000002</v>
      </c>
      <c r="AG158" s="268">
        <v>102.00183930921131</v>
      </c>
      <c r="AH158" s="268">
        <v>102.0040701988611</v>
      </c>
    </row>
    <row r="159" spans="1:34" ht="15">
      <c r="A159" s="132" t="s">
        <v>5082</v>
      </c>
      <c r="B159" s="268" t="s">
        <v>5354</v>
      </c>
      <c r="C159" s="268" t="s">
        <v>4915</v>
      </c>
      <c r="D159" s="268">
        <v>0</v>
      </c>
      <c r="E159" s="268">
        <v>0.2308499475341029</v>
      </c>
      <c r="F159" s="268">
        <v>2.098635886673663E-2</v>
      </c>
      <c r="G159" s="268">
        <v>1.175236096537251</v>
      </c>
      <c r="H159" s="268">
        <v>3.6726128016789108</v>
      </c>
      <c r="I159" s="268">
        <v>0</v>
      </c>
      <c r="J159" s="268">
        <v>0</v>
      </c>
      <c r="K159" s="268">
        <v>0</v>
      </c>
      <c r="L159" s="268">
        <v>0.5456453305351523</v>
      </c>
      <c r="M159" s="268">
        <v>0.98635886673662165</v>
      </c>
      <c r="N159" s="268">
        <v>2.7282266526757621</v>
      </c>
      <c r="O159" s="268">
        <v>2.413431269674712</v>
      </c>
      <c r="P159" s="268">
        <v>12.14060860440714</v>
      </c>
      <c r="Q159" s="268">
        <v>0</v>
      </c>
      <c r="R159" s="268">
        <v>4.5225603357817423</v>
      </c>
      <c r="S159" s="268">
        <v>6.107030430220358</v>
      </c>
      <c r="T159" s="268">
        <v>17.544596012591821</v>
      </c>
      <c r="U159" s="268">
        <v>4.9527806925498448</v>
      </c>
      <c r="V159" s="268">
        <v>3.022035676810074</v>
      </c>
      <c r="W159" s="268">
        <v>5.4144805876180504</v>
      </c>
      <c r="X159" s="268">
        <v>16.715634837355729</v>
      </c>
      <c r="Y159" s="268">
        <v>2.2665267576075561</v>
      </c>
      <c r="Z159" s="268">
        <v>1.6264428121720891</v>
      </c>
      <c r="AA159" s="268">
        <v>2.2770199370409241</v>
      </c>
      <c r="AB159" s="268">
        <v>11.63693599160546</v>
      </c>
      <c r="AC159" s="268">
        <v>50.023353749999998</v>
      </c>
      <c r="AD159" s="268">
        <v>1.5512802320000001</v>
      </c>
      <c r="AE159" s="268">
        <v>102</v>
      </c>
      <c r="AF159" s="268">
        <v>708.84792370000002</v>
      </c>
      <c r="AG159" s="268">
        <v>102.00105032440079</v>
      </c>
      <c r="AH159" s="268">
        <v>102.00212218784159</v>
      </c>
    </row>
    <row r="160" spans="1:34" ht="15">
      <c r="A160" s="132" t="s">
        <v>5083</v>
      </c>
      <c r="B160" s="268" t="s">
        <v>5354</v>
      </c>
      <c r="C160" s="268" t="s">
        <v>4917</v>
      </c>
      <c r="D160" s="268">
        <v>1.506614157326063</v>
      </c>
      <c r="E160" s="268">
        <v>0.22737192954237431</v>
      </c>
      <c r="F160" s="268">
        <v>2.0670175412943109E-2</v>
      </c>
      <c r="G160" s="268">
        <v>1.1575298231248139</v>
      </c>
      <c r="H160" s="268">
        <v>3.6172806972650449</v>
      </c>
      <c r="I160" s="268">
        <v>0</v>
      </c>
      <c r="J160" s="268">
        <v>0</v>
      </c>
      <c r="K160" s="268">
        <v>0</v>
      </c>
      <c r="L160" s="268">
        <v>0.5374245607365209</v>
      </c>
      <c r="M160" s="268">
        <v>0.97149824440832599</v>
      </c>
      <c r="N160" s="268">
        <v>2.6871228036826049</v>
      </c>
      <c r="O160" s="268">
        <v>2.3770701724884571</v>
      </c>
      <c r="P160" s="268">
        <v>11.957696476387589</v>
      </c>
      <c r="Q160" s="268">
        <v>1.506614157326063</v>
      </c>
      <c r="R160" s="268">
        <v>4.4544228014892404</v>
      </c>
      <c r="S160" s="268">
        <v>6.0150210451664448</v>
      </c>
      <c r="T160" s="268">
        <v>17.28026664522044</v>
      </c>
      <c r="U160" s="268">
        <v>4.8781613974545754</v>
      </c>
      <c r="V160" s="268">
        <v>2.9765052594638068</v>
      </c>
      <c r="W160" s="268">
        <v>5.3329052565393216</v>
      </c>
      <c r="X160" s="268">
        <v>16.46379471640919</v>
      </c>
      <c r="Y160" s="268">
        <v>2.232378944597857</v>
      </c>
      <c r="Z160" s="268">
        <v>1.601938594503092</v>
      </c>
      <c r="AA160" s="268">
        <v>2.242714032304328</v>
      </c>
      <c r="AB160" s="268">
        <v>11.46161226647695</v>
      </c>
      <c r="AC160" s="268">
        <v>50.788541100000003</v>
      </c>
      <c r="AD160" s="268">
        <v>1.5512802320000001</v>
      </c>
      <c r="AE160" s="268">
        <v>102</v>
      </c>
      <c r="AF160" s="268">
        <v>708.84792370000002</v>
      </c>
      <c r="AG160" s="268">
        <v>101.99860526565971</v>
      </c>
      <c r="AH160" s="268">
        <v>102.00009146474579</v>
      </c>
    </row>
    <row r="161" spans="1:34" ht="15">
      <c r="A161" s="132" t="s">
        <v>5084</v>
      </c>
      <c r="B161" s="268" t="s">
        <v>5354</v>
      </c>
      <c r="C161" s="268" t="s">
        <v>4918</v>
      </c>
      <c r="D161" s="268">
        <v>3.013228314652125</v>
      </c>
      <c r="E161" s="268">
        <v>0.2238939115506457</v>
      </c>
      <c r="F161" s="268">
        <v>2.0353991959149609E-2</v>
      </c>
      <c r="G161" s="268">
        <v>1.1398235497123781</v>
      </c>
      <c r="H161" s="268">
        <v>3.5619485928511812</v>
      </c>
      <c r="I161" s="268">
        <v>0</v>
      </c>
      <c r="J161" s="268">
        <v>0</v>
      </c>
      <c r="K161" s="268">
        <v>0</v>
      </c>
      <c r="L161" s="268">
        <v>0.5292037909378895</v>
      </c>
      <c r="M161" s="268">
        <v>0.95663762208003122</v>
      </c>
      <c r="N161" s="268">
        <v>2.646018954689449</v>
      </c>
      <c r="O161" s="268">
        <v>2.340709075302204</v>
      </c>
      <c r="P161" s="268">
        <v>11.774784348368049</v>
      </c>
      <c r="Q161" s="268">
        <v>3.013228314652125</v>
      </c>
      <c r="R161" s="268">
        <v>4.3862852671967394</v>
      </c>
      <c r="S161" s="268">
        <v>5.9230116601125333</v>
      </c>
      <c r="T161" s="268">
        <v>17.015937277849069</v>
      </c>
      <c r="U161" s="268">
        <v>4.8035421023593061</v>
      </c>
      <c r="V161" s="268">
        <v>2.9309748421175432</v>
      </c>
      <c r="W161" s="268">
        <v>5.2513299254605972</v>
      </c>
      <c r="X161" s="268">
        <v>16.211954595462661</v>
      </c>
      <c r="Y161" s="268">
        <v>2.198231131588158</v>
      </c>
      <c r="Z161" s="268">
        <v>1.5774343768340939</v>
      </c>
      <c r="AA161" s="268">
        <v>2.2084081275677319</v>
      </c>
      <c r="AB161" s="268">
        <v>11.286288541348449</v>
      </c>
      <c r="AC161" s="268">
        <v>51.57750163</v>
      </c>
      <c r="AD161" s="268">
        <v>1.5512802320000001</v>
      </c>
      <c r="AE161" s="268">
        <v>102</v>
      </c>
      <c r="AF161" s="268">
        <v>708.84792370000002</v>
      </c>
      <c r="AG161" s="268">
        <v>102.00121001537519</v>
      </c>
      <c r="AH161" s="268">
        <v>102.0031219209437</v>
      </c>
    </row>
    <row r="162" spans="1:34" ht="15">
      <c r="A162" s="132" t="s">
        <v>5085</v>
      </c>
      <c r="B162" s="268" t="s">
        <v>5354</v>
      </c>
      <c r="C162" s="268" t="s">
        <v>4919</v>
      </c>
      <c r="D162" s="268">
        <v>4.5198424719781896</v>
      </c>
      <c r="E162" s="268">
        <v>0.22041589355891719</v>
      </c>
      <c r="F162" s="268">
        <v>2.0037808505356108E-2</v>
      </c>
      <c r="G162" s="268">
        <v>1.1221172762999421</v>
      </c>
      <c r="H162" s="268">
        <v>3.506616488437317</v>
      </c>
      <c r="I162" s="268">
        <v>0</v>
      </c>
      <c r="J162" s="268">
        <v>0</v>
      </c>
      <c r="K162" s="268">
        <v>0</v>
      </c>
      <c r="L162" s="268">
        <v>0.52098302113925876</v>
      </c>
      <c r="M162" s="268">
        <v>0.9417769997517369</v>
      </c>
      <c r="N162" s="268">
        <v>2.604915105696294</v>
      </c>
      <c r="O162" s="268">
        <v>2.3043479781159522</v>
      </c>
      <c r="P162" s="268">
        <v>11.59187222034851</v>
      </c>
      <c r="Q162" s="268">
        <v>4.5198424719781896</v>
      </c>
      <c r="R162" s="268">
        <v>4.3181477329042401</v>
      </c>
      <c r="S162" s="268">
        <v>5.8310022750586272</v>
      </c>
      <c r="T162" s="268">
        <v>16.751607910477709</v>
      </c>
      <c r="U162" s="268">
        <v>4.7289228072640412</v>
      </c>
      <c r="V162" s="268">
        <v>2.8854444247712792</v>
      </c>
      <c r="W162" s="268">
        <v>5.1697545943818746</v>
      </c>
      <c r="X162" s="268">
        <v>15.960114474516139</v>
      </c>
      <c r="Y162" s="268">
        <v>2.1640833185784598</v>
      </c>
      <c r="Z162" s="268">
        <v>1.5529301591650979</v>
      </c>
      <c r="AA162" s="268">
        <v>2.174102222831138</v>
      </c>
      <c r="AB162" s="268">
        <v>11.11096481621996</v>
      </c>
      <c r="AC162" s="268">
        <v>52.391360720000002</v>
      </c>
      <c r="AD162" s="268">
        <v>1.5512802320000001</v>
      </c>
      <c r="AE162" s="268">
        <v>102</v>
      </c>
      <c r="AF162" s="268">
        <v>708.84792370000002</v>
      </c>
      <c r="AG162" s="268">
        <v>102.0013375955722</v>
      </c>
      <c r="AH162" s="268">
        <v>102.003689459369</v>
      </c>
    </row>
    <row r="163" spans="1:34" ht="15">
      <c r="A163" s="132" t="s">
        <v>5086</v>
      </c>
      <c r="B163" s="268" t="s">
        <v>5354</v>
      </c>
      <c r="C163" s="268" t="s">
        <v>4920</v>
      </c>
      <c r="D163" s="268">
        <v>6.026456629304251</v>
      </c>
      <c r="E163" s="268">
        <v>0.21693787556718841</v>
      </c>
      <c r="F163" s="268">
        <v>1.9721625051562591E-2</v>
      </c>
      <c r="G163" s="268">
        <v>1.104411002887504</v>
      </c>
      <c r="H163" s="268">
        <v>3.4512843840234528</v>
      </c>
      <c r="I163" s="268">
        <v>0</v>
      </c>
      <c r="J163" s="268">
        <v>0</v>
      </c>
      <c r="K163" s="268">
        <v>0</v>
      </c>
      <c r="L163" s="268">
        <v>0.51276225134062703</v>
      </c>
      <c r="M163" s="268">
        <v>0.92691637742344157</v>
      </c>
      <c r="N163" s="268">
        <v>2.5638112567031368</v>
      </c>
      <c r="O163" s="268">
        <v>2.2679868809296959</v>
      </c>
      <c r="P163" s="268">
        <v>11.40896009232895</v>
      </c>
      <c r="Q163" s="268">
        <v>6.026456629304251</v>
      </c>
      <c r="R163" s="268">
        <v>4.2500101986117356</v>
      </c>
      <c r="S163" s="268">
        <v>5.7389928900047114</v>
      </c>
      <c r="T163" s="268">
        <v>16.487278543106321</v>
      </c>
      <c r="U163" s="268">
        <v>4.6543035121687701</v>
      </c>
      <c r="V163" s="268">
        <v>2.839914007425012</v>
      </c>
      <c r="W163" s="268">
        <v>5.0881792633031466</v>
      </c>
      <c r="X163" s="268">
        <v>15.7082743535696</v>
      </c>
      <c r="Y163" s="268">
        <v>2.129935505568759</v>
      </c>
      <c r="Z163" s="268">
        <v>1.5284259414960999</v>
      </c>
      <c r="AA163" s="268">
        <v>2.139796318094541</v>
      </c>
      <c r="AB163" s="268">
        <v>10.935641091091449</v>
      </c>
      <c r="AC163" s="268">
        <v>53.23131592</v>
      </c>
      <c r="AD163" s="268">
        <v>1.5512802320000001</v>
      </c>
      <c r="AE163" s="268">
        <v>102</v>
      </c>
      <c r="AF163" s="268">
        <v>708.84792370000002</v>
      </c>
      <c r="AG163" s="268">
        <v>102.0019664311577</v>
      </c>
      <c r="AH163" s="268">
        <v>102.0047725708086</v>
      </c>
    </row>
    <row r="164" spans="1:34" ht="15">
      <c r="A164" s="132" t="s">
        <v>5087</v>
      </c>
      <c r="B164" s="268" t="s">
        <v>5354</v>
      </c>
      <c r="C164" s="268" t="s">
        <v>4921</v>
      </c>
      <c r="D164" s="268">
        <v>7.5330707866303159</v>
      </c>
      <c r="E164" s="268">
        <v>0.21345985757545999</v>
      </c>
      <c r="F164" s="268">
        <v>1.940544159776909E-2</v>
      </c>
      <c r="G164" s="268">
        <v>1.0867047294750689</v>
      </c>
      <c r="H164" s="268">
        <v>3.39595227960959</v>
      </c>
      <c r="I164" s="268">
        <v>0</v>
      </c>
      <c r="J164" s="268">
        <v>0</v>
      </c>
      <c r="K164" s="268">
        <v>0</v>
      </c>
      <c r="L164" s="268">
        <v>0.50454148154199607</v>
      </c>
      <c r="M164" s="268">
        <v>0.91205575509514691</v>
      </c>
      <c r="N164" s="268">
        <v>2.5227074077099809</v>
      </c>
      <c r="O164" s="268">
        <v>2.231625783743445</v>
      </c>
      <c r="P164" s="268">
        <v>11.22604796430941</v>
      </c>
      <c r="Q164" s="268">
        <v>7.5330707866303159</v>
      </c>
      <c r="R164" s="268">
        <v>4.1818726643192372</v>
      </c>
      <c r="S164" s="268">
        <v>5.6469835049508017</v>
      </c>
      <c r="T164" s="268">
        <v>16.222949175734961</v>
      </c>
      <c r="U164" s="268">
        <v>4.5796842170735044</v>
      </c>
      <c r="V164" s="268">
        <v>2.7943835900787479</v>
      </c>
      <c r="W164" s="268">
        <v>5.0066039322244231</v>
      </c>
      <c r="X164" s="268">
        <v>15.45643423262308</v>
      </c>
      <c r="Y164" s="268">
        <v>2.0957876925590622</v>
      </c>
      <c r="Z164" s="268">
        <v>1.5039217238271041</v>
      </c>
      <c r="AA164" s="268">
        <v>2.1054904133579462</v>
      </c>
      <c r="AB164" s="268">
        <v>10.760317365962949</v>
      </c>
      <c r="AC164" s="268">
        <v>54.098642810000001</v>
      </c>
      <c r="AD164" s="268">
        <v>1.5512802320000001</v>
      </c>
      <c r="AE164" s="268">
        <v>102</v>
      </c>
      <c r="AF164" s="268">
        <v>708.84792370000002</v>
      </c>
      <c r="AG164" s="268">
        <v>101.99867289585259</v>
      </c>
      <c r="AH164" s="268">
        <v>102.00194629878339</v>
      </c>
    </row>
    <row r="165" spans="1:34" ht="15">
      <c r="A165" s="132" t="s">
        <v>5088</v>
      </c>
      <c r="B165" s="268" t="s">
        <v>5355</v>
      </c>
      <c r="C165" s="268" t="s">
        <v>4915</v>
      </c>
      <c r="D165" s="268">
        <v>0</v>
      </c>
      <c r="E165" s="268">
        <v>0.23327324779980929</v>
      </c>
      <c r="F165" s="268">
        <v>2.1206658890891749E-2</v>
      </c>
      <c r="G165" s="268">
        <v>1.187572897889938</v>
      </c>
      <c r="H165" s="268">
        <v>3.7111653059060572</v>
      </c>
      <c r="I165" s="268">
        <v>0</v>
      </c>
      <c r="J165" s="268">
        <v>0</v>
      </c>
      <c r="K165" s="268">
        <v>0</v>
      </c>
      <c r="L165" s="268">
        <v>0.55137313116318531</v>
      </c>
      <c r="M165" s="268">
        <v>0.99671296787191221</v>
      </c>
      <c r="N165" s="268">
        <v>2.7568656558159281</v>
      </c>
      <c r="O165" s="268">
        <v>2.4387657724525509</v>
      </c>
      <c r="P165" s="268">
        <v>12.26805216838088</v>
      </c>
      <c r="Q165" s="268">
        <v>3.9550418831513112</v>
      </c>
      <c r="R165" s="268">
        <v>4.5700349909871711</v>
      </c>
      <c r="S165" s="268">
        <v>6.1711377372495013</v>
      </c>
      <c r="T165" s="268">
        <v>17.728766832785499</v>
      </c>
      <c r="U165" s="268">
        <v>0</v>
      </c>
      <c r="V165" s="268">
        <v>3.0537588802884121</v>
      </c>
      <c r="W165" s="268">
        <v>5.4713179938500707</v>
      </c>
      <c r="X165" s="268">
        <v>16.891103806595279</v>
      </c>
      <c r="Y165" s="268">
        <v>2.2903191602163089</v>
      </c>
      <c r="Z165" s="268">
        <v>1.6435160640441111</v>
      </c>
      <c r="AA165" s="268">
        <v>2.3009224896617551</v>
      </c>
      <c r="AB165" s="268">
        <v>11.759092354999471</v>
      </c>
      <c r="AC165" s="268">
        <v>49.503698759999999</v>
      </c>
      <c r="AD165" s="268">
        <v>1.5512802320000001</v>
      </c>
      <c r="AE165" s="268">
        <v>102</v>
      </c>
      <c r="AF165" s="268">
        <v>708.84792370000002</v>
      </c>
      <c r="AG165" s="268">
        <v>102.0004283583723</v>
      </c>
      <c r="AH165" s="268">
        <v>102.00410863699319</v>
      </c>
    </row>
    <row r="166" spans="1:34" ht="15">
      <c r="A166" s="132" t="s">
        <v>5089</v>
      </c>
      <c r="B166" s="268" t="s">
        <v>5355</v>
      </c>
      <c r="C166" s="268" t="s">
        <v>4917</v>
      </c>
      <c r="D166" s="268">
        <v>1.9064929819246701</v>
      </c>
      <c r="E166" s="268">
        <v>0.22882590970179811</v>
      </c>
      <c r="F166" s="268">
        <v>2.0802355427436199E-2</v>
      </c>
      <c r="G166" s="268">
        <v>1.164931903936427</v>
      </c>
      <c r="H166" s="268">
        <v>3.6404121998013341</v>
      </c>
      <c r="I166" s="268">
        <v>0</v>
      </c>
      <c r="J166" s="268">
        <v>0</v>
      </c>
      <c r="K166" s="268">
        <v>0</v>
      </c>
      <c r="L166" s="268">
        <v>0.540861241113341</v>
      </c>
      <c r="M166" s="268">
        <v>0.97771070508950109</v>
      </c>
      <c r="N166" s="268">
        <v>2.7043062055667049</v>
      </c>
      <c r="O166" s="268">
        <v>2.3922708741551619</v>
      </c>
      <c r="P166" s="268">
        <v>12.034162614771841</v>
      </c>
      <c r="Q166" s="268">
        <v>3.8796392872168499</v>
      </c>
      <c r="R166" s="268">
        <v>4.4829075946124988</v>
      </c>
      <c r="S166" s="268">
        <v>6.0534854293839331</v>
      </c>
      <c r="T166" s="268">
        <v>17.390769137336662</v>
      </c>
      <c r="U166" s="268">
        <v>1.9064929819246701</v>
      </c>
      <c r="V166" s="268">
        <v>2.9955391815508121</v>
      </c>
      <c r="W166" s="268">
        <v>5.3670077002785384</v>
      </c>
      <c r="X166" s="268">
        <v>16.569076097952941</v>
      </c>
      <c r="Y166" s="268">
        <v>2.246654386163109</v>
      </c>
      <c r="Z166" s="268">
        <v>1.612182545626305</v>
      </c>
      <c r="AA166" s="268">
        <v>2.2570555638768268</v>
      </c>
      <c r="AB166" s="268">
        <v>11.53490608451337</v>
      </c>
      <c r="AC166" s="268">
        <v>50.465826200000002</v>
      </c>
      <c r="AD166" s="268">
        <v>1.5512802320000001</v>
      </c>
      <c r="AE166" s="268">
        <v>102</v>
      </c>
      <c r="AF166" s="268">
        <v>708.84792370000002</v>
      </c>
      <c r="AG166" s="268">
        <v>102.0040058696235</v>
      </c>
      <c r="AH166" s="268">
        <v>102.0070805022244</v>
      </c>
    </row>
    <row r="167" spans="1:34" ht="15">
      <c r="A167" s="132" t="s">
        <v>5090</v>
      </c>
      <c r="B167" s="268" t="s">
        <v>5355</v>
      </c>
      <c r="C167" s="268" t="s">
        <v>4918</v>
      </c>
      <c r="D167" s="268">
        <v>3.8129859638493389</v>
      </c>
      <c r="E167" s="268">
        <v>0.22437857160378699</v>
      </c>
      <c r="F167" s="268">
        <v>2.0398051963980639E-2</v>
      </c>
      <c r="G167" s="268">
        <v>1.142290909982915</v>
      </c>
      <c r="H167" s="268">
        <v>3.5696590936966111</v>
      </c>
      <c r="I167" s="268">
        <v>0</v>
      </c>
      <c r="J167" s="268">
        <v>0</v>
      </c>
      <c r="K167" s="268">
        <v>0</v>
      </c>
      <c r="L167" s="268">
        <v>0.53034935106349645</v>
      </c>
      <c r="M167" s="268">
        <v>0.95870844230708963</v>
      </c>
      <c r="N167" s="268">
        <v>2.6517467553174829</v>
      </c>
      <c r="O167" s="268">
        <v>2.3457759758577721</v>
      </c>
      <c r="P167" s="268">
        <v>11.800273061162789</v>
      </c>
      <c r="Q167" s="268">
        <v>3.8042366912823868</v>
      </c>
      <c r="R167" s="268">
        <v>4.3957801982378264</v>
      </c>
      <c r="S167" s="268">
        <v>5.9358331215183622</v>
      </c>
      <c r="T167" s="268">
        <v>17.052771441887799</v>
      </c>
      <c r="U167" s="268">
        <v>3.8129859638493389</v>
      </c>
      <c r="V167" s="268">
        <v>2.9373194828132112</v>
      </c>
      <c r="W167" s="268">
        <v>5.2626974067070016</v>
      </c>
      <c r="X167" s="268">
        <v>16.247048389310571</v>
      </c>
      <c r="Y167" s="268">
        <v>2.2029896121099091</v>
      </c>
      <c r="Z167" s="268">
        <v>1.580849027208499</v>
      </c>
      <c r="AA167" s="268">
        <v>2.2131886380918981</v>
      </c>
      <c r="AB167" s="268">
        <v>11.31071981402726</v>
      </c>
      <c r="AC167" s="268">
        <v>51.466093690000001</v>
      </c>
      <c r="AD167" s="268">
        <v>1.5512802320000001</v>
      </c>
      <c r="AE167" s="268">
        <v>102</v>
      </c>
      <c r="AF167" s="268">
        <v>708.84792370000002</v>
      </c>
      <c r="AG167" s="268">
        <v>101.9977229884225</v>
      </c>
      <c r="AH167" s="268">
        <v>102.00017640323099</v>
      </c>
    </row>
    <row r="168" spans="1:34" ht="15">
      <c r="A168" s="132" t="s">
        <v>5091</v>
      </c>
      <c r="B168" s="268" t="s">
        <v>5355</v>
      </c>
      <c r="C168" s="268" t="s">
        <v>4919</v>
      </c>
      <c r="D168" s="268">
        <v>5.7194789457740027</v>
      </c>
      <c r="E168" s="268">
        <v>0.21993123350577559</v>
      </c>
      <c r="F168" s="268">
        <v>1.9993748500525061E-2</v>
      </c>
      <c r="G168" s="268">
        <v>1.1196499160294029</v>
      </c>
      <c r="H168" s="268">
        <v>3.498905987591884</v>
      </c>
      <c r="I168" s="268">
        <v>0</v>
      </c>
      <c r="J168" s="268">
        <v>0</v>
      </c>
      <c r="K168" s="268">
        <v>0</v>
      </c>
      <c r="L168" s="268">
        <v>0.51983746101365136</v>
      </c>
      <c r="M168" s="268">
        <v>0.93970617952467761</v>
      </c>
      <c r="N168" s="268">
        <v>2.599187305068257</v>
      </c>
      <c r="O168" s="268">
        <v>2.29928107756038</v>
      </c>
      <c r="P168" s="268">
        <v>11.56638350755374</v>
      </c>
      <c r="Q168" s="268">
        <v>3.7288340953479229</v>
      </c>
      <c r="R168" s="268">
        <v>4.3086528018631487</v>
      </c>
      <c r="S168" s="268">
        <v>5.8181808136527886</v>
      </c>
      <c r="T168" s="268">
        <v>16.71477374643894</v>
      </c>
      <c r="U168" s="268">
        <v>5.7194789457740027</v>
      </c>
      <c r="V168" s="268">
        <v>2.8790997840756081</v>
      </c>
      <c r="W168" s="268">
        <v>5.1583871131354631</v>
      </c>
      <c r="X168" s="268">
        <v>15.92502068066821</v>
      </c>
      <c r="Y168" s="268">
        <v>2.1593248380567061</v>
      </c>
      <c r="Z168" s="268">
        <v>1.549515508790692</v>
      </c>
      <c r="AA168" s="268">
        <v>2.169321712306969</v>
      </c>
      <c r="AB168" s="268">
        <v>11.08653354354114</v>
      </c>
      <c r="AC168" s="268">
        <v>52.506814990000002</v>
      </c>
      <c r="AD168" s="268">
        <v>1.5512802320000001</v>
      </c>
      <c r="AE168" s="268">
        <v>102</v>
      </c>
      <c r="AF168" s="268">
        <v>708.84792370000002</v>
      </c>
      <c r="AG168" s="268">
        <v>101.9996567469269</v>
      </c>
      <c r="AH168" s="268">
        <v>102.0014577963786</v>
      </c>
    </row>
    <row r="169" spans="1:34" ht="15">
      <c r="A169" s="132" t="s">
        <v>5092</v>
      </c>
      <c r="B169" s="268" t="s">
        <v>5355</v>
      </c>
      <c r="C169" s="268" t="s">
        <v>4920</v>
      </c>
      <c r="D169" s="268">
        <v>7.6259719276986804</v>
      </c>
      <c r="E169" s="268">
        <v>0.21548389540776491</v>
      </c>
      <c r="F169" s="268">
        <v>1.9589445037069539E-2</v>
      </c>
      <c r="G169" s="268">
        <v>1.097008922075893</v>
      </c>
      <c r="H169" s="268">
        <v>3.4281528814871671</v>
      </c>
      <c r="I169" s="268">
        <v>0</v>
      </c>
      <c r="J169" s="268">
        <v>0</v>
      </c>
      <c r="K169" s="268">
        <v>0</v>
      </c>
      <c r="L169" s="268">
        <v>0.50932557096380771</v>
      </c>
      <c r="M169" s="268">
        <v>0.92070391674226781</v>
      </c>
      <c r="N169" s="268">
        <v>2.54662785481904</v>
      </c>
      <c r="O169" s="268">
        <v>2.252786179262996</v>
      </c>
      <c r="P169" s="268">
        <v>11.33249395394472</v>
      </c>
      <c r="Q169" s="268">
        <v>3.653431499413466</v>
      </c>
      <c r="R169" s="268">
        <v>4.2215254054884817</v>
      </c>
      <c r="S169" s="268">
        <v>5.700528505787231</v>
      </c>
      <c r="T169" s="268">
        <v>16.37677605099012</v>
      </c>
      <c r="U169" s="268">
        <v>7.6259719276986804</v>
      </c>
      <c r="V169" s="268">
        <v>2.820880085338012</v>
      </c>
      <c r="W169" s="268">
        <v>5.054076819563937</v>
      </c>
      <c r="X169" s="268">
        <v>15.60299297202589</v>
      </c>
      <c r="Y169" s="268">
        <v>2.1156600640035088</v>
      </c>
      <c r="Z169" s="268">
        <v>1.5181819903728879</v>
      </c>
      <c r="AA169" s="268">
        <v>2.125454786522043</v>
      </c>
      <c r="AB169" s="268">
        <v>10.86234727305505</v>
      </c>
      <c r="AC169" s="268">
        <v>53.59049486</v>
      </c>
      <c r="AD169" s="268">
        <v>1.5512802320000001</v>
      </c>
      <c r="AE169" s="268">
        <v>102</v>
      </c>
      <c r="AF169" s="268">
        <v>708.84792370000002</v>
      </c>
      <c r="AG169" s="268">
        <v>101.99766824861631</v>
      </c>
      <c r="AH169" s="268">
        <v>101.9987885391827</v>
      </c>
    </row>
    <row r="170" spans="1:34" ht="15">
      <c r="A170" s="132" t="s">
        <v>5093</v>
      </c>
      <c r="B170" s="268" t="s">
        <v>5355</v>
      </c>
      <c r="C170" s="268" t="s">
        <v>4921</v>
      </c>
      <c r="D170" s="268">
        <v>9.5324649096233482</v>
      </c>
      <c r="E170" s="268">
        <v>0.21103655730975371</v>
      </c>
      <c r="F170" s="268">
        <v>1.9185141573613972E-2</v>
      </c>
      <c r="G170" s="268">
        <v>1.0743679281223819</v>
      </c>
      <c r="H170" s="268">
        <v>3.3573997753824441</v>
      </c>
      <c r="I170" s="268">
        <v>0</v>
      </c>
      <c r="J170" s="268">
        <v>0</v>
      </c>
      <c r="K170" s="268">
        <v>0</v>
      </c>
      <c r="L170" s="268">
        <v>0.49881368091396322</v>
      </c>
      <c r="M170" s="268">
        <v>0.90170165395985646</v>
      </c>
      <c r="N170" s="268">
        <v>2.4940684045698158</v>
      </c>
      <c r="O170" s="268">
        <v>2.2062912809656061</v>
      </c>
      <c r="P170" s="268">
        <v>11.098604400335679</v>
      </c>
      <c r="Q170" s="268">
        <v>3.5780289034790052</v>
      </c>
      <c r="R170" s="268">
        <v>4.1343980091138093</v>
      </c>
      <c r="S170" s="268">
        <v>5.5828761979216637</v>
      </c>
      <c r="T170" s="268">
        <v>16.038778355541279</v>
      </c>
      <c r="U170" s="268">
        <v>9.5324649096233482</v>
      </c>
      <c r="V170" s="268">
        <v>2.762660386600412</v>
      </c>
      <c r="W170" s="268">
        <v>4.9497665259924029</v>
      </c>
      <c r="X170" s="268">
        <v>15.28096526338353</v>
      </c>
      <c r="Y170" s="268">
        <v>2.0719952899503089</v>
      </c>
      <c r="Z170" s="268">
        <v>1.4868484719550821</v>
      </c>
      <c r="AA170" s="268">
        <v>2.0815878607371152</v>
      </c>
      <c r="AB170" s="268">
        <v>10.638161002568941</v>
      </c>
      <c r="AC170" s="268">
        <v>54.719849189999998</v>
      </c>
      <c r="AD170" s="268">
        <v>1.5512802320000001</v>
      </c>
      <c r="AE170" s="268">
        <v>102</v>
      </c>
      <c r="AF170" s="268">
        <v>708.84792370000002</v>
      </c>
      <c r="AG170" s="268">
        <v>101.999910327506</v>
      </c>
      <c r="AH170" s="268">
        <v>102.00032606530451</v>
      </c>
    </row>
    <row r="171" spans="1:34" ht="15">
      <c r="A171" s="132" t="s">
        <v>5094</v>
      </c>
      <c r="B171" s="268" t="s">
        <v>5356</v>
      </c>
      <c r="C171" s="268" t="s">
        <v>4915</v>
      </c>
      <c r="D171" s="268">
        <v>0</v>
      </c>
      <c r="E171" s="268">
        <v>0.2271084959223704</v>
      </c>
      <c r="F171" s="268">
        <v>2.064622690203367E-2</v>
      </c>
      <c r="G171" s="268">
        <v>1.1561887065138849</v>
      </c>
      <c r="H171" s="268">
        <v>3.6130897078558921</v>
      </c>
      <c r="I171" s="268">
        <v>0</v>
      </c>
      <c r="J171" s="268">
        <v>0</v>
      </c>
      <c r="K171" s="268">
        <v>0</v>
      </c>
      <c r="L171" s="268">
        <v>0.53680189945287504</v>
      </c>
      <c r="M171" s="268">
        <v>0.9703726643955819</v>
      </c>
      <c r="N171" s="268">
        <v>2.6840094972643769</v>
      </c>
      <c r="O171" s="268">
        <v>2.3743160937338712</v>
      </c>
      <c r="P171" s="268">
        <v>11.94384226282647</v>
      </c>
      <c r="Q171" s="268">
        <v>3.850521317229278</v>
      </c>
      <c r="R171" s="268">
        <v>4.4492618973882534</v>
      </c>
      <c r="S171" s="268">
        <v>6.0080520284917958</v>
      </c>
      <c r="T171" s="268">
        <v>17.260245690100142</v>
      </c>
      <c r="U171" s="268">
        <v>4.8725095488799441</v>
      </c>
      <c r="V171" s="268">
        <v>2.973056673892847</v>
      </c>
      <c r="W171" s="268">
        <v>5.3267265407246862</v>
      </c>
      <c r="X171" s="268">
        <v>16.44471972746981</v>
      </c>
      <c r="Y171" s="268">
        <v>0</v>
      </c>
      <c r="Z171" s="268">
        <v>1.600082584907609</v>
      </c>
      <c r="AA171" s="268">
        <v>2.2401156188706519</v>
      </c>
      <c r="AB171" s="268">
        <v>11.448332817177659</v>
      </c>
      <c r="AC171" s="268">
        <v>50.84745307</v>
      </c>
      <c r="AD171" s="268">
        <v>1.5512802320000001</v>
      </c>
      <c r="AE171" s="268">
        <v>102</v>
      </c>
      <c r="AF171" s="268">
        <v>708.84792370000002</v>
      </c>
      <c r="AG171" s="268">
        <v>101.9999178854172</v>
      </c>
      <c r="AH171" s="268">
        <v>102.0025663665662</v>
      </c>
    </row>
    <row r="172" spans="1:34" ht="15">
      <c r="A172" s="132" t="s">
        <v>5095</v>
      </c>
      <c r="B172" s="268" t="s">
        <v>5356</v>
      </c>
      <c r="C172" s="268" t="s">
        <v>4917</v>
      </c>
      <c r="D172" s="268">
        <v>0.87246289003332356</v>
      </c>
      <c r="E172" s="268">
        <v>0.22512705857533469</v>
      </c>
      <c r="F172" s="268">
        <v>2.046609623412134E-2</v>
      </c>
      <c r="G172" s="268">
        <v>1.146101389110795</v>
      </c>
      <c r="H172" s="268">
        <v>3.5815668409712331</v>
      </c>
      <c r="I172" s="268">
        <v>0</v>
      </c>
      <c r="J172" s="268">
        <v>0</v>
      </c>
      <c r="K172" s="268">
        <v>0</v>
      </c>
      <c r="L172" s="268">
        <v>0.53211850208715439</v>
      </c>
      <c r="M172" s="268">
        <v>0.96190652300370261</v>
      </c>
      <c r="N172" s="268">
        <v>2.6605925104357731</v>
      </c>
      <c r="O172" s="268">
        <v>2.3536010669239529</v>
      </c>
      <c r="P172" s="268">
        <v>11.839636671439189</v>
      </c>
      <c r="Q172" s="268">
        <v>3.8169269476636281</v>
      </c>
      <c r="R172" s="268">
        <v>4.4104437384531456</v>
      </c>
      <c r="S172" s="268">
        <v>5.9556340041293074</v>
      </c>
      <c r="T172" s="268">
        <v>17.109656451725431</v>
      </c>
      <c r="U172" s="268">
        <v>4.8299987112526344</v>
      </c>
      <c r="V172" s="268">
        <v>2.9471178577134709</v>
      </c>
      <c r="W172" s="268">
        <v>5.2802528284033023</v>
      </c>
      <c r="X172" s="268">
        <v>16.30124565047764</v>
      </c>
      <c r="Y172" s="268">
        <v>0.87246289003332356</v>
      </c>
      <c r="Z172" s="268">
        <v>1.5861224581444029</v>
      </c>
      <c r="AA172" s="268">
        <v>2.2205714414021638</v>
      </c>
      <c r="AB172" s="268">
        <v>11.348450361820269</v>
      </c>
      <c r="AC172" s="268">
        <v>51.294982760000003</v>
      </c>
      <c r="AD172" s="268">
        <v>1.5512802320000001</v>
      </c>
      <c r="AE172" s="268">
        <v>102</v>
      </c>
      <c r="AF172" s="268">
        <v>708.84792370000002</v>
      </c>
      <c r="AG172" s="268">
        <v>102.00131060091191</v>
      </c>
      <c r="AH172" s="268">
        <v>102.0037541282088</v>
      </c>
    </row>
    <row r="173" spans="1:34" ht="15">
      <c r="A173" s="132" t="s">
        <v>5096</v>
      </c>
      <c r="B173" s="268" t="s">
        <v>5356</v>
      </c>
      <c r="C173" s="268" t="s">
        <v>4918</v>
      </c>
      <c r="D173" s="268">
        <v>1.744925780066646</v>
      </c>
      <c r="E173" s="268">
        <v>0.22314562122829909</v>
      </c>
      <c r="F173" s="268">
        <v>2.028596556620901E-2</v>
      </c>
      <c r="G173" s="268">
        <v>1.136014071707705</v>
      </c>
      <c r="H173" s="268">
        <v>3.5500439740865759</v>
      </c>
      <c r="I173" s="268">
        <v>0</v>
      </c>
      <c r="J173" s="268">
        <v>0</v>
      </c>
      <c r="K173" s="268">
        <v>0</v>
      </c>
      <c r="L173" s="268">
        <v>0.52743510472143418</v>
      </c>
      <c r="M173" s="268">
        <v>0.95344038161182343</v>
      </c>
      <c r="N173" s="268">
        <v>2.637175523607171</v>
      </c>
      <c r="O173" s="268">
        <v>2.3328860401140359</v>
      </c>
      <c r="P173" s="268">
        <v>11.73543108005191</v>
      </c>
      <c r="Q173" s="268">
        <v>3.7833325780979812</v>
      </c>
      <c r="R173" s="268">
        <v>4.3716255795180414</v>
      </c>
      <c r="S173" s="268">
        <v>5.90321597976682</v>
      </c>
      <c r="T173" s="268">
        <v>16.959067213350728</v>
      </c>
      <c r="U173" s="268">
        <v>4.7874878736253246</v>
      </c>
      <c r="V173" s="268">
        <v>2.921179041534097</v>
      </c>
      <c r="W173" s="268">
        <v>5.2337791160819229</v>
      </c>
      <c r="X173" s="268">
        <v>16.15777157348548</v>
      </c>
      <c r="Y173" s="268">
        <v>1.744925780066646</v>
      </c>
      <c r="Z173" s="268">
        <v>1.5721623313811981</v>
      </c>
      <c r="AA173" s="268">
        <v>2.201027263933677</v>
      </c>
      <c r="AB173" s="268">
        <v>11.24856790646289</v>
      </c>
      <c r="AC173" s="268">
        <v>51.750460189999998</v>
      </c>
      <c r="AD173" s="268">
        <v>1.5512802320000001</v>
      </c>
      <c r="AE173" s="268">
        <v>102</v>
      </c>
      <c r="AF173" s="268">
        <v>708.84792370000002</v>
      </c>
      <c r="AG173" s="268">
        <v>101.99915137331629</v>
      </c>
      <c r="AH173" s="268">
        <v>102.00138710233171</v>
      </c>
    </row>
    <row r="174" spans="1:34" ht="15">
      <c r="A174" s="132" t="s">
        <v>5097</v>
      </c>
      <c r="B174" s="268" t="s">
        <v>5356</v>
      </c>
      <c r="C174" s="268" t="s">
        <v>4919</v>
      </c>
      <c r="D174" s="268">
        <v>2.6173886700999698</v>
      </c>
      <c r="E174" s="268">
        <v>0.2211641838812636</v>
      </c>
      <c r="F174" s="268">
        <v>2.01058348982967E-2</v>
      </c>
      <c r="G174" s="268">
        <v>1.125926754304615</v>
      </c>
      <c r="H174" s="268">
        <v>3.51852110720192</v>
      </c>
      <c r="I174" s="268">
        <v>0</v>
      </c>
      <c r="J174" s="268">
        <v>0</v>
      </c>
      <c r="K174" s="268">
        <v>0</v>
      </c>
      <c r="L174" s="268">
        <v>0.52275170735571386</v>
      </c>
      <c r="M174" s="268">
        <v>0.94497424021994447</v>
      </c>
      <c r="N174" s="268">
        <v>2.6137585367785698</v>
      </c>
      <c r="O174" s="268">
        <v>2.3121710133041189</v>
      </c>
      <c r="P174" s="268">
        <v>11.631225488664629</v>
      </c>
      <c r="Q174" s="268">
        <v>3.7497382085323321</v>
      </c>
      <c r="R174" s="268">
        <v>4.3328074205829363</v>
      </c>
      <c r="S174" s="268">
        <v>5.8507979554043352</v>
      </c>
      <c r="T174" s="268">
        <v>16.808477974976029</v>
      </c>
      <c r="U174" s="268">
        <v>4.7449770359980192</v>
      </c>
      <c r="V174" s="268">
        <v>2.8952402253547231</v>
      </c>
      <c r="W174" s="268">
        <v>5.1873054037605462</v>
      </c>
      <c r="X174" s="268">
        <v>16.01429749649332</v>
      </c>
      <c r="Y174" s="268">
        <v>2.6173886700999698</v>
      </c>
      <c r="Z174" s="268">
        <v>1.5582022046179931</v>
      </c>
      <c r="AA174" s="268">
        <v>2.1814830864651911</v>
      </c>
      <c r="AB174" s="268">
        <v>11.148685451105511</v>
      </c>
      <c r="AC174" s="268">
        <v>52.214098980000003</v>
      </c>
      <c r="AD174" s="268">
        <v>1.5512802320000001</v>
      </c>
      <c r="AE174" s="268">
        <v>102</v>
      </c>
      <c r="AF174" s="268">
        <v>708.84792370000002</v>
      </c>
      <c r="AG174" s="268">
        <v>102.0023831674629</v>
      </c>
      <c r="AH174" s="268">
        <v>102.0044070892868</v>
      </c>
    </row>
    <row r="175" spans="1:34" ht="15">
      <c r="A175" s="132" t="s">
        <v>5098</v>
      </c>
      <c r="B175" s="268" t="s">
        <v>5356</v>
      </c>
      <c r="C175" s="268" t="s">
        <v>4920</v>
      </c>
      <c r="D175" s="268">
        <v>3.489851560133292</v>
      </c>
      <c r="E175" s="268">
        <v>0.21918274653422801</v>
      </c>
      <c r="F175" s="268">
        <v>1.992570423038437E-2</v>
      </c>
      <c r="G175" s="268">
        <v>1.1158394369015241</v>
      </c>
      <c r="H175" s="268">
        <v>3.486998240317265</v>
      </c>
      <c r="I175" s="268">
        <v>0</v>
      </c>
      <c r="J175" s="268">
        <v>0</v>
      </c>
      <c r="K175" s="268">
        <v>0</v>
      </c>
      <c r="L175" s="268">
        <v>0.51806830998999354</v>
      </c>
      <c r="M175" s="268">
        <v>0.93650809882806518</v>
      </c>
      <c r="N175" s="268">
        <v>2.5903415499499669</v>
      </c>
      <c r="O175" s="268">
        <v>2.291455986494201</v>
      </c>
      <c r="P175" s="268">
        <v>11.52701989727735</v>
      </c>
      <c r="Q175" s="268">
        <v>3.7161438389666839</v>
      </c>
      <c r="R175" s="268">
        <v>4.2939892616478286</v>
      </c>
      <c r="S175" s="268">
        <v>5.7983799310418487</v>
      </c>
      <c r="T175" s="268">
        <v>16.657888736601329</v>
      </c>
      <c r="U175" s="268">
        <v>4.7024661983707103</v>
      </c>
      <c r="V175" s="268">
        <v>2.869301409175347</v>
      </c>
      <c r="W175" s="268">
        <v>5.140831691439165</v>
      </c>
      <c r="X175" s="268">
        <v>15.87082341950115</v>
      </c>
      <c r="Y175" s="268">
        <v>3.489851560133292</v>
      </c>
      <c r="Z175" s="268">
        <v>1.5442420778547881</v>
      </c>
      <c r="AA175" s="268">
        <v>2.1619389089967038</v>
      </c>
      <c r="AB175" s="268">
        <v>11.04880299574813</v>
      </c>
      <c r="AC175" s="268">
        <v>52.686120469999999</v>
      </c>
      <c r="AD175" s="268">
        <v>1.5512802320000001</v>
      </c>
      <c r="AE175" s="268">
        <v>102</v>
      </c>
      <c r="AF175" s="268">
        <v>708.84792370000002</v>
      </c>
      <c r="AG175" s="268">
        <v>101.999666609971</v>
      </c>
      <c r="AH175" s="268">
        <v>102.0014744585615</v>
      </c>
    </row>
    <row r="176" spans="1:34" ht="15">
      <c r="A176" s="132" t="s">
        <v>5099</v>
      </c>
      <c r="B176" s="268" t="s">
        <v>5356</v>
      </c>
      <c r="C176" s="268" t="s">
        <v>4921</v>
      </c>
      <c r="D176" s="268">
        <v>4.3623144501666191</v>
      </c>
      <c r="E176" s="268">
        <v>0.21720130918719269</v>
      </c>
      <c r="F176" s="268">
        <v>1.9745573562472061E-2</v>
      </c>
      <c r="G176" s="268">
        <v>1.105752119498435</v>
      </c>
      <c r="H176" s="268">
        <v>3.4554753734326109</v>
      </c>
      <c r="I176" s="268">
        <v>0</v>
      </c>
      <c r="J176" s="268">
        <v>0</v>
      </c>
      <c r="K176" s="268">
        <v>0</v>
      </c>
      <c r="L176" s="268">
        <v>0.51338491262427333</v>
      </c>
      <c r="M176" s="268">
        <v>0.92804195743618678</v>
      </c>
      <c r="N176" s="268">
        <v>2.566924563121368</v>
      </c>
      <c r="O176" s="268">
        <v>2.270740959684288</v>
      </c>
      <c r="P176" s="268">
        <v>11.422814305890091</v>
      </c>
      <c r="Q176" s="268">
        <v>3.682549469401041</v>
      </c>
      <c r="R176" s="268">
        <v>4.2551711027127288</v>
      </c>
      <c r="S176" s="268">
        <v>5.7459619066793692</v>
      </c>
      <c r="T176" s="268">
        <v>16.50729949822664</v>
      </c>
      <c r="U176" s="268">
        <v>4.6599553607434077</v>
      </c>
      <c r="V176" s="268">
        <v>2.8433625929959772</v>
      </c>
      <c r="W176" s="268">
        <v>5.0943579791177909</v>
      </c>
      <c r="X176" s="268">
        <v>15.727349342508999</v>
      </c>
      <c r="Y176" s="268">
        <v>4.3623144501666191</v>
      </c>
      <c r="Z176" s="268">
        <v>1.530281951091585</v>
      </c>
      <c r="AA176" s="268">
        <v>2.1423947315282179</v>
      </c>
      <c r="AB176" s="268">
        <v>10.948920540390761</v>
      </c>
      <c r="AC176" s="268">
        <v>53.166754070000003</v>
      </c>
      <c r="AD176" s="268">
        <v>1.5512802320000001</v>
      </c>
      <c r="AE176" s="268">
        <v>102</v>
      </c>
      <c r="AF176" s="268">
        <v>708.84792370000002</v>
      </c>
      <c r="AG176" s="268">
        <v>102.001546372742</v>
      </c>
      <c r="AH176" s="268">
        <v>102.0031352909985</v>
      </c>
    </row>
    <row r="177" spans="1:34" ht="15">
      <c r="A177" s="132" t="s">
        <v>5100</v>
      </c>
      <c r="B177" s="268" t="s">
        <v>5357</v>
      </c>
      <c r="C177" s="268" t="s">
        <v>4915</v>
      </c>
      <c r="D177" s="268">
        <v>0</v>
      </c>
      <c r="E177" s="268">
        <v>0.22219977780022221</v>
      </c>
      <c r="F177" s="268">
        <v>0</v>
      </c>
      <c r="G177" s="268">
        <v>1.131198868801131</v>
      </c>
      <c r="H177" s="268">
        <v>3.5349964650035339</v>
      </c>
      <c r="I177" s="268">
        <v>0</v>
      </c>
      <c r="J177" s="268">
        <v>0</v>
      </c>
      <c r="K177" s="268">
        <v>0</v>
      </c>
      <c r="L177" s="268">
        <v>0.52519947480052487</v>
      </c>
      <c r="M177" s="268">
        <v>0.94939905060094887</v>
      </c>
      <c r="N177" s="268">
        <v>2.6259973740026261</v>
      </c>
      <c r="O177" s="268">
        <v>2.3229976770023222</v>
      </c>
      <c r="P177" s="268">
        <v>11.68568831431168</v>
      </c>
      <c r="Q177" s="268">
        <v>3.767296232703766</v>
      </c>
      <c r="R177" s="268">
        <v>4.3530956469043511</v>
      </c>
      <c r="S177" s="268">
        <v>5.8781941218058771</v>
      </c>
      <c r="T177" s="268">
        <v>16.887183112816881</v>
      </c>
      <c r="U177" s="268">
        <v>4.7671952328047649</v>
      </c>
      <c r="V177" s="268">
        <v>2.9087970912029082</v>
      </c>
      <c r="W177" s="268">
        <v>5.2115947884052094</v>
      </c>
      <c r="X177" s="268">
        <v>16.08928391071608</v>
      </c>
      <c r="Y177" s="268">
        <v>2.1815978184021811</v>
      </c>
      <c r="Z177" s="268">
        <v>1.565498434501565</v>
      </c>
      <c r="AA177" s="268">
        <v>2.191697808302191</v>
      </c>
      <c r="AB177" s="268">
        <v>11.200888799111191</v>
      </c>
      <c r="AC177" s="268">
        <v>51.970747690000003</v>
      </c>
      <c r="AD177" s="268">
        <v>1.5512802320000001</v>
      </c>
      <c r="AE177" s="268">
        <v>102</v>
      </c>
      <c r="AF177" s="268">
        <v>708.84792370000002</v>
      </c>
      <c r="AG177" s="268">
        <v>101.99834931322491</v>
      </c>
      <c r="AH177" s="268">
        <v>102.0005031145772</v>
      </c>
    </row>
    <row r="178" spans="1:34" ht="15">
      <c r="A178" s="132" t="s">
        <v>5101</v>
      </c>
      <c r="B178" s="268" t="s">
        <v>5357</v>
      </c>
      <c r="C178" s="268" t="s">
        <v>4917</v>
      </c>
      <c r="D178" s="268">
        <v>8.0783600929011396E-3</v>
      </c>
      <c r="E178" s="268">
        <v>0.22218182770204581</v>
      </c>
      <c r="F178" s="268">
        <v>8.0783600929011396E-3</v>
      </c>
      <c r="G178" s="268">
        <v>1.131107486483143</v>
      </c>
      <c r="H178" s="268">
        <v>3.5347108952598201</v>
      </c>
      <c r="I178" s="268">
        <v>0</v>
      </c>
      <c r="J178" s="268">
        <v>0</v>
      </c>
      <c r="K178" s="268">
        <v>0</v>
      </c>
      <c r="L178" s="268">
        <v>0.52515704729574453</v>
      </c>
      <c r="M178" s="268">
        <v>0.94932235472692295</v>
      </c>
      <c r="N178" s="268">
        <v>2.6257852364787229</v>
      </c>
      <c r="O178" s="268">
        <v>2.322810016885025</v>
      </c>
      <c r="P178" s="268">
        <v>11.684744302330319</v>
      </c>
      <c r="Q178" s="268">
        <v>3.7669918969483218</v>
      </c>
      <c r="R178" s="268">
        <v>4.3527439881628061</v>
      </c>
      <c r="S178" s="268">
        <v>5.8777192601177566</v>
      </c>
      <c r="T178" s="268">
        <v>16.885818905355482</v>
      </c>
      <c r="U178" s="268">
        <v>4.7668101216075298</v>
      </c>
      <c r="V178" s="268">
        <v>2.9085621080995092</v>
      </c>
      <c r="W178" s="268">
        <v>5.2111737770116191</v>
      </c>
      <c r="X178" s="268">
        <v>16.08798416042541</v>
      </c>
      <c r="Y178" s="268">
        <v>2.1814215810746318</v>
      </c>
      <c r="Z178" s="268">
        <v>1.565371967900778</v>
      </c>
      <c r="AA178" s="268">
        <v>2.191520755061088</v>
      </c>
      <c r="AB178" s="268">
        <v>11.1999839509804</v>
      </c>
      <c r="AC178" s="268">
        <v>51.974946410000001</v>
      </c>
      <c r="AD178" s="268">
        <v>1.5512802320000001</v>
      </c>
      <c r="AE178" s="268">
        <v>102</v>
      </c>
      <c r="AF178" s="268">
        <v>708.84792370000002</v>
      </c>
      <c r="AG178" s="268">
        <v>102.0028678297794</v>
      </c>
      <c r="AH178" s="268">
        <v>102.0050121995188</v>
      </c>
    </row>
    <row r="179" spans="1:34" ht="15">
      <c r="A179" s="132" t="s">
        <v>5102</v>
      </c>
      <c r="B179" s="268" t="s">
        <v>5357</v>
      </c>
      <c r="C179" s="268" t="s">
        <v>4918</v>
      </c>
      <c r="D179" s="268">
        <v>1.61567201858023E-2</v>
      </c>
      <c r="E179" s="268">
        <v>0.22216387760386971</v>
      </c>
      <c r="F179" s="268">
        <v>1.61567201858023E-2</v>
      </c>
      <c r="G179" s="268">
        <v>1.131016104165155</v>
      </c>
      <c r="H179" s="268">
        <v>3.534425325516108</v>
      </c>
      <c r="I179" s="268">
        <v>0</v>
      </c>
      <c r="J179" s="268">
        <v>0</v>
      </c>
      <c r="K179" s="268">
        <v>0</v>
      </c>
      <c r="L179" s="268">
        <v>0.52511461979096463</v>
      </c>
      <c r="M179" s="268">
        <v>0.94924565885289736</v>
      </c>
      <c r="N179" s="268">
        <v>2.6255730989548232</v>
      </c>
      <c r="O179" s="268">
        <v>2.3226223567677282</v>
      </c>
      <c r="P179" s="268">
        <v>11.683800290348961</v>
      </c>
      <c r="Q179" s="268">
        <v>3.7666875611928798</v>
      </c>
      <c r="R179" s="268">
        <v>4.3523923294212654</v>
      </c>
      <c r="S179" s="268">
        <v>5.8772443984296414</v>
      </c>
      <c r="T179" s="268">
        <v>16.884454697894089</v>
      </c>
      <c r="U179" s="268">
        <v>4.7664250104102948</v>
      </c>
      <c r="V179" s="268">
        <v>2.908327124996112</v>
      </c>
      <c r="W179" s="268">
        <v>5.2107527656180332</v>
      </c>
      <c r="X179" s="268">
        <v>16.086684410134751</v>
      </c>
      <c r="Y179" s="268">
        <v>2.1812453437470838</v>
      </c>
      <c r="Z179" s="268">
        <v>1.5652455012999911</v>
      </c>
      <c r="AA179" s="268">
        <v>2.1913437018199868</v>
      </c>
      <c r="AB179" s="268">
        <v>11.199079102849611</v>
      </c>
      <c r="AC179" s="268">
        <v>51.979145809999999</v>
      </c>
      <c r="AD179" s="268">
        <v>1.5512802320000001</v>
      </c>
      <c r="AE179" s="268">
        <v>102</v>
      </c>
      <c r="AF179" s="268">
        <v>708.84792370000002</v>
      </c>
      <c r="AG179" s="268">
        <v>102.0008442307053</v>
      </c>
      <c r="AH179" s="268">
        <v>102.00297912135279</v>
      </c>
    </row>
    <row r="180" spans="1:34" ht="15">
      <c r="A180" s="132" t="s">
        <v>5103</v>
      </c>
      <c r="B180" s="268" t="s">
        <v>5357</v>
      </c>
      <c r="C180" s="268" t="s">
        <v>4919</v>
      </c>
      <c r="D180" s="268">
        <v>2.4235080278703441E-2</v>
      </c>
      <c r="E180" s="268">
        <v>0.22214592750569331</v>
      </c>
      <c r="F180" s="268">
        <v>2.4235080278703441E-2</v>
      </c>
      <c r="G180" s="268">
        <v>1.1309247218471661</v>
      </c>
      <c r="H180" s="268">
        <v>3.5341397557723941</v>
      </c>
      <c r="I180" s="268">
        <v>0</v>
      </c>
      <c r="J180" s="268">
        <v>0</v>
      </c>
      <c r="K180" s="268">
        <v>0</v>
      </c>
      <c r="L180" s="268">
        <v>0.52507219228618396</v>
      </c>
      <c r="M180" s="268">
        <v>0.94916896297887132</v>
      </c>
      <c r="N180" s="268">
        <v>2.6253609614309208</v>
      </c>
      <c r="O180" s="268">
        <v>2.3224346966504301</v>
      </c>
      <c r="P180" s="268">
        <v>11.6828562783676</v>
      </c>
      <c r="Q180" s="268">
        <v>3.7663832254374361</v>
      </c>
      <c r="R180" s="268">
        <v>4.3520406706797168</v>
      </c>
      <c r="S180" s="268">
        <v>5.8767695367415209</v>
      </c>
      <c r="T180" s="268">
        <v>16.883090490432689</v>
      </c>
      <c r="U180" s="268">
        <v>4.7660398992130553</v>
      </c>
      <c r="V180" s="268">
        <v>2.908092141892713</v>
      </c>
      <c r="W180" s="268">
        <v>5.2103317542244429</v>
      </c>
      <c r="X180" s="268">
        <v>16.08538465984407</v>
      </c>
      <c r="Y180" s="268">
        <v>2.181069106419534</v>
      </c>
      <c r="Z180" s="268">
        <v>1.565119034699203</v>
      </c>
      <c r="AA180" s="268">
        <v>2.191166648578883</v>
      </c>
      <c r="AB180" s="268">
        <v>11.198174254718809</v>
      </c>
      <c r="AC180" s="268">
        <v>51.983345900000003</v>
      </c>
      <c r="AD180" s="268">
        <v>1.5512802320000001</v>
      </c>
      <c r="AE180" s="268">
        <v>102</v>
      </c>
      <c r="AF180" s="268">
        <v>708.84792370000002</v>
      </c>
      <c r="AG180" s="268">
        <v>102.0004411927418</v>
      </c>
      <c r="AH180" s="268">
        <v>102.0025666148556</v>
      </c>
    </row>
    <row r="181" spans="1:34" ht="15">
      <c r="A181" s="132" t="s">
        <v>5104</v>
      </c>
      <c r="B181" s="268" t="s">
        <v>5357</v>
      </c>
      <c r="C181" s="268" t="s">
        <v>4920</v>
      </c>
      <c r="D181" s="268">
        <v>3.2313440371604579E-2</v>
      </c>
      <c r="E181" s="268">
        <v>0.222127977407517</v>
      </c>
      <c r="F181" s="268">
        <v>3.2313440371604579E-2</v>
      </c>
      <c r="G181" s="268">
        <v>1.130833339529177</v>
      </c>
      <c r="H181" s="268">
        <v>3.533854186028679</v>
      </c>
      <c r="I181" s="268">
        <v>0</v>
      </c>
      <c r="J181" s="268">
        <v>0</v>
      </c>
      <c r="K181" s="268">
        <v>0</v>
      </c>
      <c r="L181" s="268">
        <v>0.52502976478140373</v>
      </c>
      <c r="M181" s="268">
        <v>0.94909226710484507</v>
      </c>
      <c r="N181" s="268">
        <v>2.6251488239070189</v>
      </c>
      <c r="O181" s="268">
        <v>2.3222470365331311</v>
      </c>
      <c r="P181" s="268">
        <v>11.681912266386229</v>
      </c>
      <c r="Q181" s="268">
        <v>3.7660788896819919</v>
      </c>
      <c r="R181" s="268">
        <v>4.3516890119381717</v>
      </c>
      <c r="S181" s="268">
        <v>5.8762946750534013</v>
      </c>
      <c r="T181" s="268">
        <v>16.881726282971279</v>
      </c>
      <c r="U181" s="268">
        <v>4.7656547880158193</v>
      </c>
      <c r="V181" s="268">
        <v>2.9078571587893132</v>
      </c>
      <c r="W181" s="268">
        <v>5.2099107428308518</v>
      </c>
      <c r="X181" s="268">
        <v>16.08408490955339</v>
      </c>
      <c r="Y181" s="268">
        <v>2.180892869091986</v>
      </c>
      <c r="Z181" s="268">
        <v>1.5649925680984149</v>
      </c>
      <c r="AA181" s="268">
        <v>2.1909895953377809</v>
      </c>
      <c r="AB181" s="268">
        <v>11.19726940658801</v>
      </c>
      <c r="AC181" s="268">
        <v>51.987546649999999</v>
      </c>
      <c r="AD181" s="268">
        <v>1.5512802320000001</v>
      </c>
      <c r="AE181" s="268">
        <v>102</v>
      </c>
      <c r="AF181" s="268">
        <v>708.84792370000002</v>
      </c>
      <c r="AG181" s="268">
        <v>101.9992559579416</v>
      </c>
      <c r="AH181" s="268">
        <v>102.0013719173777</v>
      </c>
    </row>
    <row r="182" spans="1:34" ht="15">
      <c r="A182" s="132" t="s">
        <v>5105</v>
      </c>
      <c r="B182" s="268" t="s">
        <v>5357</v>
      </c>
      <c r="C182" s="268" t="s">
        <v>4921</v>
      </c>
      <c r="D182" s="268">
        <v>4.0391800464505717E-2</v>
      </c>
      <c r="E182" s="268">
        <v>0.2221100273093406</v>
      </c>
      <c r="F182" s="268">
        <v>4.0391800464505717E-2</v>
      </c>
      <c r="G182" s="268">
        <v>1.1307419572111881</v>
      </c>
      <c r="H182" s="268">
        <v>3.5335686162849642</v>
      </c>
      <c r="I182" s="268">
        <v>0</v>
      </c>
      <c r="J182" s="268">
        <v>0</v>
      </c>
      <c r="K182" s="268">
        <v>0</v>
      </c>
      <c r="L182" s="268">
        <v>0.52498733727662306</v>
      </c>
      <c r="M182" s="268">
        <v>0.94901557123081892</v>
      </c>
      <c r="N182" s="268">
        <v>2.6249366863831169</v>
      </c>
      <c r="O182" s="268">
        <v>2.322059376415833</v>
      </c>
      <c r="P182" s="268">
        <v>11.68096825440486</v>
      </c>
      <c r="Q182" s="268">
        <v>3.7657745539265468</v>
      </c>
      <c r="R182" s="268">
        <v>4.3513373531966248</v>
      </c>
      <c r="S182" s="268">
        <v>5.8758198133652826</v>
      </c>
      <c r="T182" s="268">
        <v>16.880362075509879</v>
      </c>
      <c r="U182" s="268">
        <v>4.7652696768185798</v>
      </c>
      <c r="V182" s="268">
        <v>2.9076221756859129</v>
      </c>
      <c r="W182" s="268">
        <v>5.2094897314372597</v>
      </c>
      <c r="X182" s="268">
        <v>16.082785159262709</v>
      </c>
      <c r="Y182" s="268">
        <v>2.1807166317644362</v>
      </c>
      <c r="Z182" s="268">
        <v>1.5648661014976271</v>
      </c>
      <c r="AA182" s="268">
        <v>2.190812542096678</v>
      </c>
      <c r="AB182" s="268">
        <v>11.196364558457219</v>
      </c>
      <c r="AC182" s="268">
        <v>51.991748090000002</v>
      </c>
      <c r="AD182" s="268">
        <v>1.5512802320000001</v>
      </c>
      <c r="AE182" s="268">
        <v>102</v>
      </c>
      <c r="AF182" s="268">
        <v>708.84792370000002</v>
      </c>
      <c r="AG182" s="268">
        <v>101.9982740642541</v>
      </c>
      <c r="AH182" s="268">
        <v>102.0003805664405</v>
      </c>
    </row>
    <row r="183" spans="1:34" ht="15">
      <c r="A183" s="132" t="s">
        <v>5106</v>
      </c>
      <c r="B183" s="268" t="s">
        <v>5358</v>
      </c>
      <c r="C183" s="268" t="s">
        <v>4915</v>
      </c>
      <c r="D183" s="268">
        <v>0</v>
      </c>
      <c r="E183" s="268">
        <v>0.22215490255478151</v>
      </c>
      <c r="F183" s="268">
        <v>2.0195900232252859E-2</v>
      </c>
      <c r="G183" s="268">
        <v>1.13097041300616</v>
      </c>
      <c r="H183" s="268">
        <v>3.53428254064425</v>
      </c>
      <c r="I183" s="268">
        <v>0</v>
      </c>
      <c r="J183" s="268">
        <v>0</v>
      </c>
      <c r="K183" s="268">
        <v>0</v>
      </c>
      <c r="L183" s="268">
        <v>0.52509340603857424</v>
      </c>
      <c r="M183" s="268">
        <v>0.94920731091588428</v>
      </c>
      <c r="N183" s="268">
        <v>2.6254670301928731</v>
      </c>
      <c r="O183" s="268">
        <v>2.3225285267090778</v>
      </c>
      <c r="P183" s="268">
        <v>11.68332828435828</v>
      </c>
      <c r="Q183" s="268">
        <v>3.766535393315158</v>
      </c>
      <c r="R183" s="268">
        <v>4.352216500050492</v>
      </c>
      <c r="S183" s="268">
        <v>5.8770069675855829</v>
      </c>
      <c r="T183" s="268">
        <v>16.883772594163389</v>
      </c>
      <c r="U183" s="268">
        <v>4.766232454811675</v>
      </c>
      <c r="V183" s="268">
        <v>2.9082096334444119</v>
      </c>
      <c r="W183" s="268">
        <v>5.2105422599212394</v>
      </c>
      <c r="X183" s="268">
        <v>16.086034534989409</v>
      </c>
      <c r="Y183" s="268">
        <v>2.18115722508331</v>
      </c>
      <c r="Z183" s="268">
        <v>1.565182267999597</v>
      </c>
      <c r="AA183" s="268">
        <v>2.1912551751994349</v>
      </c>
      <c r="AB183" s="268">
        <v>11.19862667878421</v>
      </c>
      <c r="AC183" s="268">
        <v>51.981245770000001</v>
      </c>
      <c r="AD183" s="268">
        <v>1.5512802320000001</v>
      </c>
      <c r="AE183" s="268">
        <v>102</v>
      </c>
      <c r="AF183" s="268">
        <v>708.84792370000002</v>
      </c>
      <c r="AG183" s="268">
        <v>102.002304129924</v>
      </c>
      <c r="AH183" s="268">
        <v>102.0044342861196</v>
      </c>
    </row>
    <row r="184" spans="1:34" ht="15">
      <c r="A184" s="132" t="s">
        <v>5107</v>
      </c>
      <c r="B184" s="268" t="s">
        <v>5358</v>
      </c>
      <c r="C184" s="268" t="s">
        <v>4917</v>
      </c>
      <c r="D184" s="268">
        <v>0.38909797301361859</v>
      </c>
      <c r="E184" s="268">
        <v>0.2212662829445623</v>
      </c>
      <c r="F184" s="268">
        <v>3.1017143617705051E-2</v>
      </c>
      <c r="G184" s="268">
        <v>1.126446531354135</v>
      </c>
      <c r="H184" s="268">
        <v>3.5201454104816721</v>
      </c>
      <c r="I184" s="268">
        <v>0.38909797301361859</v>
      </c>
      <c r="J184" s="268">
        <v>0</v>
      </c>
      <c r="K184" s="268">
        <v>0</v>
      </c>
      <c r="L184" s="268">
        <v>0.52299303241441986</v>
      </c>
      <c r="M184" s="268">
        <v>0.94541048167222075</v>
      </c>
      <c r="N184" s="268">
        <v>2.6149651620720999</v>
      </c>
      <c r="O184" s="268">
        <v>2.3132384126022409</v>
      </c>
      <c r="P184" s="268">
        <v>11.636594971220839</v>
      </c>
      <c r="Q184" s="268">
        <v>3.7514692517418968</v>
      </c>
      <c r="R184" s="268">
        <v>4.3348076340502883</v>
      </c>
      <c r="S184" s="268">
        <v>5.8534989397152364</v>
      </c>
      <c r="T184" s="268">
        <v>16.816237503786731</v>
      </c>
      <c r="U184" s="268">
        <v>4.7471675249924266</v>
      </c>
      <c r="V184" s="268">
        <v>2.8965767949106329</v>
      </c>
      <c r="W184" s="268">
        <v>5.1897000908815496</v>
      </c>
      <c r="X184" s="268">
        <v>16.02169039684944</v>
      </c>
      <c r="Y184" s="268">
        <v>2.1724325961829751</v>
      </c>
      <c r="Z184" s="268">
        <v>1.5589215389275981</v>
      </c>
      <c r="AA184" s="268">
        <v>2.182490154498637</v>
      </c>
      <c r="AB184" s="268">
        <v>11.15383217206907</v>
      </c>
      <c r="AC184" s="268">
        <v>52.190005790000001</v>
      </c>
      <c r="AD184" s="268">
        <v>1.5512802320000001</v>
      </c>
      <c r="AE184" s="268">
        <v>102</v>
      </c>
      <c r="AF184" s="268">
        <v>708.84792370000002</v>
      </c>
      <c r="AG184" s="268">
        <v>102.00144407531231</v>
      </c>
      <c r="AH184" s="268">
        <v>102.00352757380411</v>
      </c>
    </row>
    <row r="185" spans="1:34" ht="15">
      <c r="A185" s="132" t="s">
        <v>5108</v>
      </c>
      <c r="B185" s="268" t="s">
        <v>5358</v>
      </c>
      <c r="C185" s="268" t="s">
        <v>4918</v>
      </c>
      <c r="D185" s="268">
        <v>0.77819594602723652</v>
      </c>
      <c r="E185" s="268">
        <v>0.22037766333434289</v>
      </c>
      <c r="F185" s="268">
        <v>4.1838387003157222E-2</v>
      </c>
      <c r="G185" s="268">
        <v>1.1219226497021091</v>
      </c>
      <c r="H185" s="268">
        <v>3.506008280319092</v>
      </c>
      <c r="I185" s="268">
        <v>0.77819594602723652</v>
      </c>
      <c r="J185" s="268">
        <v>0</v>
      </c>
      <c r="K185" s="268">
        <v>0</v>
      </c>
      <c r="L185" s="268">
        <v>0.52089265879026492</v>
      </c>
      <c r="M185" s="268">
        <v>0.94161365242855599</v>
      </c>
      <c r="N185" s="268">
        <v>2.6044632939513259</v>
      </c>
      <c r="O185" s="268">
        <v>2.3039482984954032</v>
      </c>
      <c r="P185" s="268">
        <v>11.58986165808339</v>
      </c>
      <c r="Q185" s="268">
        <v>3.736403110168633</v>
      </c>
      <c r="R185" s="268">
        <v>4.3173987680500812</v>
      </c>
      <c r="S185" s="268">
        <v>5.8299909118448889</v>
      </c>
      <c r="T185" s="268">
        <v>16.748702413410061</v>
      </c>
      <c r="U185" s="268">
        <v>4.7281025951731772</v>
      </c>
      <c r="V185" s="268">
        <v>2.8849439563768531</v>
      </c>
      <c r="W185" s="268">
        <v>5.1688579218418598</v>
      </c>
      <c r="X185" s="268">
        <v>15.957346258709469</v>
      </c>
      <c r="Y185" s="268">
        <v>2.1637079672826411</v>
      </c>
      <c r="Z185" s="268">
        <v>1.5526608098555981</v>
      </c>
      <c r="AA185" s="268">
        <v>2.1737251337978369</v>
      </c>
      <c r="AB185" s="268">
        <v>11.10903766535392</v>
      </c>
      <c r="AC185" s="268">
        <v>52.400449360000003</v>
      </c>
      <c r="AD185" s="268">
        <v>1.5512802320000001</v>
      </c>
      <c r="AE185" s="268">
        <v>102</v>
      </c>
      <c r="AF185" s="268">
        <v>708.84792370000002</v>
      </c>
      <c r="AG185" s="268">
        <v>101.9990547256705</v>
      </c>
      <c r="AH185" s="268">
        <v>102.0010915147982</v>
      </c>
    </row>
    <row r="186" spans="1:34" ht="15">
      <c r="A186" s="132" t="s">
        <v>5109</v>
      </c>
      <c r="B186" s="268" t="s">
        <v>5358</v>
      </c>
      <c r="C186" s="268" t="s">
        <v>4919</v>
      </c>
      <c r="D186" s="268">
        <v>1.167293919040856</v>
      </c>
      <c r="E186" s="268">
        <v>0.2194890437241242</v>
      </c>
      <c r="F186" s="268">
        <v>5.2659630388609477E-2</v>
      </c>
      <c r="G186" s="268">
        <v>1.117398768050087</v>
      </c>
      <c r="H186" s="268">
        <v>3.4918711501565212</v>
      </c>
      <c r="I186" s="268">
        <v>1.167293919040856</v>
      </c>
      <c r="J186" s="268">
        <v>0</v>
      </c>
      <c r="K186" s="268">
        <v>0</v>
      </c>
      <c r="L186" s="268">
        <v>0.51879228516611153</v>
      </c>
      <c r="M186" s="268">
        <v>0.93781682318489445</v>
      </c>
      <c r="N186" s="268">
        <v>2.5939614258305581</v>
      </c>
      <c r="O186" s="268">
        <v>2.2946581843885698</v>
      </c>
      <c r="P186" s="268">
        <v>11.543128344945981</v>
      </c>
      <c r="Q186" s="268">
        <v>3.7213369685953781</v>
      </c>
      <c r="R186" s="268">
        <v>4.2999899020498846</v>
      </c>
      <c r="S186" s="268">
        <v>5.8064828839745557</v>
      </c>
      <c r="T186" s="268">
        <v>16.681167323033431</v>
      </c>
      <c r="U186" s="268">
        <v>4.709037665353935</v>
      </c>
      <c r="V186" s="268">
        <v>2.873311117843079</v>
      </c>
      <c r="W186" s="268">
        <v>5.1480157528021833</v>
      </c>
      <c r="X186" s="268">
        <v>15.89300212056953</v>
      </c>
      <c r="Y186" s="268">
        <v>2.1549833383823098</v>
      </c>
      <c r="Z186" s="268">
        <v>1.546400080783602</v>
      </c>
      <c r="AA186" s="268">
        <v>2.1649601130970422</v>
      </c>
      <c r="AB186" s="268">
        <v>11.064243158638799</v>
      </c>
      <c r="AC186" s="268">
        <v>52.612596930000002</v>
      </c>
      <c r="AD186" s="268">
        <v>1.5512802320000001</v>
      </c>
      <c r="AE186" s="268">
        <v>102</v>
      </c>
      <c r="AF186" s="268">
        <v>708.84792370000002</v>
      </c>
      <c r="AG186" s="268">
        <v>102.00159692866291</v>
      </c>
      <c r="AH186" s="268">
        <v>102.0035859470877</v>
      </c>
    </row>
    <row r="187" spans="1:34" ht="15">
      <c r="A187" s="132" t="s">
        <v>5110</v>
      </c>
      <c r="B187" s="268" t="s">
        <v>5358</v>
      </c>
      <c r="C187" s="268" t="s">
        <v>4920</v>
      </c>
      <c r="D187" s="268">
        <v>1.556391892054475</v>
      </c>
      <c r="E187" s="268">
        <v>0.2186004241139049</v>
      </c>
      <c r="F187" s="268">
        <v>6.3480873774061655E-2</v>
      </c>
      <c r="G187" s="268">
        <v>1.1128748863980611</v>
      </c>
      <c r="H187" s="268">
        <v>3.4777340199939402</v>
      </c>
      <c r="I187" s="268">
        <v>1.556391892054475</v>
      </c>
      <c r="J187" s="268">
        <v>0</v>
      </c>
      <c r="K187" s="268">
        <v>0</v>
      </c>
      <c r="L187" s="268">
        <v>0.51669191154195671</v>
      </c>
      <c r="M187" s="268">
        <v>0.93401999394122992</v>
      </c>
      <c r="N187" s="268">
        <v>2.583459557709785</v>
      </c>
      <c r="O187" s="268">
        <v>2.2853680702817321</v>
      </c>
      <c r="P187" s="268">
        <v>11.496395031808539</v>
      </c>
      <c r="Q187" s="268">
        <v>3.706270827022113</v>
      </c>
      <c r="R187" s="268">
        <v>4.2825810360496801</v>
      </c>
      <c r="S187" s="268">
        <v>5.78297485610421</v>
      </c>
      <c r="T187" s="268">
        <v>16.613632232656769</v>
      </c>
      <c r="U187" s="268">
        <v>4.6899727355346856</v>
      </c>
      <c r="V187" s="268">
        <v>2.8616782793093001</v>
      </c>
      <c r="W187" s="268">
        <v>5.1271735837624952</v>
      </c>
      <c r="X187" s="268">
        <v>15.82865798242957</v>
      </c>
      <c r="Y187" s="268">
        <v>2.1462587094819749</v>
      </c>
      <c r="Z187" s="268">
        <v>1.540139351711602</v>
      </c>
      <c r="AA187" s="268">
        <v>2.156195092396243</v>
      </c>
      <c r="AB187" s="268">
        <v>11.019448651923661</v>
      </c>
      <c r="AC187" s="268">
        <v>52.826469279999998</v>
      </c>
      <c r="AD187" s="268">
        <v>1.5512802320000001</v>
      </c>
      <c r="AE187" s="268">
        <v>102</v>
      </c>
      <c r="AF187" s="268">
        <v>708.84792370000002</v>
      </c>
      <c r="AG187" s="268">
        <v>101.99900365715909</v>
      </c>
      <c r="AH187" s="268">
        <v>102.0009455750473</v>
      </c>
    </row>
    <row r="188" spans="1:34" ht="15">
      <c r="A188" s="132" t="s">
        <v>5111</v>
      </c>
      <c r="B188" s="268" t="s">
        <v>5358</v>
      </c>
      <c r="C188" s="268" t="s">
        <v>4921</v>
      </c>
      <c r="D188" s="268">
        <v>1.9454898650680941</v>
      </c>
      <c r="E188" s="268">
        <v>0.2177118045036858</v>
      </c>
      <c r="F188" s="268">
        <v>7.4302117159513861E-2</v>
      </c>
      <c r="G188" s="268">
        <v>1.108351004746037</v>
      </c>
      <c r="H188" s="268">
        <v>3.4635968898313649</v>
      </c>
      <c r="I188" s="268">
        <v>1.9454898650680941</v>
      </c>
      <c r="J188" s="268">
        <v>0</v>
      </c>
      <c r="K188" s="268">
        <v>0</v>
      </c>
      <c r="L188" s="268">
        <v>0.51459153791780288</v>
      </c>
      <c r="M188" s="268">
        <v>0.9302231646975665</v>
      </c>
      <c r="N188" s="268">
        <v>2.5729576895890149</v>
      </c>
      <c r="O188" s="268">
        <v>2.2760779561748961</v>
      </c>
      <c r="P188" s="268">
        <v>11.449661718671109</v>
      </c>
      <c r="Q188" s="268">
        <v>3.6912046854488549</v>
      </c>
      <c r="R188" s="268">
        <v>4.26517217004948</v>
      </c>
      <c r="S188" s="268">
        <v>5.7594668282338706</v>
      </c>
      <c r="T188" s="268">
        <v>16.546097142280122</v>
      </c>
      <c r="U188" s="268">
        <v>4.6709078057154416</v>
      </c>
      <c r="V188" s="268">
        <v>2.8500454407755229</v>
      </c>
      <c r="W188" s="268">
        <v>5.1063314147228116</v>
      </c>
      <c r="X188" s="268">
        <v>15.764313844289619</v>
      </c>
      <c r="Y188" s="268">
        <v>2.1375340805816432</v>
      </c>
      <c r="Z188" s="268">
        <v>1.5338786226396051</v>
      </c>
      <c r="AA188" s="268">
        <v>2.147430071695446</v>
      </c>
      <c r="AB188" s="268">
        <v>10.97465414520852</v>
      </c>
      <c r="AC188" s="268">
        <v>53.042087520000003</v>
      </c>
      <c r="AD188" s="268">
        <v>1.5512802320000001</v>
      </c>
      <c r="AE188" s="268">
        <v>102</v>
      </c>
      <c r="AF188" s="268">
        <v>708.84792370000002</v>
      </c>
      <c r="AG188" s="268">
        <v>101.99779456427569</v>
      </c>
      <c r="AH188" s="268">
        <v>101.9996888778763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RetentionDateType xmlns="096de940-e5d6-425c-9f9b-5f6729da3bd2">2025-08-29T05:00:00+00:00</RetentionDateType>
    <TkmDescription xmlns="096de940-e5d6-425c-9f9b-5f6729da3bd2" xsi:nil="true"/>
    <TkmThirdParty xmlns="096de940-e5d6-425c-9f9b-5f6729da3bd2">false</TkmThirdParty>
    <Meeting_x0020_Date xmlns="096de940-e5d6-425c-9f9b-5f6729da3bd2">General</Meeting_x0020_Date>
    <TkmSubject xmlns="096de940-e5d6-425c-9f9b-5f6729da3bd2" xsi:nil="true"/>
    <TkmExportControls xmlns="096de940-e5d6-425c-9f9b-5f6729da3bd2">false</TkmExportControls>
    <MPI xmlns="5b8a5d87-2302-4fe4-a6fb-efbdc2f5ee85">Not Classified</MPI>
    <TkmSharedLibraryFileStatus xmlns="096de940-e5d6-425c-9f9b-5f6729da3bd2">Final</TkmSharedLibraryFileStatus>
    <Site xmlns="096de940-e5d6-425c-9f9b-5f6729da3bd2">General</Site>
    <TkmAuthor xmlns="096de940-e5d6-425c-9f9b-5f6729da3bd2">
      <UserInfo>
        <DisplayName/>
        <AccountId>28</AccountId>
        <AccountType/>
      </UserInfo>
    </TkmAuthor>
  </documentManagement>
</p:properties>
</file>

<file path=customXml/item3.xml><?xml version="1.0" encoding="utf-8"?>
<LongProperties xmlns="http://schemas.microsoft.com/office/2006/metadata/longProperties"/>
</file>

<file path=customXml/item4.xml><?xml version="1.0" encoding="utf-8"?>
<?mso-contentType ?>
<Receivers xmlns:spe="http://schemas.microsoft.com/sharepoint/events">
  <Receiver>
    <Name>Intranet Document Library Item Added</Name>
    <Type>ItemAdded</Type>
    <SequenceNumber>1</SequenceNumber>
    <Assembly>ExxonMobilGPS, Version=1.0.0.0, Culture=neutral,PublicKeyToken=ab3608ac3e6f6fe6</Assembly>
    <Class>ExxonMobilGPS.xomRequiredMetadataEvent</Class>
    <Data/>
    <Filter/>
  </Receiver>
  <Receiver>
    <Name>Intranet Document Library Item Updated</Name>
    <Type>ItemUpdated</Type>
    <SequenceNumber>1</SequenceNumber>
    <Assembly>ExxonMobilGPS, Version=1.0.0.0, Culture=neutral,PublicKeyToken=ab3608ac3e6f6fe6</Assembly>
    <Class>ExxonMobilGPS.xomRequiredMetadataEvent</Class>
    <Data/>
    <Filter/>
  </Receiver>
</Receivers>
</file>

<file path=customXml/item5.xml><?xml version="1.0" encoding="utf-8"?>
<ct:contentTypeSchema xmlns:ct="http://schemas.microsoft.com/office/2006/metadata/contentType" xmlns:ma="http://schemas.microsoft.com/office/2006/metadata/properties/metaAttributes" ct:_="" ma:_="" ma:contentTypeName="KBS Word Document" ma:contentTypeID="0x010100D31640B4F9EB4884BD42ED48FDC022F5007C13E72A19AC4804846DEF3F0700475F0100CA0940234A83EC43BBDE5E83C9451C51" ma:contentTypeVersion="2" ma:contentTypeDescription="" ma:contentTypeScope="" ma:versionID="d9d0fb16975d944c4cb714840e9a531c">
  <xsd:schema xmlns:xsd="http://www.w3.org/2001/XMLSchema" xmlns:xs="http://www.w3.org/2001/XMLSchema" xmlns:p="http://schemas.microsoft.com/office/2006/metadata/properties" xmlns:ns2="5b8a5d87-2302-4fe4-a6fb-efbdc2f5ee85" xmlns:ns3="096de940-e5d6-425c-9f9b-5f6729da3bd2" targetNamespace="http://schemas.microsoft.com/office/2006/metadata/properties" ma:root="true" ma:fieldsID="b93eacae523f1fdb254caedbed3f59fd" ns2:_="" ns3:_="">
    <xsd:import namespace="5b8a5d87-2302-4fe4-a6fb-efbdc2f5ee85"/>
    <xsd:import namespace="096de940-e5d6-425c-9f9b-5f6729da3bd2"/>
    <xsd:element name="properties">
      <xsd:complexType>
        <xsd:sequence>
          <xsd:element name="documentManagement">
            <xsd:complexType>
              <xsd:all>
                <xsd:element ref="ns2:MPI"/>
                <xsd:element ref="ns3:TkmAuthor"/>
                <xsd:element ref="ns3:TkmSharedLibraryFileStatus" minOccurs="0"/>
                <xsd:element ref="ns3:RetentionDateType"/>
                <xsd:element ref="ns3:TkmSubject" minOccurs="0"/>
                <xsd:element ref="ns3:TkmThirdParty" minOccurs="0"/>
                <xsd:element ref="ns3:TkmExportControls" minOccurs="0"/>
                <xsd:element ref="ns3:TkmDescription" minOccurs="0"/>
                <xsd:element ref="ns3:Meeting_x0020_Date" minOccurs="0"/>
                <xsd:element ref="ns3:Sit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b8a5d87-2302-4fe4-a6fb-efbdc2f5ee85" elementFormDefault="qualified">
    <xsd:import namespace="http://schemas.microsoft.com/office/2006/documentManagement/types"/>
    <xsd:import namespace="http://schemas.microsoft.com/office/infopath/2007/PartnerControls"/>
    <xsd:element name="MPI" ma:index="8" ma:displayName="MPI Classification" ma:default="Not Classified" ma:description="Per MPI guidelines, Restricted Distribution is not permitted in the iHost environment. Also, an additional control point is required for Private and Proprietary information. Please ensure that the site and/or list that you are posting this information to has appropriate access permissions." ma:format="Dropdown" ma:internalName="MPI">
      <xsd:simpleType>
        <xsd:restriction base="dms:Choice">
          <xsd:enumeration value="Not Classified"/>
          <xsd:enumeration value="Private"/>
          <xsd:enumeration value="Proprietary"/>
        </xsd:restriction>
      </xsd:simpleType>
    </xsd:element>
  </xsd:schema>
  <xsd:schema xmlns:xsd="http://www.w3.org/2001/XMLSchema" xmlns:xs="http://www.w3.org/2001/XMLSchema" xmlns:dms="http://schemas.microsoft.com/office/2006/documentManagement/types" xmlns:pc="http://schemas.microsoft.com/office/infopath/2007/PartnerControls" targetNamespace="096de940-e5d6-425c-9f9b-5f6729da3bd2" elementFormDefault="qualified">
    <xsd:import namespace="http://schemas.microsoft.com/office/2006/documentManagement/types"/>
    <xsd:import namespace="http://schemas.microsoft.com/office/infopath/2007/PartnerControls"/>
    <xsd:element name="TkmAuthor" ma:index="9" ma:displayName="Author" ma:list="UserInfo" ma:SharePointGroup="0" ma:internalName="TkmAutho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TkmSharedLibraryFileStatus" ma:index="10" nillable="true" ma:displayName="Status" ma:default="Final" ma:format="Dropdown" ma:internalName="TkmSharedLibraryFileStatus" ma:readOnly="false">
      <xsd:simpleType>
        <xsd:restriction base="dms:Choice">
          <xsd:enumeration value="Archive"/>
          <xsd:enumeration value="Final"/>
          <xsd:enumeration value="Inactive"/>
          <xsd:enumeration value="Reference"/>
          <xsd:enumeration value="Working"/>
        </xsd:restriction>
      </xsd:simpleType>
    </xsd:element>
    <xsd:element name="RetentionDateType" ma:index="11" ma:displayName="Review Date" ma:format="DateOnly" ma:internalName="RetentionDateType" ma:readOnly="false">
      <xsd:simpleType>
        <xsd:restriction base="dms:DateTime"/>
      </xsd:simpleType>
    </xsd:element>
    <xsd:element name="TkmSubject" ma:index="12" nillable="true" ma:displayName="TKM Subject" ma:indexed="true" ma:internalName="TkmSubject" ma:readOnly="false" ma:showField="Title" ma:web="5b8a5d87-2302-4fe4-a6fb-efbdc2f5ee85">
      <xsd:simpleType>
        <xsd:restriction base="dms:Lookup"/>
      </xsd:simpleType>
    </xsd:element>
    <xsd:element name="TkmThirdParty" ma:index="13" nillable="true" ma:displayName="Third-Party" ma:default="0" ma:description="Check box if this document contains information covered by third party confidentiality agreement or copyright.  Use the description box to enter information about copyright approval or third party agreement" ma:internalName="TkmThirdParty" ma:readOnly="false">
      <xsd:simpleType>
        <xsd:restriction base="dms:Boolean"/>
      </xsd:simpleType>
    </xsd:element>
    <xsd:element name="TkmExportControls" ma:index="14" nillable="true" ma:displayName="Export Controls" ma:default="0" ma:description="Check box if this document contains information covered by export control regulations.  Use the description box to enter control information including listed countries. " ma:internalName="TkmExportControls" ma:readOnly="false">
      <xsd:simpleType>
        <xsd:restriction base="dms:Boolean"/>
      </xsd:simpleType>
    </xsd:element>
    <xsd:element name="TkmDescription" ma:index="15" nillable="true" ma:displayName="Description" ma:internalName="TkmDescription" ma:readOnly="false">
      <xsd:simpleType>
        <xsd:restriction base="dms:Note">
          <xsd:maxLength value="255"/>
        </xsd:restriction>
      </xsd:simpleType>
    </xsd:element>
    <xsd:element name="Meeting_x0020_Date" ma:index="16" nillable="true" ma:displayName="Feed Type" ma:default="General" ma:description="FeedStock Type" ma:format="Dropdown" ma:internalName="Meeting_x0020_Date" ma:readOnly="false">
      <xsd:simpleType>
        <xsd:restriction base="dms:Choice">
          <xsd:enumeration value="General"/>
          <xsd:enumeration value="Ethane"/>
          <xsd:enumeration value="Propane"/>
          <xsd:enumeration value="E/P"/>
          <xsd:enumeration value="Butane"/>
          <xsd:enumeration value="Naphtha"/>
          <xsd:enumeration value="Kero"/>
          <xsd:enumeration value="Gasoil"/>
          <xsd:enumeration value="Condensate"/>
          <xsd:enumeration value="Crude"/>
          <xsd:enumeration value="LSWR"/>
          <xsd:enumeration value="Refinery Gas"/>
        </xsd:restriction>
      </xsd:simpleType>
    </xsd:element>
    <xsd:element name="Site" ma:index="17" ma:displayName="Site" ma:default="General" ma:format="RadioButtons" ma:internalName="Site" ma:readOnly="false">
      <xsd:simpleType>
        <xsd:restriction base="dms:Choice">
          <xsd:enumeration value="General"/>
          <xsd:enumeration value="AP Region"/>
          <xsd:enumeration value="Baton Rouge"/>
          <xsd:enumeration value="BOAP"/>
          <xsd:enumeration value="BOP_BOPX"/>
          <xsd:enumeration value="BTEC"/>
          <xsd:enumeration value="HQ"/>
          <xsd:enumeration value="NETWORK"/>
          <xsd:enumeration value="Beaumont"/>
          <xsd:enumeration value="Benelux"/>
          <xsd:enumeration value="Europe"/>
          <xsd:enumeration value="FAO"/>
          <xsd:enumeration value="Fawley"/>
          <xsd:enumeration value="Fife"/>
          <xsd:enumeration value="Fujian"/>
          <xsd:enumeration value="Head Quarters"/>
          <xsd:enumeration value="JCM"/>
          <xsd:enumeration value="KemCor"/>
          <xsd:enumeration value="NDG"/>
          <xsd:enumeration value="Sarnia"/>
          <xsd:enumeration value="SOP-1"/>
          <xsd:enumeration value="SPT"/>
          <xsd:enumeration value="TCC"/>
          <xsd:enumeration value="USGC Region"/>
          <xsd:enumeration value="Queno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0E9E98-0CF6-4B98-BF2C-B95449F39C55}">
  <ds:schemaRefs>
    <ds:schemaRef ds:uri="http://schemas.microsoft.com/sharepoint/v3/contenttype/forms"/>
  </ds:schemaRefs>
</ds:datastoreItem>
</file>

<file path=customXml/itemProps2.xml><?xml version="1.0" encoding="utf-8"?>
<ds:datastoreItem xmlns:ds="http://schemas.openxmlformats.org/officeDocument/2006/customXml" ds:itemID="{F0267774-7588-4A82-B8E3-DC3E00828115}">
  <ds:schemaRefs>
    <ds:schemaRef ds:uri="http://schemas.microsoft.com/office/2006/documentManagement/types"/>
    <ds:schemaRef ds:uri="096de940-e5d6-425c-9f9b-5f6729da3bd2"/>
    <ds:schemaRef ds:uri="http://purl.org/dc/elements/1.1/"/>
    <ds:schemaRef ds:uri="5b8a5d87-2302-4fe4-a6fb-efbdc2f5ee85"/>
    <ds:schemaRef ds:uri="http://schemas.openxmlformats.org/package/2006/metadata/core-properties"/>
    <ds:schemaRef ds:uri="http://purl.org/dc/terms/"/>
    <ds:schemaRef ds:uri="http://schemas.microsoft.com/office/infopath/2007/PartnerControls"/>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E791301C-47F7-42D8-834F-6114D3F82AEC}">
  <ds:schemaRefs>
    <ds:schemaRef ds:uri="http://schemas.microsoft.com/office/2006/metadata/longProperties"/>
  </ds:schemaRefs>
</ds:datastoreItem>
</file>

<file path=customXml/itemProps4.xml><?xml version="1.0" encoding="utf-8"?>
<ds:datastoreItem xmlns:ds="http://schemas.openxmlformats.org/officeDocument/2006/customXml" ds:itemID="{C75395ED-73FF-490F-905B-9DEA8CCDD91F}">
  <ds:schemaRefs>
    <ds:schemaRef ds:uri="http://schemas.microsoft.com/sharepoint/events"/>
  </ds:schemaRefs>
</ds:datastoreItem>
</file>

<file path=customXml/itemProps5.xml><?xml version="1.0" encoding="utf-8"?>
<ds:datastoreItem xmlns:ds="http://schemas.openxmlformats.org/officeDocument/2006/customXml" ds:itemID="{338629C2-8C99-4BDC-B788-1C76DF362C3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b8a5d87-2302-4fe4-a6fb-efbdc2f5ee85"/>
    <ds:schemaRef ds:uri="096de940-e5d6-425c-9f9b-5f6729da3bd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108</vt:i4>
      </vt:variant>
    </vt:vector>
  </HeadingPairs>
  <TitlesOfParts>
    <vt:vector size="121" baseType="lpstr">
      <vt:lpstr>Data Scrubbing</vt:lpstr>
      <vt:lpstr>Setup</vt:lpstr>
      <vt:lpstr>Main</vt:lpstr>
      <vt:lpstr>Case</vt:lpstr>
      <vt:lpstr>Results</vt:lpstr>
      <vt:lpstr>XREF_Matbal</vt:lpstr>
      <vt:lpstr>XREF_Master</vt:lpstr>
      <vt:lpstr>XREF_User</vt:lpstr>
      <vt:lpstr>RawData</vt:lpstr>
      <vt:lpstr>Log</vt:lpstr>
      <vt:lpstr>Results_</vt:lpstr>
      <vt:lpstr>Validation</vt:lpstr>
      <vt:lpstr>Sensitivity</vt:lpstr>
      <vt:lpstr>_DBT1</vt:lpstr>
      <vt:lpstr>_PB1</vt:lpstr>
      <vt:lpstr>_PDB1</vt:lpstr>
      <vt:lpstr>_Sht1</vt:lpstr>
      <vt:lpstr>_Sht2</vt:lpstr>
      <vt:lpstr>_Sht3</vt:lpstr>
      <vt:lpstr>_TB1</vt:lpstr>
      <vt:lpstr>XREF_Matbal!Adder</vt:lpstr>
      <vt:lpstr>Adder</vt:lpstr>
      <vt:lpstr>AllInputCases</vt:lpstr>
      <vt:lpstr>AutoSave</vt:lpstr>
      <vt:lpstr>BoundSetting</vt:lpstr>
      <vt:lpstr>BoundsOptions</vt:lpstr>
      <vt:lpstr>BypassChecks</vt:lpstr>
      <vt:lpstr>CaseName</vt:lpstr>
      <vt:lpstr>CheckValid</vt:lpstr>
      <vt:lpstr>'Data Scrubbing'!CurrentCase</vt:lpstr>
      <vt:lpstr>Custom1</vt:lpstr>
      <vt:lpstr>Custom2</vt:lpstr>
      <vt:lpstr>Custom3</vt:lpstr>
      <vt:lpstr>XREF_Matbal!DataSource</vt:lpstr>
      <vt:lpstr>DataSource</vt:lpstr>
      <vt:lpstr>XREF_Matbal!DataSource_Site</vt:lpstr>
      <vt:lpstr>DataSource_Site</vt:lpstr>
      <vt:lpstr>XREF_Matbal!DataSource_Units</vt:lpstr>
      <vt:lpstr>DataSource_Units</vt:lpstr>
      <vt:lpstr>XREF_Matbal!DataSource_XREF_TAG</vt:lpstr>
      <vt:lpstr>DataSource_XREF_TAG</vt:lpstr>
      <vt:lpstr>EndTime</vt:lpstr>
      <vt:lpstr>Environ</vt:lpstr>
      <vt:lpstr>ExecMode</vt:lpstr>
      <vt:lpstr>ExportResults_begin</vt:lpstr>
      <vt:lpstr>InputCaseNumber</vt:lpstr>
      <vt:lpstr>KeepRawData</vt:lpstr>
      <vt:lpstr>KeepSolverTraceFiles</vt:lpstr>
      <vt:lpstr>LogErrorList</vt:lpstr>
      <vt:lpstr>LogLevel</vt:lpstr>
      <vt:lpstr>LogValdidityCheck</vt:lpstr>
      <vt:lpstr>'Data Scrubbing'!MassageSheetActive</vt:lpstr>
      <vt:lpstr>MinConf</vt:lpstr>
      <vt:lpstr>ModelPath</vt:lpstr>
      <vt:lpstr>Modes</vt:lpstr>
      <vt:lpstr>XREF_Matbal!Multiplier</vt:lpstr>
      <vt:lpstr>Multiplier</vt:lpstr>
      <vt:lpstr>MVDatabase</vt:lpstr>
      <vt:lpstr>MVDBServer</vt:lpstr>
      <vt:lpstr>MVSite</vt:lpstr>
      <vt:lpstr>NumCasesToRun</vt:lpstr>
      <vt:lpstr>PriceLongTerm</vt:lpstr>
      <vt:lpstr>PriceNearTerm</vt:lpstr>
      <vt:lpstr>PricePandB</vt:lpstr>
      <vt:lpstr>PricePPFV</vt:lpstr>
      <vt:lpstr>PriceSheets</vt:lpstr>
      <vt:lpstr>PriceWeeklySnapshot</vt:lpstr>
      <vt:lpstr>Case!Print_Area</vt:lpstr>
      <vt:lpstr>'Data Scrubbing'!Print_Area</vt:lpstr>
      <vt:lpstr>Results!Print_Area</vt:lpstr>
      <vt:lpstr>Setup!Print_Area</vt:lpstr>
      <vt:lpstr>XREF_Master!Print_Area</vt:lpstr>
      <vt:lpstr>XREF_Matbal!Print_Area</vt:lpstr>
      <vt:lpstr>XREF_Matbal!Raw_Value</vt:lpstr>
      <vt:lpstr>Raw_Value</vt:lpstr>
      <vt:lpstr>RedOffset</vt:lpstr>
      <vt:lpstr>RedType</vt:lpstr>
      <vt:lpstr>ReductionFreq</vt:lpstr>
      <vt:lpstr>ReferenceData</vt:lpstr>
      <vt:lpstr>ResultsAlias</vt:lpstr>
      <vt:lpstr>ResultsCaseNumber</vt:lpstr>
      <vt:lpstr>ResultsDatabase</vt:lpstr>
      <vt:lpstr>ResultsEndTime</vt:lpstr>
      <vt:lpstr>ResultsExecMode</vt:lpstr>
      <vt:lpstr>ResultsOutput</vt:lpstr>
      <vt:lpstr>ResultsPriceSet</vt:lpstr>
      <vt:lpstr>ResultsROMeoVariableName</vt:lpstr>
      <vt:lpstr>ResultsSolnStatus</vt:lpstr>
      <vt:lpstr>ResultsStartTime</vt:lpstr>
      <vt:lpstr>ResultsTitle</vt:lpstr>
      <vt:lpstr>ResultsType</vt:lpstr>
      <vt:lpstr>ROMeo_Variable</vt:lpstr>
      <vt:lpstr>RomeoDB</vt:lpstr>
      <vt:lpstr>ROMeoModeList</vt:lpstr>
      <vt:lpstr>ROMeoModifiesList</vt:lpstr>
      <vt:lpstr>XREF_Matbal!ROMeoType</vt:lpstr>
      <vt:lpstr>ROMeoType</vt:lpstr>
      <vt:lpstr>ROMeoUpdateInitialsList</vt:lpstr>
      <vt:lpstr>ROMeoVersion</vt:lpstr>
      <vt:lpstr>RunCaseList</vt:lpstr>
      <vt:lpstr>SampleFreq</vt:lpstr>
      <vt:lpstr>SampleMethod</vt:lpstr>
      <vt:lpstr>SelectedSite</vt:lpstr>
      <vt:lpstr>Server</vt:lpstr>
      <vt:lpstr>SiteList</vt:lpstr>
      <vt:lpstr>SolveScope</vt:lpstr>
      <vt:lpstr>StartTime</vt:lpstr>
      <vt:lpstr>StartTimeMassage</vt:lpstr>
      <vt:lpstr>Type</vt:lpstr>
      <vt:lpstr>UOMCheckStatus</vt:lpstr>
      <vt:lpstr>UserBoundList</vt:lpstr>
      <vt:lpstr>XREF_Matbal!VALUE</vt:lpstr>
      <vt:lpstr>VALUE</vt:lpstr>
      <vt:lpstr>ValueBasisList</vt:lpstr>
      <vt:lpstr>VersionList</vt:lpstr>
      <vt:lpstr>XREF_Matbal!XREF_begin</vt:lpstr>
      <vt:lpstr>XREF_begin</vt:lpstr>
      <vt:lpstr>XREFSourceList</vt:lpstr>
      <vt:lpstr>XREFUser_begin</vt:lpstr>
      <vt:lpstr>YesNoList</vt:lpstr>
      <vt:lpstr>YesNoOnFailureList</vt:lpstr>
    </vt:vector>
  </TitlesOfParts>
  <Company>ExxonMobil or Affiliate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RunRomeo_v1.7</dc:title>
  <dc:creator>Dave Bleckinger, Derek Watret, Kevin Franson;Russell O Warford</dc:creator>
  <cp:lastModifiedBy>Chongfeungprinya, Sivakorn Oak</cp:lastModifiedBy>
  <cp:lastPrinted>2012-12-12T22:31:22Z</cp:lastPrinted>
  <dcterms:created xsi:type="dcterms:W3CDTF">2006-03-02T21:06:19Z</dcterms:created>
  <dcterms:modified xsi:type="dcterms:W3CDTF">2021-08-04T03:34:55Z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kmAdditionalAuthors">
    <vt:lpwstr/>
  </property>
  <property fmtid="{D5CDD505-2E9C-101B-9397-08002B2CF9AE}" pid="3" name="display_urn:schemas-microsoft-com:office:office#TkmAuthor">
    <vt:lpwstr>Looney, David B</vt:lpwstr>
  </property>
  <property fmtid="{D5CDD505-2E9C-101B-9397-08002B2CF9AE}" pid="4" name="TkmFinalLibraryFileStatus">
    <vt:lpwstr>Final</vt:lpwstr>
  </property>
  <property fmtid="{D5CDD505-2E9C-101B-9397-08002B2CF9AE}" pid="5" name="TkmEDNANumber">
    <vt:lpwstr/>
  </property>
  <property fmtid="{D5CDD505-2E9C-101B-9397-08002B2CF9AE}" pid="6" name="ContentType">
    <vt:lpwstr>KBS Final Document</vt:lpwstr>
  </property>
  <property fmtid="{D5CDD505-2E9C-101B-9397-08002B2CF9AE}" pid="7" name="TkmCommunicationCategory">
    <vt:lpwstr>Not Applicable</vt:lpwstr>
  </property>
  <property fmtid="{D5CDD505-2E9C-101B-9397-08002B2CF9AE}" pid="8" name="Application Name">
    <vt:lpwstr>RunROMeo</vt:lpwstr>
  </property>
  <property fmtid="{D5CDD505-2E9C-101B-9397-08002B2CF9AE}" pid="9" name="display_urn:schemas-microsoft-com:office:office#Editor">
    <vt:lpwstr>Looney, David B</vt:lpwstr>
  </property>
  <property fmtid="{D5CDD505-2E9C-101B-9397-08002B2CF9AE}" pid="10" name="Order">
    <vt:lpwstr>700.000000000000</vt:lpwstr>
  </property>
  <property fmtid="{D5CDD505-2E9C-101B-9397-08002B2CF9AE}" pid="11" name="xd_ProgID">
    <vt:lpwstr/>
  </property>
  <property fmtid="{D5CDD505-2E9C-101B-9397-08002B2CF9AE}" pid="12" name="display_urn:schemas-microsoft-com:office:office#Author">
    <vt:lpwstr>Looney, David B</vt:lpwstr>
  </property>
  <property fmtid="{D5CDD505-2E9C-101B-9397-08002B2CF9AE}" pid="13" name="TemplateUrl">
    <vt:lpwstr/>
  </property>
  <property fmtid="{D5CDD505-2E9C-101B-9397-08002B2CF9AE}" pid="14" name="TkmPublishToKnowledgeCenter">
    <vt:lpwstr/>
  </property>
</Properties>
</file>